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C64E" lockStructure="1"/>
  <bookViews>
    <workbookView xWindow="-45" yWindow="-15" windowWidth="13020" windowHeight="11850" activeTab="2"/>
  </bookViews>
  <sheets>
    <sheet name="Measures and Items 2013" sheetId="10" r:id="rId1"/>
    <sheet name="School Level Data 2013" sheetId="11" r:id="rId2"/>
    <sheet name="Report Generator - 2013" sheetId="1" r:id="rId3"/>
    <sheet name="Survey_Data_2013" sheetId="9" state="hidden" r:id="rId4"/>
  </sheets>
  <externalReferences>
    <externalReference r:id="rId5"/>
  </externalReferences>
  <definedNames>
    <definedName name="_xlnm._FilterDatabase" localSheetId="2" hidden="1">'Report Generator - 2013'!$AS$101:$BS$490</definedName>
    <definedName name="_xlnm._FilterDatabase" localSheetId="3" hidden="1">Survey_Data_2013!$A$1:$JV$669</definedName>
    <definedName name="american_indian">Survey_Data_2013!$AO$2:$AO$669</definedName>
    <definedName name="asian" localSheetId="0">[1]Survey_data_2012!$BA$2:$BA$690</definedName>
    <definedName name="asian">Survey_Data_2013!$AM$2:$AM$669</definedName>
    <definedName name="Asst__Principal_1_Email">Survey_Data_2013!$K$2:$K$669</definedName>
    <definedName name="Asst__Principal_1_Name">Survey_Data_2013!$J$2:$J$669</definedName>
    <definedName name="black" localSheetId="0">[1]Survey_data_2012!$BB$2:$BB$690</definedName>
    <definedName name="black">Survey_Data_2013!$AL$2:$AL$669</definedName>
    <definedName name="Category">Survey_Data_2013!$O$2:$O$669</definedName>
    <definedName name="Collaborative">Survey_Data_2013!$Q$2:$Q$669</definedName>
    <definedName name="COORDINATES">Survey_Data_2013!$E$2:$E$669</definedName>
    <definedName name="CPS_Unit">Survey_Data_2013!$U$2:$U$669</definedName>
    <definedName name="Enrollment_Type">Survey_Data_2013!$N$2:$N$669</definedName>
    <definedName name="es_hs">Survey_Data_2013!$AA$2:$AA$669</definedName>
    <definedName name="facilities_cat" localSheetId="0">[1]Survey_data_2012!$AU$2:$AU$690</definedName>
    <definedName name="facilities_cat">Survey_Data_2013!$AD$2:$AD$669</definedName>
    <definedName name="facilities_score" localSheetId="0">[1]Survey_data_2012!$AX$2:$AX$690</definedName>
    <definedName name="facilities_score">Survey_Data_2013!$AG$2:$AG$669</definedName>
    <definedName name="FAX">Survey_Data_2013!$G$2:$G$669</definedName>
    <definedName name="General_Services_Route">Survey_Data_2013!$T$2:$T$669</definedName>
    <definedName name="Geographic_Network">Survey_Data_2013!$R$2:$R$669</definedName>
    <definedName name="Governance">Survey_Data_2013!$L$2:$L$669</definedName>
    <definedName name="hispanic" localSheetId="0">[1]Survey_data_2012!$BC$2:$BC$690</definedName>
    <definedName name="hispanic">Survey_Data_2013!$AN$2:$AN$669</definedName>
    <definedName name="ManagedBy" localSheetId="0">[1]Survey_data_2012!$L$2:$L$690</definedName>
    <definedName name="ManagedBy">Survey_Data_2013!$S$2:$S$669</definedName>
    <definedName name="multiracial">Survey_Data_2013!$AQ$2:$AQ$669</definedName>
    <definedName name="num_response">Survey_Data_2013!$W$2:$W$669</definedName>
    <definedName name="num_surveys">Survey_Data_2013!$AS$2:$AS$669</definedName>
    <definedName name="num_surveys_race" localSheetId="0">[1]Survey_data_2012!$AY$2:$AY$690</definedName>
    <definedName name="num_surveys_race">Survey_Data_2013!$AJ$2:$AJ$669</definedName>
    <definedName name="num_total">Survey_Data_2013!$X$2:$X$669</definedName>
    <definedName name="pacific_islander">Survey_Data_2013!$AP$2:$AP$669</definedName>
    <definedName name="PHONE">Survey_Data_2013!$F$2:$F$669</definedName>
    <definedName name="Principal_Email">Survey_Data_2013!$I$2:$I$669</definedName>
    <definedName name="Principal_Name">Survey_Data_2013!$H$2:$H$669</definedName>
    <definedName name="_xlnm.Print_Area" localSheetId="2">'Report Generator - 2013'!$C$1:$EE$78</definedName>
    <definedName name="pt_partnership_cat" localSheetId="0">[1]Survey_data_2012!$AT$2:$AT$690</definedName>
    <definedName name="pt_partnership_cat">Survey_Data_2013!$AC$2:$AC$669</definedName>
    <definedName name="pt_partnership_score" localSheetId="0">[1]Survey_data_2012!$AW$2:$AW$690</definedName>
    <definedName name="pt_partnership_score">Survey_Data_2013!$AF$2:$AF$669</definedName>
    <definedName name="Q10_1_A_little" localSheetId="0">[1]Survey_data_2012!$EJ$2:$EJ$690</definedName>
    <definedName name="Q10_1_A_little">Survey_Data_2013!$EO$2:$EO$669</definedName>
    <definedName name="Q10_1_Completely" localSheetId="0">[1]Survey_data_2012!$EV$2:$EV$690</definedName>
    <definedName name="Q10_1_Completely">Survey_Data_2013!$FG$2:$FG$669</definedName>
    <definedName name="Q10_1_mean">Survey_Data_2013!$FY$2:$FY$669</definedName>
    <definedName name="Q10_1_Missing" localSheetId="0">[1]Survey_data_2012!$ER$2:$ER$690</definedName>
    <definedName name="Q10_1_Missing">Survey_Data_2013!$FP$2:$FP$669</definedName>
    <definedName name="Q10_1_Mostly" localSheetId="0">[1]Survey_data_2012!$EN$2:$EN$690</definedName>
    <definedName name="Q10_1_Mostly">Survey_Data_2013!$EX$2:$EX$669</definedName>
    <definedName name="Q10_1_Not_at_all" localSheetId="0">[1]Survey_data_2012!$EF$2:$EF$690</definedName>
    <definedName name="Q10_1_Not_at_all">Survey_Data_2013!$EF$2:$EF$669</definedName>
    <definedName name="Q10_2_A_little" localSheetId="0">[1]Survey_data_2012!$EK$2:$EK$690</definedName>
    <definedName name="Q10_2_A_little">Survey_Data_2013!$EP$2:$EP$669</definedName>
    <definedName name="Q10_2_Completely" localSheetId="0">[1]Survey_data_2012!$EW$2:$EW$690</definedName>
    <definedName name="Q10_2_Completely">Survey_Data_2013!$FH$2:$FH$669</definedName>
    <definedName name="Q10_2_mean">Survey_Data_2013!$FZ$2:$FZ$669</definedName>
    <definedName name="Q10_2_Missing" localSheetId="0">[1]Survey_data_2012!$ES$2:$ES$690</definedName>
    <definedName name="Q10_2_Missing">Survey_Data_2013!$FQ$2:$FQ$669</definedName>
    <definedName name="Q10_2_Mostly" localSheetId="0">[1]Survey_data_2012!$EO$2:$EO$690</definedName>
    <definedName name="Q10_2_Mostly">Survey_Data_2013!$EY$2:$EY$669</definedName>
    <definedName name="Q10_2_Not_at_all" localSheetId="0">[1]Survey_data_2012!$EG$2:$EG$690</definedName>
    <definedName name="Q10_2_Not_at_all">Survey_Data_2013!$EG$2:$EG$669</definedName>
    <definedName name="Q10_3_A_little" localSheetId="0">[1]Survey_data_2012!$EL$2:$EL$690</definedName>
    <definedName name="Q10_3_A_little">Survey_Data_2013!$EQ$2:$EQ$669</definedName>
    <definedName name="Q10_3_Completely" localSheetId="0">[1]Survey_data_2012!$EX$2:$EX$690</definedName>
    <definedName name="Q10_3_Completely">Survey_Data_2013!$FI$2:$FI$669</definedName>
    <definedName name="Q10_3_mean">Survey_Data_2013!$GA$2:$GA$669</definedName>
    <definedName name="Q10_3_Missing" localSheetId="0">[1]Survey_data_2012!$ET$2:$ET$690</definedName>
    <definedName name="Q10_3_Missing">Survey_Data_2013!$FR$2:$FR$669</definedName>
    <definedName name="Q10_3_Mostly" localSheetId="0">[1]Survey_data_2012!$EP$2:$EP$690</definedName>
    <definedName name="Q10_3_Mostly">Survey_Data_2013!$EZ$2:$EZ$669</definedName>
    <definedName name="Q10_3_Not_at_all" localSheetId="0">[1]Survey_data_2012!$EH$2:$EH$690</definedName>
    <definedName name="Q10_3_Not_at_all">Survey_Data_2013!$EH$2:$EH$669</definedName>
    <definedName name="Q10_4_A_little">Survey_Data_2013!$ER$2:$ER$669</definedName>
    <definedName name="Q10_4_Completely">Survey_Data_2013!$FJ$2:$FJ$669</definedName>
    <definedName name="Q10_4_mean">Survey_Data_2013!$GB$2:$GB$669</definedName>
    <definedName name="Q10_4_Missing">Survey_Data_2013!$FS$2:$FS$669</definedName>
    <definedName name="Q10_4_Mostly">Survey_Data_2013!$FA$2:$FA$669</definedName>
    <definedName name="Q10_4_Not_at_all">Survey_Data_2013!$EI$2:$EI$669</definedName>
    <definedName name="Q10_5_A_little">Survey_Data_2013!$ES$2:$ES$669</definedName>
    <definedName name="Q10_5_Completely">Survey_Data_2013!$FK$2:$FK$669</definedName>
    <definedName name="Q10_5_mean">Survey_Data_2013!$GC$2:$GC$669</definedName>
    <definedName name="Q10_5_Missing">Survey_Data_2013!$FT$2:$FT$669</definedName>
    <definedName name="Q10_5_Mostly">Survey_Data_2013!$FB$2:$FB$669</definedName>
    <definedName name="Q10_5_Not_at_all">Survey_Data_2013!$EJ$2:$EJ$669</definedName>
    <definedName name="Q10_6_A_little">Survey_Data_2013!$ET$2:$ET$669</definedName>
    <definedName name="Q10_6_Completely">Survey_Data_2013!$FL$2:$FL$669</definedName>
    <definedName name="Q10_6_mean">Survey_Data_2013!$GD$2:$GD$669</definedName>
    <definedName name="Q10_6_Missing">Survey_Data_2013!$FU$2:$FU$669</definedName>
    <definedName name="Q10_6_Mostly">Survey_Data_2013!$FC$2:$FC$669</definedName>
    <definedName name="Q10_6_Not_at_all">Survey_Data_2013!$EK$2:$EK$669</definedName>
    <definedName name="Q11_1_A_little">Survey_Data_2013!$EU$2:$EU$669</definedName>
    <definedName name="Q11_1_Completely">Survey_Data_2013!$FM$2:$FM$669</definedName>
    <definedName name="Q11_1_mean">Survey_Data_2013!$GE$2:$GE$669</definedName>
    <definedName name="Q11_1_Missing">Survey_Data_2013!$FV$2:$FV$669</definedName>
    <definedName name="Q11_1_Mostly">Survey_Data_2013!$FD$2:$FD$669</definedName>
    <definedName name="Q11_1_Not_at_all">Survey_Data_2013!$EL$2:$EL$669</definedName>
    <definedName name="Q11_2_A_little">Survey_Data_2013!$EV$2:$EV$669</definedName>
    <definedName name="Q11_2_Completely">Survey_Data_2013!$FN$2:$FN$669</definedName>
    <definedName name="Q11_2_mean">Survey_Data_2013!$GF$2:$GF$669</definedName>
    <definedName name="Q11_2_Missing">Survey_Data_2013!$FW$2:$FW$669</definedName>
    <definedName name="Q11_2_Mostly">Survey_Data_2013!$FE$2:$FE$669</definedName>
    <definedName name="Q11_2_Not_at_all">Survey_Data_2013!$EM$2:$EM$669</definedName>
    <definedName name="Q11_3_A_little">Survey_Data_2013!$EW$2:$EW$669</definedName>
    <definedName name="Q11_3_Completely">Survey_Data_2013!$FO$2:$FO$669</definedName>
    <definedName name="Q11_3_mean">Survey_Data_2013!$GG$2:$GG$669</definedName>
    <definedName name="Q11_3_Missing">Survey_Data_2013!$FX$2:$FX$669</definedName>
    <definedName name="Q11_3_Mostly">Survey_Data_2013!$FF$2:$FF$669</definedName>
    <definedName name="Q11_3_Not_at_all">Survey_Data_2013!$EN$2:$EN$669</definedName>
    <definedName name="q12_1_1" localSheetId="0">[1]Survey_data_2012!$FA$2:$FA$690</definedName>
    <definedName name="q12_1_1">Survey_Data_2013!$GI$2:$GI$669</definedName>
    <definedName name="q12_1_10" localSheetId="0">[1]Survey_data_2012!$FJ$2:$FJ$690</definedName>
    <definedName name="q12_1_10">Survey_Data_2013!$GR$2:$GR$669</definedName>
    <definedName name="q12_1_2" localSheetId="0">[1]Survey_data_2012!$FB$2:$FB$690</definedName>
    <definedName name="q12_1_2">Survey_Data_2013!$GJ$2:$GJ$669</definedName>
    <definedName name="q12_1_3" localSheetId="0">[1]Survey_data_2012!$FC$2:$FC$690</definedName>
    <definedName name="q12_1_3">Survey_Data_2013!$GK$2:$GK$669</definedName>
    <definedName name="q12_1_4" localSheetId="0">[1]Survey_data_2012!$FD$2:$FD$690</definedName>
    <definedName name="q12_1_4">Survey_Data_2013!$GL$2:$GL$669</definedName>
    <definedName name="q12_1_5" localSheetId="0">[1]Survey_data_2012!$FE$2:$FE$690</definedName>
    <definedName name="q12_1_5">Survey_Data_2013!$GM$2:$GM$669</definedName>
    <definedName name="q12_1_6" localSheetId="0">[1]Survey_data_2012!$FF$2:$FF$690</definedName>
    <definedName name="q12_1_6">Survey_Data_2013!$GN$2:$GN$669</definedName>
    <definedName name="q12_1_7" localSheetId="0">[1]Survey_data_2012!$FG$2:$FG$690</definedName>
    <definedName name="q12_1_7">Survey_Data_2013!$GO$2:$GO$669</definedName>
    <definedName name="q12_1_8" localSheetId="0">[1]Survey_data_2012!$FH$2:$FH$690</definedName>
    <definedName name="q12_1_8">Survey_Data_2013!$GP$2:$GP$669</definedName>
    <definedName name="q12_1_9" localSheetId="0">[1]Survey_data_2012!$FI$2:$FI$690</definedName>
    <definedName name="q12_1_9">Survey_Data_2013!$GQ$2:$GQ$669</definedName>
    <definedName name="q12_1_Missing" localSheetId="0">[1]Survey_data_2012!$FK$2:$FK$690</definedName>
    <definedName name="q12_1_Missing">Survey_Data_2013!$GS$2:$GS$669</definedName>
    <definedName name="q12_mean" localSheetId="0">[1]Survey_data_2012!$EZ$2:$EZ$690</definedName>
    <definedName name="q12_mean">Survey_Data_2013!$GH$2:$GH$669</definedName>
    <definedName name="Q13_1_Always">Survey_Data_2013!$HC$2:$HC$669</definedName>
    <definedName name="Q13_1_Missing">Survey_Data_2013!$HF$2:$HF$669</definedName>
    <definedName name="Q13_1_Never">Survey_Data_2013!$GT$2:$GT$669</definedName>
    <definedName name="Q13_1_Often">Survey_Data_2013!$GZ$2:$GZ$669</definedName>
    <definedName name="Q13_1_Sometimes">Survey_Data_2013!$GW$2:$GW$669</definedName>
    <definedName name="Q13_2_Always">Survey_Data_2013!$HD$2:$HD$669</definedName>
    <definedName name="Q13_2_Missing">Survey_Data_2013!$HG$2:$HG$669</definedName>
    <definedName name="Q13_2_Never">Survey_Data_2013!$GU$2:$GU$669</definedName>
    <definedName name="Q13_2_Often">Survey_Data_2013!$HA$2:$HA$669</definedName>
    <definedName name="Q13_2_Sometimes">Survey_Data_2013!$GX$2:$GX$669</definedName>
    <definedName name="Q13_3_Always">Survey_Data_2013!$HE$2:$HE$669</definedName>
    <definedName name="Q13_3_Missing">Survey_Data_2013!$HH$2:$HH$669</definedName>
    <definedName name="Q13_3_Never">Survey_Data_2013!$GV$2:$GV$669</definedName>
    <definedName name="Q13_3_Often">Survey_Data_2013!$HB$2:$HB$669</definedName>
    <definedName name="Q13_3_Sometimes">Survey_Data_2013!$GY$2:$GY$669</definedName>
    <definedName name="Q14_1_DNA" localSheetId="0">[1]Survey_data_2012!$GY$2:$GY$690</definedName>
    <definedName name="Q14_1_DNA">Survey_Data_2013!$IG$2:$IG$669</definedName>
    <definedName name="Q14_1_Dont_Know" localSheetId="0">[1]Survey_data_2012!$GS$2:$GS$690</definedName>
    <definedName name="Q14_1_Dont_Know">Survey_Data_2013!$IA$2:$IA$669</definedName>
    <definedName name="Q14_1_Excellent" localSheetId="0">[1]Survey_data_2012!$GM$2:$GM$690</definedName>
    <definedName name="Q14_1_Excellent">Survey_Data_2013!$HU$2:$HU$669</definedName>
    <definedName name="Q14_1_Missing" localSheetId="0">[1]Survey_data_2012!$HE$2:$HE$690</definedName>
    <definedName name="Q14_1_Missing">Survey_Data_2013!$IM$2:$IM$669</definedName>
    <definedName name="Q14_1_Poor" localSheetId="0">[1]Survey_data_2012!$GA$2:$GA$690</definedName>
    <definedName name="Q14_1_Poor">Survey_Data_2013!$HI$2:$HI$669</definedName>
    <definedName name="Q14_1_Satisfactory" localSheetId="0">[1]Survey_data_2012!$GG$2:$GG$690</definedName>
    <definedName name="Q14_1_Satisfactory">Survey_Data_2013!$HO$2:$HO$669</definedName>
    <definedName name="Q14_2_DNA" localSheetId="0">[1]Survey_data_2012!$GZ$2:$GZ$690</definedName>
    <definedName name="Q14_2_DNA">Survey_Data_2013!$IH$2:$IH$669</definedName>
    <definedName name="Q14_2_Dont_Know" localSheetId="0">[1]Survey_data_2012!$GT$2:$GT$690</definedName>
    <definedName name="Q14_2_Dont_Know">Survey_Data_2013!$IB$2:$IB$669</definedName>
    <definedName name="Q14_2_Excellent" localSheetId="0">[1]Survey_data_2012!$GN$2:$GN$690</definedName>
    <definedName name="Q14_2_Excellent">Survey_Data_2013!$HV$2:$HV$669</definedName>
    <definedName name="Q14_2_Missing" localSheetId="0">[1]Survey_data_2012!$HF$2:$HF$690</definedName>
    <definedName name="Q14_2_Missing">Survey_Data_2013!$IN$2:$IN$669</definedName>
    <definedName name="Q14_2_Poor" localSheetId="0">[1]Survey_data_2012!$GB$2:$GB$690</definedName>
    <definedName name="Q14_2_Poor">Survey_Data_2013!$HJ$2:$HJ$669</definedName>
    <definedName name="Q14_2_Satisfactory" localSheetId="0">[1]Survey_data_2012!$GH$2:$GH$690</definedName>
    <definedName name="Q14_2_Satisfactory">Survey_Data_2013!$HP$2:$HP$669</definedName>
    <definedName name="Q14_3_DNA" localSheetId="0">[1]Survey_data_2012!$HA$2:$HA$690</definedName>
    <definedName name="Q14_3_DNA">Survey_Data_2013!$II$2:$II$669</definedName>
    <definedName name="Q14_3_Dont_Know" localSheetId="0">[1]Survey_data_2012!$GU$2:$GU$690</definedName>
    <definedName name="Q14_3_Dont_Know">Survey_Data_2013!$IC$2:$IC$669</definedName>
    <definedName name="Q14_3_Excellent" localSheetId="0">[1]Survey_data_2012!$GO$2:$GO$690</definedName>
    <definedName name="Q14_3_Excellent">Survey_Data_2013!$HW$2:$HW$669</definedName>
    <definedName name="Q14_3_Missing" localSheetId="0">[1]Survey_data_2012!$HG$2:$HG$690</definedName>
    <definedName name="Q14_3_Missing">Survey_Data_2013!$IO$2:$IO$669</definedName>
    <definedName name="Q14_3_Poor" localSheetId="0">[1]Survey_data_2012!$GC$2:$GC$690</definedName>
    <definedName name="Q14_3_Poor">Survey_Data_2013!$HK$2:$HK$669</definedName>
    <definedName name="Q14_3_Satisfactory" localSheetId="0">[1]Survey_data_2012!$GI$2:$GI$690</definedName>
    <definedName name="Q14_3_Satisfactory">Survey_Data_2013!$HQ$2:$HQ$669</definedName>
    <definedName name="Q14_4_DNA" localSheetId="0">[1]Survey_data_2012!$HB$2:$HB$690</definedName>
    <definedName name="Q14_4_DNA">Survey_Data_2013!$IJ$2:$IJ$669</definedName>
    <definedName name="Q14_4_Dont_Know" localSheetId="0">[1]Survey_data_2012!$GV$2:$GV$690</definedName>
    <definedName name="Q14_4_Dont_Know">Survey_Data_2013!$ID$2:$ID$669</definedName>
    <definedName name="Q14_4_Excellent" localSheetId="0">[1]Survey_data_2012!$GP$2:$GP$690</definedName>
    <definedName name="Q14_4_Excellent">Survey_Data_2013!$HX$2:$HX$669</definedName>
    <definedName name="Q14_4_Missing" localSheetId="0">[1]Survey_data_2012!$HH$2:$HH$690</definedName>
    <definedName name="Q14_4_Missing">Survey_Data_2013!$IP$2:$IP$669</definedName>
    <definedName name="Q14_4_Poor" localSheetId="0">[1]Survey_data_2012!$GD$2:$GD$690</definedName>
    <definedName name="Q14_4_Poor">Survey_Data_2013!$HL$2:$HL$669</definedName>
    <definedName name="Q14_4_Satisfactory" localSheetId="0">[1]Survey_data_2012!$GJ$2:$GJ$690</definedName>
    <definedName name="Q14_4_Satisfactory">Survey_Data_2013!$HR$2:$HR$669</definedName>
    <definedName name="Q14_5_DNA" localSheetId="0">[1]Survey_data_2012!$HC$2:$HC$690</definedName>
    <definedName name="Q14_5_DNA">Survey_Data_2013!$IK$2:$IK$669</definedName>
    <definedName name="Q14_5_Dont_Know" localSheetId="0">[1]Survey_data_2012!$GW$2:$GW$690</definedName>
    <definedName name="Q14_5_Dont_Know">Survey_Data_2013!$IE$2:$IE$669</definedName>
    <definedName name="Q14_5_Excellent" localSheetId="0">[1]Survey_data_2012!$GQ$2:$GQ$690</definedName>
    <definedName name="Q14_5_Excellent">Survey_Data_2013!$HY$2:$HY$669</definedName>
    <definedName name="Q14_5_Missing" localSheetId="0">[1]Survey_data_2012!$HI$2:$HI$690</definedName>
    <definedName name="Q14_5_Missing">Survey_Data_2013!$IQ$2:$IQ$669</definedName>
    <definedName name="Q14_5_Poor" localSheetId="0">[1]Survey_data_2012!$GE$2:$GE$690</definedName>
    <definedName name="Q14_5_Poor">Survey_Data_2013!$HM$2:$HM$669</definedName>
    <definedName name="Q14_5_Satisfactory" localSheetId="0">[1]Survey_data_2012!$GK$2:$GK$690</definedName>
    <definedName name="Q14_5_Satisfactory">Survey_Data_2013!$HS$2:$HS$669</definedName>
    <definedName name="Q14_6_DNA" localSheetId="0">[1]Survey_data_2012!$HD$2:$HD$690</definedName>
    <definedName name="Q14_6_DNA">Survey_Data_2013!$IL$2:$IL$669</definedName>
    <definedName name="Q14_6_Dont_Know" localSheetId="0">[1]Survey_data_2012!$GX$2:$GX$690</definedName>
    <definedName name="Q14_6_Dont_Know">Survey_Data_2013!$IF$2:$IF$669</definedName>
    <definedName name="Q14_6_Excellent" localSheetId="0">[1]Survey_data_2012!$GR$2:$GR$690</definedName>
    <definedName name="Q14_6_Excellent">Survey_Data_2013!$HZ$2:$HZ$669</definedName>
    <definedName name="Q14_6_Missing" localSheetId="0">[1]Survey_data_2012!$HJ$2:$HJ$690</definedName>
    <definedName name="Q14_6_Missing">Survey_Data_2013!$IR$2:$IR$669</definedName>
    <definedName name="Q14_6_Poor" localSheetId="0">[1]Survey_data_2012!$GF$2:$GF$690</definedName>
    <definedName name="Q14_6_Poor">Survey_Data_2013!$HN$2:$HN$669</definedName>
    <definedName name="Q14_6_Satisfactory" localSheetId="0">[1]Survey_data_2012!$GL$2:$GL$690</definedName>
    <definedName name="Q14_6_Satisfactory">Survey_Data_2013!$HT$2:$HT$669</definedName>
    <definedName name="Q15_1_Five_more">Survey_Data_2013!$JH$2:$JH$669</definedName>
    <definedName name="Q15_1_mean">Survey_Data_2013!$JR$2:$JR$669</definedName>
    <definedName name="Q15_1_Missing">Survey_Data_2013!$JM$2:$JM$669</definedName>
    <definedName name="Q15_1_Never">Survey_Data_2013!$IS$2:$IS$669</definedName>
    <definedName name="Q15_1_Once_Twice">Survey_Data_2013!$IX$2:$IX$669</definedName>
    <definedName name="Q15_1_Three_Four">Survey_Data_2013!$JC$2:$JC$669</definedName>
    <definedName name="Q15_2_Five_more">Survey_Data_2013!$JI$2:$JI$669</definedName>
    <definedName name="Q15_2_mean">Survey_Data_2013!$JS$2:$JS$669</definedName>
    <definedName name="Q15_2_Missing">Survey_Data_2013!$JN$2:$JN$669</definedName>
    <definedName name="Q15_2_Never">Survey_Data_2013!$IT$2:$IT$669</definedName>
    <definedName name="Q15_2_Once_Twice">Survey_Data_2013!$IY$2:$IY$669</definedName>
    <definedName name="Q15_2_Three_Four">Survey_Data_2013!$JD$2:$JD$669</definedName>
    <definedName name="Q15_3_Five_more">Survey_Data_2013!$JJ$2:$JJ$669</definedName>
    <definedName name="Q15_3_mean">Survey_Data_2013!$JT$2:$JT$669</definedName>
    <definedName name="Q15_3_Missing">Survey_Data_2013!$JO$2:$JO$669</definedName>
    <definedName name="Q15_3_Never">Survey_Data_2013!$IU$2:$IU$669</definedName>
    <definedName name="Q15_3_Once_Twice">Survey_Data_2013!$IZ$2:$IZ$669</definedName>
    <definedName name="Q15_3_Three_Four">Survey_Data_2013!$JE$2:$JE$669</definedName>
    <definedName name="Q15_4_Five_more">Survey_Data_2013!$JK$2:$JK$669</definedName>
    <definedName name="Q15_4_mean">Survey_Data_2013!$JU$2:$JU$669</definedName>
    <definedName name="Q15_4_Missing">Survey_Data_2013!$JP$2:$JP$669</definedName>
    <definedName name="Q15_4_Never">Survey_Data_2013!$IV$2:$IV$669</definedName>
    <definedName name="Q15_4_Once_Twice">Survey_Data_2013!$JA$2:$JA$669</definedName>
    <definedName name="Q15_4_Three_Four">Survey_Data_2013!$JF$2:$JF$669</definedName>
    <definedName name="Q15_5_Five_more">Survey_Data_2013!$JL$2:$JL$669</definedName>
    <definedName name="Q15_5_mean">Survey_Data_2013!$JV$2:$JV$669</definedName>
    <definedName name="Q15_5_Missing">Survey_Data_2013!$JQ$2:$JQ$669</definedName>
    <definedName name="Q15_5_Never">Survey_Data_2013!$IW$2:$IW$669</definedName>
    <definedName name="Q15_5_Once_Twice">Survey_Data_2013!$JB$2:$JB$669</definedName>
    <definedName name="Q15_5_Three_Four">Survey_Data_2013!$JG$2:$JG$669</definedName>
    <definedName name="Q8_1_A_little" localSheetId="0">[1]Survey_data_2012!$BO$2:$BO$690</definedName>
    <definedName name="Q8_1_A_little">Survey_Data_2013!$AZ$2:$AZ$669</definedName>
    <definedName name="Q8_1_Completely" localSheetId="0">[1]Survey_data_2012!$CG$2:$CG$690</definedName>
    <definedName name="Q8_1_Completely">Survey_Data_2013!$BR$2:$BR$669</definedName>
    <definedName name="Q8_1_Mean">Survey_Data_2013!$BX$2:$BX$669</definedName>
    <definedName name="Q8_1_Missing" localSheetId="0">[1]Survey_data_2012!$CA$2:$CA$690</definedName>
    <definedName name="Q8_1_Missing">Survey_Data_2013!$BL$2:$BL$669</definedName>
    <definedName name="Q8_1_Mostly" localSheetId="0">[1]Survey_data_2012!$BU$2:$BU$690</definedName>
    <definedName name="Q8_1_Mostly">Survey_Data_2013!$BF$2:$BF$669</definedName>
    <definedName name="Q8_1_Not_at_all" localSheetId="0">[1]Survey_data_2012!$BI$2:$BI$690</definedName>
    <definedName name="Q8_1_Not_at_all">Survey_Data_2013!$AT$2:$AT$669</definedName>
    <definedName name="Q8_2_A_little" localSheetId="0">[1]Survey_data_2012!$BP$2:$BP$690</definedName>
    <definedName name="Q8_2_A_little">Survey_Data_2013!$BA$2:$BA$669</definedName>
    <definedName name="Q8_2_Completely" localSheetId="0">[1]Survey_data_2012!$CH$2:$CH$690</definedName>
    <definedName name="Q8_2_Completely">Survey_Data_2013!$BS$2:$BS$669</definedName>
    <definedName name="Q8_2_Mean">Survey_Data_2013!$BY$2:$BY$669</definedName>
    <definedName name="Q8_2_Missing" localSheetId="0">[1]Survey_data_2012!$CB$2:$CB$690</definedName>
    <definedName name="Q8_2_Missing">Survey_Data_2013!$BM$2:$BM$669</definedName>
    <definedName name="Q8_2_Mostly" localSheetId="0">[1]Survey_data_2012!$BV$2:$BV$690</definedName>
    <definedName name="Q8_2_Mostly">Survey_Data_2013!$BG$2:$BG$669</definedName>
    <definedName name="Q8_2_Not_at_all" localSheetId="0">[1]Survey_data_2012!$BJ$2:$BJ$690</definedName>
    <definedName name="Q8_2_Not_at_all">Survey_Data_2013!$AU$2:$AU$669</definedName>
    <definedName name="Q8_3_A_little" localSheetId="0">[1]Survey_data_2012!$BQ$2:$BQ$690</definedName>
    <definedName name="Q8_3_A_little">Survey_Data_2013!$BB$2:$BB$669</definedName>
    <definedName name="Q8_3_Completely" localSheetId="0">[1]Survey_data_2012!$CI$2:$CI$690</definedName>
    <definedName name="Q8_3_Completely">Survey_Data_2013!$BT$2:$BT$669</definedName>
    <definedName name="Q8_3_Mean">Survey_Data_2013!$BZ$2:$BZ$669</definedName>
    <definedName name="Q8_3_Missing" localSheetId="0">[1]Survey_data_2012!$CC$2:$CC$690</definedName>
    <definedName name="Q8_3_Missing">Survey_Data_2013!$BN$2:$BN$669</definedName>
    <definedName name="Q8_3_Mostly" localSheetId="0">[1]Survey_data_2012!$BW$2:$BW$690</definedName>
    <definedName name="Q8_3_Mostly">Survey_Data_2013!$BH$2:$BH$669</definedName>
    <definedName name="Q8_3_Not_at_all" localSheetId="0">[1]Survey_data_2012!$BK$2:$BK$690</definedName>
    <definedName name="Q8_3_Not_at_all">Survey_Data_2013!$AV$2:$AV$669</definedName>
    <definedName name="Q8_4_A_little" localSheetId="0">[1]Survey_data_2012!$BR$2:$BR$690</definedName>
    <definedName name="Q8_4_A_little">Survey_Data_2013!$BC$2:$BC$669</definedName>
    <definedName name="Q8_4_Completely" localSheetId="0">[1]Survey_data_2012!$CJ$2:$CJ$690</definedName>
    <definedName name="Q8_4_Completely">Survey_Data_2013!$BU$2:$BU$669</definedName>
    <definedName name="Q8_4_Mean">Survey_Data_2013!$CA$2:$CA$669</definedName>
    <definedName name="Q8_4_Missing" localSheetId="0">[1]Survey_data_2012!$CD$2:$CD$690</definedName>
    <definedName name="Q8_4_Missing">Survey_Data_2013!$BO$2:$BO$669</definedName>
    <definedName name="Q8_4_Mostly" localSheetId="0">[1]Survey_data_2012!$BX$2:$BX$690</definedName>
    <definedName name="Q8_4_Mostly">Survey_Data_2013!$BI$2:$BI$669</definedName>
    <definedName name="Q8_4_Not_at_all" localSheetId="0">[1]Survey_data_2012!$BL$2:$BL$690</definedName>
    <definedName name="Q8_4_Not_at_all">Survey_Data_2013!$AW$2:$AW$669</definedName>
    <definedName name="Q8_5_A_little" localSheetId="0">[1]Survey_data_2012!$BS$2:$BS$690</definedName>
    <definedName name="Q8_5_A_little">Survey_Data_2013!$BD$2:$BD$669</definedName>
    <definedName name="Q8_5_Completely" localSheetId="0">[1]Survey_data_2012!$CK$2:$CK$690</definedName>
    <definedName name="Q8_5_Completely">Survey_Data_2013!$BV$2:$BV$669</definedName>
    <definedName name="Q8_5_Mean">Survey_Data_2013!$CB$2:$CB$669</definedName>
    <definedName name="Q8_5_Missing" localSheetId="0">[1]Survey_data_2012!$CE$2:$CE$690</definedName>
    <definedName name="Q8_5_Missing">Survey_Data_2013!$BP$2:$BP$669</definedName>
    <definedName name="Q8_5_Mostly" localSheetId="0">[1]Survey_data_2012!$BY$2:$BY$690</definedName>
    <definedName name="Q8_5_Mostly">Survey_Data_2013!$BJ$2:$BJ$669</definedName>
    <definedName name="Q8_5_Not_at_all" localSheetId="0">[1]Survey_data_2012!$BM$2:$BM$690</definedName>
    <definedName name="Q8_5_Not_at_all">Survey_Data_2013!$AX$2:$AX$669</definedName>
    <definedName name="Q8_6_A_little" localSheetId="0">[1]Survey_data_2012!$BT$2:$BT$690</definedName>
    <definedName name="Q8_6_A_little">Survey_Data_2013!$BE$2:$BE$669</definedName>
    <definedName name="Q8_6_Completely" localSheetId="0">[1]Survey_data_2012!$CL$2:$CL$690</definedName>
    <definedName name="Q8_6_Completely">Survey_Data_2013!$BW$2:$BW$669</definedName>
    <definedName name="Q8_6_Mean">Survey_Data_2013!$CC$2:$CC$669</definedName>
    <definedName name="Q8_6_Missing" localSheetId="0">[1]Survey_data_2012!$CF$2:$CF$690</definedName>
    <definedName name="Q8_6_Missing">Survey_Data_2013!$BQ$2:$BQ$669</definedName>
    <definedName name="Q8_6_Mostly" localSheetId="0">[1]Survey_data_2012!$BZ$2:$BZ$690</definedName>
    <definedName name="Q8_6_Mostly">Survey_Data_2013!$BK$2:$BK$669</definedName>
    <definedName name="Q8_6_Not_at_all" localSheetId="0">[1]Survey_data_2012!$BN$2:$BN$690</definedName>
    <definedName name="Q8_6_Not_at_all">Survey_Data_2013!$AY$2:$AY$669</definedName>
    <definedName name="Q9_1_A_little" localSheetId="0">[1]Survey_data_2012!$CV$2:$CV$690</definedName>
    <definedName name="Q9_1_A_little">Survey_Data_2013!$CM$2:$CM$669</definedName>
    <definedName name="Q9_1_Completely" localSheetId="0">[1]Survey_data_2012!$DW$2:$DW$690</definedName>
    <definedName name="Q9_1_Completely">Survey_Data_2013!$DW$2:$DW$669</definedName>
    <definedName name="Q9_1_Mean">Survey_Data_2013!$CV$2:$CV$669</definedName>
    <definedName name="Q9_1_Missing" localSheetId="0">[1]Survey_data_2012!$DN$2:$DN$690</definedName>
    <definedName name="Q9_1_Missing">Survey_Data_2013!$DN$2:$DN$669</definedName>
    <definedName name="Q9_1_Mostly" localSheetId="0">[1]Survey_data_2012!$DE$2:$DE$690</definedName>
    <definedName name="Q9_1_Mostly">Survey_Data_2013!$DE$2:$DE$669</definedName>
    <definedName name="Q9_1_Not_at_all" localSheetId="0">[1]Survey_data_2012!$CM$2:$CM$690</definedName>
    <definedName name="Q9_1_Not_at_all">Survey_Data_2013!$CD$2:$CD$669</definedName>
    <definedName name="Q9_2_A_little" localSheetId="0">[1]Survey_data_2012!$CW$2:$CW$690</definedName>
    <definedName name="Q9_2_A_little">Survey_Data_2013!$CN$2:$CN$669</definedName>
    <definedName name="Q9_2_Completely" localSheetId="0">[1]Survey_data_2012!$DX$2:$DX$690</definedName>
    <definedName name="Q9_2_Completely">Survey_Data_2013!$DX$2:$DX$669</definedName>
    <definedName name="Q9_2_Mean">Survey_Data_2013!$CW$2:$CW$669</definedName>
    <definedName name="Q9_2_Missing" localSheetId="0">[1]Survey_data_2012!$DO$2:$DO$690</definedName>
    <definedName name="Q9_2_Missing">Survey_Data_2013!$DO$2:$DO$669</definedName>
    <definedName name="Q9_2_Mostly" localSheetId="0">[1]Survey_data_2012!$DF$2:$DF$690</definedName>
    <definedName name="Q9_2_Mostly">Survey_Data_2013!$DF$2:$DF$669</definedName>
    <definedName name="Q9_2_Not_at_all" localSheetId="0">[1]Survey_data_2012!$CN$2:$CN$690</definedName>
    <definedName name="Q9_2_Not_at_all">Survey_Data_2013!$CE$2:$CE$669</definedName>
    <definedName name="Q9_3_A_little" localSheetId="0">[1]Survey_data_2012!$CX$2:$CX$690</definedName>
    <definedName name="Q9_3_A_little">Survey_Data_2013!$CO$2:$CO$669</definedName>
    <definedName name="Q9_3_Completely" localSheetId="0">[1]Survey_data_2012!$DY$2:$DY$690</definedName>
    <definedName name="Q9_3_Completely">Survey_Data_2013!$DY$2:$DY$669</definedName>
    <definedName name="Q9_3_Mean">Survey_Data_2013!$CX$2:$CX$669</definedName>
    <definedName name="Q9_3_Missing" localSheetId="0">[1]Survey_data_2012!$DP$2:$DP$690</definedName>
    <definedName name="Q9_3_Missing">Survey_Data_2013!$DP$2:$DP$669</definedName>
    <definedName name="Q9_3_Mostly" localSheetId="0">[1]Survey_data_2012!$DG$2:$DG$690</definedName>
    <definedName name="Q9_3_Mostly">Survey_Data_2013!$DG$2:$DG$669</definedName>
    <definedName name="Q9_3_Not_at_all" localSheetId="0">[1]Survey_data_2012!$CO$2:$CO$690</definedName>
    <definedName name="Q9_3_Not_at_all">Survey_Data_2013!$CF$2:$CF$669</definedName>
    <definedName name="Q9_4_A_little" localSheetId="0">[1]Survey_data_2012!$CY$2:$CY$690</definedName>
    <definedName name="Q9_4_A_little">Survey_Data_2013!$CP$2:$CP$669</definedName>
    <definedName name="Q9_4_Completely" localSheetId="0">[1]Survey_data_2012!$DZ$2:$DZ$690</definedName>
    <definedName name="Q9_4_Completely">Survey_Data_2013!$DZ$2:$DZ$669</definedName>
    <definedName name="Q9_4_Mean">Survey_Data_2013!$CY$2:$CY$669</definedName>
    <definedName name="Q9_4_Missing" localSheetId="0">[1]Survey_data_2012!$DQ$2:$DQ$690</definedName>
    <definedName name="Q9_4_Missing">Survey_Data_2013!$DQ$2:$DQ$669</definedName>
    <definedName name="Q9_4_Mostly" localSheetId="0">[1]Survey_data_2012!$DH$2:$DH$690</definedName>
    <definedName name="Q9_4_Mostly">Survey_Data_2013!$DH$2:$DH$669</definedName>
    <definedName name="Q9_4_Not_at_all" localSheetId="0">[1]Survey_data_2012!$CP$2:$CP$690</definedName>
    <definedName name="Q9_4_Not_at_all">Survey_Data_2013!$CG$2:$CG$669</definedName>
    <definedName name="Q9_5_A_little" localSheetId="0">[1]Survey_data_2012!$CZ$2:$CZ$690</definedName>
    <definedName name="Q9_5_A_little">Survey_Data_2013!$CQ$2:$CQ$669</definedName>
    <definedName name="Q9_5_Completely" localSheetId="0">[1]Survey_data_2012!$EA$2:$EA$690</definedName>
    <definedName name="Q9_5_Completely">Survey_Data_2013!$EA$2:$EA$669</definedName>
    <definedName name="Q9_5_Mean">Survey_Data_2013!$CZ$2:$CZ$669</definedName>
    <definedName name="Q9_5_Missing" localSheetId="0">[1]Survey_data_2012!$DR$2:$DR$690</definedName>
    <definedName name="Q9_5_Missing">Survey_Data_2013!$DR$2:$DR$669</definedName>
    <definedName name="Q9_5_Mostly" localSheetId="0">[1]Survey_data_2012!$DI$2:$DI$690</definedName>
    <definedName name="Q9_5_Mostly">Survey_Data_2013!$DI$2:$DI$669</definedName>
    <definedName name="Q9_5_Not_at_all" localSheetId="0">[1]Survey_data_2012!$CQ$2:$CQ$690</definedName>
    <definedName name="Q9_5_Not_at_all">Survey_Data_2013!$CH$2:$CH$669</definedName>
    <definedName name="Q9_6_A_little" localSheetId="0">[1]Survey_data_2012!$DA$2:$DA$690</definedName>
    <definedName name="Q9_6_A_little">Survey_Data_2013!$CR$2:$CR$669</definedName>
    <definedName name="Q9_6_Completely" localSheetId="0">[1]Survey_data_2012!$EB$2:$EB$690</definedName>
    <definedName name="Q9_6_Completely">Survey_Data_2013!$EB$2:$EB$669</definedName>
    <definedName name="Q9_6_Mean">Survey_Data_2013!$DA$2:$DA$669</definedName>
    <definedName name="Q9_6_Missing" localSheetId="0">[1]Survey_data_2012!$DS$2:$DS$690</definedName>
    <definedName name="Q9_6_Missing">Survey_Data_2013!$DS$2:$DS$669</definedName>
    <definedName name="Q9_6_Mostly" localSheetId="0">[1]Survey_data_2012!$DJ$2:$DJ$690</definedName>
    <definedName name="Q9_6_Mostly">Survey_Data_2013!$DJ$2:$DJ$669</definedName>
    <definedName name="Q9_6_Not_at_all" localSheetId="0">[1]Survey_data_2012!$CR$2:$CR$690</definedName>
    <definedName name="Q9_6_Not_at_all">Survey_Data_2013!$CI$2:$CI$669</definedName>
    <definedName name="Q9_7_A_little" localSheetId="0">[1]Survey_data_2012!$DB$2:$DB$690</definedName>
    <definedName name="Q9_7_A_little">Survey_Data_2013!$CS$2:$CS$669</definedName>
    <definedName name="Q9_7_Completely" localSheetId="0">[1]Survey_data_2012!$EC$2:$EC$690</definedName>
    <definedName name="Q9_7_Completely">Survey_Data_2013!$EC$2:$EC$669</definedName>
    <definedName name="Q9_7_Mean">Survey_Data_2013!$DB$2:$DB$669</definedName>
    <definedName name="Q9_7_Missing" localSheetId="0">[1]Survey_data_2012!$DT$2:$DT$690</definedName>
    <definedName name="Q9_7_Missing">Survey_Data_2013!$DT$2:$DT$669</definedName>
    <definedName name="Q9_7_Mostly" localSheetId="0">[1]Survey_data_2012!$DK$2:$DK$690</definedName>
    <definedName name="Q9_7_Mostly">Survey_Data_2013!$DK$2:$DK$669</definedName>
    <definedName name="Q9_7_Not_at_all" localSheetId="0">[1]Survey_data_2012!$CS$2:$CS$690</definedName>
    <definedName name="Q9_7_Not_at_all">Survey_Data_2013!$CJ$2:$CJ$669</definedName>
    <definedName name="Q9_8_A_little" localSheetId="0">[1]Survey_data_2012!$DC$2:$DC$690</definedName>
    <definedName name="Q9_8_A_little">Survey_Data_2013!$CT$2:$CT$669</definedName>
    <definedName name="Q9_8_Completely" localSheetId="0">[1]Survey_data_2012!$ED$2:$ED$690</definedName>
    <definedName name="Q9_8_Completely">Survey_Data_2013!$ED$2:$ED$669</definedName>
    <definedName name="Q9_8_Mean">Survey_Data_2013!$DC$2:$DC$669</definedName>
    <definedName name="Q9_8_Missing" localSheetId="0">[1]Survey_data_2012!$DU$2:$DU$690</definedName>
    <definedName name="Q9_8_Missing">Survey_Data_2013!$DU$2:$DU$669</definedName>
    <definedName name="Q9_8_Mostly" localSheetId="0">[1]Survey_data_2012!$DL$2:$DL$690</definedName>
    <definedName name="Q9_8_Mostly">Survey_Data_2013!$DL$2:$DL$669</definedName>
    <definedName name="Q9_8_Not_at_all" localSheetId="0">[1]Survey_data_2012!$CT$2:$CT$690</definedName>
    <definedName name="Q9_8_Not_at_all">Survey_Data_2013!$CK$2:$CK$669</definedName>
    <definedName name="Q9_9_A_little" localSheetId="0">[1]Survey_data_2012!$DD$2:$DD$690</definedName>
    <definedName name="Q9_9_A_little">Survey_Data_2013!$CU$2:$CU$669</definedName>
    <definedName name="Q9_9_Completely" localSheetId="0">[1]Survey_data_2012!$EE$2:$EE$690</definedName>
    <definedName name="Q9_9_Completely">Survey_Data_2013!$EE$2:$EE$669</definedName>
    <definedName name="Q9_9_Mean">Survey_Data_2013!$DD$2:$DD$669</definedName>
    <definedName name="Q9_9_Missing" localSheetId="0">[1]Survey_data_2012!$DV$2:$DV$690</definedName>
    <definedName name="Q9_9_Missing">Survey_Data_2013!$DV$2:$DV$669</definedName>
    <definedName name="Q9_9_Mostly" localSheetId="0">[1]Survey_data_2012!$DM$2:$DM$690</definedName>
    <definedName name="Q9_9_Mostly">Survey_Data_2013!$DM$2:$DM$669</definedName>
    <definedName name="Q9_9_Not_at_all" localSheetId="0">[1]Survey_data_2012!$CU$2:$CU$690</definedName>
    <definedName name="Q9_9_Not_at_all">Survey_Data_2013!$CL$2:$CL$669</definedName>
    <definedName name="race_no_reply">Survey_Data_2013!$AR$2:$AR$669</definedName>
    <definedName name="res_rate">Survey_Data_2013!$Y$2:$Y$669</definedName>
    <definedName name="response_rate" localSheetId="0">[1]Survey_data_2012!$AR$2:$AR$690</definedName>
    <definedName name="response_rate">Survey_Data_2013!$Z$2:$Z$669</definedName>
    <definedName name="response_rate_cat">Survey_Data_2013!$AI$2:$AI$669</definedName>
    <definedName name="response_rate2">Survey_Data_2013!$AH$2:$AH$669</definedName>
    <definedName name="schl_id" localSheetId="0">[1]Survey_data_2012!$AB$2:$AB$690</definedName>
    <definedName name="SCHL_ID">Survey_Data_2013!$A$2:$A$669</definedName>
    <definedName name="school_community_cat" localSheetId="0">[1]Survey_data_2012!$AS$2:$AS$690</definedName>
    <definedName name="school_community_cat">Survey_Data_2013!$AB$2:$AB$669</definedName>
    <definedName name="school_community_score" localSheetId="0">[1]Survey_data_2012!$AV$2:$AV$690</definedName>
    <definedName name="school_community_score">Survey_Data_2013!$AE$2:$AE$669</definedName>
    <definedName name="SCHOOL_INFO">Survey_Data_2013!$D$2:$D$669</definedName>
    <definedName name="School_Track">Survey_Data_2013!$V$2:$V$669</definedName>
    <definedName name="School_Type">Survey_Data_2013!$M$2:$M$669</definedName>
    <definedName name="School2012">[1]Survey_data_2012!$G$2:$G$690</definedName>
    <definedName name="school2013">Survey_Data_2013!$B$2:$B$669</definedName>
    <definedName name="schoolselect" localSheetId="0">'[1]Parent Survey Report Generator'!$K$2</definedName>
    <definedName name="schoolselect">'Report Generator - 2013'!$I$2</definedName>
    <definedName name="Total_Enrollment">Survey_Data_2013!$P$2:$P$669</definedName>
    <definedName name="UNIT_NAME">Survey_Data_2013!$C$2:$C$669</definedName>
    <definedName name="white" localSheetId="0">[1]Survey_data_2012!$AZ$2:$AZ$690</definedName>
    <definedName name="white">Survey_Data_2013!$AK$2:$AK$669</definedName>
  </definedNames>
  <calcPr calcId="144525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BH17" i="1" l="1"/>
  <c r="DE47" i="1" l="1"/>
  <c r="AO32" i="1"/>
  <c r="AO53" i="1"/>
  <c r="CY77" i="1"/>
  <c r="BZ77" i="1"/>
  <c r="DY76" i="1"/>
  <c r="DU76" i="1"/>
  <c r="DQ76" i="1"/>
  <c r="DM76" i="1"/>
  <c r="DI76" i="1"/>
  <c r="BK76" i="1"/>
  <c r="BG76" i="1"/>
  <c r="BC76" i="1"/>
  <c r="AY76" i="1"/>
  <c r="AU76" i="1"/>
  <c r="DY74" i="1"/>
  <c r="DU74" i="1"/>
  <c r="DQ74" i="1"/>
  <c r="DM74" i="1"/>
  <c r="DI74" i="1"/>
  <c r="BK74" i="1"/>
  <c r="BG74" i="1"/>
  <c r="BC74" i="1"/>
  <c r="AY74" i="1"/>
  <c r="AU74" i="1"/>
  <c r="DY72" i="1"/>
  <c r="DU72" i="1"/>
  <c r="DQ72" i="1"/>
  <c r="DM72" i="1"/>
  <c r="DI72" i="1"/>
  <c r="BK72" i="1"/>
  <c r="BG72" i="1"/>
  <c r="BC72" i="1"/>
  <c r="AY72" i="1"/>
  <c r="AU72" i="1"/>
  <c r="BK70" i="1"/>
  <c r="BG70" i="1"/>
  <c r="BC70" i="1"/>
  <c r="AY70" i="1"/>
  <c r="AU70" i="1"/>
  <c r="BK68" i="1"/>
  <c r="BG68" i="1"/>
  <c r="BC68" i="1"/>
  <c r="AY68" i="1"/>
  <c r="AU68" i="1"/>
  <c r="BK66" i="1"/>
  <c r="BG66" i="1"/>
  <c r="BC66" i="1"/>
  <c r="AY66" i="1"/>
  <c r="AU66" i="1"/>
  <c r="DZ64" i="1"/>
  <c r="DV64" i="1"/>
  <c r="DR64" i="1"/>
  <c r="DN64" i="1"/>
  <c r="DJ64" i="1"/>
  <c r="BK64" i="1"/>
  <c r="BG64" i="1"/>
  <c r="BC64" i="1"/>
  <c r="AY64" i="1"/>
  <c r="AU64" i="1"/>
  <c r="DZ62" i="1"/>
  <c r="DV62" i="1"/>
  <c r="DR62" i="1"/>
  <c r="DN62" i="1"/>
  <c r="DJ62" i="1"/>
  <c r="BK62" i="1"/>
  <c r="BG62" i="1"/>
  <c r="BC62" i="1"/>
  <c r="AY62" i="1"/>
  <c r="AU62" i="1"/>
  <c r="DZ60" i="1"/>
  <c r="DV60" i="1"/>
  <c r="DR60" i="1"/>
  <c r="DN60" i="1"/>
  <c r="DJ60" i="1"/>
  <c r="BK60" i="1"/>
  <c r="BG60" i="1"/>
  <c r="BC60" i="1"/>
  <c r="AY60" i="1"/>
  <c r="AU60" i="1"/>
  <c r="DZ58" i="1"/>
  <c r="DV58" i="1"/>
  <c r="DR58" i="1"/>
  <c r="DN58" i="1"/>
  <c r="DJ58" i="1"/>
  <c r="DZ56" i="1"/>
  <c r="DV56" i="1"/>
  <c r="DR56" i="1"/>
  <c r="DN56" i="1"/>
  <c r="DJ56" i="1"/>
  <c r="DZ54" i="1"/>
  <c r="DV54" i="1"/>
  <c r="DR54" i="1"/>
  <c r="DN54" i="1"/>
  <c r="DJ54" i="1"/>
  <c r="AY53" i="1"/>
  <c r="BK49" i="1"/>
  <c r="BG49" i="1"/>
  <c r="BC49" i="1"/>
  <c r="AY49" i="1"/>
  <c r="AU49" i="1"/>
  <c r="DN47" i="1"/>
  <c r="BK47" i="1"/>
  <c r="BG47" i="1"/>
  <c r="BC47" i="1"/>
  <c r="AY47" i="1"/>
  <c r="AU47" i="1"/>
  <c r="BK45" i="1"/>
  <c r="BG45" i="1"/>
  <c r="BC45" i="1"/>
  <c r="AY45" i="1"/>
  <c r="AU45" i="1"/>
  <c r="BK43" i="1"/>
  <c r="BG43" i="1"/>
  <c r="BC43" i="1"/>
  <c r="AY43" i="1"/>
  <c r="AU43" i="1"/>
  <c r="DZ42" i="1"/>
  <c r="DV42" i="1"/>
  <c r="DR42" i="1"/>
  <c r="DN42" i="1"/>
  <c r="DJ42" i="1"/>
  <c r="BK41" i="1"/>
  <c r="BG41" i="1"/>
  <c r="BC41" i="1"/>
  <c r="AY41" i="1"/>
  <c r="AU41" i="1"/>
  <c r="DZ40" i="1"/>
  <c r="DV40" i="1"/>
  <c r="DR40" i="1"/>
  <c r="DN40" i="1"/>
  <c r="DJ40" i="1"/>
  <c r="BK39" i="1"/>
  <c r="BG39" i="1"/>
  <c r="BC39" i="1"/>
  <c r="AY39" i="1"/>
  <c r="AU39" i="1"/>
  <c r="DZ38" i="1"/>
  <c r="DV38" i="1"/>
  <c r="DR38" i="1"/>
  <c r="DN38" i="1"/>
  <c r="DJ38" i="1"/>
  <c r="DZ36" i="1"/>
  <c r="DV36" i="1"/>
  <c r="DR36" i="1"/>
  <c r="DN36" i="1"/>
  <c r="DJ36" i="1"/>
  <c r="DZ34" i="1"/>
  <c r="DV34" i="1"/>
  <c r="DR34" i="1"/>
  <c r="DN34" i="1"/>
  <c r="DJ34" i="1"/>
  <c r="DZ32" i="1"/>
  <c r="DV32" i="1"/>
  <c r="DR32" i="1"/>
  <c r="DN32" i="1"/>
  <c r="DJ32" i="1"/>
  <c r="AY32" i="1"/>
  <c r="EA23" i="1"/>
  <c r="DS22" i="1"/>
  <c r="DS21" i="1"/>
  <c r="DS20" i="1"/>
  <c r="DS19" i="1"/>
  <c r="DS18" i="1"/>
  <c r="CS22" i="1" l="1"/>
  <c r="DS23" i="1"/>
  <c r="CS23" i="1" s="1"/>
  <c r="CS18" i="1"/>
  <c r="CS20" i="1"/>
  <c r="BH27" i="1"/>
  <c r="CS19" i="1"/>
  <c r="CS21" i="1"/>
</calcChain>
</file>

<file path=xl/sharedStrings.xml><?xml version="1.0" encoding="utf-8"?>
<sst xmlns="http://schemas.openxmlformats.org/spreadsheetml/2006/main" count="20053" uniqueCount="6575">
  <si>
    <t>KIPP ASCEND CHTR CAMPUS</t>
  </si>
  <si>
    <t>N</t>
  </si>
  <si>
    <t>%</t>
  </si>
  <si>
    <t>How would you rate the quality of the following facilities at your school?</t>
  </si>
  <si>
    <t>Your child's classroom</t>
  </si>
  <si>
    <t>Computer lab(s)</t>
  </si>
  <si>
    <t>Library</t>
  </si>
  <si>
    <t>Gym</t>
  </si>
  <si>
    <t>Food services/nutritious meals</t>
  </si>
  <si>
    <t>Overall cleanliness of the school</t>
  </si>
  <si>
    <t/>
  </si>
  <si>
    <t>ADDAMS</t>
  </si>
  <si>
    <t>AGASSIZ</t>
  </si>
  <si>
    <t>AIR FORCE HS</t>
  </si>
  <si>
    <t>ALBANY PARK</t>
  </si>
  <si>
    <t>ALCOTT HS</t>
  </si>
  <si>
    <t>AMUNDSEN HS</t>
  </si>
  <si>
    <t>ASHBURN</t>
  </si>
  <si>
    <t>AVALON PARK</t>
  </si>
  <si>
    <t>BARNARD</t>
  </si>
  <si>
    <t>BARRY</t>
  </si>
  <si>
    <t>BARTON</t>
  </si>
  <si>
    <t>BATEMAN</t>
  </si>
  <si>
    <t>BEASLEY</t>
  </si>
  <si>
    <t>BEETHOVEN</t>
  </si>
  <si>
    <t>BELDING</t>
  </si>
  <si>
    <t>BELMONT-CRAGIN</t>
  </si>
  <si>
    <t>BENNETT</t>
  </si>
  <si>
    <t>BLACK</t>
  </si>
  <si>
    <t>BLAINE</t>
  </si>
  <si>
    <t>BLAIR</t>
  </si>
  <si>
    <t>BOND</t>
  </si>
  <si>
    <t>BOUCHET</t>
  </si>
  <si>
    <t>BRENNEMANN</t>
  </si>
  <si>
    <t>BRIDGE</t>
  </si>
  <si>
    <t>BRIGHT</t>
  </si>
  <si>
    <t>BRONZEVILLE HS</t>
  </si>
  <si>
    <t>BROWN, W</t>
  </si>
  <si>
    <t>BROWNELL</t>
  </si>
  <si>
    <t>BRUNSON</t>
  </si>
  <si>
    <t>BUDLONG</t>
  </si>
  <si>
    <t>BURBANK</t>
  </si>
  <si>
    <t>BURLEY</t>
  </si>
  <si>
    <t>BURNHAM</t>
  </si>
  <si>
    <t>BURNSIDE</t>
  </si>
  <si>
    <t>BYRNE</t>
  </si>
  <si>
    <t>CALDWELL</t>
  </si>
  <si>
    <t>CALMECA</t>
  </si>
  <si>
    <t>CAMERON</t>
  </si>
  <si>
    <t>CAMRAS</t>
  </si>
  <si>
    <t>CANTY</t>
  </si>
  <si>
    <t>CARDENAS</t>
  </si>
  <si>
    <t>CARROLL</t>
  </si>
  <si>
    <t>CARSON</t>
  </si>
  <si>
    <t>CARTER</t>
  </si>
  <si>
    <t>CASALS</t>
  </si>
  <si>
    <t>CATALYST CHTR - HOWLAND</t>
  </si>
  <si>
    <t>CATHER</t>
  </si>
  <si>
    <t>CHAPPELL</t>
  </si>
  <si>
    <t>CHAVEZ</t>
  </si>
  <si>
    <t>CHGO AGR HS</t>
  </si>
  <si>
    <t>CHOPIN</t>
  </si>
  <si>
    <t>CICS-BUCKTOWN</t>
  </si>
  <si>
    <t>CICS-IRVING PARK</t>
  </si>
  <si>
    <t>CICS-LONGWOOD</t>
  </si>
  <si>
    <t>CICS-PRAIRIE</t>
  </si>
  <si>
    <t>CICS-WEST BELDEN</t>
  </si>
  <si>
    <t>CICS-WRIGHTWOOD</t>
  </si>
  <si>
    <t>CLAREMONT</t>
  </si>
  <si>
    <t>CLARK HS</t>
  </si>
  <si>
    <t>CLARK, G</t>
  </si>
  <si>
    <t>CLEVELAND</t>
  </si>
  <si>
    <t>CLISSOLD</t>
  </si>
  <si>
    <t>COLES</t>
  </si>
  <si>
    <t>COLUMBIA EXPLORERS</t>
  </si>
  <si>
    <t>COLUMBUS</t>
  </si>
  <si>
    <t>COOK</t>
  </si>
  <si>
    <t>COONLEY</t>
  </si>
  <si>
    <t>COURTENAY</t>
  </si>
  <si>
    <t>CROWN</t>
  </si>
  <si>
    <t>CUFFE</t>
  </si>
  <si>
    <t>DALEY</t>
  </si>
  <si>
    <t>DARWIN</t>
  </si>
  <si>
    <t>DAWES</t>
  </si>
  <si>
    <t>DE PRIEST</t>
  </si>
  <si>
    <t>DECATUR</t>
  </si>
  <si>
    <t>DETT</t>
  </si>
  <si>
    <t>DEVRY HS</t>
  </si>
  <si>
    <t>DEWEY</t>
  </si>
  <si>
    <t>DIEGO</t>
  </si>
  <si>
    <t>DODGE</t>
  </si>
  <si>
    <t>DOOLITTLE</t>
  </si>
  <si>
    <t>DOUGLASS HS</t>
  </si>
  <si>
    <t>DRAKE</t>
  </si>
  <si>
    <t>DRUMMOND</t>
  </si>
  <si>
    <t>DURKIN PARK</t>
  </si>
  <si>
    <t>EARLE</t>
  </si>
  <si>
    <t>EDGEBROOK</t>
  </si>
  <si>
    <t>EDISON PARK</t>
  </si>
  <si>
    <t>EDISON, T</t>
  </si>
  <si>
    <t>EDWARDS</t>
  </si>
  <si>
    <t>ELLINGTON</t>
  </si>
  <si>
    <t>ERICSON</t>
  </si>
  <si>
    <t>ERIE CHTR CAMPUS</t>
  </si>
  <si>
    <t>ESMOND</t>
  </si>
  <si>
    <t>EVERS</t>
  </si>
  <si>
    <t>FALCONER</t>
  </si>
  <si>
    <t>FARADAY</t>
  </si>
  <si>
    <t>FARNSWORTH</t>
  </si>
  <si>
    <t>FINKL</t>
  </si>
  <si>
    <t>FISKE</t>
  </si>
  <si>
    <t>FOSTER PARK</t>
  </si>
  <si>
    <t>FRANKLIN</t>
  </si>
  <si>
    <t>FRAZIER CONTR</t>
  </si>
  <si>
    <t>FULLER</t>
  </si>
  <si>
    <t>FULTON</t>
  </si>
  <si>
    <t>FUNSTON</t>
  </si>
  <si>
    <t>GALE</t>
  </si>
  <si>
    <t>GALLISTEL</t>
  </si>
  <si>
    <t>GARVEY</t>
  </si>
  <si>
    <t>GARVY</t>
  </si>
  <si>
    <t>GLOBAL CITIZENSHIP CHTR</t>
  </si>
  <si>
    <t>GOETHE</t>
  </si>
  <si>
    <t>GRAHAM</t>
  </si>
  <si>
    <t>GRAHAM,R HS</t>
  </si>
  <si>
    <t>GRAY, W</t>
  </si>
  <si>
    <t>GREATER LAWNDALE HS</t>
  </si>
  <si>
    <t>GREELEY</t>
  </si>
  <si>
    <t>GREEN</t>
  </si>
  <si>
    <t>GREENE</t>
  </si>
  <si>
    <t>GREGORY</t>
  </si>
  <si>
    <t>GRESHAM</t>
  </si>
  <si>
    <t>GRIMES</t>
  </si>
  <si>
    <t>GUNSAULUS</t>
  </si>
  <si>
    <t>HAINES</t>
  </si>
  <si>
    <t>HALE</t>
  </si>
  <si>
    <t>HAMILTON</t>
  </si>
  <si>
    <t>HAMLINE</t>
  </si>
  <si>
    <t>HAMMOND</t>
  </si>
  <si>
    <t>HANSON PARK</t>
  </si>
  <si>
    <t>HARTE</t>
  </si>
  <si>
    <t>HARVARD</t>
  </si>
  <si>
    <t>HAUGAN</t>
  </si>
  <si>
    <t>HAWTHORNE</t>
  </si>
  <si>
    <t>HAY</t>
  </si>
  <si>
    <t>HEARST</t>
  </si>
  <si>
    <t>HEFFERAN</t>
  </si>
  <si>
    <t>HENDERSON</t>
  </si>
  <si>
    <t>HENDRICKS</t>
  </si>
  <si>
    <t>HENRY</t>
  </si>
  <si>
    <t>HEROES</t>
  </si>
  <si>
    <t>HIBBARD</t>
  </si>
  <si>
    <t>HIGGINS</t>
  </si>
  <si>
    <t>HINTON</t>
  </si>
  <si>
    <t>HITCH</t>
  </si>
  <si>
    <t>HOLDEN</t>
  </si>
  <si>
    <t>HOLMES</t>
  </si>
  <si>
    <t>HOPE CONTR ES</t>
  </si>
  <si>
    <t>HURLEY</t>
  </si>
  <si>
    <t>INFINITY HS</t>
  </si>
  <si>
    <t>INTER-AMERICAN</t>
  </si>
  <si>
    <t>IRVING</t>
  </si>
  <si>
    <t>JACKSON, M</t>
  </si>
  <si>
    <t>JAMIESON</t>
  </si>
  <si>
    <t>JENNER</t>
  </si>
  <si>
    <t>JENSEN</t>
  </si>
  <si>
    <t>JOHNSON</t>
  </si>
  <si>
    <t>JOPLIN</t>
  </si>
  <si>
    <t>JUNGMAN</t>
  </si>
  <si>
    <t>KANOON</t>
  </si>
  <si>
    <t>KELLER</t>
  </si>
  <si>
    <t>KELLMAN</t>
  </si>
  <si>
    <t>KELLOGG</t>
  </si>
  <si>
    <t>KILMER</t>
  </si>
  <si>
    <t>KINZIE</t>
  </si>
  <si>
    <t>KOZMINSKI</t>
  </si>
  <si>
    <t>LANGFORD</t>
  </si>
  <si>
    <t>LASALLE</t>
  </si>
  <si>
    <t>LASALLE II</t>
  </si>
  <si>
    <t>LAVIZZO</t>
  </si>
  <si>
    <t>LELAND</t>
  </si>
  <si>
    <t>LENART</t>
  </si>
  <si>
    <t>LEWIS</t>
  </si>
  <si>
    <t>LIBBY</t>
  </si>
  <si>
    <t>LINCOLN</t>
  </si>
  <si>
    <t>LITTLE VILLAGE</t>
  </si>
  <si>
    <t>LLOYD</t>
  </si>
  <si>
    <t>LOGANDALE</t>
  </si>
  <si>
    <t>LORCA</t>
  </si>
  <si>
    <t>LOWELL</t>
  </si>
  <si>
    <t>LYON</t>
  </si>
  <si>
    <t>MADERO</t>
  </si>
  <si>
    <t>MANIERRE</t>
  </si>
  <si>
    <t>MANN</t>
  </si>
  <si>
    <t>MARSH</t>
  </si>
  <si>
    <t>MCCLELLAN</t>
  </si>
  <si>
    <t>MCCORMICK</t>
  </si>
  <si>
    <t>MCKAY</t>
  </si>
  <si>
    <t>MCPHERSON</t>
  </si>
  <si>
    <t>METCALFE</t>
  </si>
  <si>
    <t>MIRELES</t>
  </si>
  <si>
    <t>MITCHELL</t>
  </si>
  <si>
    <t>MOLLISON</t>
  </si>
  <si>
    <t>MONROE</t>
  </si>
  <si>
    <t>MORRILL</t>
  </si>
  <si>
    <t>MORTON</t>
  </si>
  <si>
    <t>MOUNT VERNON</t>
  </si>
  <si>
    <t>MOZART</t>
  </si>
  <si>
    <t>MURPHY</t>
  </si>
  <si>
    <t>MURRAY</t>
  </si>
  <si>
    <t>NAMASTE CHTR CAMPUS</t>
  </si>
  <si>
    <t>NATIONAL TEACHERS</t>
  </si>
  <si>
    <t>NEW FIELD</t>
  </si>
  <si>
    <t>NEW SULLIVAN</t>
  </si>
  <si>
    <t>NEWBERRY</t>
  </si>
  <si>
    <t>NIGHTINGALE</t>
  </si>
  <si>
    <t>NIXON</t>
  </si>
  <si>
    <t>NOBEL</t>
  </si>
  <si>
    <t>NORTH RIVER</t>
  </si>
  <si>
    <t>NORTHSIDE LEARNING HS</t>
  </si>
  <si>
    <t>NORWOOD PARK</t>
  </si>
  <si>
    <t>OGLESBY</t>
  </si>
  <si>
    <t>OROZCO</t>
  </si>
  <si>
    <t>ORTIZ DE DOMINGUEZ</t>
  </si>
  <si>
    <t>OTIS</t>
  </si>
  <si>
    <t>OWEN</t>
  </si>
  <si>
    <t>PARKER</t>
  </si>
  <si>
    <t>PEACE &amp; EDUCATION HS</t>
  </si>
  <si>
    <t>PEIRCE</t>
  </si>
  <si>
    <t>PENN</t>
  </si>
  <si>
    <t>PEREZ</t>
  </si>
  <si>
    <t>PETERSON</t>
  </si>
  <si>
    <t>PHOENIX MILITARY HS</t>
  </si>
  <si>
    <t>PICKARD</t>
  </si>
  <si>
    <t>POLARIS CHTR CAMPUS</t>
  </si>
  <si>
    <t>PORTAGE PARK</t>
  </si>
  <si>
    <t>POWELL</t>
  </si>
  <si>
    <t>PRESCOTT</t>
  </si>
  <si>
    <t>PRIETO</t>
  </si>
  <si>
    <t>PROVIDENCE CHTR-BUNCHE</t>
  </si>
  <si>
    <t>PULASKI</t>
  </si>
  <si>
    <t>PULLMAN</t>
  </si>
  <si>
    <t>RANDOLPH</t>
  </si>
  <si>
    <t>RAVENSWOOD</t>
  </si>
  <si>
    <t>REAVIS</t>
  </si>
  <si>
    <t>REILLY</t>
  </si>
  <si>
    <t>REINBERG</t>
  </si>
  <si>
    <t>REVERE</t>
  </si>
  <si>
    <t>ROBINSON</t>
  </si>
  <si>
    <t>ROGERS</t>
  </si>
  <si>
    <t>RUGGLES</t>
  </si>
  <si>
    <t>SALAZAR</t>
  </si>
  <si>
    <t>SANDOVAL</t>
  </si>
  <si>
    <t>SAUCEDO</t>
  </si>
  <si>
    <t>SAWYER</t>
  </si>
  <si>
    <t>SCHMID</t>
  </si>
  <si>
    <t>SCHOOL OF LEADRSHP HS</t>
  </si>
  <si>
    <t>SCHUBERT</t>
  </si>
  <si>
    <t>SEWARD</t>
  </si>
  <si>
    <t>SHERIDAN</t>
  </si>
  <si>
    <t>SHERMAN</t>
  </si>
  <si>
    <t>SHERWOOD</t>
  </si>
  <si>
    <t>SHIELDS</t>
  </si>
  <si>
    <t>SHOESMITH</t>
  </si>
  <si>
    <t>SHOOP</t>
  </si>
  <si>
    <t>SKINNER NORTH</t>
  </si>
  <si>
    <t>SMYTH</t>
  </si>
  <si>
    <t>SOLOMON</t>
  </si>
  <si>
    <t>SOLORIO HS</t>
  </si>
  <si>
    <t>SOUTH LOOP</t>
  </si>
  <si>
    <t>SOUTHSHORE</t>
  </si>
  <si>
    <t>SOUTHSIDE HS</t>
  </si>
  <si>
    <t>SPRY</t>
  </si>
  <si>
    <t>SPRY HS</t>
  </si>
  <si>
    <t>STEVENSON</t>
  </si>
  <si>
    <t>STOCK</t>
  </si>
  <si>
    <t>STONE</t>
  </si>
  <si>
    <t>STOWE</t>
  </si>
  <si>
    <t>SUMNER</t>
  </si>
  <si>
    <t>SWIFT</t>
  </si>
  <si>
    <t>TALCOTT</t>
  </si>
  <si>
    <t>TARKINGTON</t>
  </si>
  <si>
    <t>TELPOCHCALLI</t>
  </si>
  <si>
    <t>THOMAS</t>
  </si>
  <si>
    <t>THORP, O</t>
  </si>
  <si>
    <t>TILTON</t>
  </si>
  <si>
    <t>TONTI</t>
  </si>
  <si>
    <t>TWAIN</t>
  </si>
  <si>
    <t>VANDERPOEL</t>
  </si>
  <si>
    <t>VAUGHN HS</t>
  </si>
  <si>
    <t>VICK</t>
  </si>
  <si>
    <t>VOLTA</t>
  </si>
  <si>
    <t>VON LINNE</t>
  </si>
  <si>
    <t>WACKER</t>
  </si>
  <si>
    <t>WADSWORTH</t>
  </si>
  <si>
    <t>WARD, J</t>
  </si>
  <si>
    <t>WASHINGTON, G</t>
  </si>
  <si>
    <t>WATERS</t>
  </si>
  <si>
    <t>WEBSTER</t>
  </si>
  <si>
    <t>WEST PARK</t>
  </si>
  <si>
    <t>WEST RIDGE</t>
  </si>
  <si>
    <t>WESTCOTT</t>
  </si>
  <si>
    <t>WHISTLER</t>
  </si>
  <si>
    <t>WHITE</t>
  </si>
  <si>
    <t>WILDWOOD</t>
  </si>
  <si>
    <t>WOODLAWN</t>
  </si>
  <si>
    <t>WOODSON</t>
  </si>
  <si>
    <t>WORLD LANGUAGE HS</t>
  </si>
  <si>
    <t>YATES</t>
  </si>
  <si>
    <t>YOUNG</t>
  </si>
  <si>
    <t>ZAPATA</t>
  </si>
  <si>
    <t>Excel Versions Supported: 
2007 or Later</t>
  </si>
  <si>
    <t>PIRIE</t>
  </si>
  <si>
    <t>HUGHES, C</t>
  </si>
  <si>
    <t>WELLS HS</t>
  </si>
  <si>
    <t>GRISSOM</t>
  </si>
  <si>
    <t>PILSEN</t>
  </si>
  <si>
    <t>DAVIS, M</t>
  </si>
  <si>
    <t>MOOS</t>
  </si>
  <si>
    <t>MANLEY HS</t>
  </si>
  <si>
    <t>DIRKSEN</t>
  </si>
  <si>
    <t>THORP, J</t>
  </si>
  <si>
    <t>CARVER MILITARY</t>
  </si>
  <si>
    <t>MAYER</t>
  </si>
  <si>
    <t>PAYTON HS</t>
  </si>
  <si>
    <t>NOBLE ST CHTR-UIC</t>
  </si>
  <si>
    <t>KENNEDY HS</t>
  </si>
  <si>
    <t>ROWE</t>
  </si>
  <si>
    <t>CLEMENTE HS</t>
  </si>
  <si>
    <t>SUDER</t>
  </si>
  <si>
    <t>ATTUCKS</t>
  </si>
  <si>
    <t>HOYNE</t>
  </si>
  <si>
    <t>PERSHING</t>
  </si>
  <si>
    <t>WELLS, I</t>
  </si>
  <si>
    <t>ROBESON AA HS</t>
  </si>
  <si>
    <t>RABY HS</t>
  </si>
  <si>
    <t>SMYSER</t>
  </si>
  <si>
    <t>SAUGANASH</t>
  </si>
  <si>
    <t>LEE</t>
  </si>
  <si>
    <t>HAYT</t>
  </si>
  <si>
    <t>MOUNT GREENWOOD</t>
  </si>
  <si>
    <t>MATHER HS</t>
  </si>
  <si>
    <t>HERNANDEZ</t>
  </si>
  <si>
    <t>TANNER</t>
  </si>
  <si>
    <t>WENTWORTH</t>
  </si>
  <si>
    <t>JACKSON, A</t>
  </si>
  <si>
    <t>PASTEUR</t>
  </si>
  <si>
    <t>RYDER</t>
  </si>
  <si>
    <t>JUAREZ HS</t>
  </si>
  <si>
    <t>NASH</t>
  </si>
  <si>
    <t>WARD, L</t>
  </si>
  <si>
    <t>FENGER HS</t>
  </si>
  <si>
    <t>HERZL</t>
  </si>
  <si>
    <t>HOPE HS</t>
  </si>
  <si>
    <t>CULLEN</t>
  </si>
  <si>
    <t>MELODY</t>
  </si>
  <si>
    <t>PRITZKER</t>
  </si>
  <si>
    <t>SABIN</t>
  </si>
  <si>
    <t>NORTH-GRAND HS</t>
  </si>
  <si>
    <t>NETTELHORST</t>
  </si>
  <si>
    <t>CHALMERS</t>
  </si>
  <si>
    <t>FAIRFIELD</t>
  </si>
  <si>
    <t>FARRAGUT HS</t>
  </si>
  <si>
    <t>WILLIAMS, D</t>
  </si>
  <si>
    <t>MARSHALL HS</t>
  </si>
  <si>
    <t>DIXON</t>
  </si>
  <si>
    <t>ROOSEVELT HS</t>
  </si>
  <si>
    <t>BRIGHTON PARK</t>
  </si>
  <si>
    <t>MCDOWELL</t>
  </si>
  <si>
    <t>SENN HS</t>
  </si>
  <si>
    <t>TURNER-DREW</t>
  </si>
  <si>
    <t>CHASE</t>
  </si>
  <si>
    <t>PERSPECTIVES CHTR IIT</t>
  </si>
  <si>
    <t>CRANE HS</t>
  </si>
  <si>
    <t>Category</t>
  </si>
  <si>
    <t>ManagedBy</t>
  </si>
  <si>
    <t>Geographic_Network</t>
  </si>
  <si>
    <t>Collaborative</t>
  </si>
  <si>
    <t>School_Track</t>
  </si>
  <si>
    <t>response_rate</t>
  </si>
  <si>
    <t>school_community_score</t>
  </si>
  <si>
    <t>school_community_cat</t>
  </si>
  <si>
    <t>pt_partnership_score</t>
  </si>
  <si>
    <t>pt_partnership_cat</t>
  </si>
  <si>
    <t>facilities_score</t>
  </si>
  <si>
    <t>facilities_cat</t>
  </si>
  <si>
    <t>num_surveys_race</t>
  </si>
  <si>
    <t>white</t>
  </si>
  <si>
    <t>asian</t>
  </si>
  <si>
    <t>black</t>
  </si>
  <si>
    <t>hispanic</t>
  </si>
  <si>
    <t>american_indian</t>
  </si>
  <si>
    <t>pacific_islander</t>
  </si>
  <si>
    <t>multiracial</t>
  </si>
  <si>
    <t>race_no_reply</t>
  </si>
  <si>
    <t>num_surveys</t>
  </si>
  <si>
    <t>Q8_1_Not_at_all</t>
  </si>
  <si>
    <t>Q8_2_Not_at_all</t>
  </si>
  <si>
    <t>Q8_3_Not_at_all</t>
  </si>
  <si>
    <t>Q8_4_Not_at_all</t>
  </si>
  <si>
    <t>Q8_5_Not_at_all</t>
  </si>
  <si>
    <t>Q8_6_Not_at_all</t>
  </si>
  <si>
    <t>Q8_1_A_little</t>
  </si>
  <si>
    <t>Q8_2_A_little</t>
  </si>
  <si>
    <t>Q8_3_A_little</t>
  </si>
  <si>
    <t>Q8_4_A_little</t>
  </si>
  <si>
    <t>Q8_5_A_little</t>
  </si>
  <si>
    <t>Q8_6_A_little</t>
  </si>
  <si>
    <t>Q8_1_Mostly</t>
  </si>
  <si>
    <t>Q8_2_Mostly</t>
  </si>
  <si>
    <t>Q8_3_Mostly</t>
  </si>
  <si>
    <t>Q8_4_Mostly</t>
  </si>
  <si>
    <t>Q8_5_Mostly</t>
  </si>
  <si>
    <t>Q8_6_Mostly</t>
  </si>
  <si>
    <t>Q8_1_Completely</t>
  </si>
  <si>
    <t>Q8_2_Completely</t>
  </si>
  <si>
    <t>Q8_3_Completely</t>
  </si>
  <si>
    <t>Q8_4_Completely</t>
  </si>
  <si>
    <t>Q8_5_Completely</t>
  </si>
  <si>
    <t>Q8_6_Completely</t>
  </si>
  <si>
    <t>Q9_1_Not_at_all</t>
  </si>
  <si>
    <t>Q9_2_Not_at_all</t>
  </si>
  <si>
    <t>Q9_3_Not_at_all</t>
  </si>
  <si>
    <t>Q9_4_Not_at_all</t>
  </si>
  <si>
    <t>Q9_5_Not_at_all</t>
  </si>
  <si>
    <t>Q9_6_Not_at_all</t>
  </si>
  <si>
    <t>Q9_7_Not_at_all</t>
  </si>
  <si>
    <t>Q9_8_Not_at_all</t>
  </si>
  <si>
    <t>Q9_9_Not_at_all</t>
  </si>
  <si>
    <t>Q9_1_A_little</t>
  </si>
  <si>
    <t>Q9_2_A_little</t>
  </si>
  <si>
    <t>Q9_3_A_little</t>
  </si>
  <si>
    <t>Q9_4_A_little</t>
  </si>
  <si>
    <t>Q9_5_A_little</t>
  </si>
  <si>
    <t>Q9_6_A_little</t>
  </si>
  <si>
    <t>Q9_7_A_little</t>
  </si>
  <si>
    <t>Q9_8_A_little</t>
  </si>
  <si>
    <t>Q9_9_A_little</t>
  </si>
  <si>
    <t>Q9_1_Mostly</t>
  </si>
  <si>
    <t>Q9_2_Mostly</t>
  </si>
  <si>
    <t>Q9_3_Mostly</t>
  </si>
  <si>
    <t>Q9_4_Mostly</t>
  </si>
  <si>
    <t>Q9_5_Mostly</t>
  </si>
  <si>
    <t>Q9_6_Mostly</t>
  </si>
  <si>
    <t>Q9_7_Mostly</t>
  </si>
  <si>
    <t>Q9_8_Mostly</t>
  </si>
  <si>
    <t>Q9_9_Mostly</t>
  </si>
  <si>
    <t>Q9_1_Completely</t>
  </si>
  <si>
    <t>Q9_2_Completely</t>
  </si>
  <si>
    <t>Q9_3_Completely</t>
  </si>
  <si>
    <t>Q9_4_Completely</t>
  </si>
  <si>
    <t>Q9_5_Completely</t>
  </si>
  <si>
    <t>Q9_6_Completely</t>
  </si>
  <si>
    <t>Q9_7_Completely</t>
  </si>
  <si>
    <t>Q9_8_Completely</t>
  </si>
  <si>
    <t>Q9_9_Completely</t>
  </si>
  <si>
    <t>Q10_1_Not_at_all</t>
  </si>
  <si>
    <t>Q10_2_Not_at_all</t>
  </si>
  <si>
    <t>Q10_3_Not_at_all</t>
  </si>
  <si>
    <t>Q11_1_Not_at_all</t>
  </si>
  <si>
    <t>Q10_1_A_little</t>
  </si>
  <si>
    <t>Q10_2_A_little</t>
  </si>
  <si>
    <t>Q10_3_A_little</t>
  </si>
  <si>
    <t>Q11_1_A_little</t>
  </si>
  <si>
    <t>Q10_1_Mostly</t>
  </si>
  <si>
    <t>Q10_2_Mostly</t>
  </si>
  <si>
    <t>Q10_3_Mostly</t>
  </si>
  <si>
    <t>Q11_1_Mostly</t>
  </si>
  <si>
    <t>Q10_1_Completely</t>
  </si>
  <si>
    <t>Q10_2_Completely</t>
  </si>
  <si>
    <t>Q10_3_Completely</t>
  </si>
  <si>
    <t>Q11_1_Completely</t>
  </si>
  <si>
    <t>q12_1_1</t>
  </si>
  <si>
    <t>q12_1_2</t>
  </si>
  <si>
    <t>q12_1_3</t>
  </si>
  <si>
    <t>q12_1_4</t>
  </si>
  <si>
    <t>q12_1_5</t>
  </si>
  <si>
    <t>q12_1_6</t>
  </si>
  <si>
    <t>q12_1_7</t>
  </si>
  <si>
    <t>q12_1_8</t>
  </si>
  <si>
    <t>q12_1_9</t>
  </si>
  <si>
    <t>q12_1_10</t>
  </si>
  <si>
    <t>Q13_1_Never</t>
  </si>
  <si>
    <t>Q13_2_Never</t>
  </si>
  <si>
    <t>Q13_3_Never</t>
  </si>
  <si>
    <t>Q13_1_Sometimes</t>
  </si>
  <si>
    <t>Q13_2_Sometimes</t>
  </si>
  <si>
    <t>Q13_3_Sometimes</t>
  </si>
  <si>
    <t>Q13_1_Often</t>
  </si>
  <si>
    <t>Q13_2_Often</t>
  </si>
  <si>
    <t>Q13_3_Often</t>
  </si>
  <si>
    <t>Q13_1_Always</t>
  </si>
  <si>
    <t>Q13_2_Always</t>
  </si>
  <si>
    <t>Q13_3_Always</t>
  </si>
  <si>
    <t>Q14_1_Poor</t>
  </si>
  <si>
    <t>Q14_2_Poor</t>
  </si>
  <si>
    <t>Q14_3_Poor</t>
  </si>
  <si>
    <t>Q14_4_Poor</t>
  </si>
  <si>
    <t>Q14_5_Poor</t>
  </si>
  <si>
    <t>Q14_6_Poor</t>
  </si>
  <si>
    <t>Q14_1_Satisfactory</t>
  </si>
  <si>
    <t>Q14_2_Satisfactory</t>
  </si>
  <si>
    <t>Q14_3_Satisfactory</t>
  </si>
  <si>
    <t>Q14_4_Satisfactory</t>
  </si>
  <si>
    <t>Q14_5_Satisfactory</t>
  </si>
  <si>
    <t>Q14_6_Satisfactory</t>
  </si>
  <si>
    <t>Q14_1_Excellent</t>
  </si>
  <si>
    <t>Q14_2_Excellent</t>
  </si>
  <si>
    <t>Q14_3_Excellent</t>
  </si>
  <si>
    <t>Q14_4_Excellent</t>
  </si>
  <si>
    <t>Q14_5_Excellent</t>
  </si>
  <si>
    <t>Q14_6_Excellent</t>
  </si>
  <si>
    <t>Q14_1_Dont_Know</t>
  </si>
  <si>
    <t>Q14_2_Dont_Know</t>
  </si>
  <si>
    <t>Q14_3_Dont_Know</t>
  </si>
  <si>
    <t>Q14_4_Dont_Know</t>
  </si>
  <si>
    <t>Q14_5_Dont_Know</t>
  </si>
  <si>
    <t>Q14_6_Dont_Know</t>
  </si>
  <si>
    <t>Q14_1_DNA</t>
  </si>
  <si>
    <t>Q14_2_DNA</t>
  </si>
  <si>
    <t>Q14_3_DNA</t>
  </si>
  <si>
    <t>Q14_4_DNA</t>
  </si>
  <si>
    <t>Q14_5_DNA</t>
  </si>
  <si>
    <t>Q14_6_DNA</t>
  </si>
  <si>
    <t>ES</t>
  </si>
  <si>
    <t>Charter</t>
  </si>
  <si>
    <t>(773)582-1100</t>
  </si>
  <si>
    <t>(773)582-6504</t>
  </si>
  <si>
    <t>Anne Gillespie</t>
  </si>
  <si>
    <t>Midway Elementary Network</t>
  </si>
  <si>
    <t>Southwest Side Collaborative</t>
  </si>
  <si>
    <t>Non_Standard</t>
  </si>
  <si>
    <t>41</t>
  </si>
  <si>
    <t>strong</t>
  </si>
  <si>
    <t>very strong</t>
  </si>
  <si>
    <t>HS</t>
  </si>
  <si>
    <t>South Side High School Network</t>
  </si>
  <si>
    <t>South Side Collaborative</t>
  </si>
  <si>
    <t>Garfield-Humboldt Elementary Network</t>
  </si>
  <si>
    <t>West Side Collaborative</t>
  </si>
  <si>
    <t>Southwest Side High School Network</t>
  </si>
  <si>
    <t>North-Northwest Side Collaborative</t>
  </si>
  <si>
    <t>West Side High School Network</t>
  </si>
  <si>
    <t>MS</t>
  </si>
  <si>
    <t>O'Hare Elementary Network</t>
  </si>
  <si>
    <t>AUSTIN BUS &amp; ENTRP HS</t>
  </si>
  <si>
    <t>Regular</t>
  </si>
  <si>
    <t>(773)534-6316</t>
  </si>
  <si>
    <t>(773)534-6267</t>
  </si>
  <si>
    <t>39</t>
  </si>
  <si>
    <t>Burnham Park Elementary Network</t>
  </si>
  <si>
    <t>(773)534-1753</t>
  </si>
  <si>
    <t>(773)534-1727</t>
  </si>
  <si>
    <t>Dr. Chaun L. Johnson</t>
  </si>
  <si>
    <t>74</t>
  </si>
  <si>
    <t>weak</t>
  </si>
  <si>
    <t>Contract</t>
  </si>
  <si>
    <t>Skyway Elementary Network</t>
  </si>
  <si>
    <t>Pershing Elementary Network</t>
  </si>
  <si>
    <t>(773)645-3321</t>
  </si>
  <si>
    <t>(773)645-3327</t>
  </si>
  <si>
    <t>Christy Krier</t>
  </si>
  <si>
    <t>Fullerton Elementary Network</t>
  </si>
  <si>
    <t>65</t>
  </si>
  <si>
    <t>neutral</t>
  </si>
  <si>
    <t>Rock Island Elementary Network</t>
  </si>
  <si>
    <t>Far South Side Collaborative</t>
  </si>
  <si>
    <t>(773)433-5000</t>
  </si>
  <si>
    <t>(773)433-5009</t>
  </si>
  <si>
    <t>Janet Heiman</t>
  </si>
  <si>
    <t>75</t>
  </si>
  <si>
    <t>(773)928-0480</t>
  </si>
  <si>
    <t>(773)928-6971</t>
  </si>
  <si>
    <t>Andy Parker</t>
  </si>
  <si>
    <t>Lake Calumet Elementary Network</t>
  </si>
  <si>
    <t>&gt; 75</t>
  </si>
  <si>
    <t>very weak</t>
  </si>
  <si>
    <t>(773)637-9430</t>
  </si>
  <si>
    <t>(773)637-9791</t>
  </si>
  <si>
    <t>Lisa Blake</t>
  </si>
  <si>
    <t>(773)434-4575</t>
  </si>
  <si>
    <t>(773)434-2026</t>
  </si>
  <si>
    <t>Dr. David Lewis</t>
  </si>
  <si>
    <t>(773)238-5330</t>
  </si>
  <si>
    <t>(773)238-5350</t>
  </si>
  <si>
    <t>Robert Lang</t>
  </si>
  <si>
    <t>Far South Side High School Network</t>
  </si>
  <si>
    <t>61</t>
  </si>
  <si>
    <t>(773)486-7161</t>
  </si>
  <si>
    <t>(773)486-7234</t>
  </si>
  <si>
    <t>Velia Soto</t>
  </si>
  <si>
    <t>Fulton Elementary Network</t>
  </si>
  <si>
    <t>36</t>
  </si>
  <si>
    <t>(773)534-6776</t>
  </si>
  <si>
    <t>(773)534-6778</t>
  </si>
  <si>
    <t>LaCael Palmer-Pratt</t>
  </si>
  <si>
    <t>(773)534-7405</t>
  </si>
  <si>
    <t>(773)534-7623</t>
  </si>
  <si>
    <t>(773)521-4399</t>
  </si>
  <si>
    <t>(773)521-4766</t>
  </si>
  <si>
    <t>Amy Pouba</t>
  </si>
  <si>
    <t>71</t>
  </si>
  <si>
    <t>(773)731-5632</t>
  </si>
  <si>
    <t>Monique Whittington</t>
  </si>
  <si>
    <t>62</t>
  </si>
  <si>
    <t>(773)715-9558</t>
  </si>
  <si>
    <t>(773)376-6495</t>
  </si>
  <si>
    <t>Allison Slade</t>
  </si>
  <si>
    <t>31</t>
  </si>
  <si>
    <t>(312)768-4858</t>
  </si>
  <si>
    <t>(773)496-7149</t>
  </si>
  <si>
    <t>Tressie McDonough</t>
  </si>
  <si>
    <t>42</t>
  </si>
  <si>
    <t>Ravenswood-Ridge Elementary Network</t>
  </si>
  <si>
    <t>(773)358-6100</t>
  </si>
  <si>
    <t>(773)358-6199</t>
  </si>
  <si>
    <t>Heather Haines</t>
  </si>
  <si>
    <t>(773)358-6800</t>
  </si>
  <si>
    <t>(773)358-6055</t>
  </si>
  <si>
    <t>Julie Puzon</t>
  </si>
  <si>
    <t>33</t>
  </si>
  <si>
    <t>Englewood-Gresham Elementary Network</t>
  </si>
  <si>
    <t>(773)534-0820</t>
  </si>
  <si>
    <t>(773)534-6645</t>
  </si>
  <si>
    <t>Michelle Navarre</t>
  </si>
  <si>
    <t>38</t>
  </si>
  <si>
    <t>(773)434-0202</t>
  </si>
  <si>
    <t>(773)434-0196</t>
  </si>
  <si>
    <t>Angela Johnson-Williams</t>
  </si>
  <si>
    <t>67</t>
  </si>
  <si>
    <t>CHICAGO TECH ACADEMY</t>
  </si>
  <si>
    <t>(773)534-7755</t>
  </si>
  <si>
    <t>(773)534-7757</t>
  </si>
  <si>
    <t>Jade Sipic</t>
  </si>
  <si>
    <t>CICS - LLOYD BOND</t>
  </si>
  <si>
    <t>(773)468-1300</t>
  </si>
  <si>
    <t>(773)253-0988</t>
  </si>
  <si>
    <t>Michael Campbell</t>
  </si>
  <si>
    <t>45</t>
  </si>
  <si>
    <t>CHGO TALENT CHTR HS</t>
  </si>
  <si>
    <t>(773)534-0845</t>
  </si>
  <si>
    <t>(773)534-0846</t>
  </si>
  <si>
    <t>Bernina Norton</t>
  </si>
  <si>
    <t>44</t>
  </si>
  <si>
    <t>(312)445-5870</t>
  </si>
  <si>
    <t>(312)445-5875</t>
  </si>
  <si>
    <t>Ana Martinez</t>
  </si>
  <si>
    <t>49</t>
  </si>
  <si>
    <t>LEARN CHRT - SO CHICAGO</t>
  </si>
  <si>
    <t>(773)722-8577</t>
  </si>
  <si>
    <t>Brandy Reeves</t>
  </si>
  <si>
    <t>Standard</t>
  </si>
  <si>
    <t>(773)534-0034</t>
  </si>
  <si>
    <t>(773)534-0035</t>
  </si>
  <si>
    <t>Timothy Patrick Devine</t>
  </si>
  <si>
    <t>Track_E</t>
  </si>
  <si>
    <t>North-Grand High School</t>
  </si>
  <si>
    <t>(773)534-8520</t>
  </si>
  <si>
    <t>(773)534-8535</t>
  </si>
  <si>
    <t>Jason James Nault</t>
  </si>
  <si>
    <t>53</t>
  </si>
  <si>
    <t>GEORGE WESTINGHOUSE HS</t>
  </si>
  <si>
    <t>George Westinghouse High School</t>
  </si>
  <si>
    <t>(773)534-6400</t>
  </si>
  <si>
    <t>(773)534-6422</t>
  </si>
  <si>
    <t>51</t>
  </si>
  <si>
    <t>(773)534-2320</t>
  </si>
  <si>
    <t>(773)534-2330</t>
  </si>
  <si>
    <t>Carlos Munoz</t>
  </si>
  <si>
    <t>30</t>
  </si>
  <si>
    <t>(773)534-7550</t>
  </si>
  <si>
    <t>(773)534-7557</t>
  </si>
  <si>
    <t>Richard C Smith Jr</t>
  </si>
  <si>
    <t>(773)534-1300</t>
  </si>
  <si>
    <t>(773)534-1336</t>
  </si>
  <si>
    <t>(773)535-5430</t>
  </si>
  <si>
    <t>(773)535-5444</t>
  </si>
  <si>
    <t>Ms.Elizabeth Ann Dozier</t>
  </si>
  <si>
    <t>(773)535-3800</t>
  </si>
  <si>
    <t>(773)535-3620</t>
  </si>
  <si>
    <t>Gerald J Morrow</t>
  </si>
  <si>
    <t>(773)535-2325</t>
  </si>
  <si>
    <t>(773)535-2485</t>
  </si>
  <si>
    <t>George Z Szkapiak</t>
  </si>
  <si>
    <t>Manley Career Academy High School</t>
  </si>
  <si>
    <t>(773)534-6900</t>
  </si>
  <si>
    <t>(773)534-6924</t>
  </si>
  <si>
    <t>37</t>
  </si>
  <si>
    <t>(773)534-6455</t>
  </si>
  <si>
    <t>(773)534-6409</t>
  </si>
  <si>
    <t>Angel Johnson</t>
  </si>
  <si>
    <t>(773)534-2350</t>
  </si>
  <si>
    <t>(773)534-2424</t>
  </si>
  <si>
    <t>Christie Demetrius Jones</t>
  </si>
  <si>
    <t>AUSL Schools</t>
  </si>
  <si>
    <t>(773)534-5000</t>
  </si>
  <si>
    <t>(773)534-5044</t>
  </si>
  <si>
    <t>Ricardo Casas Trujillo</t>
  </si>
  <si>
    <t>(773)534-2365</t>
  </si>
  <si>
    <t>(773)534-2369</t>
  </si>
  <si>
    <t>Susan Amelia Lofton</t>
  </si>
  <si>
    <t>Wells Community Academy High School</t>
  </si>
  <si>
    <t>(773)534-7010</t>
  </si>
  <si>
    <t>(773)534-7078</t>
  </si>
  <si>
    <t>Ernesto Matias</t>
  </si>
  <si>
    <t>Northside Learning Center High School</t>
  </si>
  <si>
    <t>(773)534-5180</t>
  </si>
  <si>
    <t>(773)534-5188</t>
  </si>
  <si>
    <t>Duane Allen Pitts</t>
  </si>
  <si>
    <t>Southside Occupational Academy High School</t>
  </si>
  <si>
    <t>(773)535-9100</t>
  </si>
  <si>
    <t>(773)535-9110</t>
  </si>
  <si>
    <t>Joshua Neil Long</t>
  </si>
  <si>
    <t>Alternative</t>
  </si>
  <si>
    <t>SIMPSON HS</t>
  </si>
  <si>
    <t>(773)534-7812</t>
  </si>
  <si>
    <t>(773)534-7819</t>
  </si>
  <si>
    <t>Ms.Joyika Dechaye Kidd-Stamps</t>
  </si>
  <si>
    <t>Alternative Schools</t>
  </si>
  <si>
    <t>46</t>
  </si>
  <si>
    <t>(773)535-2500</t>
  </si>
  <si>
    <t>(773)535-2507</t>
  </si>
  <si>
    <t>William Edwin Hook</t>
  </si>
  <si>
    <t>(773)534-4000</t>
  </si>
  <si>
    <t>(773)534-4012</t>
  </si>
  <si>
    <t>Marcey Arlene Sorensen</t>
  </si>
  <si>
    <t>(773)535-5250</t>
  </si>
  <si>
    <t>(773)535-5037</t>
  </si>
  <si>
    <t>(773)534-7030</t>
  </si>
  <si>
    <t>(773)534-7058</t>
  </si>
  <si>
    <t>Juan Carlos Ocon</t>
  </si>
  <si>
    <t>(773)534-3600</t>
  </si>
  <si>
    <t>(773)534-3631</t>
  </si>
  <si>
    <t>Clyde Russell Burnette Jr</t>
  </si>
  <si>
    <t>55</t>
  </si>
  <si>
    <t>Hope College Preparatory High School</t>
  </si>
  <si>
    <t>(773)535-3160</t>
  </si>
  <si>
    <t>(773)535-3444</t>
  </si>
  <si>
    <t>Michael Wm Durr</t>
  </si>
  <si>
    <t>(773)534-9257</t>
  </si>
  <si>
    <t>(773)534-9247</t>
  </si>
  <si>
    <t>Rebecca A Parker</t>
  </si>
  <si>
    <t>(773)535-6210</t>
  </si>
  <si>
    <t>(773)535-6292</t>
  </si>
  <si>
    <t>(773)534-5725</t>
  </si>
  <si>
    <t>(773)534-5784</t>
  </si>
  <si>
    <t>Mrs.Doris Negron-Wilks</t>
  </si>
  <si>
    <t>(773)534-5789</t>
  </si>
  <si>
    <t>(773)535-1270</t>
  </si>
  <si>
    <t>(773)535-1367</t>
  </si>
  <si>
    <t>Brenda Cunningham</t>
  </si>
  <si>
    <t>63</t>
  </si>
  <si>
    <t>Avalon Park Elementary School</t>
  </si>
  <si>
    <t>(773)535-6615</t>
  </si>
  <si>
    <t>(773)535-6660</t>
  </si>
  <si>
    <t>Ms.Shontae M Higginbottom</t>
  </si>
  <si>
    <t>(773)535-2625</t>
  </si>
  <si>
    <t>(773)535-2629</t>
  </si>
  <si>
    <t>60</t>
  </si>
  <si>
    <t>(773)534-3455</t>
  </si>
  <si>
    <t>(773)534-3489</t>
  </si>
  <si>
    <t>Estuardo Mazin</t>
  </si>
  <si>
    <t>40</t>
  </si>
  <si>
    <t>(773)535-3260</t>
  </si>
  <si>
    <t>(773)535-3271</t>
  </si>
  <si>
    <t>Frank London Gettridge</t>
  </si>
  <si>
    <t>43</t>
  </si>
  <si>
    <t>(773)534-5055</t>
  </si>
  <si>
    <t>(773)534-5052</t>
  </si>
  <si>
    <t>(773)534-0540</t>
  </si>
  <si>
    <t>(773)534-0539</t>
  </si>
  <si>
    <t>(773)534-6225</t>
  </si>
  <si>
    <t>(773)534-6278</t>
  </si>
  <si>
    <t>Felicia Patricia Stewart</t>
  </si>
  <si>
    <t>BEIDLER</t>
  </si>
  <si>
    <t>(773)534-6811</t>
  </si>
  <si>
    <t>(773)534-6817</t>
  </si>
  <si>
    <t>Charles Anderson Jr</t>
  </si>
  <si>
    <t>(773)534-3590</t>
  </si>
  <si>
    <t>(773)534-3598</t>
  </si>
  <si>
    <t>Heather Smith Yutzy</t>
  </si>
  <si>
    <t>(773)535-5460</t>
  </si>
  <si>
    <t>(773)535-5577</t>
  </si>
  <si>
    <t>(773)534-5750</t>
  </si>
  <si>
    <t>(773)534-5748</t>
  </si>
  <si>
    <t>Troy Anthony Laraviere</t>
  </si>
  <si>
    <t>(773)535-3425</t>
  </si>
  <si>
    <t>(773)535-3442</t>
  </si>
  <si>
    <t>Alene Mason</t>
  </si>
  <si>
    <t>(773)534-3718</t>
  </si>
  <si>
    <t>(773)534-3612</t>
  </si>
  <si>
    <t>Christopher Lynn Brake</t>
  </si>
  <si>
    <t>35</t>
  </si>
  <si>
    <t>(773)535-6215</t>
  </si>
  <si>
    <t>(773)535-6373</t>
  </si>
  <si>
    <t>Millicent Lorraine Clyburn</t>
  </si>
  <si>
    <t>(773)534-7250</t>
  </si>
  <si>
    <t>(773)534-7323</t>
  </si>
  <si>
    <t>Kenya L Sadler</t>
  </si>
  <si>
    <t>34</t>
  </si>
  <si>
    <t>(773)535-3030</t>
  </si>
  <si>
    <t>(773)535-3413</t>
  </si>
  <si>
    <t>Richard Dennis Morgan</t>
  </si>
  <si>
    <t>(773)535-0501</t>
  </si>
  <si>
    <t>(773)535-0559</t>
  </si>
  <si>
    <t>Kim Angela Sims</t>
  </si>
  <si>
    <t>(773)534-2591</t>
  </si>
  <si>
    <t>(773)534-2544</t>
  </si>
  <si>
    <t>54</t>
  </si>
  <si>
    <t>(773)534-3000</t>
  </si>
  <si>
    <t>(773)534-3338</t>
  </si>
  <si>
    <t>Hiram Broyls</t>
  </si>
  <si>
    <t>48</t>
  </si>
  <si>
    <t>(773)534-5475</t>
  </si>
  <si>
    <t>(773)534-5786</t>
  </si>
  <si>
    <t>Burnham Elementary Inclusive Academy</t>
  </si>
  <si>
    <t>(773)535-6530</t>
  </si>
  <si>
    <t>(773)535-6515</t>
  </si>
  <si>
    <t>Linda James Moore</t>
  </si>
  <si>
    <t>Burnside Elementary Scholastic Academy</t>
  </si>
  <si>
    <t>(773)535-3300</t>
  </si>
  <si>
    <t>(773)535-3230</t>
  </si>
  <si>
    <t>Mr.Anthony A Biegler</t>
  </si>
  <si>
    <t>(773)534-6025</t>
  </si>
  <si>
    <t>(773)534-6031</t>
  </si>
  <si>
    <t>Carol Diane Wilson</t>
  </si>
  <si>
    <t>(773)535-2170</t>
  </si>
  <si>
    <t>(773)535-2227</t>
  </si>
  <si>
    <t>Robert A Deckinga</t>
  </si>
  <si>
    <t>(773)535-6300</t>
  </si>
  <si>
    <t>(773)535-6611</t>
  </si>
  <si>
    <t>Danielle Lorraine Porch</t>
  </si>
  <si>
    <t>Little Village Elementary School</t>
  </si>
  <si>
    <t>(773)534-1880</t>
  </si>
  <si>
    <t>(773)534-1893</t>
  </si>
  <si>
    <t>(773)534-4290</t>
  </si>
  <si>
    <t>(773)534-0405</t>
  </si>
  <si>
    <t>Stephen Devon Harden</t>
  </si>
  <si>
    <t>(773)534-1238</t>
  </si>
  <si>
    <t>(773)534-1236</t>
  </si>
  <si>
    <t>Lucja Mirowska-Kopec</t>
  </si>
  <si>
    <t>Carroll-Rosenwald Specialty Elementary School</t>
  </si>
  <si>
    <t>(773)535-9414</t>
  </si>
  <si>
    <t>(773)535-9568</t>
  </si>
  <si>
    <t>Adell Marie Brock</t>
  </si>
  <si>
    <t>(773)535-9222</t>
  </si>
  <si>
    <t>(773)535-9552</t>
  </si>
  <si>
    <t>Javier Arriola-Lopez</t>
  </si>
  <si>
    <t>(773)535-0860</t>
  </si>
  <si>
    <t>(773)535-0698</t>
  </si>
  <si>
    <t>(773)534-5800</t>
  </si>
  <si>
    <t>(773)534-5783</t>
  </si>
  <si>
    <t>Carlos Gabriel Azcoitia</t>
  </si>
  <si>
    <t>(773)534-1720</t>
  </si>
  <si>
    <t>(773)534-1718</t>
  </si>
  <si>
    <t>Kent Nolen</t>
  </si>
  <si>
    <t>(773)534-2390</t>
  </si>
  <si>
    <t>(773)534-2638</t>
  </si>
  <si>
    <t>Joseph A Peila</t>
  </si>
  <si>
    <t>(773)534-4185</t>
  </si>
  <si>
    <t>(773)534-4727</t>
  </si>
  <si>
    <t>Raquel Saucedo</t>
  </si>
  <si>
    <t>(773)534-4080</t>
  </si>
  <si>
    <t>(773)534-4163</t>
  </si>
  <si>
    <t>(773)534-5130</t>
  </si>
  <si>
    <t>(773)534-5266</t>
  </si>
  <si>
    <t>Debora Denise Ward</t>
  </si>
  <si>
    <t>(773)535-2560</t>
  </si>
  <si>
    <t>(773)535-2556</t>
  </si>
  <si>
    <t>Constance Marie Grimm-Grason</t>
  </si>
  <si>
    <t>50</t>
  </si>
  <si>
    <t>Edward Coles Elementary Language Academy</t>
  </si>
  <si>
    <t>(773)535-6550</t>
  </si>
  <si>
    <t>(773)535-6570</t>
  </si>
  <si>
    <t>Jeffery Dase</t>
  </si>
  <si>
    <t>(773)534-4350</t>
  </si>
  <si>
    <t>(773)534-4362</t>
  </si>
  <si>
    <t>(773)535-3315</t>
  </si>
  <si>
    <t>(773)535-3383</t>
  </si>
  <si>
    <t>(773)534-5140</t>
  </si>
  <si>
    <t>(773)534-5213</t>
  </si>
  <si>
    <t>Gregory Alan Zurawski</t>
  </si>
  <si>
    <t>Anna R. Langford Community Academy</t>
  </si>
  <si>
    <t>(773)535-9180</t>
  </si>
  <si>
    <t>(773)535-9428</t>
  </si>
  <si>
    <t>Lynn E Mcginnis-Garner</t>
  </si>
  <si>
    <t>68</t>
  </si>
  <si>
    <t>(773)535-2671</t>
  </si>
  <si>
    <t>(773)535-2783</t>
  </si>
  <si>
    <t>Catherine Sarah Lawton</t>
  </si>
  <si>
    <t>58</t>
  </si>
  <si>
    <t>(773)534-7650</t>
  </si>
  <si>
    <t>(773)534-7621</t>
  </si>
  <si>
    <t>Vicky Kleros</t>
  </si>
  <si>
    <t>Crown Community Academy of Fine Arts Center ES</t>
  </si>
  <si>
    <t>(773)534-1680</t>
  </si>
  <si>
    <t>(773)534-1677</t>
  </si>
  <si>
    <t>Lee Marvin Jackson</t>
  </si>
  <si>
    <t>(773)534-1090</t>
  </si>
  <si>
    <t>(773)534-1065</t>
  </si>
  <si>
    <t>Daniel Edward Lucas</t>
  </si>
  <si>
    <t>(773)534-4110</t>
  </si>
  <si>
    <t>(773)534-4323</t>
  </si>
  <si>
    <t>Mauricio Esteban Segovia</t>
  </si>
  <si>
    <t>(773)535-2350</t>
  </si>
  <si>
    <t>(773)535-2367</t>
  </si>
  <si>
    <t>Mary Catherine Dixon</t>
  </si>
  <si>
    <t>(773)534-2201</t>
  </si>
  <si>
    <t>(773)534-2191</t>
  </si>
  <si>
    <t>Susan Josephine Kukielka</t>
  </si>
  <si>
    <t>(773)535-1666</t>
  </si>
  <si>
    <t>(773)535-1802</t>
  </si>
  <si>
    <t>Eric Raynard Dockery</t>
  </si>
  <si>
    <t>(773)535-3834</t>
  </si>
  <si>
    <t>(773)535-3811</t>
  </si>
  <si>
    <t>Sharon Ann Dale</t>
  </si>
  <si>
    <t>(773)534-6640</t>
  </si>
  <si>
    <t>(773)534-6644</t>
  </si>
  <si>
    <t>(773)535-1040</t>
  </si>
  <si>
    <t>(773)535-1034</t>
  </si>
  <si>
    <t>Lauren Ellen Norwood</t>
  </si>
  <si>
    <t>(773)534-9129</t>
  </si>
  <si>
    <t>(773)534-9133</t>
  </si>
  <si>
    <t>Keshia Bakre Warner</t>
  </si>
  <si>
    <t>64</t>
  </si>
  <si>
    <t>Turner-Drew Elementary Language Academy</t>
  </si>
  <si>
    <t>(773)535-5720</t>
  </si>
  <si>
    <t>(773)535-5203</t>
  </si>
  <si>
    <t>Sabrina Boone Jackson</t>
  </si>
  <si>
    <t>(773)534-4120</t>
  </si>
  <si>
    <t>(773)534-4199</t>
  </si>
  <si>
    <t>Mark Gerald Neidlinger</t>
  </si>
  <si>
    <t>(773)535-9130</t>
  </si>
  <si>
    <t>(773)535-9140</t>
  </si>
  <si>
    <t>Ketesha Latrice Melendez</t>
  </si>
  <si>
    <t>59</t>
  </si>
  <si>
    <t>Edgebrook Elementary School</t>
  </si>
  <si>
    <t>(773)534-1194</t>
  </si>
  <si>
    <t>(773)534-1170</t>
  </si>
  <si>
    <t>Janice L Kepka</t>
  </si>
  <si>
    <t>(773)535-5590</t>
  </si>
  <si>
    <t>(773)535-5570</t>
  </si>
  <si>
    <t>Patricia Ann Wakefield</t>
  </si>
  <si>
    <t>47</t>
  </si>
  <si>
    <t>(773)535-4875</t>
  </si>
  <si>
    <t>(773)535-4470</t>
  </si>
  <si>
    <t>Judith Marie Sauri</t>
  </si>
  <si>
    <t>(773)534-6361</t>
  </si>
  <si>
    <t>(773)534-6374</t>
  </si>
  <si>
    <t>Shirley Marie Scott</t>
  </si>
  <si>
    <t>(773)534-6660</t>
  </si>
  <si>
    <t>(773)534-6636</t>
  </si>
  <si>
    <t>Leavelle Abram</t>
  </si>
  <si>
    <t>Esmond Elementary School</t>
  </si>
  <si>
    <t>(773)535-2650</t>
  </si>
  <si>
    <t>(773)535-2676</t>
  </si>
  <si>
    <t>Angela Rene Tucker</t>
  </si>
  <si>
    <t>(773)534-3560</t>
  </si>
  <si>
    <t>(773)534-3636</t>
  </si>
  <si>
    <t>(773)534-3535</t>
  </si>
  <si>
    <t>(773)534-3515</t>
  </si>
  <si>
    <t>Naomi Lyn Nakayama</t>
  </si>
  <si>
    <t>32</t>
  </si>
  <si>
    <t>52</t>
  </si>
  <si>
    <t>(773)535-0990</t>
  </si>
  <si>
    <t>(773)535-0580</t>
  </si>
  <si>
    <t>Cynthia J Miller</t>
  </si>
  <si>
    <t>(773)534-1736</t>
  </si>
  <si>
    <t>(773)534-1740</t>
  </si>
  <si>
    <t>Telpochcalli Elementary School</t>
  </si>
  <si>
    <t>(773)534-1402</t>
  </si>
  <si>
    <t>(773)534-1404</t>
  </si>
  <si>
    <t>Tamara Jean Witzl</t>
  </si>
  <si>
    <t>Belmont-Cragin Elementary School</t>
  </si>
  <si>
    <t>(773)534-2900</t>
  </si>
  <si>
    <t>(773)534-2907</t>
  </si>
  <si>
    <t>Stacy Pauline Stewart</t>
  </si>
  <si>
    <t>(773)534-6602</t>
  </si>
  <si>
    <t>(773)534-6601</t>
  </si>
  <si>
    <t>Brenda E Browder</t>
  </si>
  <si>
    <t>Franklin Elementary Fine Arts Center</t>
  </si>
  <si>
    <t>(773)534-8510</t>
  </si>
  <si>
    <t>(773)534-8022</t>
  </si>
  <si>
    <t>56</t>
  </si>
  <si>
    <t>Foster Park Elementary School</t>
  </si>
  <si>
    <t>(773)535-2725</t>
  </si>
  <si>
    <t>(773)535-2740</t>
  </si>
  <si>
    <t>John Webb</t>
  </si>
  <si>
    <t>(773)535-1687</t>
  </si>
  <si>
    <t>(773)535-1689</t>
  </si>
  <si>
    <t>(773)535-9000</t>
  </si>
  <si>
    <t>(773)535-9464</t>
  </si>
  <si>
    <t>Ms.Cherie Anne Novak</t>
  </si>
  <si>
    <t>(773)534-4125</t>
  </si>
  <si>
    <t>(773)534-4551</t>
  </si>
  <si>
    <t>Nilma Osiecki</t>
  </si>
  <si>
    <t>(773)534-2100</t>
  </si>
  <si>
    <t>(773)534-2188</t>
  </si>
  <si>
    <t>Cassandra Washington</t>
  </si>
  <si>
    <t>(773)535-6540</t>
  </si>
  <si>
    <t>(773)535-6569</t>
  </si>
  <si>
    <t>Patrick James Macmahon</t>
  </si>
  <si>
    <t>(773)534-1185</t>
  </si>
  <si>
    <t>(773)534-1124</t>
  </si>
  <si>
    <t>Julie Ann Mcglade</t>
  </si>
  <si>
    <t>(773)535-9015</t>
  </si>
  <si>
    <t>(773)535-9455</t>
  </si>
  <si>
    <t>Michelle Smith</t>
  </si>
  <si>
    <t>(773)534-4135</t>
  </si>
  <si>
    <t>(773)534-4138</t>
  </si>
  <si>
    <t>Barbara Jane Kargas</t>
  </si>
  <si>
    <t>(773)535-5380</t>
  </si>
  <si>
    <t>(773)535-5362</t>
  </si>
  <si>
    <t>Dennis Michael Sweeney</t>
  </si>
  <si>
    <t>(773)535-1308</t>
  </si>
  <si>
    <t>(773)535-1424</t>
  </si>
  <si>
    <t>John Charles Nichols</t>
  </si>
  <si>
    <t>(773)534-3520</t>
  </si>
  <si>
    <t>(773)534-3613</t>
  </si>
  <si>
    <t>Sandra Kay Carlson</t>
  </si>
  <si>
    <t>57</t>
  </si>
  <si>
    <t>(773)534-1600</t>
  </si>
  <si>
    <t>(773)534-1415</t>
  </si>
  <si>
    <t>Angelica Herrera-Vest</t>
  </si>
  <si>
    <t>(773)535-4560</t>
  </si>
  <si>
    <t>(773)535-4617</t>
  </si>
  <si>
    <t>Mr.Michael R Heidkamp</t>
  </si>
  <si>
    <t>(773)534-6820</t>
  </si>
  <si>
    <t>(773)534-6484</t>
  </si>
  <si>
    <t>Donella Carter</t>
  </si>
  <si>
    <t>66</t>
  </si>
  <si>
    <t>(773)535-3350</t>
  </si>
  <si>
    <t>(773)535-3563</t>
  </si>
  <si>
    <t>Diedrus Uvonne Brown</t>
  </si>
  <si>
    <t>(773)535-2364</t>
  </si>
  <si>
    <t>(773)535-2366</t>
  </si>
  <si>
    <t>Judith Rosemary Carlson</t>
  </si>
  <si>
    <t>(773)535-7215</t>
  </si>
  <si>
    <t>(773)535-7222</t>
  </si>
  <si>
    <t>(773)534-9200</t>
  </si>
  <si>
    <t>(773)534-9209</t>
  </si>
  <si>
    <t>(773)535-2265</t>
  </si>
  <si>
    <t>(773)535-2275</t>
  </si>
  <si>
    <t>Dawn Elizabeth Iles</t>
  </si>
  <si>
    <t>Ninos Heroes Elementary Academic Center</t>
  </si>
  <si>
    <t>(773)535-6694</t>
  </si>
  <si>
    <t>(773)535-6673</t>
  </si>
  <si>
    <t>Justin Moore</t>
  </si>
  <si>
    <t>(773)534-5484</t>
  </si>
  <si>
    <t>(773)534-5782</t>
  </si>
  <si>
    <t>James R Gray</t>
  </si>
  <si>
    <t>(773)535-4565</t>
  </si>
  <si>
    <t>(773)535-4546</t>
  </si>
  <si>
    <t>(773)535-4580</t>
  </si>
  <si>
    <t>(773)535-4579</t>
  </si>
  <si>
    <t>Anamaria Orbe-Lugo</t>
  </si>
  <si>
    <t>(773)535-5850</t>
  </si>
  <si>
    <t>(773)535-4409</t>
  </si>
  <si>
    <t>Abelino Quintero</t>
  </si>
  <si>
    <t>(773)535-0870</t>
  </si>
  <si>
    <t>(773)535-0666</t>
  </si>
  <si>
    <t>Shenethe Parks</t>
  </si>
  <si>
    <t>Performance</t>
  </si>
  <si>
    <t>(773)535-3045</t>
  </si>
  <si>
    <t>(773)535-3332</t>
  </si>
  <si>
    <t>(773)534-5040</t>
  </si>
  <si>
    <t>(773)534-5045</t>
  </si>
  <si>
    <t>Rosa Valdez</t>
  </si>
  <si>
    <t>(773)534-1390</t>
  </si>
  <si>
    <t>(773)534-1398</t>
  </si>
  <si>
    <t>Ruth Fran Garcia</t>
  </si>
  <si>
    <t>Hawthorne Elementary Scholastic Academy</t>
  </si>
  <si>
    <t>(773)534-5550</t>
  </si>
  <si>
    <t>(773)534-5781</t>
  </si>
  <si>
    <t>(773)534-6000</t>
  </si>
  <si>
    <t>(773)534-6035</t>
  </si>
  <si>
    <t>Mr.Wayne Leon Williams</t>
  </si>
  <si>
    <t>(773)534-2040</t>
  </si>
  <si>
    <t>(773)534-2187</t>
  </si>
  <si>
    <t>Daniel Astor Gomez</t>
  </si>
  <si>
    <t>Woodlawn Community Elementary School</t>
  </si>
  <si>
    <t>(773)535-0801</t>
  </si>
  <si>
    <t>(773)535-0583</t>
  </si>
  <si>
    <t>Frank E Embil</t>
  </si>
  <si>
    <t>(773)535-2376</t>
  </si>
  <si>
    <t>(773)535-2341</t>
  </si>
  <si>
    <t>Jeffrey O Porter</t>
  </si>
  <si>
    <t>(773)534-6192</t>
  </si>
  <si>
    <t>(773)534-6190</t>
  </si>
  <si>
    <t>Jacqueline Faye Hearns</t>
  </si>
  <si>
    <t>(773)535-9080</t>
  </si>
  <si>
    <t>(773)535-9115</t>
  </si>
  <si>
    <t>Marvis Bonita Jackson-Ivy</t>
  </si>
  <si>
    <t>(773)535-1696</t>
  </si>
  <si>
    <t>(773)535-1700</t>
  </si>
  <si>
    <t>Juliana Louise Perisin</t>
  </si>
  <si>
    <t>(773)534-5060</t>
  </si>
  <si>
    <t>(773)534-5042</t>
  </si>
  <si>
    <t>Januario Gutierrez</t>
  </si>
  <si>
    <t>South Loop Elementary School</t>
  </si>
  <si>
    <t>(773)534-8690</t>
  </si>
  <si>
    <t>(773)534-8689</t>
  </si>
  <si>
    <t>Tara Safonia Shelton</t>
  </si>
  <si>
    <t>(773)534-1480</t>
  </si>
  <si>
    <t>(773)534-1486</t>
  </si>
  <si>
    <t>Ms.Teresa K. Anderson</t>
  </si>
  <si>
    <t>(773)534-5191</t>
  </si>
  <si>
    <t>(773)534-5208</t>
  </si>
  <si>
    <t>Scott Ronald Ahlman</t>
  </si>
  <si>
    <t>(773)534-1189</t>
  </si>
  <si>
    <t>(773)534-1176</t>
  </si>
  <si>
    <t>Deborah Frances Reese</t>
  </si>
  <si>
    <t>(773)535-7200</t>
  </si>
  <si>
    <t>(773)535-7113</t>
  </si>
  <si>
    <t>(773)535-9025</t>
  </si>
  <si>
    <t>(773)535-9127</t>
  </si>
  <si>
    <t>Angela Lavette Thomas</t>
  </si>
  <si>
    <t>(773)535-6425</t>
  </si>
  <si>
    <t>(773)535-6444</t>
  </si>
  <si>
    <t>(773)535-8250</t>
  </si>
  <si>
    <t>(773)535-3497</t>
  </si>
  <si>
    <t>Lakita E Reed</t>
  </si>
  <si>
    <t>(773)535-5375</t>
  </si>
  <si>
    <t>(773)535-5366</t>
  </si>
  <si>
    <t>Bud Cullen Bryant</t>
  </si>
  <si>
    <t>(773)534-1762</t>
  </si>
  <si>
    <t>(773)534-1715</t>
  </si>
  <si>
    <t>Lucille Marie Howard</t>
  </si>
  <si>
    <t>(773)535-2068</t>
  </si>
  <si>
    <t>(773)535-2059</t>
  </si>
  <si>
    <t>Dolores Cupp</t>
  </si>
  <si>
    <t>(773)534-2395</t>
  </si>
  <si>
    <t>(773)534-2579</t>
  </si>
  <si>
    <t>Robert Clay Baughman</t>
  </si>
  <si>
    <t>(773)534-8440</t>
  </si>
  <si>
    <t>(773)534-8188</t>
  </si>
  <si>
    <t>Berlinder Fry</t>
  </si>
  <si>
    <t>(773)534-7675</t>
  </si>
  <si>
    <t>(773)534-7797</t>
  </si>
  <si>
    <t>Adel M Ali</t>
  </si>
  <si>
    <t>73</t>
  </si>
  <si>
    <t>(773)534-7375</t>
  </si>
  <si>
    <t>(773)534-7383</t>
  </si>
  <si>
    <t>Zaida Maria Hernandez</t>
  </si>
  <si>
    <t>(773)535-2590</t>
  </si>
  <si>
    <t>(773)535-2596</t>
  </si>
  <si>
    <t>(773)534-1770</t>
  </si>
  <si>
    <t>(773)534-1356</t>
  </si>
  <si>
    <t>Isamar Vargas Colon</t>
  </si>
  <si>
    <t>(773)534-4444</t>
  </si>
  <si>
    <t>(773)534-4559</t>
  </si>
  <si>
    <t>Joyce Kilmer Elementary School</t>
  </si>
  <si>
    <t>(773)534-2115</t>
  </si>
  <si>
    <t>(773)534-2186</t>
  </si>
  <si>
    <t>(773)534-1465</t>
  </si>
  <si>
    <t>(773)534-1512</t>
  </si>
  <si>
    <t>Jeremy Conrad Feiwell</t>
  </si>
  <si>
    <t>(773)535-2425</t>
  </si>
  <si>
    <t>(773)535-2086</t>
  </si>
  <si>
    <t>Martin William Mcgreal</t>
  </si>
  <si>
    <t>72</t>
  </si>
  <si>
    <t>Kimberly Ann Moore</t>
  </si>
  <si>
    <t>(773)534-4750</t>
  </si>
  <si>
    <t>(773)534-4740</t>
  </si>
  <si>
    <t>Maria Teresa Campos</t>
  </si>
  <si>
    <t>(773)535-0980</t>
  </si>
  <si>
    <t>(773)535-0982</t>
  </si>
  <si>
    <t>Myron L Hester</t>
  </si>
  <si>
    <t>(773)535-2575</t>
  </si>
  <si>
    <t>(773)535-2742</t>
  </si>
  <si>
    <t>Tyrone Vincent Dowdell</t>
  </si>
  <si>
    <t>(773)534-8470</t>
  </si>
  <si>
    <t>(773)534-8021</t>
  </si>
  <si>
    <t>Ms.Elisabeth Heurtefeu</t>
  </si>
  <si>
    <t>(773)534-3060</t>
  </si>
  <si>
    <t>(773)534-3010</t>
  </si>
  <si>
    <t>(773)535-9050</t>
  </si>
  <si>
    <t>(773)535-9383</t>
  </si>
  <si>
    <t>Kurt Douglas Jones</t>
  </si>
  <si>
    <t>(773)534-5720</t>
  </si>
  <si>
    <t>(773)534-5778</t>
  </si>
  <si>
    <t>Mark Charles Armendariz</t>
  </si>
  <si>
    <t>(773)534-5262</t>
  </si>
  <si>
    <t>(773)534-5287</t>
  </si>
  <si>
    <t>Ms.Renee P Mackin</t>
  </si>
  <si>
    <t>(773)534-3070</t>
  </si>
  <si>
    <t>(773)534-3388</t>
  </si>
  <si>
    <t>Mr.Kiltae Fernando Kim</t>
  </si>
  <si>
    <t>(773)534-4300</t>
  </si>
  <si>
    <t>(773)534-4306</t>
  </si>
  <si>
    <t>Gladys Betty Rivera</t>
  </si>
  <si>
    <t>(773)534-3120</t>
  </si>
  <si>
    <t>(773)534-3375</t>
  </si>
  <si>
    <t>Clifford Quentin Gabor</t>
  </si>
  <si>
    <t>(773)534-8456</t>
  </si>
  <si>
    <t>(773)534-8020</t>
  </si>
  <si>
    <t>(773)535-6640</t>
  </si>
  <si>
    <t>(773)535-6664</t>
  </si>
  <si>
    <t>(773)535-6430</t>
  </si>
  <si>
    <t>(773)535-6446</t>
  </si>
  <si>
    <t>Jose Juan Torres</t>
  </si>
  <si>
    <t>(773)534-6670</t>
  </si>
  <si>
    <t>(773)534-6659</t>
  </si>
  <si>
    <t>Cederrall Petties</t>
  </si>
  <si>
    <t>Fairfield Elementary Academy</t>
  </si>
  <si>
    <t>(773)535-9500</t>
  </si>
  <si>
    <t>(773)535-0438</t>
  </si>
  <si>
    <t>Martha Graciela Quiroga</t>
  </si>
  <si>
    <t>(773)534-5535</t>
  </si>
  <si>
    <t>(773)534-5777</t>
  </si>
  <si>
    <t>Katherine Brown Konieczny</t>
  </si>
  <si>
    <t>(773)534-7000</t>
  </si>
  <si>
    <t>(773)534-9338</t>
  </si>
  <si>
    <t>Mathew Raymond Ditto</t>
  </si>
  <si>
    <t>(773)535-1732</t>
  </si>
  <si>
    <t>(773)535-1940</t>
  </si>
  <si>
    <t>Joseph Anthony Shoffner</t>
  </si>
  <si>
    <t>(773)535-7252</t>
  </si>
  <si>
    <t>(773)535-7347</t>
  </si>
  <si>
    <t>(773)535-9340</t>
  </si>
  <si>
    <t>(773)535-9443</t>
  </si>
  <si>
    <t>Dawn Prather Hawk</t>
  </si>
  <si>
    <t>Hanson Park Elementary School</t>
  </si>
  <si>
    <t>(773)534-3100</t>
  </si>
  <si>
    <t>(773)534-3374</t>
  </si>
  <si>
    <t>David F Belanger</t>
  </si>
  <si>
    <t>(773)534-2625</t>
  </si>
  <si>
    <t>(773)534-2637</t>
  </si>
  <si>
    <t>Carmen Alicia Mendoza</t>
  </si>
  <si>
    <t>(773)534-7655</t>
  </si>
  <si>
    <t>(773)534-7633</t>
  </si>
  <si>
    <t>(773)534-4155</t>
  </si>
  <si>
    <t>(773)534-4593</t>
  </si>
  <si>
    <t>Edwin Rivera</t>
  </si>
  <si>
    <t>(773)534-4340</t>
  </si>
  <si>
    <t>(773)534-4535</t>
  </si>
  <si>
    <t>(773)535-9288</t>
  </si>
  <si>
    <t>(773)535-9214</t>
  </si>
  <si>
    <t>Michael S Beyer</t>
  </si>
  <si>
    <t>(773)534-5490</t>
  </si>
  <si>
    <t>(773)534-5483</t>
  </si>
  <si>
    <t>Dr.Vernita M. Vallez</t>
  </si>
  <si>
    <t>(773)534-9120</t>
  </si>
  <si>
    <t>(773)534-9124</t>
  </si>
  <si>
    <t>John Patrick Oconnell</t>
  </si>
  <si>
    <t>Mount Greenwood Elementary School</t>
  </si>
  <si>
    <t>(773)535-2786</t>
  </si>
  <si>
    <t>(773)535-2743</t>
  </si>
  <si>
    <t>Catherine Mary Reidy</t>
  </si>
  <si>
    <t>(773)535-2636</t>
  </si>
  <si>
    <t>(773)535-2635</t>
  </si>
  <si>
    <t>Mount Vernon Elementary School</t>
  </si>
  <si>
    <t>(773)535-2825</t>
  </si>
  <si>
    <t>(773)535-2827</t>
  </si>
  <si>
    <t>Dawn Miller Scarlett</t>
  </si>
  <si>
    <t>Blair Early Childhood Center</t>
  </si>
  <si>
    <t>(773)535-2076</t>
  </si>
  <si>
    <t>(773)535-2362</t>
  </si>
  <si>
    <t>Karen Anne Bryar</t>
  </si>
  <si>
    <t>(773)534-4160</t>
  </si>
  <si>
    <t>(773)534-4588</t>
  </si>
  <si>
    <t>Sonia Caban</t>
  </si>
  <si>
    <t>(773)534-5223</t>
  </si>
  <si>
    <t>(773)534-5212</t>
  </si>
  <si>
    <t>Christine Dagny Zelenka</t>
  </si>
  <si>
    <t>Phillip Murray Elementary Language Academy</t>
  </si>
  <si>
    <t>(773)535-0585</t>
  </si>
  <si>
    <t>(773)535-0590</t>
  </si>
  <si>
    <t>Gregory Wesley Mason</t>
  </si>
  <si>
    <t>(773)534-6125</t>
  </si>
  <si>
    <t>(773)534-6105</t>
  </si>
  <si>
    <t>Tresa Denise Dunbar</t>
  </si>
  <si>
    <t>(773)534-5810</t>
  </si>
  <si>
    <t>(773)534-5776</t>
  </si>
  <si>
    <t>Cindy A Wulbert</t>
  </si>
  <si>
    <t>(773)534-8000</t>
  </si>
  <si>
    <t>(773)534-8018</t>
  </si>
  <si>
    <t>Linda Sue Foley-Acevedo</t>
  </si>
  <si>
    <t>(773)535-9270</t>
  </si>
  <si>
    <t>(773)535-0430</t>
  </si>
  <si>
    <t>Margaret Ann Kouretsos</t>
  </si>
  <si>
    <t>(773)534-4375</t>
  </si>
  <si>
    <t>(773)534-4539</t>
  </si>
  <si>
    <t>(773)534-4365</t>
  </si>
  <si>
    <t>(773)534-4369</t>
  </si>
  <si>
    <t>Manuel O Adrianzen</t>
  </si>
  <si>
    <t>West Park Elementary Academy</t>
  </si>
  <si>
    <t>(773)534-4940</t>
  </si>
  <si>
    <t>(773)534-4945</t>
  </si>
  <si>
    <t>(773)535-3060</t>
  </si>
  <si>
    <t>(773)535-3390</t>
  </si>
  <si>
    <t>Rolland Christopher Jasper</t>
  </si>
  <si>
    <t>(773)534-7665</t>
  </si>
  <si>
    <t>(773)534-7672</t>
  </si>
  <si>
    <t>Jaime Sanchez</t>
  </si>
  <si>
    <t>(773)535-9330</t>
  </si>
  <si>
    <t>(773)535-9496</t>
  </si>
  <si>
    <t>Stanley Louis Griggs</t>
  </si>
  <si>
    <t>(773)535-1204</t>
  </si>
  <si>
    <t>(773)535-1009</t>
  </si>
  <si>
    <t>(773)535-3375</t>
  </si>
  <si>
    <t>(773)535-3336</t>
  </si>
  <si>
    <t>Rufina Danielle Brown</t>
  </si>
  <si>
    <t>(773)535-2270</t>
  </si>
  <si>
    <t>(773)535-2235</t>
  </si>
  <si>
    <t>Washington Irving Elementary School</t>
  </si>
  <si>
    <t>(773)534-7295</t>
  </si>
  <si>
    <t>(773)534-7289</t>
  </si>
  <si>
    <t>Ms.Valeria Oneal Bryant</t>
  </si>
  <si>
    <t>(773)534-2440</t>
  </si>
  <si>
    <t>(773)534-2577</t>
  </si>
  <si>
    <t>Nancy Mendez</t>
  </si>
  <si>
    <t>(773)534-1665</t>
  </si>
  <si>
    <t>(773)534-1673</t>
  </si>
  <si>
    <t>Sherryl Denise Moore-Ollie</t>
  </si>
  <si>
    <t>(773)534-9272</t>
  </si>
  <si>
    <t>(773)534-9277</t>
  </si>
  <si>
    <t>Antonia Lippitt Hill</t>
  </si>
  <si>
    <t>(773)534-5070</t>
  </si>
  <si>
    <t>(773)534-5077</t>
  </si>
  <si>
    <t>Mr.Adam Douglas Parrott-Sheffer</t>
  </si>
  <si>
    <t>(773)535-2763</t>
  </si>
  <si>
    <t>(773)535-2761</t>
  </si>
  <si>
    <t>Michelle Lynn Van Allen</t>
  </si>
  <si>
    <t>(773)535-7280</t>
  </si>
  <si>
    <t>(773)535-7199</t>
  </si>
  <si>
    <t>Rigo Hernandez</t>
  </si>
  <si>
    <t>(773)535-3435</t>
  </si>
  <si>
    <t>(773)535-3405</t>
  </si>
  <si>
    <t>Senalda Rochelle Grady</t>
  </si>
  <si>
    <t>(773)534-6440</t>
  </si>
  <si>
    <t>(773)534-6718</t>
  </si>
  <si>
    <t>Relanda Marguerita Hobbs</t>
  </si>
  <si>
    <t>(773)534-5505</t>
  </si>
  <si>
    <t>(773)534-5542</t>
  </si>
  <si>
    <t>Erin W Roche</t>
  </si>
  <si>
    <t>(773)534-4391</t>
  </si>
  <si>
    <t>(773)534-4392</t>
  </si>
  <si>
    <t>Patrick H Baccellieri</t>
  </si>
  <si>
    <t>Ravenswood Elementary School</t>
  </si>
  <si>
    <t>(773)534-5525</t>
  </si>
  <si>
    <t>(773)534-5775</t>
  </si>
  <si>
    <t>Heather Dawn Connolly</t>
  </si>
  <si>
    <t>(773)535-1060</t>
  </si>
  <si>
    <t>(773)535-1032</t>
  </si>
  <si>
    <t>69</t>
  </si>
  <si>
    <t>(773)534-5250</t>
  </si>
  <si>
    <t>(773)534-5169</t>
  </si>
  <si>
    <t>(773)534-3465</t>
  </si>
  <si>
    <t>(773)534-3798</t>
  </si>
  <si>
    <t>Edwin Howat Loch</t>
  </si>
  <si>
    <t>(773)535-0618</t>
  </si>
  <si>
    <t>(773)535-0614</t>
  </si>
  <si>
    <t>Veronica Julia Thompson</t>
  </si>
  <si>
    <t>(773)534-2125</t>
  </si>
  <si>
    <t>(773)534-2193</t>
  </si>
  <si>
    <t>Christine Jabbari</t>
  </si>
  <si>
    <t>(773)535-4600</t>
  </si>
  <si>
    <t>(773)535-4603</t>
  </si>
  <si>
    <t>Barton Aubrey Dassinger</t>
  </si>
  <si>
    <t>(773)535-3085</t>
  </si>
  <si>
    <t>(773)535-3129</t>
  </si>
  <si>
    <t>Ida Claire Patterson</t>
  </si>
  <si>
    <t>(773)535-3843</t>
  </si>
  <si>
    <t>(773)535-3883</t>
  </si>
  <si>
    <t>Sauganash Elementary School</t>
  </si>
  <si>
    <t>(773)534-3470</t>
  </si>
  <si>
    <t>(773)534-3707</t>
  </si>
  <si>
    <t>Christine Dickinson Munns</t>
  </si>
  <si>
    <t>(773)535-0440</t>
  </si>
  <si>
    <t>(773)535-0445</t>
  </si>
  <si>
    <t>Nelly Robles</t>
  </si>
  <si>
    <t>(773)534-1215</t>
  </si>
  <si>
    <t>(773)534-1221</t>
  </si>
  <si>
    <t>Ann Lorena Mcnally</t>
  </si>
  <si>
    <t>(773)534-3080</t>
  </si>
  <si>
    <t>(773)534-3079</t>
  </si>
  <si>
    <t>(773)535-4890</t>
  </si>
  <si>
    <t>(773)535-4884</t>
  </si>
  <si>
    <t>Nora Alicia Cadenas</t>
  </si>
  <si>
    <t>Columbia Explorers Elementary Academy</t>
  </si>
  <si>
    <t>(773)535-4050</t>
  </si>
  <si>
    <t>(773)535-4083</t>
  </si>
  <si>
    <t>Jose Barrera</t>
  </si>
  <si>
    <t>(773)535-6360</t>
  </si>
  <si>
    <t>(773)535-6303</t>
  </si>
  <si>
    <t>(773)535-1757</t>
  </si>
  <si>
    <t>(773)535-0343</t>
  </si>
  <si>
    <t>Mellodie L Brown</t>
  </si>
  <si>
    <t>(773)535-0829</t>
  </si>
  <si>
    <t>(773)535-0872</t>
  </si>
  <si>
    <t>Alice Buzanis</t>
  </si>
  <si>
    <t>(773)535-7285</t>
  </si>
  <si>
    <t>(773)535-6829</t>
  </si>
  <si>
    <t>(773)535-1764</t>
  </si>
  <si>
    <t>(773)535-1877</t>
  </si>
  <si>
    <t>Sabrina Latrice Gates</t>
  </si>
  <si>
    <t>(773)535-2715</t>
  </si>
  <si>
    <t>(773)535-2714</t>
  </si>
  <si>
    <t>Lisa Marie Moreno</t>
  </si>
  <si>
    <t>(773)535-6235</t>
  </si>
  <si>
    <t>(773)535-6092</t>
  </si>
  <si>
    <t>Rona S Simmons</t>
  </si>
  <si>
    <t>(773)534-3711</t>
  </si>
  <si>
    <t>(773)534-3555</t>
  </si>
  <si>
    <t>Jerry Travlos</t>
  </si>
  <si>
    <t>(773)534-7180</t>
  </si>
  <si>
    <t>(773)534-7127</t>
  </si>
  <si>
    <t>Ronald Ray Whitmore</t>
  </si>
  <si>
    <t>(773)534-5226</t>
  </si>
  <si>
    <t>(773)534-5167</t>
  </si>
  <si>
    <t>Susan L Moy</t>
  </si>
  <si>
    <t>SPENCER TECH ACAD</t>
  </si>
  <si>
    <t>Spencer Technology Academy</t>
  </si>
  <si>
    <t>(773)534-6150</t>
  </si>
  <si>
    <t>(773)534-6239</t>
  </si>
  <si>
    <t>Shawn Lamont Jackson</t>
  </si>
  <si>
    <t>Spry Community Links High School</t>
  </si>
  <si>
    <t>(773)534-1700</t>
  </si>
  <si>
    <t>(773)534-1688</t>
  </si>
  <si>
    <t>(773)535-2280</t>
  </si>
  <si>
    <t>(773)535-2339</t>
  </si>
  <si>
    <t>Katherine Konopasek</t>
  </si>
  <si>
    <t>DUNNE TECH ACAD</t>
  </si>
  <si>
    <t>Dunne Technology Academy</t>
  </si>
  <si>
    <t>(773)535-5517</t>
  </si>
  <si>
    <t>(773)535-5018</t>
  </si>
  <si>
    <t>Chandra R Byrd-Wright</t>
  </si>
  <si>
    <t>Stone Elementary Scholastic Academy</t>
  </si>
  <si>
    <t>(773)534-2045</t>
  </si>
  <si>
    <t>(773)534-2092</t>
  </si>
  <si>
    <t>Barbara Louise Onofrio</t>
  </si>
  <si>
    <t>(773)534-4175</t>
  </si>
  <si>
    <t>(773)534-4167</t>
  </si>
  <si>
    <t>(773)535-6585</t>
  </si>
  <si>
    <t>(773)535-6561</t>
  </si>
  <si>
    <t>Kathy McCoy</t>
  </si>
  <si>
    <t>(773)534-6730</t>
  </si>
  <si>
    <t>(773)534-6736</t>
  </si>
  <si>
    <t>W Delores Robinson</t>
  </si>
  <si>
    <t>(773)534-2695</t>
  </si>
  <si>
    <t>(773)534-2575</t>
  </si>
  <si>
    <t>Harlee Sue Till</t>
  </si>
  <si>
    <t>(773)534-7130</t>
  </si>
  <si>
    <t>(773)534-7126</t>
  </si>
  <si>
    <t>Olimpia Bahena</t>
  </si>
  <si>
    <t>(773)535-6250</t>
  </si>
  <si>
    <t>(773)535-6582</t>
  </si>
  <si>
    <t>Tony Lewis Fisher</t>
  </si>
  <si>
    <t>(773)534-3640</t>
  </si>
  <si>
    <t>(773)534-3639</t>
  </si>
  <si>
    <t>(773)534-6746</t>
  </si>
  <si>
    <t>(773)826-1915</t>
  </si>
  <si>
    <t>Sean Willie Clayton</t>
  </si>
  <si>
    <t>(773)535-9280</t>
  </si>
  <si>
    <t>(773)535-0470</t>
  </si>
  <si>
    <t>Gerardo Arriaga</t>
  </si>
  <si>
    <t>Mark Twain Elementary School</t>
  </si>
  <si>
    <t>(773)535-2290</t>
  </si>
  <si>
    <t>(773)535-2248</t>
  </si>
  <si>
    <t>Sandra Marie James</t>
  </si>
  <si>
    <t>(773)535-2690</t>
  </si>
  <si>
    <t>(773)535-2677</t>
  </si>
  <si>
    <t>(773)535-5300</t>
  </si>
  <si>
    <t>(773)535-5313</t>
  </si>
  <si>
    <t>Tracey Delora Stelly</t>
  </si>
  <si>
    <t>(773)534-5080</t>
  </si>
  <si>
    <t>(773)534-5280</t>
  </si>
  <si>
    <t>Roger Theodore Johnson</t>
  </si>
  <si>
    <t>(773)534-5108</t>
  </si>
  <si>
    <t>(773)534-5178</t>
  </si>
  <si>
    <t>Eileen Ann Otoole</t>
  </si>
  <si>
    <t>(773)535-0730</t>
  </si>
  <si>
    <t>(773)535-0743</t>
  </si>
  <si>
    <t>Velma Elese Cooksey</t>
  </si>
  <si>
    <t>(773)535-4466</t>
  </si>
  <si>
    <t>(773)535-4469</t>
  </si>
  <si>
    <t>Jose Luis Illanes</t>
  </si>
  <si>
    <t>(773)534-9050</t>
  </si>
  <si>
    <t>(773)534-9044</t>
  </si>
  <si>
    <t>Karen Denise Anderson</t>
  </si>
  <si>
    <t>(773)535-5010</t>
  </si>
  <si>
    <t>(773)535-5124</t>
  </si>
  <si>
    <t>Armando Rodriguez</t>
  </si>
  <si>
    <t>(773)534-5090</t>
  </si>
  <si>
    <t>(773)534-5087</t>
  </si>
  <si>
    <t>Mrs.Titia Margareth Crespo</t>
  </si>
  <si>
    <t>(773)534-6925</t>
  </si>
  <si>
    <t>(773)534-6949</t>
  </si>
  <si>
    <t>Princetta E Preston</t>
  </si>
  <si>
    <t>(773)535-3394</t>
  </si>
  <si>
    <t>(773)535-3434</t>
  </si>
  <si>
    <t>Dina Linne Everage</t>
  </si>
  <si>
    <t>(773)535-5560</t>
  </si>
  <si>
    <t>(773)535-5589</t>
  </si>
  <si>
    <t>(773)535-0457</t>
  </si>
  <si>
    <t>(773)535-0467</t>
  </si>
  <si>
    <t>Ana Maria Espinoza</t>
  </si>
  <si>
    <t>(773)534-4415</t>
  </si>
  <si>
    <t>(773)534-4634</t>
  </si>
  <si>
    <t>Joenile Stevente Albert-Reese</t>
  </si>
  <si>
    <t>Wildwood Elementary School</t>
  </si>
  <si>
    <t>(773)534-1188</t>
  </si>
  <si>
    <t>(773)534-1144</t>
  </si>
  <si>
    <t>Mary Beth Cunat</t>
  </si>
  <si>
    <t>National Teachers Elementary Academy</t>
  </si>
  <si>
    <t>(773)534-9970</t>
  </si>
  <si>
    <t>(773)534-9971</t>
  </si>
  <si>
    <t>(773)534-4550</t>
  </si>
  <si>
    <t>(773)534-4517</t>
  </si>
  <si>
    <t>(773)534-6200</t>
  </si>
  <si>
    <t>(773)534-6203</t>
  </si>
  <si>
    <t>Crystal Annette Bell</t>
  </si>
  <si>
    <t>(773)535-1480</t>
  </si>
  <si>
    <t>(773)535-1478</t>
  </si>
  <si>
    <t>(773)535-3480</t>
  </si>
  <si>
    <t>(773)535-3433</t>
  </si>
  <si>
    <t>Valesta Cobbs</t>
  </si>
  <si>
    <t>(773)535-9091</t>
  </si>
  <si>
    <t>(773)535-0407</t>
  </si>
  <si>
    <t>Rhonda Genise Hoskins</t>
  </si>
  <si>
    <t>(773)534-5766</t>
  </si>
  <si>
    <t>(773)534-5787</t>
  </si>
  <si>
    <t>Sarah D Abedelal</t>
  </si>
  <si>
    <t>70</t>
  </si>
  <si>
    <t>(773)534-6250</t>
  </si>
  <si>
    <t>(773)534-6292</t>
  </si>
  <si>
    <t>Beulah A Mcloyd</t>
  </si>
  <si>
    <t>(773)534-6176</t>
  </si>
  <si>
    <t>(773)534-6172</t>
  </si>
  <si>
    <t>(773)535-1230</t>
  </si>
  <si>
    <t>(773)535-1248</t>
  </si>
  <si>
    <t>Kim Brasfield</t>
  </si>
  <si>
    <t>(773)534-8310</t>
  </si>
  <si>
    <t>(773)534-8313</t>
  </si>
  <si>
    <t>Lourdes Jimenez</t>
  </si>
  <si>
    <t>(773)534-6780</t>
  </si>
  <si>
    <t>(773)534-6727</t>
  </si>
  <si>
    <t>Hattie B King</t>
  </si>
  <si>
    <t>(773)534-7160</t>
  </si>
  <si>
    <t>(773)534-7291</t>
  </si>
  <si>
    <t>Deborah Patricia Bonner</t>
  </si>
  <si>
    <t>Rhonda Delise Larkin</t>
  </si>
  <si>
    <t>DVORAK TECH ACAD</t>
  </si>
  <si>
    <t>Dvorak Technology Academy</t>
  </si>
  <si>
    <t>(773)534-1690</t>
  </si>
  <si>
    <t>(773)534-1676</t>
  </si>
  <si>
    <t>(773)535-1777</t>
  </si>
  <si>
    <t>(773)535-1727</t>
  </si>
  <si>
    <t>Sonja Renee Spiller</t>
  </si>
  <si>
    <t>(773)534-6791</t>
  </si>
  <si>
    <t>(773)534-6790</t>
  </si>
  <si>
    <t>Shirrie Tilisa Jackson</t>
  </si>
  <si>
    <t>Jensen Elementary Scholastic Academy</t>
  </si>
  <si>
    <t>(773)534-6840</t>
  </si>
  <si>
    <t>(773)534-6722</t>
  </si>
  <si>
    <t>Catherine Frances Jernigan</t>
  </si>
  <si>
    <t>(773)534-1829</t>
  </si>
  <si>
    <t>(773)534-1355</t>
  </si>
  <si>
    <t>Ms.Alice Felice Henry</t>
  </si>
  <si>
    <t>(773)535-1804</t>
  </si>
  <si>
    <t>(773)535-1803</t>
  </si>
  <si>
    <t>(773)535-3870</t>
  </si>
  <si>
    <t>(773)535-3874</t>
  </si>
  <si>
    <t>(773)535-6650</t>
  </si>
  <si>
    <t>(773)535-6602</t>
  </si>
  <si>
    <t>Derek Wilbert Jordan</t>
  </si>
  <si>
    <t>New Field Elementary School</t>
  </si>
  <si>
    <t>(773)534-2760</t>
  </si>
  <si>
    <t>(773)534-2773</t>
  </si>
  <si>
    <t>Susan Margaret Kilbane</t>
  </si>
  <si>
    <t>(773)535-2255</t>
  </si>
  <si>
    <t>(773)535-2287</t>
  </si>
  <si>
    <t>(773)534-6850</t>
  </si>
  <si>
    <t>(773)534-6839</t>
  </si>
  <si>
    <t>Ms.Nancy Septa Hanks</t>
  </si>
  <si>
    <t>(773)535-5625</t>
  </si>
  <si>
    <t>(773)535-5623</t>
  </si>
  <si>
    <t>Mable Alice Alfred</t>
  </si>
  <si>
    <t>(773)535-6190</t>
  </si>
  <si>
    <t>(773)535-6960</t>
  </si>
  <si>
    <t>Mrs.Noreen Lynn Harris</t>
  </si>
  <si>
    <t>Lenart Elementary Regional Gifted Center</t>
  </si>
  <si>
    <t>(773)535-0040</t>
  </si>
  <si>
    <t>(773)535-0048</t>
  </si>
  <si>
    <t>(773)535-3875</t>
  </si>
  <si>
    <t>(773)535-3885</t>
  </si>
  <si>
    <t>Pamela K Brunson-Allen</t>
  </si>
  <si>
    <t>(773)535-3090</t>
  </si>
  <si>
    <t>(773)535-3099</t>
  </si>
  <si>
    <t>Monique Nicol Dockery</t>
  </si>
  <si>
    <t>Phoenix Military Academy High School</t>
  </si>
  <si>
    <t>(773)534-7275</t>
  </si>
  <si>
    <t>(773)534-7273</t>
  </si>
  <si>
    <t>Ferdinand Wipachit</t>
  </si>
  <si>
    <t>(773)534-6340</t>
  </si>
  <si>
    <t>(773)534-6040</t>
  </si>
  <si>
    <t>Loretta Brown-Lawrence</t>
  </si>
  <si>
    <t>(773)535-6404</t>
  </si>
  <si>
    <t>(773)535-6434</t>
  </si>
  <si>
    <t>Jo La Tanya Easterling-Hood</t>
  </si>
  <si>
    <t>(773)534-4451</t>
  </si>
  <si>
    <t>(773)534-4696</t>
  </si>
  <si>
    <t>Alice Marie Vera</t>
  </si>
  <si>
    <t>(773)535-5672</t>
  </si>
  <si>
    <t>(773)535-5644</t>
  </si>
  <si>
    <t>Maya A Sadder</t>
  </si>
  <si>
    <t>Logandale Middle School</t>
  </si>
  <si>
    <t>(773)534-5350</t>
  </si>
  <si>
    <t>(773)534-5349</t>
  </si>
  <si>
    <t>Evelyn Roman</t>
  </si>
  <si>
    <t>Orozco Fine Arts &amp; Sciences Elementary School</t>
  </si>
  <si>
    <t>(773)534-7215</t>
  </si>
  <si>
    <t>(773)534-7329</t>
  </si>
  <si>
    <t>(773)534-6755</t>
  </si>
  <si>
    <t>(773)534-6938</t>
  </si>
  <si>
    <t>(773)534-4491</t>
  </si>
  <si>
    <t>(773)534-4511</t>
  </si>
  <si>
    <t>Gwen Ann Kasper-Couty</t>
  </si>
  <si>
    <t>(773)535-1280</t>
  </si>
  <si>
    <t>(773)535-1390</t>
  </si>
  <si>
    <t>Tamara Nakia Littlejohn</t>
  </si>
  <si>
    <t>Claremont Academy Elementary School</t>
  </si>
  <si>
    <t>(773)535-8110</t>
  </si>
  <si>
    <t>(773)535-8108</t>
  </si>
  <si>
    <t>Rebecca Lynn Stinson</t>
  </si>
  <si>
    <t>(773)535-6390</t>
  </si>
  <si>
    <t>(773)535-6047</t>
  </si>
  <si>
    <t>Durkin Park Elementary School</t>
  </si>
  <si>
    <t>(773)535-2322</t>
  </si>
  <si>
    <t>(773)535-2299</t>
  </si>
  <si>
    <t>Daniel Joseph Redmond</t>
  </si>
  <si>
    <t>(773)535-7000</t>
  </si>
  <si>
    <t>(773)535-7010</t>
  </si>
  <si>
    <t>Frances Garcia</t>
  </si>
  <si>
    <t>North River Elementary School</t>
  </si>
  <si>
    <t>(773)534-0590</t>
  </si>
  <si>
    <t>(773)534-0597</t>
  </si>
  <si>
    <t>Gilberto Sanchez</t>
  </si>
  <si>
    <t>(773)534-5790</t>
  </si>
  <si>
    <t>(773)534-5799</t>
  </si>
  <si>
    <t>Joann M Percel</t>
  </si>
  <si>
    <t>(773)534-1997</t>
  </si>
  <si>
    <t>(773)534-0354</t>
  </si>
  <si>
    <t>Francisco Albert Borras</t>
  </si>
  <si>
    <t>(773)535-2565</t>
  </si>
  <si>
    <t>(773)535-2570</t>
  </si>
  <si>
    <t>(773)535-2821</t>
  </si>
  <si>
    <t>(773)535-2829</t>
  </si>
  <si>
    <t>Daniel Perry</t>
  </si>
  <si>
    <t>(773)534-6800</t>
  </si>
  <si>
    <t>(773)534-6799</t>
  </si>
  <si>
    <t>Minnie Lee Watson</t>
  </si>
  <si>
    <t>(773)535-3341</t>
  </si>
  <si>
    <t>(773)535-3453</t>
  </si>
  <si>
    <t>Flavia Hernandez</t>
  </si>
  <si>
    <t>(773)535-1120</t>
  </si>
  <si>
    <t>(773)535-1023</t>
  </si>
  <si>
    <t>Diann Nikole Weston</t>
  </si>
  <si>
    <t>(773)535-1150</t>
  </si>
  <si>
    <t>(773)535-1228</t>
  </si>
  <si>
    <t>Multicultural Academy of Scholarship</t>
  </si>
  <si>
    <t>(773)535-4300</t>
  </si>
  <si>
    <t>(773)535-4271</t>
  </si>
  <si>
    <t>Kathy Farr</t>
  </si>
  <si>
    <t>(773)535-4225</t>
  </si>
  <si>
    <t>(773)535-4270</t>
  </si>
  <si>
    <t>(773)535-4242</t>
  </si>
  <si>
    <t>(773)535-4273</t>
  </si>
  <si>
    <t>Patricia Gonzalez</t>
  </si>
  <si>
    <t>(773)535-9023</t>
  </si>
  <si>
    <t>(773)535-9477</t>
  </si>
  <si>
    <t>Brigitte Lee Swenson</t>
  </si>
  <si>
    <t>(773)535-4334</t>
  </si>
  <si>
    <t>(773)254-8470</t>
  </si>
  <si>
    <t>Stephen Joseph Ngo</t>
  </si>
  <si>
    <t>Tarkington School of Excellence ES</t>
  </si>
  <si>
    <t>(773)535-4700</t>
  </si>
  <si>
    <t>(773)535-4713</t>
  </si>
  <si>
    <t>Vincent M Iturralde</t>
  </si>
  <si>
    <t>(773)697-2216</t>
  </si>
  <si>
    <t>(773)327-4262</t>
  </si>
  <si>
    <t>Arlana Dee Bedard</t>
  </si>
  <si>
    <t>Suder Montessori Magnet ES</t>
  </si>
  <si>
    <t>(773)534-7685</t>
  </si>
  <si>
    <t>(773)534-7933</t>
  </si>
  <si>
    <t>Annette D Dowd</t>
  </si>
  <si>
    <t>(773)535-4088</t>
  </si>
  <si>
    <t>(773)535-4085</t>
  </si>
  <si>
    <t>Elizabeth Louise Najera</t>
  </si>
  <si>
    <t>(773)535-1590</t>
  </si>
  <si>
    <t>(773)535-1847</t>
  </si>
  <si>
    <t>Mrs.Yashika N Tippett-Eggleston</t>
  </si>
  <si>
    <t>(773)534-0490</t>
  </si>
  <si>
    <t>(773)534-0491</t>
  </si>
  <si>
    <t>(773)535-9120</t>
  </si>
  <si>
    <t>(773)535-9129</t>
  </si>
  <si>
    <t>Cheryl Elaine Armstrong-Belt</t>
  </si>
  <si>
    <t>(773)534-0960</t>
  </si>
  <si>
    <t>(773)534-0969</t>
  </si>
  <si>
    <t>Peter Conrad Zimmerman</t>
  </si>
  <si>
    <t>(773)534-5979</t>
  </si>
  <si>
    <t>David J. Domovic</t>
  </si>
  <si>
    <t>(773)535-8340</t>
  </si>
  <si>
    <t>(773)535-8341</t>
  </si>
  <si>
    <t>Melissa Mister</t>
  </si>
  <si>
    <t>Irene C. Hernandez Middle School for the Advancement of Science</t>
  </si>
  <si>
    <t>(773)535-8850</t>
  </si>
  <si>
    <t>(773)535-8851</t>
  </si>
  <si>
    <t>Dr Jorge Prieto Math and Science</t>
  </si>
  <si>
    <t>(773)534-0210</t>
  </si>
  <si>
    <t>(773)534-0211</t>
  </si>
  <si>
    <t>Mariel N Laureano</t>
  </si>
  <si>
    <t>Skinner North</t>
  </si>
  <si>
    <t>(773)534-8500</t>
  </si>
  <si>
    <t>(773)534-8502</t>
  </si>
  <si>
    <t>Ethan James Netterstrom</t>
  </si>
  <si>
    <t>Marvin Camras Elementary School</t>
  </si>
  <si>
    <t>(773)534-2960</t>
  </si>
  <si>
    <t>(773)534-2963</t>
  </si>
  <si>
    <t>(773)534-0950</t>
  </si>
  <si>
    <t>(773)534-0953</t>
  </si>
  <si>
    <t>Erleah July Cyrwus</t>
  </si>
  <si>
    <t>West Ridge Elementary School</t>
  </si>
  <si>
    <t>(773)534-8250</t>
  </si>
  <si>
    <t>(773)534-8251</t>
  </si>
  <si>
    <t>(773)535-9070</t>
  </si>
  <si>
    <t>(773)535-9073</t>
  </si>
  <si>
    <t>Victor Iturralde</t>
  </si>
  <si>
    <t>STEM ES</t>
  </si>
  <si>
    <t>(773)534-7300</t>
  </si>
  <si>
    <t>(773)534-7302</t>
  </si>
  <si>
    <t>Ms.Maria J McManus</t>
  </si>
  <si>
    <t>BANNER ACADEMY WEST HS</t>
  </si>
  <si>
    <t>(773)622-6954</t>
  </si>
  <si>
    <t>(773)622-6909</t>
  </si>
  <si>
    <t>Pamela Smith</t>
  </si>
  <si>
    <t>NO RESPONSE</t>
  </si>
  <si>
    <t>POOR</t>
  </si>
  <si>
    <t>SATISFACTORY</t>
  </si>
  <si>
    <t>EXCELLENT</t>
  </si>
  <si>
    <t>The teacher(s) always has my child's best interest in mind</t>
  </si>
  <si>
    <t>The teacher(s) respects me</t>
  </si>
  <si>
    <t>The teacher(s) does his or her best to help my child learn</t>
  </si>
  <si>
    <t>I am comfortable sharing my concerns with this teacher(s)</t>
  </si>
  <si>
    <t>My child will be more successful as an adult because of this teacher(s)</t>
  </si>
  <si>
    <t>The teacher(s) let me know what they are working on in class</t>
  </si>
  <si>
    <t>The teacher(s) provides suggestions for how to support my child in school</t>
  </si>
  <si>
    <t>NOT AT ALL</t>
  </si>
  <si>
    <t>A LITTLE</t>
  </si>
  <si>
    <t>MOSTLY</t>
  </si>
  <si>
    <t>COMPLETELY</t>
  </si>
  <si>
    <t>The office staff greets visitors warmly</t>
  </si>
  <si>
    <t>I feel welcome when I visit the school</t>
  </si>
  <si>
    <t>The support staff (custodians, clerks, cafeteria staff, security) seem to care about the students</t>
  </si>
  <si>
    <t>The school invites me to meetings and special school events</t>
  </si>
  <si>
    <t>I know what the important issues are in the school</t>
  </si>
  <si>
    <t>I have opportunities to participate in making decisions that affect the whole school community</t>
  </si>
  <si>
    <t>WEAK</t>
  </si>
  <si>
    <t>STRONG</t>
  </si>
  <si>
    <t>SCORE SCALE</t>
  </si>
  <si>
    <t>QUALITY OF FACILITIES</t>
  </si>
  <si>
    <t>SCHOOL COMMUNITY</t>
  </si>
  <si>
    <t>SCHOOL RECOMMENDATION</t>
  </si>
  <si>
    <t>SCHOOL SAFETY</t>
  </si>
  <si>
    <t>PARENT-TEACHER PARTNERSHIP</t>
  </si>
  <si>
    <t>VERY WEAK</t>
  </si>
  <si>
    <t>NEUTRAL</t>
  </si>
  <si>
    <t>VERY STRONG</t>
  </si>
  <si>
    <t>0-19</t>
  </si>
  <si>
    <t>20-39</t>
  </si>
  <si>
    <t>40-59</t>
  </si>
  <si>
    <t>60-79</t>
  </si>
  <si>
    <t>80-100</t>
  </si>
  <si>
    <t>HISPANIC</t>
  </si>
  <si>
    <t>ASIAN</t>
  </si>
  <si>
    <t>SELECT SCHOOL</t>
  </si>
  <si>
    <t>My child is safe at this school</t>
  </si>
  <si>
    <t>My child is safe going to and from school</t>
  </si>
  <si>
    <t>Bullying is a problem at this school*</t>
  </si>
  <si>
    <t>HOW TO READ THIS REPORT</t>
  </si>
  <si>
    <t>Select School From Drop Down List---&gt;</t>
  </si>
  <si>
    <t>DROP DOWN DATA VALIDATION (DO NOT DELETE)</t>
  </si>
  <si>
    <t>School ID</t>
  </si>
  <si>
    <t>Network</t>
  </si>
  <si>
    <t>RESPONSE RATE</t>
  </si>
  <si>
    <t>q12_mean</t>
  </si>
  <si>
    <t>Academy for Global Citizenship Elementary School</t>
  </si>
  <si>
    <t>ACE TECHNICAL CHARTER HS</t>
  </si>
  <si>
    <t>(773)548-8705</t>
  </si>
  <si>
    <t>(773)548-8706</t>
  </si>
  <si>
    <t>Marvin Talley</t>
  </si>
  <si>
    <t>Alain Locke Charter Elementary Academy</t>
  </si>
  <si>
    <t>LOCKE, A CHTR</t>
  </si>
  <si>
    <t>(773)265-7232</t>
  </si>
  <si>
    <t>(773)265-7258</t>
  </si>
  <si>
    <t>Patrick Love</t>
  </si>
  <si>
    <t>Amandla Charter High School</t>
  </si>
  <si>
    <t>AMANDLA CHTR HS</t>
  </si>
  <si>
    <t>(773)535-7150</t>
  </si>
  <si>
    <t>(773)535-7151</t>
  </si>
  <si>
    <t>Erin Ferguson</t>
  </si>
  <si>
    <t>ASPIRA Charter - Early College</t>
  </si>
  <si>
    <t>ASPIRA CHTR - EARLY COLLEGE HS</t>
  </si>
  <si>
    <t>(773)252-0970</t>
  </si>
  <si>
    <t>(773)267-3568</t>
  </si>
  <si>
    <t>Yolanda Mijangos</t>
  </si>
  <si>
    <t>ASPIRA Charter - Mirta Ramirez Computer Science</t>
  </si>
  <si>
    <t>(773)252-0094</t>
  </si>
  <si>
    <t>Gabriela Reyes</t>
  </si>
  <si>
    <t>ASPIRA Charter - Haugan Campus</t>
  </si>
  <si>
    <t>ASPIRA CHTR - HAUGAN</t>
  </si>
  <si>
    <t>Michelle Garcia-Jones</t>
  </si>
  <si>
    <t>Austin Business and Entrepreneurship Academy HS</t>
  </si>
  <si>
    <t>Bronzeville Lighthouse Charter Elementary School</t>
  </si>
  <si>
    <t>BRONZEVILLE LTHOUSE CHTR CAMPUS</t>
  </si>
  <si>
    <t>(773)535-1460</t>
  </si>
  <si>
    <t>(773)535-1459</t>
  </si>
  <si>
    <t>Ashleigh Plauche</t>
  </si>
  <si>
    <t>Catalyst Charter ES - Howland</t>
  </si>
  <si>
    <t>Catalyst Elementary School - Circle Rock</t>
  </si>
  <si>
    <t>CATALYST CHTR - CIRCLE ROCK</t>
  </si>
  <si>
    <t>(773)945-5025</t>
  </si>
  <si>
    <t>(773)626-2345</t>
  </si>
  <si>
    <t>Michael Kasang</t>
  </si>
  <si>
    <t>Chicago High School for the Arts</t>
  </si>
  <si>
    <t>CHGO ARTS CONTR HS</t>
  </si>
  <si>
    <t>(773)534-9710</t>
  </si>
  <si>
    <t>(773)534-9720</t>
  </si>
  <si>
    <t>Terri Milsap</t>
  </si>
  <si>
    <t>(773)721-0858</t>
  </si>
  <si>
    <t>(773)731-0142</t>
  </si>
  <si>
    <t>Julia Hill</t>
  </si>
  <si>
    <t>Chicago Intl Charter - Basil</t>
  </si>
  <si>
    <t>CICS-BASIL</t>
  </si>
  <si>
    <t>(773)778-9455</t>
  </si>
  <si>
    <t>(773)778-9456</t>
  </si>
  <si>
    <t>Dayna Sanders</t>
  </si>
  <si>
    <t>Chicago Intl Charter - Bucktown</t>
  </si>
  <si>
    <t>Chicago Intl Charter - Loomis Primary</t>
  </si>
  <si>
    <t>CICS-LOOMIS</t>
  </si>
  <si>
    <t>(773)429-8955</t>
  </si>
  <si>
    <t>(773)429-8441</t>
  </si>
  <si>
    <t>April Shaw</t>
  </si>
  <si>
    <t>Chicago Intl Charter - Irving Park</t>
  </si>
  <si>
    <t>Chicago Intl Charter - Prairie</t>
  </si>
  <si>
    <t>Chicago Intl Charter - Washington Park</t>
  </si>
  <si>
    <t>CICS-WASHINGTON PARK</t>
  </si>
  <si>
    <t>(773)324-3300</t>
  </si>
  <si>
    <t>(773)324-3302</t>
  </si>
  <si>
    <t>Cedric Nolen</t>
  </si>
  <si>
    <t>Chicago Intl Charter - West Belden</t>
  </si>
  <si>
    <t>Chicago Intl Charter - Wrightwood</t>
  </si>
  <si>
    <t>Chicago Intl Charter - Ralph Ellison</t>
  </si>
  <si>
    <t>CICS-ELLISON</t>
  </si>
  <si>
    <t>(773)478-4434</t>
  </si>
  <si>
    <t>(773)478-4494</t>
  </si>
  <si>
    <t>Turon Ivy</t>
  </si>
  <si>
    <t>Chicago Intl Charter - Longwood</t>
  </si>
  <si>
    <t>Chicago Intl Charter - Northtown</t>
  </si>
  <si>
    <t>CICS-NORTHTOWN</t>
  </si>
  <si>
    <t>(773)478-3655</t>
  </si>
  <si>
    <t>(773)478-6029</t>
  </si>
  <si>
    <t>Andrew Reuland</t>
  </si>
  <si>
    <t>Chicago Math and Science Academy High School</t>
  </si>
  <si>
    <t>CHGO MATH &amp; SCI ACAD CAMPUS HS</t>
  </si>
  <si>
    <t>(773)761-8960</t>
  </si>
  <si>
    <t>(773)761-8961</t>
  </si>
  <si>
    <t>Aydin Kara</t>
  </si>
  <si>
    <t>Chicago Virtual Charter High School</t>
  </si>
  <si>
    <t>CHICAGO VIRTUAL CHTR CAMPUS HS</t>
  </si>
  <si>
    <t>(312)267-4486</t>
  </si>
  <si>
    <t>(312)676-3689</t>
  </si>
  <si>
    <t>Dr. Craig Butz</t>
  </si>
  <si>
    <t>Community Services West Academy</t>
  </si>
  <si>
    <t>COMMUNITY CONTR</t>
  </si>
  <si>
    <t>(773)522-5133</t>
  </si>
  <si>
    <t>(773)522-5250</t>
  </si>
  <si>
    <t>Bertha Buchanan</t>
  </si>
  <si>
    <t>Erie Elementary Charter School</t>
  </si>
  <si>
    <t>Frazier Preparatory Academy Elementary School</t>
  </si>
  <si>
    <t>Galapagos Elementary Charter School</t>
  </si>
  <si>
    <t>GALAPAGOS CHTR CAMPUS</t>
  </si>
  <si>
    <t>(773)384-9400</t>
  </si>
  <si>
    <t>(773)384-4866</t>
  </si>
  <si>
    <t>Tasha Gray</t>
  </si>
  <si>
    <t>Henry Ford Academy Power House Charter HS</t>
  </si>
  <si>
    <t>FORD CHTR HS</t>
  </si>
  <si>
    <t>(773)533-7600</t>
  </si>
  <si>
    <t>(773)533-7601</t>
  </si>
  <si>
    <t>Alex Phillips</t>
  </si>
  <si>
    <t>Hope Institute Learning Academy</t>
  </si>
  <si>
    <t>KIPP Ascend Academy Charter Elementary School</t>
  </si>
  <si>
    <t>Kwame Nkrumah Academy Elementary School</t>
  </si>
  <si>
    <t>LEARN Charter ES - Romano Butler Campus</t>
  </si>
  <si>
    <t>LEARN CHTR BUTLER</t>
  </si>
  <si>
    <t>(773)826-6330</t>
  </si>
  <si>
    <t>(773)826-0015</t>
  </si>
  <si>
    <t>Robin Johnson</t>
  </si>
  <si>
    <t>(773)826-0370</t>
  </si>
  <si>
    <t>(773)826-0109</t>
  </si>
  <si>
    <t>Nicole Laskov</t>
  </si>
  <si>
    <t>LEARN Charter ES - Excel</t>
  </si>
  <si>
    <t>LEARN CHTR EXCEL</t>
  </si>
  <si>
    <t>(312)243-7001</t>
  </si>
  <si>
    <t>(312)432-1180</t>
  </si>
  <si>
    <t>Sekou Robertson</t>
  </si>
  <si>
    <t>Legacy Charter Elementary School</t>
  </si>
  <si>
    <t>LEGACY CHTR CAMPUS</t>
  </si>
  <si>
    <t>(773)542-1640</t>
  </si>
  <si>
    <t>(773)542-1699</t>
  </si>
  <si>
    <t>Lisa Kenner</t>
  </si>
  <si>
    <t>Namaste Charter Elementary School</t>
  </si>
  <si>
    <t>Noble Street Charter - Noble Street College Prep</t>
  </si>
  <si>
    <t>NOBLE ST CHTR-NOBLE</t>
  </si>
  <si>
    <t>(773)862-1449</t>
  </si>
  <si>
    <t>(773)278-0421</t>
  </si>
  <si>
    <t>William Olsen</t>
  </si>
  <si>
    <t>Noble Street Charter - Gary Comer College Prep</t>
  </si>
  <si>
    <t>NOBLE ST CHTR-COMER</t>
  </si>
  <si>
    <t>(773)729-3969</t>
  </si>
  <si>
    <t>(773)729-3960</t>
  </si>
  <si>
    <t>James Troupis</t>
  </si>
  <si>
    <t>Noble Street Charter - Golder College Prep</t>
  </si>
  <si>
    <t>NOBLE ST CHTR-GOLDER</t>
  </si>
  <si>
    <t>(312)265-9925</t>
  </si>
  <si>
    <t>(312)243-8402</t>
  </si>
  <si>
    <t>Rosa Alanis</t>
  </si>
  <si>
    <t>Noble Street Charter - Pritzker College Prep</t>
  </si>
  <si>
    <t>NOBLE ST CHTR-PRITZKER</t>
  </si>
  <si>
    <t>(773)394-2848</t>
  </si>
  <si>
    <t>(773)394-2931</t>
  </si>
  <si>
    <t>Pablo Sierra</t>
  </si>
  <si>
    <t>Noble Street Charter - Rauner College Prep</t>
  </si>
  <si>
    <t>NOBLE ST CHTR-RAUNER</t>
  </si>
  <si>
    <t>(312)226-5345</t>
  </si>
  <si>
    <t>(312)226-3552</t>
  </si>
  <si>
    <t>Mindy Sjoblom</t>
  </si>
  <si>
    <t>Noble Street Charter - Rowe-Clark Math &amp; Sci Acad</t>
  </si>
  <si>
    <t>NOBLE ST CHTR-ROWE CLARK</t>
  </si>
  <si>
    <t>(773)242-2212</t>
  </si>
  <si>
    <t>(773)826-6936</t>
  </si>
  <si>
    <t>Joe Tenbusch</t>
  </si>
  <si>
    <t>Noble Street Charter - UIC College Prep</t>
  </si>
  <si>
    <t>North Lawndale College Prep Charter - Christiana</t>
  </si>
  <si>
    <t>NTH LAWNDALE CHTR-CHRISTIANA</t>
  </si>
  <si>
    <t>(773)542-1490</t>
  </si>
  <si>
    <t>(773)542-1492</t>
  </si>
  <si>
    <t>Nicole Howard</t>
  </si>
  <si>
    <t>North Lawndale College Prep Charter - Collins</t>
  </si>
  <si>
    <t>NTH LAWNDALE CHTR-COLLINS</t>
  </si>
  <si>
    <t>(773)542-6766</t>
  </si>
  <si>
    <t>(773)542-6995</t>
  </si>
  <si>
    <t>Marcus Wright</t>
  </si>
  <si>
    <t>(773)433-3530</t>
  </si>
  <si>
    <t>(773)769-3229</t>
  </si>
  <si>
    <t>Nicole Feinberg</t>
  </si>
  <si>
    <t>Perspectives Charter - Calumet Technology</t>
  </si>
  <si>
    <t>PERSPECTIVES CHTR CALUMET TECH</t>
  </si>
  <si>
    <t>(773)358-6120</t>
  </si>
  <si>
    <t>(773)358-6129</t>
  </si>
  <si>
    <t>Tony Pajakowski</t>
  </si>
  <si>
    <t>Perspectives Charter - Rodney D Joslin</t>
  </si>
  <si>
    <t>PERSPECTIVES CHTR JOSLIN</t>
  </si>
  <si>
    <t>(312)225-7400</t>
  </si>
  <si>
    <t>(312)225-7411</t>
  </si>
  <si>
    <t>Angela Brooks</t>
  </si>
  <si>
    <t>Perspectives Charter - IIT Math &amp; Science Academy</t>
  </si>
  <si>
    <t>Perspectives Charter - Calumet MS</t>
  </si>
  <si>
    <t>PERSPECTIVES CHTR CALUMET MIDDLE</t>
  </si>
  <si>
    <t>(773)358-6300</t>
  </si>
  <si>
    <t>(773)358-6399</t>
  </si>
  <si>
    <t>Sauda Porter</t>
  </si>
  <si>
    <t>Plato Learning Academy Elementary School</t>
  </si>
  <si>
    <t>PLATO CONTR</t>
  </si>
  <si>
    <t>(773)413-3090</t>
  </si>
  <si>
    <t>(773)413-3095</t>
  </si>
  <si>
    <t>Vanesa Scott-Thompson</t>
  </si>
  <si>
    <t>Polaris Charter Academy Elementary School</t>
  </si>
  <si>
    <t>Prologue Early College High School</t>
  </si>
  <si>
    <t>(773)935-9925</t>
  </si>
  <si>
    <t>(773)665-8357</t>
  </si>
  <si>
    <t>Pa Joof</t>
  </si>
  <si>
    <t>Providence Englewood Charter - Bunche</t>
  </si>
  <si>
    <t>Betty Shabazz Intl Charter</t>
  </si>
  <si>
    <t>SHABAZZ CHTR-SHABAZZ</t>
  </si>
  <si>
    <t>(773)651-1221</t>
  </si>
  <si>
    <t>(773)651-0302</t>
  </si>
  <si>
    <t>Betty Shabazz Intl Charter - DuSable Leadership</t>
  </si>
  <si>
    <t>SHABAZZ CHTR-DUSABLE</t>
  </si>
  <si>
    <t>(773)535-1170</t>
  </si>
  <si>
    <t>(773)535-1912</t>
  </si>
  <si>
    <t>Venesa Woods-Andrews</t>
  </si>
  <si>
    <t>Betty Shabazz Intl Charter - Barbara A Sizemore</t>
  </si>
  <si>
    <t>SHABAZZ CHTR-SIZEMORE</t>
  </si>
  <si>
    <t>(773)535-9144</t>
  </si>
  <si>
    <t>(773)779-5668</t>
  </si>
  <si>
    <t>Soyini Walton</t>
  </si>
  <si>
    <t>University of Chicago Charter - Donoghue</t>
  </si>
  <si>
    <t>UNIV OF CHGO CHTR-DONOGHUE</t>
  </si>
  <si>
    <t>(773)285-5301</t>
  </si>
  <si>
    <t>(773)285-5389</t>
  </si>
  <si>
    <t>Elizabeth Meyers</t>
  </si>
  <si>
    <t>University of Chicago Charter - NKO</t>
  </si>
  <si>
    <t>UNIV OF CHGO CHTR-NKO</t>
  </si>
  <si>
    <t>Ariel Elementary Community Academy</t>
  </si>
  <si>
    <t>(773)536-2399</t>
  </si>
  <si>
    <t>(773)536-2435</t>
  </si>
  <si>
    <t>Tanika Island-Smith</t>
  </si>
  <si>
    <t>University of Chicago Charter - Woodlawn</t>
  </si>
  <si>
    <t>UNIV OF CHGO CHTR-WOODLAWN</t>
  </si>
  <si>
    <t>(773)752-8101</t>
  </si>
  <si>
    <t>(773)324-0653</t>
  </si>
  <si>
    <t>Assata Moore</t>
  </si>
  <si>
    <t>University of Chicago Charter - Carter G Woodson</t>
  </si>
  <si>
    <t>UNIV OF CHGO CHTR-WOODSON</t>
  </si>
  <si>
    <t>(773)624-0700</t>
  </si>
  <si>
    <t>(773)624-0707</t>
  </si>
  <si>
    <t>Jared Washington</t>
  </si>
  <si>
    <t>UNO Charter School - SPC Daniel Zizumbo Campus</t>
  </si>
  <si>
    <t>UNO CHTR - SPC DANIEL ZIZUMBO</t>
  </si>
  <si>
    <t>(773)579-3470</t>
  </si>
  <si>
    <t>(773)376-5605</t>
  </si>
  <si>
    <t>Christopher Allen</t>
  </si>
  <si>
    <t>UNO Charter School - PFC Omar E.Torres Campus</t>
  </si>
  <si>
    <t>(773)579-3475</t>
  </si>
  <si>
    <t>(773)376-5645</t>
  </si>
  <si>
    <t>Jill Bousson</t>
  </si>
  <si>
    <t>UNO Charter - Bartolome de Las Casas</t>
  </si>
  <si>
    <t>UNO CHTR-DE LAS CASAS</t>
  </si>
  <si>
    <t>(312)432-3224</t>
  </si>
  <si>
    <t>(312)432-1066</t>
  </si>
  <si>
    <t>Kathleen Kelly Colgan</t>
  </si>
  <si>
    <t>UNO Charter - Carlos Fuentes</t>
  </si>
  <si>
    <t>UNO CHTR-FUENTES</t>
  </si>
  <si>
    <t>(773)279-9826</t>
  </si>
  <si>
    <t>(773)279-9852</t>
  </si>
  <si>
    <t>Joann Lerman</t>
  </si>
  <si>
    <t>UNO Charter - Octavio Paz Campus</t>
  </si>
  <si>
    <t>UNO CHTR-PAZ</t>
  </si>
  <si>
    <t>(773)890-1054</t>
  </si>
  <si>
    <t>(773)890-1069</t>
  </si>
  <si>
    <t>Martin Masterson</t>
  </si>
  <si>
    <t>UNO Charter - Rufino Tamayo</t>
  </si>
  <si>
    <t>UNO CHTR-TAMAYO</t>
  </si>
  <si>
    <t>(773)434-6355</t>
  </si>
  <si>
    <t>(773)434-5036</t>
  </si>
  <si>
    <t>Katherine Reing</t>
  </si>
  <si>
    <t>UNO Charter School - Major Hector P.Garcia MD Campus</t>
  </si>
  <si>
    <t>UNO CHTR - MAJOR HECTOR P.GARCIA</t>
  </si>
  <si>
    <t>(773)579-3480</t>
  </si>
  <si>
    <t>(773)376-5785</t>
  </si>
  <si>
    <t>Josephine Gomez</t>
  </si>
  <si>
    <t>Urban Prep Acad for Young Men Charter - Englewood</t>
  </si>
  <si>
    <t>URBAN PREP CHTR-ENGLEWOOD</t>
  </si>
  <si>
    <t>(773)535-9724</t>
  </si>
  <si>
    <t>(773)535-0012</t>
  </si>
  <si>
    <t>Ben Blakeley</t>
  </si>
  <si>
    <t>Young Women's Leadership Charter High School</t>
  </si>
  <si>
    <t>YNG WOMEN-CHTR CAMPUS</t>
  </si>
  <si>
    <t>(312)949-9400</t>
  </si>
  <si>
    <t>(312)949-9142</t>
  </si>
  <si>
    <t>Deniece Fields</t>
  </si>
  <si>
    <t>UNO Charter School - Officer Donald J. Marquez</t>
  </si>
  <si>
    <t>UNO CHTR-MARQUEZ</t>
  </si>
  <si>
    <t>(773)321-2200</t>
  </si>
  <si>
    <t>(773)321-2250</t>
  </si>
  <si>
    <t>Stephanie Medina</t>
  </si>
  <si>
    <t>Chicago Technology Academy High School</t>
  </si>
  <si>
    <t>Chicago Intl Charter - Lloyd Bond</t>
  </si>
  <si>
    <t>Chicago Talent Development HS</t>
  </si>
  <si>
    <t>EPIC Academy High School</t>
  </si>
  <si>
    <t>EPIC CHTR HS</t>
  </si>
  <si>
    <t>(773)535-7930</t>
  </si>
  <si>
    <t>(773)553-7934</t>
  </si>
  <si>
    <t>Matthew King</t>
  </si>
  <si>
    <t>Rowe Elementary School</t>
  </si>
  <si>
    <t>Noble Street Charter - Chicago Bulls College</t>
  </si>
  <si>
    <t>NOBLE ST CHTR-CHGO BULLS</t>
  </si>
  <si>
    <t>(773)534-7599</t>
  </si>
  <si>
    <t>(312)850-0192</t>
  </si>
  <si>
    <t>Tyson Kane</t>
  </si>
  <si>
    <t>Noble Street Charter - Muchin College Prep</t>
  </si>
  <si>
    <t>NOBLE ST CHTR-MUCHIN</t>
  </si>
  <si>
    <t>(312)445-4680</t>
  </si>
  <si>
    <t>(312)332-0058</t>
  </si>
  <si>
    <t>Kimberly Neal</t>
  </si>
  <si>
    <t>(312)432-6301</t>
  </si>
  <si>
    <t>(773)376-8825</t>
  </si>
  <si>
    <t>Molly Robinson</t>
  </si>
  <si>
    <t>Urban Prep Academy for Young Men - West</t>
  </si>
  <si>
    <t>URBAN PREP CHTR - WEST</t>
  </si>
  <si>
    <t>(773)534-8860</t>
  </si>
  <si>
    <t>(773)534-8914</t>
  </si>
  <si>
    <t>Theartris Childress</t>
  </si>
  <si>
    <t>Instituto Health Sciences Career Academy HS</t>
  </si>
  <si>
    <t>INSTITUTO ACAD CHTR</t>
  </si>
  <si>
    <t>(773)890-0055</t>
  </si>
  <si>
    <t>Patricia Munoz Rocha</t>
  </si>
  <si>
    <t>Urban Prep Academy for Young Men - Bronzeville</t>
  </si>
  <si>
    <t>URBAN PREP CHTR - BRONZEVILLE</t>
  </si>
  <si>
    <t>(773)624-3444</t>
  </si>
  <si>
    <t>(773)624-3405</t>
  </si>
  <si>
    <t>NOBLE STREET CHTR - JOHNSON</t>
  </si>
  <si>
    <t>(312)348-1888</t>
  </si>
  <si>
    <t>(312)278-0449</t>
  </si>
  <si>
    <t>Dr.Garland Thomas</t>
  </si>
  <si>
    <t>LEARN  Charter School-South Chicago Campus</t>
  </si>
  <si>
    <t>Chicago Intl Charter - Larry Hawkins</t>
  </si>
  <si>
    <t>CICS - HAWKINS</t>
  </si>
  <si>
    <t>(773)264-0505</t>
  </si>
  <si>
    <t>Terrance Little</t>
  </si>
  <si>
    <t>PROLOGUE-JOHNSTON CHTR HS</t>
  </si>
  <si>
    <t>(773)341-2260</t>
  </si>
  <si>
    <t>(773)341-2922</t>
  </si>
  <si>
    <t>Carol Levystein</t>
  </si>
  <si>
    <t>(773)488-1634</t>
  </si>
  <si>
    <t>(773)488-1753</t>
  </si>
  <si>
    <t>Anik Zampini</t>
  </si>
  <si>
    <t>UNO 51st and Homan Charter Elementary School</t>
  </si>
  <si>
    <t>UNO CHTR-51ST - HOMAN</t>
  </si>
  <si>
    <t>(312)455-5451</t>
  </si>
  <si>
    <t>Thomas Denneen</t>
  </si>
  <si>
    <t>Chicago Intl Charter - Chicago Quest North</t>
  </si>
  <si>
    <t>CHICAGO QUEST NORTH</t>
  </si>
  <si>
    <t>(312)651-5000</t>
  </si>
  <si>
    <t>(312)951-2906</t>
  </si>
  <si>
    <t>Michael Donhost</t>
  </si>
  <si>
    <t>UNO Charter Elementary School St Marks</t>
  </si>
  <si>
    <t>UNO CHTR - ST MARKS</t>
  </si>
  <si>
    <t>(312)455-5411</t>
  </si>
  <si>
    <t>Melissa Sweazy</t>
  </si>
  <si>
    <t>Chicago Vocational Career Academy High School</t>
  </si>
  <si>
    <t>CHICAGO VOCATIONAL HS</t>
  </si>
  <si>
    <t>(773)535-6100</t>
  </si>
  <si>
    <t>(773)535-6975</t>
  </si>
  <si>
    <t>Douglas Lloyd Maclin</t>
  </si>
  <si>
    <t>Chicago Vocational Achievement Academy HS</t>
  </si>
  <si>
    <t>CHICAGO AA HS</t>
  </si>
  <si>
    <t>(773)535-7990</t>
  </si>
  <si>
    <t>(773)535-7993</t>
  </si>
  <si>
    <t>Paul Laurence Dunbar Career Academy High School</t>
  </si>
  <si>
    <t>DUNBAR HS</t>
  </si>
  <si>
    <t>(773)534-9000</t>
  </si>
  <si>
    <t>(773)534-9250</t>
  </si>
  <si>
    <t>Camilla Covington</t>
  </si>
  <si>
    <t>William Jones College Preparatory High School</t>
  </si>
  <si>
    <t>JONES HS</t>
  </si>
  <si>
    <t>(773)534-8600</t>
  </si>
  <si>
    <t>(773)534-8625</t>
  </si>
  <si>
    <t>Dr.Paul J Powers</t>
  </si>
  <si>
    <t>Charles Allen Prosser Career Academy High School</t>
  </si>
  <si>
    <t>PROSSER HS</t>
  </si>
  <si>
    <t>(773)534-3200</t>
  </si>
  <si>
    <t>(773)534-3382</t>
  </si>
  <si>
    <t>Kenneth Leon Hunter</t>
  </si>
  <si>
    <t>Walter Payton College Preparatory High School</t>
  </si>
  <si>
    <t>Ellen H Richards Career Academy High School</t>
  </si>
  <si>
    <t>RICHARDS HS</t>
  </si>
  <si>
    <t>(773)535-4945</t>
  </si>
  <si>
    <t>(773)535-4883</t>
  </si>
  <si>
    <t>Youth Connection Charter School</t>
  </si>
  <si>
    <t>YOUTH CONNECTION CHTR</t>
  </si>
  <si>
    <t>(312)328-0799</t>
  </si>
  <si>
    <t>(312)328-1045</t>
  </si>
  <si>
    <t>Sheila Venson</t>
  </si>
  <si>
    <t>Neal F Simeon Career Academy High School</t>
  </si>
  <si>
    <t>SIMEON HS</t>
  </si>
  <si>
    <t>(773)535-3200</t>
  </si>
  <si>
    <t>(773)535-3465</t>
  </si>
  <si>
    <t>Sheldon Dion House</t>
  </si>
  <si>
    <t>John Hancock College Preparatory High School</t>
  </si>
  <si>
    <t>HANCOCK HS</t>
  </si>
  <si>
    <t>(773)535-2410</t>
  </si>
  <si>
    <t>(773)535-2434</t>
  </si>
  <si>
    <t>Roald Amundsen High School</t>
  </si>
  <si>
    <t>William J Bogan High School</t>
  </si>
  <si>
    <t>BOGAN HS</t>
  </si>
  <si>
    <t>(773)535-2180</t>
  </si>
  <si>
    <t>(773)535-2165</t>
  </si>
  <si>
    <t>Richard T Crane Technical Preparatory HS</t>
  </si>
  <si>
    <t>David G Farragut Career Academy High School</t>
  </si>
  <si>
    <t>Christian Fenger Academy High School</t>
  </si>
  <si>
    <t>Fenger Achievement Academy High School</t>
  </si>
  <si>
    <t>FENGER AA HS</t>
  </si>
  <si>
    <t>Paul Robeson High School</t>
  </si>
  <si>
    <t>ROBESON HS</t>
  </si>
  <si>
    <t>Edwin G Foreman High School</t>
  </si>
  <si>
    <t>FOREMAN HS</t>
  </si>
  <si>
    <t>(773)534-3400</t>
  </si>
  <si>
    <t>(773)534-3684</t>
  </si>
  <si>
    <t>Mr.Daniel S Zimmerman</t>
  </si>
  <si>
    <t>Gage Park High School</t>
  </si>
  <si>
    <t>GAGE PARK HS</t>
  </si>
  <si>
    <t>(773)535-9230</t>
  </si>
  <si>
    <t>(773)535-9411</t>
  </si>
  <si>
    <t>John M Harlan Community Academy High School</t>
  </si>
  <si>
    <t>HARLAN HS</t>
  </si>
  <si>
    <t>(773)535-5400</t>
  </si>
  <si>
    <t>(773)535-5061</t>
  </si>
  <si>
    <t>Reginald E Evans</t>
  </si>
  <si>
    <t>William Rainey Harper High School</t>
  </si>
  <si>
    <t>HARPER HS</t>
  </si>
  <si>
    <t>(773)535-9150</t>
  </si>
  <si>
    <t>(773)535-9090</t>
  </si>
  <si>
    <t>Mrs.Leonetta C Sanders</t>
  </si>
  <si>
    <t>Emil G Hirsch Metropolitan High School</t>
  </si>
  <si>
    <t>HIRSCH HS</t>
  </si>
  <si>
    <t>(773)535-3100</t>
  </si>
  <si>
    <t>(773)535-3240</t>
  </si>
  <si>
    <t>Hyde Park Academy High School</t>
  </si>
  <si>
    <t>HYDE PARK HS</t>
  </si>
  <si>
    <t>(773)535-0880</t>
  </si>
  <si>
    <t>(773)535-0633</t>
  </si>
  <si>
    <t>Thomas Cornielius Trotter</t>
  </si>
  <si>
    <t>Thomas Kelly High School</t>
  </si>
  <si>
    <t>KELLY HS</t>
  </si>
  <si>
    <t>(773)535-4900</t>
  </si>
  <si>
    <t>(773)535-4841</t>
  </si>
  <si>
    <t>Kelvyn Park High School</t>
  </si>
  <si>
    <t>KELVYN PARK HS</t>
  </si>
  <si>
    <t>(773)534-4200</t>
  </si>
  <si>
    <t>(773)534-4507</t>
  </si>
  <si>
    <t>Anna Pavichevich</t>
  </si>
  <si>
    <t>John F Kennedy High School</t>
  </si>
  <si>
    <t>Lake View High School</t>
  </si>
  <si>
    <t>LAKE VIEW HS</t>
  </si>
  <si>
    <t>(773)534-5440</t>
  </si>
  <si>
    <t>(773)534-5585</t>
  </si>
  <si>
    <t>Lilith C Werner</t>
  </si>
  <si>
    <t>Albert G Lane Technical High School</t>
  </si>
  <si>
    <t>LANE HS</t>
  </si>
  <si>
    <t>(773)534-5400</t>
  </si>
  <si>
    <t>(773)534-5544</t>
  </si>
  <si>
    <t>John Marshall Metropolitan High School</t>
  </si>
  <si>
    <t>Stephen T Mather High School</t>
  </si>
  <si>
    <t>Morgan Park High School</t>
  </si>
  <si>
    <t>MORGAN PARK HS</t>
  </si>
  <si>
    <t>(773)535-2550</t>
  </si>
  <si>
    <t>(773)535-2706</t>
  </si>
  <si>
    <t>Everett Levert Edwards II</t>
  </si>
  <si>
    <t>Gwendolyn Brooks College Preparatory Academy HS</t>
  </si>
  <si>
    <t>BROOKS HS</t>
  </si>
  <si>
    <t>(773)535-9930</t>
  </si>
  <si>
    <t>(773)535-9939</t>
  </si>
  <si>
    <t>Wendell Phillips Academy High School</t>
  </si>
  <si>
    <t>PHILLIPS HS</t>
  </si>
  <si>
    <t>(773)535-1603</t>
  </si>
  <si>
    <t>(773)535-1605</t>
  </si>
  <si>
    <t>Devon Q Horton</t>
  </si>
  <si>
    <t>Theodore Roosevelt High School</t>
  </si>
  <si>
    <t>Carl Schurz High School</t>
  </si>
  <si>
    <t>SCHURZ HS</t>
  </si>
  <si>
    <t>(773)534-3420</t>
  </si>
  <si>
    <t>(773)534-3573</t>
  </si>
  <si>
    <t>Mr.Daniel M Kramer</t>
  </si>
  <si>
    <t>Nicholas Senn High School</t>
  </si>
  <si>
    <t>(773)534-3030</t>
  </si>
  <si>
    <t>(773)534-3151</t>
  </si>
  <si>
    <t>Roger C Sullivan High School</t>
  </si>
  <si>
    <t>SULLIVAN HS</t>
  </si>
  <si>
    <t>(773)534-2000</t>
  </si>
  <si>
    <t>(773)534-2141</t>
  </si>
  <si>
    <t>Carolyn May Eggert</t>
  </si>
  <si>
    <t>William Howard Taft High School</t>
  </si>
  <si>
    <t>TAFT HS</t>
  </si>
  <si>
    <t>(773)534-1000</t>
  </si>
  <si>
    <t>(773)534-1027</t>
  </si>
  <si>
    <t>Edward Tilden Career Community Academy HS</t>
  </si>
  <si>
    <t>TILDEN HS</t>
  </si>
  <si>
    <t>(773)535-1625</t>
  </si>
  <si>
    <t>(773)535-1866</t>
  </si>
  <si>
    <t>Safiya M Karimah</t>
  </si>
  <si>
    <t>Dyett High School</t>
  </si>
  <si>
    <t>DYETT HS</t>
  </si>
  <si>
    <t>(773)535-1825</t>
  </si>
  <si>
    <t>(773)535-1037</t>
  </si>
  <si>
    <t>Friedrich W von Steuben Metropolitan Science HS</t>
  </si>
  <si>
    <t>VON STEUBEN HS</t>
  </si>
  <si>
    <t>(773)534-5100</t>
  </si>
  <si>
    <t>(773)534-5210</t>
  </si>
  <si>
    <t>Pedro Rafael Alonso</t>
  </si>
  <si>
    <t>Lincoln Park High School</t>
  </si>
  <si>
    <t>LINCOLN PARK HS</t>
  </si>
  <si>
    <t>(773)534-8130</t>
  </si>
  <si>
    <t>(773)534-8218</t>
  </si>
  <si>
    <t>Michael Joseph Boraz</t>
  </si>
  <si>
    <t>George Washington High School</t>
  </si>
  <si>
    <t>WASHINGTON HS</t>
  </si>
  <si>
    <t>(773)535-5725</t>
  </si>
  <si>
    <t>(773)535-5038</t>
  </si>
  <si>
    <t>Gurdon S Hubbard High School</t>
  </si>
  <si>
    <t>HUBBARD HS</t>
  </si>
  <si>
    <t>(773)535-2200</t>
  </si>
  <si>
    <t>(773)535-2218</t>
  </si>
  <si>
    <t>Phillips Achievement Academy High School</t>
  </si>
  <si>
    <t>PHILLIPS AA HS</t>
  </si>
  <si>
    <t>Kenwood Academy High School</t>
  </si>
  <si>
    <t>KENWOOD HS</t>
  </si>
  <si>
    <t>(773)535-1350</t>
  </si>
  <si>
    <t>(773)535-1360</t>
  </si>
  <si>
    <t>Gregory L Jones</t>
  </si>
  <si>
    <t>Academy of Communication &amp; Tech Charter School</t>
  </si>
  <si>
    <t>Consuella B York Alternative High School</t>
  </si>
  <si>
    <t>YORK HS</t>
  </si>
  <si>
    <t>(773)535-7021</t>
  </si>
  <si>
    <t>(773)535-7109</t>
  </si>
  <si>
    <t>Northside College Preparatory High School</t>
  </si>
  <si>
    <t>NORTHSIDE PREP HS</t>
  </si>
  <si>
    <t>(773)534-3954</t>
  </si>
  <si>
    <t>(773)534-3964</t>
  </si>
  <si>
    <t>Barry Patrick Rodgers</t>
  </si>
  <si>
    <t>Simpson Academy High School for Young Women</t>
  </si>
  <si>
    <t>Dr  Martin Luther King  Jr  College Prep HS</t>
  </si>
  <si>
    <t>KING HS</t>
  </si>
  <si>
    <t>(773)535-1180</t>
  </si>
  <si>
    <t>(773)535-1658</t>
  </si>
  <si>
    <t>Chicago High School for Agricultural Sciences</t>
  </si>
  <si>
    <t>Chicago Military Academy High School</t>
  </si>
  <si>
    <t>CHGO MILITARY ACAD HS</t>
  </si>
  <si>
    <t>(773)534-9750</t>
  </si>
  <si>
    <t>(773)534-9760</t>
  </si>
  <si>
    <t>Richard Wayne Miller</t>
  </si>
  <si>
    <t>Whitney M Young Magnet High School</t>
  </si>
  <si>
    <t>YOUNG HS</t>
  </si>
  <si>
    <t>(773)534-7500</t>
  </si>
  <si>
    <t>(773)534-7261</t>
  </si>
  <si>
    <t>Joyce Dorsey Kenner</t>
  </si>
  <si>
    <t>Marie Sklodowska Curie Metropolitan High School</t>
  </si>
  <si>
    <t>CURIE HS</t>
  </si>
  <si>
    <t>(773)535-2100</t>
  </si>
  <si>
    <t>(773)535-2049</t>
  </si>
  <si>
    <t>Phillip Craig Perry</t>
  </si>
  <si>
    <t>Roberto Clemente Community Academy High School</t>
  </si>
  <si>
    <t>George Washington Carver Military Academy HS</t>
  </si>
  <si>
    <t>George H Corliss High School</t>
  </si>
  <si>
    <t>CORLISS HS</t>
  </si>
  <si>
    <t>(773)535-5115</t>
  </si>
  <si>
    <t>(773)535-5511</t>
  </si>
  <si>
    <t>Percy L Julian High School</t>
  </si>
  <si>
    <t>JULIAN HS</t>
  </si>
  <si>
    <t>(773)535-5170</t>
  </si>
  <si>
    <t>(773)535-5230</t>
  </si>
  <si>
    <t>Careda Taylor</t>
  </si>
  <si>
    <t>Benito Juarez Community Academy High School</t>
  </si>
  <si>
    <t>Jacqueline B Vaughn Occupational High School</t>
  </si>
  <si>
    <t>Ray Graham Training Center High School</t>
  </si>
  <si>
    <t>Jane Addams Elementary School</t>
  </si>
  <si>
    <t>Louis A Agassiz Elementary School</t>
  </si>
  <si>
    <t>Louisa May Alcott Elementary School</t>
  </si>
  <si>
    <t>ALCOTT ES</t>
  </si>
  <si>
    <t>(773)534-5460</t>
  </si>
  <si>
    <t>Phillip D Armour Elementary School</t>
  </si>
  <si>
    <t>ARMOUR</t>
  </si>
  <si>
    <t>(773)535-4530</t>
  </si>
  <si>
    <t>(773)535-4501</t>
  </si>
  <si>
    <t>Shelley Marie Lugo Cordova</t>
  </si>
  <si>
    <t>George Armstrong International Studies ES</t>
  </si>
  <si>
    <t>ARMSTRONG, G</t>
  </si>
  <si>
    <t>(773)534-2150</t>
  </si>
  <si>
    <t>(773)534-2192</t>
  </si>
  <si>
    <t>Otis Lee Dunson III</t>
  </si>
  <si>
    <t>Ames Middle School</t>
  </si>
  <si>
    <t>AMES</t>
  </si>
  <si>
    <t>(773)534-4970</t>
  </si>
  <si>
    <t>(773)534-4975</t>
  </si>
  <si>
    <t>Crispus Attucks Elementary School</t>
  </si>
  <si>
    <t>John J Audubon Elementary School</t>
  </si>
  <si>
    <t>AUDUBON</t>
  </si>
  <si>
    <t>(773)534-5470</t>
  </si>
  <si>
    <t>(773)534-5785</t>
  </si>
  <si>
    <t>Kenneth Anthony Fitzner</t>
  </si>
  <si>
    <t>Nancy B Jefferson Alternative High School</t>
  </si>
  <si>
    <t>JEFFERSON ALT HS</t>
  </si>
  <si>
    <t>(312)433-7110</t>
  </si>
  <si>
    <t>(312)433-4442</t>
  </si>
  <si>
    <t>Alice L Barnard Computer Math &amp; Science Ctr ES</t>
  </si>
  <si>
    <t>John Barry Elementary School</t>
  </si>
  <si>
    <t>Clara Barton Elementary School</t>
  </si>
  <si>
    <t>Perkins Bass Elementary School</t>
  </si>
  <si>
    <t>BASS</t>
  </si>
  <si>
    <t>(773)535-3275</t>
  </si>
  <si>
    <t>(773)535-3330</t>
  </si>
  <si>
    <t>Newton Bateman Elementary School</t>
  </si>
  <si>
    <t>Nicholson Technology Academy</t>
  </si>
  <si>
    <t>NICHOLSON TECH ACAD</t>
  </si>
  <si>
    <t>(773)535-3285</t>
  </si>
  <si>
    <t>(773)535-3443</t>
  </si>
  <si>
    <t>Thomas A Edison Regional Gifted Center ES</t>
  </si>
  <si>
    <t>George Rogers Clark Elementary School</t>
  </si>
  <si>
    <t>Jean Baptiste Beaubien Elementary School</t>
  </si>
  <si>
    <t>BEAUBIEN</t>
  </si>
  <si>
    <t>(773)534-3500</t>
  </si>
  <si>
    <t>(773)534-3517</t>
  </si>
  <si>
    <t>Jacob Beidler Elementary School</t>
  </si>
  <si>
    <t>Hiram H Belding Elementary School</t>
  </si>
  <si>
    <t>Alexander Graham Bell Elementary School</t>
  </si>
  <si>
    <t>BELL</t>
  </si>
  <si>
    <t>(773)534-5150</t>
  </si>
  <si>
    <t>(773)534-5163</t>
  </si>
  <si>
    <t>Sandra Ann Caudill</t>
  </si>
  <si>
    <t>Frank I Bennett Elementary School</t>
  </si>
  <si>
    <t>James G Blaine Elementary School</t>
  </si>
  <si>
    <t>Daniel Boone Elementary School</t>
  </si>
  <si>
    <t>BOONE</t>
  </si>
  <si>
    <t>(773)534-2160</t>
  </si>
  <si>
    <t>(773)534-2190</t>
  </si>
  <si>
    <t>Scott Joplin Elementary School</t>
  </si>
  <si>
    <t>Myra Bradwell Communications Arts &amp; Sciences ES</t>
  </si>
  <si>
    <t>BRADWELL</t>
  </si>
  <si>
    <t>(773)535-6600</t>
  </si>
  <si>
    <t>(773)535-6612</t>
  </si>
  <si>
    <t>Ms.Staci Bennett</t>
  </si>
  <si>
    <t>Lionel Hampton Fine &amp; Performing Arts ES</t>
  </si>
  <si>
    <t>HAMPTON</t>
  </si>
  <si>
    <t>(773)535-4030</t>
  </si>
  <si>
    <t>(773)535-4031</t>
  </si>
  <si>
    <t>Zaneta Dara Abdul-Ahad</t>
  </si>
  <si>
    <t>Alex Haley Elementary Academy</t>
  </si>
  <si>
    <t>HALEY</t>
  </si>
  <si>
    <t>(773)535-5340</t>
  </si>
  <si>
    <t>(773)535-5351</t>
  </si>
  <si>
    <t>Lorenz Brentano Math &amp; Science Academy ES</t>
  </si>
  <si>
    <t>BRENTANO</t>
  </si>
  <si>
    <t>(773)534-4100</t>
  </si>
  <si>
    <t>(773)534-4183</t>
  </si>
  <si>
    <t>Martha Elisa Rosa-Salgado</t>
  </si>
  <si>
    <t>Norman A Bridge Elementary School</t>
  </si>
  <si>
    <t>Orville T Bright Elementary School</t>
  </si>
  <si>
    <t>William H Brown Elementary School</t>
  </si>
  <si>
    <t>Charles S Brownell Elementary School</t>
  </si>
  <si>
    <t>Edward A Bouchet Math &amp; Science Academy ES</t>
  </si>
  <si>
    <t>Lyman A Budlong Elementary School</t>
  </si>
  <si>
    <t>Luther Burbank Elementary School</t>
  </si>
  <si>
    <t>Edmond Burke Elementary School</t>
  </si>
  <si>
    <t>BURKE</t>
  </si>
  <si>
    <t>(773)535-1325</t>
  </si>
  <si>
    <t>(773)535-1913</t>
  </si>
  <si>
    <t>Augustus H Burley Elementary School</t>
  </si>
  <si>
    <t>Rosario Castellanos Elementary School</t>
  </si>
  <si>
    <t>CASTELLANOS</t>
  </si>
  <si>
    <t>(773)534-1620</t>
  </si>
  <si>
    <t>(773)534-1611</t>
  </si>
  <si>
    <t>Jonathan Burr Elementary School</t>
  </si>
  <si>
    <t>BURR</t>
  </si>
  <si>
    <t>(773)534-4090</t>
  </si>
  <si>
    <t>(773)534-4718</t>
  </si>
  <si>
    <t>William R Klee</t>
  </si>
  <si>
    <t>John C Burroughs Elementary School</t>
  </si>
  <si>
    <t>BURROUGHS</t>
  </si>
  <si>
    <t>(773)535-7226</t>
  </si>
  <si>
    <t>(773)535-7126</t>
  </si>
  <si>
    <t>Donald Richard Morris</t>
  </si>
  <si>
    <t>Milton Brunson Math &amp; Science Specialty ES</t>
  </si>
  <si>
    <t>Michael M Byrne Elementary School</t>
  </si>
  <si>
    <t>Charles P Caldwell Academy of Math &amp; Science ES</t>
  </si>
  <si>
    <t>Daniel R Cameron Elementary School</t>
  </si>
  <si>
    <t>Arthur E Canty Elementary School</t>
  </si>
  <si>
    <t>Andrew Carnegie Elementary School</t>
  </si>
  <si>
    <t>CARNEGIE</t>
  </si>
  <si>
    <t>(773)535-0530</t>
  </si>
  <si>
    <t>(773)535-0525</t>
  </si>
  <si>
    <t>Rachel Carson Elementary School</t>
  </si>
  <si>
    <t>William W Carter Elementary School</t>
  </si>
  <si>
    <t>George Washington Carver Primary School</t>
  </si>
  <si>
    <t>CARVER , G</t>
  </si>
  <si>
    <t>(773)535-5674</t>
  </si>
  <si>
    <t>(773)535-5455</t>
  </si>
  <si>
    <t>Katherine E Tobias</t>
  </si>
  <si>
    <t>Ira F Aldridge Elementary School</t>
  </si>
  <si>
    <t>ALDRIDGE</t>
  </si>
  <si>
    <t>(773)535-5614</t>
  </si>
  <si>
    <t>(773)535-5613</t>
  </si>
  <si>
    <t>George F Cassell Elementary School</t>
  </si>
  <si>
    <t>CASSELL</t>
  </si>
  <si>
    <t>(773)535-2640</t>
  </si>
  <si>
    <t>(773)535-2667</t>
  </si>
  <si>
    <t>Denise Marie Esposito</t>
  </si>
  <si>
    <t>Horace Greeley Elementary School</t>
  </si>
  <si>
    <t>Thomas Chalmers Specialty Elementary School</t>
  </si>
  <si>
    <t>Eliza Chappell Elementary School</t>
  </si>
  <si>
    <t>Salmon P Chase Elementary School</t>
  </si>
  <si>
    <t>Frederic Chopin Elementary School</t>
  </si>
  <si>
    <t>Walter S Christopher Elementary School</t>
  </si>
  <si>
    <t>CHRISTOPHER</t>
  </si>
  <si>
    <t>(773)535-9375</t>
  </si>
  <si>
    <t>(773)535-9567</t>
  </si>
  <si>
    <t>Henry Clay Elementary School</t>
  </si>
  <si>
    <t>CLAY</t>
  </si>
  <si>
    <t>(773)535-5600</t>
  </si>
  <si>
    <t>(773)535-5606</t>
  </si>
  <si>
    <t>Chris Joseph Pagnucco</t>
  </si>
  <si>
    <t>Grover Cleveland Elementary School</t>
  </si>
  <si>
    <t>DeWitt Clinton Elementary School</t>
  </si>
  <si>
    <t>CLINTON</t>
  </si>
  <si>
    <t>(773)534-2025</t>
  </si>
  <si>
    <t>(773)534-2069</t>
  </si>
  <si>
    <t>Eduardo Donato Cesario</t>
  </si>
  <si>
    <t>Henry R Clissold Elementary School</t>
  </si>
  <si>
    <t>Christopher Columbus Elementary School</t>
  </si>
  <si>
    <t>John W Cook Elementary School</t>
  </si>
  <si>
    <t>Jordan Elementary Community School</t>
  </si>
  <si>
    <t>JORDAN</t>
  </si>
  <si>
    <t>(773)534-2220</t>
  </si>
  <si>
    <t>(773)534-2231</t>
  </si>
  <si>
    <t>John C Coonley Elementary School</t>
  </si>
  <si>
    <t>Peter Cooper Elementary Dual Language Academy</t>
  </si>
  <si>
    <t>COOPER</t>
  </si>
  <si>
    <t>(773)534-7205</t>
  </si>
  <si>
    <t>(773)534-7245</t>
  </si>
  <si>
    <t>Daniel J Corkery Elementary School</t>
  </si>
  <si>
    <t>CORKERY</t>
  </si>
  <si>
    <t>(773)534-1650</t>
  </si>
  <si>
    <t>(773)534-1674</t>
  </si>
  <si>
    <t>Bertha Arredondo</t>
  </si>
  <si>
    <t>Barbara Vick Early Childhood &amp; Family Center</t>
  </si>
  <si>
    <t>Manuel Perez Elementary School</t>
  </si>
  <si>
    <t>Everett McKinley Dirksen Elementary School</t>
  </si>
  <si>
    <t>Charles R Darwin Elementary School</t>
  </si>
  <si>
    <t>Nathan S Davis Elementary School</t>
  </si>
  <si>
    <t>DAVIS, N</t>
  </si>
  <si>
    <t>(773)535-4540</t>
  </si>
  <si>
    <t>(773)535-4510</t>
  </si>
  <si>
    <t>Santos Gomez</t>
  </si>
  <si>
    <t>Charles Gates Dawes Elementary School</t>
  </si>
  <si>
    <t>Stephen Decatur Classical Elementary School</t>
  </si>
  <si>
    <t>Charles S Deneen Elementary School</t>
  </si>
  <si>
    <t>DENEEN</t>
  </si>
  <si>
    <t>(773)535-3035</t>
  </si>
  <si>
    <t>(773)535-3247</t>
  </si>
  <si>
    <t>Ms.Annise M Lewis</t>
  </si>
  <si>
    <t>William E Dever Elementary School</t>
  </si>
  <si>
    <t>DEVER</t>
  </si>
  <si>
    <t>(773)534-3090</t>
  </si>
  <si>
    <t>(773)534-3337</t>
  </si>
  <si>
    <t>Rita Maria Ortiz</t>
  </si>
  <si>
    <t>Dewey Elementary Academy of Fine Arts</t>
  </si>
  <si>
    <t>Arthur Dixon Elementary School</t>
  </si>
  <si>
    <t>Mary Mapes Dodge Elementary Renaissance Academy</t>
  </si>
  <si>
    <t>James R Doolittle Jr Elementary School</t>
  </si>
  <si>
    <t>John C Dore Elementary School</t>
  </si>
  <si>
    <t>DORE</t>
  </si>
  <si>
    <t>(773)535-2080</t>
  </si>
  <si>
    <t>(773)535-2084</t>
  </si>
  <si>
    <t>Elizabeth Alvarez</t>
  </si>
  <si>
    <t>John B Drake Elementary School</t>
  </si>
  <si>
    <t>Thomas Drummond Elementary School</t>
  </si>
  <si>
    <t>Charles W Earle Elementary School</t>
  </si>
  <si>
    <t>John F Eberhart Elementary School</t>
  </si>
  <si>
    <t>EBERHART</t>
  </si>
  <si>
    <t>(773)535-9190</t>
  </si>
  <si>
    <t>(773)535-9494</t>
  </si>
  <si>
    <t>Nneka Hawanya Gunn</t>
  </si>
  <si>
    <t>Christian Ebinger Elementary School</t>
  </si>
  <si>
    <t>EBINGER</t>
  </si>
  <si>
    <t>(773)534-1070</t>
  </si>
  <si>
    <t>(773)534-1088</t>
  </si>
  <si>
    <t>Serena Decicco Peterson</t>
  </si>
  <si>
    <t>George W Curtis Elementary School</t>
  </si>
  <si>
    <t>CURTIS</t>
  </si>
  <si>
    <t>(773)535-5050</t>
  </si>
  <si>
    <t>(773)535-5044</t>
  </si>
  <si>
    <t>Evelyn Malissa Randle-Robbins</t>
  </si>
  <si>
    <t>Ralph H Metcalfe Elementary Community Academy</t>
  </si>
  <si>
    <t>Richard Edwards Elementary School</t>
  </si>
  <si>
    <t>Edward K Ellington Elementary School</t>
  </si>
  <si>
    <t>Leif Ericson Elementary Scholastic Academy</t>
  </si>
  <si>
    <t>Edward Everett Elementary School</t>
  </si>
  <si>
    <t>EVERETT</t>
  </si>
  <si>
    <t>(773)535-4550</t>
  </si>
  <si>
    <t>(773)535-4615</t>
  </si>
  <si>
    <t>Laughlin Falconer Elementary School</t>
  </si>
  <si>
    <t>James B Farnsworth Elementary School</t>
  </si>
  <si>
    <t>Fernwood Elementary School</t>
  </si>
  <si>
    <t>FERNWOOD</t>
  </si>
  <si>
    <t>(773)535-2700</t>
  </si>
  <si>
    <t>(773)535-2711</t>
  </si>
  <si>
    <t>Robert Lee Towner</t>
  </si>
  <si>
    <t>Eugene Field Elementary School</t>
  </si>
  <si>
    <t>FIELD</t>
  </si>
  <si>
    <t>(773)534-2030</t>
  </si>
  <si>
    <t>(773)534-2189</t>
  </si>
  <si>
    <t>Brian Lamont Metcalf</t>
  </si>
  <si>
    <t>John Fiske Elementary School</t>
  </si>
  <si>
    <t>Gerald Delgado Kanoon Elementary Magnet School</t>
  </si>
  <si>
    <t>Fort Dearborn Elementary School</t>
  </si>
  <si>
    <t>FORT DEARBORN</t>
  </si>
  <si>
    <t>(773)535-2680</t>
  </si>
  <si>
    <t>(773)535-2891</t>
  </si>
  <si>
    <t>Joseph Kellman Corporate Community ES</t>
  </si>
  <si>
    <t>Melville W Fuller Elementary School</t>
  </si>
  <si>
    <t>Robert Fulton Elementary School</t>
  </si>
  <si>
    <t>Frederick Funston Elementary School</t>
  </si>
  <si>
    <t>Stephen F Gale Elementary Community Academy</t>
  </si>
  <si>
    <t>Matthew Gallistel Elementary Language Academy</t>
  </si>
  <si>
    <t>John W Garvy Elementary School</t>
  </si>
  <si>
    <t>Joseph E Gary Elementary School</t>
  </si>
  <si>
    <t>GARY</t>
  </si>
  <si>
    <t>(773)534-1455</t>
  </si>
  <si>
    <t>(773)534-1435</t>
  </si>
  <si>
    <t>Alberto Juarez</t>
  </si>
  <si>
    <t>Frank L Gillespie Elementary School</t>
  </si>
  <si>
    <t>GILLESPIE</t>
  </si>
  <si>
    <t>(773)535-5065</t>
  </si>
  <si>
    <t>(773)535-5048</t>
  </si>
  <si>
    <t>Michelle Renee Willis</t>
  </si>
  <si>
    <t>Asa Philip Randolph Elementary School</t>
  </si>
  <si>
    <t>Johann W von Goethe Elementary School</t>
  </si>
  <si>
    <t>Samuel Gompers Fine Arts Options ES</t>
  </si>
  <si>
    <t>GOMPERS</t>
  </si>
  <si>
    <t>(773)535-5475</t>
  </si>
  <si>
    <t>(773)535-5483</t>
  </si>
  <si>
    <t>Melody Luwanna Seaton</t>
  </si>
  <si>
    <t>Virgil Grissom Elementary School</t>
  </si>
  <si>
    <t>William C Goudy Elementary School</t>
  </si>
  <si>
    <t>GOUDY</t>
  </si>
  <si>
    <t>(773)534-2480</t>
  </si>
  <si>
    <t>(773)534-2588</t>
  </si>
  <si>
    <t>Pamela Susan Brandt</t>
  </si>
  <si>
    <t>Alexander Graham Elementary School</t>
  </si>
  <si>
    <t>William P Gray Elementary School</t>
  </si>
  <si>
    <t>Josefa Ortiz De Dominguez Elementary School</t>
  </si>
  <si>
    <t>ARIEL</t>
  </si>
  <si>
    <t>(773)535-1996</t>
  </si>
  <si>
    <t>(773)535-1931</t>
  </si>
  <si>
    <t>Lennette Alyce Coleman</t>
  </si>
  <si>
    <t>Nathanael Greene Elementary School</t>
  </si>
  <si>
    <t>John Milton Gregory Elementary School</t>
  </si>
  <si>
    <t>Walter Q Gresham Elementary School</t>
  </si>
  <si>
    <t>Robert L Grimes Elementary School</t>
  </si>
  <si>
    <t>Frank W Gunsaulus Elementary Scholastic Academy</t>
  </si>
  <si>
    <t>John Charles Haines Elementary School</t>
  </si>
  <si>
    <t>Nathan Hale Elementary School</t>
  </si>
  <si>
    <t>Alexander Hamilton Elementary School</t>
  </si>
  <si>
    <t>John H Hamline Elementary School</t>
  </si>
  <si>
    <t>Charles G Hammond Elementary School</t>
  </si>
  <si>
    <t>William F Finkl Elementary School</t>
  </si>
  <si>
    <t>Sharon Christa McAuliffe Elementary School</t>
  </si>
  <si>
    <t>MCAULIFFE</t>
  </si>
  <si>
    <t>(773)534-4400</t>
  </si>
  <si>
    <t>(773)534-4744</t>
  </si>
  <si>
    <t>Maria Luisa Gonzalez</t>
  </si>
  <si>
    <t>Bret Harte Elementary School</t>
  </si>
  <si>
    <t>John Harvard Elementary School of Excellence</t>
  </si>
  <si>
    <t>Helge A Haugan Elementary School</t>
  </si>
  <si>
    <t>Emiliano Zapata Elementary Academy</t>
  </si>
  <si>
    <t>John Hay Elementary Community Academy</t>
  </si>
  <si>
    <t>Stephen K Hayt Elementary School</t>
  </si>
  <si>
    <t>Wendell Smith Elementary School</t>
  </si>
  <si>
    <t>SMITH</t>
  </si>
  <si>
    <t>(773)535-5689</t>
  </si>
  <si>
    <t>(773)535-5101</t>
  </si>
  <si>
    <t>Robert Healy Elementary School</t>
  </si>
  <si>
    <t>HEALY</t>
  </si>
  <si>
    <t>(773)534-9190</t>
  </si>
  <si>
    <t>(773)534-9182</t>
  </si>
  <si>
    <t>Alfonso H Carmona</t>
  </si>
  <si>
    <t>Phobe Apperson Hearst Elementary School</t>
  </si>
  <si>
    <t>James Hedges Elementary School</t>
  </si>
  <si>
    <t>HEDGES</t>
  </si>
  <si>
    <t>(773)535-7360</t>
  </si>
  <si>
    <t>(773)535-4178</t>
  </si>
  <si>
    <t>Adelfio J Garcia</t>
  </si>
  <si>
    <t>Helen M Hefferan Elementary School</t>
  </si>
  <si>
    <t>Charles R Henderson Elementary School</t>
  </si>
  <si>
    <t>Thomas A Hendricks Elementary Community Academy</t>
  </si>
  <si>
    <t>Patrick Henry Elementary School</t>
  </si>
  <si>
    <t>Theodore Herzl Elementary School</t>
  </si>
  <si>
    <t>Agustin Lara Elementary Academy</t>
  </si>
  <si>
    <t>LARA</t>
  </si>
  <si>
    <t>(773)535-4389</t>
  </si>
  <si>
    <t>(773)535-4471</t>
  </si>
  <si>
    <t>Paul F Schissler</t>
  </si>
  <si>
    <t>William G Hibbard Elementary School</t>
  </si>
  <si>
    <t>Rufus M Hitch Elementary School</t>
  </si>
  <si>
    <t>Charles N Holden Elementary School</t>
  </si>
  <si>
    <t>Oliver Wendell Holmes Elementary School</t>
  </si>
  <si>
    <t>Julia Ward Howe Elementary School of Excellence</t>
  </si>
  <si>
    <t>HOWE</t>
  </si>
  <si>
    <t>(773)534-6060</t>
  </si>
  <si>
    <t>(773)534-6080</t>
  </si>
  <si>
    <t>Thomas Hoyne Elementary School</t>
  </si>
  <si>
    <t>Paul Cuffe Math-Science Technology Academy ES</t>
  </si>
  <si>
    <t>Countee Cullen Elementary School</t>
  </si>
  <si>
    <t>Charles Evans Hughes Elementary School</t>
  </si>
  <si>
    <t>Edward N Hurley Elementary School</t>
  </si>
  <si>
    <t>Galileo Math &amp; Science Scholastic Academy ES</t>
  </si>
  <si>
    <t>GALILEO</t>
  </si>
  <si>
    <t>(773)534-7070</t>
  </si>
  <si>
    <t>(773)534-7109</t>
  </si>
  <si>
    <t>Jorge A Macias</t>
  </si>
  <si>
    <t>Friedrich Ludwig Jahn Elementary School</t>
  </si>
  <si>
    <t>JAHN</t>
  </si>
  <si>
    <t>(773)534-5500</t>
  </si>
  <si>
    <t>(773)534-5533</t>
  </si>
  <si>
    <t>Minnie Mars Jamieson Elementary School</t>
  </si>
  <si>
    <t>Edward Jenner Elementary Academy of the Arts</t>
  </si>
  <si>
    <t>Pilsen Elementary Community Academy</t>
  </si>
  <si>
    <t>Joseph Jungman Elementary School</t>
  </si>
  <si>
    <t>Kate S Kellogg Elementary School</t>
  </si>
  <si>
    <t>Maria Saucedo Elementary Scholastic Academy</t>
  </si>
  <si>
    <t>Miriam G Canter Middle School</t>
  </si>
  <si>
    <t>CANTER</t>
  </si>
  <si>
    <t>(773)535-1410</t>
  </si>
  <si>
    <t>(773)535-1047</t>
  </si>
  <si>
    <t>Colleen Marie Conlan</t>
  </si>
  <si>
    <t>Joshua D Kershaw Elementary School</t>
  </si>
  <si>
    <t>KERSHAW</t>
  </si>
  <si>
    <t>(773)535-3050</t>
  </si>
  <si>
    <t>(773)535-3677</t>
  </si>
  <si>
    <t>Veronica Nash</t>
  </si>
  <si>
    <t>Pablo Casals Elementary School</t>
  </si>
  <si>
    <t>Lazaro Cardenas Elementary School</t>
  </si>
  <si>
    <t>John H Kinzie Elementary School</t>
  </si>
  <si>
    <t>Rudyard Kipling Elementary School</t>
  </si>
  <si>
    <t>KIPLING</t>
  </si>
  <si>
    <t>(773)535-3151</t>
  </si>
  <si>
    <t>(773)535-3187</t>
  </si>
  <si>
    <t>Lawanda Michelle Bishop</t>
  </si>
  <si>
    <t>Rodolfo Lozano Bilingual &amp; International Ctr ES</t>
  </si>
  <si>
    <t>Charles Kozminski Elementary Community Academy</t>
  </si>
  <si>
    <t>Wendell E Green Elementary School</t>
  </si>
  <si>
    <t>LaSalle Elementary Language Academy</t>
  </si>
  <si>
    <t>Lawndale Elementary Community Academy</t>
  </si>
  <si>
    <t>LAWNDALE</t>
  </si>
  <si>
    <t>(773)534-1635</t>
  </si>
  <si>
    <t>(773)534-1644</t>
  </si>
  <si>
    <t>Leslie Lewis Elementary School</t>
  </si>
  <si>
    <t>Arthur A Libby Elementary School</t>
  </si>
  <si>
    <t>Abraham Lincoln Elementary School</t>
  </si>
  <si>
    <t>Carl von Linne Elementary School</t>
  </si>
  <si>
    <t>Henry D Lloyd Elementary School</t>
  </si>
  <si>
    <t>Josephine C Locke Elementary School</t>
  </si>
  <si>
    <t>LOCKE, J</t>
  </si>
  <si>
    <t>(773)534-3300</t>
  </si>
  <si>
    <t>(773)534-3168</t>
  </si>
  <si>
    <t>Graciano Ortega</t>
  </si>
  <si>
    <t>Joseph Lovett Elementary School</t>
  </si>
  <si>
    <t>LOVETT</t>
  </si>
  <si>
    <t>(773)534-3130</t>
  </si>
  <si>
    <t>(773)534-3384</t>
  </si>
  <si>
    <t>James Russell Lowell Elementary School</t>
  </si>
  <si>
    <t>Mary Lyon Elementary School</t>
  </si>
  <si>
    <t>James Madison Elementary School</t>
  </si>
  <si>
    <t>MADISON</t>
  </si>
  <si>
    <t>(773)535-0551</t>
  </si>
  <si>
    <t>(773)535-0582</t>
  </si>
  <si>
    <t>Beverly Jean Greene</t>
  </si>
  <si>
    <t>George Manierre Elementary School</t>
  </si>
  <si>
    <t>Northwest Middle School</t>
  </si>
  <si>
    <t>NORTHWEST</t>
  </si>
  <si>
    <t>(773)534-3250</t>
  </si>
  <si>
    <t>(773)534-3251</t>
  </si>
  <si>
    <t>Marilyn F Strojny</t>
  </si>
  <si>
    <t>Horace Mann Elementary School</t>
  </si>
  <si>
    <t>Marquette Elementary School</t>
  </si>
  <si>
    <t>MARQUETTE</t>
  </si>
  <si>
    <t>(773)535-9260</t>
  </si>
  <si>
    <t>(773)535-9266</t>
  </si>
  <si>
    <t>Wendy Anne Oleksy</t>
  </si>
  <si>
    <t>John L Marsh Elementary School</t>
  </si>
  <si>
    <t>Michael Faraday Elementary School</t>
  </si>
  <si>
    <t>Roswell B Mason Elementary School</t>
  </si>
  <si>
    <t>MASON</t>
  </si>
  <si>
    <t>(773)534-1530</t>
  </si>
  <si>
    <t>(773)534-1544</t>
  </si>
  <si>
    <t>Tonya Yvette Tolbert</t>
  </si>
  <si>
    <t>Oscar F Mayer Elementary School</t>
  </si>
  <si>
    <t>Andrew Jackson Elementary Language Academy</t>
  </si>
  <si>
    <t>George B McClellan Elementary School</t>
  </si>
  <si>
    <t>Cyrus H McCormick Elementary School</t>
  </si>
  <si>
    <t>Emmett Louis Till Math and Science Academy</t>
  </si>
  <si>
    <t>TILL</t>
  </si>
  <si>
    <t>(773)535-0570</t>
  </si>
  <si>
    <t>(773)535-0598</t>
  </si>
  <si>
    <t>James E McDade Elementary Classical School</t>
  </si>
  <si>
    <t>MCDADE</t>
  </si>
  <si>
    <t>(773)535-3669</t>
  </si>
  <si>
    <t>(773)535-3667</t>
  </si>
  <si>
    <t>Francis M McKay Elementary School</t>
  </si>
  <si>
    <t>James B McPherson Elementary School</t>
  </si>
  <si>
    <t>Ellen Mitchell Elementary School</t>
  </si>
  <si>
    <t>James Monroe Elementary School</t>
  </si>
  <si>
    <t>Moses Montefiore Special Elementary School</t>
  </si>
  <si>
    <t>MONTEFIORE</t>
  </si>
  <si>
    <t>(773)534-7825</t>
  </si>
  <si>
    <t>(773)534-7188</t>
  </si>
  <si>
    <t>Bernhard Moos Elementary School</t>
  </si>
  <si>
    <t>Donald Morrill Math &amp; Science Elementary School</t>
  </si>
  <si>
    <t>Inter-American Elementary Magnet School</t>
  </si>
  <si>
    <t>Mark Sheridan Elementary Math &amp; Science Academy</t>
  </si>
  <si>
    <t>Daniel C Beard Elementary School</t>
  </si>
  <si>
    <t>BEARD</t>
  </si>
  <si>
    <t>(773)534-1228</t>
  </si>
  <si>
    <t>(773)534-1247</t>
  </si>
  <si>
    <t>Annie Keller Elementary Gifted Magnet School</t>
  </si>
  <si>
    <t>Wolfgang A Mozart Elementary School</t>
  </si>
  <si>
    <t>John B Murphy Elementary School</t>
  </si>
  <si>
    <t>Ronald Brown Elementary Community Academy</t>
  </si>
  <si>
    <t>BROWN, R</t>
  </si>
  <si>
    <t>(773)535-5385</t>
  </si>
  <si>
    <t>(773)535-5359</t>
  </si>
  <si>
    <t>Gale Baker</t>
  </si>
  <si>
    <t>Henry H Nash Elementary School</t>
  </si>
  <si>
    <t>Jane A Neil Elementary School</t>
  </si>
  <si>
    <t>NEIL</t>
  </si>
  <si>
    <t>(773)535-3000</t>
  </si>
  <si>
    <t>(773)535-3010</t>
  </si>
  <si>
    <t>Louis Nettelhorst Elementary School</t>
  </si>
  <si>
    <t>Walter L Newberry Math &amp; Science Academy ES</t>
  </si>
  <si>
    <t>Florence Nightingale Elementary School</t>
  </si>
  <si>
    <t>William P Nixon Elementary School</t>
  </si>
  <si>
    <t>Alfred Nobel Elementary School</t>
  </si>
  <si>
    <t>Norwood Park Elementary School</t>
  </si>
  <si>
    <t>(773)534-1198</t>
  </si>
  <si>
    <t>(773)534-1178</t>
  </si>
  <si>
    <t>Renee Blahuta</t>
  </si>
  <si>
    <t>William B Ogden Elementary School</t>
  </si>
  <si>
    <t>OGDEN</t>
  </si>
  <si>
    <t>(773)534-8110</t>
  </si>
  <si>
    <t>(773)534-8017</t>
  </si>
  <si>
    <t>Kenneth Michael Staral</t>
  </si>
  <si>
    <t>Richard J Oglesby Elementary School</t>
  </si>
  <si>
    <t>Isabelle C O'Keeffe Elementary School</t>
  </si>
  <si>
    <t>O'KEEFFE</t>
  </si>
  <si>
    <t>(773)535-0600</t>
  </si>
  <si>
    <t>(773)535-0611</t>
  </si>
  <si>
    <t>Stephen Alan Parker</t>
  </si>
  <si>
    <t>William J Onahan Elementary School</t>
  </si>
  <si>
    <t>ONAHAN</t>
  </si>
  <si>
    <t>(773)534-1180</t>
  </si>
  <si>
    <t>(773)534-1163</t>
  </si>
  <si>
    <t>Karen K Koegler</t>
  </si>
  <si>
    <t>Oriole Park Elementary School</t>
  </si>
  <si>
    <t>ORIOLE PARK</t>
  </si>
  <si>
    <t>(773)534-1201</t>
  </si>
  <si>
    <t>(773)534-1066</t>
  </si>
  <si>
    <t>Elias Estrada</t>
  </si>
  <si>
    <t>Brian Piccolo Elementary Specialty School</t>
  </si>
  <si>
    <t>PICCOLO</t>
  </si>
  <si>
    <t>(773)534-4425</t>
  </si>
  <si>
    <t>(773)534-4248</t>
  </si>
  <si>
    <t>James Otis Elementary School</t>
  </si>
  <si>
    <t>Luke O'Toole Elementary School</t>
  </si>
  <si>
    <t>O'TOOLE</t>
  </si>
  <si>
    <t>(773)535-9040</t>
  </si>
  <si>
    <t>(773)535-9093</t>
  </si>
  <si>
    <t>King N Hall</t>
  </si>
  <si>
    <t>William Bishop Owen Scholastic Academy ES</t>
  </si>
  <si>
    <t>Ida B Wells Preparatory Elementary Academy</t>
  </si>
  <si>
    <t>John Palmer Elementary School</t>
  </si>
  <si>
    <t>PALMER</t>
  </si>
  <si>
    <t>(773)534-3704</t>
  </si>
  <si>
    <t>(773)534-3771</t>
  </si>
  <si>
    <t>Francis W Parker Elementary Community Academy</t>
  </si>
  <si>
    <t>Park Manor Elementary School</t>
  </si>
  <si>
    <t>PARK MANOR</t>
  </si>
  <si>
    <t>(773)535-3070</t>
  </si>
  <si>
    <t>(773)535-3273</t>
  </si>
  <si>
    <t>William Eric Johnson</t>
  </si>
  <si>
    <t>Parkside Elementary Community Academy</t>
  </si>
  <si>
    <t>PARKSIDE</t>
  </si>
  <si>
    <t>(773)535-0940</t>
  </si>
  <si>
    <t>(773)535-0966</t>
  </si>
  <si>
    <t>Louis Pasteur Elementary School</t>
  </si>
  <si>
    <t>Ferdinand Peck Elementary School</t>
  </si>
  <si>
    <t>PECK</t>
  </si>
  <si>
    <t>(773)535-2450</t>
  </si>
  <si>
    <t>(773)535-2228</t>
  </si>
  <si>
    <t>Okab Taleb Hassan</t>
  </si>
  <si>
    <t>Helen Peirce International Studies ES</t>
  </si>
  <si>
    <t>William Penn Elementary School</t>
  </si>
  <si>
    <t>Harold Washington Elementary School</t>
  </si>
  <si>
    <t>WASHINGTON, H</t>
  </si>
  <si>
    <t>(773)535-6225</t>
  </si>
  <si>
    <t>(773)535-6277</t>
  </si>
  <si>
    <t>Irma C Ruiz Elementary School</t>
  </si>
  <si>
    <t>RUIZ</t>
  </si>
  <si>
    <t>(773)535-4825</t>
  </si>
  <si>
    <t>(773)535-7148</t>
  </si>
  <si>
    <t>Dana Andre Butler</t>
  </si>
  <si>
    <t>John J Pershing Elementary Humanities Magnet</t>
  </si>
  <si>
    <t>Mary Gage Peterson Elementary School</t>
  </si>
  <si>
    <t>Marcus Moziah Garvey Elementary School</t>
  </si>
  <si>
    <t>Josiah Pickard Elementary School</t>
  </si>
  <si>
    <t>John T Pirie Fine Arts &amp; Academic Center ES</t>
  </si>
  <si>
    <t>Ambrose Plamondon Elementary School</t>
  </si>
  <si>
    <t>PLAMONDON</t>
  </si>
  <si>
    <t>(773)534-1789</t>
  </si>
  <si>
    <t>(773)534-1858</t>
  </si>
  <si>
    <t>Rene Canler</t>
  </si>
  <si>
    <t>Edgar Allan Poe Elementary Classical School</t>
  </si>
  <si>
    <t>POE</t>
  </si>
  <si>
    <t>(773)535-5525</t>
  </si>
  <si>
    <t>(773)535-5213</t>
  </si>
  <si>
    <t>Kelly Anne Moore</t>
  </si>
  <si>
    <t>Laura S Ward Elementary School</t>
  </si>
  <si>
    <t>Portage Park Elementary School</t>
  </si>
  <si>
    <t>(773)534-3576</t>
  </si>
  <si>
    <t>(773)534-3558</t>
  </si>
  <si>
    <t>William H Prescott Elementary School</t>
  </si>
  <si>
    <t>Ernst Prussing Elementary School</t>
  </si>
  <si>
    <t>PRUSSING</t>
  </si>
  <si>
    <t>(773)534-3460</t>
  </si>
  <si>
    <t>(773)534-3530</t>
  </si>
  <si>
    <t>Lloyd Michael Ehrenberg</t>
  </si>
  <si>
    <t>George M Pullman Elementary School</t>
  </si>
  <si>
    <t>(773)535-5395</t>
  </si>
  <si>
    <t>(773)535-5393</t>
  </si>
  <si>
    <t>William H Ray Elementary School</t>
  </si>
  <si>
    <t>RAY</t>
  </si>
  <si>
    <t>(773)535-0970</t>
  </si>
  <si>
    <t>(773)535-0842</t>
  </si>
  <si>
    <t>Ms.Tatia L Beckwith</t>
  </si>
  <si>
    <t>William C Reavis Math &amp; Science Specialty ES</t>
  </si>
  <si>
    <t>Frank W Reilly Elementary School</t>
  </si>
  <si>
    <t>Peter A Reinberg Elementary School</t>
  </si>
  <si>
    <t>Paul Revere Elementary School</t>
  </si>
  <si>
    <t>Philip Rogers Elementary School</t>
  </si>
  <si>
    <t>Cesar E Chavez Multicultural Academic Center ES</t>
  </si>
  <si>
    <t>Martha Ruggles Elementary School</t>
  </si>
  <si>
    <t>William H Ryder Math &amp; Science Specialty ES</t>
  </si>
  <si>
    <t>Sidney Sawyer Elementary School</t>
  </si>
  <si>
    <t>Harriet E Sayre Elementary Language Academy</t>
  </si>
  <si>
    <t>SAYRE</t>
  </si>
  <si>
    <t>(773)534-3351</t>
  </si>
  <si>
    <t>(773)534-3394</t>
  </si>
  <si>
    <t>Suzana Ustabecir</t>
  </si>
  <si>
    <t>Jonathan Y Scammon Elementary School</t>
  </si>
  <si>
    <t>SCAMMON</t>
  </si>
  <si>
    <t>(773)534-3475</t>
  </si>
  <si>
    <t>(773)534-3516</t>
  </si>
  <si>
    <t>Mary Therese Weaver</t>
  </si>
  <si>
    <t>Frederick Stock Elementary School</t>
  </si>
  <si>
    <t>Franz Peter Schubert Elementary School</t>
  </si>
  <si>
    <t>William H Seward Communication Arts Academy ES</t>
  </si>
  <si>
    <t>Arnold Mireles Elementary Academy</t>
  </si>
  <si>
    <t>William T Sherman Elementary School</t>
  </si>
  <si>
    <t>Jesse Sherwood Elementary School</t>
  </si>
  <si>
    <t>James Shields Elementary School</t>
  </si>
  <si>
    <t>Beulah Shoesmith Elementary School</t>
  </si>
  <si>
    <t>John D Shoop Math-Science Technical Academy ES</t>
  </si>
  <si>
    <t>Mark Skinner Elementary School</t>
  </si>
  <si>
    <t>SKINNER</t>
  </si>
  <si>
    <t>(773)534-7790</t>
  </si>
  <si>
    <t>(773)534-7879</t>
  </si>
  <si>
    <t>Deborah M Clark</t>
  </si>
  <si>
    <t>Theophilus Schmid Elementary School</t>
  </si>
  <si>
    <t>Washington D Smyser Elementary School</t>
  </si>
  <si>
    <t>John M Smyth Elementary School</t>
  </si>
  <si>
    <t>Hannah G Solomon Elementary School</t>
  </si>
  <si>
    <t>John Spry Elementary Community School</t>
  </si>
  <si>
    <t>Adlai E Stevenson Elementary School</t>
  </si>
  <si>
    <t>Harriet Beecher Stowe Elementary School</t>
  </si>
  <si>
    <t>William K New Sullivan Elementary School</t>
  </si>
  <si>
    <t>Charles Sumner  Math &amp; Science Community Acad ES</t>
  </si>
  <si>
    <t>Elizabeth H Sutherland Elementary School</t>
  </si>
  <si>
    <t>SUTHERLAND</t>
  </si>
  <si>
    <t>(773)535-2580</t>
  </si>
  <si>
    <t>(773)535-2621</t>
  </si>
  <si>
    <t>Catherine Anne Gannon</t>
  </si>
  <si>
    <t>George B Swift Elementary Specialty School</t>
  </si>
  <si>
    <t>Mancel Talcott Elementary School</t>
  </si>
  <si>
    <t>Douglas Taylor Elementary School</t>
  </si>
  <si>
    <t>TAYLOR</t>
  </si>
  <si>
    <t>(773)535-6240</t>
  </si>
  <si>
    <t>(773)535-6232</t>
  </si>
  <si>
    <t>William Thomas Truesdale</t>
  </si>
  <si>
    <t>Johnnie Colemon Elementary Academy</t>
  </si>
  <si>
    <t>COLEMON</t>
  </si>
  <si>
    <t>(773)535-3975</t>
  </si>
  <si>
    <t>(773)535-3979</t>
  </si>
  <si>
    <t>Paulette Theresa Williams</t>
  </si>
  <si>
    <t>James N Thorp Elementary School</t>
  </si>
  <si>
    <t>Ole A Thorp Elementary Scholastic Academy</t>
  </si>
  <si>
    <t>George W Tilton Elementary School</t>
  </si>
  <si>
    <t>Enrico Tonti Elementary School</t>
  </si>
  <si>
    <t>John H Vanderpoel Elementary Magnet School</t>
  </si>
  <si>
    <t>Mildred I Lavizzo Elementary School</t>
  </si>
  <si>
    <t>Alessandro Volta Elementary School</t>
  </si>
  <si>
    <t>Albany Park Multicultural Academy</t>
  </si>
  <si>
    <t>James Wadsworth Elementary School</t>
  </si>
  <si>
    <t>Francisco I Madero Middle School</t>
  </si>
  <si>
    <t>John A Walsh Elementary School</t>
  </si>
  <si>
    <t>WALSH</t>
  </si>
  <si>
    <t>(773)534-7950</t>
  </si>
  <si>
    <t>(773)534-7168</t>
  </si>
  <si>
    <t>Krish S Mohip</t>
  </si>
  <si>
    <t>James Ward Elementary School</t>
  </si>
  <si>
    <t>Joseph Warren Elementary School</t>
  </si>
  <si>
    <t>WARREN</t>
  </si>
  <si>
    <t>(773)535-6625</t>
  </si>
  <si>
    <t>(773)535-6698</t>
  </si>
  <si>
    <t>Margaret Faye Snyder</t>
  </si>
  <si>
    <t>George Washington Elementary School</t>
  </si>
  <si>
    <t>Thomas J Waters Elementary School</t>
  </si>
  <si>
    <t>Daniel Webster Elementary School</t>
  </si>
  <si>
    <t>Daniel S Wentworth Elementary School</t>
  </si>
  <si>
    <t>John Whistler Elementary School</t>
  </si>
  <si>
    <t>Socorro Sandoval Elementary School</t>
  </si>
  <si>
    <t>Eli Whitney Elementary School</t>
  </si>
  <si>
    <t>WHITNEY</t>
  </si>
  <si>
    <t>(773)534-1560</t>
  </si>
  <si>
    <t>(773)534-1567</t>
  </si>
  <si>
    <t>Jorge A Ruiz</t>
  </si>
  <si>
    <t>John Greenleaf Whittier Elementary School</t>
  </si>
  <si>
    <t>WHITTIER</t>
  </si>
  <si>
    <t>(773)535-4590</t>
  </si>
  <si>
    <t>(773)535-4818</t>
  </si>
  <si>
    <t>Zoila Garcia</t>
  </si>
  <si>
    <t>A.N. Pritzker School</t>
  </si>
  <si>
    <t>Richard Yates Elementary School</t>
  </si>
  <si>
    <t>Ella Flagg Young Elementary School</t>
  </si>
  <si>
    <t>Ludwig Van Beethoven Elementary School</t>
  </si>
  <si>
    <t>Carrie Jacobs Bond Elementary School</t>
  </si>
  <si>
    <t>Richard J Daley Elementary Academy</t>
  </si>
  <si>
    <t>Joseph Brennemann Elementary School</t>
  </si>
  <si>
    <t>Michele Clark Academic Prep Magnet High School</t>
  </si>
  <si>
    <t>Frederick A Douglass Academy High School</t>
  </si>
  <si>
    <t>Edward Beasley Elementary Magnet Academic Center</t>
  </si>
  <si>
    <t>Chicago Academy Elementary School</t>
  </si>
  <si>
    <t>CHGO ACAD ES</t>
  </si>
  <si>
    <t>(773)534-0146</t>
  </si>
  <si>
    <t>(773)534-0109</t>
  </si>
  <si>
    <t>Talman Elementary School</t>
  </si>
  <si>
    <t>TALMAN</t>
  </si>
  <si>
    <t>(773)535-7850</t>
  </si>
  <si>
    <t>(773)535-7857</t>
  </si>
  <si>
    <t>Jacqueline Medina</t>
  </si>
  <si>
    <t>Rueben Salazar Elementary Bilingual Center</t>
  </si>
  <si>
    <t>Willa Cather Elementary School</t>
  </si>
  <si>
    <t>Robert Nathaniel Dett Elementary School</t>
  </si>
  <si>
    <t>Jackie Robinson Elementary School</t>
  </si>
  <si>
    <t>Morton School of Excellence</t>
  </si>
  <si>
    <t>Justin Lawrence Moore</t>
  </si>
  <si>
    <t>John Foster Dulles Elementary School</t>
  </si>
  <si>
    <t>DULLES</t>
  </si>
  <si>
    <t>(773)535-0690</t>
  </si>
  <si>
    <t>(773)535-0689</t>
  </si>
  <si>
    <t>Mrs.Pamela Talbott Creed</t>
  </si>
  <si>
    <t>Arthur R Ashe Elementary School</t>
  </si>
  <si>
    <t>ASHE</t>
  </si>
  <si>
    <t>(773)535-3550</t>
  </si>
  <si>
    <t>(773)535-3362</t>
  </si>
  <si>
    <t>Richadine Elizabeth Murry Heard</t>
  </si>
  <si>
    <t>John T McCutcheon Elementary School</t>
  </si>
  <si>
    <t>MCCUTCHEON</t>
  </si>
  <si>
    <t>(773)534-2680</t>
  </si>
  <si>
    <t>(773)534-2578</t>
  </si>
  <si>
    <t>James Weldon Johnson Elementary School</t>
  </si>
  <si>
    <t>Irvin C Mollison Elementary School</t>
  </si>
  <si>
    <t>Henry O Tanner Elementary School</t>
  </si>
  <si>
    <t>Adam Clayton Powell Paideia Community Academy ES</t>
  </si>
  <si>
    <t>Ronald E McNair Elementary School</t>
  </si>
  <si>
    <t>MCNAIR</t>
  </si>
  <si>
    <t>(773)534-8980</t>
  </si>
  <si>
    <t>(773)534-0668</t>
  </si>
  <si>
    <t>Shirley Ann Dillard</t>
  </si>
  <si>
    <t>Ashburn Community Elementary School</t>
  </si>
  <si>
    <t>(773)535-7860</t>
  </si>
  <si>
    <t>(773)535-7867</t>
  </si>
  <si>
    <t>Jewel Ann Diaz</t>
  </si>
  <si>
    <t>Benjamin E Mays Elementary Academy</t>
  </si>
  <si>
    <t>MAYS</t>
  </si>
  <si>
    <t>(773)535-3892</t>
  </si>
  <si>
    <t>(773)535-3895</t>
  </si>
  <si>
    <t>Patricia Davis McCann</t>
  </si>
  <si>
    <t>Richard Henry Lee Elementary School</t>
  </si>
  <si>
    <t>Genevieve Melody Elementary School</t>
  </si>
  <si>
    <t>Thomas J Higgins Elementary Community Academy</t>
  </si>
  <si>
    <t>High School of Leadership at South Shore</t>
  </si>
  <si>
    <t>William A Hinton Elementary School</t>
  </si>
  <si>
    <t>Oliver S Westcott Elementary School</t>
  </si>
  <si>
    <t>George Leland Elementary School</t>
  </si>
  <si>
    <t>Wilma Rudolph Elementary Learning Center</t>
  </si>
  <si>
    <t>RUDOLPH</t>
  </si>
  <si>
    <t>(773)534-7460</t>
  </si>
  <si>
    <t>(773)534-7466</t>
  </si>
  <si>
    <t>Eliot Jamieson Konz</t>
  </si>
  <si>
    <t>Mary E McDowell Elementary School</t>
  </si>
  <si>
    <t>Jose De Diego Elementary Community Academy</t>
  </si>
  <si>
    <t>Edward White Elementary Career Academy</t>
  </si>
  <si>
    <t>Amelia Earhart Options for Knowledge ES</t>
  </si>
  <si>
    <t>EARHART</t>
  </si>
  <si>
    <t>(773)535-6416</t>
  </si>
  <si>
    <t>(773)535-6077</t>
  </si>
  <si>
    <t>Dr.Brenda J DeMar-Williams</t>
  </si>
  <si>
    <t>Brighton Park Elementary School</t>
  </si>
  <si>
    <t>(773)535-7237</t>
  </si>
  <si>
    <t>(773)535-7198</t>
  </si>
  <si>
    <t>Evergreen Academy Middle School</t>
  </si>
  <si>
    <t>EVERGREEN</t>
  </si>
  <si>
    <t>(773)535-4836</t>
  </si>
  <si>
    <t>(773)535-4853</t>
  </si>
  <si>
    <t>Marian Laura Strok</t>
  </si>
  <si>
    <t>Thurgood Marshall Middle School</t>
  </si>
  <si>
    <t>MARSHALL, T</t>
  </si>
  <si>
    <t>(773)534-5200</t>
  </si>
  <si>
    <t>(773)534-5292</t>
  </si>
  <si>
    <t>Mr.Paul J. Flaherty</t>
  </si>
  <si>
    <t>(773)535-7650</t>
  </si>
  <si>
    <t>(773)535-6489</t>
  </si>
  <si>
    <t>Ms.Jennifer L. Kirmes</t>
  </si>
  <si>
    <t>Al Raby High School</t>
  </si>
  <si>
    <t>Amos Alonzo Stagg Elementary School</t>
  </si>
  <si>
    <t>STAGG</t>
  </si>
  <si>
    <t>(773)535-3565</t>
  </si>
  <si>
    <t>(773)535-3564</t>
  </si>
  <si>
    <t>Chicago Academy High School</t>
  </si>
  <si>
    <t>CHGO ACAD HS</t>
  </si>
  <si>
    <t>(773)534-0192</t>
  </si>
  <si>
    <t>Mrs.Erin A Galfer</t>
  </si>
  <si>
    <t>Albert R Sabin Elementary Magnet School</t>
  </si>
  <si>
    <t>Carter G Woodson South Elementary School</t>
  </si>
  <si>
    <t>Robert A Black Magnet Elementary School</t>
  </si>
  <si>
    <t>Calmeca Academy of Fine Arts and Dual Language</t>
  </si>
  <si>
    <t>Mary E Courtenay Elementary Language Arts Center</t>
  </si>
  <si>
    <t>Medgar Evers Elementary School</t>
  </si>
  <si>
    <t>Walt Disney Magnet Elementary School</t>
  </si>
  <si>
    <t>DISNEY</t>
  </si>
  <si>
    <t>(773)534-5840</t>
  </si>
  <si>
    <t>(773)534-5714</t>
  </si>
  <si>
    <t>Kathleen Hagstrom</t>
  </si>
  <si>
    <t>William E B Dubois Elementary School</t>
  </si>
  <si>
    <t>DUBOIS</t>
  </si>
  <si>
    <t>(773)535-5582</t>
  </si>
  <si>
    <t>(773)535-5587</t>
  </si>
  <si>
    <t>Vanessa Ann Williams-Johnson</t>
  </si>
  <si>
    <t>Charles H Wacker Elementary School</t>
  </si>
  <si>
    <t>Oscar DePriest Elementary School</t>
  </si>
  <si>
    <t>Langston Hughes Elementary School</t>
  </si>
  <si>
    <t>HUGHES, L</t>
  </si>
  <si>
    <t>(773)535-5075</t>
  </si>
  <si>
    <t>(773)535-6520</t>
  </si>
  <si>
    <t>Anita Fransheryl Muse</t>
  </si>
  <si>
    <t>Mahalia Jackson Elementary School</t>
  </si>
  <si>
    <t>Robeson Achievement Academy High School</t>
  </si>
  <si>
    <t>Tilden Achievement Academy High School</t>
  </si>
  <si>
    <t>TILDEN AA HS</t>
  </si>
  <si>
    <t>Crane Achievement Academy High School</t>
  </si>
  <si>
    <t>CRANE AA</t>
  </si>
  <si>
    <t>(773)534-7066</t>
  </si>
  <si>
    <t>Daniel Hale Williams Prep School of Medicine</t>
  </si>
  <si>
    <t>Bronzeville Scholastic Academy High School</t>
  </si>
  <si>
    <t>Greater Lawndale High School For Social Justice</t>
  </si>
  <si>
    <t>Infinity Math Science and Technology High School</t>
  </si>
  <si>
    <t>Peace &amp; Education Coalition High School</t>
  </si>
  <si>
    <t>Orr Academy High School</t>
  </si>
  <si>
    <t>ORR HS</t>
  </si>
  <si>
    <t>(773)534-6500</t>
  </si>
  <si>
    <t>(773)534-6504</t>
  </si>
  <si>
    <t>Tyese T Sims</t>
  </si>
  <si>
    <t>Hyman G Rickover Naval Academy High School</t>
  </si>
  <si>
    <t>RICKOVER HS</t>
  </si>
  <si>
    <t>(773)534-2890</t>
  </si>
  <si>
    <t>(773)534-2895</t>
  </si>
  <si>
    <t>Michael Jerome Biela</t>
  </si>
  <si>
    <t>Robert Lindblom Math &amp; Science Academy HS</t>
  </si>
  <si>
    <t>LINDBLOM HS</t>
  </si>
  <si>
    <t>(773)535-9300</t>
  </si>
  <si>
    <t>(773)535-9314</t>
  </si>
  <si>
    <t>Alan Wesley Mather</t>
  </si>
  <si>
    <t>World Language Academy High School</t>
  </si>
  <si>
    <t>Uplift Community High School</t>
  </si>
  <si>
    <t>UPLIFT HS</t>
  </si>
  <si>
    <t>(773)534-2875</t>
  </si>
  <si>
    <t>(773)534-2876</t>
  </si>
  <si>
    <t>Stephanie Yvette Moore</t>
  </si>
  <si>
    <t>Clemente Achievement Academy High School</t>
  </si>
  <si>
    <t>CLEMENTE AA HS</t>
  </si>
  <si>
    <t>(773)534-4286</t>
  </si>
  <si>
    <t>(773)534-4066</t>
  </si>
  <si>
    <t>DeVry University Advantage Academy HS</t>
  </si>
  <si>
    <t>Collins Academy High School</t>
  </si>
  <si>
    <t>COLLINS HS</t>
  </si>
  <si>
    <t>(773)534-1840</t>
  </si>
  <si>
    <t>(773)542-6471</t>
  </si>
  <si>
    <t>Austin Polytechnical Academy High School</t>
  </si>
  <si>
    <t>AUSTIN POLY HS</t>
  </si>
  <si>
    <t>(773)534-6300</t>
  </si>
  <si>
    <t>(773)534-6046</t>
  </si>
  <si>
    <t>Marine Military Math and Science Academy</t>
  </si>
  <si>
    <t>MARINE MILITARY HS</t>
  </si>
  <si>
    <t>(773)534-7818</t>
  </si>
  <si>
    <t>(773)534-0877</t>
  </si>
  <si>
    <t>Leonard Harris</t>
  </si>
  <si>
    <t>Frazier Prospective IB Magnet ES</t>
  </si>
  <si>
    <t>FRAZIER PROSPECTIVE</t>
  </si>
  <si>
    <t>(773)534-6880</t>
  </si>
  <si>
    <t>(773)534-6616</t>
  </si>
  <si>
    <t>Mrs.Colette Unger Unger-Teasley</t>
  </si>
  <si>
    <t>Velma F Thomas Early Childhood Center</t>
  </si>
  <si>
    <t>TEAM Englewood Community Academy High School</t>
  </si>
  <si>
    <t>TEAM HS</t>
  </si>
  <si>
    <t>(773)535-3530</t>
  </si>
  <si>
    <t>(773)535-3586</t>
  </si>
  <si>
    <t>Air Force Academy High School</t>
  </si>
  <si>
    <t>Disney II Magnet School</t>
  </si>
  <si>
    <t>DISNEY II</t>
  </si>
  <si>
    <t>(773)534-3750</t>
  </si>
  <si>
    <t>(773)534-3757</t>
  </si>
  <si>
    <t>Bogdana Gueorgieva Chkoumbova</t>
  </si>
  <si>
    <t>VOISE Academy High School</t>
  </si>
  <si>
    <t>VOISE HS</t>
  </si>
  <si>
    <t>(773)534-0660</t>
  </si>
  <si>
    <t>(773)534-0667</t>
  </si>
  <si>
    <t>Todd Richard Yarch</t>
  </si>
  <si>
    <t>LaSalle II Magnet Elementary School</t>
  </si>
  <si>
    <t>Sir Miles Davis Magnet Elementary Academy</t>
  </si>
  <si>
    <t>Edison Park Elementary School</t>
  </si>
  <si>
    <t>Alcott High School for the Humanities</t>
  </si>
  <si>
    <t>Ogden International High School</t>
  </si>
  <si>
    <t>OGDEN HS</t>
  </si>
  <si>
    <t>(773)534-0866</t>
  </si>
  <si>
    <t>(773)534-0869</t>
  </si>
  <si>
    <t>Kenneth M. Staral</t>
  </si>
  <si>
    <t>South Shore Fine Arts Academy</t>
  </si>
  <si>
    <t>Mason High School</t>
  </si>
  <si>
    <t>MASON HS</t>
  </si>
  <si>
    <t>Federico Garcia Lorca Elementary School</t>
  </si>
  <si>
    <t>Eric Solorio Academy High School</t>
  </si>
  <si>
    <t>Mariano Azuela Elementary School</t>
  </si>
  <si>
    <t>AZUELA</t>
  </si>
  <si>
    <t>(773)535-7395</t>
  </si>
  <si>
    <t>(773)535-7397</t>
  </si>
  <si>
    <t>Carmen Navarro</t>
  </si>
  <si>
    <t>SOUTH SHORE INTL HS</t>
  </si>
  <si>
    <t>(773)535-8351</t>
  </si>
  <si>
    <t>STEM Magnet Academy</t>
  </si>
  <si>
    <t>Banner North Elementary School</t>
  </si>
  <si>
    <t>BANNER NORTH ES</t>
  </si>
  <si>
    <t>(773)549-8070</t>
  </si>
  <si>
    <t>(773)549-5546</t>
  </si>
  <si>
    <t>Byron Stingily</t>
  </si>
  <si>
    <t>Banner North High School</t>
  </si>
  <si>
    <t>BANNER NORTH HS</t>
  </si>
  <si>
    <t>Milburn Alternative Elementary School</t>
  </si>
  <si>
    <t>(312)924-7647</t>
  </si>
  <si>
    <t>(312)491-9480</t>
  </si>
  <si>
    <t>Calista Winford</t>
  </si>
  <si>
    <t>Milburn Alternative High School</t>
  </si>
  <si>
    <t>MILBURN ALTERNATIVE HS</t>
  </si>
  <si>
    <t>Vivian E. Summers Alternative Elementary School</t>
  </si>
  <si>
    <t>VIVIAN SUMMERS ALTERNATIVES ES</t>
  </si>
  <si>
    <t>(773)468-2908</t>
  </si>
  <si>
    <t>(773)468-3052</t>
  </si>
  <si>
    <t>Sean Smith</t>
  </si>
  <si>
    <t>Vivian E. Summers Alternative High School</t>
  </si>
  <si>
    <t>VIVIAN SUMMERS ALTERNATIVES HS</t>
  </si>
  <si>
    <t>Banner Academy West</t>
  </si>
  <si>
    <t>Banner Academy South</t>
  </si>
  <si>
    <t>BANNER ACADEMY SOUTH HS</t>
  </si>
  <si>
    <t>(773)356-9988</t>
  </si>
  <si>
    <t>(773)356-9987</t>
  </si>
  <si>
    <t>Tara Lawrence</t>
  </si>
  <si>
    <t>Pathways in Education</t>
  </si>
  <si>
    <t>PATHWAYS EDUCATION HS</t>
  </si>
  <si>
    <t>(773)434-6300</t>
  </si>
  <si>
    <t>(773)434-6301</t>
  </si>
  <si>
    <t>Brett Craycraft</t>
  </si>
  <si>
    <t>My child can learn a lot from this teacher(s)</t>
  </si>
  <si>
    <t>OTHER/NOT SPECIFIED</t>
  </si>
  <si>
    <t>Q8_1_Missing</t>
  </si>
  <si>
    <t>Q8_2_Missing</t>
  </si>
  <si>
    <t>Q8_3_Missing</t>
  </si>
  <si>
    <t>Q8_4_Missing</t>
  </si>
  <si>
    <t>Q8_5_Missing</t>
  </si>
  <si>
    <t>Q8_6_Missing</t>
  </si>
  <si>
    <t>Q9_1_Missing</t>
  </si>
  <si>
    <t>Q9_2_Missing</t>
  </si>
  <si>
    <t>Q9_3_Missing</t>
  </si>
  <si>
    <t>Q9_4_Missing</t>
  </si>
  <si>
    <t>Q9_5_Missing</t>
  </si>
  <si>
    <t>Q9_6_Missing</t>
  </si>
  <si>
    <t>Q9_7_Missing</t>
  </si>
  <si>
    <t>Q9_8_Missing</t>
  </si>
  <si>
    <t>Q9_9_Missing</t>
  </si>
  <si>
    <t>Q10_1_Missing</t>
  </si>
  <si>
    <t>Q10_2_Missing</t>
  </si>
  <si>
    <t>Q10_3_Missing</t>
  </si>
  <si>
    <t>Q11_1_Missing</t>
  </si>
  <si>
    <t>q12_1_Missing</t>
  </si>
  <si>
    <t>Q13_1_Missing</t>
  </si>
  <si>
    <t>Q13_2_Missing</t>
  </si>
  <si>
    <t>Q13_3_Missing</t>
  </si>
  <si>
    <t>Q14_1_Missing</t>
  </si>
  <si>
    <t>Q14_2_Missing</t>
  </si>
  <si>
    <t>Q14_3_Missing</t>
  </si>
  <si>
    <t>Q14_4_Missing</t>
  </si>
  <si>
    <t>Q14_5_Missing</t>
  </si>
  <si>
    <t>Q14_6_Missing</t>
  </si>
  <si>
    <t>DON'T KNOW/DNA</t>
  </si>
  <si>
    <t>The teacher(s) contacts me personally to discuss my child (strengths, weaknesses….)</t>
  </si>
  <si>
    <t>SURVEYED PARENT RACE</t>
  </si>
  <si>
    <t>*The item "Bullying is a problem at the school" is phrased negatively, thus red and yellow responses should be considered positive.</t>
  </si>
  <si>
    <t>MEASURE SCORES</t>
  </si>
  <si>
    <t>UNIT_NAME</t>
  </si>
  <si>
    <t>SCHOOL_INFO</t>
  </si>
  <si>
    <t>COORDINATES</t>
  </si>
  <si>
    <t>PHONE</t>
  </si>
  <si>
    <t>FAX</t>
  </si>
  <si>
    <t>Principal_Name</t>
  </si>
  <si>
    <t>Principal_Email</t>
  </si>
  <si>
    <t>Asst__Principal_1_Name</t>
  </si>
  <si>
    <t>Asst__Principal_1_Email</t>
  </si>
  <si>
    <t>Governance</t>
  </si>
  <si>
    <t>School_Type</t>
  </si>
  <si>
    <t>Enrollment_Type</t>
  </si>
  <si>
    <t>Total_Enrollment</t>
  </si>
  <si>
    <t>General_Services_Route</t>
  </si>
  <si>
    <t>CPS_Unit</t>
  </si>
  <si>
    <t>num_response</t>
  </si>
  <si>
    <t>num_total</t>
  </si>
  <si>
    <t>res_rate</t>
  </si>
  <si>
    <t>es_hs</t>
  </si>
  <si>
    <t>response_rate2</t>
  </si>
  <si>
    <t>response_rate_cat</t>
  </si>
  <si>
    <t>Q10_4_Not_at_all</t>
  </si>
  <si>
    <t>Q10_5_Not_at_all</t>
  </si>
  <si>
    <t>Q10_6_Not_at_all</t>
  </si>
  <si>
    <t>Q11_2_Not_at_all</t>
  </si>
  <si>
    <t>Q11_3_Not_at_all</t>
  </si>
  <si>
    <t>Q10_4_A_little</t>
  </si>
  <si>
    <t>Q10_5_A_little</t>
  </si>
  <si>
    <t>Q10_6_A_little</t>
  </si>
  <si>
    <t>Q11_2_A_little</t>
  </si>
  <si>
    <t>Q11_3_A_little</t>
  </si>
  <si>
    <t>Q10_4_Mostly</t>
  </si>
  <si>
    <t>Q10_5_Mostly</t>
  </si>
  <si>
    <t>Q10_6_Mostly</t>
  </si>
  <si>
    <t>Q11_2_Mostly</t>
  </si>
  <si>
    <t>Q11_3_Mostly</t>
  </si>
  <si>
    <t>Q10_4_Completely</t>
  </si>
  <si>
    <t>Q10_5_Completely</t>
  </si>
  <si>
    <t>Q10_6_Completely</t>
  </si>
  <si>
    <t>Q11_2_Completely</t>
  </si>
  <si>
    <t>Q11_3_Completely</t>
  </si>
  <si>
    <t>Q10_4_Missing</t>
  </si>
  <si>
    <t>Q10_5_Missing</t>
  </si>
  <si>
    <t>Q10_6_Missing</t>
  </si>
  <si>
    <t>Q11_2_Missing</t>
  </si>
  <si>
    <t>Q11_3_Missing</t>
  </si>
  <si>
    <t>Q15_1_Never</t>
  </si>
  <si>
    <t>Q15_2_Never</t>
  </si>
  <si>
    <t>Q15_3_Never</t>
  </si>
  <si>
    <t>Q15_4_Never</t>
  </si>
  <si>
    <t>Q15_5_Never</t>
  </si>
  <si>
    <t>Q15_1_Once_Twice</t>
  </si>
  <si>
    <t>Q15_2_Once_Twice</t>
  </si>
  <si>
    <t>Q15_3_Once_Twice</t>
  </si>
  <si>
    <t>Q15_4_Once_Twice</t>
  </si>
  <si>
    <t>Q15_5_Once_Twice</t>
  </si>
  <si>
    <t>Q15_1_Three_Four</t>
  </si>
  <si>
    <t>Q15_2_Three_Four</t>
  </si>
  <si>
    <t>Q15_3_Three_Four</t>
  </si>
  <si>
    <t>Q15_4_Three_Four</t>
  </si>
  <si>
    <t>Q15_5_Three_Four</t>
  </si>
  <si>
    <t>Q15_1_Five_more</t>
  </si>
  <si>
    <t>Q15_2_Five_more</t>
  </si>
  <si>
    <t>Q15_3_Five_more</t>
  </si>
  <si>
    <t>Q15_4_Five_more</t>
  </si>
  <si>
    <t>Q15_5_Five_more</t>
  </si>
  <si>
    <t>Q15_1_Missing</t>
  </si>
  <si>
    <t>Q15_2_Missing</t>
  </si>
  <si>
    <t>Q15_3_Missing</t>
  </si>
  <si>
    <t>Q15_4_Missing</t>
  </si>
  <si>
    <t>Q15_5_Missing</t>
  </si>
  <si>
    <t>Q8_1_Mean</t>
  </si>
  <si>
    <t>Q8_2_Mean</t>
  </si>
  <si>
    <t>Q8_3_Mean</t>
  </si>
  <si>
    <t>Q8_4_Mean</t>
  </si>
  <si>
    <t>Q8_5_Mean</t>
  </si>
  <si>
    <t>Q8_6_Mean</t>
  </si>
  <si>
    <t>Q9_1_Mean</t>
  </si>
  <si>
    <t>Q9_2_Mean</t>
  </si>
  <si>
    <t>Q9_3_Mean</t>
  </si>
  <si>
    <t>Q9_4_Mean</t>
  </si>
  <si>
    <t>Q9_5_Mean</t>
  </si>
  <si>
    <t>Q9_6_Mean</t>
  </si>
  <si>
    <t>Q9_7_Mean</t>
  </si>
  <si>
    <t>Q9_8_Mean</t>
  </si>
  <si>
    <t>Q9_9_Mean</t>
  </si>
  <si>
    <t>Q10_1_mean</t>
  </si>
  <si>
    <t>Q10_2_mean</t>
  </si>
  <si>
    <t>Q10_3_mean</t>
  </si>
  <si>
    <t>Q10_4_mean</t>
  </si>
  <si>
    <t>Q10_5_mean</t>
  </si>
  <si>
    <t>Q10_6_mean</t>
  </si>
  <si>
    <t>Q11_1_mean</t>
  </si>
  <si>
    <t>Q11_2_mean</t>
  </si>
  <si>
    <t>Q11_3_mean</t>
  </si>
  <si>
    <t>Q15_1_mean</t>
  </si>
  <si>
    <t>Q15_2_mean</t>
  </si>
  <si>
    <t>Q15_3_mean</t>
  </si>
  <si>
    <t>Q15_4_mean</t>
  </si>
  <si>
    <t>Q15_5_mean</t>
  </si>
  <si>
    <t>4647 W 47th St  Chicago, IL 60632</t>
  </si>
  <si>
    <t>4700S - 4647W</t>
  </si>
  <si>
    <t>agillespie@agcchicago.org</t>
  </si>
  <si>
    <t>General Curriculum</t>
  </si>
  <si>
    <t>HIGH</t>
  </si>
  <si>
    <t>Architecture, Construction, and Engineering(ACE)Technical Charter School</t>
  </si>
  <si>
    <t>5410 S State St  Chicago, IL 60609</t>
  </si>
  <si>
    <t>5410S - 1E</t>
  </si>
  <si>
    <t>mtalley@acetechnical.org</t>
  </si>
  <si>
    <t>Small</t>
  </si>
  <si>
    <t>3141 W Jackson Blvd  Chicago, IL 60612</t>
  </si>
  <si>
    <t>300S - 3141W</t>
  </si>
  <si>
    <t>plove@alainelocke.org</t>
  </si>
  <si>
    <t>0</t>
  </si>
  <si>
    <t>LOW</t>
  </si>
  <si>
    <t>6800 S Stewart Ave  Chicago, IL 60621</t>
  </si>
  <si>
    <t>6800S - 400W</t>
  </si>
  <si>
    <t>eferguson@amandlacharterschool.org; amandla.office@gmail.com</t>
  </si>
  <si>
    <t>3986 W Barry Ave  Chicago, IL 60618</t>
  </si>
  <si>
    <t>3100N - 3986W</t>
  </si>
  <si>
    <t>ymijangos@aspirail.org</t>
  </si>
  <si>
    <t>North-Northwest Side High School Networ</t>
  </si>
  <si>
    <t>20</t>
  </si>
  <si>
    <t>ASPIRA CHTR - RAMIREZ HS</t>
  </si>
  <si>
    <t>1711 N California Ave  Chicago, IL 60647</t>
  </si>
  <si>
    <t>1711N - 2800W</t>
  </si>
  <si>
    <t>greyes@mrcscs.aspirail.org</t>
  </si>
  <si>
    <t>3729 W Leland Ave  Chicago, IL 60625</t>
  </si>
  <si>
    <t>4700N - 3729W</t>
  </si>
  <si>
    <t>mgarcia-jones@aspirail.org</t>
  </si>
  <si>
    <t>25</t>
  </si>
  <si>
    <t>231 N Pine Ave  Chicago, IL 60644</t>
  </si>
  <si>
    <t>231N - 5500W</t>
  </si>
  <si>
    <t>Wayne K Issa</t>
  </si>
  <si>
    <t>WKIssa@cps.edu</t>
  </si>
  <si>
    <t>8 W Root St  Chicago, IL 60609</t>
  </si>
  <si>
    <t>4132S - 8W</t>
  </si>
  <si>
    <t>aplauche@lighthouse-academies.org</t>
  </si>
  <si>
    <t>1616 S Spaulding Ave  Chicago, IL 60623</t>
  </si>
  <si>
    <t>1616S - 3300W</t>
  </si>
  <si>
    <t>CJohnson@Catalystschools.org</t>
  </si>
  <si>
    <t>Austin-North Lawndale Elementary Networ</t>
  </si>
  <si>
    <t>5608 W Washington Blvd  Chicago, IL 60644</t>
  </si>
  <si>
    <t>100N - 5608W</t>
  </si>
  <si>
    <t>mkasang@catalystschools.org</t>
  </si>
  <si>
    <t>521 E 35th St  Chicago, IL 60616</t>
  </si>
  <si>
    <t>3500S - 521E</t>
  </si>
  <si>
    <t>TMilsap@chiarts.org</t>
  </si>
  <si>
    <t>18</t>
  </si>
  <si>
    <t>1501 E 83rd Pl  Chicago, IL 60619</t>
  </si>
  <si>
    <t>8332S - 1501E</t>
  </si>
  <si>
    <t>jhill@aqs.org</t>
  </si>
  <si>
    <t>1816 W Garfield Blvd  Chicago, IL 60609</t>
  </si>
  <si>
    <t>5500S - 1816W</t>
  </si>
  <si>
    <t>dsanders@victoryep.com</t>
  </si>
  <si>
    <t>2235 N Hamilton Ave  Chicago, IL 60647</t>
  </si>
  <si>
    <t>2235N - 2132W</t>
  </si>
  <si>
    <t>ckrier@distinctiveschools.org</t>
  </si>
  <si>
    <t>9535 S Loomis St  Chicago, IL 60643</t>
  </si>
  <si>
    <t>9535S - 1400W</t>
  </si>
  <si>
    <t>aprshaw@cics.edisonlearning.com</t>
  </si>
  <si>
    <t>3820 N Spaulding Ave  Chicago, IL 60618</t>
  </si>
  <si>
    <t>3820N - 3300W</t>
  </si>
  <si>
    <t>Jheiman@victoryep.com</t>
  </si>
  <si>
    <t>8</t>
  </si>
  <si>
    <t>11530 S Prairie Ave  Chicago, IL 60628</t>
  </si>
  <si>
    <t>11530S - 300E</t>
  </si>
  <si>
    <t>aparker@aqs.org</t>
  </si>
  <si>
    <t>6105 S Michigan Ave  Chicago, IL 60637</t>
  </si>
  <si>
    <t>6105S - 100E</t>
  </si>
  <si>
    <t>cnolen@cicswashingtonpark.org</t>
  </si>
  <si>
    <t>2245 N McVicker Ave  Chicago, IL 60639</t>
  </si>
  <si>
    <t>2245N - 6032W</t>
  </si>
  <si>
    <t>lblake@distinctiveschools.org</t>
  </si>
  <si>
    <t>8130 S California Ave  Chicago, IL 60652</t>
  </si>
  <si>
    <t>8130S - 2800W</t>
  </si>
  <si>
    <t>dlewis@cicswrightwood.org</t>
  </si>
  <si>
    <t>1817 W 80th St  Chicago, IL 60620</t>
  </si>
  <si>
    <t>8000S - 1817W</t>
  </si>
  <si>
    <t>tivy@cicsellison.org</t>
  </si>
  <si>
    <t>1309 W 95th St  Chicago, IL 60643</t>
  </si>
  <si>
    <t>9500S - 1309W</t>
  </si>
  <si>
    <t>rlang@cics.edisonlearning.com</t>
  </si>
  <si>
    <t>3900 W Peterson Ave  Chicago, IL 60659</t>
  </si>
  <si>
    <t>6000N - 3900W</t>
  </si>
  <si>
    <t>areuland@cicsnorthtown.org</t>
  </si>
  <si>
    <t>7212 N Clark St  Chicago, IL 60626</t>
  </si>
  <si>
    <t>7212N - 100W</t>
  </si>
  <si>
    <t>kara@cmsaonline.net</t>
  </si>
  <si>
    <t>38 S Peoria St  Chicago, IL 60607</t>
  </si>
  <si>
    <t>38S - 900W</t>
  </si>
  <si>
    <t>cbutz@k12.com</t>
  </si>
  <si>
    <t>1239 S Pulaski Rd  Chicago, IL 60623</t>
  </si>
  <si>
    <t>1239S - 4000W</t>
  </si>
  <si>
    <t>bpbuchanan@sbcglobal.net</t>
  </si>
  <si>
    <t>21</t>
  </si>
  <si>
    <t>1405 N Washtenaw Ave  Chicago, IL 60622</t>
  </si>
  <si>
    <t>1405N - 2700W</t>
  </si>
  <si>
    <t>vsoto@eriecharterschool.org</t>
  </si>
  <si>
    <t>4027 W Grenshaw St  Chicago, IL 60624</t>
  </si>
  <si>
    <t>1132S - 4027W</t>
  </si>
  <si>
    <t>lpratt@frazierprep.org</t>
  </si>
  <si>
    <t>3814 W Iowa St  Chicago, IL 60651</t>
  </si>
  <si>
    <t>900N - 3814W</t>
  </si>
  <si>
    <t>tgray@galapagoscharter.org</t>
  </si>
  <si>
    <t>aphil@powerhousehigh.org</t>
  </si>
  <si>
    <t>1628 W Washington  Chicago, IL 60612</t>
  </si>
  <si>
    <t>100N - 1628W</t>
  </si>
  <si>
    <t>Michael Jakubowski</t>
  </si>
  <si>
    <t>mjakubowski@thehopeinstitute.us</t>
  </si>
  <si>
    <t>1616 S Avers Ave  Chicago, IL 60623</t>
  </si>
  <si>
    <t>1616S - 3832W</t>
  </si>
  <si>
    <t>apouba@kippascend.org</t>
  </si>
  <si>
    <t>NKRUMAH CONTR</t>
  </si>
  <si>
    <t>901 E 95th St  Chicago, IL 60619</t>
  </si>
  <si>
    <t>9500S - 901E</t>
  </si>
  <si>
    <t>(773)966-1600</t>
  </si>
  <si>
    <t>mwhittington3@gmail.com</t>
  </si>
  <si>
    <t>1132 S Homan Ave  Chicago, IL 60624</t>
  </si>
  <si>
    <t>1132S - 3400W</t>
  </si>
  <si>
    <t>rjohnson@learncharter.org</t>
  </si>
  <si>
    <t>LEARN CHTR - CAMPBELL</t>
  </si>
  <si>
    <t>LEARN Charter ES - Charles and Dorothy Campbell</t>
  </si>
  <si>
    <t>212 S Francisco Ave  Chicago, IL 60612</t>
  </si>
  <si>
    <t>212S - 2900W</t>
  </si>
  <si>
    <t>nlaskov@learncharter.org</t>
  </si>
  <si>
    <t>1</t>
  </si>
  <si>
    <t>2401 W Congress Pkwy  Chicago, IL 60612</t>
  </si>
  <si>
    <t>500S - 2401W</t>
  </si>
  <si>
    <t>srobertson@learncharter.org</t>
  </si>
  <si>
    <t>4217 W 18th St  Chicago, IL 60623</t>
  </si>
  <si>
    <t>1800S - 4217W</t>
  </si>
  <si>
    <t>lisa.kenner@legacycharterschool.org</t>
  </si>
  <si>
    <t>3737 S Paulina St  Chicago, IL 60609</t>
  </si>
  <si>
    <t>3737S - 1700W</t>
  </si>
  <si>
    <t>aslade@namastecharterschool.org</t>
  </si>
  <si>
    <t>23</t>
  </si>
  <si>
    <t>1010 N Noble St  Chicago, IL 60642</t>
  </si>
  <si>
    <t>1010N - 1400W</t>
  </si>
  <si>
    <t>wolsen@noblenetwork.org</t>
  </si>
  <si>
    <t>7200 S Ingleside Ave  Chicago, IL 60619</t>
  </si>
  <si>
    <t>7200S - 922E</t>
  </si>
  <si>
    <t>jtroupis@noblenetwork.org</t>
  </si>
  <si>
    <t>1454 W Superior St  Chicago, IL 60642</t>
  </si>
  <si>
    <t>730N - 1454W</t>
  </si>
  <si>
    <t>RAlanis@noblenetwork.org</t>
  </si>
  <si>
    <t>4131 W Cortland Ave  Chicago, IL 60639</t>
  </si>
  <si>
    <t>1900N - 4131W</t>
  </si>
  <si>
    <t>psierra@noblenetwork.org</t>
  </si>
  <si>
    <t>1337 W Ohio  Chicago, IL 60642</t>
  </si>
  <si>
    <t>600N - 1337W</t>
  </si>
  <si>
    <t>msjoblom@noblenetwork.org</t>
  </si>
  <si>
    <t>3645 W Chicago Ave  Chicago, IL 60651</t>
  </si>
  <si>
    <t>800N - 3645W</t>
  </si>
  <si>
    <t>jtenbusch@noblenetwork.org</t>
  </si>
  <si>
    <t>1231 S Damen Ave  Chicago, IL 60608</t>
  </si>
  <si>
    <t>1231S - 2000W</t>
  </si>
  <si>
    <t>tdust@uiccollegeprep.org;  tdustnoblenetwork.org</t>
  </si>
  <si>
    <t>nhoward@nlcphs.org</t>
  </si>
  <si>
    <t>1313 S Sacramento Dr  Chicago, IL 60623</t>
  </si>
  <si>
    <t>1313S - 3000W</t>
  </si>
  <si>
    <t>mwright@nlcphs.org</t>
  </si>
  <si>
    <t>26</t>
  </si>
  <si>
    <t>ASIAN HUMAN SERVICES CHTR - PASSAGES</t>
  </si>
  <si>
    <t>Asian Human Services - Passages Charter School</t>
  </si>
  <si>
    <t>1643 W Bryn Mawr Ave  Chicago, IL 60660</t>
  </si>
  <si>
    <t>5600N - 1643W</t>
  </si>
  <si>
    <t>nfeinberg@aqs.org</t>
  </si>
  <si>
    <t>PERSPECTIVES CHTR - LEADERSHIP ACADE</t>
  </si>
  <si>
    <t>Perspectives Charter Leadership Academy HS</t>
  </si>
  <si>
    <t>8131 S May St  Chicago, IL 60620</t>
  </si>
  <si>
    <t>8131S - 1132W</t>
  </si>
  <si>
    <t>hhaines@perspectivescs.org</t>
  </si>
  <si>
    <t>tpajakowski@perspectivescs.org</t>
  </si>
  <si>
    <t>1930 S Archer Ave  Chicago, IL 60616</t>
  </si>
  <si>
    <t>1930S - 16W</t>
  </si>
  <si>
    <t>abrooks@perspectivescs.org</t>
  </si>
  <si>
    <t>3663 S Wabash Ave  Chicago, IL 60653</t>
  </si>
  <si>
    <t>3663S - 45E</t>
  </si>
  <si>
    <t>jupzon@perspectivescs.org</t>
  </si>
  <si>
    <t>sporter@perspectivescs.org</t>
  </si>
  <si>
    <t>5545 W Harrison St  Chicago, IL 60644</t>
  </si>
  <si>
    <t>600S - 5545W</t>
  </si>
  <si>
    <t>vscott-thompson@aqs.org</t>
  </si>
  <si>
    <t>620 N Sawyer Ave  Chicago, IL 60624</t>
  </si>
  <si>
    <t>620N - 3232W</t>
  </si>
  <si>
    <t>mnavarre@pcachicago.org</t>
  </si>
  <si>
    <t>PROLOGUE HS</t>
  </si>
  <si>
    <t>1135 N Cleaver Rd  Chicago, IL 60622</t>
  </si>
  <si>
    <t>1135N - 1425W</t>
  </si>
  <si>
    <t>6515 S Ashland Ave  Chicago, IL 60636</t>
  </si>
  <si>
    <t>6515S - 1600W</t>
  </si>
  <si>
    <t>johnsona@pecs.k12.il.us</t>
  </si>
  <si>
    <t>7823 S Ellis Ave  Chicago, IL 60619</t>
  </si>
  <si>
    <t>7823S - 1000E</t>
  </si>
  <si>
    <t>Shannon Sundiata" Mason"</t>
  </si>
  <si>
    <t>smason@bsics.org</t>
  </si>
  <si>
    <t>4934 S Wabash Ave  Chicago, IL 60615</t>
  </si>
  <si>
    <t>4934S - 45E</t>
  </si>
  <si>
    <t>vwoods-andrews@bsics.org</t>
  </si>
  <si>
    <t>6936 S Hermitage Ave  Chicago, IL 60636</t>
  </si>
  <si>
    <t>6936S - 1732W</t>
  </si>
  <si>
    <t>soyini.walton@bsics.net</t>
  </si>
  <si>
    <t>707 E 37th St  Chicago, IL 60653</t>
  </si>
  <si>
    <t>3700S - 707E</t>
  </si>
  <si>
    <t>elizabethmeyers@uei-schools.org</t>
  </si>
  <si>
    <t>27</t>
  </si>
  <si>
    <t>1119 E 46th St  Chicago, IL 60653</t>
  </si>
  <si>
    <t>4600S - 1119E</t>
  </si>
  <si>
    <t>tislandsmith@nko.uei-schools.org</t>
  </si>
  <si>
    <t>6420 S University Ave  Chicago, IL 60637</t>
  </si>
  <si>
    <t>6420S - 1132E</t>
  </si>
  <si>
    <t>assatamoore@uei-schools.org</t>
  </si>
  <si>
    <t>24</t>
  </si>
  <si>
    <t>4444 S Evans Ave  Chicago, IL 60653</t>
  </si>
  <si>
    <t>4444S - 732E</t>
  </si>
  <si>
    <t>jwashington@cgw.uei-schools.org</t>
  </si>
  <si>
    <t>4248 W 47th St  Chicago, IL 60632</t>
  </si>
  <si>
    <t>4700S - 4248W</t>
  </si>
  <si>
    <t>callen@unocharterschools.org</t>
  </si>
  <si>
    <t>UNO CHTR - PFC OMAR E.TORRES</t>
  </si>
  <si>
    <t>jbousson@unocharterschools.org</t>
  </si>
  <si>
    <t>1641 W 16th St  Chicago, IL 60608</t>
  </si>
  <si>
    <t>1600S - 1641W</t>
  </si>
  <si>
    <t>kkellycolgan@unocharterschools.org</t>
  </si>
  <si>
    <t>Pilsen-Little Village Elementary Networ</t>
  </si>
  <si>
    <t>2845 W Barry Ave  Chicago, IL 60618</t>
  </si>
  <si>
    <t>3100N - 2845W</t>
  </si>
  <si>
    <t>jlerman@unocharterschools.org</t>
  </si>
  <si>
    <t>2651 W 23rd St  Chicago, IL 60608</t>
  </si>
  <si>
    <t>2230S - 2651W</t>
  </si>
  <si>
    <t>mmasterson@unocharterschools.org</t>
  </si>
  <si>
    <t>5135 S California Ave  Chicago, IL 60632</t>
  </si>
  <si>
    <t>5157S - 2800W</t>
  </si>
  <si>
    <t>kreing@unocharterschools.org</t>
  </si>
  <si>
    <t>jgomez@unocharterschools.org</t>
  </si>
  <si>
    <t>6201 S Stewart Ave  Chicago, IL 60621</t>
  </si>
  <si>
    <t>6201S - 400W</t>
  </si>
  <si>
    <t>bblakeley@urbanprep.org</t>
  </si>
  <si>
    <t>2641 S Calumet Ave  Chicago, IL 60616</t>
  </si>
  <si>
    <t>2641S - 344E</t>
  </si>
  <si>
    <t>dfields@ywlcs.org</t>
  </si>
  <si>
    <t>2916 W 47th St  Chicago, IL 60632</t>
  </si>
  <si>
    <t>4700S - 2916W</t>
  </si>
  <si>
    <t>smedina@unocharterschools.org</t>
  </si>
  <si>
    <t>1301 W 14th St  Chicago, IL 60608</t>
  </si>
  <si>
    <t>1400S - 1301W</t>
  </si>
  <si>
    <t>jsipic@chicagotechacademy.org</t>
  </si>
  <si>
    <t>3</t>
  </si>
  <si>
    <t>13300 S Langley Ave  Chicago, IL 60827</t>
  </si>
  <si>
    <t>13300S - 700E</t>
  </si>
  <si>
    <t>michaelcampbell@cics.edisonlearning.com</t>
  </si>
  <si>
    <t>223 N Keeler Ave  Chicago, IL 60624</t>
  </si>
  <si>
    <t>223N - 4200W</t>
  </si>
  <si>
    <t>nnorton@ctdhs.net</t>
  </si>
  <si>
    <t>8255 S Houston Ave  Chicago, IL 60617</t>
  </si>
  <si>
    <t>8255S - 3032E</t>
  </si>
  <si>
    <t>mking@epicacademy.org</t>
  </si>
  <si>
    <t>2</t>
  </si>
  <si>
    <t>3250 W Monroe St  Chicago, IL 60624</t>
  </si>
  <si>
    <t>100S - 3250W</t>
  </si>
  <si>
    <t>Citywide</t>
  </si>
  <si>
    <t>1424 N Cleaver St  Chicago, IL 60642</t>
  </si>
  <si>
    <t>1424N - 1432W</t>
  </si>
  <si>
    <t>amartinez@nush.org</t>
  </si>
  <si>
    <t>2040 W Adams St  Chicago, IL 60612</t>
  </si>
  <si>
    <t>200S - 2040W</t>
  </si>
  <si>
    <t>tkane@noblenetwork.org</t>
  </si>
  <si>
    <t>1 N State St  Chicago, IL 60602</t>
  </si>
  <si>
    <t>1N - 1E</t>
  </si>
  <si>
    <t>kneal@noblenetwork.org</t>
  </si>
  <si>
    <t>UNO CHTR  - SANDRA CISNEROS</t>
  </si>
  <si>
    <t>UNO Charter - Sandra Cisneros</t>
  </si>
  <si>
    <t>2744 W Pershing Rd  Chicago, IL 60632</t>
  </si>
  <si>
    <t>3900S - 2744W</t>
  </si>
  <si>
    <t>mrobinson02@unocharterschools.org</t>
  </si>
  <si>
    <t>1326 W 14th Pl  Chicago, IL 60608</t>
  </si>
  <si>
    <t>1450S - 1326W</t>
  </si>
  <si>
    <t>tchildress@urbanprep.org</t>
  </si>
  <si>
    <t>2520 S Western Ave  Chicago, IL 60608</t>
  </si>
  <si>
    <t>2520S - 2400W</t>
  </si>
  <si>
    <t>(773)890-8020</t>
  </si>
  <si>
    <t>(773)376-8573</t>
  </si>
  <si>
    <t>pmunoz@idpl.org</t>
  </si>
  <si>
    <t>17</t>
  </si>
  <si>
    <t>2710 S Dearborn St  Chicago, IL 60616</t>
  </si>
  <si>
    <t>2710S - 32W</t>
  </si>
  <si>
    <t>Noble Street Charter School â€“ Johnson HS</t>
  </si>
  <si>
    <t>6350 S Stewart Ave  Chicago, IL 60621</t>
  </si>
  <si>
    <t>6350S - 400W</t>
  </si>
  <si>
    <t>gjohnson@noblenetwork.org</t>
  </si>
  <si>
    <t>8914 S Buffalo Ave  Chicago, IL 60617</t>
  </si>
  <si>
    <t>8914S - 3300E</t>
  </si>
  <si>
    <t>-</t>
  </si>
  <si>
    <t>breeves@learncharter.org</t>
  </si>
  <si>
    <t>801 E 133rd Pl  Chicago, IL 60827</t>
  </si>
  <si>
    <t>13332S - 801E</t>
  </si>
  <si>
    <t>terrance.little@cics.edisonlearning.com</t>
  </si>
  <si>
    <t>Prologue-Joshua Johnston Charter School</t>
  </si>
  <si>
    <t>1551 W 95th St  Chicago, IL 60643</t>
  </si>
  <si>
    <t>9500S - 1551W</t>
  </si>
  <si>
    <t>jmart4716@aol.com</t>
  </si>
  <si>
    <t>LEARN CHTR - HUNTER PERKINS</t>
  </si>
  <si>
    <t>LEARN Charter School - Hunter Perkins</t>
  </si>
  <si>
    <t>1700 W 83rd St  Chicago, IL 60620</t>
  </si>
  <si>
    <t>8200S - 1700W</t>
  </si>
  <si>
    <t>azampini@learncharter.org</t>
  </si>
  <si>
    <t>Neighborhood</t>
  </si>
  <si>
    <t>5050 S Homan Ave  Chicago, IL 60632</t>
  </si>
  <si>
    <t>5100S - 3400W</t>
  </si>
  <si>
    <t>tdenneen@unocharterschools.org</t>
  </si>
  <si>
    <t>1443 N Ogden Ave  Chicago, IL 60610</t>
  </si>
  <si>
    <t>1443N - 732W</t>
  </si>
  <si>
    <t>mdonhost@chicagoquest.org</t>
  </si>
  <si>
    <t>2510 W Cortez St  Chicago, IL 60622</t>
  </si>
  <si>
    <t>1032N - 2510W</t>
  </si>
  <si>
    <t>msweazy@unocharterschools.org</t>
  </si>
  <si>
    <t>CATALYST CHTR - MARIA</t>
  </si>
  <si>
    <t>Catalyst-Maria Charter School</t>
  </si>
  <si>
    <t>6727 S California Ave  Chicago, IL 60629</t>
  </si>
  <si>
    <t>6727S - 2800W</t>
  </si>
  <si>
    <t>(773)993-1770</t>
  </si>
  <si>
    <t>Katherine List</t>
  </si>
  <si>
    <t>klist@catalystschools.org</t>
  </si>
  <si>
    <t>MONTESSORI CHTR - ENGLEWOOD</t>
  </si>
  <si>
    <t>The Montessori School of Englewood Charter</t>
  </si>
  <si>
    <t>7033 S Honore St  Chicago, IL</t>
  </si>
  <si>
    <t>7033S - 1826W</t>
  </si>
  <si>
    <t>(773)306-1759</t>
  </si>
  <si>
    <t>Rita Nolan</t>
  </si>
  <si>
    <t>NOBLE STREET CHTR - SILVER HS</t>
  </si>
  <si>
    <t>Noble Street Charter School - Silver</t>
  </si>
  <si>
    <t>8748 S Aberdeen St  Chicago, IL 60620</t>
  </si>
  <si>
    <t>8748S - 1100W</t>
  </si>
  <si>
    <t>Lauryn Fullerton</t>
  </si>
  <si>
    <t>lfullerton@noblenetwork.org</t>
  </si>
  <si>
    <t>NOBLE STREET CHTR - PURPLE</t>
  </si>
  <si>
    <t>Noble Street Charter School - Purple</t>
  </si>
  <si>
    <t>931 S Homan Ave  Chicago, IL 60624</t>
  </si>
  <si>
    <t>931S - 3400W</t>
  </si>
  <si>
    <t>Matthew Kelley</t>
  </si>
  <si>
    <t>mkelley@noblenetwork.org</t>
  </si>
  <si>
    <t>LEGAL PREP CHTR - ACADEMY</t>
  </si>
  <si>
    <t>Legal Prep Charter Academy</t>
  </si>
  <si>
    <t>1901 W Carroll Ave  Chicago, IL 60612</t>
  </si>
  <si>
    <t>338N - 1901W</t>
  </si>
  <si>
    <t>Deth Dulgeron</t>
  </si>
  <si>
    <t>ddulgeron@legalprep.org</t>
  </si>
  <si>
    <t>UNO CHTR - NEAR WEST</t>
  </si>
  <si>
    <t>UNO Charter - Near West Elementary</t>
  </si>
  <si>
    <t>2050 N Natchez Ave  Chicago, IL 60707</t>
  </si>
  <si>
    <t>2050N - 6500W</t>
  </si>
  <si>
    <t>Matthew Moeller</t>
  </si>
  <si>
    <t>mmoeller@uno-online.org</t>
  </si>
  <si>
    <t>UNO CHTR - NORTHSIDE</t>
  </si>
  <si>
    <t>UNO Charter - Northside Elementary</t>
  </si>
  <si>
    <t>7416 N Ridge Blvd  Chicago, IL 60645</t>
  </si>
  <si>
    <t>7416N - 2148W</t>
  </si>
  <si>
    <t>YCCS CHTR-COMMUNITY SERVICE</t>
  </si>
  <si>
    <t>YCCS-Academy of Scholastic Achievement HS</t>
  </si>
  <si>
    <t>4651 W Madison St  Chicago, IL 60644</t>
  </si>
  <si>
    <t>1N - 4651W</t>
  </si>
  <si>
    <t>Simpson Gladys</t>
  </si>
  <si>
    <t>YCCS CHTR-MCKINLEY</t>
  </si>
  <si>
    <t>YCCS-Ada S. McKinley-Lakeside HS</t>
  </si>
  <si>
    <t>2920 S Wabash Ave  Chicago, IL 60616</t>
  </si>
  <si>
    <t>Pamela Kennedy</t>
  </si>
  <si>
    <t>YCCS CHTR-ASPIRA PANTOJA</t>
  </si>
  <si>
    <t>YCCS-ASPIRA,Antonia Pantoja Alternative HS</t>
  </si>
  <si>
    <t>3121 N Pulaski Rd  Chicago, IL 60641</t>
  </si>
  <si>
    <t>3121N - 4000W</t>
  </si>
  <si>
    <t>YCCS CHTR-ASSOCIATION HOUSE</t>
  </si>
  <si>
    <t>YCCS-Association House, El Cuarto Ano HS</t>
  </si>
  <si>
    <t>1116 N Kedzie Ave  Chicago, IL 60651</t>
  </si>
  <si>
    <t>1116N - 3200W</t>
  </si>
  <si>
    <t>YCCS CHTR-AUSTIN CAREER</t>
  </si>
  <si>
    <t>YCCS-Austin Career Education Center HS</t>
  </si>
  <si>
    <t>5352 W Chicago Ave  Chicago, IL 60651</t>
  </si>
  <si>
    <t>800N - 5352W</t>
  </si>
  <si>
    <t>YCCS CHTR-CCA ACADEMY</t>
  </si>
  <si>
    <t>YCCS-CCA Academy HS</t>
  </si>
  <si>
    <t>1231 S Pulaski Rd  Chicago, IL 60623</t>
  </si>
  <si>
    <t>1231S - 4000W</t>
  </si>
  <si>
    <t>Myra Sampson</t>
  </si>
  <si>
    <t>YCCS CHTR-HOUSTON</t>
  </si>
  <si>
    <t>YCCS-Charles Hamilton Houston Alternative HS</t>
  </si>
  <si>
    <t>4701 S King Dr  Chicago, IL 60615</t>
  </si>
  <si>
    <t>4701S - 400E</t>
  </si>
  <si>
    <t>YCCS CHTR-YOUTH DEVELOPMENT</t>
  </si>
  <si>
    <t>YCCS-Community Youth Development Institute HS</t>
  </si>
  <si>
    <t>7836 S Union Ave  Chicago, IL 60620</t>
  </si>
  <si>
    <t>7836S - 700W</t>
  </si>
  <si>
    <t>YCCS CHTR-CAMPOS</t>
  </si>
  <si>
    <t>YCCS-Dr. Pedro Albizu Campos Puerto Rican HS</t>
  </si>
  <si>
    <t>2739 W Division St  Chicago, IL 60622</t>
  </si>
  <si>
    <t>1200N - 2739W</t>
  </si>
  <si>
    <t>YCCS CHTR-HOWARD</t>
  </si>
  <si>
    <t>YCCS-Howard Leadership Academy HS</t>
  </si>
  <si>
    <t>7647 N Paulina St  Chicago, IL 60626</t>
  </si>
  <si>
    <t>7647N - 1700W</t>
  </si>
  <si>
    <t>YCCS CHTR-INNOVATIONS</t>
  </si>
  <si>
    <t>YCCS-Innovations of Arts Integration HS</t>
  </si>
  <si>
    <t>220 W 45th Pl  Chicago, IL 60609</t>
  </si>
  <si>
    <t>4550S - 220W</t>
  </si>
  <si>
    <t>4</t>
  </si>
  <si>
    <t>YCCS CHTR-ADDAMS</t>
  </si>
  <si>
    <t>YCCS-Jane Addams Alternative HS</t>
  </si>
  <si>
    <t>1814 S Union Ave  Chicago, IL 60616</t>
  </si>
  <si>
    <t>YCCS CHTR-LATINO YOUTH</t>
  </si>
  <si>
    <t>YCCS-Latino Youth Alternative HS</t>
  </si>
  <si>
    <t>2001 S California Ave  Chicago, IL 60608</t>
  </si>
  <si>
    <t>YCCS CHTR-OLIVE HARVEY</t>
  </si>
  <si>
    <t>YCCS-Olive Harvey Middle College HS</t>
  </si>
  <si>
    <t>10001 S Woodlawn Ave  Chicago, IL 60628</t>
  </si>
  <si>
    <t>10001S - 1200E</t>
  </si>
  <si>
    <t>YCCS CHTR-LABORATORY</t>
  </si>
  <si>
    <t>YCCS-Options Laboratory HS</t>
  </si>
  <si>
    <t>1060 E 47th St  Chicago, IL 60653</t>
  </si>
  <si>
    <t>4700S - 1060E</t>
  </si>
  <si>
    <t>YCCS CHTR-SULLIVAN</t>
  </si>
  <si>
    <t>YCCS-Sullivan House Alternative HS</t>
  </si>
  <si>
    <t>8164 S South Chicago Ave  Chicago, IL 60617</t>
  </si>
  <si>
    <t>8164S - 1900E</t>
  </si>
  <si>
    <t>YCCS CHTR-JOB CORPS</t>
  </si>
  <si>
    <t>YCCS-The Paul Simon Academy (Job Corps) HS</t>
  </si>
  <si>
    <t>3348 S Kedzie Ave  Chicago, IL 60623</t>
  </si>
  <si>
    <t>3348S - 3200W</t>
  </si>
  <si>
    <t>YCCS CHTR-TRUMAN</t>
  </si>
  <si>
    <t>YCCS-Truman Middle College HS</t>
  </si>
  <si>
    <t>1145 W Wilson Ave  Chicago, IL 60640</t>
  </si>
  <si>
    <t>4600N - 1145W</t>
  </si>
  <si>
    <t>16</t>
  </si>
  <si>
    <t>YCCS CHTR-VIRTUAL</t>
  </si>
  <si>
    <t>YCCS-Virtual HS</t>
  </si>
  <si>
    <t>1900 W Van Buren St  Chicago, IL 60612</t>
  </si>
  <si>
    <t>400S - 1900W</t>
  </si>
  <si>
    <t>YCCS CHTR-WEST TOWN</t>
  </si>
  <si>
    <t>YCCS-West Town Academy Alternative HS</t>
  </si>
  <si>
    <t>500 N Sacramento Blvd  Chicago, IL 60612</t>
  </si>
  <si>
    <t>YCCS CHTR-WESTSIDE HOLISTIC</t>
  </si>
  <si>
    <t>YCCS-Westside Holistic Leadership Academy HS</t>
  </si>
  <si>
    <t>4909 W Division St  Chicago, IL 60651</t>
  </si>
  <si>
    <t>1200N - 4909W</t>
  </si>
  <si>
    <t>Daisy Lopez</t>
  </si>
  <si>
    <t>YCCS CHTR-COMMUNITY ACADEMY</t>
  </si>
  <si>
    <t>YCCS-Youth Connection Leadership Academy HS</t>
  </si>
  <si>
    <t>3424 S State St  Chicago, IL 60616</t>
  </si>
  <si>
    <t>3424S - 1E</t>
  </si>
  <si>
    <t>ACT CHTR ES</t>
  </si>
  <si>
    <t>4837 W Erie St  Chicago, IL 60644</t>
  </si>
  <si>
    <t>658N - 4837W</t>
  </si>
  <si>
    <t>Kate Mazurek</t>
  </si>
  <si>
    <t>kmazurek@kippascend.org</t>
  </si>
  <si>
    <t>CHICAGO EXCEL CONTR ACAD</t>
  </si>
  <si>
    <t>Chicago Excel Academy</t>
  </si>
  <si>
    <t>1269 W 111th St  Chicago, IL 60643</t>
  </si>
  <si>
    <t>11100S - 1269W</t>
  </si>
  <si>
    <t>Angela Bua</t>
  </si>
  <si>
    <t>abua@camelotforkids.org</t>
  </si>
  <si>
    <t>INSTITUTO JUSTICE CHTR ACAD</t>
  </si>
  <si>
    <t>Instituto Justice and Leadership Acad Charter HS</t>
  </si>
  <si>
    <t>2570 S Blue Island Blvd  Chicago, IL 60608</t>
  </si>
  <si>
    <t>2570S - 1132W</t>
  </si>
  <si>
    <t>Cynthia Nambo</t>
  </si>
  <si>
    <t>c.nambo@idpl.org</t>
  </si>
  <si>
    <t>YCCS CHTR-CHATHAM</t>
  </si>
  <si>
    <t>YCCS-Chatham Academy HS</t>
  </si>
  <si>
    <t>9035 S Langley Ave  Chicago, IL 60619</t>
  </si>
  <si>
    <t>9035S - 700E</t>
  </si>
  <si>
    <t>Lisa Williams</t>
  </si>
  <si>
    <t>lisawilliams.yws@gmail.com</t>
  </si>
  <si>
    <t>2100 E 87th St  Chicago, IL 60617</t>
  </si>
  <si>
    <t>8700S - 2100E</t>
  </si>
  <si>
    <t>DLMaclin@cps.edu</t>
  </si>
  <si>
    <t>Andrea M Knowles</t>
  </si>
  <si>
    <t>AMKnowles@cps.edu</t>
  </si>
  <si>
    <t>Selective</t>
  </si>
  <si>
    <t>10</t>
  </si>
  <si>
    <t>Assigned</t>
  </si>
  <si>
    <t>3000 S King Dr  Chicago, IL 60616</t>
  </si>
  <si>
    <t>3000S - 400E</t>
  </si>
  <si>
    <t>CCovington@cps.edu</t>
  </si>
  <si>
    <t>Mrs.Candace H Bui-Walston</t>
  </si>
  <si>
    <t>chbui-walsto@cps.edu</t>
  </si>
  <si>
    <t>606 S State St  Chicago, IL 60605</t>
  </si>
  <si>
    <t>606S - 1E</t>
  </si>
  <si>
    <t>pjpowers@cps.edu</t>
  </si>
  <si>
    <t>Therese Elizabeth Plunkett</t>
  </si>
  <si>
    <t>TEPlunkett@cps.edu</t>
  </si>
  <si>
    <t>2148 N Long Ave  Chicago, IL 60639</t>
  </si>
  <si>
    <t>2148N - 5400W</t>
  </si>
  <si>
    <t>KLHunter@cps.edu</t>
  </si>
  <si>
    <t>Dr.Karlen Lusbourgh</t>
  </si>
  <si>
    <t>KLusbourgh@cps.edu</t>
  </si>
  <si>
    <t>Citywide, Selective</t>
  </si>
  <si>
    <t>1034 N Wells St  Chicago, IL 60610</t>
  </si>
  <si>
    <t>1034N - 200W</t>
  </si>
  <si>
    <t>TPDevine@cps.edu</t>
  </si>
  <si>
    <t>Michele N Washington</t>
  </si>
  <si>
    <t>MNWashington@cps.edu</t>
  </si>
  <si>
    <t>5009 S Laflin St  Chicago, IL 60609</t>
  </si>
  <si>
    <t>5009S - 1500W</t>
  </si>
  <si>
    <t>Mr.James R. Clarke</t>
  </si>
  <si>
    <t>jrclarke@cps.edu</t>
  </si>
  <si>
    <t>10 W 35th St  Chicago, IL 60616</t>
  </si>
  <si>
    <t>3500S - 10W</t>
  </si>
  <si>
    <t>sheilavensonyccs@aol.com</t>
  </si>
  <si>
    <t>4338 W Wabansia Ave  Chicago, IL 60639</t>
  </si>
  <si>
    <t>1700N - 4338W</t>
  </si>
  <si>
    <t>jjnault@cps.edu</t>
  </si>
  <si>
    <t>Kevin Ross Bacon</t>
  </si>
  <si>
    <t>KRBacon@cps.edu</t>
  </si>
  <si>
    <t>Neighborhood, Citywide</t>
  </si>
  <si>
    <t>8147 S Vincennes Ave  Chicago, IL 60620</t>
  </si>
  <si>
    <t>8147S - 432W</t>
  </si>
  <si>
    <t>SDHouse@cps.edu</t>
  </si>
  <si>
    <t>Sterling Anthony Bolden</t>
  </si>
  <si>
    <t>SABolden@cps.edu</t>
  </si>
  <si>
    <t>3223 W Franklin Blvd  Chicago, IL 60624</t>
  </si>
  <si>
    <t>500N - 3223W</t>
  </si>
  <si>
    <t>Janice Keyon Jackson</t>
  </si>
  <si>
    <t>JKJackson@cps.edu</t>
  </si>
  <si>
    <t>Mr.Scott M Grens</t>
  </si>
  <si>
    <t>smgrens@cps.edu</t>
  </si>
  <si>
    <t>4034 W 56th St  Chicago, IL 60629</t>
  </si>
  <si>
    <t>5600S - 4034W</t>
  </si>
  <si>
    <t>Dr.Karen McVeigh Boran</t>
  </si>
  <si>
    <t>kmboran@cps.edu</t>
  </si>
  <si>
    <t>Leticia Hernandez</t>
  </si>
  <si>
    <t>LHernandez2@cps.edu</t>
  </si>
  <si>
    <t>5110 N Damen Ave  Chicago, IL 60625</t>
  </si>
  <si>
    <t>5110N - 2000W</t>
  </si>
  <si>
    <t>APavichevich@cps.edu</t>
  </si>
  <si>
    <t>Ms.Kristi Marie Eilers</t>
  </si>
  <si>
    <t>kmeilers1@cps.edu</t>
  </si>
  <si>
    <t>3939 W 79th St  Chicago, IL 60652</t>
  </si>
  <si>
    <t>7900S - 3939W</t>
  </si>
  <si>
    <t>Mrs.Alahrie A Aziz-Sims</t>
  </si>
  <si>
    <t>AAAziz@cps.edu</t>
  </si>
  <si>
    <t>Andrew Harding Thomas</t>
  </si>
  <si>
    <t>AHThomas@cps.edu</t>
  </si>
  <si>
    <t>Neighborhood, Selective</t>
  </si>
  <si>
    <t>2245 W Jackson Blvd  Chicago, IL 60612</t>
  </si>
  <si>
    <t>300S - 2245W</t>
  </si>
  <si>
    <t>RCSmith2@cps.edu</t>
  </si>
  <si>
    <t>Ms.Sydney J Golliday</t>
  </si>
  <si>
    <t>SJStewart@cps.edu</t>
  </si>
  <si>
    <t>2345 S Christiana Ave  Chicago, IL 60623</t>
  </si>
  <si>
    <t>2345S - 3332W</t>
  </si>
  <si>
    <t>Tonya Hammaker</t>
  </si>
  <si>
    <t>THammaker@cps.edu</t>
  </si>
  <si>
    <t>Raul Dejesus Guerra</t>
  </si>
  <si>
    <t>RDGuerra@cps.edu</t>
  </si>
  <si>
    <t>11220 S Wallace St  Chicago, IL 60628</t>
  </si>
  <si>
    <t>11220S - 600W</t>
  </si>
  <si>
    <t>eadozier1@cps.edu</t>
  </si>
  <si>
    <t>Mrs.Tosha N Jackson</t>
  </si>
  <si>
    <t>TNJackson2@cps.edu</t>
  </si>
  <si>
    <t>6835 S Normal Blvd  Chicago, IL 60621</t>
  </si>
  <si>
    <t>6835S - 500W</t>
  </si>
  <si>
    <t>GJMorrow@cps.edu</t>
  </si>
  <si>
    <t>Bonita Ann Furcron</t>
  </si>
  <si>
    <t>BAFurcron@cps.edu</t>
  </si>
  <si>
    <t>3235 N LeClaire Ave  Chicago, IL 60641</t>
  </si>
  <si>
    <t>3235N - 5100W</t>
  </si>
  <si>
    <t>dszimmerman1@cps.edu</t>
  </si>
  <si>
    <t>Kornelia Overom</t>
  </si>
  <si>
    <t>KRydberg@cps.edu</t>
  </si>
  <si>
    <t>5630 S Rockwell St  Chicago, IL 60629</t>
  </si>
  <si>
    <t>5630S - 2600W</t>
  </si>
  <si>
    <t>SMKarimah@cps.edu</t>
  </si>
  <si>
    <t>Lia Marie Baubin</t>
  </si>
  <si>
    <t>LMBaubin@cps.edu</t>
  </si>
  <si>
    <t>19</t>
  </si>
  <si>
    <t>9652 S Michigan Ave  Chicago, IL 60628</t>
  </si>
  <si>
    <t>9652S - 100E</t>
  </si>
  <si>
    <t>REEvans@cps.edu</t>
  </si>
  <si>
    <t>Durrell Mitchell Anderson</t>
  </si>
  <si>
    <t>DMAnderson1@cps.edu</t>
  </si>
  <si>
    <t>6520 S Wood St  Chicago, IL 60636</t>
  </si>
  <si>
    <t>6520S - 1800W</t>
  </si>
  <si>
    <t>LCrayton1@cps.edu</t>
  </si>
  <si>
    <t>Mr.Chad H Adams</t>
  </si>
  <si>
    <t>CHAdams2@cps.edu</t>
  </si>
  <si>
    <t>7740 S Ingleside Ave  Chicago, IL 60619</t>
  </si>
  <si>
    <t>7740S - 932E</t>
  </si>
  <si>
    <t>Afina Shakur Lockhart</t>
  </si>
  <si>
    <t>ASLockhart@cps.edu</t>
  </si>
  <si>
    <t>Marcus James Wright</t>
  </si>
  <si>
    <t>MJWright@cps.edu</t>
  </si>
  <si>
    <t>6220 S Stony Island Ave  Chicago, IL 60637</t>
  </si>
  <si>
    <t>6220S - 1600E</t>
  </si>
  <si>
    <t>TCTrotter@cps.edu</t>
  </si>
  <si>
    <t>Terea L Peoples-Brown</t>
  </si>
  <si>
    <t>tlpeoples@cps.edu</t>
  </si>
  <si>
    <t>4136 S California Ave  Chicago, IL 60632</t>
  </si>
  <si>
    <t>4136S - 2800W</t>
  </si>
  <si>
    <t>James Richard Coughlin</t>
  </si>
  <si>
    <t>JRCoughlin@cps.edu</t>
  </si>
  <si>
    <t>Raul Magdaleno</t>
  </si>
  <si>
    <t>RMagdaleno@cps.edu</t>
  </si>
  <si>
    <t>4343 W Wrightwood Ave  Chicago, IL 60639</t>
  </si>
  <si>
    <t>2600N - 4343W</t>
  </si>
  <si>
    <t>Mrs.Susan K Mekarski</t>
  </si>
  <si>
    <t>skmekarski@cps.edu</t>
  </si>
  <si>
    <t>Daniela Susanne Bylaitis</t>
  </si>
  <si>
    <t>DSBylaitis@cps.edu</t>
  </si>
  <si>
    <t>6325 W 56th St  Chicago, IL 60638</t>
  </si>
  <si>
    <t>5600S - 6325W</t>
  </si>
  <si>
    <t>GZSzkapiak@cps.edu</t>
  </si>
  <si>
    <t>Roberto Paredes</t>
  </si>
  <si>
    <t>RParedes@cps.edu</t>
  </si>
  <si>
    <t>4015 N Ashland Ave  Chicago, IL 60613</t>
  </si>
  <si>
    <t>4015N - 1600W</t>
  </si>
  <si>
    <t>LCWerner@cps.edu</t>
  </si>
  <si>
    <t>Michael J Cox</t>
  </si>
  <si>
    <t>MJCox@cps.edu</t>
  </si>
  <si>
    <t>2501 W Addison St  Chicago, IL 60618</t>
  </si>
  <si>
    <t>3600N - 2501W</t>
  </si>
  <si>
    <t>Christopher A Dignam</t>
  </si>
  <si>
    <t>CADignam@cps.edu</t>
  </si>
  <si>
    <t>Damir M Ara</t>
  </si>
  <si>
    <t>DMAra@cps.edu</t>
  </si>
  <si>
    <t>7</t>
  </si>
  <si>
    <t>2935 W Polk St  Chicago, IL 60612</t>
  </si>
  <si>
    <t>800S - 2935W</t>
  </si>
  <si>
    <t>Mr.Warren Gene Morgan II</t>
  </si>
  <si>
    <t>WGMorgan@cps.edu</t>
  </si>
  <si>
    <t>Morgan D Gallagher</t>
  </si>
  <si>
    <t>MDGallagher@cps.edu</t>
  </si>
  <si>
    <t>3250 W Adams St  Chicago, IL 60624</t>
  </si>
  <si>
    <t>200S - 3250W</t>
  </si>
  <si>
    <t>AJohnson3@cps.edu</t>
  </si>
  <si>
    <t>Jeffrey J Matula</t>
  </si>
  <si>
    <t>JJMatula@cps.edu</t>
  </si>
  <si>
    <t>5835 N Lincoln Ave  Chicago, IL 60659</t>
  </si>
  <si>
    <t>5835N - 2932W</t>
  </si>
  <si>
    <t>CDJones1@cps.edu</t>
  </si>
  <si>
    <t>Renee Aloma</t>
  </si>
  <si>
    <t>RAloma@cps.edu</t>
  </si>
  <si>
    <t>12</t>
  </si>
  <si>
    <t>1744 W Pryor Ave  Chicago, IL 60643</t>
  </si>
  <si>
    <t>11200S - 1744W</t>
  </si>
  <si>
    <t>eledwards@cps.edu</t>
  </si>
  <si>
    <t>Remy L Washington</t>
  </si>
  <si>
    <t>RLWashington@cps.edu</t>
  </si>
  <si>
    <t>9</t>
  </si>
  <si>
    <t>250 E 111th St  Chicago, IL 60628</t>
  </si>
  <si>
    <t>11100S - 250E</t>
  </si>
  <si>
    <t>Mr.D'Andre J Weaver</t>
  </si>
  <si>
    <t>djweaver1@cps.edu</t>
  </si>
  <si>
    <t>Ms.Shannae Bea Jackson</t>
  </si>
  <si>
    <t>sbjackson1@cps.edu</t>
  </si>
  <si>
    <t>244 E Pershing Rd  Chicago, IL 60653</t>
  </si>
  <si>
    <t>3900S - 244E</t>
  </si>
  <si>
    <t>DQHorton@cps.edu</t>
  </si>
  <si>
    <t>Christopher Essex</t>
  </si>
  <si>
    <t>CEssex@cps.edu</t>
  </si>
  <si>
    <t>3436 W Wilson Ave  Chicago, IL 60625</t>
  </si>
  <si>
    <t>4600N - 3436W</t>
  </si>
  <si>
    <t>RCTrujillo@cps.edu</t>
  </si>
  <si>
    <t>Sandra Flora Arreguin</t>
  </si>
  <si>
    <t>SFArreguin@cps.edu</t>
  </si>
  <si>
    <t>3601 N Milwaukee Ave  Chicago, IL 60641</t>
  </si>
  <si>
    <t>3601N - 4348W</t>
  </si>
  <si>
    <t>dmkramer1@cps.edu</t>
  </si>
  <si>
    <t>Mrs.Maria T. Casanova</t>
  </si>
  <si>
    <t>mtgonsiorek@cps.edu</t>
  </si>
  <si>
    <t>5900 N Glenwood Ave  Chicago, IL 60660</t>
  </si>
  <si>
    <t>5900N - 1400W</t>
  </si>
  <si>
    <t>slofton@cps.edu</t>
  </si>
  <si>
    <t>Carter Lee Carey</t>
  </si>
  <si>
    <t>CLCarey@cps.edu</t>
  </si>
  <si>
    <t>STEINMETZ COLLEGE PREP HS</t>
  </si>
  <si>
    <t>Charles P Steinmetz College Preparatory HS</t>
  </si>
  <si>
    <t>3030 N Mobile Ave  Chicago, IL 60634</t>
  </si>
  <si>
    <t>3030N - 6300W</t>
  </si>
  <si>
    <t>SJNgo@cps.edu</t>
  </si>
  <si>
    <t>Jaime G Jaramillo</t>
  </si>
  <si>
    <t>JGJaramillo@cps.edu</t>
  </si>
  <si>
    <t>6631 N Bosworth Ave  Chicago, IL 60626</t>
  </si>
  <si>
    <t>6631N - 1532W</t>
  </si>
  <si>
    <t>CMEggert@cps.edu</t>
  </si>
  <si>
    <t>Bryan Quinlan</t>
  </si>
  <si>
    <t>bquinlan@cps.edu</t>
  </si>
  <si>
    <t>6530 W Bryn Mawr Ave  Chicago, IL 60631</t>
  </si>
  <si>
    <t>5600N - 6530W</t>
  </si>
  <si>
    <t>Mary Kay Cappitelli</t>
  </si>
  <si>
    <t>MKCappitelli@cps.edu</t>
  </si>
  <si>
    <t>Eric P Flores</t>
  </si>
  <si>
    <t>EPFlores@cps.edu</t>
  </si>
  <si>
    <t>4747 S Union Ave  Chicago, IL 60609</t>
  </si>
  <si>
    <t>4747S - 700W</t>
  </si>
  <si>
    <t>Mr.Maurice Swinney</t>
  </si>
  <si>
    <t>mswinney@cps.edu</t>
  </si>
  <si>
    <t>Ms.Ellen Marie Kennedy</t>
  </si>
  <si>
    <t>emkennedy@cps.edu</t>
  </si>
  <si>
    <t>555 E 51st St  Chicago, IL 60615</t>
  </si>
  <si>
    <t>5100S - 555E</t>
  </si>
  <si>
    <t>Charles C Campbell</t>
  </si>
  <si>
    <t>ccampbell@cps.edu</t>
  </si>
  <si>
    <t>5039 N Kimball Ave  Chicago, IL 60625</t>
  </si>
  <si>
    <t>5039N - 3400W</t>
  </si>
  <si>
    <t>palonso@cps.edu</t>
  </si>
  <si>
    <t>Jodilyn Pinkerton</t>
  </si>
  <si>
    <t>jpinkerton@cps.edu</t>
  </si>
  <si>
    <t>2001 N Orchard St  Chicago, IL 60614</t>
  </si>
  <si>
    <t>2001N - 700W</t>
  </si>
  <si>
    <t>MJBoraz@cps.edu</t>
  </si>
  <si>
    <t>Elizabeth A Brown</t>
  </si>
  <si>
    <t>EABrown@cps.edu</t>
  </si>
  <si>
    <t>22</t>
  </si>
  <si>
    <t>3535 E 114th St  Chicago, IL 60617</t>
  </si>
  <si>
    <t>11400S - 3535E</t>
  </si>
  <si>
    <t>Kevin John Gallick</t>
  </si>
  <si>
    <t>KJGallick@cps.edu</t>
  </si>
  <si>
    <t>Anthony L Malcolm</t>
  </si>
  <si>
    <t>ALMalcolm@cps.edu</t>
  </si>
  <si>
    <t>936 N Ashland Ave  Chicago, IL 60622</t>
  </si>
  <si>
    <t>936N - 1600W</t>
  </si>
  <si>
    <t>EMatias@cps.edu</t>
  </si>
  <si>
    <t>Sarah Alexandra Shields</t>
  </si>
  <si>
    <t>SAShields@cps.edu</t>
  </si>
  <si>
    <t>13</t>
  </si>
  <si>
    <t>6200 S Hamlin Ave  Chicago, IL 60629</t>
  </si>
  <si>
    <t>6200S - 3800W</t>
  </si>
  <si>
    <t>David Gerard Gilligan</t>
  </si>
  <si>
    <t>DGGilligan@cps.edu</t>
  </si>
  <si>
    <t>Nancy Marie Wiley</t>
  </si>
  <si>
    <t>NMWiley@cps.edu</t>
  </si>
  <si>
    <t>3730 W Bryn Mawr Ave  Chicago, IL 60659</t>
  </si>
  <si>
    <t>5600N - 3730W</t>
  </si>
  <si>
    <t>DAPitts@cps.edu</t>
  </si>
  <si>
    <t>Karren L Ray</t>
  </si>
  <si>
    <t>kray@cps.edu</t>
  </si>
  <si>
    <t>Special Education</t>
  </si>
  <si>
    <t>Assigned, Citywide</t>
  </si>
  <si>
    <t>7342 S Hoyne Ave  Chicago, IL 60636</t>
  </si>
  <si>
    <t>7342S - 2100W</t>
  </si>
  <si>
    <t>JNLong@cps.edu</t>
  </si>
  <si>
    <t>Michiko Claire Amos</t>
  </si>
  <si>
    <t>MCAmos@cps.edu</t>
  </si>
  <si>
    <t>5015 S Blackstone Ave  Chicago, IL 60615</t>
  </si>
  <si>
    <t>5015S - 1500E</t>
  </si>
  <si>
    <t>GLJones@cps.edu</t>
  </si>
  <si>
    <t>Karen A Calloway</t>
  </si>
  <si>
    <t>KACalloway@cps.edu</t>
  </si>
  <si>
    <t>11</t>
  </si>
  <si>
    <t>2700 S California Ave  Chicago, IL 60608</t>
  </si>
  <si>
    <t>2700S - 2800W</t>
  </si>
  <si>
    <t>Sharnette Sims</t>
  </si>
  <si>
    <t>SSims1@cps.edu</t>
  </si>
  <si>
    <t>Mr.Shone T Johnson</t>
  </si>
  <si>
    <t>stjohnson5@cps.edu</t>
  </si>
  <si>
    <t>5501 N Kedzie Ave  Chicago, IL 60625</t>
  </si>
  <si>
    <t>5501N - 3200W</t>
  </si>
  <si>
    <t>BPRodgers@cps.edu</t>
  </si>
  <si>
    <t>Margaret Elizabeth Murphy</t>
  </si>
  <si>
    <t>pemurphy@cps.edu</t>
  </si>
  <si>
    <t>14</t>
  </si>
  <si>
    <t>1321 S Paulina St  Chicago, IL 60608</t>
  </si>
  <si>
    <t>1321S - 1700W</t>
  </si>
  <si>
    <t>jdkidd-stamp@cps.edu</t>
  </si>
  <si>
    <t>April Henry</t>
  </si>
  <si>
    <t>AHenry@cps.edu</t>
  </si>
  <si>
    <t>4445 S Drexel Blvd  Chicago, IL 60653</t>
  </si>
  <si>
    <t>4445S - 900E</t>
  </si>
  <si>
    <t>SMAllen2@cps.edu</t>
  </si>
  <si>
    <t>Walter M Ornelas</t>
  </si>
  <si>
    <t>WMOrnelas@cps.edu</t>
  </si>
  <si>
    <t>6</t>
  </si>
  <si>
    <t>3857 W 111th St  Chicago, IL 60655</t>
  </si>
  <si>
    <t>11100S - 3857W</t>
  </si>
  <si>
    <t>WEHook@cps.edu</t>
  </si>
  <si>
    <t>Brendan O'Laughlin</t>
  </si>
  <si>
    <t>BOlaughlin@cps.edu</t>
  </si>
  <si>
    <t>3519 S Giles Ave  Chicago, IL 60653</t>
  </si>
  <si>
    <t>3519S - 300E</t>
  </si>
  <si>
    <t>RWMiller@cps.edu</t>
  </si>
  <si>
    <t>Military</t>
  </si>
  <si>
    <t>211 S Laflin St  Chicago, IL 60607</t>
  </si>
  <si>
    <t>211S - 1500W</t>
  </si>
  <si>
    <t>JDKenner@cps.edu</t>
  </si>
  <si>
    <t>Mark Grishaber</t>
  </si>
  <si>
    <t>MGrishaber@cps.edu</t>
  </si>
  <si>
    <t>4959 S Archer Ave  Chicago, IL 60632</t>
  </si>
  <si>
    <t>4959S - 3900W</t>
  </si>
  <si>
    <t>PCPerry@cps.edu</t>
  </si>
  <si>
    <t>Rochelle Mashani Bryant</t>
  </si>
  <si>
    <t>RMBryant@cps.edu</t>
  </si>
  <si>
    <t>1147 N Western Ave  Chicago, IL 60622</t>
  </si>
  <si>
    <t>1147N - 2400W</t>
  </si>
  <si>
    <t>masorensen@cps.edu</t>
  </si>
  <si>
    <t>Jamie Crosen</t>
  </si>
  <si>
    <t>JCrosen@cps.edu</t>
  </si>
  <si>
    <t>13100 S Doty Ave  Chicago, IL 60627</t>
  </si>
  <si>
    <t>13100S - 1700E</t>
  </si>
  <si>
    <t>Steven E Rouse</t>
  </si>
  <si>
    <t>SERouse@cps.edu</t>
  </si>
  <si>
    <t>Mr.Joseph Richard Mitacek</t>
  </si>
  <si>
    <t>jrmitacek@cps.edu</t>
  </si>
  <si>
    <t>821 E 103rd St  Chicago, IL 60628</t>
  </si>
  <si>
    <t>10300S - 821E</t>
  </si>
  <si>
    <t>LHarris5@cps.edu</t>
  </si>
  <si>
    <t>Mrs.Charese Levita Lake</t>
  </si>
  <si>
    <t>CLEdmond@cps.edu</t>
  </si>
  <si>
    <t>10330 S Elizabeth St  Chicago, IL 60643</t>
  </si>
  <si>
    <t>10330S - 1232W</t>
  </si>
  <si>
    <t>CTaylor1@cps.edu</t>
  </si>
  <si>
    <t>Abdul K Muhammad</t>
  </si>
  <si>
    <t>AKMuhammad@cps.edu</t>
  </si>
  <si>
    <t>2150 S Laflin St  Chicago, IL 60608</t>
  </si>
  <si>
    <t>2150S - 1500W</t>
  </si>
  <si>
    <t>JCOcon@cps.edu</t>
  </si>
  <si>
    <t>Richard Gary Gelb</t>
  </si>
  <si>
    <t>RGGelb@cps.edu</t>
  </si>
  <si>
    <t>4355 N Linder Ave  Chicago, IL 60641</t>
  </si>
  <si>
    <t>4355N - 5500W</t>
  </si>
  <si>
    <t>CRBurnette@cps.edu</t>
  </si>
  <si>
    <t>Mrs.Felicia Louise Watts-Fox</t>
  </si>
  <si>
    <t>FLWatts@cps.edu</t>
  </si>
  <si>
    <t>5515 S Lowe Ave  Chicago, IL 60621</t>
  </si>
  <si>
    <t>5515S - 632W</t>
  </si>
  <si>
    <t>MWDurr@cps.edu</t>
  </si>
  <si>
    <t>Jenelle Deanna Spearmon</t>
  </si>
  <si>
    <t>JDSpearmon@cps.edu</t>
  </si>
  <si>
    <t>2347 S Wabash Ave  Chicago, IL 60616</t>
  </si>
  <si>
    <t>2347S - 45E</t>
  </si>
  <si>
    <t>RAParker@cps.edu</t>
  </si>
  <si>
    <t>Kusan Q Thomas</t>
  </si>
  <si>
    <t>KQThomas@cps.edu</t>
  </si>
  <si>
    <t>10810 S Avenue H  Chicago, IL 60617</t>
  </si>
  <si>
    <t>10810S - 3732E</t>
  </si>
  <si>
    <t>Ruth Elin Martini</t>
  </si>
  <si>
    <t>REMartini@cps.edu</t>
  </si>
  <si>
    <t>Daniel R Alvarez</t>
  </si>
  <si>
    <t>DRAlvarez@cps.edu</t>
  </si>
  <si>
    <t>2851 N Seminary Ave  Chicago, IL 60657</t>
  </si>
  <si>
    <t>2851N - 1100W</t>
  </si>
  <si>
    <t>Mira Tova Weber</t>
  </si>
  <si>
    <t>MTWeber@cps.edu</t>
  </si>
  <si>
    <t>DNegron@cps.edu</t>
  </si>
  <si>
    <t>2625 N Orchard St  Chicago, IL 60614</t>
  </si>
  <si>
    <t>2625N - 700W</t>
  </si>
  <si>
    <t>EEstrada1@cps.edu</t>
  </si>
  <si>
    <t>Grace Marie Moody</t>
  </si>
  <si>
    <t>GMMoody@cps.edu</t>
  </si>
  <si>
    <t>28</t>
  </si>
  <si>
    <t>950 W 33rd Pl  Chicago, IL 60608</t>
  </si>
  <si>
    <t>3332S - 950W</t>
  </si>
  <si>
    <t>SMCordova@cps.edu</t>
  </si>
  <si>
    <t>Jessica M Hartless</t>
  </si>
  <si>
    <t>JMHartless@cps.edu</t>
  </si>
  <si>
    <t>2110 W Greenleaf Ave  Chicago, IL 60645</t>
  </si>
  <si>
    <t>7032N - 2110W</t>
  </si>
  <si>
    <t>OLDunson@cps.edu</t>
  </si>
  <si>
    <t>Amit Thaker</t>
  </si>
  <si>
    <t>AThaker@cps.edu</t>
  </si>
  <si>
    <t>1920 N Hamlin Ave  Chicago, IL 60647</t>
  </si>
  <si>
    <t>1920N - 3800W</t>
  </si>
  <si>
    <t>Turon Marcel Ivy</t>
  </si>
  <si>
    <t>tmivy@cps.edu</t>
  </si>
  <si>
    <t>5055 S State St  Chicago, IL 60609</t>
  </si>
  <si>
    <t>5055S - 1E</t>
  </si>
  <si>
    <t>BCunningham1@cps.edu</t>
  </si>
  <si>
    <t>Harriett Elaine Joyner</t>
  </si>
  <si>
    <t>HEJoyner-sanders@cps.ed</t>
  </si>
  <si>
    <t>3500 N Hoyne Ave  Chicago, IL 60618</t>
  </si>
  <si>
    <t>3500N - 2100W</t>
  </si>
  <si>
    <t>kafitzner@cps.edu</t>
  </si>
  <si>
    <t>Ms.Amy Durkalski</t>
  </si>
  <si>
    <t>adurkalski@cps.edu</t>
  </si>
  <si>
    <t>15</t>
  </si>
  <si>
    <t>1100 S Hamilton Ave  Chicago, IL 60612</t>
  </si>
  <si>
    <t>1100S - 2132W</t>
  </si>
  <si>
    <t>Beryl Petreulia Shingles</t>
  </si>
  <si>
    <t>BPShingles@cps.edu</t>
  </si>
  <si>
    <t>Wanda Faye Grigsby</t>
  </si>
  <si>
    <t>WFGrigsby@cps.edu</t>
  </si>
  <si>
    <t>8045 S Kenwood Ave  Chicago, IL 60619</t>
  </si>
  <si>
    <t>8045S - 1332E</t>
  </si>
  <si>
    <t>Judith Nancy Gibbs</t>
  </si>
  <si>
    <t>JNGibbs@cps.edu</t>
  </si>
  <si>
    <t>Mr.Saul F. Melendez</t>
  </si>
  <si>
    <t>smelendez5@cps.edu</t>
  </si>
  <si>
    <t>10354 S Charles St  Chicago, IL 60643</t>
  </si>
  <si>
    <t>10354S - 1432W</t>
  </si>
  <si>
    <t>Joyce Elaine Bristow</t>
  </si>
  <si>
    <t>jbristow@cps.edu</t>
  </si>
  <si>
    <t>Mildred Renee Nolan</t>
  </si>
  <si>
    <t>MRNolan@cps.edu</t>
  </si>
  <si>
    <t>2828 N Kilbourn Ave  Chicago, IL 60641</t>
  </si>
  <si>
    <t>2828N - 4500W</t>
  </si>
  <si>
    <t>EMazin@cps.edu</t>
  </si>
  <si>
    <t>Meredith Ruth Leuck</t>
  </si>
  <si>
    <t>MRLeuck@cps.edu</t>
  </si>
  <si>
    <t>7650 S Wolcott Ave  Chicago, IL 60620</t>
  </si>
  <si>
    <t>7650S - 1900W</t>
  </si>
  <si>
    <t>FLGettridge@cps.edu</t>
  </si>
  <si>
    <t>Angela Johnetta Higginbotham</t>
  </si>
  <si>
    <t>Ahigginbotham@cps.edu</t>
  </si>
  <si>
    <t>1140 W 66th St  Chicago, IL 60621</t>
  </si>
  <si>
    <t>6600S - 1140W</t>
  </si>
  <si>
    <t>Carolyn Laverne Jones</t>
  </si>
  <si>
    <t>CLJones@cps.edu</t>
  </si>
  <si>
    <t>Mr.Stephen T. Fabiyi</t>
  </si>
  <si>
    <t>stfabiyi1@cps.edu</t>
  </si>
  <si>
    <t>4220 N Richmond St  Chicago, IL 60618</t>
  </si>
  <si>
    <t>4220N - 2932W</t>
  </si>
  <si>
    <t>PHBaccellieri@cps.edu</t>
  </si>
  <si>
    <t>Fabiola Maria Ginski</t>
  </si>
  <si>
    <t>FMGinski@cps.edu</t>
  </si>
  <si>
    <t>6006 S Peoria St  Chicago, IL 60621</t>
  </si>
  <si>
    <t>6006S - 900W</t>
  </si>
  <si>
    <t>Kelly Ann Thigpen</t>
  </si>
  <si>
    <t>KASevier@cps.edu</t>
  </si>
  <si>
    <t>4929 N Sawyer Ave  Chicago, IL 60625</t>
  </si>
  <si>
    <t>4929N - 3234W</t>
  </si>
  <si>
    <t>Donna Jean Oberhardt</t>
  </si>
  <si>
    <t>DJOberhardt@cps.edu</t>
  </si>
  <si>
    <t>Amy Sue Jeffers</t>
  </si>
  <si>
    <t>ASJeffers@cps.edu</t>
  </si>
  <si>
    <t>Classical Gifted</t>
  </si>
  <si>
    <t>5</t>
  </si>
  <si>
    <t>1045 S Monitor Ave  Chicago, IL 60644</t>
  </si>
  <si>
    <t>1045S - 5832W</t>
  </si>
  <si>
    <t>Natasha Lynette Buckner</t>
  </si>
  <si>
    <t>NLBuckner@cps.edu</t>
  </si>
  <si>
    <t>Sagona Christie Miller</t>
  </si>
  <si>
    <t>SCMiller1@cps.edu</t>
  </si>
  <si>
    <t>5025 N Laramie Ave  Chicago, IL 60630</t>
  </si>
  <si>
    <t>5025N - 5200W</t>
  </si>
  <si>
    <t>Mrs.Michelle Hope Ludford-Naggatz</t>
  </si>
  <si>
    <t>MHLudford@cps.edu</t>
  </si>
  <si>
    <t>Nicholas C Kotis</t>
  </si>
  <si>
    <t>NCKotis@cps.edu</t>
  </si>
  <si>
    <t>3151 W Walnut St  Chicago, IL 60612</t>
  </si>
  <si>
    <t>234N - 3151W</t>
  </si>
  <si>
    <t>CAnderson@cps.edu</t>
  </si>
  <si>
    <t>Ursula Tarshi Hoskins</t>
  </si>
  <si>
    <t>UTHoskins@cps.edu</t>
  </si>
  <si>
    <t>4257 N Tripp Ave  Chicago, IL 60641</t>
  </si>
  <si>
    <t>4257N - 4232W</t>
  </si>
  <si>
    <t>hsyutzy@cps.edu</t>
  </si>
  <si>
    <t>Dr.Patrina Singleton</t>
  </si>
  <si>
    <t>psingleton@cps.edu</t>
  </si>
  <si>
    <t>3730 N Oakley Ave  Chicago, IL 60618</t>
  </si>
  <si>
    <t>3730N - 2300W</t>
  </si>
  <si>
    <t>SACaudill@cps.edu</t>
  </si>
  <si>
    <t>Mr.Andrew N. Dunkle</t>
  </si>
  <si>
    <t>andunkle@cps.edu</t>
  </si>
  <si>
    <t>29</t>
  </si>
  <si>
    <t>10115 S Prairie Ave  Chicago, IL 60628</t>
  </si>
  <si>
    <t>10115S - 300E</t>
  </si>
  <si>
    <t>tkanderson3@cps.edu</t>
  </si>
  <si>
    <t>Jacqueline Morris</t>
  </si>
  <si>
    <t>jmorris@cps.edu</t>
  </si>
  <si>
    <t>1420 W Grace St  Chicago, IL 60613</t>
  </si>
  <si>
    <t>3800N - 1420W</t>
  </si>
  <si>
    <t>TALaraviere@cps.edu</t>
  </si>
  <si>
    <t>Chad P Weiden</t>
  </si>
  <si>
    <t>CPWeiden@cps.edu</t>
  </si>
  <si>
    <t>6710 N Washtenaw Ave  Chicago, IL 60645</t>
  </si>
  <si>
    <t>6710N - 2700W</t>
  </si>
  <si>
    <t>Mrs.Jaclyn Delaney</t>
  </si>
  <si>
    <t>jdelaney@cps.edu</t>
  </si>
  <si>
    <t>Lorianne Zaimi</t>
  </si>
  <si>
    <t>LZaimi@cps.edu</t>
  </si>
  <si>
    <t>7931 S Honore St  Chicago, IL 60620</t>
  </si>
  <si>
    <t>7931S - 1832W</t>
  </si>
  <si>
    <t>AMason@cps.edu</t>
  </si>
  <si>
    <t>Karen Elizabeth Austin</t>
  </si>
  <si>
    <t>KEAustin@cps.edu</t>
  </si>
  <si>
    <t>7736 S Burnham Ave  Chicago, IL 60649</t>
  </si>
  <si>
    <t>7736S - 2800E</t>
  </si>
  <si>
    <t>sbennett@cps.edu</t>
  </si>
  <si>
    <t>Carmel M Perkins</t>
  </si>
  <si>
    <t>CMPerkins@cps.edu</t>
  </si>
  <si>
    <t>3434 W 77th St  Chicago, IL 60652</t>
  </si>
  <si>
    <t>7700S - 3434W</t>
  </si>
  <si>
    <t>ZDAbdul-ahad@cps.edu</t>
  </si>
  <si>
    <t>Megan Margaret Yracheta</t>
  </si>
  <si>
    <t>MMYracheta@cps.edu</t>
  </si>
  <si>
    <t>11411 S Eggleston Ave  Chicago, IL 60628</t>
  </si>
  <si>
    <t>11411S - 432W</t>
  </si>
  <si>
    <t>RDLarkin@cps.edu</t>
  </si>
  <si>
    <t>Alesia Maria Franklin-Allen</t>
  </si>
  <si>
    <t>AMFranklin-Allen@cps.ed</t>
  </si>
  <si>
    <t>2723 N Fairfield Ave  Chicago, IL 60647</t>
  </si>
  <si>
    <t>2723N - 2732W</t>
  </si>
  <si>
    <t>mrosa-salgado@cps.edu</t>
  </si>
  <si>
    <t>Ana Maria Rodriguez</t>
  </si>
  <si>
    <t>AMRodriguez2@cps.edu</t>
  </si>
  <si>
    <t>3800 N New England Ave  Chicago, IL 60634</t>
  </si>
  <si>
    <t>3800N - 6900W</t>
  </si>
  <si>
    <t>CLBrake@cps.edu</t>
  </si>
  <si>
    <t>Joyce Evelyne Giannini</t>
  </si>
  <si>
    <t>JEGiannini@cps.edu</t>
  </si>
  <si>
    <t>10740 S Calhoun Ave  Chicago, IL 60617</t>
  </si>
  <si>
    <t>10740S - 2532E</t>
  </si>
  <si>
    <t>MLRobersone@cps.edu</t>
  </si>
  <si>
    <t>Lamonica Clemons Williams</t>
  </si>
  <si>
    <t>lclemons@cps.edu</t>
  </si>
  <si>
    <t>54 N Hermitage Ave  Chicago, IL 60612</t>
  </si>
  <si>
    <t>54N - 1732W</t>
  </si>
  <si>
    <t>KLSadler@cps.edu</t>
  </si>
  <si>
    <t>Susan Payton Switzer</t>
  </si>
  <si>
    <t>SPSwitzer@cps.edu</t>
  </si>
  <si>
    <t>6741 S Michigan Ave  Chicago, IL 60637</t>
  </si>
  <si>
    <t>6741S - 100E</t>
  </si>
  <si>
    <t>RDMorgan@cps.edu</t>
  </si>
  <si>
    <t>Mrs.Pamela Elise Binion</t>
  </si>
  <si>
    <t>PEWillis@cps.edu</t>
  </si>
  <si>
    <t>7355 S Jeffery Blvd  Chicago, IL 60649</t>
  </si>
  <si>
    <t>7355S - 2000E</t>
  </si>
  <si>
    <t>KASims@cps.edu</t>
  </si>
  <si>
    <t>Leila Lee Angeles</t>
  </si>
  <si>
    <t>LLAngeles@cps.edu</t>
  </si>
  <si>
    <t>2701 W Foster Ave  Chicago, IL 60625</t>
  </si>
  <si>
    <t>5200N - 2701W</t>
  </si>
  <si>
    <t>NLNakayama@cps.edu</t>
  </si>
  <si>
    <t>Jose Antonio Jimenez</t>
  </si>
  <si>
    <t>JAJimenez@cps.edu</t>
  </si>
  <si>
    <t>2035 N Mobile Ave  Chicago, IL 60639</t>
  </si>
  <si>
    <t>2035N - 6300W</t>
  </si>
  <si>
    <t>HBroyls@cps.edu</t>
  </si>
  <si>
    <t>Maria Taneff</t>
  </si>
  <si>
    <t>MTaneff@cps.edu</t>
  </si>
  <si>
    <t>5356 S King Dr  Chicago, IL 60615</t>
  </si>
  <si>
    <t>5356S - 400E</t>
  </si>
  <si>
    <t>Ms.Jessica A Biggs</t>
  </si>
  <si>
    <t>jabiggs1@cps.edu</t>
  </si>
  <si>
    <t>1630 W Barry Ave  Chicago, IL 60657</t>
  </si>
  <si>
    <t>3100N - 1630W</t>
  </si>
  <si>
    <t>Catherine Elizabeth Plocher</t>
  </si>
  <si>
    <t>CEplocher@cps.edu</t>
  </si>
  <si>
    <t>Katherine Chuu</t>
  </si>
  <si>
    <t>KChuu@cps.edu</t>
  </si>
  <si>
    <t>1903 E 96th St  Chicago, IL 60617</t>
  </si>
  <si>
    <t>9600S - 1903E</t>
  </si>
  <si>
    <t>LJMoore1@cps.edu</t>
  </si>
  <si>
    <t>Sheryl Paulette Freeman</t>
  </si>
  <si>
    <t>SPFreeman@cps.edu</t>
  </si>
  <si>
    <t>2524 S Central Park Ave  Chicago, IL 60623</t>
  </si>
  <si>
    <t>2524S - 3600W</t>
  </si>
  <si>
    <t>Virginia Margarita Jimenez</t>
  </si>
  <si>
    <t>vmjimenez@cps.edu</t>
  </si>
  <si>
    <t>Carmen Medina</t>
  </si>
  <si>
    <t>CMedina@cps.edu</t>
  </si>
  <si>
    <t>650 E 91st Pl  Chicago, IL 60619</t>
  </si>
  <si>
    <t>9132S - 650E</t>
  </si>
  <si>
    <t>aabiegler@cps.edu</t>
  </si>
  <si>
    <t>Leonard Isaac Fourte</t>
  </si>
  <si>
    <t>LIFourte@cps.edu</t>
  </si>
  <si>
    <t>1621 W Wabansia Ave  Chicago, IL 60622</t>
  </si>
  <si>
    <t>1700N - 1621W</t>
  </si>
  <si>
    <t>WRKlee@cps.edu</t>
  </si>
  <si>
    <t>Mrs.Amy Marie Klimowski</t>
  </si>
  <si>
    <t>AMKlimowski@cps.edu</t>
  </si>
  <si>
    <t>3542 S Washtenaw Ave  Chicago, IL 60632</t>
  </si>
  <si>
    <t>3542S - 2700W</t>
  </si>
  <si>
    <t>DRMorris@cps.edu</t>
  </si>
  <si>
    <t>Michele Sanborn</t>
  </si>
  <si>
    <t>MSanborn@cps.edu</t>
  </si>
  <si>
    <t>932 N Central Ave  Chicago, IL 60651</t>
  </si>
  <si>
    <t>932N - 5600W</t>
  </si>
  <si>
    <t>CDWilson@cps.edu</t>
  </si>
  <si>
    <t>Shenann Monique Finley-Jones</t>
  </si>
  <si>
    <t>SMFinley-jones@cps.edu</t>
  </si>
  <si>
    <t>5329 S Oak Park Ave  Chicago, IL 60638</t>
  </si>
  <si>
    <t>5329S - 6800W</t>
  </si>
  <si>
    <t>rdeckinga@cps.edu</t>
  </si>
  <si>
    <t>Teresa Helen Chrobak-Prince</t>
  </si>
  <si>
    <t>THChrobak-prince@cps.ed</t>
  </si>
  <si>
    <t>8546 S Cregier  Chicago, IL 60617</t>
  </si>
  <si>
    <t>8546S - 1800E</t>
  </si>
  <si>
    <t>DLPorch@cps.edu</t>
  </si>
  <si>
    <t>2620 S Lawndale Ave  Chicago, IL 60623</t>
  </si>
  <si>
    <t>2620S - 3700W</t>
  </si>
  <si>
    <t>Lillian Lazu</t>
  </si>
  <si>
    <t>LLazu@cps.edu</t>
  </si>
  <si>
    <t>Charles Ehrhard</t>
  </si>
  <si>
    <t>CEhrhard@cps.edu</t>
  </si>
  <si>
    <t>1234 N Monticello Ave  Chicago, IL 60651</t>
  </si>
  <si>
    <t>1234N - 3632W</t>
  </si>
  <si>
    <t>SDHarden@cps.edu</t>
  </si>
  <si>
    <t>Eboni Monique Mcdonald</t>
  </si>
  <si>
    <t>EMMcdonald@cps.edu</t>
  </si>
  <si>
    <t>3740 N Panama Ave  Chicago, IL 60634</t>
  </si>
  <si>
    <t>3740N - 8100W</t>
  </si>
  <si>
    <t>LMirowska@cps.edu</t>
  </si>
  <si>
    <t>Colette Deanne Laurencell</t>
  </si>
  <si>
    <t>CDLaurencell@cps.edu</t>
  </si>
  <si>
    <t>1414 E 61st Pl  Chicago, IL 60637</t>
  </si>
  <si>
    <t>6132S - 1414E</t>
  </si>
  <si>
    <t>Docilla Pollard</t>
  </si>
  <si>
    <t>DPollard1@cps.edu</t>
  </si>
  <si>
    <t>Juanita Lucille Stem</t>
  </si>
  <si>
    <t>JLStem@cps.edu</t>
  </si>
  <si>
    <t>2929 W 83rd St  Chicago, IL 60652</t>
  </si>
  <si>
    <t>8300S - 2929W</t>
  </si>
  <si>
    <t>AMBrock@cps.edu</t>
  </si>
  <si>
    <t>James Barnes Jr</t>
  </si>
  <si>
    <t>JBarnes1@cps.edu</t>
  </si>
  <si>
    <t>5516 S Maplewood Ave  Chicago, IL 60629</t>
  </si>
  <si>
    <t>5516S - 2532W</t>
  </si>
  <si>
    <t>JArriola-lopez@cps.edu</t>
  </si>
  <si>
    <t>Kathleen Ann Lizarraga</t>
  </si>
  <si>
    <t>KALizarraga@cps.edu</t>
  </si>
  <si>
    <t>5740 S Michigan Ave  Chicago, IL 60637</t>
  </si>
  <si>
    <t>5740S - 100E</t>
  </si>
  <si>
    <t>JLMoore1@cps.edu</t>
  </si>
  <si>
    <t>Charessa Annae Maiden-Mcneal</t>
  </si>
  <si>
    <t>CAMaiden-mcneal@cps.edu</t>
  </si>
  <si>
    <t>901 E 133rd Pl  Chicago, IL 60827</t>
  </si>
  <si>
    <t>13332S - 901E</t>
  </si>
  <si>
    <t>KETobias@cps.edu</t>
  </si>
  <si>
    <t>Wanda Denise Withers</t>
  </si>
  <si>
    <t>WDWithers@cps.edu</t>
  </si>
  <si>
    <t>630 E 131st St  Chicago, IL 60827</t>
  </si>
  <si>
    <t>13100S - 630E</t>
  </si>
  <si>
    <t>Deborah Jackson</t>
  </si>
  <si>
    <t>djackson20@cps.edu</t>
  </si>
  <si>
    <t>Robert R Cain</t>
  </si>
  <si>
    <t>RRCain@cps.edu</t>
  </si>
  <si>
    <t>11314 S Spaulding Ave  Chicago, IL 60655</t>
  </si>
  <si>
    <t>11314S - 3300W</t>
  </si>
  <si>
    <t>DMEsposito@cps.edu</t>
  </si>
  <si>
    <t>Cory W Overstreet</t>
  </si>
  <si>
    <t>CWOverstreet@cps.edu</t>
  </si>
  <si>
    <t>832 W Sheridan Rd  Chicago, IL 60613</t>
  </si>
  <si>
    <t>3900N - 832W</t>
  </si>
  <si>
    <t>CGAzcoitia@cps.edu</t>
  </si>
  <si>
    <t>Tomas Reyes</t>
  </si>
  <si>
    <t>TReyes2@cps.edu</t>
  </si>
  <si>
    <t>2745 W Roosevelt Rd  Chicago, IL 60608</t>
  </si>
  <si>
    <t>1200S - 2745W</t>
  </si>
  <si>
    <t>KNolen@cps.edu</t>
  </si>
  <si>
    <t>Bobbie Jean Banks</t>
  </si>
  <si>
    <t>BJBanks4@cps.edu</t>
  </si>
  <si>
    <t>2135 W Foster Ave  Chicago, IL 60625</t>
  </si>
  <si>
    <t>5200N - 2135W</t>
  </si>
  <si>
    <t>JAPeila@cps.edu</t>
  </si>
  <si>
    <t>Elora Bernadette Hayes</t>
  </si>
  <si>
    <t>EBHayes@cps.edu</t>
  </si>
  <si>
    <t>2021 N Point St  Chicago, IL 60647</t>
  </si>
  <si>
    <t>2021N - 2648W</t>
  </si>
  <si>
    <t>rsaucedo@cps.edu</t>
  </si>
  <si>
    <t>Evdokia Kathleen Block</t>
  </si>
  <si>
    <t>EKBlock@cps.edu</t>
  </si>
  <si>
    <t>2450 W Rice St  Chicago, IL 60622</t>
  </si>
  <si>
    <t>832N - 2450W</t>
  </si>
  <si>
    <t>MGarcia-jones@cps.edu</t>
  </si>
  <si>
    <t>John William Mcnulty</t>
  </si>
  <si>
    <t>JWMcnulty@cps.edu</t>
  </si>
  <si>
    <t>5042 S Artesian Ave  Chicago, IL 60632</t>
  </si>
  <si>
    <t>5042S - 2432W</t>
  </si>
  <si>
    <t>Lorraine Marie Balesh</t>
  </si>
  <si>
    <t>LMBalesh@cps.edu</t>
  </si>
  <si>
    <t>Ella Louise Lemberis</t>
  </si>
  <si>
    <t>ELLemberis@cps.edu</t>
  </si>
  <si>
    <t>13231 S Burley Ave  Chicago, IL 60633</t>
  </si>
  <si>
    <t>13231S - 3234E</t>
  </si>
  <si>
    <t>CJPagnucco@cps.edu</t>
  </si>
  <si>
    <t>Jennifer Lynne Laurincik</t>
  </si>
  <si>
    <t>JLLaurincik@cps.edu</t>
  </si>
  <si>
    <t>3121 W Byron St  Chicago, IL 60618</t>
  </si>
  <si>
    <t>3900N - 3121W</t>
  </si>
  <si>
    <t>DDWard@cps.edu</t>
  </si>
  <si>
    <t>Robert James Staszczak</t>
  </si>
  <si>
    <t>RJStaszczak@cps.edu</t>
  </si>
  <si>
    <t>6110 N Fairfield Ave  Chicago, IL 60659</t>
  </si>
  <si>
    <t>6110N - 2732W</t>
  </si>
  <si>
    <t>EDCesario@cps.edu</t>
  </si>
  <si>
    <t>Maureen Delgado</t>
  </si>
  <si>
    <t>MDelgado3@cps.edu</t>
  </si>
  <si>
    <t>2350 W 110th Pl  Chicago, IL 60643</t>
  </si>
  <si>
    <t>11032S - 2350W</t>
  </si>
  <si>
    <t>CMGrimm@cps.edu</t>
  </si>
  <si>
    <t>8441 S Yates Blvd  Chicago, IL 60617</t>
  </si>
  <si>
    <t>8441S - 2400E</t>
  </si>
  <si>
    <t>JDase@cps.edu</t>
  </si>
  <si>
    <t>El Roy Estes Jr</t>
  </si>
  <si>
    <t>EEstes1@cps.edu</t>
  </si>
  <si>
    <t>1003 N Leavitt St  Chicago, IL 60622</t>
  </si>
  <si>
    <t>1003N - 2200W</t>
  </si>
  <si>
    <t>WAOleksy@cps.edu</t>
  </si>
  <si>
    <t>Keli Marie Robison</t>
  </si>
  <si>
    <t>KMRobison@cps.edu</t>
  </si>
  <si>
    <t>8150 S Bishop St  Chicago, IL 60620</t>
  </si>
  <si>
    <t>8150S - 1432W</t>
  </si>
  <si>
    <t>Mrs.Simone G. Griffin</t>
  </si>
  <si>
    <t>sggriffin@cps.edu</t>
  </si>
  <si>
    <t>Mrs.LaTacia Renee Morgan-Gre</t>
  </si>
  <si>
    <t>LRMorgan@cps.edu</t>
  </si>
  <si>
    <t>7414 N Wolcott Ave  Chicago, IL 60626</t>
  </si>
  <si>
    <t>7414N - 1900W</t>
  </si>
  <si>
    <t>Mr.Syed J Ahmed</t>
  </si>
  <si>
    <t>sjahmed@cps.edu</t>
  </si>
  <si>
    <t>4046 N Leavitt St  Chicago, IL 60618</t>
  </si>
  <si>
    <t>4046N - 2200W</t>
  </si>
  <si>
    <t>GAZurawski@cps.edu</t>
  </si>
  <si>
    <t>Stephen Alex Laslo</t>
  </si>
  <si>
    <t>SALaslo@cps.edu</t>
  </si>
  <si>
    <t>1624 W 19th St  Chicago, IL 60608</t>
  </si>
  <si>
    <t>1900S - 1624W</t>
  </si>
  <si>
    <t>Ms.Martha Alba</t>
  </si>
  <si>
    <t>MAlba7@cps.edu</t>
  </si>
  <si>
    <t>Francisco Yanez</t>
  </si>
  <si>
    <t>FYanez1@cps.edu</t>
  </si>
  <si>
    <t>6010 S Throop St  Chicago, IL 60636</t>
  </si>
  <si>
    <t>6010S - 1300W</t>
  </si>
  <si>
    <t>LEMcginnis-garner@cps.edu</t>
  </si>
  <si>
    <t>Nneka Camara Thompson</t>
  </si>
  <si>
    <t>NCThompson@cps.edu</t>
  </si>
  <si>
    <t>2510 S Kildare Ave  Chicago, IL 60623</t>
  </si>
  <si>
    <t>2510S - 4300W</t>
  </si>
  <si>
    <t>Carol Rose Devens-Falk</t>
  </si>
  <si>
    <t>CRDevensfalk@cps.edu</t>
  </si>
  <si>
    <t>Osvaldo DeSantiago</t>
  </si>
  <si>
    <t>ODesantiago@cps.edu</t>
  </si>
  <si>
    <t>2554 W 113th St  Chicago, IL 60655</t>
  </si>
  <si>
    <t>11300S - 2554W</t>
  </si>
  <si>
    <t>CSLawton@cps.edu</t>
  </si>
  <si>
    <t>Amy Lynn O'Connor</t>
  </si>
  <si>
    <t>ALOconnor@cps.edu</t>
  </si>
  <si>
    <t>1241 W 19th St  Chicago, IL 60608</t>
  </si>
  <si>
    <t>1900S - 1241W</t>
  </si>
  <si>
    <t>VKleros@cps.edu</t>
  </si>
  <si>
    <t>2128 S Saint Louis Ave  Chicago, IL 60623</t>
  </si>
  <si>
    <t>2128S - 3500W</t>
  </si>
  <si>
    <t>LMJackson2@cps.edu</t>
  </si>
  <si>
    <t>Dawanda Fountain</t>
  </si>
  <si>
    <t>DFountain@cps.edu</t>
  </si>
  <si>
    <t>8601 W Foster Ave  Chicago, IL 60656</t>
  </si>
  <si>
    <t>5200N - 8601W</t>
  </si>
  <si>
    <t>DELucas@cps.edu</t>
  </si>
  <si>
    <t>Sondra Lynn Archibald</t>
  </si>
  <si>
    <t>SLArchibald@cps.edu</t>
  </si>
  <si>
    <t>3116 W Belden Ave  Chicago, IL 60647</t>
  </si>
  <si>
    <t>2300N - 3116W</t>
  </si>
  <si>
    <t>MESegovia@cps.edu</t>
  </si>
  <si>
    <t>Rebecca Davis</t>
  </si>
  <si>
    <t>RDavis12@cps.edu</t>
  </si>
  <si>
    <t>3014 W 39th Pl  Chicago, IL 60632</t>
  </si>
  <si>
    <t>3932S - 3014W</t>
  </si>
  <si>
    <t>SGomez1@cps.edu</t>
  </si>
  <si>
    <t>Monica Lynn Miller-Lococo</t>
  </si>
  <si>
    <t>MLMiller-lococo@cps.edu</t>
  </si>
  <si>
    <t>3810 W 81st Pl  Chicago, IL 60652</t>
  </si>
  <si>
    <t>8132S - 3810W</t>
  </si>
  <si>
    <t>MCDixon@cps.edu</t>
  </si>
  <si>
    <t>Jeannine Marie Gorny</t>
  </si>
  <si>
    <t>JMGorny@cps.edu</t>
  </si>
  <si>
    <t>7030 N Sacramento Ave  Chicago, IL 60645</t>
  </si>
  <si>
    <t>7030N - 3000W</t>
  </si>
  <si>
    <t>SJKukielka@cps.edu</t>
  </si>
  <si>
    <t>Kimberly Ann Jockl</t>
  </si>
  <si>
    <t>KAJockl@cps.edu</t>
  </si>
  <si>
    <t>7240 S Wabash Ave  Chicago, IL 60619</t>
  </si>
  <si>
    <t>7240S - 45E</t>
  </si>
  <si>
    <t>amlewis10@cps.edu</t>
  </si>
  <si>
    <t>Mr.Stephen McClain</t>
  </si>
  <si>
    <t>smcclain4@cps.edu</t>
  </si>
  <si>
    <t>3436 N Osceola Ave  Chicago, IL 60634</t>
  </si>
  <si>
    <t>3436N - 7432W</t>
  </si>
  <si>
    <t>ROrtiz@cps.edu</t>
  </si>
  <si>
    <t>Matthew Ray Dorris</t>
  </si>
  <si>
    <t>MRDorris@cps.edu</t>
  </si>
  <si>
    <t>5415 S Union Ave  Chicago, IL 60609</t>
  </si>
  <si>
    <t>5415S - 700W</t>
  </si>
  <si>
    <t>edockery@cps.edu</t>
  </si>
  <si>
    <t>Rhonda Rochelle Russell-Hend</t>
  </si>
  <si>
    <t>RRRussell-henders@cps.e</t>
  </si>
  <si>
    <t>8306 S Saint Lawrence Ave  Chicago, IL 60619</t>
  </si>
  <si>
    <t>8306S - 600E</t>
  </si>
  <si>
    <t>SADale@cps.edu</t>
  </si>
  <si>
    <t>Terrycita D Perry</t>
  </si>
  <si>
    <t>TDPerry@cps.edu</t>
  </si>
  <si>
    <t>2651 W Washington Blvd  Chicago, IL 60612</t>
  </si>
  <si>
    <t>100N - 2651W</t>
  </si>
  <si>
    <t>Deborah Hammond-Watts</t>
  </si>
  <si>
    <t>DPHammond-watts@cps.edu</t>
  </si>
  <si>
    <t>535 E 35th St  Chicago, IL 60616</t>
  </si>
  <si>
    <t>3500S - 535E</t>
  </si>
  <si>
    <t>LENorwood@cps.edu</t>
  </si>
  <si>
    <t>6108 S Natoma Ave  Chicago, IL 60638</t>
  </si>
  <si>
    <t>6108S - 6632W</t>
  </si>
  <si>
    <t>EAlvarez1@cps.edu</t>
  </si>
  <si>
    <t>Sean Mcnichols</t>
  </si>
  <si>
    <t>SMcnichols@cps.edu</t>
  </si>
  <si>
    <t>2722 S King Dr  Chicago, IL 60616</t>
  </si>
  <si>
    <t>2722S - 400E</t>
  </si>
  <si>
    <t>KBWarner@cps.edu</t>
  </si>
  <si>
    <t>Samuel Paul</t>
  </si>
  <si>
    <t>SPaul@cps.edu</t>
  </si>
  <si>
    <t>9300 S Princeton Ave  Chicago, IL 60620</t>
  </si>
  <si>
    <t>9300S - 300W</t>
  </si>
  <si>
    <t>SBJackson@cps.edu</t>
  </si>
  <si>
    <t>Linda Woods</t>
  </si>
  <si>
    <t>LWoods1@cps.edu</t>
  </si>
  <si>
    <t>1845 W Cortland St  Chicago, IL 60622</t>
  </si>
  <si>
    <t>1900N - 1845W</t>
  </si>
  <si>
    <t>MGNeidlinger@cps.edu</t>
  </si>
  <si>
    <t>Michelle Masny</t>
  </si>
  <si>
    <t>MMasny@cps.edu</t>
  </si>
  <si>
    <t>6121 S Hermitage Ave  Chicago, IL 60636</t>
  </si>
  <si>
    <t>6121S - 1732W</t>
  </si>
  <si>
    <t>klmelendez@cps.edu</t>
  </si>
  <si>
    <t>Mrs.Sheffeia Wright</t>
  </si>
  <si>
    <t>swright30@cps.edu</t>
  </si>
  <si>
    <t>3400 W 65th Pl  Chicago, IL 60629</t>
  </si>
  <si>
    <t>6532S - 3400W</t>
  </si>
  <si>
    <t>NHGunn@cps.edu</t>
  </si>
  <si>
    <t>Erika Deneea Foreman</t>
  </si>
  <si>
    <t>EDForeman@cps.edu</t>
  </si>
  <si>
    <t>7350 W Pratt Ave  Chicago, IL 60631</t>
  </si>
  <si>
    <t>6800N - 7350W</t>
  </si>
  <si>
    <t>SDPeterson@cps.edu</t>
  </si>
  <si>
    <t>Debbie P Nikokavouras</t>
  </si>
  <si>
    <t>DPNikokavouras@cps.edu</t>
  </si>
  <si>
    <t>32 E 115th St  Chicago, IL 60628</t>
  </si>
  <si>
    <t>11500S - 32E</t>
  </si>
  <si>
    <t>Sheila Blanche Barlow</t>
  </si>
  <si>
    <t>SBBarlow@cps.edu</t>
  </si>
  <si>
    <t>6525 N Hiawatha Ave  Chicago, IL 60646</t>
  </si>
  <si>
    <t>6525N - 5348W</t>
  </si>
  <si>
    <t>JLKepka@cps.edu</t>
  </si>
  <si>
    <t>Mary Katherine Clancy</t>
  </si>
  <si>
    <t>MKClancy1@cps.edu</t>
  </si>
  <si>
    <t>12339 S Normal Ave  Chicago, IL 60628</t>
  </si>
  <si>
    <t>12339S - 500W</t>
  </si>
  <si>
    <t>PAWakefield@cps.edu</t>
  </si>
  <si>
    <t>Pamela Lynn Dukes</t>
  </si>
  <si>
    <t>PLDukes@cps.edu</t>
  </si>
  <si>
    <t>4815 S Karlov Ave  Chicago, IL 60632</t>
  </si>
  <si>
    <t>4815S - 4100W</t>
  </si>
  <si>
    <t>JMSauri@cps.edu</t>
  </si>
  <si>
    <t>Jason Christopher Mcginnis</t>
  </si>
  <si>
    <t>JCMcginnis1@cps.edu</t>
  </si>
  <si>
    <t>243 N Parkside Ave  Chicago, IL 60644</t>
  </si>
  <si>
    <t>243N - 5644W</t>
  </si>
  <si>
    <t>SMScott3@cps.edu</t>
  </si>
  <si>
    <t>Salik Mukarram</t>
  </si>
  <si>
    <t>SMukarram@cps.edu</t>
  </si>
  <si>
    <t>3600 W 5th Ave  Chicago, IL 60624</t>
  </si>
  <si>
    <t>400S - 3600W</t>
  </si>
  <si>
    <t>LAbram@cps.edu</t>
  </si>
  <si>
    <t>Barbara Sheila Luster</t>
  </si>
  <si>
    <t>BSLuster@cps.edu</t>
  </si>
  <si>
    <t>1865 W Montvale  Chicago, IL 60643</t>
  </si>
  <si>
    <t>11334S - 1865W</t>
  </si>
  <si>
    <t>ARTucker@cps.edu</t>
  </si>
  <si>
    <t>Edwin B Mason</t>
  </si>
  <si>
    <t>EBMason@cps.edu</t>
  </si>
  <si>
    <t>3419 S Bell Ave  Chicago, IL 60608</t>
  </si>
  <si>
    <t>3419S - 2232W</t>
  </si>
  <si>
    <t>Rodolfo Rojas</t>
  </si>
  <si>
    <t>RMRojas@cps.edu</t>
  </si>
  <si>
    <t>Erin O'Neill</t>
  </si>
  <si>
    <t>EMaloney@cps.edu</t>
  </si>
  <si>
    <t>3020 N Lamon Ave  Chicago, IL 60641</t>
  </si>
  <si>
    <t>3020N - 4900W</t>
  </si>
  <si>
    <t>James Nash Cosme</t>
  </si>
  <si>
    <t>JNCosme@cps.edu</t>
  </si>
  <si>
    <t>Mrs.Cecilia A Bartel</t>
  </si>
  <si>
    <t>CABartel@cps.edu</t>
  </si>
  <si>
    <t>5414 N Linder Ave  Chicago, IL 60630</t>
  </si>
  <si>
    <t>5414N - 5500W</t>
  </si>
  <si>
    <t>Barbara Ellen Oken</t>
  </si>
  <si>
    <t>BEOken@cps.edu</t>
  </si>
  <si>
    <t>Julie Marie Walsh</t>
  </si>
  <si>
    <t>JMWalsh5@cps.edu</t>
  </si>
  <si>
    <t>1415 E 70th St  Chicago, IL 60637</t>
  </si>
  <si>
    <t>7000S - 1415E</t>
  </si>
  <si>
    <t>10041 S Union Ave  Chicago, IL 60628</t>
  </si>
  <si>
    <t>10041S - 700W</t>
  </si>
  <si>
    <t>RLTowner@cps.edu</t>
  </si>
  <si>
    <t>Leanthony Douglas Brown</t>
  </si>
  <si>
    <t>LDBrown2@cps.edu</t>
  </si>
  <si>
    <t>7019 N Ashland Ave  Chicago, IL 60626</t>
  </si>
  <si>
    <t>7019N - 1600W</t>
  </si>
  <si>
    <t>BLMetcalf@cps.edu</t>
  </si>
  <si>
    <t>Adrian Shericee Dobbins</t>
  </si>
  <si>
    <t>ASDobbins@cps.edu</t>
  </si>
  <si>
    <t>6145 S Ingleside Ave  Chicago, IL 60637</t>
  </si>
  <si>
    <t>6145S - 932E</t>
  </si>
  <si>
    <t>CJMiller1@cps.edu</t>
  </si>
  <si>
    <t>Dana M Turner</t>
  </si>
  <si>
    <t>DMTurner1@cps.edu</t>
  </si>
  <si>
    <t>2233 S Kedzie Ave  Chicago, IL 60623</t>
  </si>
  <si>
    <t>2233S - 3200W</t>
  </si>
  <si>
    <t>Mrs.Marin Gonzalez</t>
  </si>
  <si>
    <t>mgonzalez231@cps.edu</t>
  </si>
  <si>
    <t>Claudia Naranjo</t>
  </si>
  <si>
    <t>CPineda@cps.edu</t>
  </si>
  <si>
    <t>2832 W 24th Blvd  Chicago, IL 60623</t>
  </si>
  <si>
    <t>2400S - 2832W</t>
  </si>
  <si>
    <t>TJWitzl@cps.edu</t>
  </si>
  <si>
    <t>2456 N Mango Ave  Chicago, IL 60639</t>
  </si>
  <si>
    <t>2456N - 5732W</t>
  </si>
  <si>
    <t>SPStewart@cps.edu</t>
  </si>
  <si>
    <t>Jorge Mario Melgar</t>
  </si>
  <si>
    <t>JMMelgar@cps.edu</t>
  </si>
  <si>
    <t>9025 S Throop St  Chicago, IL 60620</t>
  </si>
  <si>
    <t>9025S - 1300W</t>
  </si>
  <si>
    <t>Roger Eric Beauford</t>
  </si>
  <si>
    <t>REBeauford@cps.edu</t>
  </si>
  <si>
    <t>Chantel Leigh Angeletti</t>
  </si>
  <si>
    <t>CLAngeletti@cps.edu</t>
  </si>
  <si>
    <t>751 S Sacramento Blvd  Chicago, IL 60612</t>
  </si>
  <si>
    <t>751S - 3000W</t>
  </si>
  <si>
    <t>BBrowder@cps.edu</t>
  </si>
  <si>
    <t>Sherisse M Freeney</t>
  </si>
  <si>
    <t>SMTaylor@cps.edu</t>
  </si>
  <si>
    <t>225 W Evergreen Ave  Chicago, IL 60610</t>
  </si>
  <si>
    <t>1332N - 225W</t>
  </si>
  <si>
    <t>Margie Dunlap Smagacz</t>
  </si>
  <si>
    <t>mdsmagacz@cps.edu</t>
  </si>
  <si>
    <t>Matthew Onofrio Lombardo</t>
  </si>
  <si>
    <t>molombardo@cps.edu</t>
  </si>
  <si>
    <t>8530 S Wood St  Chicago, IL 60620</t>
  </si>
  <si>
    <t>8530S - 1800W</t>
  </si>
  <si>
    <t>JWebb1@cps.edu</t>
  </si>
  <si>
    <t>Kimberly Adrian Harper-Young</t>
  </si>
  <si>
    <t>KAHarper@cps.edu</t>
  </si>
  <si>
    <t>4214 S Saint Lawrence Ave  Chicago, IL 60653</t>
  </si>
  <si>
    <t>4214S - 600E</t>
  </si>
  <si>
    <t>PTCreed@cps.edu</t>
  </si>
  <si>
    <t>Dr.Maureen White</t>
  </si>
  <si>
    <t>mwhite50@cps.edu</t>
  </si>
  <si>
    <t>5300 S Hermitage Ave  Chicago, IL 60609</t>
  </si>
  <si>
    <t>5300S - 1732W</t>
  </si>
  <si>
    <t>CANovak@cps.edu</t>
  </si>
  <si>
    <t>Takia J Foster</t>
  </si>
  <si>
    <t>TJFoster@cps.edu</t>
  </si>
  <si>
    <t>2010 N Central Park  Chicago, IL 60647</t>
  </si>
  <si>
    <t>2010N - 3600W</t>
  </si>
  <si>
    <t>NOsiecki@cps.edu</t>
  </si>
  <si>
    <t>Timothy Matthew Daly</t>
  </si>
  <si>
    <t>TMDaly1@cps.edu</t>
  </si>
  <si>
    <t>1631 W Jonquil Ter  Chicago, IL 60626</t>
  </si>
  <si>
    <t>7700N - 1631W</t>
  </si>
  <si>
    <t>CWashington1@cps.edu</t>
  </si>
  <si>
    <t>Vianna Nolen-Peters</t>
  </si>
  <si>
    <t>VNolen-peters@cps.edu</t>
  </si>
  <si>
    <t>10347 S Ewing Ave  Chicago, IL 60617</t>
  </si>
  <si>
    <t>10347S - 3634E</t>
  </si>
  <si>
    <t>pmacmahon@cps.edu</t>
  </si>
  <si>
    <t>Joann M Barry</t>
  </si>
  <si>
    <t>JMBarry@cps.edu</t>
  </si>
  <si>
    <t>5225 N Oak Park Ave  Chicago, IL 60656</t>
  </si>
  <si>
    <t>5225N - 6800W</t>
  </si>
  <si>
    <t>JAMcglade@cps.edu</t>
  </si>
  <si>
    <t>Heather Ann Chron-Bernard</t>
  </si>
  <si>
    <t>HAChron@cps.edu</t>
  </si>
  <si>
    <t>3740 W 31st St  Chicago, IL 60623</t>
  </si>
  <si>
    <t>3100S - 3740W</t>
  </si>
  <si>
    <t>ajuarez1@cps.edu</t>
  </si>
  <si>
    <t>Angelica Guerrero</t>
  </si>
  <si>
    <t>AGuerrero3@cps.edu</t>
  </si>
  <si>
    <t>9301 S State St  Chicago, IL 60619</t>
  </si>
  <si>
    <t>9301S - 1E</t>
  </si>
  <si>
    <t>MRWillis@cps.edu</t>
  </si>
  <si>
    <t>Denise Lynn Duplessis</t>
  </si>
  <si>
    <t>DLDuplessis@cps.edu</t>
  </si>
  <si>
    <t>7316 S Hoyne Ave  Chicago, IL 60636</t>
  </si>
  <si>
    <t>7316S - 2100W</t>
  </si>
  <si>
    <t>MSmith8@cps.edu</t>
  </si>
  <si>
    <t>Ms.Tara Shaun Renee Cain</t>
  </si>
  <si>
    <t>trcain@cps.edu</t>
  </si>
  <si>
    <t>2236 N Rockwell St  Chicago, IL 60647</t>
  </si>
  <si>
    <t>2236N - 2600W</t>
  </si>
  <si>
    <t>BJKargas@cps.edu</t>
  </si>
  <si>
    <t>Raquel Gonzalez</t>
  </si>
  <si>
    <t>RGonzalez2@cps.edu</t>
  </si>
  <si>
    <t>12302 S State St  Chicago, IL 60628</t>
  </si>
  <si>
    <t>12302S - 1E</t>
  </si>
  <si>
    <t>MLSeaton@cps.edu</t>
  </si>
  <si>
    <t>Ms.Kiwana Lanise Sanders</t>
  </si>
  <si>
    <t>KLSanders4@cps.edu</t>
  </si>
  <si>
    <t>12810 S Escanaba Ave  Chicago, IL 60633</t>
  </si>
  <si>
    <t>12810S - 2900E</t>
  </si>
  <si>
    <t>DMSweeney@cps.edu</t>
  </si>
  <si>
    <t>5120 N Winthrop Ave  Chicago, IL 60640</t>
  </si>
  <si>
    <t>5120N - 1100W</t>
  </si>
  <si>
    <t>PSBrandt@cps.edu</t>
  </si>
  <si>
    <t>Bill Puo Yeh</t>
  </si>
  <si>
    <t>BPYeh@cps.edu</t>
  </si>
  <si>
    <t>4436 S Union Ave  Chicago, IL 60609</t>
  </si>
  <si>
    <t>4436S - 700W</t>
  </si>
  <si>
    <t>JCNichols@cps.edu</t>
  </si>
  <si>
    <t>Victor Phillip Moore</t>
  </si>
  <si>
    <t>VPMoore@cps.edu</t>
  </si>
  <si>
    <t>3730 N Laramie Ave  Chicago, IL 60641</t>
  </si>
  <si>
    <t>3730N - 5200W</t>
  </si>
  <si>
    <t>SKCarlson@cps.edu</t>
  </si>
  <si>
    <t>Goldie I Keilin</t>
  </si>
  <si>
    <t>GIKeilin@cps.edu</t>
  </si>
  <si>
    <t>3000 S Lawndale Ave  Chicago, IL 60623</t>
  </si>
  <si>
    <t>3000S - 3700W</t>
  </si>
  <si>
    <t>AHerrera-vest@cps.edu</t>
  </si>
  <si>
    <t>Ms.Guadalupe Gonzalez</t>
  </si>
  <si>
    <t>GGonzalez1@cps.edu</t>
  </si>
  <si>
    <t>LAColeman@cps.edu</t>
  </si>
  <si>
    <t>3525 S Honore  Chicago, IL 60609</t>
  </si>
  <si>
    <t>3525S - 1832W</t>
  </si>
  <si>
    <t>mrheidkamp@cps.edu</t>
  </si>
  <si>
    <t>Deidre Lashae Wess</t>
  </si>
  <si>
    <t>DLWess@cps.edu</t>
  </si>
  <si>
    <t>3715 W Polk St  Chicago, IL 60624</t>
  </si>
  <si>
    <t>800S - 3715W</t>
  </si>
  <si>
    <t>DCarter1@cps.edu</t>
  </si>
  <si>
    <t>Daphne Jowharah Islam Gordon</t>
  </si>
  <si>
    <t>DJIslamgordon@cps.edu</t>
  </si>
  <si>
    <t>8524 S Green St  Chicago, IL 60620</t>
  </si>
  <si>
    <t>8524S - 832W</t>
  </si>
  <si>
    <t>DYBrown@cps.edu</t>
  </si>
  <si>
    <t>Donnell L Rader</t>
  </si>
  <si>
    <t>DLRader@cps.edu</t>
  </si>
  <si>
    <t>5450 W 64th Pl  Chicago, IL 60638</t>
  </si>
  <si>
    <t>6432S - 5450W</t>
  </si>
  <si>
    <t>JRCarlson@cps.edu</t>
  </si>
  <si>
    <t>Noel Francis Mcnally</t>
  </si>
  <si>
    <t>NFMcnally@cps.edu</t>
  </si>
  <si>
    <t>4420 S Sacramento Ave  Chicago, IL 60632</t>
  </si>
  <si>
    <t>4420S - 3000W</t>
  </si>
  <si>
    <t>kfkim@cps.edu</t>
  </si>
  <si>
    <t>Ms.Meghan M Duffy</t>
  </si>
  <si>
    <t>mmduffy2@cps.edu</t>
  </si>
  <si>
    <t>247 W 23rd Pl  Chicago, IL 60616</t>
  </si>
  <si>
    <t>2332S - 247W</t>
  </si>
  <si>
    <t>Ginger Inez Lumpkin</t>
  </si>
  <si>
    <t>GILumpkin@cps.edu</t>
  </si>
  <si>
    <t>Catherine Amy Moy</t>
  </si>
  <si>
    <t>CAMoy@cps.edu</t>
  </si>
  <si>
    <t>6140 S Melvina  Chicago, IL 60638</t>
  </si>
  <si>
    <t>6140S - 6200W</t>
  </si>
  <si>
    <t>DEIles@cps.edu</t>
  </si>
  <si>
    <t>Brian Michael Yracheta</t>
  </si>
  <si>
    <t>BMYracheta@cps.edu</t>
  </si>
  <si>
    <t>8344 S Commercial Ave  Chicago, IL 60617</t>
  </si>
  <si>
    <t>8344S - 3000E</t>
  </si>
  <si>
    <t>JMoore2@cps.edu</t>
  </si>
  <si>
    <t>Elaine Bell</t>
  </si>
  <si>
    <t>EBell1@cps.edu</t>
  </si>
  <si>
    <t>1650 W Cornelia Ave  Chicago, IL 60657</t>
  </si>
  <si>
    <t>3500N - 1650W</t>
  </si>
  <si>
    <t>JRGray@cps.edu</t>
  </si>
  <si>
    <t>Yolanda Edith Luna-Mroz</t>
  </si>
  <si>
    <t>YELuna@cps.edu</t>
  </si>
  <si>
    <t>4747 S Bishop St  Chicago, IL 60609</t>
  </si>
  <si>
    <t>4747S - 1438W</t>
  </si>
  <si>
    <t>Mrs.Taina Velazquez-Drover</t>
  </si>
  <si>
    <t>TVelazquez@cps.edu</t>
  </si>
  <si>
    <t>Wilma Milagros Velazquez</t>
  </si>
  <si>
    <t>WMVelazquez@cps.edu</t>
  </si>
  <si>
    <t>2819 W 21st Pl  Chicago, IL 60623</t>
  </si>
  <si>
    <t>2132S - 2819W</t>
  </si>
  <si>
    <t>AOrbe-lugo@cps.edu</t>
  </si>
  <si>
    <t>Jason E Siegellak</t>
  </si>
  <si>
    <t>JESiegellak@cps.edu</t>
  </si>
  <si>
    <t>2332 S Western Ave  Chicago, IL 60608</t>
  </si>
  <si>
    <t>2332S - 2400W</t>
  </si>
  <si>
    <t>AQuintero@cps.edu</t>
  </si>
  <si>
    <t>BArredondo@cps.edu</t>
  </si>
  <si>
    <t>1841 N Springfield Ave  Chicago, IL 60647</t>
  </si>
  <si>
    <t>1841N - 3900W</t>
  </si>
  <si>
    <t>MLGonzalez@cps.edu</t>
  </si>
  <si>
    <t>Mr.Ryan Dewey Belville</t>
  </si>
  <si>
    <t>rdbelville@cps.edu</t>
  </si>
  <si>
    <t>1556 E 56th St  Chicago, IL 60637</t>
  </si>
  <si>
    <t>5600S - 1556E</t>
  </si>
  <si>
    <t>SParks@cps.edu</t>
  </si>
  <si>
    <t>Bernadette Latrice Glover</t>
  </si>
  <si>
    <t>BLGlover@cps.edu</t>
  </si>
  <si>
    <t>7525 S Harvard  Chicago, IL 60620</t>
  </si>
  <si>
    <t>7525S - 332W</t>
  </si>
  <si>
    <t>Aisha Khadijah McCarthy</t>
  </si>
  <si>
    <t>AKMccarthy@cps.edu</t>
  </si>
  <si>
    <t>Mrs.LeKenya Sanders-Sharpe</t>
  </si>
  <si>
    <t>lsanders-sh@cps.edu</t>
  </si>
  <si>
    <t>4540 N Hamlin Ave  Chicago, IL 60625</t>
  </si>
  <si>
    <t>4540N - 3800W</t>
  </si>
  <si>
    <t>RValdez@cps.edu</t>
  </si>
  <si>
    <t>Camille Marie Malinowski</t>
  </si>
  <si>
    <t>CMMalinowski@cps.edu</t>
  </si>
  <si>
    <t>2728 S Kostner Ave  Chicago, IL 60623</t>
  </si>
  <si>
    <t>2728S - 4400W</t>
  </si>
  <si>
    <t>RFGarcia@cps.edu</t>
  </si>
  <si>
    <t>Jose Antonio Ramirez</t>
  </si>
  <si>
    <t>JARamirez@cps.edu</t>
  </si>
  <si>
    <t>3319 N Clifton Ave  Chicago, IL 60657</t>
  </si>
  <si>
    <t>3319N - 1136W</t>
  </si>
  <si>
    <t>Mr.Nathan J Pietrini</t>
  </si>
  <si>
    <t>njpietrini@cps.edu</t>
  </si>
  <si>
    <t>Beth Bazer</t>
  </si>
  <si>
    <t>BBazer@cps.edu</t>
  </si>
  <si>
    <t>1018 N Laramie Ave  Chicago, IL 60651</t>
  </si>
  <si>
    <t>1018N - 5200W</t>
  </si>
  <si>
    <t>wlwilliams3@cps.edu</t>
  </si>
  <si>
    <t>Crissie Williams</t>
  </si>
  <si>
    <t>CWilliams19@cps.edu</t>
  </si>
  <si>
    <t>1518 W Granville Ave  Chicago, IL 60660</t>
  </si>
  <si>
    <t>6200N - 1518W</t>
  </si>
  <si>
    <t>DAGomez@cps.edu</t>
  </si>
  <si>
    <t>Nancy Jo Tarpey Cole</t>
  </si>
  <si>
    <t>NJTarpeycole@cps.edu</t>
  </si>
  <si>
    <t>6657 S Kimbark Ave  Chicago, IL 60637</t>
  </si>
  <si>
    <t>6657S - 1300E</t>
  </si>
  <si>
    <t>FEEmbil@cps.edu</t>
  </si>
  <si>
    <t>744 E 103rd St  Chicago, IL 60628</t>
  </si>
  <si>
    <t>10300S - 744E</t>
  </si>
  <si>
    <t>Tiffany D Brown</t>
  </si>
  <si>
    <t>TDBrown@cps.edu</t>
  </si>
  <si>
    <t>Mrs.Nicole Cavin Spicer</t>
  </si>
  <si>
    <t>ncspicer@cps.edu</t>
  </si>
  <si>
    <t>3010 S Parnell Ave  Chicago, IL 60616</t>
  </si>
  <si>
    <t>3010S - 532W</t>
  </si>
  <si>
    <t>AHCarmona@cps.edu</t>
  </si>
  <si>
    <t>Erin M Farrell</t>
  </si>
  <si>
    <t>EMFarrell@cps.edu</t>
  </si>
  <si>
    <t>4640 S Lamon Ave  Chicago, IL 60638</t>
  </si>
  <si>
    <t>4640S - 4900W</t>
  </si>
  <si>
    <t>JOPorter@cps.edu</t>
  </si>
  <si>
    <t>4747 S Winchester Ave  Chicago, IL 60609</t>
  </si>
  <si>
    <t>4747S - 1932W</t>
  </si>
  <si>
    <t>AJGarcia@cps.edu</t>
  </si>
  <si>
    <t>PGonzalez1@cps.edu</t>
  </si>
  <si>
    <t>4409 W Wilcox St  Chicago, IL 60624</t>
  </si>
  <si>
    <t>132S - 4409W</t>
  </si>
  <si>
    <t>JFHearns@cps.edu</t>
  </si>
  <si>
    <t>Kimbreana Lynette Taylor-Goo</t>
  </si>
  <si>
    <t>KLTaylor-goode@cps.edu</t>
  </si>
  <si>
    <t>5650 S Wolcott Ave  Chicago, IL 60636</t>
  </si>
  <si>
    <t>5650S - 1900W</t>
  </si>
  <si>
    <t>MBJackson-ivy@cps.edu</t>
  </si>
  <si>
    <t>Donald Hudson</t>
  </si>
  <si>
    <t>DHudson@cps.edu</t>
  </si>
  <si>
    <t>4316 S Princeton Ave  Chicago, IL 60609</t>
  </si>
  <si>
    <t>4316S - 300W</t>
  </si>
  <si>
    <t>JLPerisin@cps.edu</t>
  </si>
  <si>
    <t>Sandee Lolita Mcdonald</t>
  </si>
  <si>
    <t>SLMcdonald1@cps.edu</t>
  </si>
  <si>
    <t>4250 N Saint Louis Ave  Chicago, IL 60618</t>
  </si>
  <si>
    <t>4250N - 3500W</t>
  </si>
  <si>
    <t>JGutierrez1@cps.edu</t>
  </si>
  <si>
    <t>Susim Kumar Munshi</t>
  </si>
  <si>
    <t>skmunshi@cps.edu</t>
  </si>
  <si>
    <t>1212 S Plymouth Ct  Chicago, IL 60605</t>
  </si>
  <si>
    <t>1212S - 31W</t>
  </si>
  <si>
    <t>TSShelton@cps.edu</t>
  </si>
  <si>
    <t>Timothy J Butler</t>
  </si>
  <si>
    <t>TJButler@cps.edu</t>
  </si>
  <si>
    <t>3711 W Douglas Blvd  Chicago, IL 60623</t>
  </si>
  <si>
    <t>1400S - 3711W</t>
  </si>
  <si>
    <t>Tamara L Davis</t>
  </si>
  <si>
    <t>TLDavis28@cps.edu</t>
  </si>
  <si>
    <t>Mr.Michael Christian Abello</t>
  </si>
  <si>
    <t>mcabello1@cps.edu</t>
  </si>
  <si>
    <t>4619 S Wolcott Ave  Chicago, IL 60609</t>
  </si>
  <si>
    <t>4619S - 1900W</t>
  </si>
  <si>
    <t>PFSchissler@cps.edu</t>
  </si>
  <si>
    <t>Rosario Badillo</t>
  </si>
  <si>
    <t>RBadillo@cps.edu</t>
  </si>
  <si>
    <t>3244 W Ainslie St  Chicago, IL 60625</t>
  </si>
  <si>
    <t>4900N - 3244W</t>
  </si>
  <si>
    <t>SRAhlman@cps.edu</t>
  </si>
  <si>
    <t>Kyla L Bailenson</t>
  </si>
  <si>
    <t>klbailenson@cps.edu</t>
  </si>
  <si>
    <t>5625 N McVicker Ave  Chicago, IL 60646</t>
  </si>
  <si>
    <t>5625N - 6032W</t>
  </si>
  <si>
    <t>DFReese@cps.edu</t>
  </si>
  <si>
    <t>Diane Mary Kieres</t>
  </si>
  <si>
    <t>DMKieres@cps.edu</t>
  </si>
  <si>
    <t>1104 W 31st St  Chicago, IL 60608</t>
  </si>
  <si>
    <t>3100S - 1104W</t>
  </si>
  <si>
    <t>Konstantinos Patsiopoulos</t>
  </si>
  <si>
    <t>KPatsiopoulos@cps.edu</t>
  </si>
  <si>
    <t>Christos T Liberos</t>
  </si>
  <si>
    <t>CTLymberopoulos@cps.edu</t>
  </si>
  <si>
    <t>955 W Garfield Blvd  Chicago, IL 60621</t>
  </si>
  <si>
    <t>5500S - 955W</t>
  </si>
  <si>
    <t>ALThomas@cps.edu</t>
  </si>
  <si>
    <t>Erika Jeanine Wallace-Thurma</t>
  </si>
  <si>
    <t>EJWallace-thurman@cps.e</t>
  </si>
  <si>
    <t>720 N Lorel Ave  Chicago, IL 60644</t>
  </si>
  <si>
    <t>720N - 5332W</t>
  </si>
  <si>
    <t>Keri K Eckersall</t>
  </si>
  <si>
    <t>kkeckersall@cps.edu</t>
  </si>
  <si>
    <t>Daphne Leora Sherrod</t>
  </si>
  <si>
    <t>DLSherrod@cps.edu</t>
  </si>
  <si>
    <t>8905 S Crandon Ave  Chicago, IL 60617</t>
  </si>
  <si>
    <t>8905S - 2300E</t>
  </si>
  <si>
    <t>Jerrold Washington</t>
  </si>
  <si>
    <t>JWashington1@cps.edu</t>
  </si>
  <si>
    <t>Leslie Anne Foster</t>
  </si>
  <si>
    <t>LAFoster@cps.edu</t>
  </si>
  <si>
    <t>8324 S Racine Ave  Chicago, IL 60620</t>
  </si>
  <si>
    <t>8324S - 1200W</t>
  </si>
  <si>
    <t>LEReed@cps.edu</t>
  </si>
  <si>
    <t>Veronica R Robinson</t>
  </si>
  <si>
    <t>VRRobinson@cps.edu</t>
  </si>
  <si>
    <t>10650 S Eberhart Ave  Chicago, IL 60628</t>
  </si>
  <si>
    <t>10650S - 500E</t>
  </si>
  <si>
    <t>BCBryant@cps.edu</t>
  </si>
  <si>
    <t>Arthurine Deniece Beaugard</t>
  </si>
  <si>
    <t>ADBeaugard@cps.edu</t>
  </si>
  <si>
    <t>4247 W 15th St  Chicago, IL 60623</t>
  </si>
  <si>
    <t>1500S - 4247W</t>
  </si>
  <si>
    <t>LMHoward@cps.edu</t>
  </si>
  <si>
    <t>Latrice Lawanda Whitfield</t>
  </si>
  <si>
    <t>lwhitfield@cps.edu</t>
  </si>
  <si>
    <t>3849 W 69th Pl  Chicago, IL 60629</t>
  </si>
  <si>
    <t>6932S - 3849W</t>
  </si>
  <si>
    <t>DCupp@cps.edu</t>
  </si>
  <si>
    <t>Leopoldo Acosta</t>
  </si>
  <si>
    <t>LAcosta@cps.edu</t>
  </si>
  <si>
    <t>820 S Carpenter St  Chicago, IL 60607</t>
  </si>
  <si>
    <t>820S - 1032W</t>
  </si>
  <si>
    <t>JAMacias@cps.edu</t>
  </si>
  <si>
    <t>Blanca Estella Miarka</t>
  </si>
  <si>
    <t>BEMiarka@cps.edu</t>
  </si>
  <si>
    <t>3149 N Wolcott Ave  Chicago, IL 60657</t>
  </si>
  <si>
    <t>3149N - 1900W</t>
  </si>
  <si>
    <t>Stephanie Ann Bloom</t>
  </si>
  <si>
    <t>sabloom@cps.edu</t>
  </si>
  <si>
    <t>Griselda E Flores</t>
  </si>
  <si>
    <t>GEFlores@cps.edu</t>
  </si>
  <si>
    <t>5650 N Mozart St  Chicago, IL 60659</t>
  </si>
  <si>
    <t>5650N - 2832W</t>
  </si>
  <si>
    <t>RCBaughman@cps.edu</t>
  </si>
  <si>
    <t>Susan Soohee Paik</t>
  </si>
  <si>
    <t>SSPaik@cps.edu</t>
  </si>
  <si>
    <t>1119 N Cleveland Ave  Chicago, IL 60610</t>
  </si>
  <si>
    <t>1119N - 500W</t>
  </si>
  <si>
    <t>BFry@cps.edu</t>
  </si>
  <si>
    <t>Latonya Boykin</t>
  </si>
  <si>
    <t>LBoykin@cps.edu</t>
  </si>
  <si>
    <t>1420 W 17th St  Chicago, IL 60608</t>
  </si>
  <si>
    <t>1700S - 1420W</t>
  </si>
  <si>
    <t>AMAli@cps.edu</t>
  </si>
  <si>
    <t>Vauncia Marie Allen</t>
  </si>
  <si>
    <t>VMAllen@cps.edu</t>
  </si>
  <si>
    <t>1746 S Miller St  Chicago, IL 60608</t>
  </si>
  <si>
    <t>1746S - 1030W</t>
  </si>
  <si>
    <t>ZMHernandez@cps.edu</t>
  </si>
  <si>
    <t>Efrain Martinez</t>
  </si>
  <si>
    <t>EMartinez10@cps.edu</t>
  </si>
  <si>
    <t>9241 S Leavitt St  Chicago, IL 60620</t>
  </si>
  <si>
    <t>9241S - 2200W</t>
  </si>
  <si>
    <t>Eileen Mary Scanlan</t>
  </si>
  <si>
    <t>EMScanlan@cps.edu</t>
  </si>
  <si>
    <t>Ms.Julie A Pienta</t>
  </si>
  <si>
    <t>JASchwarz@cps.edu</t>
  </si>
  <si>
    <t>2850 W 24th Blvd  Chicago, IL 60623</t>
  </si>
  <si>
    <t>2400S - 2850W</t>
  </si>
  <si>
    <t>IVargas1@cps.edu</t>
  </si>
  <si>
    <t>Gilberto Piedrahita</t>
  </si>
  <si>
    <t>GPiedrahita@cps.edu</t>
  </si>
  <si>
    <t>4959 S Blackstone Ave  Chicago, IL 60615</t>
  </si>
  <si>
    <t>4959S - 1500E</t>
  </si>
  <si>
    <t>CMConlan@cps.edu</t>
  </si>
  <si>
    <t>Eric Lewis</t>
  </si>
  <si>
    <t>ELewis3@cps.edu</t>
  </si>
  <si>
    <t>6450 S Lowe Ave  Chicago, IL 60621</t>
  </si>
  <si>
    <t>6450S - 632W</t>
  </si>
  <si>
    <t>VNash@cps.edu</t>
  </si>
  <si>
    <t>Pamela Yvette Smith</t>
  </si>
  <si>
    <t>PYSmith@cps.edu</t>
  </si>
  <si>
    <t>3501 W Potomac Ave  Chicago, IL 60651</t>
  </si>
  <si>
    <t>1300N - 3501W</t>
  </si>
  <si>
    <t>Ms.Kristie Langbehn</t>
  </si>
  <si>
    <t>klangbehn@cps.edu</t>
  </si>
  <si>
    <t>Mrs.Christine R. Diaz</t>
  </si>
  <si>
    <t>crdiaz1@cps.edu</t>
  </si>
  <si>
    <t>6700 N Greenview Ave  Chicago, IL 60626</t>
  </si>
  <si>
    <t>6700N - 1500W</t>
  </si>
  <si>
    <t>Norma Iris Cortez</t>
  </si>
  <si>
    <t>Ncortez@cps.edu</t>
  </si>
  <si>
    <t>2345 S Millard Ave  Chicago, IL 60623</t>
  </si>
  <si>
    <t>2345S - 3632W</t>
  </si>
  <si>
    <t>JCFeiwell@cps.edu</t>
  </si>
  <si>
    <t>Marisela Ramirez</t>
  </si>
  <si>
    <t>MRamirez2@cps.edu</t>
  </si>
  <si>
    <t>5625 S Mobile Ave  Chicago, IL 60638</t>
  </si>
  <si>
    <t>5625S - 6300W</t>
  </si>
  <si>
    <t>MWMcgreal@cps.edu</t>
  </si>
  <si>
    <t>Jonathan Michael Keith</t>
  </si>
  <si>
    <t>JMKeith@cps.edu</t>
  </si>
  <si>
    <t>9351 S Lowe Ave  Chicago, IL 60620</t>
  </si>
  <si>
    <t>9351S - 632W</t>
  </si>
  <si>
    <t>LMBishop@cps.edu</t>
  </si>
  <si>
    <t>Regina Ann Gooden-Hampton</t>
  </si>
  <si>
    <t>RAGooden-hampton@cps.ed</t>
  </si>
  <si>
    <t>LOZANO</t>
  </si>
  <si>
    <t>1501 N Greenview Ave  Chicago, IL 60642</t>
  </si>
  <si>
    <t>1501N - 1500W</t>
  </si>
  <si>
    <t>MTCampos@cps.edu</t>
  </si>
  <si>
    <t>Sonia Lopez</t>
  </si>
  <si>
    <t>SLopez4@cps.edu</t>
  </si>
  <si>
    <t>936 E 54th St  Chicago, IL 60615</t>
  </si>
  <si>
    <t>5400S - 936E</t>
  </si>
  <si>
    <t>MLHester@cps.edu</t>
  </si>
  <si>
    <t>Michelle Christine Brumfield</t>
  </si>
  <si>
    <t>MCBrumfield@cps.edu</t>
  </si>
  <si>
    <t>1150 W 96th St  Chicago, IL 60643</t>
  </si>
  <si>
    <t>9600S - 1150W</t>
  </si>
  <si>
    <t>TVDowdell@cps.edu</t>
  </si>
  <si>
    <t>Mrs.Yazmin Mitchell-Tarleton</t>
  </si>
  <si>
    <t>YMitchell@cps.edu</t>
  </si>
  <si>
    <t>1734 N Orleans St  Chicago, IL 60614</t>
  </si>
  <si>
    <t>1734N - 340W</t>
  </si>
  <si>
    <t>eheurtefeu@cps.edu</t>
  </si>
  <si>
    <t>Kimberly Ann Miller</t>
  </si>
  <si>
    <t>KAMiller@cps.edu</t>
  </si>
  <si>
    <t>3500 W Douglas Blvd  Chicago, IL 60623</t>
  </si>
  <si>
    <t>1400S - 3500W</t>
  </si>
  <si>
    <t>Willard Willette</t>
  </si>
  <si>
    <t>WWillette@cps.edu</t>
  </si>
  <si>
    <t>Lekesha L Moody</t>
  </si>
  <si>
    <t>LLWilliams6@cps.edu</t>
  </si>
  <si>
    <t>1431 N Leamington Ave  Chicago, IL 60651</t>
  </si>
  <si>
    <t>1431N - 5132W</t>
  </si>
  <si>
    <t>Kathy Elaine Jenkins</t>
  </si>
  <si>
    <t>KEJenkins1@cps.edu</t>
  </si>
  <si>
    <t>Elwanda Denise Butler</t>
  </si>
  <si>
    <t>EDButler@cps.edu</t>
  </si>
  <si>
    <t>5300 S Loomis Blvd  Chicago, IL 60609</t>
  </si>
  <si>
    <t>5300S - 1400W</t>
  </si>
  <si>
    <t>KDJones1@cps.edu</t>
  </si>
  <si>
    <t>Mrs.Rebeka Eden Barrera</t>
  </si>
  <si>
    <t>REThomas@cps.edu</t>
  </si>
  <si>
    <t>615 W Kemper Pl  Chicago, IL 60614</t>
  </si>
  <si>
    <t>2332N - 615W</t>
  </si>
  <si>
    <t>MCArmendariz@cps.edu</t>
  </si>
  <si>
    <t>Cynthia Lynn Gerber</t>
  </si>
  <si>
    <t>clgerber@cps.edu</t>
  </si>
  <si>
    <t>3221 N Sacramento Ave  Chicago, IL 60618</t>
  </si>
  <si>
    <t>3221N - 3000W</t>
  </si>
  <si>
    <t>RPMackin@cps.edu</t>
  </si>
  <si>
    <t>Gabriel Antonio Parra</t>
  </si>
  <si>
    <t>GAParra@cps.edu</t>
  </si>
  <si>
    <t>2103 N Lamon Ave  Chicago, IL 60639</t>
  </si>
  <si>
    <t>2103N - 4900W</t>
  </si>
  <si>
    <t>Jay Richard Thompson</t>
  </si>
  <si>
    <t>JRThompson@cps.edu</t>
  </si>
  <si>
    <t>Margaret K Byrne</t>
  </si>
  <si>
    <t>MKByrne@cps.edu</t>
  </si>
  <si>
    <t>2828 N Oak Park Ave  Chicago, IL 60634</t>
  </si>
  <si>
    <t>2828N - 6800W</t>
  </si>
  <si>
    <t>GOrtega@cps.edu</t>
  </si>
  <si>
    <t>John Gerard Fitzpatrick</t>
  </si>
  <si>
    <t>JGFitzpatrick@cps.edu</t>
  </si>
  <si>
    <t>6333 W Bloomingdale Ave  Chicago, IL 60639</t>
  </si>
  <si>
    <t>1800N - 6333W</t>
  </si>
  <si>
    <t>Leviis Andres Haney</t>
  </si>
  <si>
    <t>LAHaney1@cps.edu</t>
  </si>
  <si>
    <t>Ms.Bridget Y Garth</t>
  </si>
  <si>
    <t>BYGarth@cps.edu</t>
  </si>
  <si>
    <t>3320 W Hirsch St  Chicago, IL 60651</t>
  </si>
  <si>
    <t>1400N - 3320W</t>
  </si>
  <si>
    <t>GBRivera@cps.edu</t>
  </si>
  <si>
    <t>2941 N McVicker Ave  Chicago, IL 60634</t>
  </si>
  <si>
    <t>2941N - 6034W</t>
  </si>
  <si>
    <t>CQGabor@cps.edu</t>
  </si>
  <si>
    <t>Guadalupe J Perez</t>
  </si>
  <si>
    <t>GJPerez1@cps.edu</t>
  </si>
  <si>
    <t>7433 S Dorchester Ave  Chicago, IL 60619</t>
  </si>
  <si>
    <t>7433S - 1400E</t>
  </si>
  <si>
    <t>BJGreene@cps.edu</t>
  </si>
  <si>
    <t>Mary Lewis Jackson</t>
  </si>
  <si>
    <t>MLJackson2@cps.edu</t>
  </si>
  <si>
    <t>1420 N Hudson Ave  Chicago, IL 60610</t>
  </si>
  <si>
    <t>1420N - 432W</t>
  </si>
  <si>
    <t>Derrick Lashawn Orr</t>
  </si>
  <si>
    <t>DLOrr@cps.edu</t>
  </si>
  <si>
    <t>Tinishi P Davis</t>
  </si>
  <si>
    <t>TPDavis@cps.edu</t>
  </si>
  <si>
    <t>5252 W Palmer St  Chicago, IL 60639</t>
  </si>
  <si>
    <t>2200N - 5252W</t>
  </si>
  <si>
    <t>MFStrojny@cps.edu</t>
  </si>
  <si>
    <t>Stephen Philip Caropreso</t>
  </si>
  <si>
    <t>SPCaropreso@cps.edu</t>
  </si>
  <si>
    <t>8050 S Chappel Ave  Chicago, IL 60617</t>
  </si>
  <si>
    <t>8050S - 2032E</t>
  </si>
  <si>
    <t>Patricia Elizabeth Baggett-Hopkin</t>
  </si>
  <si>
    <t>PEBaggett-hopkins@cps.edu</t>
  </si>
  <si>
    <t>Sharon V Wingfield</t>
  </si>
  <si>
    <t>SVWingfield@cps.edu</t>
  </si>
  <si>
    <t>6550 S Richmond St  Chicago, IL 60629</t>
  </si>
  <si>
    <t>6550S - 2932W</t>
  </si>
  <si>
    <t>Latarsha Renee Green</t>
  </si>
  <si>
    <t>LRGreen@cps.edu</t>
  </si>
  <si>
    <t>Judith M Parker-Mastin</t>
  </si>
  <si>
    <t>JMParker-mastin@cps.edu</t>
  </si>
  <si>
    <t>9822 S Exchange Ave  Chicago, IL 60617</t>
  </si>
  <si>
    <t>9822S - 2934E</t>
  </si>
  <si>
    <t>JJTorres@cps.edu</t>
  </si>
  <si>
    <t>Ana M Torres-Romero</t>
  </si>
  <si>
    <t>AMTorres-romero@cps.edu</t>
  </si>
  <si>
    <t>CPetties@cps.edu</t>
  </si>
  <si>
    <t>Sylvia Yvette Hodge</t>
  </si>
  <si>
    <t>SYHodge@cps.edu</t>
  </si>
  <si>
    <t>TYTolbert@cps.edu</t>
  </si>
  <si>
    <t>Lee Edward Mclaurin</t>
  </si>
  <si>
    <t>LEMclaurin@cps.edu</t>
  </si>
  <si>
    <t>6201 S Fairfield Ave  Chicago, IL 60629</t>
  </si>
  <si>
    <t>6201S - 2732W</t>
  </si>
  <si>
    <t>MGQuiroga@cps.edu</t>
  </si>
  <si>
    <t>Karen Jean Clay</t>
  </si>
  <si>
    <t>KJClay@cps.edu</t>
  </si>
  <si>
    <t>2250 N Clifton Ave  Chicago, IL 60614</t>
  </si>
  <si>
    <t>2250N - 1132W</t>
  </si>
  <si>
    <t>KBKonieczny@cps.edu</t>
  </si>
  <si>
    <t>Bilquis A Thomas</t>
  </si>
  <si>
    <t>BAThomas9@cps.edu</t>
  </si>
  <si>
    <t>1340 W Harrison St  Chicago, IL 60607</t>
  </si>
  <si>
    <t>600S - 1340W</t>
  </si>
  <si>
    <t>MRDitto@cps.edu</t>
  </si>
  <si>
    <t>Marilou Salcepuedes Rebolled</t>
  </si>
  <si>
    <t>msrebolledo@cps.edu</t>
  </si>
  <si>
    <t>3527 S Wallace St  Chicago, IL 60609</t>
  </si>
  <si>
    <t>3527S - 600W</t>
  </si>
  <si>
    <t>JAShoffner@cps.edu</t>
  </si>
  <si>
    <t>Tina Walker</t>
  </si>
  <si>
    <t>TWalker1@cps.edu</t>
  </si>
  <si>
    <t>2712 S Sawyer Ave  Chicago, IL 60623</t>
  </si>
  <si>
    <t>2712S - 3232W</t>
  </si>
  <si>
    <t>flhernandez@cps.edu</t>
  </si>
  <si>
    <t>Giselda Devora Corrales Murr</t>
  </si>
  <si>
    <t>GDCorralesmurray@cps.ed</t>
  </si>
  <si>
    <t>6543 S Champlain Ave  Chicago, IL 60637</t>
  </si>
  <si>
    <t>6543S - 635E</t>
  </si>
  <si>
    <t>Charles Olatokunbo Asiyanbi</t>
  </si>
  <si>
    <t>COAsiyanbi@cps.edu</t>
  </si>
  <si>
    <t>Sharrone M Travis</t>
  </si>
  <si>
    <t>SMTravis@cps.edu</t>
  </si>
  <si>
    <t>8801 S Indiana Ave  Chicago, IL 60619</t>
  </si>
  <si>
    <t>8801S - 200E</t>
  </si>
  <si>
    <t>DPerry1@cps.edu</t>
  </si>
  <si>
    <t>6901 S Fairfield Ave  Chicago, IL 60629</t>
  </si>
  <si>
    <t>6901S - 2732W</t>
  </si>
  <si>
    <t>DPHawk@cps.edu</t>
  </si>
  <si>
    <t>Aundre L Hayes</t>
  </si>
  <si>
    <t>ALHayes@cps.edu</t>
  </si>
  <si>
    <t>5411 W Fullerton Ave  Chicago, IL 60639</t>
  </si>
  <si>
    <t>2400N - 5411W</t>
  </si>
  <si>
    <t>DFBelanger@cps.edu</t>
  </si>
  <si>
    <t>Esmeralda Roman</t>
  </si>
  <si>
    <t>ERoman1@cps.edu</t>
  </si>
  <si>
    <t>4728 N Wolcott Ave  Chicago, IL 60640</t>
  </si>
  <si>
    <t>4728N - 1900W</t>
  </si>
  <si>
    <t>camendoza1@cps.edu</t>
  </si>
  <si>
    <t>Edward Francis Breen</t>
  </si>
  <si>
    <t>EFBreen@cps.edu</t>
  </si>
  <si>
    <t>2233 W Ohio St  Chicago, IL 60612</t>
  </si>
  <si>
    <t>600N - 2233W</t>
  </si>
  <si>
    <t>Mrs.Nicole Milberg</t>
  </si>
  <si>
    <t>nmilberg@cps.edu</t>
  </si>
  <si>
    <t>Patrick Michael O'Connor</t>
  </si>
  <si>
    <t>pmoconnor1@cps.edu</t>
  </si>
  <si>
    <t>3651 W Schubert Ave  Chicago, IL 60647</t>
  </si>
  <si>
    <t>2700N - 3651W</t>
  </si>
  <si>
    <t>erivera@cps.edu</t>
  </si>
  <si>
    <t>1310 S Ashland Ave  Chicago, IL 60608</t>
  </si>
  <si>
    <t>1310S - 1600W</t>
  </si>
  <si>
    <t>fstewart@cps.edu</t>
  </si>
  <si>
    <t>Janine Douglas</t>
  </si>
  <si>
    <t>JDouglas@cps.edu</t>
  </si>
  <si>
    <t>Karime Asaf</t>
  </si>
  <si>
    <t>kasaf@cps.edu</t>
  </si>
  <si>
    <t>Lauren Marie Degiulio</t>
  </si>
  <si>
    <t>LMDegiulio@cps.edu</t>
  </si>
  <si>
    <t>6011 S Rockwell St  Chicago, IL 60629</t>
  </si>
  <si>
    <t>6011S - 2600W</t>
  </si>
  <si>
    <t>MSBeyer@cps.edu</t>
  </si>
  <si>
    <t>Keith Lajuan Mahone</t>
  </si>
  <si>
    <t>KLMahone@cps.edu</t>
  </si>
  <si>
    <t>851 W Waveland Ave  Chicago, IL 60613</t>
  </si>
  <si>
    <t>3700N - 851W</t>
  </si>
  <si>
    <t>vmvallez@cps.edu</t>
  </si>
  <si>
    <t>Elizabeth Gallo</t>
  </si>
  <si>
    <t>EGallo@cps.edu</t>
  </si>
  <si>
    <t>533 W 27th St  Chicago, IL 60616</t>
  </si>
  <si>
    <t>2700S - 533W</t>
  </si>
  <si>
    <t>JPOconnell@cps.edu</t>
  </si>
  <si>
    <t>Elizabeth Ann Nessner</t>
  </si>
  <si>
    <t>EANessner@cps.edu</t>
  </si>
  <si>
    <t>10841 S Homan Ave  Chicago, IL 60655</t>
  </si>
  <si>
    <t>10841S - 3400W</t>
  </si>
  <si>
    <t>CMDeitelhoff@cps.edu</t>
  </si>
  <si>
    <t>Joan Marie Garey-Rogers</t>
  </si>
  <si>
    <t>jmgarey-roge@cps.edu</t>
  </si>
  <si>
    <t>6445 W Strong St  Chicago, IL 60656</t>
  </si>
  <si>
    <t>4932N - 6445W</t>
  </si>
  <si>
    <t>Manda M Lukic</t>
  </si>
  <si>
    <t>MMLukic@cps.edu</t>
  </si>
  <si>
    <t>Melissa Ann Stenger</t>
  </si>
  <si>
    <t>MAStenger@cps.edu</t>
  </si>
  <si>
    <t>3020 W 108th St  Chicago, IL 60655</t>
  </si>
  <si>
    <t>10800S - 3020W</t>
  </si>
  <si>
    <t>Delena Little</t>
  </si>
  <si>
    <t>DLittle1@cps.edu</t>
  </si>
  <si>
    <t>Chalese Ardelia Conley</t>
  </si>
  <si>
    <t>CAConley@cps.edu</t>
  </si>
  <si>
    <t>10540 S Morgan St  Chicago, IL 60643</t>
  </si>
  <si>
    <t>10540S - 1000W</t>
  </si>
  <si>
    <t>DMScarlett@cps.edu</t>
  </si>
  <si>
    <t>Raquel Davis</t>
  </si>
  <si>
    <t>RDavis3@cps.edu</t>
  </si>
  <si>
    <t>6751 W 63rd Pl  Chicago, IL 60638</t>
  </si>
  <si>
    <t>6332S - 6751W</t>
  </si>
  <si>
    <t>KABryar1@cps.edu</t>
  </si>
  <si>
    <t>Elizabeth Nell Hendry</t>
  </si>
  <si>
    <t>ENHendry@cps.edu</t>
  </si>
  <si>
    <t>2200 N Hamlin Ave  Chicago, IL 60647</t>
  </si>
  <si>
    <t>2200N - 3800W</t>
  </si>
  <si>
    <t>SCaban@cps.edu</t>
  </si>
  <si>
    <t>Shereen Hussain</t>
  </si>
  <si>
    <t>SHussain@cps.edu</t>
  </si>
  <si>
    <t>3539 W Grace St  Chicago, IL 60618</t>
  </si>
  <si>
    <t>3800N - 3539W</t>
  </si>
  <si>
    <t>CDZelenka@cps.edu</t>
  </si>
  <si>
    <t>Rafael Contreras</t>
  </si>
  <si>
    <t>RContreras@cps.edu</t>
  </si>
  <si>
    <t>5335 S Kenwood Ave  Chicago, IL 60615</t>
  </si>
  <si>
    <t>5335S - 1332E</t>
  </si>
  <si>
    <t>gmason@cps.edu</t>
  </si>
  <si>
    <t>Mrs.Youlanda Delorise Snowde</t>
  </si>
  <si>
    <t>YDSnowden@cps.edu</t>
  </si>
  <si>
    <t>12607 S Union Ave  Chicago, IL 60628</t>
  </si>
  <si>
    <t>12607S - 700W</t>
  </si>
  <si>
    <t>gbaker2@cps.edu</t>
  </si>
  <si>
    <t>Steven Douglas Askew</t>
  </si>
  <si>
    <t>SDAskew@cps.edu</t>
  </si>
  <si>
    <t>TDunbar@cps.edu</t>
  </si>
  <si>
    <t>Latrese Tonya Mathis</t>
  </si>
  <si>
    <t>LTMathis@cps.edu</t>
  </si>
  <si>
    <t>8555 S Michigan Ave  Chicago, IL 60619</t>
  </si>
  <si>
    <t>8555S - 100E</t>
  </si>
  <si>
    <t>Tawane Renee Knox</t>
  </si>
  <si>
    <t>TRKnox@cps.edu</t>
  </si>
  <si>
    <t>Mrs.Vanessa Raquel Hallom</t>
  </si>
  <si>
    <t>vrwoods1@cps.edu</t>
  </si>
  <si>
    <t>3252 N Broadway St  Chicago, IL 60657</t>
  </si>
  <si>
    <t>3252N - 600W</t>
  </si>
  <si>
    <t>CAWulbert@cps.edu</t>
  </si>
  <si>
    <t>Melody A Murphy</t>
  </si>
  <si>
    <t>MAMurphy1@cps.edu</t>
  </si>
  <si>
    <t>700 W Willow St  Chicago, IL 60614</t>
  </si>
  <si>
    <t>1800N - 700W</t>
  </si>
  <si>
    <t>LSFoley-acevedo@cps.edu</t>
  </si>
  <si>
    <t>Edward C Collins</t>
  </si>
  <si>
    <t>ECCollins1@cps.edu</t>
  </si>
  <si>
    <t>5250 S Rockwell St  Chicago, IL 60632</t>
  </si>
  <si>
    <t>5250S - 2600W</t>
  </si>
  <si>
    <t>MAKouretsos@cps.edu</t>
  </si>
  <si>
    <t>Adriana Sanchez</t>
  </si>
  <si>
    <t>ASanchez2@cps.edu</t>
  </si>
  <si>
    <t>2121 N Keeler Ave  Chicago, IL 60639</t>
  </si>
  <si>
    <t>2121N - 4200W</t>
  </si>
  <si>
    <t>Gerald Paul Byers</t>
  </si>
  <si>
    <t>gbyers@cps.edu</t>
  </si>
  <si>
    <t>Felipe Velazquez</t>
  </si>
  <si>
    <t>FVelazquez@cps.edu</t>
  </si>
  <si>
    <t>4127 W Hirsch St  Chicago, IL 60651</t>
  </si>
  <si>
    <t>1400N - 4127W</t>
  </si>
  <si>
    <t>MOAdrianzen@cps.edu</t>
  </si>
  <si>
    <t>Aryadna Iris Figueroa</t>
  </si>
  <si>
    <t>AIFigueroa@cps.edu</t>
  </si>
  <si>
    <t>5900 N Nina Ave  Chicago, IL 60631</t>
  </si>
  <si>
    <t>5900N - 7200W</t>
  </si>
  <si>
    <t>RBlahuta@cps.edu</t>
  </si>
  <si>
    <t>Christine Ellen Hartwig</t>
  </si>
  <si>
    <t>cehartwig@cps.edu</t>
  </si>
  <si>
    <t>1425 N Tripp Ave  Chicago, IL 60651</t>
  </si>
  <si>
    <t>1425N - 4232W</t>
  </si>
  <si>
    <t>Joan Dameron Crisler</t>
  </si>
  <si>
    <t>JCrisler@cps.edu</t>
  </si>
  <si>
    <t>Joyce Ann Booker-Thomas</t>
  </si>
  <si>
    <t>JABooker@cps.edu</t>
  </si>
  <si>
    <t>24 W Walton St  Chicago, IL 60610</t>
  </si>
  <si>
    <t>932N - 24W</t>
  </si>
  <si>
    <t>KMStaral@cps.edu</t>
  </si>
  <si>
    <t>Matthew J Swanson</t>
  </si>
  <si>
    <t>MJSwanson1@cps.edu</t>
  </si>
  <si>
    <t>7646 S Green St  Chicago, IL 60620</t>
  </si>
  <si>
    <t>7646S - 832W</t>
  </si>
  <si>
    <t>RCJasper@cps.edu</t>
  </si>
  <si>
    <t>Ranada Lynn Johnson</t>
  </si>
  <si>
    <t>RLJohnson2@cps.edu</t>
  </si>
  <si>
    <t>6940 S Merrill Ave  Chicago, IL 60649</t>
  </si>
  <si>
    <t>6940S - 2132E</t>
  </si>
  <si>
    <t>SAParker@cps.edu</t>
  </si>
  <si>
    <t>Ms.Rosalyn E. Lewis</t>
  </si>
  <si>
    <t>relewis2@cps.edu</t>
  </si>
  <si>
    <t>6634 W Raven St  Chicago, IL 60631</t>
  </si>
  <si>
    <t>6300N - 6634W</t>
  </si>
  <si>
    <t>KKKoegler@cps.edu</t>
  </si>
  <si>
    <t>Vivian Torres</t>
  </si>
  <si>
    <t>vtorres@cps.edu</t>
  </si>
  <si>
    <t>5424 N Oketo Ave  Chicago, IL 60656</t>
  </si>
  <si>
    <t>5424N - 7400W</t>
  </si>
  <si>
    <t>Mr.Tim Riff</t>
  </si>
  <si>
    <t>triff@cps.edu</t>
  </si>
  <si>
    <t>1040 N Keeler Ave  Chicago, IL 60651</t>
  </si>
  <si>
    <t>1040N - 4200W</t>
  </si>
  <si>
    <t>Lori Ann Campbell</t>
  </si>
  <si>
    <t>LACampbell@cps.edu</t>
  </si>
  <si>
    <t>Daisy Sharice Stewart</t>
  </si>
  <si>
    <t>DSRhodes@cps.edu</t>
  </si>
  <si>
    <t>525 N Armour St  Chicago, IL 60642</t>
  </si>
  <si>
    <t>525N - 1500W</t>
  </si>
  <si>
    <t>JSanchez@cps.edu</t>
  </si>
  <si>
    <t>Luz Elenia Borges-Caraballo</t>
  </si>
  <si>
    <t>leborges-caraballo@cps.</t>
  </si>
  <si>
    <t>6550 S Seeley Ave  Chicago, IL 60636</t>
  </si>
  <si>
    <t>6550S - 2032W</t>
  </si>
  <si>
    <t>KNHall@cps.edu</t>
  </si>
  <si>
    <t>Frank David Morris III</t>
  </si>
  <si>
    <t>FDMorris@cps.edu</t>
  </si>
  <si>
    <t>8247 S Christiana Ave  Chicago, IL 60652</t>
  </si>
  <si>
    <t>8247S - 3332W</t>
  </si>
  <si>
    <t>SGriggs@cps.edu</t>
  </si>
  <si>
    <t>Sheila Rene Morris</t>
  </si>
  <si>
    <t>SRMorris1@cps.edu</t>
  </si>
  <si>
    <t>Mr.Jeffery White</t>
  </si>
  <si>
    <t>jwhite67@cps.edu</t>
  </si>
  <si>
    <t>Vincent E Izuegbu</t>
  </si>
  <si>
    <t>VEIzuegbu@cps.edu</t>
  </si>
  <si>
    <t>5051 N Kenneth Ave  Chicago, IL 60630</t>
  </si>
  <si>
    <t>5051N - 4434W</t>
  </si>
  <si>
    <t>Martin Ryczek</t>
  </si>
  <si>
    <t>MRyczek@cps.edu</t>
  </si>
  <si>
    <t>RDBrown@cps.edu</t>
  </si>
  <si>
    <t>Emika C Canty</t>
  </si>
  <si>
    <t>ECCanty@cps.edu</t>
  </si>
  <si>
    <t>7037 S Rhodes Ave  Chicago, IL 60637</t>
  </si>
  <si>
    <t>7037S - 532E</t>
  </si>
  <si>
    <t>wejohnson@cps.edu</t>
  </si>
  <si>
    <t>Lashae R Jenkins Merrell</t>
  </si>
  <si>
    <t>LRJenkinsmerrell@cps.ed</t>
  </si>
  <si>
    <t>6938 S East End Ave  Chicago, IL 60649</t>
  </si>
  <si>
    <t>6938S - 1700E</t>
  </si>
  <si>
    <t>Cedric P Nolen</t>
  </si>
  <si>
    <t>CPNolen@cps.edu</t>
  </si>
  <si>
    <t>Mark Landon Carson</t>
  </si>
  <si>
    <t>MLCarson@cps.edu</t>
  </si>
  <si>
    <t>5825 S Kostner Ave  Chicago, IL 60629</t>
  </si>
  <si>
    <t>5825S - 4400W</t>
  </si>
  <si>
    <t>Gerardo B Trujillo</t>
  </si>
  <si>
    <t>GBTrujillo@cps.edu</t>
  </si>
  <si>
    <t>Francisco Leal</t>
  </si>
  <si>
    <t>FLeal@cps.edu</t>
  </si>
  <si>
    <t>3826 W 58th St  Chicago, IL 60629</t>
  </si>
  <si>
    <t>5800S - 3826W</t>
  </si>
  <si>
    <t>ohassan@cps.edu</t>
  </si>
  <si>
    <t>Angel Aguirre</t>
  </si>
  <si>
    <t>AAguirre@cps.edu</t>
  </si>
  <si>
    <t>749 S Oakley Blvd  Chicago, IL 60612</t>
  </si>
  <si>
    <t>749S - 2300W</t>
  </si>
  <si>
    <t>VONewell@cps.edu</t>
  </si>
  <si>
    <t>Jacqueline Alyce Davis</t>
  </si>
  <si>
    <t>JADavis2@cps.edu</t>
  </si>
  <si>
    <t>1423 W Bryn Mawr Ave  Chicago, IL 60660</t>
  </si>
  <si>
    <t>5600N - 1423W</t>
  </si>
  <si>
    <t>NMendez@cps.edu</t>
  </si>
  <si>
    <t>Colin Joseph Murphy</t>
  </si>
  <si>
    <t>CJMurphy@cps.edu</t>
  </si>
  <si>
    <t>SDMoore-ollie@cps.edu</t>
  </si>
  <si>
    <t>Chinyere Igweife Okafor</t>
  </si>
  <si>
    <t>CIOkafor@cps.edu</t>
  </si>
  <si>
    <t>9130 S University Ave  Chicago, IL 60619</t>
  </si>
  <si>
    <t>9130S - 1132E</t>
  </si>
  <si>
    <t>Trina Idell Tucker</t>
  </si>
  <si>
    <t>TITucker@cps.edu</t>
  </si>
  <si>
    <t>Tammy Michelle Vance</t>
  </si>
  <si>
    <t>TMVance@cps.edu</t>
  </si>
  <si>
    <t>2410 S Leavitt St  Chicago, IL 60608</t>
  </si>
  <si>
    <t>2410S - 2200W</t>
  </si>
  <si>
    <t>DAButler1@cps.edu</t>
  </si>
  <si>
    <t>Marla Ann Elitzer</t>
  </si>
  <si>
    <t>MAElitzer@cps.edu</t>
  </si>
  <si>
    <t>3113 S Rhodes Ave  Chicago, IL 60616</t>
  </si>
  <si>
    <t>3113S - 532E</t>
  </si>
  <si>
    <t>ALHill1@cps.edu</t>
  </si>
  <si>
    <t>Gretta Paulette Steadman</t>
  </si>
  <si>
    <t>GPSteadman@cps.edu</t>
  </si>
  <si>
    <t>5510 N Christiana Ave  Chicago, IL 60625</t>
  </si>
  <si>
    <t>5510N - 3332W</t>
  </si>
  <si>
    <t>adparrott-sh@cps.edu</t>
  </si>
  <si>
    <t>Ms.Elsie Kathleen Kane</t>
  </si>
  <si>
    <t>ekkane@cps.edu</t>
  </si>
  <si>
    <t>10309 S Morgan St  Chicago, IL 60643</t>
  </si>
  <si>
    <t>10309S - 1000W</t>
  </si>
  <si>
    <t>MLVanAllen@cps.edu</t>
  </si>
  <si>
    <t>Sabrina Anderson</t>
  </si>
  <si>
    <t>SAnderson@cps.edu</t>
  </si>
  <si>
    <t>2301 W 21st Pl  Chicago, IL 60608</t>
  </si>
  <si>
    <t>2132S - 2301W</t>
  </si>
  <si>
    <t>RHernandez3@cps.edu</t>
  </si>
  <si>
    <t>Phillip A Yasenak</t>
  </si>
  <si>
    <t>PAYasenak@cps.edu</t>
  </si>
  <si>
    <t>650 E 85th St  Chicago, IL 60619</t>
  </si>
  <si>
    <t>8500S - 650E</t>
  </si>
  <si>
    <t>SRGrady@cps.edu</t>
  </si>
  <si>
    <t>Emmett Fred Carter</t>
  </si>
  <si>
    <t>EFCarter@cps.edu</t>
  </si>
  <si>
    <t>2642 W 15th Pl  Chicago, IL 60608</t>
  </si>
  <si>
    <t>1532S - 2642W</t>
  </si>
  <si>
    <t>RCanler@cps.edu</t>
  </si>
  <si>
    <t>Merle Dubnow</t>
  </si>
  <si>
    <t>MDubnow@cps.edu</t>
  </si>
  <si>
    <t>10538 S Langley Ave  Chicago, IL 60628</t>
  </si>
  <si>
    <t>10538S - 700E</t>
  </si>
  <si>
    <t>KAMoore2@cps.edu</t>
  </si>
  <si>
    <t>Melanie Eileen Ware</t>
  </si>
  <si>
    <t>MEWare@cps.edu</t>
  </si>
  <si>
    <t>410 N Monticello Ave  Chicago, IL 60624</t>
  </si>
  <si>
    <t>410N - 3632W</t>
  </si>
  <si>
    <t>RMHobbs@cps.edu</t>
  </si>
  <si>
    <t>Joseph Amedee Iii Lavizzo</t>
  </si>
  <si>
    <t>jalavizzo@cps.edu</t>
  </si>
  <si>
    <t>5330 W Berteau Ave  Chicago, IL 60641</t>
  </si>
  <si>
    <t>4200N - 5330W</t>
  </si>
  <si>
    <t>Maureen Ready-Ghuneim</t>
  </si>
  <si>
    <t>MSReadyGhuneim@cps.edu</t>
  </si>
  <si>
    <t>Jennifer Paula Rath</t>
  </si>
  <si>
    <t>JPRath@cps.edu</t>
  </si>
  <si>
    <t>1632 W Wrightwood Ave  Chicago, IL 60614</t>
  </si>
  <si>
    <t>2600N - 1632W</t>
  </si>
  <si>
    <t>eroche@cps.edu</t>
  </si>
  <si>
    <t>Amanda J Malsch</t>
  </si>
  <si>
    <t>AJMalsch@cps.edu</t>
  </si>
  <si>
    <t>4650 N Menard Ave  Chicago, IL 60630</t>
  </si>
  <si>
    <t>4650N - 5800W</t>
  </si>
  <si>
    <t>LMEhrenberg@cps.edu</t>
  </si>
  <si>
    <t>Hanna Kapica</t>
  </si>
  <si>
    <t>HKapica@cps.edu</t>
  </si>
  <si>
    <t>Pulaski International School of Chicago</t>
  </si>
  <si>
    <t>2230 W McLean Ave  Chicago, IL 60647</t>
  </si>
  <si>
    <t>2032N - 2230W</t>
  </si>
  <si>
    <t>ADBedard@cps.edu</t>
  </si>
  <si>
    <t>Diana T Racasi</t>
  </si>
  <si>
    <t>DTRacasi@cps.edu</t>
  </si>
  <si>
    <t>11311 S Forrestville Ave  Chicago, IL 60628</t>
  </si>
  <si>
    <t>11311S - 535E</t>
  </si>
  <si>
    <t>Carol J Lovely</t>
  </si>
  <si>
    <t>CJLovely@cps.edu</t>
  </si>
  <si>
    <t>Sandra Demos-Kelley</t>
  </si>
  <si>
    <t>SDemos-kelley@cps.edu</t>
  </si>
  <si>
    <t>4332 N Paulina St  Chicago, IL 60613</t>
  </si>
  <si>
    <t>4332N - 1700W</t>
  </si>
  <si>
    <t>HDConnolly@cps.edu</t>
  </si>
  <si>
    <t>Eric J Fay</t>
  </si>
  <si>
    <t>EJFay@cps.edu</t>
  </si>
  <si>
    <t>5631 S Kimbark Ave  Chicago, IL 60637</t>
  </si>
  <si>
    <t>5631S - 1300E</t>
  </si>
  <si>
    <t>tlbeckwith@cps.edu</t>
  </si>
  <si>
    <t>Mr.Jeffrey Alstadt</t>
  </si>
  <si>
    <t>jalstadt@cps.edu</t>
  </si>
  <si>
    <t>834 E 50th St  Chicago, IL 60615</t>
  </si>
  <si>
    <t>5000S - 834E</t>
  </si>
  <si>
    <t>Gail King</t>
  </si>
  <si>
    <t>GKing@cps.edu</t>
  </si>
  <si>
    <t>Denitra Della Griffin</t>
  </si>
  <si>
    <t>DDGriffin@cps.edu</t>
  </si>
  <si>
    <t>3650 W School St  Chicago, IL 60618</t>
  </si>
  <si>
    <t>3300N - 3650W</t>
  </si>
  <si>
    <t>Martha Gladys Irizarry</t>
  </si>
  <si>
    <t>MGIrizarry@cps.edu</t>
  </si>
  <si>
    <t>Alixa Rodriguez</t>
  </si>
  <si>
    <t>ARodriguez6@cps.edu</t>
  </si>
  <si>
    <t>3425 N Major Ave  Chicago, IL 60634</t>
  </si>
  <si>
    <t>3425N - 5700W</t>
  </si>
  <si>
    <t>EHLoch@cps.edu</t>
  </si>
  <si>
    <t>Kimberly Thompson Davis</t>
  </si>
  <si>
    <t>KTDavis@cps.edu</t>
  </si>
  <si>
    <t>1010 E 72nd St  Chicago, IL 60619</t>
  </si>
  <si>
    <t>7200S - 1010E</t>
  </si>
  <si>
    <t>VJThompson@cps.edu</t>
  </si>
  <si>
    <t>Michael Dwayne Hinton</t>
  </si>
  <si>
    <t>MDHinton@cps.edu</t>
  </si>
  <si>
    <t>7345 N Washtenaw Ave  Chicago, IL 60645</t>
  </si>
  <si>
    <t>7345N - 2700W</t>
  </si>
  <si>
    <t>CJabbari@cps.edu</t>
  </si>
  <si>
    <t>Dana Michael Schwarz</t>
  </si>
  <si>
    <t>DMSchwarz@cps.edu</t>
  </si>
  <si>
    <t>4747 S Marshfield Ave  Chicago, IL 60609</t>
  </si>
  <si>
    <t>4747S - 1632W</t>
  </si>
  <si>
    <t>BADassinger@cps.edu</t>
  </si>
  <si>
    <t>Emma Jean Davis</t>
  </si>
  <si>
    <t>EJDavis@cps.edu</t>
  </si>
  <si>
    <t>7831 S Prairie Ave  Chicago, IL 60619</t>
  </si>
  <si>
    <t>7831S - 300E</t>
  </si>
  <si>
    <t>ICPatterson@cps.edu</t>
  </si>
  <si>
    <t>Camille Lashun Williams</t>
  </si>
  <si>
    <t>CLWilliams3@cps.edu</t>
  </si>
  <si>
    <t>8716 S Wallace St  Chicago, IL 60620</t>
  </si>
  <si>
    <t>8716S - 600W</t>
  </si>
  <si>
    <t>Stephanie E Dunn</t>
  </si>
  <si>
    <t>SEDunn@cps.edu</t>
  </si>
  <si>
    <t>Sonya Nerine Hubbard</t>
  </si>
  <si>
    <t>SNHubbard@cps.edu</t>
  </si>
  <si>
    <t>6040 N Kilpatrick Ave  Chicago, IL 60646</t>
  </si>
  <si>
    <t>6040N - 4700W</t>
  </si>
  <si>
    <t>CDMunns@cps.edu</t>
  </si>
  <si>
    <t>Melissa Ann Raich</t>
  </si>
  <si>
    <t>MARaich@cps.edu</t>
  </si>
  <si>
    <t>5248 S Sawyer Ave  Chicago, IL 60632</t>
  </si>
  <si>
    <t>5248S - 3232W</t>
  </si>
  <si>
    <t>NRobles1@cps.edu</t>
  </si>
  <si>
    <t>1850 N Newland Ave  Chicago, IL 60707</t>
  </si>
  <si>
    <t>1850N - 6932W</t>
  </si>
  <si>
    <t>SUstabecir@cps.edu</t>
  </si>
  <si>
    <t>Laura Jean Watson</t>
  </si>
  <si>
    <t>LJWatson@cps.edu</t>
  </si>
  <si>
    <t>4201 W Henderson St  Chicago, IL 60641</t>
  </si>
  <si>
    <t>3332N - 4201W</t>
  </si>
  <si>
    <t>MTWeaver@cps.edu</t>
  </si>
  <si>
    <t>Angela Burgos</t>
  </si>
  <si>
    <t>ABurgos@cps.edu</t>
  </si>
  <si>
    <t>7507 W Birchwood Ave  Chicago, IL 60631</t>
  </si>
  <si>
    <t>7500N - 7507W</t>
  </si>
  <si>
    <t>ALMcnally@cps.edu</t>
  </si>
  <si>
    <t>Margaret Mary Ward-Potts</t>
  </si>
  <si>
    <t>MMWard-potts@cps.edu</t>
  </si>
  <si>
    <t>2727 N Long Ave  Chicago, IL 60639</t>
  </si>
  <si>
    <t>2727N - 5440W</t>
  </si>
  <si>
    <t>Therese Gail Cannova</t>
  </si>
  <si>
    <t>TGCannova@cps.edu</t>
  </si>
  <si>
    <t>Basia Bronislawa Pacyniak</t>
  </si>
  <si>
    <t>BBPacyniak@cps.edu</t>
  </si>
  <si>
    <t>4600 S Hermitage Ave  Chicago, IL 60609</t>
  </si>
  <si>
    <t>4600S - 1732W</t>
  </si>
  <si>
    <t>NACadenas@cps.edu</t>
  </si>
  <si>
    <t>Pebble Chabus Jackson</t>
  </si>
  <si>
    <t>PCJackson1@cps.edu</t>
  </si>
  <si>
    <t>4520 S Kedzie Ave  Chicago, IL 60632</t>
  </si>
  <si>
    <t>4520S - 3200W</t>
  </si>
  <si>
    <t>JBarrera@cps.edu</t>
  </si>
  <si>
    <t>Eileen Marie Considine</t>
  </si>
  <si>
    <t>EMConsidine@cps.edu</t>
  </si>
  <si>
    <t>9000 S Exchange Ave  Chicago, IL 60617</t>
  </si>
  <si>
    <t>9000S - 2932E</t>
  </si>
  <si>
    <t>EMRandle@cps.edu</t>
  </si>
  <si>
    <t>Dequonce Anthony Marbury</t>
  </si>
  <si>
    <t>DAMarbury@cps.edu</t>
  </si>
  <si>
    <t>1000 W 52nd St  Chicago, IL 60609</t>
  </si>
  <si>
    <t>5200S - 1000W</t>
  </si>
  <si>
    <t>MLBrown1@cps.edu</t>
  </si>
  <si>
    <t>245 W 57th St  Chicago, IL 60621</t>
  </si>
  <si>
    <t>5700S - 245W</t>
  </si>
  <si>
    <t>ABuzanis@cps.edu</t>
  </si>
  <si>
    <t>Kimberly Ann Carter-Easter</t>
  </si>
  <si>
    <t>KACarter-Easter@cps.edu</t>
  </si>
  <si>
    <t>4250 S Rockwell St  Chicago, IL 60632</t>
  </si>
  <si>
    <t>4250S - 2600W</t>
  </si>
  <si>
    <t>Susan Eleanor Daly Rodriguez</t>
  </si>
  <si>
    <t>SEDalyrodriguez@cps.edu</t>
  </si>
  <si>
    <t>Marian Lynn Santor</t>
  </si>
  <si>
    <t>MLSantor@cps.edu</t>
  </si>
  <si>
    <t>1330 E 50th St  Chicago, IL 60615</t>
  </si>
  <si>
    <t>5000S - 1330E</t>
  </si>
  <si>
    <t>SLGates@cps.edu</t>
  </si>
  <si>
    <t>Nicole Denise Neal</t>
  </si>
  <si>
    <t>NDNeal@cps.edu</t>
  </si>
  <si>
    <t>11140 S Bishop St  Chicago, IL 60643</t>
  </si>
  <si>
    <t>11140S - 1438W</t>
  </si>
  <si>
    <t>LMMoreno1@cps.edu</t>
  </si>
  <si>
    <t>Mark A Simmons</t>
  </si>
  <si>
    <t>MASimmons@cps.edu</t>
  </si>
  <si>
    <t>1260 W Adams St  Chicago, IL 60607</t>
  </si>
  <si>
    <t>200S - 1260W</t>
  </si>
  <si>
    <t>DMClark@cps.edu</t>
  </si>
  <si>
    <t>Tracey Canty-Robinson</t>
  </si>
  <si>
    <t>TCanty-robinson@cps.edu</t>
  </si>
  <si>
    <t>9755 S Greenwood Ave  Chicago, IL 60628</t>
  </si>
  <si>
    <t>9755S - 1100E</t>
  </si>
  <si>
    <t>RSWatkins@cps.edu</t>
  </si>
  <si>
    <t>Ms.Andrea N. Black</t>
  </si>
  <si>
    <t>anblack@cps.edu</t>
  </si>
  <si>
    <t>4310 N Melvina Ave  Chicago, IL 60634</t>
  </si>
  <si>
    <t>4310N - 6200W</t>
  </si>
  <si>
    <t>JTravlos@cps.edu</t>
  </si>
  <si>
    <t>Pedro Beiza</t>
  </si>
  <si>
    <t>PBeiza@cps.edu</t>
  </si>
  <si>
    <t>1059 W 13th St  Chicago, IL 60608</t>
  </si>
  <si>
    <t>1300S - 1059W</t>
  </si>
  <si>
    <t>rwhitmore@cps.edu</t>
  </si>
  <si>
    <t>Denise Elizabeth Yates</t>
  </si>
  <si>
    <t>DEYates@cps.edu</t>
  </si>
  <si>
    <t>6206 N Hamlin Ave  Chicago, IL 60659</t>
  </si>
  <si>
    <t>6206N - 3800W</t>
  </si>
  <si>
    <t>SLMoy@cps.edu</t>
  </si>
  <si>
    <t>Loni I Hahn</t>
  </si>
  <si>
    <t>LIHahn@cps.edu</t>
  </si>
  <si>
    <t>214 N Lavergne Ave  Chicago, IL 60644</t>
  </si>
  <si>
    <t>214N - 5000W</t>
  </si>
  <si>
    <t>SLJackson@cps.edu</t>
  </si>
  <si>
    <t>Mrs.Romrie Neavis Cleaves-We</t>
  </si>
  <si>
    <t>RNCleaves@cps.edu</t>
  </si>
  <si>
    <t>2400 S Marshall Blvd  Chicago, IL 60623</t>
  </si>
  <si>
    <t>2400S - 2900W</t>
  </si>
  <si>
    <t>Elvia Laura Garcia-Graham</t>
  </si>
  <si>
    <t>ELGarcia-graham@cps.edu</t>
  </si>
  <si>
    <t>Delia Lizette Garcia</t>
  </si>
  <si>
    <t>DLGarcia@cps.edu</t>
  </si>
  <si>
    <t>8010 S Kostner Ave  Chicago, IL 60652</t>
  </si>
  <si>
    <t>8010S - 4400W</t>
  </si>
  <si>
    <t>KKonopasek1@cps.edu</t>
  </si>
  <si>
    <t>Mr.Guillermo Gonzalez</t>
  </si>
  <si>
    <t>ggonzalez84@cps.edu</t>
  </si>
  <si>
    <t>10845 S Union Ave  Chicago, IL 60628</t>
  </si>
  <si>
    <t>10845S - 700W</t>
  </si>
  <si>
    <t>CRByrd-wright@cps.edu</t>
  </si>
  <si>
    <t>Benita Parker-Owens</t>
  </si>
  <si>
    <t>BParker-owens@cps.edu</t>
  </si>
  <si>
    <t>6239 N Leavitt St  Chicago, IL 60659</t>
  </si>
  <si>
    <t>6239N - 2200W</t>
  </si>
  <si>
    <t>bonofrio@cps.edu</t>
  </si>
  <si>
    <t>James Joseph Brandon</t>
  </si>
  <si>
    <t>jjbrandon2@cps.edu</t>
  </si>
  <si>
    <t>3444 W Wabansia Ave  Chicago, IL 60647</t>
  </si>
  <si>
    <t>1700N - 3444W</t>
  </si>
  <si>
    <t>Sandra Joyce Crosby</t>
  </si>
  <si>
    <t>SJCrosby@cps.edu</t>
  </si>
  <si>
    <t>Ms.Lisa M Dallacqua</t>
  </si>
  <si>
    <t>lmdallacqua@cps.edu</t>
  </si>
  <si>
    <t>8331 S Mackinaw  Chicago, IL 60617</t>
  </si>
  <si>
    <t>8331S - 3332E</t>
  </si>
  <si>
    <t>KMccoy@cps.edu</t>
  </si>
  <si>
    <t>Shannon Eldred Shockley</t>
  </si>
  <si>
    <t>SEShockley@cps.edu</t>
  </si>
  <si>
    <t>4320 W 5th Ave  Chicago, IL 60624</t>
  </si>
  <si>
    <t>800S - 4320W</t>
  </si>
  <si>
    <t>WRobinson1@cps.edu</t>
  </si>
  <si>
    <t>Roselle Jan Goldstein</t>
  </si>
  <si>
    <t>RJGoldstein@cps.edu</t>
  </si>
  <si>
    <t>10015 S Leavitt St  Chicago, IL 60643</t>
  </si>
  <si>
    <t>10015S - 2200W</t>
  </si>
  <si>
    <t>CAGannon@cps.edu</t>
  </si>
  <si>
    <t>Maureen Ellen Elwood</t>
  </si>
  <si>
    <t>MEElwood@cps.edu</t>
  </si>
  <si>
    <t>5900 N Winthrop Ave  Chicago, IL 60660</t>
  </si>
  <si>
    <t>5900N - 1100W</t>
  </si>
  <si>
    <t>HSTill@cps.edu</t>
  </si>
  <si>
    <t>Salvatore Joseph Cannella</t>
  </si>
  <si>
    <t>SJCannella@cps.edu</t>
  </si>
  <si>
    <t>1840 W Ohio St  Chicago, IL 60622</t>
  </si>
  <si>
    <t>600N - 1840W</t>
  </si>
  <si>
    <t>OBahena@cps.edu</t>
  </si>
  <si>
    <t>Silvia Lopez</t>
  </si>
  <si>
    <t>SLopez@cps.edu</t>
  </si>
  <si>
    <t>9912 S Avenue H  Chicago, IL 60617</t>
  </si>
  <si>
    <t>9912S - 3732E</t>
  </si>
  <si>
    <t>WTTruesdale@cps.edu</t>
  </si>
  <si>
    <t>Urbano Adrianzen</t>
  </si>
  <si>
    <t>UAdrianzen@cps.edu</t>
  </si>
  <si>
    <t>1441 W 119th St  Chicago, IL 60643</t>
  </si>
  <si>
    <t>11900S - 1441W</t>
  </si>
  <si>
    <t>PTWilliams@cps.edu</t>
  </si>
  <si>
    <t>Lynnette M Love</t>
  </si>
  <si>
    <t>LMLove@cps.edu</t>
  </si>
  <si>
    <t>TLFisher@cps.edu</t>
  </si>
  <si>
    <t>Bivian Lee Ramey</t>
  </si>
  <si>
    <t>BLRamey@cps.edu</t>
  </si>
  <si>
    <t>6024 W Warwick Ave  Chicago, IL 60634</t>
  </si>
  <si>
    <t>3732N - 6024W</t>
  </si>
  <si>
    <t>Efren D Toledo</t>
  </si>
  <si>
    <t>EDToledo@cps.edu</t>
  </si>
  <si>
    <t>George Constantine Chipain</t>
  </si>
  <si>
    <t>GCChipain@cps.edu</t>
  </si>
  <si>
    <t>SWClayton@cps.edu</t>
  </si>
  <si>
    <t>Anita Ivory</t>
  </si>
  <si>
    <t>AIvory@cps.edu</t>
  </si>
  <si>
    <t>5815 S Homan Ave  Chicago, IL 60629</t>
  </si>
  <si>
    <t>5815S - 3400W</t>
  </si>
  <si>
    <t>GArriaga@cps.edu</t>
  </si>
  <si>
    <t>Sergio Manuel Ramirez</t>
  </si>
  <si>
    <t>SMRamirez@cps.edu</t>
  </si>
  <si>
    <t>5134 S Lotus Ave  Chicago, IL 60638</t>
  </si>
  <si>
    <t>5134S - 5440W</t>
  </si>
  <si>
    <t>SMJames1@cps.edu</t>
  </si>
  <si>
    <t>Laura Diane Paull</t>
  </si>
  <si>
    <t>LDPaull@cps.edu</t>
  </si>
  <si>
    <t>9510 S Prospect Ave  Chicago, IL 60643</t>
  </si>
  <si>
    <t>9510S - 1700W</t>
  </si>
  <si>
    <t>Ms.Elena J Bell</t>
  </si>
  <si>
    <t>ejbell1@cps.edu</t>
  </si>
  <si>
    <t>Ms.Katrel Angry</t>
  </si>
  <si>
    <t>kangry@cps.edu</t>
  </si>
  <si>
    <t>138 W 109th St  Chicago, IL 60628</t>
  </si>
  <si>
    <t>10900S - 138W</t>
  </si>
  <si>
    <t>TDStelly@cps.edu</t>
  </si>
  <si>
    <t>Cathy A Clark</t>
  </si>
  <si>
    <t>CAClark@cps.edu</t>
  </si>
  <si>
    <t>4950 N Avers Ave  Chicago, IL 60625</t>
  </si>
  <si>
    <t>4950N - 3832W</t>
  </si>
  <si>
    <t>RTJohnson1@cps.edu</t>
  </si>
  <si>
    <t>David Tatsuo Ichishita</t>
  </si>
  <si>
    <t>DTIchishita@cps.edu</t>
  </si>
  <si>
    <t>EAOtoole@cps.edu</t>
  </si>
  <si>
    <t>Hiliana Araceli Leon</t>
  </si>
  <si>
    <t>HALeon@cps.edu</t>
  </si>
  <si>
    <t>VECooksey@cps.edu</t>
  </si>
  <si>
    <t>Duane David Turner</t>
  </si>
  <si>
    <t>DDTurner@cps.edu</t>
  </si>
  <si>
    <t>3202 W 28th St  Chicago, IL 60623</t>
  </si>
  <si>
    <t>2800S - 3202W</t>
  </si>
  <si>
    <t>JLIllanes@cps.edu</t>
  </si>
  <si>
    <t>Ms.Sara Beth Haas</t>
  </si>
  <si>
    <t>SBBosch@cps.edu</t>
  </si>
  <si>
    <t>2015 S Peoria St  Chicago, IL 60608</t>
  </si>
  <si>
    <t>2015S - 900W</t>
  </si>
  <si>
    <t>KSMohip@cps.edu</t>
  </si>
  <si>
    <t>Salvador Velasco</t>
  </si>
  <si>
    <t>SVelasco@cps.edu</t>
  </si>
  <si>
    <t>2701 S Shields Ave  Chicago, IL 60616</t>
  </si>
  <si>
    <t>2701S - 332W</t>
  </si>
  <si>
    <t>KDAnderson@cps.edu</t>
  </si>
  <si>
    <t>Mrs.Maria Lorelle Norville</t>
  </si>
  <si>
    <t>MLNorville@cps.edu</t>
  </si>
  <si>
    <t>9239 S Jeffery Ave  Chicago, IL 60617</t>
  </si>
  <si>
    <t>9239S - 2000E</t>
  </si>
  <si>
    <t>MFSnyder@cps.edu</t>
  </si>
  <si>
    <t>Deidra Ann Turner</t>
  </si>
  <si>
    <t>DATurner@cps.edu</t>
  </si>
  <si>
    <t>3611 E 114th St  Chicago, IL 60617</t>
  </si>
  <si>
    <t>11400S - 3611E</t>
  </si>
  <si>
    <t>arodriguez2@cps.edu</t>
  </si>
  <si>
    <t>Rufino Bustos Jr</t>
  </si>
  <si>
    <t>RBustos@cps.edu</t>
  </si>
  <si>
    <t>4540 N Campbell Ave  Chicago, IL 60625</t>
  </si>
  <si>
    <t>4540N - 2500W</t>
  </si>
  <si>
    <t>TMKipp@cps.edu</t>
  </si>
  <si>
    <t>Ms.Nilsa Alvarez</t>
  </si>
  <si>
    <t>NAlvarez13@cps.edu</t>
  </si>
  <si>
    <t>4055 W Arthington St  Chicago, IL 60624</t>
  </si>
  <si>
    <t>900S - 4055W</t>
  </si>
  <si>
    <t>PEPreston@cps.edu</t>
  </si>
  <si>
    <t>Rona Andrea House</t>
  </si>
  <si>
    <t>RAHouse@cps.edu</t>
  </si>
  <si>
    <t>6950 S Sangamon St  Chicago, IL 60621</t>
  </si>
  <si>
    <t>6950S - 932W</t>
  </si>
  <si>
    <t>DLEverage@cps.edu</t>
  </si>
  <si>
    <t>Mr.Marcus Terrell Alexander</t>
  </si>
  <si>
    <t>mtalexander2@cps.edu</t>
  </si>
  <si>
    <t>11533 S Ada St  Chicago, IL 60643</t>
  </si>
  <si>
    <t>11533S - 1332W</t>
  </si>
  <si>
    <t>Tiffany S Phinn</t>
  </si>
  <si>
    <t>TSPhinn@cps.edu</t>
  </si>
  <si>
    <t>Crystal Michelle Dorsey</t>
  </si>
  <si>
    <t>cmdorsey@cps.edu</t>
  </si>
  <si>
    <t>5534 S Saint Louis Ave  Chicago, IL 60629</t>
  </si>
  <si>
    <t>5534S - 3500W</t>
  </si>
  <si>
    <t>aespinoza@cps.edu</t>
  </si>
  <si>
    <t>Maria Fresse-Giffels</t>
  </si>
  <si>
    <t>MFresse-giffels@cps.edu</t>
  </si>
  <si>
    <t>2815 S Komensky Ave  Chicago, IL 60623</t>
  </si>
  <si>
    <t>2815S - 4034W</t>
  </si>
  <si>
    <t>jruiz@cps.edu</t>
  </si>
  <si>
    <t>Selena Celia Estka</t>
  </si>
  <si>
    <t>SCEstka@cps.edu</t>
  </si>
  <si>
    <t>1900 W 23rd St  Chicago, IL 60608</t>
  </si>
  <si>
    <t>2300S - 1900W</t>
  </si>
  <si>
    <t>ZGarcia@cps.edu</t>
  </si>
  <si>
    <t>Patricia L Dougherty</t>
  </si>
  <si>
    <t>PLDougherty@cps.edu</t>
  </si>
  <si>
    <t>2009 W Schiller St  Chicago, IL 60622</t>
  </si>
  <si>
    <t>1400N - 2009W</t>
  </si>
  <si>
    <t>JSReese@cps.edu</t>
  </si>
  <si>
    <t>Barbara A Abdullah-Smith</t>
  </si>
  <si>
    <t>BAAbdullah-smith@cps.ed</t>
  </si>
  <si>
    <t>6950 N Hiawatha Ave  Chicago, IL 60646</t>
  </si>
  <si>
    <t>6950N - 6000W</t>
  </si>
  <si>
    <t>mcunat@cps.edu</t>
  </si>
  <si>
    <t>Rebecca Gae Braun</t>
  </si>
  <si>
    <t>RGBraun@cps.edu</t>
  </si>
  <si>
    <t>55 W Cermak Rd  Chicago, IL 60616</t>
  </si>
  <si>
    <t>2200S - 55W</t>
  </si>
  <si>
    <t>Isaac Daniel Castelaz</t>
  </si>
  <si>
    <t>IDCastelaz@cps.edu</t>
  </si>
  <si>
    <t>Latoyla D Jones</t>
  </si>
  <si>
    <t>LDJones5@cps.edu</t>
  </si>
  <si>
    <t>1839 N Richmond St  Chicago, IL 60647</t>
  </si>
  <si>
    <t>1839N - 2932W</t>
  </si>
  <si>
    <t>Pamela Cecile Green</t>
  </si>
  <si>
    <t>PCGreen@cps.edu</t>
  </si>
  <si>
    <t>Hector Norris Quintana</t>
  </si>
  <si>
    <t>HNQuintana@cps.edu</t>
  </si>
  <si>
    <t>1434 N Parkside Ave  Chicago, IL 60651</t>
  </si>
  <si>
    <t>1434N - 5632W</t>
  </si>
  <si>
    <t>CABell@cps.edu</t>
  </si>
  <si>
    <t>Jamikka T Nelson</t>
  </si>
  <si>
    <t>JTNelson@cps.edu</t>
  </si>
  <si>
    <t>25 W 47th St  Chicago, IL 60609</t>
  </si>
  <si>
    <t>4700S - 25W</t>
  </si>
  <si>
    <t>STJackson@cps.edu</t>
  </si>
  <si>
    <t>Valoree Jean Harrington</t>
  </si>
  <si>
    <t>VJHarrington@cps.edu</t>
  </si>
  <si>
    <t>7050 S May St  Chicago, IL 60621</t>
  </si>
  <si>
    <t>7050S - 1132W</t>
  </si>
  <si>
    <t>VCobbs@cps.edu</t>
  </si>
  <si>
    <t>Trina Althea Hollingsworth</t>
  </si>
  <si>
    <t>TAHollingsworth@cps.edu</t>
  </si>
  <si>
    <t>5024 S Wolcott Ave  Chicago, IL 60609</t>
  </si>
  <si>
    <t>5024S - 1900W</t>
  </si>
  <si>
    <t>RGJackson-hoskins@cps.edu</t>
  </si>
  <si>
    <t>Angela Warrene Hunt</t>
  </si>
  <si>
    <t>AWHunt@cps.edu</t>
  </si>
  <si>
    <t>4251 N Clarendon Ave  Chicago, IL 60613</t>
  </si>
  <si>
    <t>4251N - 800W</t>
  </si>
  <si>
    <t>SDAbedelal@cps.edu</t>
  </si>
  <si>
    <t>Jennifer P Ellen</t>
  </si>
  <si>
    <t>JPEllen@cps.edu</t>
  </si>
  <si>
    <t>5101 W Harrison St  Chicago, IL 60644</t>
  </si>
  <si>
    <t>600S - 5101W</t>
  </si>
  <si>
    <t>BAMcLoyd@cps.edu</t>
  </si>
  <si>
    <t>Brian Keith Lacey</t>
  </si>
  <si>
    <t>BKLacey@cps.edu</t>
  </si>
  <si>
    <t>543 N Waller Ave  Chicago, IL 60644</t>
  </si>
  <si>
    <t>543N - 5700W</t>
  </si>
  <si>
    <t>Vanessa Renee Perry</t>
  </si>
  <si>
    <t>VRPerry@cps.edu</t>
  </si>
  <si>
    <t>Douglas Xavier Key</t>
  </si>
  <si>
    <t>DXKey@cps.edu</t>
  </si>
  <si>
    <t>5255 S State St  Chicago, IL 60609</t>
  </si>
  <si>
    <t>5255S - 1E</t>
  </si>
  <si>
    <t>kbrasfield@cps.edu</t>
  </si>
  <si>
    <t>Petrina Diane Haynes</t>
  </si>
  <si>
    <t>PDHaynes@cps.edu</t>
  </si>
  <si>
    <t>3400 N Austin Ave  Chicago, IL 60634</t>
  </si>
  <si>
    <t>3400N - 6000W</t>
  </si>
  <si>
    <t>(773)534-3885</t>
  </si>
  <si>
    <t>Ms.Helen H Wei</t>
  </si>
  <si>
    <t>hhwei@cps.edu</t>
  </si>
  <si>
    <t>Laura Danielle Smith</t>
  </si>
  <si>
    <t>ldsmith2@cps.edu</t>
  </si>
  <si>
    <t>5450 S Talman Ave  Chicago, IL 60632</t>
  </si>
  <si>
    <t>5450S - 2632W</t>
  </si>
  <si>
    <t>JMedina@cps.edu</t>
  </si>
  <si>
    <t>Maricela Sanchez</t>
  </si>
  <si>
    <t>MSanchez7@cps.edu</t>
  </si>
  <si>
    <t>160 W Wendell St  Chicago, IL 60610</t>
  </si>
  <si>
    <t>1028N - 160W</t>
  </si>
  <si>
    <t>LJimenez1@cps.edu</t>
  </si>
  <si>
    <t>2908 W Washington Blvd  Chicago, IL 60612</t>
  </si>
  <si>
    <t>100N - 2908W</t>
  </si>
  <si>
    <t>HBKing@cps.edu</t>
  </si>
  <si>
    <t>Wanda Rene Carey</t>
  </si>
  <si>
    <t>WRCarey@cps.edu</t>
  </si>
  <si>
    <t>2306 W Maypole Ave  Chicago, IL 60612</t>
  </si>
  <si>
    <t>134N - 2306W</t>
  </si>
  <si>
    <t>DPBonner@cps.edu</t>
  </si>
  <si>
    <t>Wanda Catrice Hart</t>
  </si>
  <si>
    <t>WCHart@cps.edu</t>
  </si>
  <si>
    <t>3615 W 16th St  Chicago, IL 60623</t>
  </si>
  <si>
    <t>1600S - 3615W</t>
  </si>
  <si>
    <t>Cheryl Bulinda White</t>
  </si>
  <si>
    <t>CBWhite1@cps.edu</t>
  </si>
  <si>
    <t>Jacqueline Lorene Brooks Pai</t>
  </si>
  <si>
    <t>JLBrookspaige@cps.edu</t>
  </si>
  <si>
    <t>4225 S Lake Park Ave  Chicago, IL 60653</t>
  </si>
  <si>
    <t>4225S - 1100E</t>
  </si>
  <si>
    <t>SRSpiller@cps.edu</t>
  </si>
  <si>
    <t>431 N Troy St  Chicago, IL 60612</t>
  </si>
  <si>
    <t>431N - 3132W</t>
  </si>
  <si>
    <t>Peggie Ujeania Burnett</t>
  </si>
  <si>
    <t>PUBurnett@cps.edu</t>
  </si>
  <si>
    <t>6311 S Calumet Ave  Chicago, IL 60637</t>
  </si>
  <si>
    <t>6311S - 344E</t>
  </si>
  <si>
    <t>Kesa Latrice Thurman</t>
  </si>
  <si>
    <t>KLThurman@cps.edu</t>
  </si>
  <si>
    <t>Mrs.Jennifer Lynn Saylor</t>
  </si>
  <si>
    <t>JLPlaney@cps.edu</t>
  </si>
  <si>
    <t>8505 S Ingleside Ave  Chicago, IL 60619</t>
  </si>
  <si>
    <t>8505S - 932E</t>
  </si>
  <si>
    <t>REMurryheard@cps.edu</t>
  </si>
  <si>
    <t>Mr.Jerome Ferrell Jr</t>
  </si>
  <si>
    <t>jferrell@cps.edu</t>
  </si>
  <si>
    <t>4865 N Sheridan Rd  Chicago, IL 60640</t>
  </si>
  <si>
    <t>4865N - 1000W</t>
  </si>
  <si>
    <t>Jennifer Ann Farrell</t>
  </si>
  <si>
    <t>JAFarrell@cps.edu</t>
  </si>
  <si>
    <t>Joel Edward Piotrowski</t>
  </si>
  <si>
    <t>JEPiotrowski@cps.edu</t>
  </si>
  <si>
    <t>3030 W Harrison St  Chicago, IL 60612</t>
  </si>
  <si>
    <t>600S - 3030W</t>
  </si>
  <si>
    <t>CFJernigan@cps.edu</t>
  </si>
  <si>
    <t>Jerone Thompson</t>
  </si>
  <si>
    <t>JThompson2@cps.edu</t>
  </si>
  <si>
    <t>1420 S Albany Ave  Chicago, IL 60623</t>
  </si>
  <si>
    <t>1420S - 3100W</t>
  </si>
  <si>
    <t>afhenry2@cps.edu</t>
  </si>
  <si>
    <t>Talisa L Martin</t>
  </si>
  <si>
    <t>TLMartin@cps.edu</t>
  </si>
  <si>
    <t>4415 S Dr Martin L King Jr Dr  Chicago, IL 6</t>
  </si>
  <si>
    <t>4415S - 400E</t>
  </si>
  <si>
    <t>Kimberly Henderson</t>
  </si>
  <si>
    <t>KHenderson@cps.edu</t>
  </si>
  <si>
    <t>Janelle Lynette Thompson</t>
  </si>
  <si>
    <t>JLThompson1@cps.edu</t>
  </si>
  <si>
    <t>7350 S Evans Ave  Chicago, IL 60619</t>
  </si>
  <si>
    <t>7350S - 732E</t>
  </si>
  <si>
    <t>Yvonne Gradies Womack</t>
  </si>
  <si>
    <t>YGWomack@cps.edu</t>
  </si>
  <si>
    <t>Mr.Clyde King Jr.</t>
  </si>
  <si>
    <t>ckingjr@cps.edu</t>
  </si>
  <si>
    <t>7511 S South Shore Dr  Chicago, IL 60649</t>
  </si>
  <si>
    <t>7511S - 2848E</t>
  </si>
  <si>
    <t>DWJordan@cps.edu</t>
  </si>
  <si>
    <t>Ms.Angela Victoria Peagler</t>
  </si>
  <si>
    <t>avpeagler1@cps.edu</t>
  </si>
  <si>
    <t>4820 W Walton St  Chicago, IL 60651</t>
  </si>
  <si>
    <t>932N - 4820W</t>
  </si>
  <si>
    <t>SADillard@cps.edu</t>
  </si>
  <si>
    <t>Brenda Lawrence</t>
  </si>
  <si>
    <t>BLawrence@cps.edu</t>
  </si>
  <si>
    <t>1707 W Morse Ave  Chicago, IL 60626</t>
  </si>
  <si>
    <t>6900N - 1707W</t>
  </si>
  <si>
    <t>SMKilbane@cps.edu</t>
  </si>
  <si>
    <t>8300 S Saint Louis Ave  Chicago, IL 60652</t>
  </si>
  <si>
    <t>8300S - 3500W</t>
  </si>
  <si>
    <t>JADiaz@cps.edu</t>
  </si>
  <si>
    <t>Sheryl D Carson</t>
  </si>
  <si>
    <t>SDCarson@cps.edu</t>
  </si>
  <si>
    <t>838 W Marquette Rd  Chicago, IL 60621</t>
  </si>
  <si>
    <t>6700S - 838W</t>
  </si>
  <si>
    <t>PDMccann@cps.edu</t>
  </si>
  <si>
    <t>Delisa Lynette Carter</t>
  </si>
  <si>
    <t>DLCarter@cps.edu</t>
  </si>
  <si>
    <t>6448 S Tripp Ave  Chicago, IL 60629</t>
  </si>
  <si>
    <t>6448S - 4232W</t>
  </si>
  <si>
    <t>Lisa Ann Epstein</t>
  </si>
  <si>
    <t>LAEpstein@cps.edu</t>
  </si>
  <si>
    <t>Alexandra Escobar</t>
  </si>
  <si>
    <t>AEscobar1@cps.edu</t>
  </si>
  <si>
    <t>412 S Keeler Ave  Chicago, IL 60624</t>
  </si>
  <si>
    <t>412S - 4200W</t>
  </si>
  <si>
    <t>nshanks@cps.edu</t>
  </si>
  <si>
    <t>Tiffany Tillman</t>
  </si>
  <si>
    <t>TTillman@cps.edu</t>
  </si>
  <si>
    <t>11710 S Morgan St  Chicago, IL 60643</t>
  </si>
  <si>
    <t>11710S - 1000W</t>
  </si>
  <si>
    <t>malfred@cps.edu</t>
  </si>
  <si>
    <t>Sam Gipson III</t>
  </si>
  <si>
    <t>SGipson@cps.edu</t>
  </si>
  <si>
    <t>7627 S Constance Ave  Chicago, IL 60649</t>
  </si>
  <si>
    <t>7627S - 1832E</t>
  </si>
  <si>
    <t>NLHarris3@cps.edu</t>
  </si>
  <si>
    <t>Linda D Owens-Thompson</t>
  </si>
  <si>
    <t>LDThompson1@cps.edu</t>
  </si>
  <si>
    <t>8101 S LaSalle St  Chicago, IL 60620</t>
  </si>
  <si>
    <t>8101S - 150W</t>
  </si>
  <si>
    <t>Angela Mcewen Sims</t>
  </si>
  <si>
    <t>AMSims@cps.edu</t>
  </si>
  <si>
    <t>Connie Y Lee</t>
  </si>
  <si>
    <t>CYLee@cps.edu</t>
  </si>
  <si>
    <t>644 W 71st St  Chicago, IL 60621</t>
  </si>
  <si>
    <t>7100S - 644W</t>
  </si>
  <si>
    <t>PKBrunson-allen@cps.edu</t>
  </si>
  <si>
    <t>William Sims Jr</t>
  </si>
  <si>
    <t>WSims1@cps.edu</t>
  </si>
  <si>
    <t>409 W 80th St  Chicago, IL 60620</t>
  </si>
  <si>
    <t>8000S - 409W</t>
  </si>
  <si>
    <t>MNDockery@cps.edu</t>
  </si>
  <si>
    <t>Sherron Bibbie</t>
  </si>
  <si>
    <t>SBibbie@cps.edu</t>
  </si>
  <si>
    <t>145 S Campbell Ave  Chicago, IL 60612</t>
  </si>
  <si>
    <t>145S - 2500W</t>
  </si>
  <si>
    <t>FWipachit@cps.edu</t>
  </si>
  <si>
    <t>5221 W Congress Pkwy  Chicago, IL 60644</t>
  </si>
  <si>
    <t>500S - 5221W</t>
  </si>
  <si>
    <t>LBrown-lawrence@cps.edu</t>
  </si>
  <si>
    <t>Palisha Tonya Daughrity</t>
  </si>
  <si>
    <t>PTSmith1@cps.edu</t>
  </si>
  <si>
    <t>110 N Paulina St  Chicago, IL 60612</t>
  </si>
  <si>
    <t>110N - 1700W</t>
  </si>
  <si>
    <t>EJKonz@cps.edu</t>
  </si>
  <si>
    <t>Nora Ann Mulchrone</t>
  </si>
  <si>
    <t>NAMulchrone@cps.edu</t>
  </si>
  <si>
    <t>1419 E 89th St  Chicago, IL 60619</t>
  </si>
  <si>
    <t>8900S - 1419E</t>
  </si>
  <si>
    <t>JLEasterling-hood@cps.edu</t>
  </si>
  <si>
    <t>1313 N Claremont Ave  Chicago, IL 60622</t>
  </si>
  <si>
    <t>1313N - 2332W</t>
  </si>
  <si>
    <t>AMVera1@cps.edu</t>
  </si>
  <si>
    <t>Mrs.Michelle Lynn Hernandez</t>
  </si>
  <si>
    <t>MLHernandez10@cps.edu</t>
  </si>
  <si>
    <t>1136 W 122nd St  Chicago, IL 60643</t>
  </si>
  <si>
    <t>12200S - 1136W</t>
  </si>
  <si>
    <t>MAMorrison@cps.edu</t>
  </si>
  <si>
    <t>Angela Michele Brisco</t>
  </si>
  <si>
    <t>AMBrisco@cps.edu</t>
  </si>
  <si>
    <t>1710 E 93rd St  Chicago, IL 60617</t>
  </si>
  <si>
    <t>9300S - 1710E</t>
  </si>
  <si>
    <t>BJWilliams1@cps.edu</t>
  </si>
  <si>
    <t>Correy Anthony Short</t>
  </si>
  <si>
    <t>cashort@cps.edu</t>
  </si>
  <si>
    <t>3825 S Washtenaw Ave  Chicago, IL 60632</t>
  </si>
  <si>
    <t>3825S - 2700W</t>
  </si>
  <si>
    <t>Tawana Williette Wilks-Williams</t>
  </si>
  <si>
    <t>TWWilliams@cps.edu</t>
  </si>
  <si>
    <t>Luminita Dragos</t>
  </si>
  <si>
    <t>LDragos@cps.edu</t>
  </si>
  <si>
    <t>3537 S Paulina St  Chicago, IL 60609</t>
  </si>
  <si>
    <t>3537S - 1700W</t>
  </si>
  <si>
    <t>MLStrok@cps.edu</t>
  </si>
  <si>
    <t>Safurat Anike Giwa</t>
  </si>
  <si>
    <t>SAGiwa@cps.edu</t>
  </si>
  <si>
    <t>3900 N Lawndale Ave  Chicago, IL 60618</t>
  </si>
  <si>
    <t>3900N - 3700W</t>
  </si>
  <si>
    <t>pjflaherty1@cps.edu</t>
  </si>
  <si>
    <t>Rachel Ann Mota</t>
  </si>
  <si>
    <t>RAMota@cps.edu</t>
  </si>
  <si>
    <t>BOWEN HS</t>
  </si>
  <si>
    <t>Bowen High School</t>
  </si>
  <si>
    <t>2710 E 89th St  Chicago, IL 60617</t>
  </si>
  <si>
    <t>8900S - 2710E</t>
  </si>
  <si>
    <t>jlkirmes@cps.edu</t>
  </si>
  <si>
    <t>Nia M Abdullah</t>
  </si>
  <si>
    <t>NMAbdullah1@cps.edu</t>
  </si>
  <si>
    <t>3212 W George St  Chicago, IL 60618</t>
  </si>
  <si>
    <t>2900N - 3212W</t>
  </si>
  <si>
    <t>ERoman2@cps.edu</t>
  </si>
  <si>
    <t>Ivan Segarra</t>
  </si>
  <si>
    <t>ISegarra@cps.edu</t>
  </si>
  <si>
    <t>1940 W 18th St  Chicago, IL 60608</t>
  </si>
  <si>
    <t>1800S - 1940W</t>
  </si>
  <si>
    <t>Nancy Adela Paulette</t>
  </si>
  <si>
    <t>NAPaulette@cps.edu</t>
  </si>
  <si>
    <t>Martha Alicia Noboa</t>
  </si>
  <si>
    <t>MANoboa@cps.edu</t>
  </si>
  <si>
    <t>3545 W Fulton Blvd  Chicago, IL 60624</t>
  </si>
  <si>
    <t>300N - 3545W</t>
  </si>
  <si>
    <t>Ms.Femi S. Worrill-Spearman</t>
  </si>
  <si>
    <t>fsspearman@cps.edu</t>
  </si>
  <si>
    <t>Jessica Johnson</t>
  </si>
  <si>
    <t>JJohnson18@cps.edu</t>
  </si>
  <si>
    <t>7424 S Morgan St  Chicago, IL 60621</t>
  </si>
  <si>
    <t>7424S - 1000W</t>
  </si>
  <si>
    <t>Ms.Miyoshi J Knox</t>
  </si>
  <si>
    <t>MJBates@cps.edu</t>
  </si>
  <si>
    <t>Toyia Danielle Pullum</t>
  </si>
  <si>
    <t>TDPullum@cps.edu</t>
  </si>
  <si>
    <t>EAClarkin@cps.edu</t>
  </si>
  <si>
    <t>Mrs.Sherita D Carter-King</t>
  </si>
  <si>
    <t>SDCarter@cps.edu</t>
  </si>
  <si>
    <t>2216 W Hirsch St  Chicago, IL 60622</t>
  </si>
  <si>
    <t>1400N - 2216W</t>
  </si>
  <si>
    <t>GAKasper-couty@cps.edu</t>
  </si>
  <si>
    <t>Linda Montes</t>
  </si>
  <si>
    <t>LMontes@cps.edu</t>
  </si>
  <si>
    <t>4414 S Evans  Chicago, IL 60653</t>
  </si>
  <si>
    <t>4414S - 726W</t>
  </si>
  <si>
    <t>tnlittlejohn@cps.edu</t>
  </si>
  <si>
    <t>Cassandra Francis Davis</t>
  </si>
  <si>
    <t>CFDavis@cps.edu</t>
  </si>
  <si>
    <t>2300 W 64th St  Chicago, IL 60636</t>
  </si>
  <si>
    <t>6400S - 2300W</t>
  </si>
  <si>
    <t>RLStinson@cps.edu</t>
  </si>
  <si>
    <t>Ms.Mary Beth Padezanin-Zonca</t>
  </si>
  <si>
    <t>MPadezanin@cps.edu</t>
  </si>
  <si>
    <t>9101 S Euclid Ave  Chicago, IL 60619</t>
  </si>
  <si>
    <t>9101S - 1932E</t>
  </si>
  <si>
    <t>Andrew N Mcintosh</t>
  </si>
  <si>
    <t>ANMcintosh@cps.edu</t>
  </si>
  <si>
    <t>Timothy Lawrence Maynie</t>
  </si>
  <si>
    <t>TLMaynie@cps.edu</t>
  </si>
  <si>
    <t>8445 S Kolin Ave  Chicago, IL 60652</t>
  </si>
  <si>
    <t>8445S - 4334W</t>
  </si>
  <si>
    <t>DJRedmond@cps.edu</t>
  </si>
  <si>
    <t>Catherine Marin-Rios</t>
  </si>
  <si>
    <t>CMarin-rios@cps.edu</t>
  </si>
  <si>
    <t>3456 W 38th St  Chicago, IL 60632</t>
  </si>
  <si>
    <t>3800S - 3456W</t>
  </si>
  <si>
    <t>FGarcia1@cps.edu</t>
  </si>
  <si>
    <t>Sylvia Orozco-Garcia</t>
  </si>
  <si>
    <t>SOrozco-Garcia@cps.edu</t>
  </si>
  <si>
    <t>4416 N Troy St  Chicago, IL 60625</t>
  </si>
  <si>
    <t>4416N - 3132W</t>
  </si>
  <si>
    <t>gsanchez@cps.edu</t>
  </si>
  <si>
    <t>Michele Lynn Alday-Engelman</t>
  </si>
  <si>
    <t>MLAlday@cps.edu</t>
  </si>
  <si>
    <t>1726 W Berteau Ave  Chicago, IL 60613</t>
  </si>
  <si>
    <t>4200N - 1726W</t>
  </si>
  <si>
    <t>JMPercel@cps.edu</t>
  </si>
  <si>
    <t>Mrs.Tammy S Lunetto</t>
  </si>
  <si>
    <t>TSLunetto@cps.edu</t>
  </si>
  <si>
    <t>FABorras@cps.edu</t>
  </si>
  <si>
    <t>9811 S Lowe Ave  Chicago, IL 60628</t>
  </si>
  <si>
    <t>9811S - 632W</t>
  </si>
  <si>
    <t>Caroline Ellis</t>
  </si>
  <si>
    <t>CEllis@cps.edu</t>
  </si>
  <si>
    <t>Terri Laverne Thomas</t>
  </si>
  <si>
    <t>TLThomas1@cps.edu</t>
  </si>
  <si>
    <t>4140 N Marine Dr  Chicago, IL 60613</t>
  </si>
  <si>
    <t>4140N - 600W</t>
  </si>
  <si>
    <t>KHagstrom@cps.edu</t>
  </si>
  <si>
    <t>Gary Wayne Norcross</t>
  </si>
  <si>
    <t>GWNorcross@cps.edu</t>
  </si>
  <si>
    <t>330 E 133rd St  Chicago, IL 60827</t>
  </si>
  <si>
    <t>13300S - 330E</t>
  </si>
  <si>
    <t>VAWilliamsjohnson@cps.edu</t>
  </si>
  <si>
    <t>Venus Deshawn Deloach</t>
  </si>
  <si>
    <t>DDVenus@cps.edu</t>
  </si>
  <si>
    <t>9746 S Morgan St  Chicago, IL 60643</t>
  </si>
  <si>
    <t>9746S - 1000W</t>
  </si>
  <si>
    <t>Ekaterini Anastasios Panagakis</t>
  </si>
  <si>
    <t>EAPanagakis@cps.edu</t>
  </si>
  <si>
    <t>Mrs.Tanya Alicia Branch</t>
  </si>
  <si>
    <t>TABranch@cps.edu</t>
  </si>
  <si>
    <t>139 S Parkside Ave  Chicago, IL 60644</t>
  </si>
  <si>
    <t>139S - 5632W</t>
  </si>
  <si>
    <t>MLWatson@cps.edu</t>
  </si>
  <si>
    <t>Victoria Renee Perry</t>
  </si>
  <si>
    <t>VRPerry1@cps.edu</t>
  </si>
  <si>
    <t>240 W 104th St  Chicago, IL 60628</t>
  </si>
  <si>
    <t>10400S - 240W</t>
  </si>
  <si>
    <t>AFMuse@cps.edu</t>
  </si>
  <si>
    <t>Mrs.Renita C. Carol Miller</t>
  </si>
  <si>
    <t>RCMiller3@cps.edu</t>
  </si>
  <si>
    <t>917 W 88th St  Chicago, IL 60620</t>
  </si>
  <si>
    <t>8800S - 917W</t>
  </si>
  <si>
    <t>Robert G Hubbird</t>
  </si>
  <si>
    <t>RGHubbird@cps.edu</t>
  </si>
  <si>
    <t>Donna Marie Pledger</t>
  </si>
  <si>
    <t>DMPledger@cps.edu</t>
  </si>
  <si>
    <t>DNWeston@cps.edu</t>
  </si>
  <si>
    <t>Leeandra Diane Khan</t>
  </si>
  <si>
    <t>LDKhan@cps.edu</t>
  </si>
  <si>
    <t>Regina Yvette Huston</t>
  </si>
  <si>
    <t>RYHuston@cps.edu</t>
  </si>
  <si>
    <t>3120 S Kostner Ave  Chicago, IL 60623</t>
  </si>
  <si>
    <t>3100N - 4400W</t>
  </si>
  <si>
    <t>KFarr@cps.edu</t>
  </si>
  <si>
    <t>Melanie P Davis</t>
  </si>
  <si>
    <t>MPDavis1@cps.edu</t>
  </si>
  <si>
    <t>CMunoz@cps.edu</t>
  </si>
  <si>
    <t>MULTICULTURAL ACAD SCHOLARSHIP</t>
  </si>
  <si>
    <t>PGonzalez2@cps.edu</t>
  </si>
  <si>
    <t>Akima Jacinta White</t>
  </si>
  <si>
    <t>ajwhite1@cps.edu</t>
  </si>
  <si>
    <t>4946 S Paulina St  Chicago, IL 60609</t>
  </si>
  <si>
    <t>4946S - 1700W</t>
  </si>
  <si>
    <t>BLSwenson@cps.edu</t>
  </si>
  <si>
    <t>730 N Pulaski Rd  Chicago, IL 60624</t>
  </si>
  <si>
    <t>730N - 4000W</t>
  </si>
  <si>
    <t>TTSims@cps.edu</t>
  </si>
  <si>
    <t>Mrs.Dia C Junious</t>
  </si>
  <si>
    <t>DCJunious@cps.edu</t>
  </si>
  <si>
    <t>MJBiela@cps.edu</t>
  </si>
  <si>
    <t>6130 S Wolcott Ave  Chicago, IL 60636</t>
  </si>
  <si>
    <t>6130S - 1900W</t>
  </si>
  <si>
    <t>AWMather@cps.edu</t>
  </si>
  <si>
    <t>Kelly L Mest</t>
  </si>
  <si>
    <t>KLMest@cps.edu</t>
  </si>
  <si>
    <t>Brian Joseph Rogers</t>
  </si>
  <si>
    <t>BJRogers@cps.edu</t>
  </si>
  <si>
    <t>Cecilia Farfan</t>
  </si>
  <si>
    <t>CFarfan@cps.edu</t>
  </si>
  <si>
    <t>900 W Wilson Ave  Chicago, IL 60640</t>
  </si>
  <si>
    <t>4600N - 900W</t>
  </si>
  <si>
    <t>SYMoore@cps.edu</t>
  </si>
  <si>
    <t>Latasha M Geverola</t>
  </si>
  <si>
    <t>LMGeverola@cps.edu</t>
  </si>
  <si>
    <t>3330 W 71st St  Chicago, IL 60629</t>
  </si>
  <si>
    <t>7100S - 3300W</t>
  </si>
  <si>
    <t>VMIturralde@cps.edu</t>
  </si>
  <si>
    <t>Melissa A Gude</t>
  </si>
  <si>
    <t>MAGude@cps.edu</t>
  </si>
  <si>
    <t>3300 N Campbell  Chicago, IL 60618</t>
  </si>
  <si>
    <t>3300N - 2500W</t>
  </si>
  <si>
    <t>2022 W Washington Blvd  Chicago, IL 60612</t>
  </si>
  <si>
    <t>100N - 2022W</t>
  </si>
  <si>
    <t>Mr.Alexander Phillips</t>
  </si>
  <si>
    <t>aphillips2@cps.edu</t>
  </si>
  <si>
    <t>ADDowd@cps.edu</t>
  </si>
  <si>
    <t>Paul Robert Zeitler</t>
  </si>
  <si>
    <t>PRZeitler@cps.edu</t>
  </si>
  <si>
    <t>KAMoore1@cps.edu</t>
  </si>
  <si>
    <t>Ali N Muhammad</t>
  </si>
  <si>
    <t>ANMuhammad@cps.edu</t>
  </si>
  <si>
    <t>Fred Aguirre</t>
  </si>
  <si>
    <t>FAguirre@cps.edu</t>
  </si>
  <si>
    <t>Faren D'Abell</t>
  </si>
  <si>
    <t>FDabell@cps.edu</t>
  </si>
  <si>
    <t>Pamela Sui San Moy</t>
  </si>
  <si>
    <t>PSMoy@cps.edu</t>
  </si>
  <si>
    <t>3625 S Hoyne Ave  Chicago, IL 60609</t>
  </si>
  <si>
    <t>3625S - 2100W</t>
  </si>
  <si>
    <t>ELNajera@cps.edu</t>
  </si>
  <si>
    <t>Matthew Dodd Heller</t>
  </si>
  <si>
    <t>MDHeller@cps.edu</t>
  </si>
  <si>
    <t>Tracy Anne Wesson</t>
  </si>
  <si>
    <t>tawesson@cps.edu</t>
  </si>
  <si>
    <t>3630 S Wells St  Chicago, IL 60609</t>
  </si>
  <si>
    <t>3630S - 200W</t>
  </si>
  <si>
    <t>YNTippett@cps.edu</t>
  </si>
  <si>
    <t>3815 N Kedvale Ave  Chicago, IL 60641</t>
  </si>
  <si>
    <t>3815N - 4132W</t>
  </si>
  <si>
    <t>BGChkoumbova@cps.edu</t>
  </si>
  <si>
    <t>Darlene Marie Stone</t>
  </si>
  <si>
    <t>DMStone@cps.edu</t>
  </si>
  <si>
    <t>TRYarch@cps.edu</t>
  </si>
  <si>
    <t>1148 N Honore St  Chicago, IL 60622</t>
  </si>
  <si>
    <t>1148N - 1832W</t>
  </si>
  <si>
    <t>CUTeasley@cps.edu</t>
  </si>
  <si>
    <t>Bridget T Malinowski</t>
  </si>
  <si>
    <t>BTMalinowski@cps.edu</t>
  </si>
  <si>
    <t>6730 S Paulina St  Chicago, IL 60636</t>
  </si>
  <si>
    <t>6730S - 1700W</t>
  </si>
  <si>
    <t>carmstrong-belt@cps.edu</t>
  </si>
  <si>
    <t>Kimberly Joyce Simon</t>
  </si>
  <si>
    <t>KJSimon@cps.edu</t>
  </si>
  <si>
    <t>6220 N Olcott Ave  Chicago, IL 60631</t>
  </si>
  <si>
    <t>6220N - 7500W</t>
  </si>
  <si>
    <t>PCZimmerman@cps.edu</t>
  </si>
  <si>
    <t>Allison Marie Mcmahon</t>
  </si>
  <si>
    <t>AMMcmahon@cps.edu</t>
  </si>
  <si>
    <t>2957 N Hoyne Ave  Chicago, IL 60618</t>
  </si>
  <si>
    <t>2957N - 2100W</t>
  </si>
  <si>
    <t>djdomovic@cps.k12.il.us</t>
  </si>
  <si>
    <t>1250 W Erie St  Chicago, IL 60622</t>
  </si>
  <si>
    <t>658N - 1250W</t>
  </si>
  <si>
    <t>kmstaral@cps.k12.il.us</t>
  </si>
  <si>
    <t>mmister@cps.edu</t>
  </si>
  <si>
    <t>Kent David Steiner</t>
  </si>
  <si>
    <t>KDSteiner@cps.edu</t>
  </si>
  <si>
    <t>3510 W 55th St  Chicago, IL 60632</t>
  </si>
  <si>
    <t>5500S - 3510W</t>
  </si>
  <si>
    <t>Raul Bermejo</t>
  </si>
  <si>
    <t>RBermejo@cps.edu</t>
  </si>
  <si>
    <t>Lourdes Margarita Perez</t>
  </si>
  <si>
    <t>LMPerez@cps.edu</t>
  </si>
  <si>
    <t>2231 N Central Ave  Chicago, IL 60639</t>
  </si>
  <si>
    <t>2231N - 5600W</t>
  </si>
  <si>
    <t>MNLaureano@cps.edu</t>
  </si>
  <si>
    <t>Amber Lorie Richard</t>
  </si>
  <si>
    <t>ALRichard@cps.edu</t>
  </si>
  <si>
    <t>640 W Scott St  Chicago, IL 60610</t>
  </si>
  <si>
    <t>1235N - 640W</t>
  </si>
  <si>
    <t>EJNetterstrom@cps.edu</t>
  </si>
  <si>
    <t>tytolbert@cps.k12.il.us</t>
  </si>
  <si>
    <t>3000 N Mango Ave  Chicago, IL 60634</t>
  </si>
  <si>
    <t>3000N - 5732W</t>
  </si>
  <si>
    <t>Clariza Dominicci</t>
  </si>
  <si>
    <t>CDominicci@cps.edu</t>
  </si>
  <si>
    <t>3231 N Springfield Ave  Chicago, IL 60618</t>
  </si>
  <si>
    <t>3231N - 3900W</t>
  </si>
  <si>
    <t>ECyrwus@cps.edu</t>
  </si>
  <si>
    <t>Diane Gertrude Bryniarski</t>
  </si>
  <si>
    <t>DGBryniarski@cps.edu</t>
  </si>
  <si>
    <t>6700 N Whipple St  Chicago, IL 60645</t>
  </si>
  <si>
    <t>6700N - 3032W</t>
  </si>
  <si>
    <t>Mrs.Antigoni Xanthipi Lambrinides</t>
  </si>
  <si>
    <t>AXLambrinides@cps.edu</t>
  </si>
  <si>
    <t>Sarah Rabe</t>
  </si>
  <si>
    <t>SGeotsalitis@cps.edu</t>
  </si>
  <si>
    <t>5400 S St Louis Ave  Chicago, IL 60632</t>
  </si>
  <si>
    <t>5400N - 3500W</t>
  </si>
  <si>
    <t>VIturralde@cps.edu</t>
  </si>
  <si>
    <t>Rosa Magdalena Jimenez</t>
  </si>
  <si>
    <t>RMJimenez1@cps.edu</t>
  </si>
  <si>
    <t>4707 W Marquette Rd  Chicago, IL 60629</t>
  </si>
  <si>
    <t>6700N - 4707W</t>
  </si>
  <si>
    <t>CNavarro1@cps.edu</t>
  </si>
  <si>
    <t>Maripatricia P Vondrak</t>
  </si>
  <si>
    <t>MPVondrak@cps.edu</t>
  </si>
  <si>
    <t>South Shore Intl College Prep High School</t>
  </si>
  <si>
    <t>1955 E 75th St  Chicago, IL 60649</t>
  </si>
  <si>
    <t>7500S - 1955E</t>
  </si>
  <si>
    <t>Janice Elaine Wells</t>
  </si>
  <si>
    <t>JEWells@cps.edu</t>
  </si>
  <si>
    <t>Paulette Lakyne Grissett</t>
  </si>
  <si>
    <t>PLGrissett@cps.edu</t>
  </si>
  <si>
    <t>1522 W Fillmore St  Chicago, IL 60607</t>
  </si>
  <si>
    <t>1000S - 1522W</t>
  </si>
  <si>
    <t>MJMcmanus@cps.edu</t>
  </si>
  <si>
    <t>2755 N Marshfield Ave  Chicago, IL 60614</t>
  </si>
  <si>
    <t>bstingly@bannerschools.com</t>
  </si>
  <si>
    <t>MILBURN ALTERNATIVE ES</t>
  </si>
  <si>
    <t>321 E 84th St  Chicago, IL 60619</t>
  </si>
  <si>
    <t>cwinford@rmhs.org</t>
  </si>
  <si>
    <t>30 E 112th Pl  Chicago, IL 60628</t>
  </si>
  <si>
    <t>11250S - 30E</t>
  </si>
  <si>
    <t>ssmith@hrdi.org</t>
  </si>
  <si>
    <t>5035 W North Ave  Chicago, IL 60639</t>
  </si>
  <si>
    <t>1600N - 5035W</t>
  </si>
  <si>
    <t>psmith@bannerschools.com</t>
  </si>
  <si>
    <t>2330 E 99th St  Chicago, IL 60617</t>
  </si>
  <si>
    <t>9900S - 2330E</t>
  </si>
  <si>
    <t>tlawrence@bannerschools.com</t>
  </si>
  <si>
    <t>3270 W 87th St  Chicago, IL 60652</t>
  </si>
  <si>
    <t>8700S - 3270W</t>
  </si>
  <si>
    <t>bcraycraft@pathwaysedu.org</t>
  </si>
  <si>
    <t>GOODE ACAD HS</t>
  </si>
  <si>
    <t>Sarah E. Goode STEM Academy</t>
  </si>
  <si>
    <t>7651 S Homan Ave  Chicago, IL 60652</t>
  </si>
  <si>
    <t>2600S - 4800W</t>
  </si>
  <si>
    <t>(773)535-7875</t>
  </si>
  <si>
    <t>(773)535-7877</t>
  </si>
  <si>
    <t>Matsuo Michael Marti</t>
  </si>
  <si>
    <t>MMMarti@cps.edu</t>
  </si>
  <si>
    <t>Ms.Brea Stevenson</t>
  </si>
  <si>
    <t>bstevenson4@cps.edu</t>
  </si>
  <si>
    <t>SHIELDS MIDDLE</t>
  </si>
  <si>
    <t>James Shields Middle School</t>
  </si>
  <si>
    <t>2611 W 48th St  Chicago, IL 60632</t>
  </si>
  <si>
    <t>2611S - 4800W</t>
  </si>
  <si>
    <t>(773)535-7115</t>
  </si>
  <si>
    <t>(773)535-7296</t>
  </si>
  <si>
    <t>Peter J Auffant</t>
  </si>
  <si>
    <t>PJAuffant@cps.edu</t>
  </si>
  <si>
    <t>school2013</t>
  </si>
  <si>
    <t>SCHL_ID</t>
  </si>
  <si>
    <t>My School's Response Rate</t>
  </si>
  <si>
    <t>My School's Average Score</t>
  </si>
  <si>
    <t>My child feels accepted and welcomed at this school</t>
  </si>
  <si>
    <t>My child's social and emotional needs are met at this school</t>
  </si>
  <si>
    <t>I feel like grading practices in this school are fair</t>
  </si>
  <si>
    <t>The children at this school respect the school staff</t>
  </si>
  <si>
    <t>My child feels like they are part of a community at this school</t>
  </si>
  <si>
    <t>North-Northwest Side High School Network</t>
  </si>
  <si>
    <t>Austin-North Lawndale Elementary Network</t>
  </si>
  <si>
    <t>Pilsen-Little Village Elementary Network</t>
  </si>
  <si>
    <t>MULTIRACIAL</t>
  </si>
  <si>
    <t>Charter Contract Schools</t>
  </si>
  <si>
    <t>CICS-AVALON  SO SHORE</t>
  </si>
  <si>
    <t>Chicago Intl Charter - Avalon   South Shore</t>
  </si>
  <si>
    <t>How much do you agree with the following statements?</t>
  </si>
  <si>
    <t>My School's Score</t>
  </si>
  <si>
    <t xml:space="preserve"> </t>
  </si>
  <si>
    <t>ADDITIONAL ITEMS</t>
  </si>
  <si>
    <r>
      <rPr>
        <b/>
        <i/>
        <sz val="20"/>
        <color theme="0"/>
        <rFont val="Calibri"/>
        <family val="2"/>
        <scheme val="minor"/>
      </rPr>
      <t xml:space="preserve">MY VOICE, MY SCHOOL
</t>
    </r>
    <r>
      <rPr>
        <b/>
        <sz val="20"/>
        <color theme="0"/>
        <rFont val="Calibri"/>
        <family val="2"/>
        <scheme val="minor"/>
      </rPr>
      <t>Parent/Guardian Survey 2013 Report</t>
    </r>
  </si>
  <si>
    <t>Office of Accountability</t>
  </si>
  <si>
    <t>October 2013</t>
  </si>
  <si>
    <t xml:space="preserve">• Scores are calculated by aggregating the response items in that 
  measure, giving more weight to those reponse items that are 
  harder to agree with.
• Because schools are compared to other schools in the district, 
   performance may be labeled "weak" despite having a majority
   of positive responses to individual items. </t>
  </si>
  <si>
    <t>•  Results not reported for schools with a response rate less than 30%. 
•  Results not reported for subgroups of less than 10; however, subgroup responses are 
    included in school's aggregate ("All") results.
•  Response rate estimated by dividing the school’s May 2013 enrollment by total number of 
   children parents report having at the school.</t>
  </si>
  <si>
    <t>How much do you agree with the following statements about your child's school?</t>
  </si>
  <si>
    <t>How much do you agree with the following statements about your child's teacher?</t>
  </si>
  <si>
    <t>SCALE:</t>
  </si>
  <si>
    <t xml:space="preserve">What items are included in each measure? </t>
  </si>
  <si>
    <t>School Community</t>
  </si>
  <si>
    <t>How much do you agree with the following statements about your child’s school:</t>
  </si>
  <si>
    <t>The support staff (custodians, clerks, cafeteria, security) seem to care about the students</t>
  </si>
  <si>
    <t>Parent-Teacher Partnership</t>
  </si>
  <si>
    <t xml:space="preserve">How much do you agree with the following statements about your child’s teacher: </t>
  </si>
  <si>
    <t>The teacher respects me</t>
  </si>
  <si>
    <t>The teacher does his or her best to help my child learn</t>
  </si>
  <si>
    <t>The teacher always has my child's best interest in mind</t>
  </si>
  <si>
    <t>I am comfortable sharing my concerns with this teacher</t>
  </si>
  <si>
    <t>My child can learn a lot from this teacher</t>
  </si>
  <si>
    <t>My child will be more successful as an adult because of this teacher</t>
  </si>
  <si>
    <t>The teacher lets me know what they are working on in class</t>
  </si>
  <si>
    <t>The teacher contacts me personally to discuss my child (strengths, weaknesses, accomplishments, etc.)</t>
  </si>
  <si>
    <t>The teacher provides suggestions for how to support my child in school</t>
  </si>
  <si>
    <t>Quality of Facilities</t>
  </si>
  <si>
    <t>How likely are you to recommend this school?</t>
  </si>
  <si>
    <t>Responded from 1: Not at all likely to 10: Extremely likely</t>
  </si>
  <si>
    <t>The average rating for a school is presented</t>
  </si>
  <si>
    <t>Additional Items</t>
  </si>
  <si>
    <t>School Recommendation</t>
  </si>
  <si>
    <t>I feel like the grading practices in this school are fair</t>
  </si>
  <si>
    <t>I'm happy with my child's summer learning opportunities</t>
  </si>
  <si>
    <t>School Name</t>
  </si>
  <si>
    <t>Managed By Network</t>
  </si>
  <si>
    <t>Response Rate</t>
  </si>
  <si>
    <t>School Community: Score</t>
  </si>
  <si>
    <t>School Community: Category</t>
  </si>
  <si>
    <t>Parent-Teacher Partnership: Score</t>
  </si>
  <si>
    <t>Parent-Teacher Partnership: Category</t>
  </si>
  <si>
    <t>Quality of Facilities: Score</t>
  </si>
  <si>
    <t>Quality of Facilities: Category</t>
  </si>
  <si>
    <t>How likely are you to recommend this school (MEAN)</t>
  </si>
  <si>
    <t>&gt; 75%</t>
  </si>
  <si>
    <t>&lt; 30%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</si>
</sst>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??_);_(@_)"/>
    <numFmt numFmtId="165" formatCode="0.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sz val="8"/>
      <color indexed="2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0"/>
      <color theme="5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sz val="14"/>
      <color theme="5"/>
      <name val="Calibri"/>
      <family val="2"/>
      <scheme val="minor"/>
    </font>
    <font>
      <u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0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0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/>
      <right style="thin">
        <color theme="0"/>
      </right>
      <top style="thin">
        <color theme="3" tint="-0.249977111117893"/>
      </top>
      <bottom/>
      <diagonal/>
    </border>
    <border>
      <left/>
      <right style="thin">
        <color theme="0"/>
      </right>
      <top/>
      <bottom style="thin">
        <color theme="3" tint="-0.249977111117893"/>
      </bottom>
      <diagonal/>
    </border>
    <border>
      <left style="thin">
        <color theme="0"/>
      </left>
      <right/>
      <top style="thin">
        <color theme="3" tint="-0.249977111117893"/>
      </top>
      <bottom/>
      <diagonal/>
    </border>
    <border>
      <left style="thin">
        <color theme="0"/>
      </left>
      <right/>
      <top/>
      <bottom style="thin">
        <color theme="3" tint="-0.249977111117893"/>
      </bottom>
      <diagonal/>
    </border>
    <border>
      <left style="thin">
        <color theme="3" tint="-0.249977111117893"/>
      </left>
      <right/>
      <top/>
      <bottom/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0" fillId="8" borderId="0" xfId="0" applyFill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0" fillId="8" borderId="0" xfId="0" applyFill="1" applyAlignment="1">
      <alignment horizontal="center" textRotation="90"/>
    </xf>
    <xf numFmtId="2" fontId="0" fillId="0" borderId="0" xfId="0" applyNumberFormat="1" applyAlignment="1">
      <alignment horizontal="center" textRotation="90" wrapText="1"/>
    </xf>
    <xf numFmtId="2" fontId="0" fillId="0" borderId="0" xfId="0" applyNumberFormat="1"/>
    <xf numFmtId="0" fontId="24" fillId="0" borderId="0" xfId="1" applyFont="1" applyProtection="1"/>
    <xf numFmtId="0" fontId="11" fillId="12" borderId="0" xfId="1" applyFont="1" applyFill="1" applyAlignment="1" applyProtection="1">
      <alignment horizontal="center" vertical="center"/>
    </xf>
    <xf numFmtId="0" fontId="0" fillId="0" borderId="0" xfId="0" applyProtection="1"/>
    <xf numFmtId="0" fontId="11" fillId="0" borderId="0" xfId="1" applyFont="1" applyProtection="1"/>
    <xf numFmtId="0" fontId="11" fillId="0" borderId="0" xfId="1" applyFont="1" applyBorder="1" applyAlignment="1" applyProtection="1">
      <alignment vertical="center" wrapText="1"/>
    </xf>
    <xf numFmtId="0" fontId="32" fillId="12" borderId="0" xfId="1" applyFont="1" applyFill="1" applyBorder="1" applyAlignment="1" applyProtection="1">
      <alignment horizontal="right" vertical="center"/>
    </xf>
    <xf numFmtId="0" fontId="11" fillId="12" borderId="0" xfId="1" applyFont="1" applyFill="1" applyBorder="1" applyProtection="1"/>
    <xf numFmtId="0" fontId="11" fillId="0" borderId="0" xfId="1" applyFont="1" applyBorder="1" applyProtection="1"/>
    <xf numFmtId="0" fontId="11" fillId="0" borderId="0" xfId="1" applyFont="1" applyBorder="1" applyAlignment="1" applyProtection="1">
      <alignment horizontal="left" vertical="center" wrapText="1"/>
    </xf>
    <xf numFmtId="0" fontId="31" fillId="12" borderId="0" xfId="1" applyFont="1" applyFill="1" applyBorder="1" applyAlignment="1" applyProtection="1">
      <alignment vertical="center"/>
    </xf>
    <xf numFmtId="0" fontId="3" fillId="0" borderId="0" xfId="0" applyFont="1" applyProtection="1"/>
    <xf numFmtId="0" fontId="1" fillId="0" borderId="0" xfId="0" applyFont="1" applyProtection="1"/>
    <xf numFmtId="0" fontId="11" fillId="0" borderId="0" xfId="1" applyFont="1" applyFill="1" applyBorder="1" applyAlignment="1" applyProtection="1">
      <alignment vertical="center"/>
    </xf>
    <xf numFmtId="0" fontId="17" fillId="0" borderId="0" xfId="1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38" fillId="4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9" fillId="0" borderId="0" xfId="1" applyFont="1" applyFill="1" applyBorder="1" applyAlignment="1" applyProtection="1">
      <alignment horizontal="left" vertical="top"/>
    </xf>
    <xf numFmtId="0" fontId="18" fillId="0" borderId="0" xfId="1" applyFont="1" applyFill="1" applyBorder="1" applyAlignment="1" applyProtection="1">
      <alignment horizontal="center"/>
    </xf>
    <xf numFmtId="0" fontId="15" fillId="0" borderId="0" xfId="1" applyFont="1" applyFill="1" applyBorder="1" applyAlignment="1" applyProtection="1">
      <alignment horizontal="center"/>
    </xf>
    <xf numFmtId="0" fontId="19" fillId="0" borderId="0" xfId="1" applyFont="1" applyFill="1" applyBorder="1" applyAlignment="1" applyProtection="1">
      <alignment horizontal="center"/>
    </xf>
    <xf numFmtId="0" fontId="20" fillId="0" borderId="0" xfId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>
      <alignment horizontal="center"/>
    </xf>
    <xf numFmtId="0" fontId="11" fillId="0" borderId="0" xfId="1" applyFont="1" applyFill="1" applyBorder="1" applyProtection="1"/>
    <xf numFmtId="0" fontId="20" fillId="0" borderId="0" xfId="1" applyFont="1" applyFill="1" applyBorder="1" applyProtection="1"/>
    <xf numFmtId="0" fontId="11" fillId="0" borderId="0" xfId="1" applyFont="1" applyFill="1" applyProtection="1"/>
    <xf numFmtId="0" fontId="14" fillId="0" borderId="0" xfId="1" applyFont="1" applyFill="1" applyBorder="1" applyAlignment="1" applyProtection="1">
      <alignment vertical="top" wrapText="1"/>
    </xf>
    <xf numFmtId="0" fontId="11" fillId="5" borderId="0" xfId="1" applyFont="1" applyFill="1" applyBorder="1" applyProtection="1"/>
    <xf numFmtId="0" fontId="18" fillId="5" borderId="0" xfId="1" applyFont="1" applyFill="1" applyBorder="1" applyProtection="1"/>
    <xf numFmtId="0" fontId="6" fillId="5" borderId="0" xfId="1" applyFont="1" applyFill="1" applyBorder="1" applyProtection="1"/>
    <xf numFmtId="0" fontId="18" fillId="5" borderId="0" xfId="1" applyFont="1" applyFill="1" applyBorder="1" applyAlignment="1" applyProtection="1">
      <alignment horizontal="center"/>
    </xf>
    <xf numFmtId="0" fontId="15" fillId="5" borderId="0" xfId="1" applyFont="1" applyFill="1" applyBorder="1" applyAlignment="1" applyProtection="1">
      <alignment horizontal="center"/>
    </xf>
    <xf numFmtId="0" fontId="19" fillId="5" borderId="0" xfId="1" applyFont="1" applyFill="1" applyBorder="1" applyAlignment="1" applyProtection="1">
      <alignment horizontal="center"/>
    </xf>
    <xf numFmtId="0" fontId="20" fillId="5" borderId="0" xfId="1" applyFont="1" applyFill="1" applyBorder="1" applyAlignment="1" applyProtection="1">
      <alignment horizontal="center"/>
    </xf>
    <xf numFmtId="0" fontId="21" fillId="5" borderId="0" xfId="1" applyFont="1" applyFill="1" applyBorder="1" applyAlignment="1" applyProtection="1">
      <alignment horizontal="center"/>
    </xf>
    <xf numFmtId="0" fontId="20" fillId="5" borderId="0" xfId="1" applyFont="1" applyFill="1" applyBorder="1" applyProtection="1"/>
    <xf numFmtId="0" fontId="11" fillId="5" borderId="0" xfId="1" applyFont="1" applyFill="1" applyProtection="1"/>
    <xf numFmtId="0" fontId="14" fillId="0" borderId="0" xfId="1" applyFont="1" applyFill="1" applyBorder="1" applyAlignment="1" applyProtection="1">
      <alignment horizontal="left" vertical="center"/>
    </xf>
    <xf numFmtId="0" fontId="14" fillId="0" borderId="0" xfId="1" applyFont="1" applyFill="1" applyBorder="1" applyAlignment="1" applyProtection="1">
      <alignment horizontal="left" vertical="top" wrapText="1"/>
    </xf>
    <xf numFmtId="0" fontId="18" fillId="0" borderId="0" xfId="1" applyFont="1" applyBorder="1" applyProtection="1"/>
    <xf numFmtId="0" fontId="7" fillId="5" borderId="0" xfId="1" applyFont="1" applyFill="1" applyBorder="1" applyAlignment="1" applyProtection="1">
      <alignment vertical="center"/>
    </xf>
    <xf numFmtId="0" fontId="7" fillId="0" borderId="0" xfId="1" applyFont="1" applyBorder="1" applyAlignment="1" applyProtection="1">
      <alignment vertical="center"/>
    </xf>
    <xf numFmtId="0" fontId="4" fillId="5" borderId="0" xfId="1" applyFont="1" applyFill="1" applyBorder="1" applyAlignment="1" applyProtection="1">
      <alignment horizontal="center" vertical="center"/>
    </xf>
    <xf numFmtId="1" fontId="17" fillId="4" borderId="0" xfId="1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18" fillId="0" borderId="0" xfId="1" applyFont="1" applyBorder="1" applyAlignment="1" applyProtection="1">
      <alignment vertical="center"/>
    </xf>
    <xf numFmtId="0" fontId="3" fillId="4" borderId="0" xfId="0" applyFont="1" applyFill="1" applyAlignment="1" applyProtection="1">
      <alignment horizontal="center" vertical="center" wrapText="1"/>
    </xf>
    <xf numFmtId="0" fontId="18" fillId="4" borderId="0" xfId="1" applyFont="1" applyFill="1" applyBorder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4" fillId="0" borderId="5" xfId="0" applyFont="1" applyBorder="1" applyAlignment="1" applyProtection="1">
      <alignment horizontal="center" vertical="center"/>
    </xf>
    <xf numFmtId="0" fontId="24" fillId="0" borderId="0" xfId="1" applyFont="1" applyBorder="1" applyAlignment="1" applyProtection="1">
      <alignment horizontal="center" vertical="center"/>
    </xf>
    <xf numFmtId="0" fontId="44" fillId="0" borderId="0" xfId="1" applyFont="1" applyBorder="1" applyAlignment="1" applyProtection="1">
      <alignment vertical="center"/>
    </xf>
    <xf numFmtId="0" fontId="24" fillId="0" borderId="0" xfId="1" applyFont="1" applyAlignment="1" applyProtection="1">
      <alignment vertical="center"/>
    </xf>
    <xf numFmtId="0" fontId="14" fillId="0" borderId="0" xfId="1" applyFont="1" applyBorder="1" applyAlignment="1" applyProtection="1">
      <alignment horizontal="right" vertical="center"/>
    </xf>
    <xf numFmtId="0" fontId="25" fillId="3" borderId="2" xfId="1" applyFont="1" applyFill="1" applyBorder="1" applyAlignment="1" applyProtection="1">
      <alignment vertical="center"/>
    </xf>
    <xf numFmtId="0" fontId="25" fillId="3" borderId="9" xfId="1" applyFont="1" applyFill="1" applyBorder="1" applyAlignment="1" applyProtection="1">
      <alignment vertical="center"/>
    </xf>
    <xf numFmtId="0" fontId="25" fillId="3" borderId="6" xfId="1" applyFont="1" applyFill="1" applyBorder="1" applyAlignment="1" applyProtection="1">
      <alignment vertical="center"/>
    </xf>
    <xf numFmtId="0" fontId="24" fillId="0" borderId="0" xfId="1" applyFont="1" applyFill="1" applyAlignment="1" applyProtection="1">
      <alignment vertical="center"/>
    </xf>
    <xf numFmtId="0" fontId="43" fillId="0" borderId="0" xfId="1" applyFont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9" fontId="11" fillId="0" borderId="0" xfId="3" applyFont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5" fillId="3" borderId="7" xfId="1" applyFont="1" applyFill="1" applyBorder="1" applyAlignment="1" applyProtection="1">
      <alignment vertical="center"/>
    </xf>
    <xf numFmtId="0" fontId="25" fillId="3" borderId="11" xfId="1" applyFont="1" applyFill="1" applyBorder="1" applyAlignment="1" applyProtection="1">
      <alignment vertical="center"/>
    </xf>
    <xf numFmtId="0" fontId="25" fillId="3" borderId="8" xfId="1" applyFont="1" applyFill="1" applyBorder="1" applyAlignment="1" applyProtection="1">
      <alignment vertical="center"/>
    </xf>
    <xf numFmtId="0" fontId="8" fillId="0" borderId="0" xfId="1" applyFont="1" applyBorder="1" applyAlignment="1" applyProtection="1">
      <alignment horizontal="right" vertical="center" wrapText="1"/>
    </xf>
    <xf numFmtId="0" fontId="8" fillId="0" borderId="0" xfId="1" applyFont="1" applyBorder="1" applyAlignment="1" applyProtection="1">
      <alignment horizontal="right" vertical="center"/>
    </xf>
    <xf numFmtId="164" fontId="5" fillId="0" borderId="0" xfId="0" applyNumberFormat="1" applyFont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42" fillId="0" borderId="0" xfId="0" applyFont="1" applyFill="1" applyAlignment="1" applyProtection="1">
      <alignment vertical="center"/>
    </xf>
    <xf numFmtId="1" fontId="12" fillId="0" borderId="0" xfId="1" applyNumberFormat="1" applyFont="1" applyBorder="1" applyAlignment="1" applyProtection="1">
      <alignment vertical="center"/>
    </xf>
    <xf numFmtId="0" fontId="28" fillId="0" borderId="0" xfId="1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46" fillId="0" borderId="0" xfId="1" applyFont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10" fillId="0" borderId="0" xfId="1" applyFont="1" applyFill="1" applyBorder="1" applyAlignment="1" applyProtection="1">
      <alignment horizontal="left" vertical="center" wrapText="1"/>
    </xf>
    <xf numFmtId="0" fontId="10" fillId="2" borderId="0" xfId="1" applyFont="1" applyFill="1" applyAlignment="1" applyProtection="1">
      <alignment vertical="center"/>
    </xf>
    <xf numFmtId="0" fontId="11" fillId="2" borderId="0" xfId="1" applyFont="1" applyFill="1" applyAlignment="1" applyProtection="1">
      <alignment horizontal="center" vertical="center"/>
    </xf>
    <xf numFmtId="0" fontId="11" fillId="4" borderId="0" xfId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1" fillId="0" borderId="14" xfId="1" applyFont="1" applyFill="1" applyBorder="1" applyAlignment="1" applyProtection="1">
      <alignment horizontal="left" vertical="center"/>
    </xf>
    <xf numFmtId="0" fontId="11" fillId="0" borderId="14" xfId="1" applyFont="1" applyBorder="1" applyAlignment="1" applyProtection="1">
      <alignment vertical="center"/>
    </xf>
    <xf numFmtId="0" fontId="3" fillId="0" borderId="14" xfId="0" applyFont="1" applyFill="1" applyBorder="1" applyAlignment="1" applyProtection="1">
      <alignment vertical="center"/>
    </xf>
    <xf numFmtId="0" fontId="3" fillId="0" borderId="14" xfId="1" applyFont="1" applyBorder="1" applyAlignment="1" applyProtection="1">
      <alignment vertical="center"/>
    </xf>
    <xf numFmtId="0" fontId="11" fillId="0" borderId="14" xfId="1" applyFont="1" applyFill="1" applyBorder="1" applyAlignment="1" applyProtection="1">
      <alignment horizontal="center" vertical="center"/>
    </xf>
    <xf numFmtId="0" fontId="11" fillId="0" borderId="14" xfId="1" applyFont="1" applyFill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vertical="center"/>
    </xf>
    <xf numFmtId="0" fontId="33" fillId="5" borderId="1" xfId="1" applyFont="1" applyFill="1" applyBorder="1" applyAlignment="1" applyProtection="1">
      <alignment vertical="center"/>
    </xf>
    <xf numFmtId="0" fontId="33" fillId="5" borderId="4" xfId="1" applyFont="1" applyFill="1" applyBorder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3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3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vertical="center"/>
    </xf>
    <xf numFmtId="1" fontId="23" fillId="0" borderId="0" xfId="1" applyNumberFormat="1" applyFont="1" applyFill="1" applyBorder="1" applyAlignment="1" applyProtection="1">
      <alignment vertical="center"/>
    </xf>
    <xf numFmtId="1" fontId="12" fillId="0" borderId="0" xfId="1" applyNumberFormat="1" applyFont="1" applyFill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>
      <alignment vertical="center"/>
    </xf>
    <xf numFmtId="1" fontId="23" fillId="0" borderId="0" xfId="1" applyNumberFormat="1" applyFont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22" fillId="2" borderId="0" xfId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left" vertical="center"/>
    </xf>
    <xf numFmtId="0" fontId="47" fillId="2" borderId="0" xfId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left" vertical="center" wrapText="1"/>
    </xf>
    <xf numFmtId="0" fontId="3" fillId="0" borderId="0" xfId="1" applyFont="1" applyBorder="1" applyAlignment="1" applyProtection="1">
      <alignment vertical="center"/>
    </xf>
    <xf numFmtId="0" fontId="33" fillId="5" borderId="3" xfId="1" applyFont="1" applyFill="1" applyBorder="1" applyAlignment="1" applyProtection="1">
      <alignment vertical="center"/>
    </xf>
    <xf numFmtId="0" fontId="33" fillId="5" borderId="10" xfId="1" applyFont="1" applyFill="1" applyBorder="1" applyAlignment="1" applyProtection="1">
      <alignment vertical="center"/>
    </xf>
    <xf numFmtId="0" fontId="18" fillId="0" borderId="0" xfId="1" applyFont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1" fontId="23" fillId="0" borderId="0" xfId="1" applyNumberFormat="1" applyFont="1" applyBorder="1" applyAlignment="1" applyProtection="1">
      <alignment vertical="center" wrapText="1" readingOrder="1"/>
    </xf>
    <xf numFmtId="0" fontId="12" fillId="2" borderId="0" xfId="1" applyFont="1" applyFill="1" applyBorder="1" applyAlignment="1" applyProtection="1">
      <alignment vertical="center" wrapText="1"/>
    </xf>
    <xf numFmtId="0" fontId="48" fillId="0" borderId="0" xfId="1" applyFont="1" applyAlignment="1" applyProtection="1">
      <alignment vertical="center" wrapText="1"/>
    </xf>
    <xf numFmtId="0" fontId="26" fillId="5" borderId="1" xfId="1" applyFont="1" applyFill="1" applyBorder="1" applyAlignment="1" applyProtection="1">
      <alignment vertical="center"/>
    </xf>
    <xf numFmtId="0" fontId="26" fillId="5" borderId="4" xfId="1" applyFont="1" applyFill="1" applyBorder="1" applyAlignment="1" applyProtection="1">
      <alignment vertical="center"/>
    </xf>
    <xf numFmtId="0" fontId="23" fillId="0" borderId="0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11" fillId="12" borderId="0" xfId="1" applyFont="1" applyFill="1" applyProtection="1"/>
    <xf numFmtId="0" fontId="5" fillId="12" borderId="0" xfId="0" applyFont="1" applyFill="1" applyProtection="1"/>
    <xf numFmtId="0" fontId="7" fillId="4" borderId="0" xfId="1" applyFont="1" applyFill="1" applyBorder="1" applyAlignment="1" applyProtection="1">
      <alignment horizontal="left" vertical="center"/>
    </xf>
    <xf numFmtId="0" fontId="28" fillId="4" borderId="0" xfId="1" applyFont="1" applyFill="1" applyBorder="1" applyAlignment="1" applyProtection="1">
      <alignment vertical="center"/>
    </xf>
    <xf numFmtId="0" fontId="7" fillId="4" borderId="0" xfId="1" applyFont="1" applyFill="1" applyBorder="1" applyAlignment="1" applyProtection="1">
      <alignment vertical="center"/>
    </xf>
    <xf numFmtId="1" fontId="12" fillId="0" borderId="0" xfId="1" applyNumberFormat="1" applyFont="1" applyBorder="1" applyAlignment="1" applyProtection="1">
      <alignment vertical="top"/>
    </xf>
    <xf numFmtId="0" fontId="18" fillId="4" borderId="0" xfId="1" applyFont="1" applyFill="1" applyBorder="1" applyAlignment="1" applyProtection="1"/>
    <xf numFmtId="0" fontId="10" fillId="2" borderId="0" xfId="1" applyFont="1" applyFill="1" applyProtection="1"/>
    <xf numFmtId="0" fontId="11" fillId="2" borderId="0" xfId="1" applyFont="1" applyFill="1" applyAlignment="1" applyProtection="1">
      <alignment horizontal="center"/>
    </xf>
    <xf numFmtId="0" fontId="11" fillId="4" borderId="0" xfId="1" applyFont="1" applyFill="1" applyBorder="1" applyAlignment="1" applyProtection="1">
      <alignment horizontal="center"/>
    </xf>
    <xf numFmtId="0" fontId="11" fillId="0" borderId="0" xfId="1" applyFont="1" applyAlignment="1" applyProtection="1">
      <alignment horizontal="center"/>
    </xf>
    <xf numFmtId="0" fontId="7" fillId="0" borderId="0" xfId="1" applyFont="1" applyBorder="1" applyAlignment="1" applyProtection="1">
      <alignment horizontal="left" vertical="center"/>
    </xf>
    <xf numFmtId="0" fontId="34" fillId="0" borderId="0" xfId="1" applyFont="1" applyProtection="1"/>
    <xf numFmtId="0" fontId="0" fillId="0" borderId="0" xfId="0" applyFill="1" applyAlignment="1" applyProtection="1">
      <alignment horizontal="left"/>
    </xf>
    <xf numFmtId="0" fontId="9" fillId="0" borderId="0" xfId="1" applyFont="1" applyAlignment="1" applyProtection="1">
      <alignment vertical="center" wrapText="1" readingOrder="1"/>
    </xf>
    <xf numFmtId="0" fontId="7" fillId="0" borderId="0" xfId="0" applyFont="1" applyProtection="1"/>
    <xf numFmtId="0" fontId="14" fillId="0" borderId="0" xfId="1" applyFont="1" applyAlignment="1" applyProtection="1">
      <alignment vertical="center"/>
    </xf>
    <xf numFmtId="0" fontId="14" fillId="0" borderId="0" xfId="1" applyFont="1" applyBorder="1" applyAlignment="1" applyProtection="1">
      <alignment vertical="center"/>
    </xf>
    <xf numFmtId="0" fontId="7" fillId="4" borderId="0" xfId="1" applyFont="1" applyFill="1" applyBorder="1" applyAlignment="1" applyProtection="1">
      <alignment horizontal="right" vertical="center"/>
    </xf>
    <xf numFmtId="0" fontId="48" fillId="0" borderId="0" xfId="1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0" fillId="0" borderId="35" xfId="0" applyBorder="1"/>
    <xf numFmtId="0" fontId="0" fillId="0" borderId="0" xfId="0" applyBorder="1"/>
    <xf numFmtId="0" fontId="0" fillId="0" borderId="36" xfId="0" applyBorder="1"/>
    <xf numFmtId="0" fontId="0" fillId="13" borderId="35" xfId="0" applyFill="1" applyBorder="1"/>
    <xf numFmtId="0" fontId="4" fillId="14" borderId="35" xfId="0" applyFont="1" applyFill="1" applyBorder="1"/>
    <xf numFmtId="0" fontId="0" fillId="14" borderId="0" xfId="0" applyFill="1" applyBorder="1"/>
    <xf numFmtId="0" fontId="0" fillId="14" borderId="36" xfId="0" applyFill="1" applyBorder="1"/>
    <xf numFmtId="0" fontId="0" fillId="14" borderId="35" xfId="0" applyFill="1" applyBorder="1"/>
    <xf numFmtId="0" fontId="0" fillId="15" borderId="35" xfId="0" applyFill="1" applyBorder="1"/>
    <xf numFmtId="0" fontId="8" fillId="16" borderId="35" xfId="0" applyFont="1" applyFill="1" applyBorder="1"/>
    <xf numFmtId="0" fontId="8" fillId="16" borderId="0" xfId="0" applyFont="1" applyFill="1" applyBorder="1" applyAlignment="1">
      <alignment horizontal="left"/>
    </xf>
    <xf numFmtId="0" fontId="8" fillId="16" borderId="36" xfId="0" applyFont="1" applyFill="1" applyBorder="1" applyAlignment="1">
      <alignment horizontal="left"/>
    </xf>
    <xf numFmtId="0" fontId="8" fillId="0" borderId="35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36" xfId="0" applyFont="1" applyFill="1" applyBorder="1" applyAlignment="1">
      <alignment horizontal="left"/>
    </xf>
    <xf numFmtId="0" fontId="8" fillId="17" borderId="35" xfId="0" applyFont="1" applyFill="1" applyBorder="1"/>
    <xf numFmtId="0" fontId="8" fillId="17" borderId="0" xfId="0" applyFont="1" applyFill="1" applyBorder="1" applyAlignment="1">
      <alignment horizontal="left"/>
    </xf>
    <xf numFmtId="0" fontId="8" fillId="17" borderId="36" xfId="0" applyFont="1" applyFill="1" applyBorder="1" applyAlignment="1">
      <alignment horizontal="left"/>
    </xf>
    <xf numFmtId="0" fontId="8" fillId="17" borderId="37" xfId="0" applyFont="1" applyFill="1" applyBorder="1"/>
    <xf numFmtId="0" fontId="5" fillId="12" borderId="0" xfId="0" applyFont="1" applyFill="1" applyAlignment="1">
      <alignment horizontal="center" vertical="center" wrapText="1"/>
    </xf>
    <xf numFmtId="0" fontId="5" fillId="12" borderId="0" xfId="0" applyFont="1" applyFill="1" applyAlignment="1">
      <alignment horizontal="center" vertical="center"/>
    </xf>
    <xf numFmtId="2" fontId="5" fillId="12" borderId="0" xfId="0" applyNumberFormat="1" applyFont="1" applyFill="1" applyAlignment="1">
      <alignment horizontal="center" vertical="center" wrapText="1"/>
    </xf>
    <xf numFmtId="165" fontId="5" fillId="12" borderId="0" xfId="0" applyNumberFormat="1" applyFon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9" fontId="0" fillId="0" borderId="0" xfId="3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8" fillId="17" borderId="38" xfId="0" applyFont="1" applyFill="1" applyBorder="1" applyAlignment="1">
      <alignment horizontal="left"/>
    </xf>
    <xf numFmtId="0" fontId="8" fillId="17" borderId="39" xfId="0" applyFont="1" applyFill="1" applyBorder="1" applyAlignment="1">
      <alignment horizontal="left"/>
    </xf>
    <xf numFmtId="0" fontId="4" fillId="17" borderId="35" xfId="0" applyFont="1" applyFill="1" applyBorder="1" applyAlignment="1">
      <alignment horizontal="left"/>
    </xf>
    <xf numFmtId="0" fontId="4" fillId="17" borderId="0" xfId="0" applyFont="1" applyFill="1" applyBorder="1" applyAlignment="1">
      <alignment horizontal="left"/>
    </xf>
    <xf numFmtId="0" fontId="4" fillId="17" borderId="36" xfId="0" applyFont="1" applyFill="1" applyBorder="1" applyAlignment="1">
      <alignment horizontal="left"/>
    </xf>
    <xf numFmtId="0" fontId="4" fillId="16" borderId="0" xfId="0" applyFont="1" applyFill="1" applyAlignment="1">
      <alignment horizontal="left" vertical="center"/>
    </xf>
    <xf numFmtId="0" fontId="4" fillId="16" borderId="36" xfId="0" applyFont="1" applyFill="1" applyBorder="1" applyAlignment="1">
      <alignment horizontal="left" vertical="center"/>
    </xf>
    <xf numFmtId="0" fontId="0" fillId="14" borderId="0" xfId="0" applyFill="1" applyBorder="1" applyAlignment="1">
      <alignment horizontal="left"/>
    </xf>
    <xf numFmtId="0" fontId="0" fillId="14" borderId="36" xfId="0" applyFill="1" applyBorder="1" applyAlignment="1">
      <alignment horizontal="left"/>
    </xf>
    <xf numFmtId="0" fontId="4" fillId="15" borderId="35" xfId="0" applyFont="1" applyFill="1" applyBorder="1" applyAlignment="1">
      <alignment horizontal="left"/>
    </xf>
    <xf numFmtId="0" fontId="4" fillId="15" borderId="0" xfId="0" applyFont="1" applyFill="1" applyBorder="1" applyAlignment="1">
      <alignment horizontal="left"/>
    </xf>
    <xf numFmtId="0" fontId="4" fillId="15" borderId="36" xfId="0" applyFont="1" applyFill="1" applyBorder="1" applyAlignment="1">
      <alignment horizontal="left"/>
    </xf>
    <xf numFmtId="0" fontId="0" fillId="15" borderId="35" xfId="0" applyFill="1" applyBorder="1" applyAlignment="1">
      <alignment horizontal="left"/>
    </xf>
    <xf numFmtId="0" fontId="0" fillId="15" borderId="0" xfId="0" applyFill="1" applyBorder="1" applyAlignment="1">
      <alignment horizontal="left"/>
    </xf>
    <xf numFmtId="0" fontId="0" fillId="15" borderId="36" xfId="0" applyFill="1" applyBorder="1" applyAlignment="1">
      <alignment horizontal="left"/>
    </xf>
    <xf numFmtId="0" fontId="8" fillId="16" borderId="35" xfId="0" applyFont="1" applyFill="1" applyBorder="1" applyAlignment="1">
      <alignment horizontal="left"/>
    </xf>
    <xf numFmtId="0" fontId="8" fillId="16" borderId="0" xfId="0" applyFont="1" applyFill="1" applyBorder="1" applyAlignment="1">
      <alignment horizontal="left"/>
    </xf>
    <xf numFmtId="0" fontId="8" fillId="16" borderId="36" xfId="0" applyFont="1" applyFill="1" applyBorder="1" applyAlignment="1">
      <alignment horizontal="left"/>
    </xf>
    <xf numFmtId="0" fontId="0" fillId="13" borderId="0" xfId="0" applyFill="1" applyBorder="1" applyAlignment="1">
      <alignment horizontal="left"/>
    </xf>
    <xf numFmtId="0" fontId="0" fillId="13" borderId="36" xfId="0" applyFill="1" applyBorder="1" applyAlignment="1">
      <alignment horizontal="left"/>
    </xf>
    <xf numFmtId="0" fontId="0" fillId="14" borderId="35" xfId="0" applyFill="1" applyBorder="1" applyAlignment="1">
      <alignment horizontal="left"/>
    </xf>
    <xf numFmtId="0" fontId="0" fillId="14" borderId="0" xfId="0" applyFill="1" applyBorder="1" applyAlignment="1">
      <alignment horizontal="left" vertical="center"/>
    </xf>
    <xf numFmtId="0" fontId="0" fillId="14" borderId="36" xfId="0" applyFill="1" applyBorder="1" applyAlignment="1">
      <alignment horizontal="left" vertical="center"/>
    </xf>
    <xf numFmtId="0" fontId="52" fillId="12" borderId="32" xfId="0" applyFont="1" applyFill="1" applyBorder="1" applyAlignment="1">
      <alignment horizontal="center"/>
    </xf>
    <xf numFmtId="0" fontId="52" fillId="12" borderId="33" xfId="0" applyFont="1" applyFill="1" applyBorder="1" applyAlignment="1">
      <alignment horizontal="center"/>
    </xf>
    <xf numFmtId="0" fontId="52" fillId="12" borderId="34" xfId="0" applyFont="1" applyFill="1" applyBorder="1" applyAlignment="1">
      <alignment horizontal="center"/>
    </xf>
    <xf numFmtId="0" fontId="4" fillId="13" borderId="35" xfId="0" applyFont="1" applyFill="1" applyBorder="1" applyAlignment="1">
      <alignment horizontal="left"/>
    </xf>
    <xf numFmtId="0" fontId="4" fillId="13" borderId="0" xfId="0" applyFont="1" applyFill="1" applyBorder="1" applyAlignment="1">
      <alignment horizontal="left"/>
    </xf>
    <xf numFmtId="0" fontId="4" fillId="13" borderId="36" xfId="0" applyFont="1" applyFill="1" applyBorder="1" applyAlignment="1">
      <alignment horizontal="left"/>
    </xf>
    <xf numFmtId="0" fontId="0" fillId="13" borderId="35" xfId="0" applyFill="1" applyBorder="1" applyAlignment="1">
      <alignment horizontal="left"/>
    </xf>
    <xf numFmtId="1" fontId="41" fillId="0" borderId="0" xfId="1" applyNumberFormat="1" applyFont="1" applyBorder="1" applyAlignment="1" applyProtection="1">
      <alignment horizontal="center" vertical="center"/>
    </xf>
    <xf numFmtId="1" fontId="40" fillId="0" borderId="0" xfId="1" applyNumberFormat="1" applyFont="1" applyFill="1" applyBorder="1" applyAlignment="1" applyProtection="1">
      <alignment horizontal="center" vertical="center"/>
    </xf>
    <xf numFmtId="1" fontId="39" fillId="0" borderId="0" xfId="1" applyNumberFormat="1" applyFont="1" applyFill="1" applyBorder="1" applyAlignment="1" applyProtection="1">
      <alignment horizontal="center" vertical="center"/>
    </xf>
    <xf numFmtId="1" fontId="30" fillId="0" borderId="0" xfId="1" applyNumberFormat="1" applyFont="1" applyFill="1" applyBorder="1" applyAlignment="1" applyProtection="1">
      <alignment horizontal="center" vertical="center"/>
    </xf>
    <xf numFmtId="1" fontId="16" fillId="0" borderId="0" xfId="1" applyNumberFormat="1" applyFont="1" applyFill="1" applyBorder="1" applyAlignment="1" applyProtection="1">
      <alignment horizontal="center" vertical="center"/>
    </xf>
    <xf numFmtId="1" fontId="41" fillId="0" borderId="0" xfId="1" applyNumberFormat="1" applyFont="1" applyFill="1" applyBorder="1" applyAlignment="1" applyProtection="1">
      <alignment horizontal="center" vertical="center"/>
    </xf>
    <xf numFmtId="1" fontId="16" fillId="0" borderId="0" xfId="1" applyNumberFormat="1" applyFont="1" applyBorder="1" applyAlignment="1" applyProtection="1">
      <alignment horizontal="center" vertical="center"/>
    </xf>
    <xf numFmtId="1" fontId="37" fillId="0" borderId="0" xfId="1" applyNumberFormat="1" applyFont="1" applyBorder="1" applyAlignment="1" applyProtection="1">
      <alignment horizontal="center" vertical="center"/>
    </xf>
    <xf numFmtId="1" fontId="40" fillId="0" borderId="0" xfId="1" applyNumberFormat="1" applyFont="1" applyBorder="1" applyAlignment="1" applyProtection="1">
      <alignment horizontal="center" vertical="center"/>
    </xf>
    <xf numFmtId="1" fontId="37" fillId="0" borderId="0" xfId="1" applyNumberFormat="1" applyFont="1" applyFill="1" applyBorder="1" applyAlignment="1" applyProtection="1">
      <alignment horizontal="center" vertical="center"/>
    </xf>
    <xf numFmtId="1" fontId="30" fillId="0" borderId="0" xfId="1" applyNumberFormat="1" applyFont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 wrapText="1"/>
    </xf>
    <xf numFmtId="0" fontId="3" fillId="5" borderId="13" xfId="1" applyFont="1" applyFill="1" applyBorder="1" applyAlignment="1" applyProtection="1">
      <alignment horizontal="center" vertical="center" wrapText="1"/>
    </xf>
    <xf numFmtId="0" fontId="24" fillId="10" borderId="12" xfId="1" applyFont="1" applyFill="1" applyBorder="1" applyAlignment="1" applyProtection="1">
      <alignment horizontal="center" vertical="center"/>
    </xf>
    <xf numFmtId="0" fontId="24" fillId="10" borderId="13" xfId="1" applyFont="1" applyFill="1" applyBorder="1" applyAlignment="1" applyProtection="1">
      <alignment horizontal="center" vertical="center"/>
    </xf>
    <xf numFmtId="0" fontId="24" fillId="7" borderId="15" xfId="1" applyFont="1" applyFill="1" applyBorder="1" applyAlignment="1" applyProtection="1">
      <alignment horizontal="center" vertical="center"/>
    </xf>
    <xf numFmtId="0" fontId="24" fillId="7" borderId="16" xfId="1" applyFont="1" applyFill="1" applyBorder="1" applyAlignment="1" applyProtection="1">
      <alignment horizontal="center" vertical="center"/>
    </xf>
    <xf numFmtId="0" fontId="24" fillId="6" borderId="12" xfId="1" applyFont="1" applyFill="1" applyBorder="1" applyAlignment="1" applyProtection="1">
      <alignment horizontal="center" vertical="center"/>
    </xf>
    <xf numFmtId="0" fontId="24" fillId="6" borderId="13" xfId="1" applyFont="1" applyFill="1" applyBorder="1" applyAlignment="1" applyProtection="1">
      <alignment horizontal="center" vertical="center"/>
    </xf>
    <xf numFmtId="0" fontId="24" fillId="8" borderId="12" xfId="1" applyFont="1" applyFill="1" applyBorder="1" applyAlignment="1" applyProtection="1">
      <alignment horizontal="center" vertical="center"/>
    </xf>
    <xf numFmtId="0" fontId="24" fillId="8" borderId="13" xfId="1" applyFont="1" applyFill="1" applyBorder="1" applyAlignment="1" applyProtection="1">
      <alignment horizontal="center" vertical="center"/>
    </xf>
    <xf numFmtId="1" fontId="39" fillId="0" borderId="0" xfId="1" applyNumberFormat="1" applyFont="1" applyBorder="1" applyAlignment="1" applyProtection="1">
      <alignment horizontal="center" vertical="center"/>
    </xf>
    <xf numFmtId="0" fontId="24" fillId="6" borderId="6" xfId="1" applyFont="1" applyFill="1" applyBorder="1" applyAlignment="1" applyProtection="1">
      <alignment horizontal="center" vertical="center"/>
    </xf>
    <xf numFmtId="0" fontId="24" fillId="6" borderId="9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left" vertical="center" wrapText="1"/>
    </xf>
    <xf numFmtId="0" fontId="10" fillId="0" borderId="28" xfId="1" applyFont="1" applyFill="1" applyBorder="1" applyAlignment="1" applyProtection="1">
      <alignment horizontal="left" vertical="center" wrapText="1"/>
    </xf>
    <xf numFmtId="0" fontId="10" fillId="0" borderId="29" xfId="1" applyFont="1" applyFill="1" applyBorder="1" applyAlignment="1" applyProtection="1">
      <alignment horizontal="left" vertical="center" wrapText="1"/>
    </xf>
    <xf numFmtId="0" fontId="38" fillId="4" borderId="0" xfId="1" applyFont="1" applyFill="1" applyBorder="1" applyAlignment="1" applyProtection="1">
      <alignment vertical="center"/>
    </xf>
    <xf numFmtId="0" fontId="27" fillId="8" borderId="0" xfId="1" applyFont="1" applyFill="1" applyBorder="1" applyAlignment="1" applyProtection="1">
      <alignment horizontal="center" vertical="center"/>
    </xf>
    <xf numFmtId="0" fontId="27" fillId="11" borderId="0" xfId="1" applyFont="1" applyFill="1" applyBorder="1" applyAlignment="1" applyProtection="1">
      <alignment horizontal="center" vertical="center"/>
    </xf>
    <xf numFmtId="0" fontId="27" fillId="6" borderId="0" xfId="1" applyFont="1" applyFill="1" applyBorder="1" applyAlignment="1" applyProtection="1">
      <alignment horizontal="center" vertical="center"/>
    </xf>
    <xf numFmtId="0" fontId="27" fillId="7" borderId="0" xfId="1" applyFont="1" applyFill="1" applyBorder="1" applyAlignment="1" applyProtection="1">
      <alignment horizontal="center" vertical="center" wrapText="1"/>
    </xf>
    <xf numFmtId="0" fontId="27" fillId="10" borderId="0" xfId="1" applyFont="1" applyFill="1" applyBorder="1" applyAlignment="1" applyProtection="1">
      <alignment horizontal="center" vertical="center"/>
    </xf>
    <xf numFmtId="0" fontId="29" fillId="4" borderId="18" xfId="1" applyFont="1" applyFill="1" applyBorder="1" applyAlignment="1" applyProtection="1">
      <alignment horizontal="center" vertical="center"/>
    </xf>
    <xf numFmtId="0" fontId="29" fillId="4" borderId="19" xfId="1" applyFont="1" applyFill="1" applyBorder="1" applyAlignment="1" applyProtection="1">
      <alignment horizontal="center" vertical="center"/>
    </xf>
    <xf numFmtId="0" fontId="29" fillId="4" borderId="21" xfId="1" applyFont="1" applyFill="1" applyBorder="1" applyAlignment="1" applyProtection="1">
      <alignment horizontal="center" vertical="center"/>
    </xf>
    <xf numFmtId="0" fontId="29" fillId="4" borderId="22" xfId="1" applyFont="1" applyFill="1" applyBorder="1" applyAlignment="1" applyProtection="1">
      <alignment horizontal="center" vertical="center"/>
    </xf>
    <xf numFmtId="1" fontId="9" fillId="0" borderId="0" xfId="1" applyNumberFormat="1" applyFont="1" applyAlignment="1" applyProtection="1">
      <alignment horizontal="center" vertical="center"/>
    </xf>
    <xf numFmtId="1" fontId="9" fillId="0" borderId="1" xfId="1" applyNumberFormat="1" applyFont="1" applyBorder="1" applyAlignment="1" applyProtection="1">
      <alignment horizontal="center" vertical="center"/>
    </xf>
    <xf numFmtId="1" fontId="9" fillId="0" borderId="0" xfId="1" applyNumberFormat="1" applyFont="1" applyBorder="1" applyAlignment="1" applyProtection="1">
      <alignment horizontal="center" vertical="center"/>
    </xf>
    <xf numFmtId="0" fontId="35" fillId="0" borderId="0" xfId="1" applyFont="1" applyBorder="1" applyAlignment="1" applyProtection="1">
      <alignment horizontal="center" vertical="center"/>
    </xf>
    <xf numFmtId="1" fontId="35" fillId="0" borderId="0" xfId="1" applyNumberFormat="1" applyFont="1" applyFill="1" applyBorder="1" applyAlignment="1" applyProtection="1">
      <alignment horizontal="center" vertical="center"/>
    </xf>
    <xf numFmtId="0" fontId="35" fillId="0" borderId="0" xfId="1" applyFont="1" applyFill="1" applyBorder="1" applyAlignment="1" applyProtection="1">
      <alignment horizontal="center" vertical="center"/>
    </xf>
    <xf numFmtId="0" fontId="36" fillId="5" borderId="17" xfId="1" applyFont="1" applyFill="1" applyBorder="1" applyAlignment="1" applyProtection="1">
      <alignment horizontal="center" vertical="center"/>
    </xf>
    <xf numFmtId="0" fontId="36" fillId="5" borderId="18" xfId="1" applyFont="1" applyFill="1" applyBorder="1" applyAlignment="1" applyProtection="1">
      <alignment horizontal="center" vertical="center"/>
    </xf>
    <xf numFmtId="0" fontId="36" fillId="5" borderId="20" xfId="1" applyFont="1" applyFill="1" applyBorder="1" applyAlignment="1" applyProtection="1">
      <alignment horizontal="center" vertical="center"/>
    </xf>
    <xf numFmtId="0" fontId="36" fillId="5" borderId="21" xfId="1" applyFont="1" applyFill="1" applyBorder="1" applyAlignment="1" applyProtection="1">
      <alignment horizontal="center" vertical="center"/>
    </xf>
    <xf numFmtId="0" fontId="3" fillId="9" borderId="6" xfId="1" applyFont="1" applyFill="1" applyBorder="1" applyAlignment="1" applyProtection="1">
      <alignment horizontal="center" vertical="center" wrapText="1"/>
    </xf>
    <xf numFmtId="0" fontId="3" fillId="9" borderId="9" xfId="1" applyFont="1" applyFill="1" applyBorder="1" applyAlignment="1" applyProtection="1">
      <alignment horizontal="center" vertical="center" wrapText="1"/>
    </xf>
    <xf numFmtId="0" fontId="24" fillId="8" borderId="6" xfId="1" applyFont="1" applyFill="1" applyBorder="1" applyAlignment="1" applyProtection="1">
      <alignment horizontal="center" vertical="center"/>
    </xf>
    <xf numFmtId="0" fontId="24" fillId="8" borderId="9" xfId="1" applyFont="1" applyFill="1" applyBorder="1" applyAlignment="1" applyProtection="1">
      <alignment horizontal="center" vertical="center"/>
    </xf>
    <xf numFmtId="1" fontId="50" fillId="4" borderId="25" xfId="1" applyNumberFormat="1" applyFont="1" applyFill="1" applyBorder="1" applyAlignment="1" applyProtection="1">
      <alignment horizontal="center" vertical="center"/>
    </xf>
    <xf numFmtId="1" fontId="50" fillId="4" borderId="18" xfId="1" applyNumberFormat="1" applyFont="1" applyFill="1" applyBorder="1" applyAlignment="1" applyProtection="1">
      <alignment horizontal="center" vertical="center"/>
    </xf>
    <xf numFmtId="1" fontId="50" fillId="4" borderId="23" xfId="1" applyNumberFormat="1" applyFont="1" applyFill="1" applyBorder="1" applyAlignment="1" applyProtection="1">
      <alignment horizontal="center" vertical="center"/>
    </xf>
    <xf numFmtId="1" fontId="50" fillId="4" borderId="26" xfId="1" applyNumberFormat="1" applyFont="1" applyFill="1" applyBorder="1" applyAlignment="1" applyProtection="1">
      <alignment horizontal="center" vertical="center"/>
    </xf>
    <xf numFmtId="1" fontId="50" fillId="4" borderId="21" xfId="1" applyNumberFormat="1" applyFont="1" applyFill="1" applyBorder="1" applyAlignment="1" applyProtection="1">
      <alignment horizontal="center" vertical="center"/>
    </xf>
    <xf numFmtId="1" fontId="50" fillId="4" borderId="24" xfId="1" applyNumberFormat="1" applyFont="1" applyFill="1" applyBorder="1" applyAlignment="1" applyProtection="1">
      <alignment horizontal="center" vertical="center"/>
    </xf>
    <xf numFmtId="0" fontId="17" fillId="4" borderId="18" xfId="1" applyFont="1" applyFill="1" applyBorder="1" applyAlignment="1" applyProtection="1">
      <alignment horizontal="center" vertical="center"/>
    </xf>
    <xf numFmtId="0" fontId="17" fillId="4" borderId="19" xfId="1" applyFont="1" applyFill="1" applyBorder="1" applyAlignment="1" applyProtection="1">
      <alignment horizontal="center" vertical="center"/>
    </xf>
    <xf numFmtId="0" fontId="17" fillId="4" borderId="21" xfId="1" applyFont="1" applyFill="1" applyBorder="1" applyAlignment="1" applyProtection="1">
      <alignment horizontal="center" vertical="center"/>
    </xf>
    <xf numFmtId="0" fontId="17" fillId="4" borderId="22" xfId="1" applyFont="1" applyFill="1" applyBorder="1" applyAlignment="1" applyProtection="1">
      <alignment horizontal="center" vertical="center"/>
    </xf>
    <xf numFmtId="0" fontId="17" fillId="12" borderId="17" xfId="1" applyFont="1" applyFill="1" applyBorder="1" applyAlignment="1" applyProtection="1">
      <alignment horizontal="left" vertical="center"/>
    </xf>
    <xf numFmtId="0" fontId="17" fillId="12" borderId="18" xfId="1" applyFont="1" applyFill="1" applyBorder="1" applyAlignment="1" applyProtection="1">
      <alignment horizontal="left" vertical="center"/>
    </xf>
    <xf numFmtId="0" fontId="17" fillId="12" borderId="19" xfId="1" applyFont="1" applyFill="1" applyBorder="1" applyAlignment="1" applyProtection="1">
      <alignment horizontal="left" vertical="center"/>
    </xf>
    <xf numFmtId="0" fontId="17" fillId="12" borderId="20" xfId="1" applyFont="1" applyFill="1" applyBorder="1" applyAlignment="1" applyProtection="1">
      <alignment horizontal="left" vertical="center"/>
    </xf>
    <xf numFmtId="0" fontId="17" fillId="12" borderId="21" xfId="1" applyFont="1" applyFill="1" applyBorder="1" applyAlignment="1" applyProtection="1">
      <alignment horizontal="left" vertical="center"/>
    </xf>
    <xf numFmtId="0" fontId="17" fillId="12" borderId="22" xfId="1" applyFont="1" applyFill="1" applyBorder="1" applyAlignment="1" applyProtection="1">
      <alignment horizontal="left" vertical="center"/>
    </xf>
    <xf numFmtId="0" fontId="24" fillId="10" borderId="6" xfId="1" applyFont="1" applyFill="1" applyBorder="1" applyAlignment="1" applyProtection="1">
      <alignment horizontal="center" vertical="center"/>
    </xf>
    <xf numFmtId="0" fontId="24" fillId="10" borderId="9" xfId="1" applyFont="1" applyFill="1" applyBorder="1" applyAlignment="1" applyProtection="1">
      <alignment horizontal="center" vertical="center"/>
    </xf>
    <xf numFmtId="0" fontId="36" fillId="5" borderId="23" xfId="1" applyFont="1" applyFill="1" applyBorder="1" applyAlignment="1" applyProtection="1">
      <alignment horizontal="center" vertical="center"/>
    </xf>
    <xf numFmtId="0" fontId="36" fillId="5" borderId="24" xfId="1" applyFont="1" applyFill="1" applyBorder="1" applyAlignment="1" applyProtection="1">
      <alignment horizontal="center" vertical="center"/>
    </xf>
    <xf numFmtId="0" fontId="17" fillId="12" borderId="0" xfId="1" applyFont="1" applyFill="1" applyBorder="1" applyAlignment="1" applyProtection="1">
      <alignment horizontal="left" vertical="center"/>
    </xf>
    <xf numFmtId="0" fontId="17" fillId="12" borderId="31" xfId="1" applyFont="1" applyFill="1" applyBorder="1" applyAlignment="1" applyProtection="1">
      <alignment horizontal="left" vertical="center"/>
    </xf>
    <xf numFmtId="164" fontId="5" fillId="0" borderId="0" xfId="0" applyNumberFormat="1" applyFont="1" applyFill="1" applyBorder="1" applyAlignment="1" applyProtection="1">
      <alignment horizontal="left" vertical="center"/>
    </xf>
    <xf numFmtId="0" fontId="11" fillId="0" borderId="0" xfId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165" fontId="29" fillId="4" borderId="18" xfId="1" applyNumberFormat="1" applyFont="1" applyFill="1" applyBorder="1" applyAlignment="1" applyProtection="1">
      <alignment horizontal="center" vertical="center"/>
    </xf>
    <xf numFmtId="165" fontId="29" fillId="4" borderId="19" xfId="1" applyNumberFormat="1" applyFont="1" applyFill="1" applyBorder="1" applyAlignment="1" applyProtection="1">
      <alignment horizontal="center" vertical="center"/>
    </xf>
    <xf numFmtId="165" fontId="29" fillId="4" borderId="21" xfId="1" applyNumberFormat="1" applyFont="1" applyFill="1" applyBorder="1" applyAlignment="1" applyProtection="1">
      <alignment horizontal="center" vertical="center"/>
    </xf>
    <xf numFmtId="165" fontId="29" fillId="4" borderId="22" xfId="1" applyNumberFormat="1" applyFont="1" applyFill="1" applyBorder="1" applyAlignment="1" applyProtection="1">
      <alignment horizontal="center" vertical="center"/>
    </xf>
    <xf numFmtId="0" fontId="11" fillId="0" borderId="0" xfId="1" applyFont="1" applyAlignment="1" applyProtection="1">
      <alignment horizontal="center"/>
    </xf>
    <xf numFmtId="0" fontId="45" fillId="12" borderId="0" xfId="0" applyFont="1" applyFill="1" applyAlignment="1" applyProtection="1">
      <alignment horizontal="center" vertical="center"/>
    </xf>
    <xf numFmtId="0" fontId="10" fillId="2" borderId="30" xfId="1" applyFont="1" applyFill="1" applyBorder="1" applyAlignment="1" applyProtection="1">
      <alignment horizontal="left" vertical="center" wrapText="1"/>
    </xf>
    <xf numFmtId="0" fontId="50" fillId="12" borderId="27" xfId="1" applyFont="1" applyFill="1" applyBorder="1" applyAlignment="1" applyProtection="1">
      <alignment horizontal="right" vertical="center" wrapText="1"/>
    </xf>
    <xf numFmtId="0" fontId="50" fillId="12" borderId="0" xfId="1" applyFont="1" applyFill="1" applyBorder="1" applyAlignment="1" applyProtection="1">
      <alignment horizontal="right" vertical="center" wrapText="1"/>
    </xf>
    <xf numFmtId="0" fontId="17" fillId="4" borderId="18" xfId="1" applyFont="1" applyFill="1" applyBorder="1" applyAlignment="1" applyProtection="1">
      <alignment horizontal="center" vertical="center" wrapText="1"/>
    </xf>
    <xf numFmtId="0" fontId="17" fillId="4" borderId="19" xfId="1" applyFont="1" applyFill="1" applyBorder="1" applyAlignment="1" applyProtection="1">
      <alignment horizontal="center" vertical="center" wrapText="1"/>
    </xf>
    <xf numFmtId="0" fontId="17" fillId="4" borderId="21" xfId="1" applyFont="1" applyFill="1" applyBorder="1" applyAlignment="1" applyProtection="1">
      <alignment horizontal="center" vertical="center" wrapText="1"/>
    </xf>
    <xf numFmtId="0" fontId="17" fillId="4" borderId="22" xfId="1" applyFont="1" applyFill="1" applyBorder="1" applyAlignment="1" applyProtection="1">
      <alignment horizontal="center" vertical="center" wrapText="1"/>
    </xf>
    <xf numFmtId="0" fontId="49" fillId="0" borderId="0" xfId="0" applyFont="1" applyAlignment="1" applyProtection="1">
      <alignment horizontal="left" vertical="center" wrapText="1"/>
    </xf>
    <xf numFmtId="0" fontId="49" fillId="0" borderId="21" xfId="0" applyFont="1" applyBorder="1" applyAlignment="1" applyProtection="1">
      <alignment horizontal="left" vertical="center" wrapText="1"/>
    </xf>
    <xf numFmtId="0" fontId="48" fillId="0" borderId="0" xfId="1" applyFont="1" applyBorder="1" applyAlignment="1" applyProtection="1">
      <alignment horizontal="center" vertical="center" wrapText="1"/>
    </xf>
    <xf numFmtId="0" fontId="38" fillId="4" borderId="0" xfId="1" applyFont="1" applyFill="1" applyBorder="1" applyAlignment="1" applyProtection="1">
      <alignment horizontal="left" vertical="center"/>
    </xf>
    <xf numFmtId="0" fontId="14" fillId="0" borderId="0" xfId="1" applyFont="1" applyFill="1" applyBorder="1" applyAlignment="1" applyProtection="1">
      <alignment vertical="top" wrapText="1"/>
    </xf>
    <xf numFmtId="0" fontId="48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vertical="center" wrapText="1"/>
    </xf>
    <xf numFmtId="49" fontId="29" fillId="4" borderId="27" xfId="0" applyNumberFormat="1" applyFont="1" applyFill="1" applyBorder="1" applyAlignment="1" applyProtection="1">
      <alignment horizontal="center" vertical="center"/>
      <protection locked="0"/>
    </xf>
    <xf numFmtId="49" fontId="29" fillId="4" borderId="0" xfId="0" applyNumberFormat="1" applyFont="1" applyFill="1" applyBorder="1" applyAlignment="1" applyProtection="1">
      <alignment horizontal="center" vertical="center"/>
      <protection locked="0"/>
    </xf>
    <xf numFmtId="0" fontId="17" fillId="12" borderId="17" xfId="1" applyFont="1" applyFill="1" applyBorder="1" applyAlignment="1" applyProtection="1">
      <alignment vertical="center"/>
    </xf>
    <xf numFmtId="0" fontId="17" fillId="12" borderId="18" xfId="1" applyFont="1" applyFill="1" applyBorder="1" applyAlignment="1" applyProtection="1">
      <alignment vertical="center"/>
    </xf>
    <xf numFmtId="0" fontId="17" fillId="12" borderId="19" xfId="1" applyFont="1" applyFill="1" applyBorder="1" applyAlignment="1" applyProtection="1">
      <alignment vertical="center"/>
    </xf>
    <xf numFmtId="0" fontId="17" fillId="12" borderId="20" xfId="1" applyFont="1" applyFill="1" applyBorder="1" applyAlignment="1" applyProtection="1">
      <alignment vertical="center"/>
    </xf>
    <xf numFmtId="0" fontId="17" fillId="12" borderId="21" xfId="1" applyFont="1" applyFill="1" applyBorder="1" applyAlignment="1" applyProtection="1">
      <alignment vertical="center"/>
    </xf>
    <xf numFmtId="0" fontId="17" fillId="12" borderId="22" xfId="1" applyFont="1" applyFill="1" applyBorder="1" applyAlignment="1" applyProtection="1">
      <alignment vertical="center"/>
    </xf>
    <xf numFmtId="1" fontId="17" fillId="12" borderId="17" xfId="1" applyNumberFormat="1" applyFont="1" applyFill="1" applyBorder="1" applyAlignment="1" applyProtection="1">
      <alignment vertical="center" wrapText="1"/>
    </xf>
    <xf numFmtId="1" fontId="17" fillId="12" borderId="18" xfId="1" applyNumberFormat="1" applyFont="1" applyFill="1" applyBorder="1" applyAlignment="1" applyProtection="1">
      <alignment vertical="center" wrapText="1"/>
    </xf>
    <xf numFmtId="1" fontId="17" fillId="12" borderId="19" xfId="1" applyNumberFormat="1" applyFont="1" applyFill="1" applyBorder="1" applyAlignment="1" applyProtection="1">
      <alignment vertical="center" wrapText="1"/>
    </xf>
    <xf numFmtId="1" fontId="17" fillId="12" borderId="20" xfId="1" applyNumberFormat="1" applyFont="1" applyFill="1" applyBorder="1" applyAlignment="1" applyProtection="1">
      <alignment vertical="center" wrapText="1"/>
    </xf>
    <xf numFmtId="1" fontId="17" fillId="12" borderId="21" xfId="1" applyNumberFormat="1" applyFont="1" applyFill="1" applyBorder="1" applyAlignment="1" applyProtection="1">
      <alignment vertical="center" wrapText="1"/>
    </xf>
    <xf numFmtId="1" fontId="17" fillId="12" borderId="22" xfId="1" applyNumberFormat="1" applyFont="1" applyFill="1" applyBorder="1" applyAlignment="1" applyProtection="1">
      <alignment vertical="center" wrapText="1"/>
    </xf>
    <xf numFmtId="17" fontId="35" fillId="12" borderId="0" xfId="0" quotePrefix="1" applyNumberFormat="1" applyFont="1" applyFill="1" applyAlignment="1" applyProtection="1">
      <alignment horizontal="center" vertical="center"/>
    </xf>
    <xf numFmtId="0" fontId="35" fillId="12" borderId="0" xfId="0" applyFont="1" applyFill="1" applyAlignment="1" applyProtection="1">
      <alignment horizontal="center" vertical="center"/>
    </xf>
    <xf numFmtId="0" fontId="7" fillId="4" borderId="0" xfId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horizontal="left" vertical="center" wrapText="1" readingOrder="1"/>
    </xf>
    <xf numFmtId="0" fontId="7" fillId="4" borderId="0" xfId="1" applyFont="1" applyFill="1" applyBorder="1" applyAlignment="1" applyProtection="1">
      <alignment horizontal="left" vertical="center"/>
    </xf>
    <xf numFmtId="0" fontId="48" fillId="0" borderId="18" xfId="1" applyFont="1" applyBorder="1" applyAlignment="1" applyProtection="1">
      <alignment horizontal="center" vertical="center" wrapText="1"/>
    </xf>
    <xf numFmtId="0" fontId="48" fillId="0" borderId="0" xfId="1" applyFont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vertical="center" wrapText="1"/>
    </xf>
    <xf numFmtId="0" fontId="10" fillId="0" borderId="28" xfId="1" applyFont="1" applyFill="1" applyBorder="1" applyAlignment="1" applyProtection="1">
      <alignment vertical="center" wrapText="1"/>
    </xf>
    <xf numFmtId="0" fontId="10" fillId="2" borderId="30" xfId="1" applyFont="1" applyFill="1" applyBorder="1" applyAlignment="1" applyProtection="1">
      <alignment vertical="center" wrapText="1"/>
    </xf>
    <xf numFmtId="0" fontId="10" fillId="2" borderId="21" xfId="1" applyFont="1" applyFill="1" applyBorder="1" applyAlignment="1" applyProtection="1">
      <alignment vertical="center" wrapText="1"/>
    </xf>
    <xf numFmtId="0" fontId="13" fillId="0" borderId="0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0" fontId="3" fillId="5" borderId="6" xfId="1" applyFont="1" applyFill="1" applyBorder="1" applyAlignment="1" applyProtection="1">
      <alignment horizontal="center" vertical="center" wrapText="1"/>
    </xf>
    <xf numFmtId="0" fontId="3" fillId="5" borderId="9" xfId="1" applyFont="1" applyFill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Percent" xfId="3" builtinId="5"/>
    <cellStyle name="Percent 2" xfId="2"/>
  </cellStyles>
  <dxfs count="142"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00863D"/>
      <color rgb="FFCCFF99"/>
      <color rgb="FF99FF66"/>
      <color rgb="FF99FF33"/>
      <color rgb="FF008000"/>
      <color rgb="FFCCFF33"/>
      <color rgb="FF33CC33"/>
      <color rgb="FFFFFFFF"/>
      <color rgb="FFCCECFF"/>
      <color rgb="FFB9E4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8</xdr:row>
      <xdr:rowOff>68036</xdr:rowOff>
    </xdr:from>
    <xdr:to>
      <xdr:col>65</xdr:col>
      <xdr:colOff>49562</xdr:colOff>
      <xdr:row>10</xdr:row>
      <xdr:rowOff>61190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107" y="1619250"/>
          <a:ext cx="4971568" cy="428583"/>
        </a:xfrm>
        <a:prstGeom prst="rect">
          <a:avLst/>
        </a:prstGeom>
      </xdr:spPr>
    </xdr:pic>
    <xdr:clientData/>
  </xdr:twoCellAnchor>
  <xdr:twoCellAnchor>
    <xdr:from>
      <xdr:col>2</xdr:col>
      <xdr:colOff>340653</xdr:colOff>
      <xdr:row>6</xdr:row>
      <xdr:rowOff>70991</xdr:rowOff>
    </xdr:from>
    <xdr:to>
      <xdr:col>48</xdr:col>
      <xdr:colOff>13024</xdr:colOff>
      <xdr:row>7</xdr:row>
      <xdr:rowOff>144833</xdr:rowOff>
    </xdr:to>
    <xdr:sp macro="" textlink="">
      <xdr:nvSpPr>
        <xdr:cNvPr id="18" name="TextBox 17"/>
        <xdr:cNvSpPr txBox="1"/>
      </xdr:nvSpPr>
      <xdr:spPr>
        <a:xfrm>
          <a:off x="1932689" y="1186777"/>
          <a:ext cx="3482371" cy="2915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Scale Color Codes (e.g. dark green ="Completely")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44</xdr:col>
      <xdr:colOff>45235</xdr:colOff>
      <xdr:row>7</xdr:row>
      <xdr:rowOff>102867</xdr:rowOff>
    </xdr:from>
    <xdr:to>
      <xdr:col>52</xdr:col>
      <xdr:colOff>44245</xdr:colOff>
      <xdr:row>8</xdr:row>
      <xdr:rowOff>132825</xdr:rowOff>
    </xdr:to>
    <xdr:sp macro="" textlink="">
      <xdr:nvSpPr>
        <xdr:cNvPr id="3" name="Right Brace 2"/>
        <xdr:cNvSpPr/>
      </xdr:nvSpPr>
      <xdr:spPr>
        <a:xfrm rot="5400000" flipH="1">
          <a:off x="5897161" y="1223241"/>
          <a:ext cx="258558" cy="76101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48</xdr:col>
      <xdr:colOff>49791</xdr:colOff>
      <xdr:row>6</xdr:row>
      <xdr:rowOff>61912</xdr:rowOff>
    </xdr:from>
    <xdr:to>
      <xdr:col>67</xdr:col>
      <xdr:colOff>52389</xdr:colOff>
      <xdr:row>7</xdr:row>
      <xdr:rowOff>91870</xdr:rowOff>
    </xdr:to>
    <xdr:sp macro="" textlink="">
      <xdr:nvSpPr>
        <xdr:cNvPr id="16" name="TextBox 15"/>
        <xdr:cNvSpPr txBox="1"/>
      </xdr:nvSpPr>
      <xdr:spPr>
        <a:xfrm>
          <a:off x="5451827" y="1177698"/>
          <a:ext cx="1594633" cy="2476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Each</a:t>
          </a:r>
          <a:r>
            <a:rPr lang="en-US" sz="1200" b="1" baseline="0"/>
            <a:t> unit approx 5%</a:t>
          </a:r>
        </a:p>
      </xdr:txBody>
    </xdr:sp>
    <xdr:clientData/>
  </xdr:twoCellAnchor>
  <xdr:twoCellAnchor>
    <xdr:from>
      <xdr:col>61</xdr:col>
      <xdr:colOff>28045</xdr:colOff>
      <xdr:row>7</xdr:row>
      <xdr:rowOff>94268</xdr:rowOff>
    </xdr:from>
    <xdr:to>
      <xdr:col>62</xdr:col>
      <xdr:colOff>12569</xdr:colOff>
      <xdr:row>8</xdr:row>
      <xdr:rowOff>124226</xdr:rowOff>
    </xdr:to>
    <xdr:sp macro="" textlink="">
      <xdr:nvSpPr>
        <xdr:cNvPr id="17" name="Right Brace 16"/>
        <xdr:cNvSpPr/>
      </xdr:nvSpPr>
      <xdr:spPr>
        <a:xfrm rot="5400000" flipH="1">
          <a:off x="7158603" y="1555260"/>
          <a:ext cx="258558" cy="79774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80188</xdr:colOff>
      <xdr:row>11</xdr:row>
      <xdr:rowOff>30368</xdr:rowOff>
    </xdr:from>
    <xdr:to>
      <xdr:col>67</xdr:col>
      <xdr:colOff>27083</xdr:colOff>
      <xdr:row>12</xdr:row>
      <xdr:rowOff>85724</xdr:rowOff>
    </xdr:to>
    <xdr:sp macro="" textlink="">
      <xdr:nvSpPr>
        <xdr:cNvPr id="19" name="TextBox 18"/>
        <xdr:cNvSpPr txBox="1"/>
      </xdr:nvSpPr>
      <xdr:spPr>
        <a:xfrm>
          <a:off x="3604438" y="2234725"/>
          <a:ext cx="3416716" cy="2730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of each response category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(e.g.  45% 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2</xdr:col>
      <xdr:colOff>491168</xdr:colOff>
      <xdr:row>11</xdr:row>
      <xdr:rowOff>59674</xdr:rowOff>
    </xdr:from>
    <xdr:to>
      <xdr:col>24</xdr:col>
      <xdr:colOff>59119</xdr:colOff>
      <xdr:row>12</xdr:row>
      <xdr:rowOff>72105</xdr:rowOff>
    </xdr:to>
    <xdr:sp macro="" textlink="">
      <xdr:nvSpPr>
        <xdr:cNvPr id="4" name="TextBox 3"/>
        <xdr:cNvSpPr txBox="1"/>
      </xdr:nvSpPr>
      <xdr:spPr>
        <a:xfrm>
          <a:off x="2083204" y="2264031"/>
          <a:ext cx="1418522" cy="2301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Survey Item</a:t>
          </a:r>
        </a:p>
      </xdr:txBody>
    </xdr:sp>
    <xdr:clientData/>
  </xdr:twoCellAnchor>
  <xdr:twoCellAnchor>
    <xdr:from>
      <xdr:col>44</xdr:col>
      <xdr:colOff>7305</xdr:colOff>
      <xdr:row>9</xdr:row>
      <xdr:rowOff>152400</xdr:rowOff>
    </xdr:from>
    <xdr:to>
      <xdr:col>62</xdr:col>
      <xdr:colOff>76198</xdr:colOff>
      <xdr:row>11</xdr:row>
      <xdr:rowOff>60960</xdr:rowOff>
    </xdr:to>
    <xdr:sp macro="" textlink="">
      <xdr:nvSpPr>
        <xdr:cNvPr id="20" name="Right Brace 19"/>
        <xdr:cNvSpPr/>
      </xdr:nvSpPr>
      <xdr:spPr>
        <a:xfrm rot="5400000">
          <a:off x="6316822" y="1272383"/>
          <a:ext cx="365760" cy="1783393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85469</xdr:colOff>
      <xdr:row>9</xdr:row>
      <xdr:rowOff>152399</xdr:rowOff>
    </xdr:from>
    <xdr:to>
      <xdr:col>40</xdr:col>
      <xdr:colOff>43149</xdr:colOff>
      <xdr:row>11</xdr:row>
      <xdr:rowOff>60959</xdr:rowOff>
    </xdr:to>
    <xdr:sp macro="" textlink="">
      <xdr:nvSpPr>
        <xdr:cNvPr id="14" name="Right Brace 13"/>
        <xdr:cNvSpPr/>
      </xdr:nvSpPr>
      <xdr:spPr>
        <a:xfrm rot="5400000">
          <a:off x="3291379" y="375489"/>
          <a:ext cx="365760" cy="357718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1</xdr:colOff>
      <xdr:row>77</xdr:row>
      <xdr:rowOff>11341</xdr:rowOff>
    </xdr:from>
    <xdr:to>
      <xdr:col>12</xdr:col>
      <xdr:colOff>64950</xdr:colOff>
      <xdr:row>78</xdr:row>
      <xdr:rowOff>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16711841"/>
          <a:ext cx="779324" cy="3379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kempner\Documents\Parent%20Survey\2012\parent_survey_results_2012_FINAL3_UNPROTEC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s and Items"/>
      <sheetName val="SCHOOL DATA FILE"/>
      <sheetName val="Parent Survey Report Generator"/>
      <sheetName val="Survey_data_2012"/>
    </sheetNames>
    <sheetDataSet>
      <sheetData sheetId="0"/>
      <sheetData sheetId="1"/>
      <sheetData sheetId="2">
        <row r="2">
          <cell r="K2" t="str">
            <v>SELECT SCHOOL</v>
          </cell>
        </row>
      </sheetData>
      <sheetData sheetId="3">
        <row r="2">
          <cell r="G2" t="str">
            <v>All Elementary Schools</v>
          </cell>
          <cell r="AR2">
            <v>45</v>
          </cell>
          <cell r="AS2" t="str">
            <v>neutral</v>
          </cell>
          <cell r="AT2" t="str">
            <v>neutral</v>
          </cell>
          <cell r="AU2" t="str">
            <v>neutral</v>
          </cell>
          <cell r="AV2">
            <v>50</v>
          </cell>
          <cell r="AW2">
            <v>50</v>
          </cell>
          <cell r="AX2">
            <v>51</v>
          </cell>
          <cell r="AY2">
            <v>70275</v>
          </cell>
          <cell r="AZ2">
            <v>7134</v>
          </cell>
          <cell r="BA2">
            <v>2260</v>
          </cell>
          <cell r="BB2">
            <v>24478</v>
          </cell>
          <cell r="BC2">
            <v>31993</v>
          </cell>
          <cell r="BI2">
            <v>1.8489999999999999E-2</v>
          </cell>
          <cell r="BJ2">
            <v>1.375E-2</v>
          </cell>
          <cell r="BK2">
            <v>1.396E-2</v>
          </cell>
          <cell r="BL2">
            <v>1.405E-2</v>
          </cell>
          <cell r="BM2">
            <v>2.5239999999999999E-2</v>
          </cell>
          <cell r="BN2">
            <v>6.368E-2</v>
          </cell>
          <cell r="BO2">
            <v>7.4060000000000001E-2</v>
          </cell>
          <cell r="BP2">
            <v>5.9549999999999999E-2</v>
          </cell>
          <cell r="BQ2">
            <v>6.2609999999999999E-2</v>
          </cell>
          <cell r="BR2">
            <v>4.6899999999999997E-2</v>
          </cell>
          <cell r="BS2">
            <v>9.6710000000000004E-2</v>
          </cell>
          <cell r="BT2">
            <v>0.14810000000000001</v>
          </cell>
          <cell r="BU2">
            <v>0.31357000000000002</v>
          </cell>
          <cell r="BV2">
            <v>0.26423999999999997</v>
          </cell>
          <cell r="BW2">
            <v>0.31228</v>
          </cell>
          <cell r="BX2">
            <v>0.2235</v>
          </cell>
          <cell r="BY2">
            <v>0.33154</v>
          </cell>
          <cell r="BZ2">
            <v>0.30042000000000002</v>
          </cell>
          <cell r="CA2">
            <v>1.41E-2</v>
          </cell>
          <cell r="CB2">
            <v>1.3860000000000001E-2</v>
          </cell>
          <cell r="CC2">
            <v>2.1669999999999998E-2</v>
          </cell>
          <cell r="CD2">
            <v>1.8290000000000001E-2</v>
          </cell>
          <cell r="CE2">
            <v>2.2040000000000001E-2</v>
          </cell>
          <cell r="CF2">
            <v>3.141E-2</v>
          </cell>
          <cell r="CG2">
            <v>0.57977999999999996</v>
          </cell>
          <cell r="CH2">
            <v>0.64859999999999995</v>
          </cell>
          <cell r="CI2">
            <v>0.58948</v>
          </cell>
          <cell r="CJ2">
            <v>0.69725000000000004</v>
          </cell>
          <cell r="CK2">
            <v>0.52447999999999995</v>
          </cell>
          <cell r="CL2">
            <v>0.45638000000000001</v>
          </cell>
          <cell r="CM2">
            <v>4.8399999999999997E-3</v>
          </cell>
          <cell r="CN2">
            <v>6.3E-3</v>
          </cell>
          <cell r="CO2">
            <v>7.1500000000000001E-3</v>
          </cell>
          <cell r="CP2">
            <v>1.057E-2</v>
          </cell>
          <cell r="CQ2">
            <v>6.5599999999999999E-3</v>
          </cell>
          <cell r="CR2">
            <v>1.457E-2</v>
          </cell>
          <cell r="CS2">
            <v>2.4029999999999999E-2</v>
          </cell>
          <cell r="CT2">
            <v>6.5100000000000005E-2</v>
          </cell>
          <cell r="CU2">
            <v>3.5880000000000002E-2</v>
          </cell>
          <cell r="CV2">
            <v>2.1069999999999998E-2</v>
          </cell>
          <cell r="CW2">
            <v>2.597E-2</v>
          </cell>
          <cell r="CX2">
            <v>3.177E-2</v>
          </cell>
          <cell r="CY2">
            <v>3.6290000000000003E-2</v>
          </cell>
          <cell r="CZ2">
            <v>3.0419999999999999E-2</v>
          </cell>
          <cell r="DA2">
            <v>6.1539999999999997E-2</v>
          </cell>
          <cell r="DB2">
            <v>7.0260000000000003E-2</v>
          </cell>
          <cell r="DC2">
            <v>9.5039999999999999E-2</v>
          </cell>
          <cell r="DD2">
            <v>7.9380000000000006E-2</v>
          </cell>
          <cell r="DE2">
            <v>0.15046000000000001</v>
          </cell>
          <cell r="DF2">
            <v>0.1787</v>
          </cell>
          <cell r="DG2">
            <v>0.20039000000000001</v>
          </cell>
          <cell r="DH2">
            <v>0.18335000000000001</v>
          </cell>
          <cell r="DI2">
            <v>0.19331000000000001</v>
          </cell>
          <cell r="DJ2">
            <v>0.26307999999999998</v>
          </cell>
          <cell r="DK2">
            <v>0.24123</v>
          </cell>
          <cell r="DL2">
            <v>0.22620000000000001</v>
          </cell>
          <cell r="DM2">
            <v>0.22548000000000001</v>
          </cell>
          <cell r="DN2">
            <v>1.072E-2</v>
          </cell>
          <cell r="DO2">
            <v>1.0160000000000001E-2</v>
          </cell>
          <cell r="DP2">
            <v>1.388E-2</v>
          </cell>
          <cell r="DQ2">
            <v>1.223E-2</v>
          </cell>
          <cell r="DR2">
            <v>1.332E-2</v>
          </cell>
          <cell r="DS2">
            <v>1.636E-2</v>
          </cell>
          <cell r="DT2">
            <v>1.465E-2</v>
          </cell>
          <cell r="DU2">
            <v>1.636E-2</v>
          </cell>
          <cell r="DV2">
            <v>2.274E-2</v>
          </cell>
          <cell r="DW2">
            <v>0.81289999999999996</v>
          </cell>
          <cell r="DX2">
            <v>0.77886</v>
          </cell>
          <cell r="DY2">
            <v>0.74680000000000002</v>
          </cell>
          <cell r="DZ2">
            <v>0.75754999999999995</v>
          </cell>
          <cell r="EA2">
            <v>0.75639000000000001</v>
          </cell>
          <cell r="EB2">
            <v>0.64446000000000003</v>
          </cell>
          <cell r="EC2">
            <v>0.64983999999999997</v>
          </cell>
          <cell r="ED2">
            <v>0.59731000000000001</v>
          </cell>
          <cell r="EE2">
            <v>0.63651000000000002</v>
          </cell>
          <cell r="EF2">
            <v>0.42520999999999998</v>
          </cell>
          <cell r="EG2">
            <v>2.3900000000000001E-2</v>
          </cell>
          <cell r="EH2">
            <v>1.374E-2</v>
          </cell>
          <cell r="EJ2">
            <v>0.29904999999999998</v>
          </cell>
          <cell r="EK2">
            <v>6.6280000000000006E-2</v>
          </cell>
          <cell r="EL2">
            <v>4.2860000000000002E-2</v>
          </cell>
          <cell r="EN2">
            <v>0.10761</v>
          </cell>
          <cell r="EO2">
            <v>0.29937000000000002</v>
          </cell>
          <cell r="EP2">
            <v>0.27450000000000002</v>
          </cell>
          <cell r="ER2">
            <v>4.5870000000000001E-2</v>
          </cell>
          <cell r="ES2">
            <v>4.1329999999999999E-2</v>
          </cell>
          <cell r="ET2">
            <v>6.8680000000000005E-2</v>
          </cell>
          <cell r="EV2">
            <v>0.12225999999999999</v>
          </cell>
          <cell r="EW2">
            <v>0.56911999999999996</v>
          </cell>
          <cell r="EX2">
            <v>0.60021999999999998</v>
          </cell>
          <cell r="EZ2">
            <v>8.1999999999999993</v>
          </cell>
          <cell r="FA2">
            <v>2.1270000000000001E-2</v>
          </cell>
          <cell r="FB2">
            <v>1.076E-2</v>
          </cell>
          <cell r="FC2">
            <v>1.7639999999999999E-2</v>
          </cell>
          <cell r="FD2">
            <v>2.341E-2</v>
          </cell>
          <cell r="FE2">
            <v>5.8990000000000001E-2</v>
          </cell>
          <cell r="FF2">
            <v>5.1060000000000001E-2</v>
          </cell>
          <cell r="FG2">
            <v>7.7969999999999998E-2</v>
          </cell>
          <cell r="FH2">
            <v>0.14258000000000001</v>
          </cell>
          <cell r="FI2">
            <v>0.14987</v>
          </cell>
          <cell r="FJ2">
            <v>0.40365000000000001</v>
          </cell>
          <cell r="FK2">
            <v>4.2790000000000002E-2</v>
          </cell>
          <cell r="GA2">
            <v>1.35E-2</v>
          </cell>
          <cell r="GB2">
            <v>2.7890000000000002E-2</v>
          </cell>
          <cell r="GC2">
            <v>2.886E-2</v>
          </cell>
          <cell r="GD2">
            <v>4.1450000000000001E-2</v>
          </cell>
          <cell r="GE2">
            <v>0.10867</v>
          </cell>
          <cell r="GF2">
            <v>1.502E-2</v>
          </cell>
          <cell r="GG2">
            <v>0.31913000000000002</v>
          </cell>
          <cell r="GH2">
            <v>0.28971000000000002</v>
          </cell>
          <cell r="GI2">
            <v>0.30559999999999998</v>
          </cell>
          <cell r="GJ2">
            <v>0.33722999999999997</v>
          </cell>
          <cell r="GK2">
            <v>0.37529000000000001</v>
          </cell>
          <cell r="GL2">
            <v>0.30608999999999997</v>
          </cell>
          <cell r="GM2">
            <v>0.58028000000000002</v>
          </cell>
          <cell r="GN2">
            <v>0.42388999999999999</v>
          </cell>
          <cell r="GO2">
            <v>0.45058999999999999</v>
          </cell>
          <cell r="GP2">
            <v>0.45643</v>
          </cell>
          <cell r="GQ2">
            <v>0.35805999999999999</v>
          </cell>
          <cell r="GR2">
            <v>0.58611999999999997</v>
          </cell>
          <cell r="GS2">
            <v>3.6049999999999999E-2</v>
          </cell>
          <cell r="GT2">
            <v>0.17294999999999999</v>
          </cell>
          <cell r="GU2">
            <v>0.13444</v>
          </cell>
          <cell r="GV2">
            <v>8.8889999999999997E-2</v>
          </cell>
          <cell r="GW2">
            <v>8.1570000000000004E-2</v>
          </cell>
          <cell r="GX2">
            <v>3.3910000000000003E-2</v>
          </cell>
          <cell r="GY2">
            <v>1.636E-2</v>
          </cell>
          <cell r="GZ2">
            <v>3.5749999999999997E-2</v>
          </cell>
          <cell r="HA2">
            <v>3.2250000000000001E-2</v>
          </cell>
          <cell r="HB2">
            <v>2.4910000000000002E-2</v>
          </cell>
          <cell r="HC2">
            <v>2.9489999999999999E-2</v>
          </cell>
          <cell r="HD2">
            <v>1.7330000000000002E-2</v>
          </cell>
          <cell r="HE2">
            <v>3.4680000000000002E-2</v>
          </cell>
          <cell r="HF2">
            <v>4.981E-2</v>
          </cell>
          <cell r="HG2">
            <v>4.8250000000000001E-2</v>
          </cell>
          <cell r="HH2">
            <v>5.108E-2</v>
          </cell>
          <cell r="HI2">
            <v>4.6920000000000003E-2</v>
          </cell>
          <cell r="HJ2">
            <v>4.1529999999999997E-2</v>
          </cell>
        </row>
        <row r="3">
          <cell r="G3" t="str">
            <v>All High Schools</v>
          </cell>
          <cell r="AR3">
            <v>21</v>
          </cell>
          <cell r="AS3" t="str">
            <v>neutral</v>
          </cell>
          <cell r="AT3" t="str">
            <v>neutral</v>
          </cell>
          <cell r="AU3" t="str">
            <v>neutral</v>
          </cell>
          <cell r="AV3">
            <v>53</v>
          </cell>
          <cell r="AW3">
            <v>54</v>
          </cell>
          <cell r="AX3">
            <v>54</v>
          </cell>
          <cell r="AY3">
            <v>11036</v>
          </cell>
          <cell r="AZ3">
            <v>657</v>
          </cell>
          <cell r="BA3">
            <v>331</v>
          </cell>
          <cell r="BB3">
            <v>4639</v>
          </cell>
          <cell r="BC3">
            <v>4792</v>
          </cell>
          <cell r="BI3">
            <v>1.8849999999999999E-2</v>
          </cell>
          <cell r="BJ3">
            <v>1.6420000000000001E-2</v>
          </cell>
          <cell r="BK3">
            <v>1.9269999999999999E-2</v>
          </cell>
          <cell r="BL3">
            <v>4.0149999999999998E-2</v>
          </cell>
          <cell r="BM3">
            <v>4.1889999999999997E-2</v>
          </cell>
          <cell r="BN3">
            <v>9.1249999999999998E-2</v>
          </cell>
          <cell r="BO3">
            <v>8.9779999999999999E-2</v>
          </cell>
          <cell r="BP3">
            <v>6.9570000000000007E-2</v>
          </cell>
          <cell r="BQ3">
            <v>8.6279999999999996E-2</v>
          </cell>
          <cell r="BR3">
            <v>9.0480000000000005E-2</v>
          </cell>
          <cell r="BS3">
            <v>0.13763</v>
          </cell>
          <cell r="BT3">
            <v>0.19177</v>
          </cell>
          <cell r="BU3">
            <v>0.33992</v>
          </cell>
          <cell r="BV3">
            <v>0.29509999999999997</v>
          </cell>
          <cell r="BW3">
            <v>0.35609000000000002</v>
          </cell>
          <cell r="BX3">
            <v>0.28783999999999998</v>
          </cell>
          <cell r="BY3">
            <v>0.35752</v>
          </cell>
          <cell r="BZ3">
            <v>0.30923</v>
          </cell>
          <cell r="CA3">
            <v>1.2290000000000001E-2</v>
          </cell>
          <cell r="CB3">
            <v>1.417E-2</v>
          </cell>
          <cell r="CC3">
            <v>2.3359999999999999E-2</v>
          </cell>
          <cell r="CD3">
            <v>1.9369999999999998E-2</v>
          </cell>
          <cell r="CE3">
            <v>2.111E-2</v>
          </cell>
          <cell r="CF3">
            <v>3.014E-2</v>
          </cell>
          <cell r="CG3">
            <v>0.53915999999999997</v>
          </cell>
          <cell r="CH3">
            <v>0.60472999999999999</v>
          </cell>
          <cell r="CI3">
            <v>0.51500000000000001</v>
          </cell>
          <cell r="CJ3">
            <v>0.56215999999999999</v>
          </cell>
          <cell r="CK3">
            <v>0.44185999999999998</v>
          </cell>
          <cell r="CL3">
            <v>0.37761</v>
          </cell>
          <cell r="CM3">
            <v>8.4600000000000005E-3</v>
          </cell>
          <cell r="CN3">
            <v>1.095E-2</v>
          </cell>
          <cell r="CO3">
            <v>1.222E-2</v>
          </cell>
          <cell r="CP3">
            <v>1.8010000000000002E-2</v>
          </cell>
          <cell r="CQ3">
            <v>1.223E-2</v>
          </cell>
          <cell r="CR3">
            <v>1.796E-2</v>
          </cell>
          <cell r="CS3">
            <v>7.5480000000000005E-2</v>
          </cell>
          <cell r="CT3">
            <v>0.12386999999999999</v>
          </cell>
          <cell r="CU3">
            <v>7.9240000000000005E-2</v>
          </cell>
          <cell r="CV3">
            <v>3.7789999999999997E-2</v>
          </cell>
          <cell r="CW3">
            <v>4.7480000000000001E-2</v>
          </cell>
          <cell r="CX3">
            <v>5.5460000000000002E-2</v>
          </cell>
          <cell r="CY3">
            <v>6.6960000000000006E-2</v>
          </cell>
          <cell r="CZ3">
            <v>5.0020000000000002E-2</v>
          </cell>
          <cell r="DA3">
            <v>8.7129999999999999E-2</v>
          </cell>
          <cell r="DB3">
            <v>0.13758000000000001</v>
          </cell>
          <cell r="DC3">
            <v>0.14656</v>
          </cell>
          <cell r="DD3">
            <v>0.13189000000000001</v>
          </cell>
          <cell r="DE3">
            <v>0.25001000000000001</v>
          </cell>
          <cell r="DF3">
            <v>0.28666000000000003</v>
          </cell>
          <cell r="DG3">
            <v>0.30942999999999998</v>
          </cell>
          <cell r="DH3">
            <v>0.29010999999999998</v>
          </cell>
          <cell r="DI3">
            <v>0.31362000000000001</v>
          </cell>
          <cell r="DJ3">
            <v>0.34456999999999999</v>
          </cell>
          <cell r="DK3">
            <v>0.30947999999999998</v>
          </cell>
          <cell r="DL3">
            <v>0.27062999999999998</v>
          </cell>
          <cell r="DM3">
            <v>0.30025000000000002</v>
          </cell>
          <cell r="DN3">
            <v>1.6959999999999999E-2</v>
          </cell>
          <cell r="DO3">
            <v>1.567E-2</v>
          </cell>
          <cell r="DP3">
            <v>1.8239999999999999E-2</v>
          </cell>
          <cell r="DQ3">
            <v>1.6969999999999999E-2</v>
          </cell>
          <cell r="DR3">
            <v>1.9689999999999999E-2</v>
          </cell>
          <cell r="DS3">
            <v>2.3470000000000001E-2</v>
          </cell>
          <cell r="DT3">
            <v>2.0070000000000001E-2</v>
          </cell>
          <cell r="DU3">
            <v>2.1059999999999999E-2</v>
          </cell>
          <cell r="DV3">
            <v>2.9579999999999999E-2</v>
          </cell>
          <cell r="DW3">
            <v>0.68676999999999999</v>
          </cell>
          <cell r="DX3">
            <v>0.63922999999999996</v>
          </cell>
          <cell r="DY3">
            <v>0.60463999999999996</v>
          </cell>
          <cell r="DZ3">
            <v>0.60794999999999999</v>
          </cell>
          <cell r="EA3">
            <v>0.60443999999999998</v>
          </cell>
          <cell r="EB3">
            <v>0.52686999999999995</v>
          </cell>
          <cell r="EC3">
            <v>0.45738000000000001</v>
          </cell>
          <cell r="ED3">
            <v>0.43789</v>
          </cell>
          <cell r="EE3">
            <v>0.45905000000000001</v>
          </cell>
          <cell r="EF3">
            <v>0.45817000000000002</v>
          </cell>
          <cell r="EG3">
            <v>4.4490000000000002E-2</v>
          </cell>
          <cell r="EH3">
            <v>2.7119999999999998E-2</v>
          </cell>
          <cell r="EJ3">
            <v>0.26568000000000003</v>
          </cell>
          <cell r="EK3">
            <v>0.12659000000000001</v>
          </cell>
          <cell r="EL3">
            <v>8.9020000000000002E-2</v>
          </cell>
          <cell r="EN3">
            <v>0.12127</v>
          </cell>
          <cell r="EO3">
            <v>0.36778</v>
          </cell>
          <cell r="EP3">
            <v>0.32951999999999998</v>
          </cell>
          <cell r="ER3">
            <v>4.3979999999999998E-2</v>
          </cell>
          <cell r="ES3">
            <v>4.0160000000000001E-2</v>
          </cell>
          <cell r="ET3">
            <v>7.6469999999999996E-2</v>
          </cell>
          <cell r="EV3">
            <v>0.11090999999999999</v>
          </cell>
          <cell r="EW3">
            <v>0.42098999999999998</v>
          </cell>
          <cell r="EX3">
            <v>0.47788000000000003</v>
          </cell>
          <cell r="EZ3">
            <v>8</v>
          </cell>
          <cell r="FA3">
            <v>2.2780000000000002E-2</v>
          </cell>
          <cell r="FB3">
            <v>1.3990000000000001E-2</v>
          </cell>
          <cell r="FC3">
            <v>2.214E-2</v>
          </cell>
          <cell r="FD3">
            <v>3.2779999999999997E-2</v>
          </cell>
          <cell r="FE3">
            <v>6.7250000000000004E-2</v>
          </cell>
          <cell r="FF3">
            <v>6.182E-2</v>
          </cell>
          <cell r="FG3">
            <v>9.4200000000000006E-2</v>
          </cell>
          <cell r="FH3">
            <v>0.14940000000000001</v>
          </cell>
          <cell r="FI3">
            <v>0.13972999999999999</v>
          </cell>
          <cell r="FJ3">
            <v>0.35943000000000003</v>
          </cell>
          <cell r="FK3">
            <v>3.6490000000000002E-2</v>
          </cell>
          <cell r="GA3">
            <v>1.7639999999999999E-2</v>
          </cell>
          <cell r="GB3">
            <v>2.7459999999999998E-2</v>
          </cell>
          <cell r="GC3">
            <v>2.8240000000000001E-2</v>
          </cell>
          <cell r="GD3">
            <v>3.7940000000000002E-2</v>
          </cell>
          <cell r="GE3">
            <v>0.11839</v>
          </cell>
          <cell r="GF3">
            <v>2.7470000000000001E-2</v>
          </cell>
          <cell r="GG3">
            <v>0.36109999999999998</v>
          </cell>
          <cell r="GH3">
            <v>0.30998999999999999</v>
          </cell>
          <cell r="GI3">
            <v>0.30047000000000001</v>
          </cell>
          <cell r="GJ3">
            <v>0.31420999999999999</v>
          </cell>
          <cell r="GK3">
            <v>0.36260999999999999</v>
          </cell>
          <cell r="GL3">
            <v>0.33560000000000001</v>
          </cell>
          <cell r="GM3">
            <v>0.42998999999999998</v>
          </cell>
          <cell r="GN3">
            <v>0.41631000000000001</v>
          </cell>
          <cell r="GO3">
            <v>0.40248</v>
          </cell>
          <cell r="GP3">
            <v>0.40662999999999999</v>
          </cell>
          <cell r="GQ3">
            <v>0.30168</v>
          </cell>
          <cell r="GR3">
            <v>0.49795</v>
          </cell>
          <cell r="GS3">
            <v>0.13216</v>
          </cell>
          <cell r="GT3">
            <v>0.16378000000000001</v>
          </cell>
          <cell r="GU3">
            <v>0.16914000000000001</v>
          </cell>
          <cell r="GV3">
            <v>0.13913</v>
          </cell>
          <cell r="GW3">
            <v>0.14083999999999999</v>
          </cell>
          <cell r="GX3">
            <v>7.0309999999999997E-2</v>
          </cell>
          <cell r="GY3">
            <v>2.3769999999999999E-2</v>
          </cell>
          <cell r="GZ3">
            <v>3.2660000000000002E-2</v>
          </cell>
          <cell r="HA3">
            <v>4.7230000000000001E-2</v>
          </cell>
          <cell r="HB3">
            <v>4.4630000000000003E-2</v>
          </cell>
          <cell r="HC3">
            <v>2.4930000000000001E-2</v>
          </cell>
          <cell r="HD3">
            <v>2.4469999999999999E-2</v>
          </cell>
          <cell r="HE3">
            <v>3.533E-2</v>
          </cell>
          <cell r="HF3">
            <v>4.9790000000000001E-2</v>
          </cell>
          <cell r="HG3">
            <v>5.2429999999999997E-2</v>
          </cell>
          <cell r="HH3">
            <v>5.7450000000000001E-2</v>
          </cell>
          <cell r="HI3">
            <v>5.1560000000000002E-2</v>
          </cell>
          <cell r="HJ3">
            <v>4.4200000000000003E-2</v>
          </cell>
        </row>
        <row r="4">
          <cell r="G4" t="str">
            <v>GLOBAL CITIZENSHIP CHTR</v>
          </cell>
          <cell r="L4" t="str">
            <v>CharterContract Schools</v>
          </cell>
          <cell r="AB4">
            <v>400009</v>
          </cell>
          <cell r="AR4" t="str">
            <v>41</v>
          </cell>
          <cell r="AS4" t="str">
            <v>strong</v>
          </cell>
          <cell r="AT4" t="str">
            <v>very strong</v>
          </cell>
          <cell r="AU4" t="str">
            <v>strong</v>
          </cell>
          <cell r="AV4">
            <v>78</v>
          </cell>
          <cell r="AW4">
            <v>81</v>
          </cell>
          <cell r="AX4">
            <v>68</v>
          </cell>
          <cell r="AY4">
            <v>64</v>
          </cell>
          <cell r="AZ4">
            <v>13</v>
          </cell>
          <cell r="BA4">
            <v>0</v>
          </cell>
          <cell r="BB4">
            <v>0</v>
          </cell>
          <cell r="BC4">
            <v>47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1.6E-2</v>
          </cell>
          <cell r="BN4">
            <v>1.6E-2</v>
          </cell>
          <cell r="BO4">
            <v>7.8E-2</v>
          </cell>
          <cell r="BP4">
            <v>1.6E-2</v>
          </cell>
          <cell r="BQ4">
            <v>3.1E-2</v>
          </cell>
          <cell r="BR4">
            <v>0</v>
          </cell>
          <cell r="BS4">
            <v>0</v>
          </cell>
          <cell r="BT4">
            <v>4.7E-2</v>
          </cell>
          <cell r="BU4">
            <v>0.375</v>
          </cell>
          <cell r="BV4">
            <v>0.25</v>
          </cell>
          <cell r="BW4">
            <v>0.20300000000000001</v>
          </cell>
          <cell r="BX4">
            <v>0.109</v>
          </cell>
          <cell r="BY4">
            <v>0.23400000000000001</v>
          </cell>
          <cell r="BZ4">
            <v>0.29699999999999999</v>
          </cell>
          <cell r="CA4">
            <v>1.6E-2</v>
          </cell>
          <cell r="CB4">
            <v>0</v>
          </cell>
          <cell r="CC4">
            <v>0</v>
          </cell>
          <cell r="CD4">
            <v>0</v>
          </cell>
          <cell r="CE4">
            <v>1.6E-2</v>
          </cell>
          <cell r="CF4">
            <v>1.6E-2</v>
          </cell>
          <cell r="CG4">
            <v>0.53100000000000003</v>
          </cell>
          <cell r="CH4">
            <v>0.73399999999999999</v>
          </cell>
          <cell r="CI4">
            <v>0.76600000000000001</v>
          </cell>
          <cell r="CJ4">
            <v>0.89100000000000001</v>
          </cell>
          <cell r="CK4">
            <v>0.73399999999999999</v>
          </cell>
          <cell r="CL4">
            <v>0.625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1.6E-2</v>
          </cell>
          <cell r="CS4">
            <v>0</v>
          </cell>
          <cell r="CT4">
            <v>1.6E-2</v>
          </cell>
          <cell r="CU4">
            <v>0</v>
          </cell>
          <cell r="CV4">
            <v>0</v>
          </cell>
          <cell r="CW4">
            <v>3.1E-2</v>
          </cell>
          <cell r="CX4">
            <v>3.1E-2</v>
          </cell>
          <cell r="CY4">
            <v>4.7E-2</v>
          </cell>
          <cell r="CZ4">
            <v>3.1E-2</v>
          </cell>
          <cell r="DA4">
            <v>3.1E-2</v>
          </cell>
          <cell r="DB4">
            <v>4.7E-2</v>
          </cell>
          <cell r="DC4">
            <v>4.7E-2</v>
          </cell>
          <cell r="DD4">
            <v>4.7E-2</v>
          </cell>
          <cell r="DE4">
            <v>7.8E-2</v>
          </cell>
          <cell r="DF4">
            <v>7.8E-2</v>
          </cell>
          <cell r="DG4">
            <v>0.14099999999999999</v>
          </cell>
          <cell r="DH4">
            <v>6.3E-2</v>
          </cell>
          <cell r="DI4">
            <v>0.156</v>
          </cell>
          <cell r="DJ4">
            <v>0.125</v>
          </cell>
          <cell r="DK4">
            <v>0.125</v>
          </cell>
          <cell r="DL4">
            <v>0.17199999999999999</v>
          </cell>
          <cell r="DM4">
            <v>0.156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1.6E-2</v>
          </cell>
          <cell r="DV4">
            <v>0</v>
          </cell>
          <cell r="DW4">
            <v>0.92200000000000004</v>
          </cell>
          <cell r="DX4">
            <v>0.89100000000000001</v>
          </cell>
          <cell r="DY4">
            <v>0.82799999999999996</v>
          </cell>
          <cell r="DZ4">
            <v>0.89100000000000001</v>
          </cell>
          <cell r="EA4">
            <v>0.81299999999999994</v>
          </cell>
          <cell r="EB4">
            <v>0.82799999999999996</v>
          </cell>
          <cell r="EC4">
            <v>0.82799999999999996</v>
          </cell>
          <cell r="ED4">
            <v>0.75</v>
          </cell>
          <cell r="EE4">
            <v>0.79700000000000004</v>
          </cell>
          <cell r="EF4">
            <v>0.59399999999999997</v>
          </cell>
          <cell r="EG4">
            <v>0</v>
          </cell>
          <cell r="EH4">
            <v>0</v>
          </cell>
          <cell r="EJ4">
            <v>0.29699999999999999</v>
          </cell>
          <cell r="EK4">
            <v>4.7E-2</v>
          </cell>
          <cell r="EL4">
            <v>3.1E-2</v>
          </cell>
          <cell r="EN4">
            <v>4.7E-2</v>
          </cell>
          <cell r="EO4">
            <v>0.32800000000000001</v>
          </cell>
          <cell r="EP4">
            <v>0.26600000000000001</v>
          </cell>
          <cell r="ER4">
            <v>3.1E-2</v>
          </cell>
          <cell r="ES4">
            <v>3.1E-2</v>
          </cell>
          <cell r="ET4">
            <v>4.7E-2</v>
          </cell>
          <cell r="EV4">
            <v>3.1E-2</v>
          </cell>
          <cell r="EW4">
            <v>0.59399999999999997</v>
          </cell>
          <cell r="EX4">
            <v>0.65600000000000003</v>
          </cell>
          <cell r="EZ4">
            <v>9.3800000000000008</v>
          </cell>
          <cell r="FA4">
            <v>0</v>
          </cell>
          <cell r="FB4">
            <v>0</v>
          </cell>
          <cell r="FC4">
            <v>0</v>
          </cell>
          <cell r="FD4">
            <v>1.6E-2</v>
          </cell>
          <cell r="FE4">
            <v>1.6E-2</v>
          </cell>
          <cell r="FF4">
            <v>0</v>
          </cell>
          <cell r="FG4">
            <v>1.6E-2</v>
          </cell>
          <cell r="FH4">
            <v>0.17199999999999999</v>
          </cell>
          <cell r="FI4">
            <v>3.1E-2</v>
          </cell>
          <cell r="FJ4">
            <v>0.70299999999999996</v>
          </cell>
          <cell r="FK4">
            <v>4.7E-2</v>
          </cell>
          <cell r="GA4">
            <v>0</v>
          </cell>
          <cell r="GB4">
            <v>6.3E-2</v>
          </cell>
          <cell r="GC4">
            <v>7.8E-2</v>
          </cell>
          <cell r="GD4">
            <v>0.156</v>
          </cell>
          <cell r="GE4">
            <v>1.6E-2</v>
          </cell>
          <cell r="GF4">
            <v>0</v>
          </cell>
          <cell r="GG4">
            <v>0.26600000000000001</v>
          </cell>
          <cell r="GH4">
            <v>0.28100000000000003</v>
          </cell>
          <cell r="GI4">
            <v>0.313</v>
          </cell>
          <cell r="GJ4">
            <v>0.375</v>
          </cell>
          <cell r="GK4">
            <v>6.3E-2</v>
          </cell>
          <cell r="GL4">
            <v>0.23400000000000001</v>
          </cell>
          <cell r="GM4">
            <v>0.70299999999999996</v>
          </cell>
          <cell r="GN4">
            <v>0.26600000000000001</v>
          </cell>
          <cell r="GO4">
            <v>0.23400000000000001</v>
          </cell>
          <cell r="GP4">
            <v>0.25</v>
          </cell>
          <cell r="GQ4">
            <v>0.89100000000000001</v>
          </cell>
          <cell r="GR4">
            <v>0.73399999999999999</v>
          </cell>
          <cell r="GS4">
            <v>0</v>
          </cell>
          <cell r="GT4">
            <v>9.4E-2</v>
          </cell>
          <cell r="GU4">
            <v>9.4E-2</v>
          </cell>
          <cell r="GV4">
            <v>3.1E-2</v>
          </cell>
          <cell r="GW4">
            <v>0</v>
          </cell>
          <cell r="GX4">
            <v>0</v>
          </cell>
          <cell r="GY4">
            <v>1.6E-2</v>
          </cell>
          <cell r="GZ4">
            <v>0.23400000000000001</v>
          </cell>
          <cell r="HA4">
            <v>0.25</v>
          </cell>
          <cell r="HB4">
            <v>0.156</v>
          </cell>
          <cell r="HC4">
            <v>1.6E-2</v>
          </cell>
          <cell r="HD4">
            <v>1.6E-2</v>
          </cell>
          <cell r="HE4">
            <v>1.6E-2</v>
          </cell>
          <cell r="HF4">
            <v>6.3E-2</v>
          </cell>
          <cell r="HG4">
            <v>3.1E-2</v>
          </cell>
          <cell r="HH4">
            <v>3.1E-2</v>
          </cell>
          <cell r="HI4">
            <v>1.6E-2</v>
          </cell>
          <cell r="HJ4">
            <v>1.6E-2</v>
          </cell>
        </row>
        <row r="5">
          <cell r="G5" t="str">
            <v>ACE TECHNICAL CHARTER HS</v>
          </cell>
          <cell r="L5" t="str">
            <v>CharterContract Schools</v>
          </cell>
          <cell r="AB5">
            <v>400010</v>
          </cell>
          <cell r="AR5" t="str">
            <v>&lt; 30</v>
          </cell>
          <cell r="AS5" t="str">
            <v/>
          </cell>
          <cell r="AT5" t="str">
            <v/>
          </cell>
          <cell r="AU5" t="str">
            <v/>
          </cell>
        </row>
        <row r="6">
          <cell r="G6" t="str">
            <v>LOCKE, A CHTR</v>
          </cell>
          <cell r="L6" t="str">
            <v>CharterContract Schools</v>
          </cell>
          <cell r="AB6">
            <v>400011</v>
          </cell>
          <cell r="AR6" t="str">
            <v>&lt; 30</v>
          </cell>
          <cell r="AS6" t="str">
            <v/>
          </cell>
          <cell r="AT6" t="str">
            <v/>
          </cell>
          <cell r="AU6" t="str">
            <v/>
          </cell>
        </row>
        <row r="7">
          <cell r="G7" t="str">
            <v>AMANDLA CHTR HS</v>
          </cell>
          <cell r="L7" t="str">
            <v>CharterContract Schools</v>
          </cell>
          <cell r="AB7">
            <v>400012</v>
          </cell>
          <cell r="AR7" t="str">
            <v>&lt; 30</v>
          </cell>
          <cell r="AS7" t="str">
            <v/>
          </cell>
          <cell r="AT7" t="str">
            <v/>
          </cell>
          <cell r="AU7" t="str">
            <v/>
          </cell>
        </row>
        <row r="8">
          <cell r="G8" t="str">
            <v>ASPIRA CHTR - EARLY COLLEGE HS</v>
          </cell>
          <cell r="L8" t="str">
            <v>CharterContract Schools</v>
          </cell>
          <cell r="AB8">
            <v>400013</v>
          </cell>
          <cell r="AR8" t="str">
            <v>&lt; 30</v>
          </cell>
          <cell r="AS8" t="str">
            <v/>
          </cell>
          <cell r="AT8" t="str">
            <v/>
          </cell>
          <cell r="AU8" t="str">
            <v/>
          </cell>
        </row>
        <row r="9">
          <cell r="G9" t="str">
            <v>ASPIRA CHRTR HS RAMIREZ</v>
          </cell>
          <cell r="L9" t="str">
            <v>CharterContract Schools</v>
          </cell>
          <cell r="AB9">
            <v>400015</v>
          </cell>
          <cell r="AR9" t="str">
            <v>&lt; 30</v>
          </cell>
          <cell r="AS9" t="str">
            <v/>
          </cell>
          <cell r="AT9" t="str">
            <v/>
          </cell>
          <cell r="AU9" t="str">
            <v/>
          </cell>
        </row>
        <row r="10">
          <cell r="G10" t="str">
            <v>ASPIRA CHTR - HAUGAN</v>
          </cell>
          <cell r="L10" t="str">
            <v>CharterContract Schools</v>
          </cell>
          <cell r="AB10">
            <v>400017</v>
          </cell>
          <cell r="AR10" t="str">
            <v>&lt; 30</v>
          </cell>
          <cell r="AS10" t="str">
            <v/>
          </cell>
          <cell r="AT10" t="str">
            <v/>
          </cell>
          <cell r="AU10" t="str">
            <v/>
          </cell>
        </row>
        <row r="11">
          <cell r="G11" t="str">
            <v>AUSTIN BUS &amp; ENTRP HS</v>
          </cell>
          <cell r="L11" t="str">
            <v>West Side High School Network</v>
          </cell>
          <cell r="AB11">
            <v>400018</v>
          </cell>
          <cell r="AR11" t="str">
            <v>39</v>
          </cell>
          <cell r="AS11" t="str">
            <v>very strong</v>
          </cell>
          <cell r="AT11" t="str">
            <v>very strong</v>
          </cell>
          <cell r="AU11" t="str">
            <v>very strong</v>
          </cell>
          <cell r="AV11">
            <v>89</v>
          </cell>
          <cell r="AW11">
            <v>80</v>
          </cell>
          <cell r="AX11">
            <v>90</v>
          </cell>
          <cell r="AY11">
            <v>73</v>
          </cell>
          <cell r="AZ11">
            <v>0</v>
          </cell>
          <cell r="BA11">
            <v>0</v>
          </cell>
          <cell r="BB11">
            <v>68</v>
          </cell>
          <cell r="BC11">
            <v>0</v>
          </cell>
          <cell r="BI11">
            <v>2.7E-2</v>
          </cell>
          <cell r="BJ11">
            <v>1.4E-2</v>
          </cell>
          <cell r="BK11">
            <v>1.4E-2</v>
          </cell>
          <cell r="BL11">
            <v>1.4E-2</v>
          </cell>
          <cell r="BM11">
            <v>1.4E-2</v>
          </cell>
          <cell r="BN11">
            <v>5.5E-2</v>
          </cell>
          <cell r="BO11">
            <v>1.4E-2</v>
          </cell>
          <cell r="BP11">
            <v>1.4E-2</v>
          </cell>
          <cell r="BQ11">
            <v>2.7E-2</v>
          </cell>
          <cell r="BR11">
            <v>2.7E-2</v>
          </cell>
          <cell r="BS11">
            <v>8.2000000000000003E-2</v>
          </cell>
          <cell r="BT11">
            <v>6.8000000000000005E-2</v>
          </cell>
          <cell r="BU11">
            <v>0.16400000000000001</v>
          </cell>
          <cell r="BV11">
            <v>0.123</v>
          </cell>
          <cell r="BW11">
            <v>0.219</v>
          </cell>
          <cell r="BX11">
            <v>0.13700000000000001</v>
          </cell>
          <cell r="BY11">
            <v>0.17799999999999999</v>
          </cell>
          <cell r="BZ11">
            <v>0.16400000000000001</v>
          </cell>
          <cell r="CA11">
            <v>2.7E-2</v>
          </cell>
          <cell r="CB11">
            <v>1.4E-2</v>
          </cell>
          <cell r="CC11">
            <v>1.4E-2</v>
          </cell>
          <cell r="CD11">
            <v>2.7E-2</v>
          </cell>
          <cell r="CE11">
            <v>1.4E-2</v>
          </cell>
          <cell r="CF11">
            <v>2.7E-2</v>
          </cell>
          <cell r="CG11">
            <v>0.76700000000000002</v>
          </cell>
          <cell r="CH11">
            <v>0.83599999999999997</v>
          </cell>
          <cell r="CI11">
            <v>0.72599999999999998</v>
          </cell>
          <cell r="CJ11">
            <v>0.79500000000000004</v>
          </cell>
          <cell r="CK11">
            <v>0.71199999999999997</v>
          </cell>
          <cell r="CL11">
            <v>0.68500000000000005</v>
          </cell>
          <cell r="CM11">
            <v>1.4E-2</v>
          </cell>
          <cell r="CN11">
            <v>1.4E-2</v>
          </cell>
          <cell r="CO11">
            <v>1.4E-2</v>
          </cell>
          <cell r="CP11">
            <v>1.4E-2</v>
          </cell>
          <cell r="CQ11">
            <v>1.4E-2</v>
          </cell>
          <cell r="CR11">
            <v>1.4E-2</v>
          </cell>
          <cell r="CS11">
            <v>6.8000000000000005E-2</v>
          </cell>
          <cell r="CT11">
            <v>0.11</v>
          </cell>
          <cell r="CU11">
            <v>5.5E-2</v>
          </cell>
          <cell r="CV11">
            <v>1.4E-2</v>
          </cell>
          <cell r="CW11">
            <v>0</v>
          </cell>
          <cell r="CX11">
            <v>0</v>
          </cell>
          <cell r="CY11">
            <v>2.7E-2</v>
          </cell>
          <cell r="CZ11">
            <v>1.4E-2</v>
          </cell>
          <cell r="DA11">
            <v>5.5E-2</v>
          </cell>
          <cell r="DB11">
            <v>6.8000000000000005E-2</v>
          </cell>
          <cell r="DC11">
            <v>0.16400000000000001</v>
          </cell>
          <cell r="DD11">
            <v>8.2000000000000003E-2</v>
          </cell>
          <cell r="DE11">
            <v>0.13700000000000001</v>
          </cell>
          <cell r="DF11">
            <v>0.151</v>
          </cell>
          <cell r="DG11">
            <v>0.16400000000000001</v>
          </cell>
          <cell r="DH11">
            <v>0.16400000000000001</v>
          </cell>
          <cell r="DI11">
            <v>0.16400000000000001</v>
          </cell>
          <cell r="DJ11">
            <v>0.20499999999999999</v>
          </cell>
          <cell r="DK11">
            <v>0.192</v>
          </cell>
          <cell r="DL11">
            <v>0.13700000000000001</v>
          </cell>
          <cell r="DM11">
            <v>0.151</v>
          </cell>
          <cell r="DN11">
            <v>0</v>
          </cell>
          <cell r="DO11">
            <v>1.4E-2</v>
          </cell>
          <cell r="DP11">
            <v>1.4E-2</v>
          </cell>
          <cell r="DQ11">
            <v>1.4E-2</v>
          </cell>
          <cell r="DR11">
            <v>1.4E-2</v>
          </cell>
          <cell r="DS11">
            <v>2.7E-2</v>
          </cell>
          <cell r="DT11">
            <v>0</v>
          </cell>
          <cell r="DU11">
            <v>1.4E-2</v>
          </cell>
          <cell r="DV11">
            <v>2.7E-2</v>
          </cell>
          <cell r="DW11">
            <v>0.83599999999999997</v>
          </cell>
          <cell r="DX11">
            <v>0.82199999999999995</v>
          </cell>
          <cell r="DY11">
            <v>0.80800000000000005</v>
          </cell>
          <cell r="DZ11">
            <v>0.78100000000000003</v>
          </cell>
          <cell r="EA11">
            <v>0.79500000000000004</v>
          </cell>
          <cell r="EB11">
            <v>0.69899999999999995</v>
          </cell>
          <cell r="EC11">
            <v>0.67100000000000004</v>
          </cell>
          <cell r="ED11">
            <v>0.57499999999999996</v>
          </cell>
          <cell r="EE11">
            <v>0.68500000000000005</v>
          </cell>
          <cell r="EF11">
            <v>0.65800000000000003</v>
          </cell>
          <cell r="EG11">
            <v>1.4E-2</v>
          </cell>
          <cell r="EH11">
            <v>0</v>
          </cell>
          <cell r="EJ11">
            <v>0.11</v>
          </cell>
          <cell r="EK11">
            <v>9.6000000000000002E-2</v>
          </cell>
          <cell r="EL11">
            <v>9.6000000000000002E-2</v>
          </cell>
          <cell r="EN11">
            <v>0.11</v>
          </cell>
          <cell r="EO11">
            <v>0.20499999999999999</v>
          </cell>
          <cell r="EP11">
            <v>0.151</v>
          </cell>
          <cell r="ER11">
            <v>4.1000000000000002E-2</v>
          </cell>
          <cell r="ES11">
            <v>4.1000000000000002E-2</v>
          </cell>
          <cell r="ET11">
            <v>5.5E-2</v>
          </cell>
          <cell r="EV11">
            <v>8.2000000000000003E-2</v>
          </cell>
          <cell r="EW11">
            <v>0.64400000000000002</v>
          </cell>
          <cell r="EX11">
            <v>0.69899999999999995</v>
          </cell>
          <cell r="EZ11">
            <v>8.75</v>
          </cell>
          <cell r="FA11">
            <v>1.4E-2</v>
          </cell>
          <cell r="FB11">
            <v>1.4E-2</v>
          </cell>
          <cell r="FC11">
            <v>1.4E-2</v>
          </cell>
          <cell r="FD11">
            <v>1.4E-2</v>
          </cell>
          <cell r="FE11">
            <v>6.8000000000000005E-2</v>
          </cell>
          <cell r="FF11">
            <v>1.4E-2</v>
          </cell>
          <cell r="FG11">
            <v>1.4E-2</v>
          </cell>
          <cell r="FH11">
            <v>0.13700000000000001</v>
          </cell>
          <cell r="FI11">
            <v>9.6000000000000002E-2</v>
          </cell>
          <cell r="FJ11">
            <v>0.58899999999999997</v>
          </cell>
          <cell r="FK11">
            <v>2.7E-2</v>
          </cell>
          <cell r="GA11">
            <v>2.7E-2</v>
          </cell>
          <cell r="GB11">
            <v>2.7E-2</v>
          </cell>
          <cell r="GC11">
            <v>2.7E-2</v>
          </cell>
          <cell r="GD11">
            <v>1.4E-2</v>
          </cell>
          <cell r="GE11">
            <v>2.7E-2</v>
          </cell>
          <cell r="GF11">
            <v>1.4E-2</v>
          </cell>
          <cell r="GG11">
            <v>0.192</v>
          </cell>
          <cell r="GH11">
            <v>8.2000000000000003E-2</v>
          </cell>
          <cell r="GI11">
            <v>0.11</v>
          </cell>
          <cell r="GJ11">
            <v>8.2000000000000003E-2</v>
          </cell>
          <cell r="GK11">
            <v>0.151</v>
          </cell>
          <cell r="GL11">
            <v>0.123</v>
          </cell>
          <cell r="GM11">
            <v>0.60299999999999998</v>
          </cell>
          <cell r="GN11">
            <v>0.61599999999999999</v>
          </cell>
          <cell r="GO11">
            <v>0.35599999999999998</v>
          </cell>
          <cell r="GP11">
            <v>0.52100000000000002</v>
          </cell>
          <cell r="GQ11">
            <v>0.61599999999999999</v>
          </cell>
          <cell r="GR11">
            <v>0.71199999999999997</v>
          </cell>
          <cell r="GS11">
            <v>0.123</v>
          </cell>
          <cell r="GT11">
            <v>0.192</v>
          </cell>
          <cell r="GU11">
            <v>0.39700000000000002</v>
          </cell>
          <cell r="GV11">
            <v>0.27400000000000002</v>
          </cell>
          <cell r="GW11">
            <v>0.123</v>
          </cell>
          <cell r="GX11">
            <v>6.8000000000000005E-2</v>
          </cell>
          <cell r="GY11">
            <v>1.4E-2</v>
          </cell>
          <cell r="GZ11">
            <v>2.7E-2</v>
          </cell>
          <cell r="HA11">
            <v>4.1000000000000002E-2</v>
          </cell>
          <cell r="HB11">
            <v>2.7E-2</v>
          </cell>
          <cell r="HC11">
            <v>2.7E-2</v>
          </cell>
          <cell r="HD11">
            <v>4.1000000000000002E-2</v>
          </cell>
          <cell r="HE11">
            <v>4.1000000000000002E-2</v>
          </cell>
          <cell r="HF11">
            <v>5.5E-2</v>
          </cell>
          <cell r="HG11">
            <v>6.8000000000000005E-2</v>
          </cell>
          <cell r="HH11">
            <v>8.2000000000000003E-2</v>
          </cell>
          <cell r="HI11">
            <v>5.5E-2</v>
          </cell>
          <cell r="HJ11">
            <v>4.1000000000000002E-2</v>
          </cell>
        </row>
        <row r="12">
          <cell r="G12" t="str">
            <v>BRONZEVILLE LTHOUSE CHTR CAMPUS</v>
          </cell>
          <cell r="L12" t="str">
            <v>CharterContract Schools</v>
          </cell>
          <cell r="AB12">
            <v>400019</v>
          </cell>
          <cell r="AR12" t="str">
            <v>&lt; 30</v>
          </cell>
          <cell r="AS12" t="str">
            <v/>
          </cell>
          <cell r="AT12" t="str">
            <v/>
          </cell>
          <cell r="AU12" t="str">
            <v/>
          </cell>
        </row>
        <row r="13">
          <cell r="G13" t="str">
            <v>CATALYST CHTR - HOWLAND</v>
          </cell>
          <cell r="L13" t="str">
            <v>CharterContract Schools</v>
          </cell>
          <cell r="AB13">
            <v>400020</v>
          </cell>
          <cell r="AR13" t="str">
            <v>74</v>
          </cell>
          <cell r="AS13" t="str">
            <v>weak</v>
          </cell>
          <cell r="AT13" t="str">
            <v>weak</v>
          </cell>
          <cell r="AU13" t="str">
            <v>weak</v>
          </cell>
          <cell r="AV13">
            <v>28</v>
          </cell>
          <cell r="AW13">
            <v>26</v>
          </cell>
          <cell r="AX13">
            <v>26</v>
          </cell>
          <cell r="AY13">
            <v>192</v>
          </cell>
          <cell r="AZ13">
            <v>0</v>
          </cell>
          <cell r="BA13">
            <v>0</v>
          </cell>
          <cell r="BB13">
            <v>186</v>
          </cell>
          <cell r="BC13">
            <v>0</v>
          </cell>
          <cell r="BI13">
            <v>2.5999999999999999E-2</v>
          </cell>
          <cell r="BJ13">
            <v>4.2000000000000003E-2</v>
          </cell>
          <cell r="BK13">
            <v>4.2000000000000003E-2</v>
          </cell>
          <cell r="BL13">
            <v>0.01</v>
          </cell>
          <cell r="BM13">
            <v>6.3E-2</v>
          </cell>
          <cell r="BN13">
            <v>0.156</v>
          </cell>
          <cell r="BO13">
            <v>0.104</v>
          </cell>
          <cell r="BP13">
            <v>0.125</v>
          </cell>
          <cell r="BQ13">
            <v>0.12</v>
          </cell>
          <cell r="BR13">
            <v>9.4E-2</v>
          </cell>
          <cell r="BS13">
            <v>0.14099999999999999</v>
          </cell>
          <cell r="BT13">
            <v>0.219</v>
          </cell>
          <cell r="BU13">
            <v>0.23400000000000001</v>
          </cell>
          <cell r="BV13">
            <v>0.28100000000000003</v>
          </cell>
          <cell r="BW13">
            <v>0.38500000000000001</v>
          </cell>
          <cell r="BX13">
            <v>0.23400000000000001</v>
          </cell>
          <cell r="BY13">
            <v>0.40100000000000002</v>
          </cell>
          <cell r="BZ13">
            <v>0.29199999999999998</v>
          </cell>
          <cell r="CA13">
            <v>0.01</v>
          </cell>
          <cell r="CB13">
            <v>5.0000000000000001E-3</v>
          </cell>
          <cell r="CC13">
            <v>0.01</v>
          </cell>
          <cell r="CD13">
            <v>0</v>
          </cell>
          <cell r="CE13">
            <v>3.1E-2</v>
          </cell>
          <cell r="CF13">
            <v>3.1E-2</v>
          </cell>
          <cell r="CG13">
            <v>0.625</v>
          </cell>
          <cell r="CH13">
            <v>0.54700000000000004</v>
          </cell>
          <cell r="CI13">
            <v>0.443</v>
          </cell>
          <cell r="CJ13">
            <v>0.66100000000000003</v>
          </cell>
          <cell r="CK13">
            <v>0.36499999999999999</v>
          </cell>
          <cell r="CL13">
            <v>0.30199999999999999</v>
          </cell>
          <cell r="CM13">
            <v>5.0000000000000001E-3</v>
          </cell>
          <cell r="CN13">
            <v>2.1000000000000001E-2</v>
          </cell>
          <cell r="CO13">
            <v>2.1000000000000001E-2</v>
          </cell>
          <cell r="CP13">
            <v>4.2000000000000003E-2</v>
          </cell>
          <cell r="CQ13">
            <v>2.5999999999999999E-2</v>
          </cell>
          <cell r="CR13">
            <v>4.7E-2</v>
          </cell>
          <cell r="CS13">
            <v>6.3E-2</v>
          </cell>
          <cell r="CT13">
            <v>8.8999999999999996E-2</v>
          </cell>
          <cell r="CU13">
            <v>7.2999999999999995E-2</v>
          </cell>
          <cell r="CV13">
            <v>6.8000000000000005E-2</v>
          </cell>
          <cell r="CW13">
            <v>5.1999999999999998E-2</v>
          </cell>
          <cell r="CX13">
            <v>6.8000000000000005E-2</v>
          </cell>
          <cell r="CY13">
            <v>6.8000000000000005E-2</v>
          </cell>
          <cell r="CZ13">
            <v>4.2000000000000003E-2</v>
          </cell>
          <cell r="DA13">
            <v>0.109</v>
          </cell>
          <cell r="DB13">
            <v>0.109</v>
          </cell>
          <cell r="DC13">
            <v>0.12</v>
          </cell>
          <cell r="DD13">
            <v>0.115</v>
          </cell>
          <cell r="DE13">
            <v>0.151</v>
          </cell>
          <cell r="DF13">
            <v>0.193</v>
          </cell>
          <cell r="DG13">
            <v>0.25</v>
          </cell>
          <cell r="DH13">
            <v>0.193</v>
          </cell>
          <cell r="DI13">
            <v>0.22900000000000001</v>
          </cell>
          <cell r="DJ13">
            <v>0.36499999999999999</v>
          </cell>
          <cell r="DK13">
            <v>0.28100000000000003</v>
          </cell>
          <cell r="DL13">
            <v>0.20799999999999999</v>
          </cell>
          <cell r="DM13">
            <v>0.26</v>
          </cell>
          <cell r="DN13">
            <v>5.0000000000000001E-3</v>
          </cell>
          <cell r="DO13">
            <v>5.0000000000000001E-3</v>
          </cell>
          <cell r="DP13">
            <v>5.0000000000000001E-3</v>
          </cell>
          <cell r="DQ13">
            <v>0</v>
          </cell>
          <cell r="DR13">
            <v>0.01</v>
          </cell>
          <cell r="DS13">
            <v>0.01</v>
          </cell>
          <cell r="DT13">
            <v>0.01</v>
          </cell>
          <cell r="DU13">
            <v>0</v>
          </cell>
          <cell r="DV13">
            <v>2.1000000000000001E-2</v>
          </cell>
          <cell r="DW13">
            <v>0.77100000000000002</v>
          </cell>
          <cell r="DX13">
            <v>0.72899999999999998</v>
          </cell>
          <cell r="DY13">
            <v>0.65600000000000003</v>
          </cell>
          <cell r="DZ13">
            <v>0.69799999999999995</v>
          </cell>
          <cell r="EA13">
            <v>0.69299999999999995</v>
          </cell>
          <cell r="EB13">
            <v>0.46899999999999997</v>
          </cell>
          <cell r="EC13">
            <v>0.53600000000000003</v>
          </cell>
          <cell r="ED13">
            <v>0.58299999999999996</v>
          </cell>
          <cell r="EE13">
            <v>0.53100000000000003</v>
          </cell>
          <cell r="EF13">
            <v>0.33900000000000002</v>
          </cell>
          <cell r="EG13">
            <v>3.1E-2</v>
          </cell>
          <cell r="EH13">
            <v>2.5999999999999999E-2</v>
          </cell>
          <cell r="EJ13">
            <v>0.35399999999999998</v>
          </cell>
          <cell r="EK13">
            <v>9.9000000000000005E-2</v>
          </cell>
          <cell r="EL13">
            <v>6.8000000000000005E-2</v>
          </cell>
          <cell r="EN13">
            <v>0.14599999999999999</v>
          </cell>
          <cell r="EO13">
            <v>0.40100000000000002</v>
          </cell>
          <cell r="EP13">
            <v>0.438</v>
          </cell>
          <cell r="ER13">
            <v>5.0000000000000001E-3</v>
          </cell>
          <cell r="ES13">
            <v>2.5999999999999999E-2</v>
          </cell>
          <cell r="ET13">
            <v>2.1000000000000001E-2</v>
          </cell>
          <cell r="EV13">
            <v>0.156</v>
          </cell>
          <cell r="EW13">
            <v>0.443</v>
          </cell>
          <cell r="EX13">
            <v>0.44800000000000001</v>
          </cell>
          <cell r="EZ13">
            <v>6.92</v>
          </cell>
          <cell r="FA13">
            <v>0.104</v>
          </cell>
          <cell r="FB13">
            <v>1.6E-2</v>
          </cell>
          <cell r="FC13">
            <v>2.1000000000000001E-2</v>
          </cell>
          <cell r="FD13">
            <v>2.1000000000000001E-2</v>
          </cell>
          <cell r="FE13">
            <v>0.109</v>
          </cell>
          <cell r="FF13">
            <v>7.2999999999999995E-2</v>
          </cell>
          <cell r="FG13">
            <v>0.14599999999999999</v>
          </cell>
          <cell r="FH13">
            <v>0.156</v>
          </cell>
          <cell r="FI13">
            <v>0.125</v>
          </cell>
          <cell r="FJ13">
            <v>0.219</v>
          </cell>
          <cell r="FK13">
            <v>0.01</v>
          </cell>
          <cell r="GA13">
            <v>3.5999999999999997E-2</v>
          </cell>
          <cell r="GB13">
            <v>5.1999999999999998E-2</v>
          </cell>
          <cell r="GC13">
            <v>4.7E-2</v>
          </cell>
          <cell r="GD13">
            <v>4.2000000000000003E-2</v>
          </cell>
          <cell r="GE13">
            <v>0.193</v>
          </cell>
          <cell r="GF13">
            <v>4.7E-2</v>
          </cell>
          <cell r="GG13">
            <v>0.39600000000000002</v>
          </cell>
          <cell r="GH13">
            <v>0.307</v>
          </cell>
          <cell r="GI13">
            <v>0.29199999999999998</v>
          </cell>
          <cell r="GJ13">
            <v>0.35399999999999998</v>
          </cell>
          <cell r="GK13">
            <v>0.41099999999999998</v>
          </cell>
          <cell r="GL13">
            <v>0.45300000000000001</v>
          </cell>
          <cell r="GM13">
            <v>0.48399999999999999</v>
          </cell>
          <cell r="GN13">
            <v>0.307</v>
          </cell>
          <cell r="GO13">
            <v>0.39100000000000001</v>
          </cell>
          <cell r="GP13">
            <v>0.40600000000000003</v>
          </cell>
          <cell r="GQ13">
            <v>0.23400000000000001</v>
          </cell>
          <cell r="GR13">
            <v>0.42199999999999999</v>
          </cell>
          <cell r="GS13">
            <v>6.3E-2</v>
          </cell>
          <cell r="GT13">
            <v>0.255</v>
          </cell>
          <cell r="GU13">
            <v>0.25</v>
          </cell>
          <cell r="GV13">
            <v>0.188</v>
          </cell>
          <cell r="GW13">
            <v>0.151</v>
          </cell>
          <cell r="GX13">
            <v>5.7000000000000002E-2</v>
          </cell>
          <cell r="GY13">
            <v>0.01</v>
          </cell>
          <cell r="GZ13">
            <v>5.7000000000000002E-2</v>
          </cell>
          <cell r="HA13">
            <v>5.0000000000000001E-3</v>
          </cell>
          <cell r="HB13">
            <v>0</v>
          </cell>
          <cell r="HC13">
            <v>0</v>
          </cell>
          <cell r="HD13">
            <v>5.0000000000000001E-3</v>
          </cell>
          <cell r="HE13">
            <v>0.01</v>
          </cell>
          <cell r="HF13">
            <v>2.1000000000000001E-2</v>
          </cell>
          <cell r="HG13">
            <v>1.6E-2</v>
          </cell>
          <cell r="HH13">
            <v>0.01</v>
          </cell>
          <cell r="HI13">
            <v>0.01</v>
          </cell>
          <cell r="HJ13">
            <v>1.6E-2</v>
          </cell>
        </row>
        <row r="14">
          <cell r="G14" t="str">
            <v>CATALYST CHTR - CIRCLE ROCK</v>
          </cell>
          <cell r="L14" t="str">
            <v>CharterContract Schools</v>
          </cell>
          <cell r="AB14">
            <v>400021</v>
          </cell>
          <cell r="AR14" t="str">
            <v>&lt; 30</v>
          </cell>
          <cell r="AS14" t="str">
            <v/>
          </cell>
          <cell r="AT14" t="str">
            <v/>
          </cell>
          <cell r="AU14" t="str">
            <v/>
          </cell>
        </row>
        <row r="15">
          <cell r="G15" t="str">
            <v>CHGO ARTS CONTR HS</v>
          </cell>
          <cell r="L15" t="str">
            <v>CharterContract Schools</v>
          </cell>
          <cell r="AB15">
            <v>400022</v>
          </cell>
          <cell r="AR15" t="str">
            <v>&lt; 30</v>
          </cell>
          <cell r="AS15" t="str">
            <v/>
          </cell>
          <cell r="AT15" t="str">
            <v/>
          </cell>
          <cell r="AU15" t="str">
            <v/>
          </cell>
        </row>
        <row r="16">
          <cell r="G16" t="str">
            <v>CICS-AVALON /SO SHORE</v>
          </cell>
          <cell r="L16" t="str">
            <v>CharterContract Schools</v>
          </cell>
          <cell r="AB16">
            <v>400023</v>
          </cell>
          <cell r="AR16" t="str">
            <v>&lt; 30</v>
          </cell>
          <cell r="AS16" t="str">
            <v/>
          </cell>
          <cell r="AT16" t="str">
            <v/>
          </cell>
          <cell r="AU16" t="str">
            <v/>
          </cell>
        </row>
        <row r="17">
          <cell r="G17" t="str">
            <v>CICS-BASIL</v>
          </cell>
          <cell r="L17" t="str">
            <v>CharterContract Schools</v>
          </cell>
          <cell r="AB17">
            <v>400024</v>
          </cell>
          <cell r="AR17" t="str">
            <v>&lt; 30</v>
          </cell>
          <cell r="AS17" t="str">
            <v/>
          </cell>
          <cell r="AT17" t="str">
            <v/>
          </cell>
          <cell r="AU17" t="str">
            <v/>
          </cell>
        </row>
        <row r="18">
          <cell r="G18" t="str">
            <v>CICS-BUCKTOWN</v>
          </cell>
          <cell r="L18" t="str">
            <v>CharterContract Schools</v>
          </cell>
          <cell r="AB18">
            <v>400025</v>
          </cell>
          <cell r="AR18" t="str">
            <v>65</v>
          </cell>
          <cell r="AS18" t="str">
            <v>strong</v>
          </cell>
          <cell r="AT18" t="str">
            <v>strong</v>
          </cell>
          <cell r="AU18" t="str">
            <v>neutral</v>
          </cell>
          <cell r="AV18">
            <v>71</v>
          </cell>
          <cell r="AW18">
            <v>62</v>
          </cell>
          <cell r="AX18">
            <v>47</v>
          </cell>
          <cell r="AY18">
            <v>296</v>
          </cell>
          <cell r="AZ18">
            <v>15</v>
          </cell>
          <cell r="BA18">
            <v>4</v>
          </cell>
          <cell r="BB18">
            <v>37</v>
          </cell>
          <cell r="BC18">
            <v>207</v>
          </cell>
          <cell r="BI18">
            <v>3.0000000000000001E-3</v>
          </cell>
          <cell r="BJ18">
            <v>0.01</v>
          </cell>
          <cell r="BK18">
            <v>3.0000000000000001E-3</v>
          </cell>
          <cell r="BL18">
            <v>3.0000000000000001E-3</v>
          </cell>
          <cell r="BM18">
            <v>3.0000000000000001E-3</v>
          </cell>
          <cell r="BN18">
            <v>0.01</v>
          </cell>
          <cell r="BO18">
            <v>3.6999999999999998E-2</v>
          </cell>
          <cell r="BP18">
            <v>5.3999999999999999E-2</v>
          </cell>
          <cell r="BQ18">
            <v>0.03</v>
          </cell>
          <cell r="BR18">
            <v>7.0000000000000001E-3</v>
          </cell>
          <cell r="BS18">
            <v>6.0999999999999999E-2</v>
          </cell>
          <cell r="BT18">
            <v>0.105</v>
          </cell>
          <cell r="BU18">
            <v>0.28399999999999997</v>
          </cell>
          <cell r="BV18">
            <v>0.24</v>
          </cell>
          <cell r="BW18">
            <v>0.26700000000000002</v>
          </cell>
          <cell r="BX18">
            <v>0.105</v>
          </cell>
          <cell r="BY18">
            <v>0.29099999999999998</v>
          </cell>
          <cell r="BZ18">
            <v>0.27</v>
          </cell>
          <cell r="CA18">
            <v>3.0000000000000001E-3</v>
          </cell>
          <cell r="CB18">
            <v>0</v>
          </cell>
          <cell r="CC18">
            <v>7.0000000000000001E-3</v>
          </cell>
          <cell r="CD18">
            <v>0</v>
          </cell>
          <cell r="CE18">
            <v>0.02</v>
          </cell>
          <cell r="CF18">
            <v>7.0000000000000001E-3</v>
          </cell>
          <cell r="CG18">
            <v>0.67200000000000004</v>
          </cell>
          <cell r="CH18">
            <v>0.69599999999999995</v>
          </cell>
          <cell r="CI18">
            <v>0.69299999999999995</v>
          </cell>
          <cell r="CJ18">
            <v>0.88500000000000001</v>
          </cell>
          <cell r="CK18">
            <v>0.625</v>
          </cell>
          <cell r="CL18">
            <v>0.60799999999999998</v>
          </cell>
          <cell r="CM18">
            <v>0</v>
          </cell>
          <cell r="CN18">
            <v>7.0000000000000001E-3</v>
          </cell>
          <cell r="CO18">
            <v>7.0000000000000001E-3</v>
          </cell>
          <cell r="CP18">
            <v>7.0000000000000001E-3</v>
          </cell>
          <cell r="CQ18">
            <v>7.0000000000000001E-3</v>
          </cell>
          <cell r="CR18">
            <v>0.01</v>
          </cell>
          <cell r="CS18">
            <v>3.4000000000000002E-2</v>
          </cell>
          <cell r="CT18">
            <v>4.7E-2</v>
          </cell>
          <cell r="CU18">
            <v>3.4000000000000002E-2</v>
          </cell>
          <cell r="CV18">
            <v>1.4E-2</v>
          </cell>
          <cell r="CW18">
            <v>1.4E-2</v>
          </cell>
          <cell r="CX18">
            <v>1.7000000000000001E-2</v>
          </cell>
          <cell r="CY18">
            <v>0.03</v>
          </cell>
          <cell r="CZ18">
            <v>0.02</v>
          </cell>
          <cell r="DA18">
            <v>5.3999999999999999E-2</v>
          </cell>
          <cell r="DB18">
            <v>5.3999999999999999E-2</v>
          </cell>
          <cell r="DC18">
            <v>9.0999999999999998E-2</v>
          </cell>
          <cell r="DD18">
            <v>4.7E-2</v>
          </cell>
          <cell r="DE18">
            <v>9.8000000000000004E-2</v>
          </cell>
          <cell r="DF18">
            <v>0.13200000000000001</v>
          </cell>
          <cell r="DG18">
            <v>0.16900000000000001</v>
          </cell>
          <cell r="DH18">
            <v>0.122</v>
          </cell>
          <cell r="DI18">
            <v>0.13900000000000001</v>
          </cell>
          <cell r="DJ18">
            <v>0.28399999999999997</v>
          </cell>
          <cell r="DK18">
            <v>0.155</v>
          </cell>
          <cell r="DL18">
            <v>0.16600000000000001</v>
          </cell>
          <cell r="DM18">
            <v>0.19900000000000001</v>
          </cell>
          <cell r="DN18">
            <v>3.0000000000000001E-3</v>
          </cell>
          <cell r="DO18">
            <v>3.0000000000000001E-3</v>
          </cell>
          <cell r="DP18">
            <v>3.0000000000000001E-3</v>
          </cell>
          <cell r="DQ18">
            <v>0</v>
          </cell>
          <cell r="DR18">
            <v>3.0000000000000001E-3</v>
          </cell>
          <cell r="DS18">
            <v>7.0000000000000001E-3</v>
          </cell>
          <cell r="DT18">
            <v>0</v>
          </cell>
          <cell r="DU18">
            <v>0</v>
          </cell>
          <cell r="DV18">
            <v>0</v>
          </cell>
          <cell r="DW18">
            <v>0.88500000000000001</v>
          </cell>
          <cell r="DX18">
            <v>0.84499999999999997</v>
          </cell>
          <cell r="DY18">
            <v>0.80400000000000005</v>
          </cell>
          <cell r="DZ18">
            <v>0.84099999999999997</v>
          </cell>
          <cell r="EA18">
            <v>0.83099999999999996</v>
          </cell>
          <cell r="EB18">
            <v>0.64500000000000002</v>
          </cell>
          <cell r="EC18">
            <v>0.75700000000000001</v>
          </cell>
          <cell r="ED18">
            <v>0.69599999999999995</v>
          </cell>
          <cell r="EE18">
            <v>0.72</v>
          </cell>
          <cell r="EF18">
            <v>0.47299999999999998</v>
          </cell>
          <cell r="EG18">
            <v>2.4E-2</v>
          </cell>
          <cell r="EH18">
            <v>1.7000000000000001E-2</v>
          </cell>
          <cell r="EJ18">
            <v>0.378</v>
          </cell>
          <cell r="EK18">
            <v>0.02</v>
          </cell>
          <cell r="EL18">
            <v>2.4E-2</v>
          </cell>
          <cell r="EN18">
            <v>5.0999999999999997E-2</v>
          </cell>
          <cell r="EO18">
            <v>0.216</v>
          </cell>
          <cell r="EP18">
            <v>0.22</v>
          </cell>
          <cell r="ER18">
            <v>1.4E-2</v>
          </cell>
          <cell r="ES18">
            <v>2.7E-2</v>
          </cell>
          <cell r="ET18">
            <v>5.0999999999999997E-2</v>
          </cell>
          <cell r="EV18">
            <v>8.4000000000000005E-2</v>
          </cell>
          <cell r="EW18">
            <v>0.71299999999999997</v>
          </cell>
          <cell r="EX18">
            <v>0.68899999999999995</v>
          </cell>
          <cell r="EZ18">
            <v>9.2100000000000009</v>
          </cell>
          <cell r="FA18">
            <v>3.0000000000000001E-3</v>
          </cell>
          <cell r="FB18">
            <v>0</v>
          </cell>
          <cell r="FC18">
            <v>3.0000000000000001E-3</v>
          </cell>
          <cell r="FD18">
            <v>0.01</v>
          </cell>
          <cell r="FE18">
            <v>0.03</v>
          </cell>
          <cell r="FF18">
            <v>1.7000000000000001E-2</v>
          </cell>
          <cell r="FG18">
            <v>2.4E-2</v>
          </cell>
          <cell r="FH18">
            <v>0.111</v>
          </cell>
          <cell r="FI18">
            <v>0.155</v>
          </cell>
          <cell r="FJ18">
            <v>0.64200000000000002</v>
          </cell>
          <cell r="FK18">
            <v>3.0000000000000001E-3</v>
          </cell>
          <cell r="GA18">
            <v>1.7000000000000001E-2</v>
          </cell>
          <cell r="GB18">
            <v>4.3999999999999997E-2</v>
          </cell>
          <cell r="GC18">
            <v>2.7E-2</v>
          </cell>
          <cell r="GD18">
            <v>2.7E-2</v>
          </cell>
          <cell r="GE18">
            <v>8.1000000000000003E-2</v>
          </cell>
          <cell r="GF18">
            <v>2.7E-2</v>
          </cell>
          <cell r="GG18">
            <v>0.38200000000000001</v>
          </cell>
          <cell r="GH18">
            <v>0.33100000000000002</v>
          </cell>
          <cell r="GI18">
            <v>0.36499999999999999</v>
          </cell>
          <cell r="GJ18">
            <v>0.42599999999999999</v>
          </cell>
          <cell r="GK18">
            <v>0.436</v>
          </cell>
          <cell r="GL18">
            <v>0.36499999999999999</v>
          </cell>
          <cell r="GM18">
            <v>0.57799999999999996</v>
          </cell>
          <cell r="GN18">
            <v>0.32400000000000001</v>
          </cell>
          <cell r="GO18">
            <v>0.39900000000000002</v>
          </cell>
          <cell r="GP18">
            <v>0.51700000000000002</v>
          </cell>
          <cell r="GQ18">
            <v>0.40500000000000003</v>
          </cell>
          <cell r="GR18">
            <v>0.58099999999999996</v>
          </cell>
          <cell r="GS18">
            <v>7.0000000000000001E-3</v>
          </cell>
          <cell r="GT18">
            <v>0.24</v>
          </cell>
          <cell r="GU18">
            <v>0.182</v>
          </cell>
          <cell r="GV18">
            <v>0.01</v>
          </cell>
          <cell r="GW18">
            <v>5.0999999999999997E-2</v>
          </cell>
          <cell r="GX18">
            <v>7.0000000000000001E-3</v>
          </cell>
          <cell r="GY18">
            <v>7.0000000000000001E-3</v>
          </cell>
          <cell r="GZ18">
            <v>4.7E-2</v>
          </cell>
          <cell r="HA18">
            <v>7.0000000000000001E-3</v>
          </cell>
          <cell r="HB18">
            <v>7.0000000000000001E-3</v>
          </cell>
          <cell r="HC18">
            <v>1.4E-2</v>
          </cell>
          <cell r="HD18">
            <v>7.0000000000000001E-3</v>
          </cell>
          <cell r="HE18">
            <v>0.01</v>
          </cell>
          <cell r="HF18">
            <v>1.4E-2</v>
          </cell>
          <cell r="HG18">
            <v>0.02</v>
          </cell>
          <cell r="HH18">
            <v>1.4E-2</v>
          </cell>
          <cell r="HI18">
            <v>1.4E-2</v>
          </cell>
          <cell r="HJ18">
            <v>1.4E-2</v>
          </cell>
        </row>
        <row r="19">
          <cell r="G19" t="str">
            <v>CICS-LOOMIS</v>
          </cell>
          <cell r="L19" t="str">
            <v>CharterContract Schools</v>
          </cell>
          <cell r="AB19">
            <v>400026</v>
          </cell>
          <cell r="AR19" t="str">
            <v>&lt; 30</v>
          </cell>
          <cell r="AS19" t="str">
            <v/>
          </cell>
          <cell r="AT19" t="str">
            <v/>
          </cell>
          <cell r="AU19" t="str">
            <v/>
          </cell>
        </row>
        <row r="20">
          <cell r="G20" t="str">
            <v>CICS-IRVING PARK</v>
          </cell>
          <cell r="L20" t="str">
            <v>CharterContract Schools</v>
          </cell>
          <cell r="AB20">
            <v>400027</v>
          </cell>
          <cell r="AR20" t="str">
            <v>75</v>
          </cell>
          <cell r="AS20" t="str">
            <v>very strong</v>
          </cell>
          <cell r="AT20" t="str">
            <v>very strong</v>
          </cell>
          <cell r="AU20" t="str">
            <v>strong</v>
          </cell>
          <cell r="AV20">
            <v>85</v>
          </cell>
          <cell r="AW20">
            <v>86</v>
          </cell>
          <cell r="AX20">
            <v>66</v>
          </cell>
          <cell r="AY20">
            <v>257</v>
          </cell>
          <cell r="AZ20">
            <v>45</v>
          </cell>
          <cell r="BA20">
            <v>8</v>
          </cell>
          <cell r="BB20">
            <v>21</v>
          </cell>
          <cell r="BC20">
            <v>162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8.0000000000000002E-3</v>
          </cell>
          <cell r="BO20">
            <v>1.2E-2</v>
          </cell>
          <cell r="BP20">
            <v>8.0000000000000002E-3</v>
          </cell>
          <cell r="BQ20">
            <v>4.0000000000000001E-3</v>
          </cell>
          <cell r="BR20">
            <v>0</v>
          </cell>
          <cell r="BS20">
            <v>1.9E-2</v>
          </cell>
          <cell r="BT20">
            <v>3.9E-2</v>
          </cell>
          <cell r="BU20">
            <v>0.27600000000000002</v>
          </cell>
          <cell r="BV20">
            <v>0.19500000000000001</v>
          </cell>
          <cell r="BW20">
            <v>0.152</v>
          </cell>
          <cell r="BX20">
            <v>0.113</v>
          </cell>
          <cell r="BY20">
            <v>0.31900000000000001</v>
          </cell>
          <cell r="BZ20">
            <v>0.28799999999999998</v>
          </cell>
          <cell r="CA20">
            <v>4.0000000000000001E-3</v>
          </cell>
          <cell r="CB20">
            <v>8.0000000000000002E-3</v>
          </cell>
          <cell r="CC20">
            <v>8.0000000000000002E-3</v>
          </cell>
          <cell r="CD20">
            <v>4.0000000000000001E-3</v>
          </cell>
          <cell r="CE20">
            <v>8.0000000000000002E-3</v>
          </cell>
          <cell r="CF20">
            <v>8.0000000000000002E-3</v>
          </cell>
          <cell r="CG20">
            <v>0.70799999999999996</v>
          </cell>
          <cell r="CH20">
            <v>0.79</v>
          </cell>
          <cell r="CI20">
            <v>0.83699999999999997</v>
          </cell>
          <cell r="CJ20">
            <v>0.88300000000000001</v>
          </cell>
          <cell r="CK20">
            <v>0.65400000000000003</v>
          </cell>
          <cell r="CL20">
            <v>0.65800000000000003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4.0000000000000001E-3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4.0000000000000001E-3</v>
          </cell>
          <cell r="DB20">
            <v>1.2E-2</v>
          </cell>
          <cell r="DC20">
            <v>5.0999999999999997E-2</v>
          </cell>
          <cell r="DD20">
            <v>8.0000000000000002E-3</v>
          </cell>
          <cell r="DE20">
            <v>9.2999999999999999E-2</v>
          </cell>
          <cell r="DF20">
            <v>0.109</v>
          </cell>
          <cell r="DG20">
            <v>0.13200000000000001</v>
          </cell>
          <cell r="DH20">
            <v>0.105</v>
          </cell>
          <cell r="DI20">
            <v>0.11700000000000001</v>
          </cell>
          <cell r="DJ20">
            <v>0.20599999999999999</v>
          </cell>
          <cell r="DK20">
            <v>0.19800000000000001</v>
          </cell>
          <cell r="DL20">
            <v>0.222</v>
          </cell>
          <cell r="DM20">
            <v>0.17499999999999999</v>
          </cell>
          <cell r="DN20">
            <v>4.0000000000000001E-3</v>
          </cell>
          <cell r="DO20">
            <v>4.0000000000000001E-3</v>
          </cell>
          <cell r="DP20">
            <v>4.0000000000000001E-3</v>
          </cell>
          <cell r="DQ20">
            <v>4.0000000000000001E-3</v>
          </cell>
          <cell r="DR20">
            <v>0</v>
          </cell>
          <cell r="DS20">
            <v>4.0000000000000001E-3</v>
          </cell>
          <cell r="DT20">
            <v>4.0000000000000001E-3</v>
          </cell>
          <cell r="DU20">
            <v>0</v>
          </cell>
          <cell r="DV20">
            <v>4.0000000000000001E-3</v>
          </cell>
          <cell r="DW20">
            <v>0.90300000000000002</v>
          </cell>
          <cell r="DX20">
            <v>0.88700000000000001</v>
          </cell>
          <cell r="DY20">
            <v>0.86399999999999999</v>
          </cell>
          <cell r="DZ20">
            <v>0.89100000000000001</v>
          </cell>
          <cell r="EA20">
            <v>0.88300000000000001</v>
          </cell>
          <cell r="EB20">
            <v>0.78600000000000003</v>
          </cell>
          <cell r="EC20">
            <v>0.78600000000000003</v>
          </cell>
          <cell r="ED20">
            <v>0.72799999999999998</v>
          </cell>
          <cell r="EE20">
            <v>0.80900000000000005</v>
          </cell>
          <cell r="EF20">
            <v>0.64200000000000002</v>
          </cell>
          <cell r="EG20">
            <v>0</v>
          </cell>
          <cell r="EH20">
            <v>4.0000000000000001E-3</v>
          </cell>
          <cell r="EJ20">
            <v>0.30399999999999999</v>
          </cell>
          <cell r="EK20">
            <v>1.6E-2</v>
          </cell>
          <cell r="EL20">
            <v>4.0000000000000001E-3</v>
          </cell>
          <cell r="EN20">
            <v>8.0000000000000002E-3</v>
          </cell>
          <cell r="EO20">
            <v>0.218</v>
          </cell>
          <cell r="EP20">
            <v>0.13600000000000001</v>
          </cell>
          <cell r="ER20">
            <v>1.2E-2</v>
          </cell>
          <cell r="ES20">
            <v>4.0000000000000001E-3</v>
          </cell>
          <cell r="ET20">
            <v>2.7E-2</v>
          </cell>
          <cell r="EV20">
            <v>3.5000000000000003E-2</v>
          </cell>
          <cell r="EW20">
            <v>0.76300000000000001</v>
          </cell>
          <cell r="EX20">
            <v>0.82899999999999996</v>
          </cell>
          <cell r="EZ20">
            <v>9.59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8.0000000000000002E-3</v>
          </cell>
          <cell r="FF20">
            <v>0</v>
          </cell>
          <cell r="FG20">
            <v>2.3E-2</v>
          </cell>
          <cell r="FH20">
            <v>4.7E-2</v>
          </cell>
          <cell r="FI20">
            <v>0.20200000000000001</v>
          </cell>
          <cell r="FJ20">
            <v>0.70799999999999996</v>
          </cell>
          <cell r="FK20">
            <v>1.2E-2</v>
          </cell>
          <cell r="GA20">
            <v>0</v>
          </cell>
          <cell r="GB20">
            <v>3.9E-2</v>
          </cell>
          <cell r="GC20">
            <v>6.2E-2</v>
          </cell>
          <cell r="GD20">
            <v>3.9E-2</v>
          </cell>
          <cell r="GE20">
            <v>2.3E-2</v>
          </cell>
          <cell r="GF20">
            <v>0</v>
          </cell>
          <cell r="GG20">
            <v>0.21</v>
          </cell>
          <cell r="GH20">
            <v>0.25700000000000001</v>
          </cell>
          <cell r="GI20">
            <v>0.27200000000000002</v>
          </cell>
          <cell r="GJ20">
            <v>0.36199999999999999</v>
          </cell>
          <cell r="GK20">
            <v>0.41199999999999998</v>
          </cell>
          <cell r="GL20">
            <v>0.16300000000000001</v>
          </cell>
          <cell r="GM20">
            <v>0.76300000000000001</v>
          </cell>
          <cell r="GN20">
            <v>0.39300000000000002</v>
          </cell>
          <cell r="GO20">
            <v>0.34599999999999997</v>
          </cell>
          <cell r="GP20">
            <v>0.55300000000000005</v>
          </cell>
          <cell r="GQ20">
            <v>0.45900000000000002</v>
          </cell>
          <cell r="GR20">
            <v>0.81299999999999994</v>
          </cell>
          <cell r="GS20">
            <v>8.0000000000000002E-3</v>
          </cell>
          <cell r="GT20">
            <v>0.187</v>
          </cell>
          <cell r="GU20">
            <v>0.17100000000000001</v>
          </cell>
          <cell r="GV20">
            <v>2.7E-2</v>
          </cell>
          <cell r="GW20">
            <v>6.6000000000000003E-2</v>
          </cell>
          <cell r="GX20">
            <v>8.0000000000000002E-3</v>
          </cell>
          <cell r="GY20">
            <v>8.0000000000000002E-3</v>
          </cell>
          <cell r="GZ20">
            <v>0.11700000000000001</v>
          </cell>
          <cell r="HA20">
            <v>0.128</v>
          </cell>
          <cell r="HB20">
            <v>8.0000000000000002E-3</v>
          </cell>
          <cell r="HC20">
            <v>3.5000000000000003E-2</v>
          </cell>
          <cell r="HD20">
            <v>1.2E-2</v>
          </cell>
          <cell r="HE20">
            <v>1.2E-2</v>
          </cell>
          <cell r="HF20">
            <v>8.0000000000000002E-3</v>
          </cell>
          <cell r="HG20">
            <v>1.9E-2</v>
          </cell>
          <cell r="HH20">
            <v>1.2E-2</v>
          </cell>
          <cell r="HI20">
            <v>4.0000000000000001E-3</v>
          </cell>
          <cell r="HJ20">
            <v>4.0000000000000001E-3</v>
          </cell>
        </row>
        <row r="21">
          <cell r="G21" t="str">
            <v>CICS-PRAIRIE</v>
          </cell>
          <cell r="L21" t="str">
            <v>CharterContract Schools</v>
          </cell>
          <cell r="AB21">
            <v>400028</v>
          </cell>
          <cell r="AR21" t="str">
            <v>&gt; 75</v>
          </cell>
          <cell r="AS21" t="str">
            <v>very strong</v>
          </cell>
          <cell r="AT21" t="str">
            <v>strong</v>
          </cell>
          <cell r="AU21" t="str">
            <v>very weak</v>
          </cell>
          <cell r="AV21">
            <v>89</v>
          </cell>
          <cell r="AW21">
            <v>70</v>
          </cell>
          <cell r="AX21">
            <v>2</v>
          </cell>
          <cell r="AY21">
            <v>263</v>
          </cell>
          <cell r="AZ21">
            <v>1</v>
          </cell>
          <cell r="BA21">
            <v>0</v>
          </cell>
          <cell r="BB21">
            <v>109</v>
          </cell>
          <cell r="BC21">
            <v>142</v>
          </cell>
          <cell r="BI21">
            <v>0</v>
          </cell>
          <cell r="BJ21">
            <v>0</v>
          </cell>
          <cell r="BK21">
            <v>8.0000000000000002E-3</v>
          </cell>
          <cell r="BL21">
            <v>4.0000000000000001E-3</v>
          </cell>
          <cell r="BM21">
            <v>1.0999999999999999E-2</v>
          </cell>
          <cell r="BN21">
            <v>2.3E-2</v>
          </cell>
          <cell r="BO21">
            <v>8.0000000000000002E-3</v>
          </cell>
          <cell r="BP21">
            <v>1.0999999999999999E-2</v>
          </cell>
          <cell r="BQ21">
            <v>2.3E-2</v>
          </cell>
          <cell r="BR21">
            <v>1.0999999999999999E-2</v>
          </cell>
          <cell r="BS21">
            <v>3.4000000000000002E-2</v>
          </cell>
          <cell r="BT21">
            <v>4.5999999999999999E-2</v>
          </cell>
          <cell r="BU21">
            <v>0.16300000000000001</v>
          </cell>
          <cell r="BV21">
            <v>0.16700000000000001</v>
          </cell>
          <cell r="BW21">
            <v>0.186</v>
          </cell>
          <cell r="BX21">
            <v>0.13300000000000001</v>
          </cell>
          <cell r="BY21">
            <v>0.19</v>
          </cell>
          <cell r="BZ21">
            <v>0.217</v>
          </cell>
          <cell r="CA21">
            <v>1.4999999999999999E-2</v>
          </cell>
          <cell r="CB21">
            <v>1.0999999999999999E-2</v>
          </cell>
          <cell r="CC21">
            <v>8.0000000000000002E-3</v>
          </cell>
          <cell r="CD21">
            <v>1.4999999999999999E-2</v>
          </cell>
          <cell r="CE21">
            <v>1.0999999999999999E-2</v>
          </cell>
          <cell r="CF21">
            <v>2.3E-2</v>
          </cell>
          <cell r="CG21">
            <v>0.81399999999999995</v>
          </cell>
          <cell r="CH21">
            <v>0.81</v>
          </cell>
          <cell r="CI21">
            <v>0.77600000000000002</v>
          </cell>
          <cell r="CJ21">
            <v>0.83699999999999997</v>
          </cell>
          <cell r="CK21">
            <v>0.753</v>
          </cell>
          <cell r="CL21">
            <v>0.69199999999999995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1.0999999999999999E-2</v>
          </cell>
          <cell r="CT21">
            <v>1.4999999999999999E-2</v>
          </cell>
          <cell r="CU21">
            <v>1.4999999999999999E-2</v>
          </cell>
          <cell r="CV21">
            <v>0</v>
          </cell>
          <cell r="CW21">
            <v>8.0000000000000002E-3</v>
          </cell>
          <cell r="CX21">
            <v>1.0999999999999999E-2</v>
          </cell>
          <cell r="CY21">
            <v>1.4999999999999999E-2</v>
          </cell>
          <cell r="CZ21">
            <v>4.0000000000000001E-3</v>
          </cell>
          <cell r="DA21">
            <v>2.7E-2</v>
          </cell>
          <cell r="DB21">
            <v>3.7999999999999999E-2</v>
          </cell>
          <cell r="DC21">
            <v>7.5999999999999998E-2</v>
          </cell>
          <cell r="DD21">
            <v>4.2000000000000003E-2</v>
          </cell>
          <cell r="DE21">
            <v>0.11</v>
          </cell>
          <cell r="DF21">
            <v>0.16700000000000001</v>
          </cell>
          <cell r="DG21">
            <v>0.20200000000000001</v>
          </cell>
          <cell r="DH21">
            <v>0.19800000000000001</v>
          </cell>
          <cell r="DI21">
            <v>0.19</v>
          </cell>
          <cell r="DJ21">
            <v>0.20899999999999999</v>
          </cell>
          <cell r="DK21">
            <v>0.19800000000000001</v>
          </cell>
          <cell r="DL21">
            <v>0.19400000000000001</v>
          </cell>
          <cell r="DM21">
            <v>0.14799999999999999</v>
          </cell>
          <cell r="DN21">
            <v>4.0000000000000001E-3</v>
          </cell>
          <cell r="DO21">
            <v>8.0000000000000002E-3</v>
          </cell>
          <cell r="DP21">
            <v>2.3E-2</v>
          </cell>
          <cell r="DQ21">
            <v>1.4999999999999999E-2</v>
          </cell>
          <cell r="DR21">
            <v>8.0000000000000002E-3</v>
          </cell>
          <cell r="DS21">
            <v>1.0999999999999999E-2</v>
          </cell>
          <cell r="DT21">
            <v>1.0999999999999999E-2</v>
          </cell>
          <cell r="DU21">
            <v>4.0000000000000001E-3</v>
          </cell>
          <cell r="DV21">
            <v>2.7E-2</v>
          </cell>
          <cell r="DW21">
            <v>0.88600000000000001</v>
          </cell>
          <cell r="DX21">
            <v>0.81699999999999995</v>
          </cell>
          <cell r="DY21">
            <v>0.76400000000000001</v>
          </cell>
          <cell r="DZ21">
            <v>0.77200000000000002</v>
          </cell>
          <cell r="EA21">
            <v>0.79800000000000004</v>
          </cell>
          <cell r="EB21">
            <v>0.753</v>
          </cell>
          <cell r="EC21">
            <v>0.74099999999999999</v>
          </cell>
          <cell r="ED21">
            <v>0.71099999999999997</v>
          </cell>
          <cell r="EE21">
            <v>0.76800000000000002</v>
          </cell>
          <cell r="EF21">
            <v>0.69199999999999995</v>
          </cell>
          <cell r="EG21">
            <v>4.0000000000000001E-3</v>
          </cell>
          <cell r="EH21">
            <v>0</v>
          </cell>
          <cell r="EJ21">
            <v>0.19800000000000001</v>
          </cell>
          <cell r="EK21">
            <v>5.2999999999999999E-2</v>
          </cell>
          <cell r="EL21">
            <v>1.9E-2</v>
          </cell>
          <cell r="EN21">
            <v>4.2000000000000003E-2</v>
          </cell>
          <cell r="EO21">
            <v>0.251</v>
          </cell>
          <cell r="EP21">
            <v>0.27</v>
          </cell>
          <cell r="ER21">
            <v>3.7999999999999999E-2</v>
          </cell>
          <cell r="ES21">
            <v>1.0999999999999999E-2</v>
          </cell>
          <cell r="ET21">
            <v>4.2000000000000003E-2</v>
          </cell>
          <cell r="EV21">
            <v>0.03</v>
          </cell>
          <cell r="EW21">
            <v>0.68100000000000005</v>
          </cell>
          <cell r="EX21">
            <v>0.66900000000000004</v>
          </cell>
          <cell r="EZ21">
            <v>9.11</v>
          </cell>
          <cell r="FA21">
            <v>0</v>
          </cell>
          <cell r="FB21">
            <v>4.0000000000000001E-3</v>
          </cell>
          <cell r="FC21">
            <v>4.0000000000000001E-3</v>
          </cell>
          <cell r="FD21">
            <v>1.0999999999999999E-2</v>
          </cell>
          <cell r="FE21">
            <v>1.0999999999999999E-2</v>
          </cell>
          <cell r="FF21">
            <v>8.0000000000000002E-3</v>
          </cell>
          <cell r="FG21">
            <v>1.9E-2</v>
          </cell>
          <cell r="FH21">
            <v>0.122</v>
          </cell>
          <cell r="FI21">
            <v>0.36099999999999999</v>
          </cell>
          <cell r="FJ21">
            <v>0.437</v>
          </cell>
          <cell r="FK21">
            <v>2.3E-2</v>
          </cell>
          <cell r="GA21">
            <v>4.0000000000000001E-3</v>
          </cell>
          <cell r="GB21">
            <v>1.4999999999999999E-2</v>
          </cell>
          <cell r="GC21">
            <v>6.0999999999999999E-2</v>
          </cell>
          <cell r="GD21">
            <v>0.20200000000000001</v>
          </cell>
          <cell r="GE21">
            <v>6.0999999999999999E-2</v>
          </cell>
          <cell r="GF21">
            <v>9.5000000000000001E-2</v>
          </cell>
          <cell r="GG21">
            <v>0.627</v>
          </cell>
          <cell r="GH21">
            <v>0.59299999999999997</v>
          </cell>
          <cell r="GI21">
            <v>0.56299999999999994</v>
          </cell>
          <cell r="GJ21">
            <v>0.58599999999999997</v>
          </cell>
          <cell r="GK21">
            <v>0.65800000000000003</v>
          </cell>
          <cell r="GL21">
            <v>0.56699999999999995</v>
          </cell>
          <cell r="GM21">
            <v>0.34200000000000003</v>
          </cell>
          <cell r="GN21">
            <v>0.27400000000000002</v>
          </cell>
          <cell r="GO21">
            <v>0.20899999999999999</v>
          </cell>
          <cell r="GP21">
            <v>0.14799999999999999</v>
          </cell>
          <cell r="GQ21">
            <v>0.20200000000000001</v>
          </cell>
          <cell r="GR21">
            <v>0.26600000000000001</v>
          </cell>
          <cell r="GS21">
            <v>1.4999999999999999E-2</v>
          </cell>
          <cell r="GT21">
            <v>8.6999999999999994E-2</v>
          </cell>
          <cell r="GU21">
            <v>5.2999999999999999E-2</v>
          </cell>
          <cell r="GV21">
            <v>4.2000000000000003E-2</v>
          </cell>
          <cell r="GW21">
            <v>0.03</v>
          </cell>
          <cell r="GX21">
            <v>1.4999999999999999E-2</v>
          </cell>
          <cell r="GY21">
            <v>0</v>
          </cell>
          <cell r="GZ21">
            <v>4.0000000000000001E-3</v>
          </cell>
          <cell r="HA21">
            <v>8.4000000000000005E-2</v>
          </cell>
          <cell r="HB21">
            <v>4.0000000000000001E-3</v>
          </cell>
          <cell r="HC21">
            <v>0</v>
          </cell>
          <cell r="HD21">
            <v>0</v>
          </cell>
          <cell r="HE21">
            <v>1.0999999999999999E-2</v>
          </cell>
          <cell r="HF21">
            <v>2.7E-2</v>
          </cell>
          <cell r="HG21">
            <v>0.03</v>
          </cell>
          <cell r="HH21">
            <v>1.9E-2</v>
          </cell>
          <cell r="HI21">
            <v>4.9000000000000002E-2</v>
          </cell>
          <cell r="HJ21">
            <v>5.7000000000000002E-2</v>
          </cell>
        </row>
        <row r="22">
          <cell r="G22" t="str">
            <v>CICS-WASHINGTON PARK</v>
          </cell>
          <cell r="L22" t="str">
            <v>CharterContract Schools</v>
          </cell>
          <cell r="AB22">
            <v>400029</v>
          </cell>
          <cell r="AR22" t="str">
            <v>&lt; 30</v>
          </cell>
          <cell r="AS22" t="str">
            <v/>
          </cell>
          <cell r="AT22" t="str">
            <v/>
          </cell>
          <cell r="AU22" t="str">
            <v/>
          </cell>
        </row>
        <row r="23">
          <cell r="G23" t="str">
            <v>CICS-WEST BELDEN</v>
          </cell>
          <cell r="L23" t="str">
            <v>CharterContract Schools</v>
          </cell>
          <cell r="AB23">
            <v>400030</v>
          </cell>
          <cell r="AR23" t="str">
            <v>&gt; 75</v>
          </cell>
          <cell r="AS23" t="str">
            <v>neutral</v>
          </cell>
          <cell r="AT23" t="str">
            <v>neutral</v>
          </cell>
          <cell r="AU23" t="str">
            <v>weak</v>
          </cell>
          <cell r="AV23">
            <v>47</v>
          </cell>
          <cell r="AW23">
            <v>51</v>
          </cell>
          <cell r="AX23">
            <v>20</v>
          </cell>
          <cell r="AY23">
            <v>308</v>
          </cell>
          <cell r="AZ23">
            <v>4</v>
          </cell>
          <cell r="BA23">
            <v>1</v>
          </cell>
          <cell r="BB23">
            <v>16</v>
          </cell>
          <cell r="BC23">
            <v>277</v>
          </cell>
          <cell r="BI23">
            <v>6.0000000000000001E-3</v>
          </cell>
          <cell r="BJ23">
            <v>3.0000000000000001E-3</v>
          </cell>
          <cell r="BK23">
            <v>1.2999999999999999E-2</v>
          </cell>
          <cell r="BL23">
            <v>6.0000000000000001E-3</v>
          </cell>
          <cell r="BM23">
            <v>3.0000000000000001E-3</v>
          </cell>
          <cell r="BN23">
            <v>6.2E-2</v>
          </cell>
          <cell r="BO23">
            <v>2.9000000000000001E-2</v>
          </cell>
          <cell r="BP23">
            <v>3.9E-2</v>
          </cell>
          <cell r="BQ23">
            <v>5.5E-2</v>
          </cell>
          <cell r="BR23">
            <v>3.2000000000000001E-2</v>
          </cell>
          <cell r="BS23">
            <v>7.0999999999999994E-2</v>
          </cell>
          <cell r="BT23">
            <v>0.16200000000000001</v>
          </cell>
          <cell r="BU23">
            <v>0.38</v>
          </cell>
          <cell r="BV23">
            <v>0.33100000000000002</v>
          </cell>
          <cell r="BW23">
            <v>0.39600000000000002</v>
          </cell>
          <cell r="BX23">
            <v>0.26600000000000001</v>
          </cell>
          <cell r="BY23">
            <v>0.44500000000000001</v>
          </cell>
          <cell r="BZ23">
            <v>0.36699999999999999</v>
          </cell>
          <cell r="CA23">
            <v>1.2999999999999999E-2</v>
          </cell>
          <cell r="CB23">
            <v>1.6E-2</v>
          </cell>
          <cell r="CC23">
            <v>1.6E-2</v>
          </cell>
          <cell r="CD23">
            <v>6.0000000000000001E-3</v>
          </cell>
          <cell r="CE23">
            <v>2.5999999999999999E-2</v>
          </cell>
          <cell r="CF23">
            <v>1.9E-2</v>
          </cell>
          <cell r="CG23">
            <v>0.57099999999999995</v>
          </cell>
          <cell r="CH23">
            <v>0.61</v>
          </cell>
          <cell r="CI23">
            <v>0.51900000000000002</v>
          </cell>
          <cell r="CJ23">
            <v>0.68799999999999994</v>
          </cell>
          <cell r="CK23">
            <v>0.45500000000000002</v>
          </cell>
          <cell r="CL23">
            <v>0.39</v>
          </cell>
          <cell r="CM23">
            <v>0</v>
          </cell>
          <cell r="CN23">
            <v>0</v>
          </cell>
          <cell r="CO23">
            <v>3.0000000000000001E-3</v>
          </cell>
          <cell r="CP23">
            <v>0</v>
          </cell>
          <cell r="CQ23">
            <v>0</v>
          </cell>
          <cell r="CR23">
            <v>0.01</v>
          </cell>
          <cell r="CS23">
            <v>1.6E-2</v>
          </cell>
          <cell r="CT23">
            <v>3.5999999999999997E-2</v>
          </cell>
          <cell r="CU23">
            <v>2.9000000000000001E-2</v>
          </cell>
          <cell r="CV23">
            <v>6.0000000000000001E-3</v>
          </cell>
          <cell r="CW23">
            <v>0.01</v>
          </cell>
          <cell r="CX23">
            <v>0.01</v>
          </cell>
          <cell r="CY23">
            <v>1.2999999999999999E-2</v>
          </cell>
          <cell r="CZ23">
            <v>6.0000000000000001E-3</v>
          </cell>
          <cell r="DA23">
            <v>2.5999999999999999E-2</v>
          </cell>
          <cell r="DB23">
            <v>4.9000000000000002E-2</v>
          </cell>
          <cell r="DC23">
            <v>0.10100000000000001</v>
          </cell>
          <cell r="DD23">
            <v>4.2000000000000003E-2</v>
          </cell>
          <cell r="DE23">
            <v>0.16600000000000001</v>
          </cell>
          <cell r="DF23">
            <v>0.185</v>
          </cell>
          <cell r="DG23">
            <v>0.25</v>
          </cell>
          <cell r="DH23">
            <v>0.26300000000000001</v>
          </cell>
          <cell r="DI23">
            <v>0.221</v>
          </cell>
          <cell r="DJ23">
            <v>0.28899999999999998</v>
          </cell>
          <cell r="DK23">
            <v>0.34699999999999998</v>
          </cell>
          <cell r="DL23">
            <v>0.28199999999999997</v>
          </cell>
          <cell r="DM23">
            <v>0.29499999999999998</v>
          </cell>
          <cell r="DN23">
            <v>0.01</v>
          </cell>
          <cell r="DO23">
            <v>0.01</v>
          </cell>
          <cell r="DP23">
            <v>0.01</v>
          </cell>
          <cell r="DQ23">
            <v>1.2999999999999999E-2</v>
          </cell>
          <cell r="DR23">
            <v>0.01</v>
          </cell>
          <cell r="DS23">
            <v>1.6E-2</v>
          </cell>
          <cell r="DT23">
            <v>1.2999999999999999E-2</v>
          </cell>
          <cell r="DU23">
            <v>1.2999999999999999E-2</v>
          </cell>
          <cell r="DV23">
            <v>2.5999999999999999E-2</v>
          </cell>
          <cell r="DW23">
            <v>0.81799999999999995</v>
          </cell>
          <cell r="DX23">
            <v>0.79500000000000004</v>
          </cell>
          <cell r="DY23">
            <v>0.72699999999999998</v>
          </cell>
          <cell r="DZ23">
            <v>0.71099999999999997</v>
          </cell>
          <cell r="EA23">
            <v>0.76300000000000001</v>
          </cell>
          <cell r="EB23">
            <v>0.65900000000000003</v>
          </cell>
          <cell r="EC23">
            <v>0.57499999999999996</v>
          </cell>
          <cell r="ED23">
            <v>0.56799999999999995</v>
          </cell>
          <cell r="EE23">
            <v>0.60699999999999998</v>
          </cell>
          <cell r="EF23">
            <v>0.435</v>
          </cell>
          <cell r="EG23">
            <v>3.0000000000000001E-3</v>
          </cell>
          <cell r="EH23">
            <v>3.0000000000000001E-3</v>
          </cell>
          <cell r="EJ23">
            <v>0.33100000000000002</v>
          </cell>
          <cell r="EK23">
            <v>4.9000000000000002E-2</v>
          </cell>
          <cell r="EL23">
            <v>1.6E-2</v>
          </cell>
          <cell r="EN23">
            <v>0.123</v>
          </cell>
          <cell r="EO23">
            <v>0.40600000000000003</v>
          </cell>
          <cell r="EP23">
            <v>0.36699999999999999</v>
          </cell>
          <cell r="ER23">
            <v>4.9000000000000002E-2</v>
          </cell>
          <cell r="ES23">
            <v>2.5999999999999999E-2</v>
          </cell>
          <cell r="ET23">
            <v>5.1999999999999998E-2</v>
          </cell>
          <cell r="EV23">
            <v>6.2E-2</v>
          </cell>
          <cell r="EW23">
            <v>0.51600000000000001</v>
          </cell>
          <cell r="EX23">
            <v>0.56200000000000006</v>
          </cell>
          <cell r="EZ23">
            <v>9.2799999999999994</v>
          </cell>
          <cell r="FA23">
            <v>3.0000000000000001E-3</v>
          </cell>
          <cell r="FB23">
            <v>0</v>
          </cell>
          <cell r="FC23">
            <v>1.2999999999999999E-2</v>
          </cell>
          <cell r="FD23">
            <v>3.0000000000000001E-3</v>
          </cell>
          <cell r="FE23">
            <v>1.2999999999999999E-2</v>
          </cell>
          <cell r="FF23">
            <v>6.0000000000000001E-3</v>
          </cell>
          <cell r="FG23">
            <v>3.5999999999999997E-2</v>
          </cell>
          <cell r="FH23">
            <v>9.4E-2</v>
          </cell>
          <cell r="FI23">
            <v>0.17899999999999999</v>
          </cell>
          <cell r="FJ23">
            <v>0.63300000000000001</v>
          </cell>
          <cell r="FK23">
            <v>1.9E-2</v>
          </cell>
          <cell r="GA23">
            <v>1.9E-2</v>
          </cell>
          <cell r="GB23">
            <v>4.4999999999999998E-2</v>
          </cell>
          <cell r="GC23">
            <v>2.5999999999999999E-2</v>
          </cell>
          <cell r="GD23">
            <v>0.14299999999999999</v>
          </cell>
          <cell r="GE23">
            <v>8.7999999999999995E-2</v>
          </cell>
          <cell r="GF23">
            <v>1.6E-2</v>
          </cell>
          <cell r="GG23">
            <v>0.49</v>
          </cell>
          <cell r="GH23">
            <v>0.40600000000000003</v>
          </cell>
          <cell r="GI23">
            <v>0.51300000000000001</v>
          </cell>
          <cell r="GJ23">
            <v>0.53900000000000003</v>
          </cell>
          <cell r="GK23">
            <v>0.57799999999999996</v>
          </cell>
          <cell r="GL23">
            <v>0.51600000000000001</v>
          </cell>
          <cell r="GM23">
            <v>0.438</v>
          </cell>
          <cell r="GN23">
            <v>0.23100000000000001</v>
          </cell>
          <cell r="GO23">
            <v>0.35699999999999998</v>
          </cell>
          <cell r="GP23">
            <v>0.25</v>
          </cell>
          <cell r="GQ23">
            <v>0.27600000000000002</v>
          </cell>
          <cell r="GR23">
            <v>0.41599999999999998</v>
          </cell>
          <cell r="GS23">
            <v>2.5999999999999999E-2</v>
          </cell>
          <cell r="GT23">
            <v>0.20499999999999999</v>
          </cell>
          <cell r="GU23">
            <v>7.4999999999999997E-2</v>
          </cell>
          <cell r="GV23">
            <v>3.9E-2</v>
          </cell>
          <cell r="GW23">
            <v>3.5999999999999997E-2</v>
          </cell>
          <cell r="GX23">
            <v>2.5999999999999999E-2</v>
          </cell>
          <cell r="GY23">
            <v>0.01</v>
          </cell>
          <cell r="GZ23">
            <v>8.4000000000000005E-2</v>
          </cell>
          <cell r="HA23">
            <v>0.01</v>
          </cell>
          <cell r="HB23">
            <v>0.01</v>
          </cell>
          <cell r="HC23">
            <v>1.2999999999999999E-2</v>
          </cell>
          <cell r="HD23">
            <v>1.2999999999999999E-2</v>
          </cell>
          <cell r="HE23">
            <v>1.6E-2</v>
          </cell>
          <cell r="HF23">
            <v>2.9000000000000001E-2</v>
          </cell>
          <cell r="HG23">
            <v>1.9E-2</v>
          </cell>
          <cell r="HH23">
            <v>1.9E-2</v>
          </cell>
          <cell r="HI23">
            <v>0.01</v>
          </cell>
          <cell r="HJ23">
            <v>1.2999999999999999E-2</v>
          </cell>
        </row>
        <row r="24">
          <cell r="G24" t="str">
            <v>CICS-WRIGHTWOOD</v>
          </cell>
          <cell r="L24" t="str">
            <v>CharterContract Schools</v>
          </cell>
          <cell r="AB24">
            <v>400031</v>
          </cell>
          <cell r="AR24" t="str">
            <v>&gt; 75</v>
          </cell>
          <cell r="AS24" t="str">
            <v>weak</v>
          </cell>
          <cell r="AT24" t="str">
            <v>weak</v>
          </cell>
          <cell r="AU24" t="str">
            <v>weak</v>
          </cell>
          <cell r="AV24">
            <v>33</v>
          </cell>
          <cell r="AW24">
            <v>25</v>
          </cell>
          <cell r="AX24">
            <v>30</v>
          </cell>
          <cell r="AY24">
            <v>444</v>
          </cell>
          <cell r="AZ24">
            <v>0</v>
          </cell>
          <cell r="BA24">
            <v>0</v>
          </cell>
          <cell r="BB24">
            <v>409</v>
          </cell>
          <cell r="BC24">
            <v>4</v>
          </cell>
          <cell r="BI24">
            <v>2.5000000000000001E-2</v>
          </cell>
          <cell r="BJ24">
            <v>2.3E-2</v>
          </cell>
          <cell r="BK24">
            <v>1.0999999999999999E-2</v>
          </cell>
          <cell r="BL24">
            <v>2E-3</v>
          </cell>
          <cell r="BM24">
            <v>3.4000000000000002E-2</v>
          </cell>
          <cell r="BN24">
            <v>0.09</v>
          </cell>
          <cell r="BO24">
            <v>0.126</v>
          </cell>
          <cell r="BP24">
            <v>0.11</v>
          </cell>
          <cell r="BQ24">
            <v>7.9000000000000001E-2</v>
          </cell>
          <cell r="BR24">
            <v>0.05</v>
          </cell>
          <cell r="BS24">
            <v>0.16400000000000001</v>
          </cell>
          <cell r="BT24">
            <v>0.2</v>
          </cell>
          <cell r="BU24">
            <v>0.35099999999999998</v>
          </cell>
          <cell r="BV24">
            <v>0.315</v>
          </cell>
          <cell r="BW24">
            <v>0.38700000000000001</v>
          </cell>
          <cell r="BX24">
            <v>0.23599999999999999</v>
          </cell>
          <cell r="BY24">
            <v>0.39400000000000002</v>
          </cell>
          <cell r="BZ24">
            <v>0.35799999999999998</v>
          </cell>
          <cell r="CA24">
            <v>7.0000000000000001E-3</v>
          </cell>
          <cell r="CB24">
            <v>7.0000000000000001E-3</v>
          </cell>
          <cell r="CC24">
            <v>1.4E-2</v>
          </cell>
          <cell r="CD24">
            <v>1.6E-2</v>
          </cell>
          <cell r="CE24">
            <v>1.7999999999999999E-2</v>
          </cell>
          <cell r="CF24">
            <v>2.5000000000000001E-2</v>
          </cell>
          <cell r="CG24">
            <v>0.49099999999999999</v>
          </cell>
          <cell r="CH24">
            <v>0.54500000000000004</v>
          </cell>
          <cell r="CI24">
            <v>0.50900000000000001</v>
          </cell>
          <cell r="CJ24">
            <v>0.69599999999999995</v>
          </cell>
          <cell r="CK24">
            <v>0.39</v>
          </cell>
          <cell r="CL24">
            <v>0.32700000000000001</v>
          </cell>
          <cell r="CM24">
            <v>5.0000000000000001E-3</v>
          </cell>
          <cell r="CN24">
            <v>5.0000000000000001E-3</v>
          </cell>
          <cell r="CO24">
            <v>8.9999999999999993E-3</v>
          </cell>
          <cell r="CP24">
            <v>1.0999999999999999E-2</v>
          </cell>
          <cell r="CQ24">
            <v>1.0999999999999999E-2</v>
          </cell>
          <cell r="CR24">
            <v>3.2000000000000001E-2</v>
          </cell>
          <cell r="CS24">
            <v>6.8000000000000005E-2</v>
          </cell>
          <cell r="CT24">
            <v>0.14599999999999999</v>
          </cell>
          <cell r="CU24">
            <v>8.7999999999999995E-2</v>
          </cell>
          <cell r="CV24">
            <v>1.7999999999999999E-2</v>
          </cell>
          <cell r="CW24">
            <v>3.4000000000000002E-2</v>
          </cell>
          <cell r="CX24">
            <v>4.7E-2</v>
          </cell>
          <cell r="CY24">
            <v>4.2999999999999997E-2</v>
          </cell>
          <cell r="CZ24">
            <v>4.1000000000000002E-2</v>
          </cell>
          <cell r="DA24">
            <v>0.124</v>
          </cell>
          <cell r="DB24">
            <v>0.14199999999999999</v>
          </cell>
          <cell r="DC24">
            <v>0.128</v>
          </cell>
          <cell r="DD24">
            <v>0.113</v>
          </cell>
          <cell r="DE24">
            <v>0.17299999999999999</v>
          </cell>
          <cell r="DF24">
            <v>0.223</v>
          </cell>
          <cell r="DG24">
            <v>0.28399999999999997</v>
          </cell>
          <cell r="DH24">
            <v>0.22500000000000001</v>
          </cell>
          <cell r="DI24">
            <v>0.27900000000000003</v>
          </cell>
          <cell r="DJ24">
            <v>0.34</v>
          </cell>
          <cell r="DK24">
            <v>0.25700000000000001</v>
          </cell>
          <cell r="DL24">
            <v>0.221</v>
          </cell>
          <cell r="DM24">
            <v>0.28399999999999997</v>
          </cell>
          <cell r="DN24">
            <v>7.0000000000000001E-3</v>
          </cell>
          <cell r="DO24">
            <v>5.0000000000000001E-3</v>
          </cell>
          <cell r="DP24">
            <v>5.0000000000000001E-3</v>
          </cell>
          <cell r="DQ24">
            <v>5.0000000000000001E-3</v>
          </cell>
          <cell r="DR24">
            <v>7.0000000000000001E-3</v>
          </cell>
          <cell r="DS24">
            <v>1.0999999999999999E-2</v>
          </cell>
          <cell r="DT24">
            <v>1.0999999999999999E-2</v>
          </cell>
          <cell r="DU24">
            <v>8.9999999999999993E-3</v>
          </cell>
          <cell r="DV24">
            <v>0.02</v>
          </cell>
          <cell r="DW24">
            <v>0.79700000000000004</v>
          </cell>
          <cell r="DX24">
            <v>0.73399999999999999</v>
          </cell>
          <cell r="DY24">
            <v>0.65500000000000003</v>
          </cell>
          <cell r="DZ24">
            <v>0.71599999999999997</v>
          </cell>
          <cell r="EA24">
            <v>0.66200000000000003</v>
          </cell>
          <cell r="EB24">
            <v>0.49299999999999999</v>
          </cell>
          <cell r="EC24">
            <v>0.52300000000000002</v>
          </cell>
          <cell r="ED24">
            <v>0.495</v>
          </cell>
          <cell r="EE24">
            <v>0.495</v>
          </cell>
          <cell r="EF24">
            <v>0.52300000000000002</v>
          </cell>
          <cell r="EG24">
            <v>1.4E-2</v>
          </cell>
          <cell r="EH24">
            <v>5.0000000000000001E-3</v>
          </cell>
          <cell r="EJ24">
            <v>0.33100000000000002</v>
          </cell>
          <cell r="EK24">
            <v>2.9000000000000001E-2</v>
          </cell>
          <cell r="EL24">
            <v>1.4E-2</v>
          </cell>
          <cell r="EN24">
            <v>6.3E-2</v>
          </cell>
          <cell r="EO24">
            <v>0.30399999999999999</v>
          </cell>
          <cell r="EP24">
            <v>0.33100000000000002</v>
          </cell>
          <cell r="ER24">
            <v>2.7E-2</v>
          </cell>
          <cell r="ES24">
            <v>8.9999999999999993E-3</v>
          </cell>
          <cell r="ET24">
            <v>3.5999999999999997E-2</v>
          </cell>
          <cell r="EV24">
            <v>5.6000000000000001E-2</v>
          </cell>
          <cell r="EW24">
            <v>0.64400000000000002</v>
          </cell>
          <cell r="EX24">
            <v>0.61499999999999999</v>
          </cell>
          <cell r="EZ24">
            <v>8.16</v>
          </cell>
          <cell r="FA24">
            <v>8.9999999999999993E-3</v>
          </cell>
          <cell r="FB24">
            <v>1.4E-2</v>
          </cell>
          <cell r="FC24">
            <v>2.5000000000000001E-2</v>
          </cell>
          <cell r="FD24">
            <v>1.6E-2</v>
          </cell>
          <cell r="FE24">
            <v>6.8000000000000005E-2</v>
          </cell>
          <cell r="FF24">
            <v>5.1999999999999998E-2</v>
          </cell>
          <cell r="FG24">
            <v>9.9000000000000005E-2</v>
          </cell>
          <cell r="FH24">
            <v>0.17299999999999999</v>
          </cell>
          <cell r="FI24">
            <v>0.158</v>
          </cell>
          <cell r="FJ24">
            <v>0.36699999999999999</v>
          </cell>
          <cell r="FK24">
            <v>0.02</v>
          </cell>
          <cell r="GA24">
            <v>1.0999999999999999E-2</v>
          </cell>
          <cell r="GB24">
            <v>2.3E-2</v>
          </cell>
          <cell r="GC24">
            <v>0.05</v>
          </cell>
          <cell r="GD24">
            <v>0.248</v>
          </cell>
          <cell r="GE24">
            <v>0.151</v>
          </cell>
          <cell r="GF24">
            <v>2.7E-2</v>
          </cell>
          <cell r="GG24">
            <v>0.40300000000000002</v>
          </cell>
          <cell r="GH24">
            <v>0.35599999999999998</v>
          </cell>
          <cell r="GI24">
            <v>0.39</v>
          </cell>
          <cell r="GJ24">
            <v>0.27</v>
          </cell>
          <cell r="GK24">
            <v>0.45900000000000002</v>
          </cell>
          <cell r="GL24">
            <v>0.34</v>
          </cell>
          <cell r="GM24">
            <v>0.55000000000000004</v>
          </cell>
          <cell r="GN24">
            <v>0.35599999999999998</v>
          </cell>
          <cell r="GO24">
            <v>0.32</v>
          </cell>
          <cell r="GP24">
            <v>0.255</v>
          </cell>
          <cell r="GQ24">
            <v>0.25900000000000001</v>
          </cell>
          <cell r="GR24">
            <v>0.59699999999999998</v>
          </cell>
          <cell r="GS24">
            <v>0.02</v>
          </cell>
          <cell r="GT24">
            <v>0.245</v>
          </cell>
          <cell r="GU24">
            <v>0.223</v>
          </cell>
          <cell r="GV24">
            <v>0.151</v>
          </cell>
          <cell r="GW24">
            <v>0.104</v>
          </cell>
          <cell r="GX24">
            <v>1.7999999999999999E-2</v>
          </cell>
          <cell r="GY24">
            <v>8.9999999999999993E-3</v>
          </cell>
          <cell r="GZ24">
            <v>8.9999999999999993E-3</v>
          </cell>
          <cell r="HA24">
            <v>7.0000000000000001E-3</v>
          </cell>
          <cell r="HB24">
            <v>6.3E-2</v>
          </cell>
          <cell r="HC24">
            <v>1.6E-2</v>
          </cell>
          <cell r="HD24">
            <v>8.9999999999999993E-3</v>
          </cell>
          <cell r="HE24">
            <v>7.0000000000000001E-3</v>
          </cell>
          <cell r="HF24">
            <v>1.0999999999999999E-2</v>
          </cell>
          <cell r="HG24">
            <v>1.0999999999999999E-2</v>
          </cell>
          <cell r="HH24">
            <v>1.4E-2</v>
          </cell>
          <cell r="HI24">
            <v>1.0999999999999999E-2</v>
          </cell>
          <cell r="HJ24">
            <v>8.9999999999999993E-3</v>
          </cell>
        </row>
        <row r="25">
          <cell r="G25" t="str">
            <v>CICS-ELLISON</v>
          </cell>
          <cell r="L25" t="str">
            <v>CharterContract Schools</v>
          </cell>
          <cell r="AB25">
            <v>400032</v>
          </cell>
          <cell r="AR25" t="str">
            <v>&lt; 30</v>
          </cell>
          <cell r="AS25" t="str">
            <v/>
          </cell>
          <cell r="AT25" t="str">
            <v/>
          </cell>
          <cell r="AU25" t="str">
            <v/>
          </cell>
        </row>
        <row r="26">
          <cell r="G26" t="str">
            <v>CICS-LONGWOOD</v>
          </cell>
          <cell r="L26" t="str">
            <v>CharterContract Schools</v>
          </cell>
          <cell r="AB26">
            <v>400033</v>
          </cell>
          <cell r="AR26" t="str">
            <v>61</v>
          </cell>
          <cell r="AS26" t="str">
            <v>weak</v>
          </cell>
          <cell r="AT26" t="str">
            <v>weak</v>
          </cell>
          <cell r="AU26" t="str">
            <v>weak</v>
          </cell>
          <cell r="AV26">
            <v>22</v>
          </cell>
          <cell r="AW26">
            <v>34</v>
          </cell>
          <cell r="AX26">
            <v>30</v>
          </cell>
          <cell r="AY26">
            <v>541</v>
          </cell>
          <cell r="AZ26">
            <v>1</v>
          </cell>
          <cell r="BA26">
            <v>0</v>
          </cell>
          <cell r="BB26">
            <v>496</v>
          </cell>
          <cell r="BC26">
            <v>8</v>
          </cell>
          <cell r="BI26">
            <v>5.7000000000000002E-2</v>
          </cell>
          <cell r="BJ26">
            <v>5.7000000000000002E-2</v>
          </cell>
          <cell r="BK26">
            <v>7.0000000000000007E-2</v>
          </cell>
          <cell r="BL26">
            <v>0.03</v>
          </cell>
          <cell r="BM26">
            <v>8.3000000000000004E-2</v>
          </cell>
          <cell r="BN26">
            <v>0.17199999999999999</v>
          </cell>
          <cell r="BO26">
            <v>0.23699999999999999</v>
          </cell>
          <cell r="BP26">
            <v>0.185</v>
          </cell>
          <cell r="BQ26">
            <v>0.20499999999999999</v>
          </cell>
          <cell r="BR26">
            <v>0.13500000000000001</v>
          </cell>
          <cell r="BS26">
            <v>0.20100000000000001</v>
          </cell>
          <cell r="BT26">
            <v>0.28699999999999998</v>
          </cell>
          <cell r="BU26">
            <v>0.40699999999999997</v>
          </cell>
          <cell r="BV26">
            <v>0.40100000000000002</v>
          </cell>
          <cell r="BW26">
            <v>0.41199999999999998</v>
          </cell>
          <cell r="BX26">
            <v>0.34</v>
          </cell>
          <cell r="BY26">
            <v>0.39</v>
          </cell>
          <cell r="BZ26">
            <v>0.29899999999999999</v>
          </cell>
          <cell r="CA26">
            <v>1.2999999999999999E-2</v>
          </cell>
          <cell r="CB26">
            <v>1.7999999999999999E-2</v>
          </cell>
          <cell r="CC26">
            <v>0.03</v>
          </cell>
          <cell r="CD26">
            <v>1.2999999999999999E-2</v>
          </cell>
          <cell r="CE26">
            <v>2.5999999999999999E-2</v>
          </cell>
          <cell r="CF26">
            <v>2.4E-2</v>
          </cell>
          <cell r="CG26">
            <v>0.28699999999999998</v>
          </cell>
          <cell r="CH26">
            <v>0.33800000000000002</v>
          </cell>
          <cell r="CI26">
            <v>0.28299999999999997</v>
          </cell>
          <cell r="CJ26">
            <v>0.48199999999999998</v>
          </cell>
          <cell r="CK26">
            <v>0.29899999999999999</v>
          </cell>
          <cell r="CL26">
            <v>0.218</v>
          </cell>
          <cell r="CM26">
            <v>1.7999999999999999E-2</v>
          </cell>
          <cell r="CN26">
            <v>2.5999999999999999E-2</v>
          </cell>
          <cell r="CO26">
            <v>4.1000000000000002E-2</v>
          </cell>
          <cell r="CP26">
            <v>4.5999999999999999E-2</v>
          </cell>
          <cell r="CQ26">
            <v>4.2999999999999997E-2</v>
          </cell>
          <cell r="CR26">
            <v>5.1999999999999998E-2</v>
          </cell>
          <cell r="CS26">
            <v>0.12</v>
          </cell>
          <cell r="CT26">
            <v>0.124</v>
          </cell>
          <cell r="CU26">
            <v>0.105</v>
          </cell>
          <cell r="CV26">
            <v>9.4E-2</v>
          </cell>
          <cell r="CW26">
            <v>9.8000000000000004E-2</v>
          </cell>
          <cell r="CX26">
            <v>0.113</v>
          </cell>
          <cell r="CY26">
            <v>0.128</v>
          </cell>
          <cell r="CZ26">
            <v>0.107</v>
          </cell>
          <cell r="DA26">
            <v>0.17</v>
          </cell>
          <cell r="DB26">
            <v>0.192</v>
          </cell>
          <cell r="DC26">
            <v>0.183</v>
          </cell>
          <cell r="DD26">
            <v>0.187</v>
          </cell>
          <cell r="DE26">
            <v>0.314</v>
          </cell>
          <cell r="DF26">
            <v>0.32300000000000001</v>
          </cell>
          <cell r="DG26">
            <v>0.36599999999999999</v>
          </cell>
          <cell r="DH26">
            <v>0.316</v>
          </cell>
          <cell r="DI26">
            <v>0.34799999999999998</v>
          </cell>
          <cell r="DJ26">
            <v>0.36599999999999999</v>
          </cell>
          <cell r="DK26">
            <v>0.28999999999999998</v>
          </cell>
          <cell r="DL26">
            <v>0.26800000000000002</v>
          </cell>
          <cell r="DM26">
            <v>0.30499999999999999</v>
          </cell>
          <cell r="DN26">
            <v>1.0999999999999999E-2</v>
          </cell>
          <cell r="DO26">
            <v>1.2999999999999999E-2</v>
          </cell>
          <cell r="DP26">
            <v>1.7000000000000001E-2</v>
          </cell>
          <cell r="DQ26">
            <v>1.7000000000000001E-2</v>
          </cell>
          <cell r="DR26">
            <v>1.7000000000000001E-2</v>
          </cell>
          <cell r="DS26">
            <v>1.4999999999999999E-2</v>
          </cell>
          <cell r="DT26">
            <v>8.9999999999999993E-3</v>
          </cell>
          <cell r="DU26">
            <v>1.4999999999999999E-2</v>
          </cell>
          <cell r="DV26">
            <v>0.02</v>
          </cell>
          <cell r="DW26">
            <v>0.56200000000000006</v>
          </cell>
          <cell r="DX26">
            <v>0.54</v>
          </cell>
          <cell r="DY26">
            <v>0.46400000000000002</v>
          </cell>
          <cell r="DZ26">
            <v>0.49399999999999999</v>
          </cell>
          <cell r="EA26">
            <v>0.48599999999999999</v>
          </cell>
          <cell r="EB26">
            <v>0.39700000000000002</v>
          </cell>
          <cell r="EC26">
            <v>0.38800000000000001</v>
          </cell>
          <cell r="ED26">
            <v>0.41</v>
          </cell>
          <cell r="EE26">
            <v>0.38300000000000001</v>
          </cell>
          <cell r="EF26">
            <v>0.373</v>
          </cell>
          <cell r="EG26">
            <v>6.5000000000000002E-2</v>
          </cell>
          <cell r="EH26">
            <v>4.3999999999999997E-2</v>
          </cell>
          <cell r="EJ26">
            <v>0.373</v>
          </cell>
          <cell r="EK26">
            <v>0.16800000000000001</v>
          </cell>
          <cell r="EL26">
            <v>0.128</v>
          </cell>
          <cell r="EN26">
            <v>0.13500000000000001</v>
          </cell>
          <cell r="EO26">
            <v>0.372</v>
          </cell>
          <cell r="EP26">
            <v>0.41</v>
          </cell>
          <cell r="ER26">
            <v>2.1999999999999999E-2</v>
          </cell>
          <cell r="ES26">
            <v>2.5999999999999999E-2</v>
          </cell>
          <cell r="ET26">
            <v>4.2999999999999997E-2</v>
          </cell>
          <cell r="EV26">
            <v>9.6000000000000002E-2</v>
          </cell>
          <cell r="EW26">
            <v>0.37</v>
          </cell>
          <cell r="EX26">
            <v>0.375</v>
          </cell>
          <cell r="EZ26">
            <v>6.94</v>
          </cell>
          <cell r="FA26">
            <v>2.8000000000000001E-2</v>
          </cell>
          <cell r="FB26">
            <v>2.8000000000000001E-2</v>
          </cell>
          <cell r="FC26">
            <v>3.9E-2</v>
          </cell>
          <cell r="FD26">
            <v>5.3999999999999999E-2</v>
          </cell>
          <cell r="FE26">
            <v>0.11600000000000001</v>
          </cell>
          <cell r="FF26">
            <v>0.113</v>
          </cell>
          <cell r="FG26">
            <v>0.11799999999999999</v>
          </cell>
          <cell r="FH26">
            <v>0.192</v>
          </cell>
          <cell r="FI26">
            <v>0.11799999999999999</v>
          </cell>
          <cell r="FJ26">
            <v>0.161</v>
          </cell>
          <cell r="FK26">
            <v>3.3000000000000002E-2</v>
          </cell>
          <cell r="GA26">
            <v>5.5E-2</v>
          </cell>
          <cell r="GB26">
            <v>7.0000000000000007E-2</v>
          </cell>
          <cell r="GC26">
            <v>6.0999999999999999E-2</v>
          </cell>
          <cell r="GD26">
            <v>6.5000000000000002E-2</v>
          </cell>
          <cell r="GE26">
            <v>0.19800000000000001</v>
          </cell>
          <cell r="GF26">
            <v>0.14199999999999999</v>
          </cell>
          <cell r="GG26">
            <v>0.45800000000000002</v>
          </cell>
          <cell r="GH26">
            <v>0.35099999999999998</v>
          </cell>
          <cell r="GI26">
            <v>0.34</v>
          </cell>
          <cell r="GJ26">
            <v>0.39600000000000002</v>
          </cell>
          <cell r="GK26">
            <v>0.38600000000000001</v>
          </cell>
          <cell r="GL26">
            <v>0.47299999999999998</v>
          </cell>
          <cell r="GM26">
            <v>0.33600000000000002</v>
          </cell>
          <cell r="GN26">
            <v>0.29799999999999999</v>
          </cell>
          <cell r="GO26">
            <v>0.32</v>
          </cell>
          <cell r="GP26">
            <v>0.311</v>
          </cell>
          <cell r="GQ26">
            <v>0.192</v>
          </cell>
          <cell r="GR26">
            <v>0.255</v>
          </cell>
          <cell r="GS26">
            <v>0.12</v>
          </cell>
          <cell r="GT26">
            <v>0.23799999999999999</v>
          </cell>
          <cell r="GU26">
            <v>0.23699999999999999</v>
          </cell>
          <cell r="GV26">
            <v>0.189</v>
          </cell>
          <cell r="GW26">
            <v>0.16800000000000001</v>
          </cell>
          <cell r="GX26">
            <v>9.8000000000000004E-2</v>
          </cell>
          <cell r="GY26">
            <v>1.2999999999999999E-2</v>
          </cell>
          <cell r="GZ26">
            <v>0.02</v>
          </cell>
          <cell r="HA26">
            <v>1.7999999999999999E-2</v>
          </cell>
          <cell r="HB26">
            <v>1.0999999999999999E-2</v>
          </cell>
          <cell r="HC26">
            <v>2.8000000000000001E-2</v>
          </cell>
          <cell r="HD26">
            <v>8.9999999999999993E-3</v>
          </cell>
          <cell r="HE26">
            <v>1.7000000000000001E-2</v>
          </cell>
          <cell r="HF26">
            <v>2.1999999999999999E-2</v>
          </cell>
          <cell r="HG26">
            <v>2.4E-2</v>
          </cell>
          <cell r="HH26">
            <v>0.03</v>
          </cell>
          <cell r="HI26">
            <v>2.8000000000000001E-2</v>
          </cell>
          <cell r="HJ26">
            <v>2.1999999999999999E-2</v>
          </cell>
        </row>
        <row r="27">
          <cell r="G27" t="str">
            <v>CICS-NORTHTOWN</v>
          </cell>
          <cell r="L27" t="str">
            <v>CharterContract Schools</v>
          </cell>
          <cell r="AB27">
            <v>400034</v>
          </cell>
          <cell r="AR27" t="str">
            <v>&lt; 30</v>
          </cell>
          <cell r="AS27" t="str">
            <v/>
          </cell>
          <cell r="AT27" t="str">
            <v/>
          </cell>
          <cell r="AU27" t="str">
            <v/>
          </cell>
        </row>
        <row r="28">
          <cell r="G28" t="str">
            <v>CHGO MATH &amp; SCI ACAD CAMPUS HS</v>
          </cell>
          <cell r="L28" t="str">
            <v>CharterContract Schools</v>
          </cell>
          <cell r="AB28">
            <v>400035</v>
          </cell>
          <cell r="AR28" t="str">
            <v>&lt; 30</v>
          </cell>
          <cell r="AS28" t="str">
            <v/>
          </cell>
          <cell r="AT28" t="str">
            <v/>
          </cell>
          <cell r="AU28" t="str">
            <v/>
          </cell>
        </row>
        <row r="29">
          <cell r="G29" t="str">
            <v>CHICAGO VIRTUAL CHTR CAMPUS HS</v>
          </cell>
          <cell r="L29" t="str">
            <v>CharterContract Schools</v>
          </cell>
          <cell r="AB29">
            <v>400036</v>
          </cell>
          <cell r="AR29" t="str">
            <v>&lt; 30</v>
          </cell>
          <cell r="AS29" t="str">
            <v/>
          </cell>
          <cell r="AT29" t="str">
            <v/>
          </cell>
          <cell r="AU29" t="str">
            <v/>
          </cell>
        </row>
        <row r="30">
          <cell r="G30" t="str">
            <v>COMMUNITY CONTR</v>
          </cell>
          <cell r="L30" t="str">
            <v>CharterContract Schools</v>
          </cell>
          <cell r="AB30">
            <v>400038</v>
          </cell>
          <cell r="AR30" t="str">
            <v>&lt; 30</v>
          </cell>
          <cell r="AS30" t="str">
            <v/>
          </cell>
          <cell r="AT30" t="str">
            <v/>
          </cell>
          <cell r="AU30" t="str">
            <v/>
          </cell>
        </row>
        <row r="31">
          <cell r="G31" t="str">
            <v>ERIE CHTR CAMPUS</v>
          </cell>
          <cell r="L31" t="str">
            <v>CharterContract Schools</v>
          </cell>
          <cell r="AB31">
            <v>400039</v>
          </cell>
          <cell r="AR31" t="str">
            <v>36</v>
          </cell>
          <cell r="AS31" t="str">
            <v>strong</v>
          </cell>
          <cell r="AT31" t="str">
            <v>neutral</v>
          </cell>
          <cell r="AU31" t="str">
            <v>neutral</v>
          </cell>
          <cell r="AV31">
            <v>71</v>
          </cell>
          <cell r="AW31">
            <v>52</v>
          </cell>
          <cell r="AX31">
            <v>49</v>
          </cell>
          <cell r="AY31">
            <v>80</v>
          </cell>
          <cell r="AZ31">
            <v>4</v>
          </cell>
          <cell r="BA31">
            <v>0</v>
          </cell>
          <cell r="BB31">
            <v>11</v>
          </cell>
          <cell r="BC31">
            <v>57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2.5000000000000001E-2</v>
          </cell>
          <cell r="BO31">
            <v>3.6999999999999998E-2</v>
          </cell>
          <cell r="BP31">
            <v>0.05</v>
          </cell>
          <cell r="BQ31">
            <v>1.2999999999999999E-2</v>
          </cell>
          <cell r="BR31">
            <v>1.2999999999999999E-2</v>
          </cell>
          <cell r="BS31">
            <v>6.3E-2</v>
          </cell>
          <cell r="BT31">
            <v>0.125</v>
          </cell>
          <cell r="BU31">
            <v>0.28699999999999998</v>
          </cell>
          <cell r="BV31">
            <v>0.188</v>
          </cell>
          <cell r="BW31">
            <v>0.25</v>
          </cell>
          <cell r="BX31">
            <v>0.16300000000000001</v>
          </cell>
          <cell r="BY31">
            <v>0.3</v>
          </cell>
          <cell r="BZ31">
            <v>0.3</v>
          </cell>
          <cell r="CA31">
            <v>0</v>
          </cell>
          <cell r="CB31">
            <v>1.2999999999999999E-2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0.67500000000000004</v>
          </cell>
          <cell r="CH31">
            <v>0.75</v>
          </cell>
          <cell r="CI31">
            <v>0.73799999999999999</v>
          </cell>
          <cell r="CJ31">
            <v>0.82499999999999996</v>
          </cell>
          <cell r="CK31">
            <v>0.63700000000000001</v>
          </cell>
          <cell r="CL31">
            <v>0.55000000000000004</v>
          </cell>
          <cell r="CM31">
            <v>0</v>
          </cell>
          <cell r="CN31">
            <v>0</v>
          </cell>
          <cell r="CO31">
            <v>0</v>
          </cell>
          <cell r="CP31">
            <v>1.2999999999999999E-2</v>
          </cell>
          <cell r="CQ31">
            <v>0</v>
          </cell>
          <cell r="CR31">
            <v>2.5000000000000001E-2</v>
          </cell>
          <cell r="CS31">
            <v>0.05</v>
          </cell>
          <cell r="CT31">
            <v>2.5000000000000001E-2</v>
          </cell>
          <cell r="CU31">
            <v>1.2999999999999999E-2</v>
          </cell>
          <cell r="CV31">
            <v>3.6999999999999998E-2</v>
          </cell>
          <cell r="CW31">
            <v>3.6999999999999998E-2</v>
          </cell>
          <cell r="CX31">
            <v>3.6999999999999998E-2</v>
          </cell>
          <cell r="CY31">
            <v>0.05</v>
          </cell>
          <cell r="CZ31">
            <v>2.5000000000000001E-2</v>
          </cell>
          <cell r="DA31">
            <v>7.4999999999999997E-2</v>
          </cell>
          <cell r="DB31">
            <v>6.3E-2</v>
          </cell>
          <cell r="DC31">
            <v>0.1</v>
          </cell>
          <cell r="DD31">
            <v>7.4999999999999997E-2</v>
          </cell>
          <cell r="DE31">
            <v>0.125</v>
          </cell>
          <cell r="DF31">
            <v>0.17499999999999999</v>
          </cell>
          <cell r="DG31">
            <v>0.17499999999999999</v>
          </cell>
          <cell r="DH31">
            <v>0.125</v>
          </cell>
          <cell r="DI31">
            <v>0.2</v>
          </cell>
          <cell r="DJ31">
            <v>0.23699999999999999</v>
          </cell>
          <cell r="DK31">
            <v>0.15</v>
          </cell>
          <cell r="DL31">
            <v>0.16300000000000001</v>
          </cell>
          <cell r="DM31">
            <v>0.21199999999999999</v>
          </cell>
          <cell r="DN31">
            <v>0</v>
          </cell>
          <cell r="DO31">
            <v>0</v>
          </cell>
          <cell r="DP31">
            <v>1.2999999999999999E-2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0.83799999999999997</v>
          </cell>
          <cell r="DX31">
            <v>0.78700000000000003</v>
          </cell>
          <cell r="DY31">
            <v>0.77500000000000002</v>
          </cell>
          <cell r="DZ31">
            <v>0.81299999999999994</v>
          </cell>
          <cell r="EA31">
            <v>0.77500000000000002</v>
          </cell>
          <cell r="EB31">
            <v>0.66200000000000003</v>
          </cell>
          <cell r="EC31">
            <v>0.73799999999999999</v>
          </cell>
          <cell r="ED31">
            <v>0.71299999999999997</v>
          </cell>
          <cell r="EE31">
            <v>0.7</v>
          </cell>
          <cell r="EF31">
            <v>0.51200000000000001</v>
          </cell>
          <cell r="EG31">
            <v>1.2999999999999999E-2</v>
          </cell>
          <cell r="EH31">
            <v>0</v>
          </cell>
          <cell r="EJ31">
            <v>0.28699999999999998</v>
          </cell>
          <cell r="EK31">
            <v>0.05</v>
          </cell>
          <cell r="EL31">
            <v>2.5000000000000001E-2</v>
          </cell>
          <cell r="EN31">
            <v>3.6999999999999998E-2</v>
          </cell>
          <cell r="EO31">
            <v>0.35</v>
          </cell>
          <cell r="EP31">
            <v>0.21199999999999999</v>
          </cell>
          <cell r="ER31">
            <v>6.3E-2</v>
          </cell>
          <cell r="ES31">
            <v>0.05</v>
          </cell>
          <cell r="ET31">
            <v>8.6999999999999994E-2</v>
          </cell>
          <cell r="EV31">
            <v>0.1</v>
          </cell>
          <cell r="EW31">
            <v>0.53700000000000003</v>
          </cell>
          <cell r="EX31">
            <v>0.67500000000000004</v>
          </cell>
          <cell r="EZ31">
            <v>8.89</v>
          </cell>
          <cell r="FA31">
            <v>1.2999999999999999E-2</v>
          </cell>
          <cell r="FB31">
            <v>1.2999999999999999E-2</v>
          </cell>
          <cell r="FC31">
            <v>0</v>
          </cell>
          <cell r="FD31">
            <v>1.2999999999999999E-2</v>
          </cell>
          <cell r="FE31">
            <v>0.05</v>
          </cell>
          <cell r="FF31">
            <v>0</v>
          </cell>
          <cell r="FG31">
            <v>2.5000000000000001E-2</v>
          </cell>
          <cell r="FH31">
            <v>0.125</v>
          </cell>
          <cell r="FI31">
            <v>0.188</v>
          </cell>
          <cell r="FJ31">
            <v>0.52500000000000002</v>
          </cell>
          <cell r="FK31">
            <v>0.05</v>
          </cell>
          <cell r="GA31">
            <v>0</v>
          </cell>
          <cell r="GB31">
            <v>0</v>
          </cell>
          <cell r="GC31">
            <v>1.2999999999999999E-2</v>
          </cell>
          <cell r="GD31">
            <v>0.188</v>
          </cell>
          <cell r="GE31">
            <v>0.1</v>
          </cell>
          <cell r="GF31">
            <v>2.5000000000000001E-2</v>
          </cell>
          <cell r="GG31">
            <v>0.27500000000000002</v>
          </cell>
          <cell r="GH31">
            <v>0.313</v>
          </cell>
          <cell r="GI31">
            <v>0.27500000000000002</v>
          </cell>
          <cell r="GJ31">
            <v>0.313</v>
          </cell>
          <cell r="GK31">
            <v>0.438</v>
          </cell>
          <cell r="GL31">
            <v>0.25</v>
          </cell>
          <cell r="GM31">
            <v>0.625</v>
          </cell>
          <cell r="GN31">
            <v>0.32500000000000001</v>
          </cell>
          <cell r="GO31">
            <v>0.35</v>
          </cell>
          <cell r="GP31">
            <v>0.22500000000000001</v>
          </cell>
          <cell r="GQ31">
            <v>0.32500000000000001</v>
          </cell>
          <cell r="GR31">
            <v>0.625</v>
          </cell>
          <cell r="GS31">
            <v>3.6999999999999998E-2</v>
          </cell>
          <cell r="GT31">
            <v>0.2</v>
          </cell>
          <cell r="GU31">
            <v>0.23699999999999999</v>
          </cell>
          <cell r="GV31">
            <v>0.1</v>
          </cell>
          <cell r="GW31">
            <v>0.05</v>
          </cell>
          <cell r="GX31">
            <v>1.2999999999999999E-2</v>
          </cell>
          <cell r="GY31">
            <v>1.2999999999999999E-2</v>
          </cell>
          <cell r="GZ31">
            <v>6.3E-2</v>
          </cell>
          <cell r="HA31">
            <v>3.6999999999999998E-2</v>
          </cell>
          <cell r="HB31">
            <v>7.4999999999999997E-2</v>
          </cell>
          <cell r="HC31">
            <v>0</v>
          </cell>
          <cell r="HD31">
            <v>2.5000000000000001E-2</v>
          </cell>
          <cell r="HE31">
            <v>0.05</v>
          </cell>
          <cell r="HF31">
            <v>0.1</v>
          </cell>
          <cell r="HG31">
            <v>8.6999999999999994E-2</v>
          </cell>
          <cell r="HH31">
            <v>0.1</v>
          </cell>
          <cell r="HI31">
            <v>8.6999999999999994E-2</v>
          </cell>
          <cell r="HJ31">
            <v>6.3E-2</v>
          </cell>
        </row>
        <row r="32">
          <cell r="G32" t="str">
            <v>FRAZIER CONTR</v>
          </cell>
          <cell r="L32" t="str">
            <v>CharterContract Schools</v>
          </cell>
          <cell r="AB32">
            <v>400040</v>
          </cell>
          <cell r="AR32" t="str">
            <v>&gt; 75</v>
          </cell>
          <cell r="AS32" t="str">
            <v>neutral</v>
          </cell>
          <cell r="AT32" t="str">
            <v>weak</v>
          </cell>
          <cell r="AU32" t="str">
            <v>neutral</v>
          </cell>
          <cell r="AV32">
            <v>56</v>
          </cell>
          <cell r="AW32">
            <v>33</v>
          </cell>
          <cell r="AX32">
            <v>46</v>
          </cell>
          <cell r="AY32">
            <v>208</v>
          </cell>
          <cell r="AZ32">
            <v>0</v>
          </cell>
          <cell r="BA32">
            <v>0</v>
          </cell>
          <cell r="BB32">
            <v>199</v>
          </cell>
          <cell r="BC32">
            <v>1</v>
          </cell>
          <cell r="BI32">
            <v>1.4E-2</v>
          </cell>
          <cell r="BJ32">
            <v>5.0000000000000001E-3</v>
          </cell>
          <cell r="BK32">
            <v>5.0000000000000001E-3</v>
          </cell>
          <cell r="BL32">
            <v>2.4E-2</v>
          </cell>
          <cell r="BM32">
            <v>1.4E-2</v>
          </cell>
          <cell r="BN32">
            <v>8.6999999999999994E-2</v>
          </cell>
          <cell r="BO32">
            <v>4.2999999999999997E-2</v>
          </cell>
          <cell r="BP32">
            <v>7.1999999999999995E-2</v>
          </cell>
          <cell r="BQ32">
            <v>4.8000000000000001E-2</v>
          </cell>
          <cell r="BR32">
            <v>5.2999999999999999E-2</v>
          </cell>
          <cell r="BS32">
            <v>9.6000000000000002E-2</v>
          </cell>
          <cell r="BT32">
            <v>0.16300000000000001</v>
          </cell>
          <cell r="BU32">
            <v>0.21199999999999999</v>
          </cell>
          <cell r="BV32">
            <v>0.188</v>
          </cell>
          <cell r="BW32">
            <v>0.28799999999999998</v>
          </cell>
          <cell r="BX32">
            <v>0.21199999999999999</v>
          </cell>
          <cell r="BY32">
            <v>0.308</v>
          </cell>
          <cell r="BZ32">
            <v>0.29299999999999998</v>
          </cell>
          <cell r="CA32">
            <v>5.0000000000000001E-3</v>
          </cell>
          <cell r="CB32">
            <v>1.4E-2</v>
          </cell>
          <cell r="CC32">
            <v>1.9E-2</v>
          </cell>
          <cell r="CD32">
            <v>5.0000000000000001E-3</v>
          </cell>
          <cell r="CE32">
            <v>2.4E-2</v>
          </cell>
          <cell r="CF32">
            <v>1.4E-2</v>
          </cell>
          <cell r="CG32">
            <v>0.72599999999999998</v>
          </cell>
          <cell r="CH32">
            <v>0.72099999999999997</v>
          </cell>
          <cell r="CI32">
            <v>0.63900000000000001</v>
          </cell>
          <cell r="CJ32">
            <v>0.70699999999999996</v>
          </cell>
          <cell r="CK32">
            <v>0.55800000000000005</v>
          </cell>
          <cell r="CL32">
            <v>0.442</v>
          </cell>
          <cell r="CM32">
            <v>0.01</v>
          </cell>
          <cell r="CN32">
            <v>5.0000000000000001E-3</v>
          </cell>
          <cell r="CO32">
            <v>5.0000000000000001E-3</v>
          </cell>
          <cell r="CP32">
            <v>1.4E-2</v>
          </cell>
          <cell r="CQ32">
            <v>5.0000000000000001E-3</v>
          </cell>
          <cell r="CR32">
            <v>1.4E-2</v>
          </cell>
          <cell r="CS32">
            <v>4.2999999999999997E-2</v>
          </cell>
          <cell r="CT32">
            <v>0.10100000000000001</v>
          </cell>
          <cell r="CU32">
            <v>7.6999999999999999E-2</v>
          </cell>
          <cell r="CV32">
            <v>1.9E-2</v>
          </cell>
          <cell r="CW32">
            <v>5.8000000000000003E-2</v>
          </cell>
          <cell r="CX32">
            <v>4.2999999999999997E-2</v>
          </cell>
          <cell r="CY32">
            <v>3.7999999999999999E-2</v>
          </cell>
          <cell r="CZ32">
            <v>5.2999999999999999E-2</v>
          </cell>
          <cell r="DA32">
            <v>9.6000000000000002E-2</v>
          </cell>
          <cell r="DB32">
            <v>0.10100000000000001</v>
          </cell>
          <cell r="DC32">
            <v>0.125</v>
          </cell>
          <cell r="DD32">
            <v>0.125</v>
          </cell>
          <cell r="DE32">
            <v>0.188</v>
          </cell>
          <cell r="DF32">
            <v>0.20200000000000001</v>
          </cell>
          <cell r="DG32">
            <v>0.26</v>
          </cell>
          <cell r="DH32">
            <v>0.192</v>
          </cell>
          <cell r="DI32">
            <v>0.27400000000000002</v>
          </cell>
          <cell r="DJ32">
            <v>0.36099999999999999</v>
          </cell>
          <cell r="DK32">
            <v>0.29299999999999998</v>
          </cell>
          <cell r="DL32">
            <v>0.19700000000000001</v>
          </cell>
          <cell r="DM32">
            <v>0.245</v>
          </cell>
          <cell r="DN32">
            <v>0.01</v>
          </cell>
          <cell r="DO32">
            <v>0.01</v>
          </cell>
          <cell r="DP32">
            <v>1.4E-2</v>
          </cell>
          <cell r="DQ32">
            <v>0.01</v>
          </cell>
          <cell r="DR32">
            <v>1.9E-2</v>
          </cell>
          <cell r="DS32">
            <v>1.4E-2</v>
          </cell>
          <cell r="DT32">
            <v>0.01</v>
          </cell>
          <cell r="DU32">
            <v>0.01</v>
          </cell>
          <cell r="DV32">
            <v>2.4E-2</v>
          </cell>
          <cell r="DW32">
            <v>0.77400000000000002</v>
          </cell>
          <cell r="DX32">
            <v>0.72599999999999998</v>
          </cell>
          <cell r="DY32">
            <v>0.67800000000000005</v>
          </cell>
          <cell r="DZ32">
            <v>0.745</v>
          </cell>
          <cell r="EA32">
            <v>0.64900000000000002</v>
          </cell>
          <cell r="EB32">
            <v>0.51400000000000001</v>
          </cell>
          <cell r="EC32">
            <v>0.55300000000000005</v>
          </cell>
          <cell r="ED32">
            <v>0.56699999999999995</v>
          </cell>
          <cell r="EE32">
            <v>0.52900000000000003</v>
          </cell>
          <cell r="EF32">
            <v>0.51400000000000001</v>
          </cell>
          <cell r="EG32">
            <v>1.4E-2</v>
          </cell>
          <cell r="EH32">
            <v>5.0000000000000001E-3</v>
          </cell>
          <cell r="EJ32">
            <v>0.317</v>
          </cell>
          <cell r="EK32">
            <v>3.7999999999999999E-2</v>
          </cell>
          <cell r="EL32">
            <v>4.8000000000000001E-2</v>
          </cell>
          <cell r="EN32">
            <v>4.2999999999999997E-2</v>
          </cell>
          <cell r="EO32">
            <v>0.32200000000000001</v>
          </cell>
          <cell r="EP32">
            <v>0.23100000000000001</v>
          </cell>
          <cell r="ER32">
            <v>1.4E-2</v>
          </cell>
          <cell r="ES32">
            <v>1.9E-2</v>
          </cell>
          <cell r="ET32">
            <v>0.106</v>
          </cell>
          <cell r="EV32">
            <v>0.111</v>
          </cell>
          <cell r="EW32">
            <v>0.60599999999999998</v>
          </cell>
          <cell r="EX32">
            <v>0.61099999999999999</v>
          </cell>
          <cell r="EZ32">
            <v>8.4</v>
          </cell>
          <cell r="FA32">
            <v>2.4E-2</v>
          </cell>
          <cell r="FB32">
            <v>5.0000000000000001E-3</v>
          </cell>
          <cell r="FC32">
            <v>5.0000000000000001E-3</v>
          </cell>
          <cell r="FD32">
            <v>1.9E-2</v>
          </cell>
          <cell r="FE32">
            <v>5.2999999999999999E-2</v>
          </cell>
          <cell r="FF32">
            <v>5.8000000000000003E-2</v>
          </cell>
          <cell r="FG32">
            <v>6.7000000000000004E-2</v>
          </cell>
          <cell r="FH32">
            <v>0.13900000000000001</v>
          </cell>
          <cell r="FI32">
            <v>0.17799999999999999</v>
          </cell>
          <cell r="FJ32">
            <v>0.42299999999999999</v>
          </cell>
          <cell r="FK32">
            <v>2.9000000000000001E-2</v>
          </cell>
          <cell r="GA32">
            <v>5.0000000000000001E-3</v>
          </cell>
          <cell r="GB32">
            <v>0.01</v>
          </cell>
          <cell r="GC32">
            <v>2.4E-2</v>
          </cell>
          <cell r="GD32">
            <v>1.4E-2</v>
          </cell>
          <cell r="GE32">
            <v>8.6999999999999994E-2</v>
          </cell>
          <cell r="GF32">
            <v>0</v>
          </cell>
          <cell r="GG32">
            <v>0.34599999999999997</v>
          </cell>
          <cell r="GH32">
            <v>0.32700000000000001</v>
          </cell>
          <cell r="GI32">
            <v>0.28399999999999997</v>
          </cell>
          <cell r="GJ32">
            <v>0.36099999999999999</v>
          </cell>
          <cell r="GK32">
            <v>0.438</v>
          </cell>
          <cell r="GL32">
            <v>0.35599999999999998</v>
          </cell>
          <cell r="GM32">
            <v>0.51400000000000001</v>
          </cell>
          <cell r="GN32">
            <v>0.34100000000000003</v>
          </cell>
          <cell r="GO32">
            <v>0.28399999999999997</v>
          </cell>
          <cell r="GP32">
            <v>0.442</v>
          </cell>
          <cell r="GQ32">
            <v>0.317</v>
          </cell>
          <cell r="GR32">
            <v>0.55800000000000005</v>
          </cell>
          <cell r="GS32">
            <v>9.0999999999999998E-2</v>
          </cell>
          <cell r="GT32">
            <v>0.22600000000000001</v>
          </cell>
          <cell r="GU32">
            <v>0.24</v>
          </cell>
          <cell r="GV32">
            <v>0.111</v>
          </cell>
          <cell r="GW32">
            <v>8.6999999999999994E-2</v>
          </cell>
          <cell r="GX32">
            <v>3.4000000000000002E-2</v>
          </cell>
          <cell r="GY32">
            <v>2.4E-2</v>
          </cell>
          <cell r="GZ32">
            <v>6.3E-2</v>
          </cell>
          <cell r="HA32">
            <v>0.125</v>
          </cell>
          <cell r="HB32">
            <v>2.4E-2</v>
          </cell>
          <cell r="HC32">
            <v>2.9000000000000001E-2</v>
          </cell>
          <cell r="HD32">
            <v>2.4E-2</v>
          </cell>
          <cell r="HE32">
            <v>1.9E-2</v>
          </cell>
          <cell r="HF32">
            <v>3.4000000000000002E-2</v>
          </cell>
          <cell r="HG32">
            <v>4.2999999999999997E-2</v>
          </cell>
          <cell r="HH32">
            <v>4.8000000000000001E-2</v>
          </cell>
          <cell r="HI32">
            <v>4.2999999999999997E-2</v>
          </cell>
          <cell r="HJ32">
            <v>2.9000000000000001E-2</v>
          </cell>
        </row>
        <row r="33">
          <cell r="G33" t="str">
            <v>GALAPAGOS CHTR CAMPUS</v>
          </cell>
          <cell r="L33" t="str">
            <v>CharterContract Schools</v>
          </cell>
          <cell r="AB33">
            <v>400041</v>
          </cell>
          <cell r="AR33" t="str">
            <v>&lt; 30</v>
          </cell>
          <cell r="AS33" t="str">
            <v/>
          </cell>
          <cell r="AT33" t="str">
            <v/>
          </cell>
          <cell r="AU33" t="str">
            <v/>
          </cell>
        </row>
        <row r="34">
          <cell r="G34" t="str">
            <v>FORD CHTR HS</v>
          </cell>
          <cell r="L34" t="str">
            <v>CharterContract Schools</v>
          </cell>
          <cell r="AB34">
            <v>400042</v>
          </cell>
          <cell r="AR34" t="str">
            <v>&lt; 30</v>
          </cell>
          <cell r="AS34" t="str">
            <v/>
          </cell>
          <cell r="AT34" t="str">
            <v/>
          </cell>
          <cell r="AU34" t="str">
            <v/>
          </cell>
        </row>
        <row r="35">
          <cell r="G35" t="str">
            <v>HOPE CONTR ES</v>
          </cell>
          <cell r="L35" t="str">
            <v>CharterContract Schools</v>
          </cell>
          <cell r="AB35">
            <v>400043</v>
          </cell>
          <cell r="AR35" t="str">
            <v>&gt; 75</v>
          </cell>
          <cell r="AS35" t="str">
            <v>neutral</v>
          </cell>
          <cell r="AT35" t="str">
            <v>neutral</v>
          </cell>
          <cell r="AU35" t="str">
            <v>very strong</v>
          </cell>
          <cell r="AV35">
            <v>56</v>
          </cell>
          <cell r="AW35">
            <v>55</v>
          </cell>
          <cell r="AX35">
            <v>80</v>
          </cell>
          <cell r="AY35">
            <v>234</v>
          </cell>
          <cell r="AZ35">
            <v>14</v>
          </cell>
          <cell r="BA35">
            <v>1</v>
          </cell>
          <cell r="BB35">
            <v>186</v>
          </cell>
          <cell r="BC35">
            <v>18</v>
          </cell>
          <cell r="BI35">
            <v>4.0000000000000001E-3</v>
          </cell>
          <cell r="BJ35">
            <v>8.9999999999999993E-3</v>
          </cell>
          <cell r="BK35">
            <v>0</v>
          </cell>
          <cell r="BL35">
            <v>0</v>
          </cell>
          <cell r="BM35">
            <v>4.2999999999999997E-2</v>
          </cell>
          <cell r="BN35">
            <v>8.5000000000000006E-2</v>
          </cell>
          <cell r="BO35">
            <v>0.06</v>
          </cell>
          <cell r="BP35">
            <v>0.06</v>
          </cell>
          <cell r="BQ35">
            <v>0.03</v>
          </cell>
          <cell r="BR35">
            <v>2.5999999999999999E-2</v>
          </cell>
          <cell r="BS35">
            <v>0.115</v>
          </cell>
          <cell r="BT35">
            <v>0.16200000000000001</v>
          </cell>
          <cell r="BU35">
            <v>0.32100000000000001</v>
          </cell>
          <cell r="BV35">
            <v>0.23899999999999999</v>
          </cell>
          <cell r="BW35">
            <v>0.28199999999999997</v>
          </cell>
          <cell r="BX35">
            <v>0.14499999999999999</v>
          </cell>
          <cell r="BY35">
            <v>0.29099999999999998</v>
          </cell>
          <cell r="BZ35">
            <v>0.27400000000000002</v>
          </cell>
          <cell r="CA35">
            <v>8.9999999999999993E-3</v>
          </cell>
          <cell r="CB35">
            <v>4.0000000000000001E-3</v>
          </cell>
          <cell r="CC35">
            <v>2.1000000000000001E-2</v>
          </cell>
          <cell r="CD35">
            <v>1.7000000000000001E-2</v>
          </cell>
          <cell r="CE35">
            <v>3.4000000000000002E-2</v>
          </cell>
          <cell r="CF35">
            <v>2.1000000000000001E-2</v>
          </cell>
          <cell r="CG35">
            <v>0.60699999999999998</v>
          </cell>
          <cell r="CH35">
            <v>0.68799999999999994</v>
          </cell>
          <cell r="CI35">
            <v>0.66700000000000004</v>
          </cell>
          <cell r="CJ35">
            <v>0.81200000000000006</v>
          </cell>
          <cell r="CK35">
            <v>0.51700000000000002</v>
          </cell>
          <cell r="CL35">
            <v>0.45700000000000002</v>
          </cell>
          <cell r="CM35">
            <v>0</v>
          </cell>
          <cell r="CN35">
            <v>8.9999999999999993E-3</v>
          </cell>
          <cell r="CO35">
            <v>4.0000000000000001E-3</v>
          </cell>
          <cell r="CP35">
            <v>0</v>
          </cell>
          <cell r="CQ35">
            <v>4.0000000000000001E-3</v>
          </cell>
          <cell r="CR35">
            <v>2.5999999999999999E-2</v>
          </cell>
          <cell r="CS35">
            <v>1.2999999999999999E-2</v>
          </cell>
          <cell r="CT35">
            <v>4.7E-2</v>
          </cell>
          <cell r="CU35">
            <v>4.2999999999999997E-2</v>
          </cell>
          <cell r="CV35">
            <v>8.9999999999999993E-3</v>
          </cell>
          <cell r="CW35">
            <v>1.2999999999999999E-2</v>
          </cell>
          <cell r="CX35">
            <v>3.4000000000000002E-2</v>
          </cell>
          <cell r="CY35">
            <v>2.5999999999999999E-2</v>
          </cell>
          <cell r="CZ35">
            <v>3.4000000000000002E-2</v>
          </cell>
          <cell r="DA35">
            <v>0.10299999999999999</v>
          </cell>
          <cell r="DB35">
            <v>5.0999999999999997E-2</v>
          </cell>
          <cell r="DC35">
            <v>0.115</v>
          </cell>
          <cell r="DD35">
            <v>0.09</v>
          </cell>
          <cell r="DE35">
            <v>0.128</v>
          </cell>
          <cell r="DF35">
            <v>0.184</v>
          </cell>
          <cell r="DG35">
            <v>0.16200000000000001</v>
          </cell>
          <cell r="DH35">
            <v>0.13200000000000001</v>
          </cell>
          <cell r="DI35">
            <v>0.188</v>
          </cell>
          <cell r="DJ35">
            <v>0.20499999999999999</v>
          </cell>
          <cell r="DK35">
            <v>0.20899999999999999</v>
          </cell>
          <cell r="DL35">
            <v>0.16700000000000001</v>
          </cell>
          <cell r="DM35">
            <v>0.17499999999999999</v>
          </cell>
          <cell r="DN35">
            <v>8.9999999999999993E-3</v>
          </cell>
          <cell r="DO35">
            <v>1.2999999999999999E-2</v>
          </cell>
          <cell r="DP35">
            <v>1.2999999999999999E-2</v>
          </cell>
          <cell r="DQ35">
            <v>8.9999999999999993E-3</v>
          </cell>
          <cell r="DR35">
            <v>1.7000000000000001E-2</v>
          </cell>
          <cell r="DS35">
            <v>1.7000000000000001E-2</v>
          </cell>
          <cell r="DT35">
            <v>1.7000000000000001E-2</v>
          </cell>
          <cell r="DU35">
            <v>1.7000000000000001E-2</v>
          </cell>
          <cell r="DV35">
            <v>0.03</v>
          </cell>
          <cell r="DW35">
            <v>0.85499999999999998</v>
          </cell>
          <cell r="DX35">
            <v>0.78200000000000003</v>
          </cell>
          <cell r="DY35">
            <v>0.78600000000000003</v>
          </cell>
          <cell r="DZ35">
            <v>0.83299999999999996</v>
          </cell>
          <cell r="EA35">
            <v>0.75600000000000001</v>
          </cell>
          <cell r="EB35">
            <v>0.65</v>
          </cell>
          <cell r="EC35">
            <v>0.70899999999999996</v>
          </cell>
          <cell r="ED35">
            <v>0.65400000000000003</v>
          </cell>
          <cell r="EE35">
            <v>0.66200000000000003</v>
          </cell>
          <cell r="EF35">
            <v>0.51300000000000001</v>
          </cell>
          <cell r="EG35">
            <v>2.1000000000000001E-2</v>
          </cell>
          <cell r="EH35">
            <v>8.9999999999999993E-3</v>
          </cell>
          <cell r="EJ35">
            <v>0.308</v>
          </cell>
          <cell r="EK35">
            <v>2.5999999999999999E-2</v>
          </cell>
          <cell r="EL35">
            <v>0.03</v>
          </cell>
          <cell r="EN35">
            <v>7.2999999999999995E-2</v>
          </cell>
          <cell r="EO35">
            <v>0.23899999999999999</v>
          </cell>
          <cell r="EP35">
            <v>0.25600000000000001</v>
          </cell>
          <cell r="ER35">
            <v>3.7999999999999999E-2</v>
          </cell>
          <cell r="ES35">
            <v>0.03</v>
          </cell>
          <cell r="ET35">
            <v>4.7E-2</v>
          </cell>
          <cell r="EV35">
            <v>6.8000000000000005E-2</v>
          </cell>
          <cell r="EW35">
            <v>0.68400000000000005</v>
          </cell>
          <cell r="EX35">
            <v>0.65800000000000003</v>
          </cell>
          <cell r="EZ35">
            <v>8.4499999999999993</v>
          </cell>
          <cell r="FA35">
            <v>1.7000000000000001E-2</v>
          </cell>
          <cell r="FB35">
            <v>4.0000000000000001E-3</v>
          </cell>
          <cell r="FC35">
            <v>2.1000000000000001E-2</v>
          </cell>
          <cell r="FD35">
            <v>8.9999999999999993E-3</v>
          </cell>
          <cell r="FE35">
            <v>4.7E-2</v>
          </cell>
          <cell r="FF35">
            <v>6.4000000000000001E-2</v>
          </cell>
          <cell r="FG35">
            <v>0.10299999999999999</v>
          </cell>
          <cell r="FH35">
            <v>9.8000000000000004E-2</v>
          </cell>
          <cell r="FI35">
            <v>0.115</v>
          </cell>
          <cell r="FJ35">
            <v>0.49099999999999999</v>
          </cell>
          <cell r="FK35">
            <v>0.03</v>
          </cell>
          <cell r="GA35">
            <v>0</v>
          </cell>
          <cell r="GB35">
            <v>4.0000000000000001E-3</v>
          </cell>
          <cell r="GC35">
            <v>4.0000000000000001E-3</v>
          </cell>
          <cell r="GD35">
            <v>8.9999999999999993E-3</v>
          </cell>
          <cell r="GE35">
            <v>4.7E-2</v>
          </cell>
          <cell r="GF35">
            <v>4.0000000000000001E-3</v>
          </cell>
          <cell r="GG35">
            <v>0.222</v>
          </cell>
          <cell r="GH35">
            <v>0.16200000000000001</v>
          </cell>
          <cell r="GI35">
            <v>0.17499999999999999</v>
          </cell>
          <cell r="GJ35">
            <v>0.20100000000000001</v>
          </cell>
          <cell r="GK35">
            <v>0.32500000000000001</v>
          </cell>
          <cell r="GL35">
            <v>0.154</v>
          </cell>
          <cell r="GM35">
            <v>0.72599999999999998</v>
          </cell>
          <cell r="GN35">
            <v>0.62</v>
          </cell>
          <cell r="GO35">
            <v>0.63200000000000001</v>
          </cell>
          <cell r="GP35">
            <v>0.61499999999999999</v>
          </cell>
          <cell r="GQ35">
            <v>0.44400000000000001</v>
          </cell>
          <cell r="GR35">
            <v>0.78600000000000003</v>
          </cell>
          <cell r="GS35">
            <v>2.1000000000000001E-2</v>
          </cell>
          <cell r="GT35">
            <v>0.17899999999999999</v>
          </cell>
          <cell r="GU35">
            <v>0.13700000000000001</v>
          </cell>
          <cell r="GV35">
            <v>0.13200000000000001</v>
          </cell>
          <cell r="GW35">
            <v>9.8000000000000004E-2</v>
          </cell>
          <cell r="GX35">
            <v>1.7000000000000001E-2</v>
          </cell>
          <cell r="GY35">
            <v>1.7000000000000001E-2</v>
          </cell>
          <cell r="GZ35">
            <v>1.2999999999999999E-2</v>
          </cell>
          <cell r="HA35">
            <v>1.7000000000000001E-2</v>
          </cell>
          <cell r="HB35">
            <v>1.2999999999999999E-2</v>
          </cell>
          <cell r="HC35">
            <v>5.0999999999999997E-2</v>
          </cell>
          <cell r="HD35">
            <v>1.2999999999999999E-2</v>
          </cell>
          <cell r="HE35">
            <v>1.2999999999999999E-2</v>
          </cell>
          <cell r="HF35">
            <v>2.1000000000000001E-2</v>
          </cell>
          <cell r="HG35">
            <v>3.4000000000000002E-2</v>
          </cell>
          <cell r="HH35">
            <v>0.03</v>
          </cell>
          <cell r="HI35">
            <v>3.4000000000000002E-2</v>
          </cell>
          <cell r="HJ35">
            <v>2.5999999999999999E-2</v>
          </cell>
        </row>
        <row r="36">
          <cell r="G36" t="str">
            <v>KIPP ASCEND CHTR CAMPUS</v>
          </cell>
          <cell r="L36" t="str">
            <v>CharterContract Schools</v>
          </cell>
          <cell r="AB36">
            <v>400044</v>
          </cell>
          <cell r="AR36" t="str">
            <v>71</v>
          </cell>
          <cell r="AS36" t="str">
            <v>strong</v>
          </cell>
          <cell r="AT36" t="str">
            <v>neutral</v>
          </cell>
          <cell r="AU36" t="str">
            <v>weak</v>
          </cell>
          <cell r="AV36">
            <v>71</v>
          </cell>
          <cell r="AW36">
            <v>46</v>
          </cell>
          <cell r="AX36">
            <v>39</v>
          </cell>
          <cell r="AY36">
            <v>259</v>
          </cell>
          <cell r="AZ36">
            <v>1</v>
          </cell>
          <cell r="BA36">
            <v>0</v>
          </cell>
          <cell r="BB36">
            <v>222</v>
          </cell>
          <cell r="BC36">
            <v>11</v>
          </cell>
          <cell r="BI36">
            <v>1.2E-2</v>
          </cell>
          <cell r="BJ36">
            <v>1.2E-2</v>
          </cell>
          <cell r="BK36">
            <v>2.3E-2</v>
          </cell>
          <cell r="BL36">
            <v>2.3E-2</v>
          </cell>
          <cell r="BM36">
            <v>8.0000000000000002E-3</v>
          </cell>
          <cell r="BN36">
            <v>7.2999999999999995E-2</v>
          </cell>
          <cell r="BO36">
            <v>5.3999999999999999E-2</v>
          </cell>
          <cell r="BP36">
            <v>3.5000000000000003E-2</v>
          </cell>
          <cell r="BQ36">
            <v>6.2E-2</v>
          </cell>
          <cell r="BR36">
            <v>1.9E-2</v>
          </cell>
          <cell r="BS36">
            <v>6.9000000000000006E-2</v>
          </cell>
          <cell r="BT36">
            <v>0.13900000000000001</v>
          </cell>
          <cell r="BU36">
            <v>0.18099999999999999</v>
          </cell>
          <cell r="BV36">
            <v>0.16200000000000001</v>
          </cell>
          <cell r="BW36">
            <v>0.26300000000000001</v>
          </cell>
          <cell r="BX36">
            <v>8.8999999999999996E-2</v>
          </cell>
          <cell r="BY36">
            <v>0.21199999999999999</v>
          </cell>
          <cell r="BZ36">
            <v>0.20100000000000001</v>
          </cell>
          <cell r="CA36">
            <v>8.0000000000000002E-3</v>
          </cell>
          <cell r="CB36">
            <v>1.2E-2</v>
          </cell>
          <cell r="CC36">
            <v>1.9E-2</v>
          </cell>
          <cell r="CD36">
            <v>3.1E-2</v>
          </cell>
          <cell r="CE36">
            <v>1.9E-2</v>
          </cell>
          <cell r="CF36">
            <v>2.3E-2</v>
          </cell>
          <cell r="CG36">
            <v>0.745</v>
          </cell>
          <cell r="CH36">
            <v>0.78</v>
          </cell>
          <cell r="CI36">
            <v>0.63300000000000001</v>
          </cell>
          <cell r="CJ36">
            <v>0.83799999999999997</v>
          </cell>
          <cell r="CK36">
            <v>0.69099999999999995</v>
          </cell>
          <cell r="CL36">
            <v>0.56399999999999995</v>
          </cell>
          <cell r="CM36">
            <v>0</v>
          </cell>
          <cell r="CN36">
            <v>4.0000000000000001E-3</v>
          </cell>
          <cell r="CO36">
            <v>8.0000000000000002E-3</v>
          </cell>
          <cell r="CP36">
            <v>8.0000000000000002E-3</v>
          </cell>
          <cell r="CQ36">
            <v>4.0000000000000001E-3</v>
          </cell>
          <cell r="CR36">
            <v>1.4999999999999999E-2</v>
          </cell>
          <cell r="CS36">
            <v>3.9E-2</v>
          </cell>
          <cell r="CT36">
            <v>4.5999999999999999E-2</v>
          </cell>
          <cell r="CU36">
            <v>3.9E-2</v>
          </cell>
          <cell r="CV36">
            <v>3.9E-2</v>
          </cell>
          <cell r="CW36">
            <v>4.2000000000000003E-2</v>
          </cell>
          <cell r="CX36">
            <v>6.2E-2</v>
          </cell>
          <cell r="CY36">
            <v>5.8000000000000003E-2</v>
          </cell>
          <cell r="CZ36">
            <v>4.2000000000000003E-2</v>
          </cell>
          <cell r="DA36">
            <v>0.104</v>
          </cell>
          <cell r="DB36">
            <v>0.14299999999999999</v>
          </cell>
          <cell r="DC36">
            <v>0.124</v>
          </cell>
          <cell r="DD36">
            <v>0.13900000000000001</v>
          </cell>
          <cell r="DE36">
            <v>9.2999999999999999E-2</v>
          </cell>
          <cell r="DF36">
            <v>0.13100000000000001</v>
          </cell>
          <cell r="DG36">
            <v>0.16600000000000001</v>
          </cell>
          <cell r="DH36">
            <v>0.13500000000000001</v>
          </cell>
          <cell r="DI36">
            <v>0.154</v>
          </cell>
          <cell r="DJ36">
            <v>0.247</v>
          </cell>
          <cell r="DK36">
            <v>0.19700000000000001</v>
          </cell>
          <cell r="DL36">
            <v>0.17</v>
          </cell>
          <cell r="DM36">
            <v>0.17799999999999999</v>
          </cell>
          <cell r="DN36">
            <v>4.0000000000000001E-3</v>
          </cell>
          <cell r="DO36">
            <v>1.2E-2</v>
          </cell>
          <cell r="DP36">
            <v>4.0000000000000001E-3</v>
          </cell>
          <cell r="DQ36">
            <v>1.2E-2</v>
          </cell>
          <cell r="DR36">
            <v>4.0000000000000001E-3</v>
          </cell>
          <cell r="DS36">
            <v>8.0000000000000002E-3</v>
          </cell>
          <cell r="DT36">
            <v>0</v>
          </cell>
          <cell r="DU36">
            <v>1.9E-2</v>
          </cell>
          <cell r="DV36">
            <v>1.9E-2</v>
          </cell>
          <cell r="DW36">
            <v>0.86499999999999999</v>
          </cell>
          <cell r="DX36">
            <v>0.81100000000000005</v>
          </cell>
          <cell r="DY36">
            <v>0.76100000000000001</v>
          </cell>
          <cell r="DZ36">
            <v>0.78800000000000003</v>
          </cell>
          <cell r="EA36">
            <v>0.79500000000000004</v>
          </cell>
          <cell r="EB36">
            <v>0.625</v>
          </cell>
          <cell r="EC36">
            <v>0.622</v>
          </cell>
          <cell r="ED36">
            <v>0.64100000000000001</v>
          </cell>
          <cell r="EE36">
            <v>0.625</v>
          </cell>
          <cell r="EF36">
            <v>0.55600000000000005</v>
          </cell>
          <cell r="EG36">
            <v>3.5000000000000003E-2</v>
          </cell>
          <cell r="EH36">
            <v>3.5000000000000003E-2</v>
          </cell>
          <cell r="EJ36">
            <v>0.27400000000000002</v>
          </cell>
          <cell r="EK36">
            <v>0.12</v>
          </cell>
          <cell r="EL36">
            <v>0.05</v>
          </cell>
          <cell r="EN36">
            <v>6.6000000000000003E-2</v>
          </cell>
          <cell r="EO36">
            <v>0.34699999999999998</v>
          </cell>
          <cell r="EP36">
            <v>0.27800000000000002</v>
          </cell>
          <cell r="ER36">
            <v>1.9E-2</v>
          </cell>
          <cell r="ES36">
            <v>1.4999999999999999E-2</v>
          </cell>
          <cell r="ET36">
            <v>7.2999999999999995E-2</v>
          </cell>
          <cell r="EV36">
            <v>8.5000000000000006E-2</v>
          </cell>
          <cell r="EW36">
            <v>0.48299999999999998</v>
          </cell>
          <cell r="EX36">
            <v>0.56399999999999995</v>
          </cell>
          <cell r="EZ36">
            <v>8.86</v>
          </cell>
          <cell r="FA36">
            <v>8.0000000000000002E-3</v>
          </cell>
          <cell r="FB36">
            <v>1.4999999999999999E-2</v>
          </cell>
          <cell r="FC36">
            <v>8.0000000000000002E-3</v>
          </cell>
          <cell r="FD36">
            <v>2.7E-2</v>
          </cell>
          <cell r="FE36">
            <v>2.7E-2</v>
          </cell>
          <cell r="FF36">
            <v>3.9E-2</v>
          </cell>
          <cell r="FG36">
            <v>5.3999999999999999E-2</v>
          </cell>
          <cell r="FH36">
            <v>6.9000000000000006E-2</v>
          </cell>
          <cell r="FI36">
            <v>0.124</v>
          </cell>
          <cell r="FJ36">
            <v>0.61399999999999999</v>
          </cell>
          <cell r="FK36">
            <v>1.4999999999999999E-2</v>
          </cell>
          <cell r="GA36">
            <v>1.4999999999999999E-2</v>
          </cell>
          <cell r="GB36">
            <v>1.9E-2</v>
          </cell>
          <cell r="GC36">
            <v>3.1E-2</v>
          </cell>
          <cell r="GD36">
            <v>4.2000000000000003E-2</v>
          </cell>
          <cell r="GE36">
            <v>0.17799999999999999</v>
          </cell>
          <cell r="GF36">
            <v>3.5000000000000003E-2</v>
          </cell>
          <cell r="GG36">
            <v>0.34699999999999998</v>
          </cell>
          <cell r="GH36">
            <v>0.23599999999999999</v>
          </cell>
          <cell r="GI36">
            <v>0.26600000000000001</v>
          </cell>
          <cell r="GJ36">
            <v>0.371</v>
          </cell>
          <cell r="GK36">
            <v>0.36299999999999999</v>
          </cell>
          <cell r="GL36">
            <v>0.375</v>
          </cell>
          <cell r="GM36">
            <v>0.56399999999999995</v>
          </cell>
          <cell r="GN36">
            <v>0.42099999999999999</v>
          </cell>
          <cell r="GO36">
            <v>0.35499999999999998</v>
          </cell>
          <cell r="GP36">
            <v>0.39</v>
          </cell>
          <cell r="GQ36">
            <v>0.30499999999999999</v>
          </cell>
          <cell r="GR36">
            <v>0.51700000000000002</v>
          </cell>
          <cell r="GS36">
            <v>5.8000000000000003E-2</v>
          </cell>
          <cell r="GT36">
            <v>0.251</v>
          </cell>
          <cell r="GU36">
            <v>0.26300000000000001</v>
          </cell>
          <cell r="GV36">
            <v>0.16600000000000001</v>
          </cell>
          <cell r="GW36">
            <v>0.127</v>
          </cell>
          <cell r="GX36">
            <v>4.2000000000000003E-2</v>
          </cell>
          <cell r="GY36">
            <v>8.0000000000000002E-3</v>
          </cell>
          <cell r="GZ36">
            <v>5.3999999999999999E-2</v>
          </cell>
          <cell r="HA36">
            <v>6.6000000000000003E-2</v>
          </cell>
          <cell r="HB36">
            <v>8.0000000000000002E-3</v>
          </cell>
          <cell r="HC36">
            <v>8.0000000000000002E-3</v>
          </cell>
          <cell r="HD36">
            <v>1.4999999999999999E-2</v>
          </cell>
          <cell r="HE36">
            <v>8.0000000000000002E-3</v>
          </cell>
          <cell r="HF36">
            <v>1.9E-2</v>
          </cell>
          <cell r="HG36">
            <v>1.9E-2</v>
          </cell>
          <cell r="HH36">
            <v>2.3E-2</v>
          </cell>
          <cell r="HI36">
            <v>1.9E-2</v>
          </cell>
          <cell r="HJ36">
            <v>1.4999999999999999E-2</v>
          </cell>
        </row>
        <row r="37">
          <cell r="G37" t="str">
            <v>NKRUMAH CHTR</v>
          </cell>
          <cell r="L37" t="str">
            <v>CharterContract Schools</v>
          </cell>
          <cell r="AB37">
            <v>400045</v>
          </cell>
          <cell r="AR37" t="str">
            <v>62</v>
          </cell>
          <cell r="AS37" t="str">
            <v>neutral</v>
          </cell>
          <cell r="AT37" t="str">
            <v>neutral</v>
          </cell>
          <cell r="AU37" t="str">
            <v>neutral</v>
          </cell>
          <cell r="AV37">
            <v>51</v>
          </cell>
          <cell r="AW37">
            <v>47</v>
          </cell>
          <cell r="AX37">
            <v>48</v>
          </cell>
          <cell r="AY37">
            <v>106</v>
          </cell>
          <cell r="AZ37">
            <v>0</v>
          </cell>
          <cell r="BA37">
            <v>0</v>
          </cell>
          <cell r="BB37">
            <v>98</v>
          </cell>
          <cell r="BC37">
            <v>0</v>
          </cell>
          <cell r="BI37">
            <v>2.8000000000000001E-2</v>
          </cell>
          <cell r="BJ37">
            <v>3.7999999999999999E-2</v>
          </cell>
          <cell r="BK37">
            <v>1.9E-2</v>
          </cell>
          <cell r="BL37">
            <v>0</v>
          </cell>
          <cell r="BM37">
            <v>2.8000000000000001E-2</v>
          </cell>
          <cell r="BN37">
            <v>6.6000000000000003E-2</v>
          </cell>
          <cell r="BO37">
            <v>0.104</v>
          </cell>
          <cell r="BP37">
            <v>4.7E-2</v>
          </cell>
          <cell r="BQ37">
            <v>5.7000000000000002E-2</v>
          </cell>
          <cell r="BR37">
            <v>2.8000000000000001E-2</v>
          </cell>
          <cell r="BS37">
            <v>4.7E-2</v>
          </cell>
          <cell r="BT37">
            <v>0.17</v>
          </cell>
          <cell r="BU37">
            <v>0.30199999999999999</v>
          </cell>
          <cell r="BV37">
            <v>0.255</v>
          </cell>
          <cell r="BW37">
            <v>0.20799999999999999</v>
          </cell>
          <cell r="BX37">
            <v>0.19800000000000001</v>
          </cell>
          <cell r="BY37">
            <v>0.38700000000000001</v>
          </cell>
          <cell r="BZ37">
            <v>0.36799999999999999</v>
          </cell>
          <cell r="CA37">
            <v>0</v>
          </cell>
          <cell r="CB37">
            <v>8.9999999999999993E-3</v>
          </cell>
          <cell r="CC37">
            <v>0</v>
          </cell>
          <cell r="CD37">
            <v>0</v>
          </cell>
          <cell r="CE37">
            <v>1.9E-2</v>
          </cell>
          <cell r="CF37">
            <v>1.9E-2</v>
          </cell>
          <cell r="CG37">
            <v>0.56599999999999995</v>
          </cell>
          <cell r="CH37">
            <v>0.65100000000000002</v>
          </cell>
          <cell r="CI37">
            <v>0.71699999999999997</v>
          </cell>
          <cell r="CJ37">
            <v>0.77400000000000002</v>
          </cell>
          <cell r="CK37">
            <v>0.51900000000000002</v>
          </cell>
          <cell r="CL37">
            <v>0.377</v>
          </cell>
          <cell r="CM37">
            <v>8.9999999999999993E-3</v>
          </cell>
          <cell r="CN37">
            <v>8.9999999999999993E-3</v>
          </cell>
          <cell r="CO37">
            <v>1.9E-2</v>
          </cell>
          <cell r="CP37">
            <v>0</v>
          </cell>
          <cell r="CQ37">
            <v>8.9999999999999993E-3</v>
          </cell>
          <cell r="CR37">
            <v>2.8000000000000001E-2</v>
          </cell>
          <cell r="CS37">
            <v>2.8000000000000001E-2</v>
          </cell>
          <cell r="CT37">
            <v>7.4999999999999997E-2</v>
          </cell>
          <cell r="CU37">
            <v>6.6000000000000003E-2</v>
          </cell>
          <cell r="CV37">
            <v>1.9E-2</v>
          </cell>
          <cell r="CW37">
            <v>2.8000000000000001E-2</v>
          </cell>
          <cell r="CX37">
            <v>2.8000000000000001E-2</v>
          </cell>
          <cell r="CY37">
            <v>7.4999999999999997E-2</v>
          </cell>
          <cell r="CZ37">
            <v>2.8000000000000001E-2</v>
          </cell>
          <cell r="DA37">
            <v>7.4999999999999997E-2</v>
          </cell>
          <cell r="DB37">
            <v>6.6000000000000003E-2</v>
          </cell>
          <cell r="DC37">
            <v>0.123</v>
          </cell>
          <cell r="DD37">
            <v>6.6000000000000003E-2</v>
          </cell>
          <cell r="DE37">
            <v>0.14199999999999999</v>
          </cell>
          <cell r="DF37">
            <v>0.17</v>
          </cell>
          <cell r="DG37">
            <v>0.17</v>
          </cell>
          <cell r="DH37">
            <v>0.104</v>
          </cell>
          <cell r="DI37">
            <v>0.189</v>
          </cell>
          <cell r="DJ37">
            <v>0.311</v>
          </cell>
          <cell r="DK37">
            <v>0.27400000000000002</v>
          </cell>
          <cell r="DL37">
            <v>0.22600000000000001</v>
          </cell>
          <cell r="DM37">
            <v>0.255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8.9999999999999993E-3</v>
          </cell>
          <cell r="DV37">
            <v>8.9999999999999993E-3</v>
          </cell>
          <cell r="DW37">
            <v>0.83</v>
          </cell>
          <cell r="DX37">
            <v>0.79200000000000004</v>
          </cell>
          <cell r="DY37">
            <v>0.78300000000000003</v>
          </cell>
          <cell r="DZ37">
            <v>0.82099999999999995</v>
          </cell>
          <cell r="EA37">
            <v>0.77400000000000002</v>
          </cell>
          <cell r="EB37">
            <v>0.58499999999999996</v>
          </cell>
          <cell r="EC37">
            <v>0.63200000000000001</v>
          </cell>
          <cell r="ED37">
            <v>0.56599999999999995</v>
          </cell>
          <cell r="EE37">
            <v>0.60399999999999998</v>
          </cell>
          <cell r="EF37">
            <v>0.59399999999999997</v>
          </cell>
          <cell r="EG37">
            <v>8.9999999999999993E-3</v>
          </cell>
          <cell r="EH37">
            <v>1.9E-2</v>
          </cell>
          <cell r="EJ37">
            <v>0.30199999999999999</v>
          </cell>
          <cell r="EK37">
            <v>0</v>
          </cell>
          <cell r="EL37">
            <v>8.9999999999999993E-3</v>
          </cell>
          <cell r="EN37">
            <v>6.6000000000000003E-2</v>
          </cell>
          <cell r="EO37">
            <v>0.16</v>
          </cell>
          <cell r="EP37">
            <v>0.19800000000000001</v>
          </cell>
          <cell r="ER37">
            <v>8.9999999999999993E-3</v>
          </cell>
          <cell r="ES37">
            <v>3.7999999999999999E-2</v>
          </cell>
          <cell r="ET37">
            <v>8.5000000000000006E-2</v>
          </cell>
          <cell r="EV37">
            <v>2.8000000000000001E-2</v>
          </cell>
          <cell r="EW37">
            <v>0.79200000000000004</v>
          </cell>
          <cell r="EX37">
            <v>0.68899999999999995</v>
          </cell>
          <cell r="EZ37">
            <v>8.1199999999999992</v>
          </cell>
          <cell r="FA37">
            <v>1.9E-2</v>
          </cell>
          <cell r="FB37">
            <v>8.9999999999999993E-3</v>
          </cell>
          <cell r="FC37">
            <v>3.7999999999999999E-2</v>
          </cell>
          <cell r="FD37">
            <v>2.8000000000000001E-2</v>
          </cell>
          <cell r="FE37">
            <v>3.7999999999999999E-2</v>
          </cell>
          <cell r="FF37">
            <v>5.7000000000000002E-2</v>
          </cell>
          <cell r="FG37">
            <v>7.4999999999999997E-2</v>
          </cell>
          <cell r="FH37">
            <v>0.17</v>
          </cell>
          <cell r="FI37">
            <v>0.19800000000000001</v>
          </cell>
          <cell r="FJ37">
            <v>0.35799999999999998</v>
          </cell>
          <cell r="FK37">
            <v>8.9999999999999993E-3</v>
          </cell>
          <cell r="GA37">
            <v>8.9999999999999993E-3</v>
          </cell>
          <cell r="GB37">
            <v>5.7000000000000002E-2</v>
          </cell>
          <cell r="GC37">
            <v>0.13200000000000001</v>
          </cell>
          <cell r="GD37">
            <v>0.189</v>
          </cell>
          <cell r="GE37">
            <v>9.4E-2</v>
          </cell>
          <cell r="GF37">
            <v>1.9E-2</v>
          </cell>
          <cell r="GG37">
            <v>0.217</v>
          </cell>
          <cell r="GH37">
            <v>0.34</v>
          </cell>
          <cell r="GI37">
            <v>0.27400000000000002</v>
          </cell>
          <cell r="GJ37">
            <v>0.29199999999999998</v>
          </cell>
          <cell r="GK37">
            <v>0.41499999999999998</v>
          </cell>
          <cell r="GL37">
            <v>0.151</v>
          </cell>
          <cell r="GM37">
            <v>0.71699999999999997</v>
          </cell>
          <cell r="GN37">
            <v>0.377</v>
          </cell>
          <cell r="GO37">
            <v>0.377</v>
          </cell>
          <cell r="GP37">
            <v>0.29199999999999998</v>
          </cell>
          <cell r="GQ37">
            <v>0.377</v>
          </cell>
          <cell r="GR37">
            <v>0.81100000000000005</v>
          </cell>
          <cell r="GS37">
            <v>1.9E-2</v>
          </cell>
          <cell r="GT37">
            <v>0.14199999999999999</v>
          </cell>
          <cell r="GU37">
            <v>0.123</v>
          </cell>
          <cell r="GV37">
            <v>0.13200000000000001</v>
          </cell>
          <cell r="GW37">
            <v>6.6000000000000003E-2</v>
          </cell>
          <cell r="GX37">
            <v>8.9999999999999993E-3</v>
          </cell>
          <cell r="GY37">
            <v>0</v>
          </cell>
          <cell r="GZ37">
            <v>6.6000000000000003E-2</v>
          </cell>
          <cell r="HA37">
            <v>5.7000000000000002E-2</v>
          </cell>
          <cell r="HB37">
            <v>7.4999999999999997E-2</v>
          </cell>
          <cell r="HC37">
            <v>3.7999999999999999E-2</v>
          </cell>
          <cell r="HD37">
            <v>8.9999999999999993E-3</v>
          </cell>
          <cell r="HE37">
            <v>3.7999999999999999E-2</v>
          </cell>
          <cell r="HF37">
            <v>1.9E-2</v>
          </cell>
          <cell r="HG37">
            <v>3.7999999999999999E-2</v>
          </cell>
          <cell r="HH37">
            <v>1.9E-2</v>
          </cell>
          <cell r="HI37">
            <v>8.9999999999999993E-3</v>
          </cell>
          <cell r="HJ37">
            <v>0</v>
          </cell>
        </row>
        <row r="38">
          <cell r="G38" t="str">
            <v>LEARN CHTR BUTLER</v>
          </cell>
          <cell r="L38" t="str">
            <v>CharterContract Schools</v>
          </cell>
          <cell r="AB38">
            <v>400046</v>
          </cell>
          <cell r="AR38" t="str">
            <v>&lt; 30</v>
          </cell>
          <cell r="AS38" t="str">
            <v/>
          </cell>
          <cell r="AT38" t="str">
            <v/>
          </cell>
          <cell r="AU38" t="str">
            <v/>
          </cell>
        </row>
        <row r="39">
          <cell r="G39" t="str">
            <v>LEARN CHTR NTH LAWNDALE</v>
          </cell>
          <cell r="L39" t="str">
            <v>CharterContract Schools</v>
          </cell>
          <cell r="AB39">
            <v>400047</v>
          </cell>
          <cell r="AR39" t="str">
            <v>&lt; 30</v>
          </cell>
          <cell r="AS39" t="str">
            <v/>
          </cell>
          <cell r="AT39" t="str">
            <v/>
          </cell>
          <cell r="AU39" t="str">
            <v/>
          </cell>
        </row>
        <row r="40">
          <cell r="G40" t="str">
            <v>LEARN CHTR EXCEL</v>
          </cell>
          <cell r="L40" t="str">
            <v>CharterContract Schools</v>
          </cell>
          <cell r="AB40">
            <v>400048</v>
          </cell>
          <cell r="AR40" t="str">
            <v>&lt; 30</v>
          </cell>
          <cell r="AS40" t="str">
            <v/>
          </cell>
          <cell r="AT40" t="str">
            <v/>
          </cell>
          <cell r="AU40" t="str">
            <v/>
          </cell>
        </row>
        <row r="41">
          <cell r="G41" t="str">
            <v>LEGACY CHTR CAMPUS</v>
          </cell>
          <cell r="L41" t="str">
            <v>CharterContract Schools</v>
          </cell>
          <cell r="AB41">
            <v>400049</v>
          </cell>
          <cell r="AR41" t="str">
            <v>&lt; 30</v>
          </cell>
          <cell r="AS41" t="str">
            <v/>
          </cell>
          <cell r="AT41" t="str">
            <v/>
          </cell>
          <cell r="AU41" t="str">
            <v/>
          </cell>
        </row>
        <row r="42">
          <cell r="G42" t="str">
            <v>NAMASTE CHTR CAMPUS</v>
          </cell>
          <cell r="L42" t="str">
            <v>CharterContract Schools</v>
          </cell>
          <cell r="AB42">
            <v>400050</v>
          </cell>
          <cell r="AR42" t="str">
            <v>31</v>
          </cell>
          <cell r="AS42" t="str">
            <v>strong</v>
          </cell>
          <cell r="AT42" t="str">
            <v>strong</v>
          </cell>
          <cell r="AU42" t="str">
            <v>very strong</v>
          </cell>
          <cell r="AV42">
            <v>61</v>
          </cell>
          <cell r="AW42">
            <v>73</v>
          </cell>
          <cell r="AX42">
            <v>94</v>
          </cell>
          <cell r="AY42">
            <v>69</v>
          </cell>
          <cell r="AZ42">
            <v>10</v>
          </cell>
          <cell r="BA42">
            <v>3</v>
          </cell>
          <cell r="BB42">
            <v>0</v>
          </cell>
          <cell r="BC42">
            <v>48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1.4E-2</v>
          </cell>
          <cell r="BN42">
            <v>5.8000000000000003E-2</v>
          </cell>
          <cell r="BO42">
            <v>5.8000000000000003E-2</v>
          </cell>
          <cell r="BP42">
            <v>7.1999999999999995E-2</v>
          </cell>
          <cell r="BQ42">
            <v>8.6999999999999994E-2</v>
          </cell>
          <cell r="BR42">
            <v>0</v>
          </cell>
          <cell r="BS42">
            <v>7.1999999999999995E-2</v>
          </cell>
          <cell r="BT42">
            <v>0.11600000000000001</v>
          </cell>
          <cell r="BU42">
            <v>0.31900000000000001</v>
          </cell>
          <cell r="BV42">
            <v>0.23200000000000001</v>
          </cell>
          <cell r="BW42">
            <v>0.28999999999999998</v>
          </cell>
          <cell r="BX42">
            <v>0.11600000000000001</v>
          </cell>
          <cell r="BY42">
            <v>0.27500000000000002</v>
          </cell>
          <cell r="BZ42">
            <v>0.36199999999999999</v>
          </cell>
          <cell r="CA42">
            <v>0</v>
          </cell>
          <cell r="CB42">
            <v>1.4E-2</v>
          </cell>
          <cell r="CC42">
            <v>2.9000000000000001E-2</v>
          </cell>
          <cell r="CD42">
            <v>0</v>
          </cell>
          <cell r="CE42">
            <v>1.4E-2</v>
          </cell>
          <cell r="CF42">
            <v>1.4E-2</v>
          </cell>
          <cell r="CG42">
            <v>0.623</v>
          </cell>
          <cell r="CH42">
            <v>0.68100000000000005</v>
          </cell>
          <cell r="CI42">
            <v>0.59399999999999997</v>
          </cell>
          <cell r="CJ42">
            <v>0.88400000000000001</v>
          </cell>
          <cell r="CK42">
            <v>0.623</v>
          </cell>
          <cell r="CL42">
            <v>0.44900000000000001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1.4E-2</v>
          </cell>
          <cell r="CR42">
            <v>1.4E-2</v>
          </cell>
          <cell r="CS42">
            <v>0</v>
          </cell>
          <cell r="CT42">
            <v>0</v>
          </cell>
          <cell r="CU42">
            <v>0</v>
          </cell>
          <cell r="CV42">
            <v>1.4E-2</v>
          </cell>
          <cell r="CW42">
            <v>1.4E-2</v>
          </cell>
          <cell r="CX42">
            <v>1.4E-2</v>
          </cell>
          <cell r="CY42">
            <v>2.9000000000000001E-2</v>
          </cell>
          <cell r="CZ42">
            <v>0</v>
          </cell>
          <cell r="DA42">
            <v>5.8000000000000003E-2</v>
          </cell>
          <cell r="DB42">
            <v>5.8000000000000003E-2</v>
          </cell>
          <cell r="DC42">
            <v>5.8000000000000003E-2</v>
          </cell>
          <cell r="DD42">
            <v>1.4E-2</v>
          </cell>
          <cell r="DE42">
            <v>0.159</v>
          </cell>
          <cell r="DF42">
            <v>0.13</v>
          </cell>
          <cell r="DG42">
            <v>0.14499999999999999</v>
          </cell>
          <cell r="DH42">
            <v>0.14499999999999999</v>
          </cell>
          <cell r="DI42">
            <v>0.17399999999999999</v>
          </cell>
          <cell r="DJ42">
            <v>0.17399999999999999</v>
          </cell>
          <cell r="DK42">
            <v>0.217</v>
          </cell>
          <cell r="DL42">
            <v>0.23200000000000001</v>
          </cell>
          <cell r="DM42">
            <v>0.17399999999999999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2.9000000000000001E-2</v>
          </cell>
          <cell r="DW42">
            <v>0.82599999999999996</v>
          </cell>
          <cell r="DX42">
            <v>0.85499999999999998</v>
          </cell>
          <cell r="DY42">
            <v>0.84099999999999997</v>
          </cell>
          <cell r="DZ42">
            <v>0.82599999999999996</v>
          </cell>
          <cell r="EA42">
            <v>0.81200000000000006</v>
          </cell>
          <cell r="EB42">
            <v>0.754</v>
          </cell>
          <cell r="EC42">
            <v>0.72499999999999998</v>
          </cell>
          <cell r="ED42">
            <v>0.71</v>
          </cell>
          <cell r="EE42">
            <v>0.78300000000000003</v>
          </cell>
          <cell r="EF42">
            <v>0.47799999999999998</v>
          </cell>
          <cell r="EG42">
            <v>0</v>
          </cell>
          <cell r="EH42">
            <v>0</v>
          </cell>
          <cell r="EJ42">
            <v>0.377</v>
          </cell>
          <cell r="EK42">
            <v>4.2999999999999997E-2</v>
          </cell>
          <cell r="EL42">
            <v>4.2999999999999997E-2</v>
          </cell>
          <cell r="EN42">
            <v>4.2999999999999997E-2</v>
          </cell>
          <cell r="EO42">
            <v>0.246</v>
          </cell>
          <cell r="EP42">
            <v>0.23200000000000001</v>
          </cell>
          <cell r="ER42">
            <v>2.9000000000000001E-2</v>
          </cell>
          <cell r="ES42">
            <v>0</v>
          </cell>
          <cell r="ET42">
            <v>4.2999999999999997E-2</v>
          </cell>
          <cell r="EV42">
            <v>7.1999999999999995E-2</v>
          </cell>
          <cell r="EW42">
            <v>0.71</v>
          </cell>
          <cell r="EX42">
            <v>0.68100000000000005</v>
          </cell>
          <cell r="EZ42">
            <v>9.3800000000000008</v>
          </cell>
          <cell r="FA42">
            <v>0</v>
          </cell>
          <cell r="FB42">
            <v>0</v>
          </cell>
          <cell r="FC42">
            <v>2.9000000000000001E-2</v>
          </cell>
          <cell r="FD42">
            <v>0</v>
          </cell>
          <cell r="FE42">
            <v>1.4E-2</v>
          </cell>
          <cell r="FF42">
            <v>1.4E-2</v>
          </cell>
          <cell r="FG42">
            <v>1.4E-2</v>
          </cell>
          <cell r="FH42">
            <v>5.8000000000000003E-2</v>
          </cell>
          <cell r="FI42">
            <v>0.10100000000000001</v>
          </cell>
          <cell r="FJ42">
            <v>0.72499999999999998</v>
          </cell>
          <cell r="FK42">
            <v>4.2999999999999997E-2</v>
          </cell>
          <cell r="GA42">
            <v>0</v>
          </cell>
          <cell r="GB42">
            <v>1.4E-2</v>
          </cell>
          <cell r="GC42">
            <v>1.4E-2</v>
          </cell>
          <cell r="GD42">
            <v>0</v>
          </cell>
          <cell r="GE42">
            <v>4.2999999999999997E-2</v>
          </cell>
          <cell r="GF42">
            <v>1.4E-2</v>
          </cell>
          <cell r="GG42">
            <v>0.246</v>
          </cell>
          <cell r="GH42">
            <v>0.17399999999999999</v>
          </cell>
          <cell r="GI42">
            <v>0.17399999999999999</v>
          </cell>
          <cell r="GJ42">
            <v>0.188</v>
          </cell>
          <cell r="GK42">
            <v>8.6999999999999994E-2</v>
          </cell>
          <cell r="GL42">
            <v>0.17399999999999999</v>
          </cell>
          <cell r="GM42">
            <v>0.754</v>
          </cell>
          <cell r="GN42">
            <v>0.50700000000000001</v>
          </cell>
          <cell r="GO42">
            <v>0.66700000000000004</v>
          </cell>
          <cell r="GP42">
            <v>0.81200000000000006</v>
          </cell>
          <cell r="GQ42">
            <v>0.84099999999999997</v>
          </cell>
          <cell r="GR42">
            <v>0.79700000000000004</v>
          </cell>
          <cell r="GS42">
            <v>0</v>
          </cell>
          <cell r="GT42">
            <v>0.217</v>
          </cell>
          <cell r="GU42">
            <v>0.14499999999999999</v>
          </cell>
          <cell r="GV42">
            <v>0</v>
          </cell>
          <cell r="GW42">
            <v>1.4E-2</v>
          </cell>
          <cell r="GX42">
            <v>1.4E-2</v>
          </cell>
          <cell r="GY42">
            <v>0</v>
          </cell>
          <cell r="GZ42">
            <v>8.6999999999999994E-2</v>
          </cell>
          <cell r="HA42">
            <v>0</v>
          </cell>
          <cell r="HB42">
            <v>0</v>
          </cell>
          <cell r="HC42">
            <v>1.4E-2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</row>
        <row r="43">
          <cell r="G43" t="str">
            <v>NOBLE ST CHTR-NOBLE</v>
          </cell>
          <cell r="L43" t="str">
            <v>CharterContract Schools</v>
          </cell>
          <cell r="AB43">
            <v>400051</v>
          </cell>
          <cell r="AR43" t="str">
            <v>&lt; 30</v>
          </cell>
          <cell r="AS43" t="str">
            <v/>
          </cell>
          <cell r="AT43" t="str">
            <v/>
          </cell>
          <cell r="AU43" t="str">
            <v/>
          </cell>
        </row>
        <row r="44">
          <cell r="G44" t="str">
            <v>NOBLE ST CHTR-COMER</v>
          </cell>
          <cell r="L44" t="str">
            <v>CharterContract Schools</v>
          </cell>
          <cell r="AB44">
            <v>400052</v>
          </cell>
          <cell r="AR44" t="str">
            <v>&lt; 30</v>
          </cell>
          <cell r="AS44" t="str">
            <v/>
          </cell>
          <cell r="AT44" t="str">
            <v/>
          </cell>
          <cell r="AU44" t="str">
            <v/>
          </cell>
        </row>
        <row r="45">
          <cell r="G45" t="str">
            <v>NOBLE ST CHTR-GOLDER</v>
          </cell>
          <cell r="L45" t="str">
            <v>CharterContract Schools</v>
          </cell>
          <cell r="AB45">
            <v>400053</v>
          </cell>
          <cell r="AR45" t="str">
            <v>&lt; 30</v>
          </cell>
          <cell r="AS45" t="str">
            <v/>
          </cell>
          <cell r="AT45" t="str">
            <v/>
          </cell>
          <cell r="AU45" t="str">
            <v/>
          </cell>
        </row>
        <row r="46">
          <cell r="G46" t="str">
            <v>NOBLE ST CHTR-PRITZKER</v>
          </cell>
          <cell r="L46" t="str">
            <v>CharterContract Schools</v>
          </cell>
          <cell r="AB46">
            <v>400054</v>
          </cell>
          <cell r="AR46" t="str">
            <v>&lt; 30</v>
          </cell>
          <cell r="AS46" t="str">
            <v/>
          </cell>
          <cell r="AT46" t="str">
            <v/>
          </cell>
          <cell r="AU46" t="str">
            <v/>
          </cell>
        </row>
        <row r="47">
          <cell r="G47" t="str">
            <v>NOBLE ST CHTR-RAUNER</v>
          </cell>
          <cell r="L47" t="str">
            <v>CharterContract Schools</v>
          </cell>
          <cell r="AB47">
            <v>400055</v>
          </cell>
          <cell r="AR47" t="str">
            <v>&lt; 30</v>
          </cell>
          <cell r="AS47" t="str">
            <v/>
          </cell>
          <cell r="AT47" t="str">
            <v/>
          </cell>
          <cell r="AU47" t="str">
            <v/>
          </cell>
        </row>
        <row r="48">
          <cell r="G48" t="str">
            <v>NOBLE ST CHTR-ROWE CLARK</v>
          </cell>
          <cell r="L48" t="str">
            <v>CharterContract Schools</v>
          </cell>
          <cell r="AB48">
            <v>400056</v>
          </cell>
          <cell r="AR48" t="str">
            <v>&lt; 30</v>
          </cell>
          <cell r="AS48" t="str">
            <v/>
          </cell>
          <cell r="AT48" t="str">
            <v/>
          </cell>
          <cell r="AU48" t="str">
            <v/>
          </cell>
        </row>
        <row r="49">
          <cell r="G49" t="str">
            <v>NOBLE ST CHTR-UIC</v>
          </cell>
          <cell r="L49" t="str">
            <v>CharterContract Schools</v>
          </cell>
          <cell r="AB49">
            <v>400057</v>
          </cell>
          <cell r="AR49" t="str">
            <v>42</v>
          </cell>
          <cell r="AS49" t="str">
            <v>neutral</v>
          </cell>
          <cell r="AT49" t="str">
            <v>neutral</v>
          </cell>
          <cell r="AU49" t="str">
            <v>weak</v>
          </cell>
          <cell r="AV49">
            <v>46</v>
          </cell>
          <cell r="AW49">
            <v>53</v>
          </cell>
          <cell r="AX49">
            <v>38</v>
          </cell>
          <cell r="AY49">
            <v>268</v>
          </cell>
          <cell r="AZ49">
            <v>8</v>
          </cell>
          <cell r="BA49">
            <v>9</v>
          </cell>
          <cell r="BB49">
            <v>48</v>
          </cell>
          <cell r="BC49">
            <v>188</v>
          </cell>
          <cell r="BI49">
            <v>1.9E-2</v>
          </cell>
          <cell r="BJ49">
            <v>1.0999999999999999E-2</v>
          </cell>
          <cell r="BK49">
            <v>1.0999999999999999E-2</v>
          </cell>
          <cell r="BL49">
            <v>1.4999999999999999E-2</v>
          </cell>
          <cell r="BM49">
            <v>1.9E-2</v>
          </cell>
          <cell r="BN49">
            <v>0.13400000000000001</v>
          </cell>
          <cell r="BO49">
            <v>0.108</v>
          </cell>
          <cell r="BP49">
            <v>0.09</v>
          </cell>
          <cell r="BQ49">
            <v>7.0999999999999994E-2</v>
          </cell>
          <cell r="BR49">
            <v>6.3E-2</v>
          </cell>
          <cell r="BS49">
            <v>7.0999999999999994E-2</v>
          </cell>
          <cell r="BT49">
            <v>0.27600000000000002</v>
          </cell>
          <cell r="BU49">
            <v>0.38400000000000001</v>
          </cell>
          <cell r="BV49">
            <v>0.36599999999999999</v>
          </cell>
          <cell r="BW49">
            <v>0.44800000000000001</v>
          </cell>
          <cell r="BX49">
            <v>0.35099999999999998</v>
          </cell>
          <cell r="BY49">
            <v>0.41399999999999998</v>
          </cell>
          <cell r="BZ49">
            <v>0.30199999999999999</v>
          </cell>
          <cell r="CA49">
            <v>1.4999999999999999E-2</v>
          </cell>
          <cell r="CB49">
            <v>2.1999999999999999E-2</v>
          </cell>
          <cell r="CC49">
            <v>4.4999999999999998E-2</v>
          </cell>
          <cell r="CD49">
            <v>1.9E-2</v>
          </cell>
          <cell r="CE49">
            <v>2.5999999999999999E-2</v>
          </cell>
          <cell r="CF49">
            <v>4.4999999999999998E-2</v>
          </cell>
          <cell r="CG49">
            <v>0.47399999999999998</v>
          </cell>
          <cell r="CH49">
            <v>0.51100000000000001</v>
          </cell>
          <cell r="CI49">
            <v>0.42499999999999999</v>
          </cell>
          <cell r="CJ49">
            <v>0.55200000000000005</v>
          </cell>
          <cell r="CK49">
            <v>0.47</v>
          </cell>
          <cell r="CL49">
            <v>0.24299999999999999</v>
          </cell>
          <cell r="CM49">
            <v>4.0000000000000001E-3</v>
          </cell>
          <cell r="CN49">
            <v>4.0000000000000001E-3</v>
          </cell>
          <cell r="CO49">
            <v>4.0000000000000001E-3</v>
          </cell>
          <cell r="CP49">
            <v>4.0000000000000001E-3</v>
          </cell>
          <cell r="CQ49">
            <v>0</v>
          </cell>
          <cell r="CR49">
            <v>4.0000000000000001E-3</v>
          </cell>
          <cell r="CS49">
            <v>0.10100000000000001</v>
          </cell>
          <cell r="CT49">
            <v>0.16</v>
          </cell>
          <cell r="CU49">
            <v>6.3E-2</v>
          </cell>
          <cell r="CV49">
            <v>7.0000000000000001E-3</v>
          </cell>
          <cell r="CW49">
            <v>7.0000000000000001E-3</v>
          </cell>
          <cell r="CX49">
            <v>2.5999999999999999E-2</v>
          </cell>
          <cell r="CY49">
            <v>4.4999999999999998E-2</v>
          </cell>
          <cell r="CZ49">
            <v>1.4999999999999999E-2</v>
          </cell>
          <cell r="DA49">
            <v>0.03</v>
          </cell>
          <cell r="DB49">
            <v>0.108</v>
          </cell>
          <cell r="DC49">
            <v>0.183</v>
          </cell>
          <cell r="DD49">
            <v>0.123</v>
          </cell>
          <cell r="DE49">
            <v>0.224</v>
          </cell>
          <cell r="DF49">
            <v>0.33200000000000002</v>
          </cell>
          <cell r="DG49">
            <v>0.38800000000000001</v>
          </cell>
          <cell r="DH49">
            <v>0.34699999999999998</v>
          </cell>
          <cell r="DI49">
            <v>0.35399999999999998</v>
          </cell>
          <cell r="DJ49">
            <v>0.377</v>
          </cell>
          <cell r="DK49">
            <v>0.36599999999999999</v>
          </cell>
          <cell r="DL49">
            <v>0.313</v>
          </cell>
          <cell r="DM49">
            <v>0.32100000000000001</v>
          </cell>
          <cell r="DN49">
            <v>2.1999999999999999E-2</v>
          </cell>
          <cell r="DO49">
            <v>1.4999999999999999E-2</v>
          </cell>
          <cell r="DP49">
            <v>2.1999999999999999E-2</v>
          </cell>
          <cell r="DQ49">
            <v>1.9E-2</v>
          </cell>
          <cell r="DR49">
            <v>2.1999999999999999E-2</v>
          </cell>
          <cell r="DS49">
            <v>3.4000000000000002E-2</v>
          </cell>
          <cell r="DT49">
            <v>3.6999999999999998E-2</v>
          </cell>
          <cell r="DU49">
            <v>3.4000000000000002E-2</v>
          </cell>
          <cell r="DV49">
            <v>3.4000000000000002E-2</v>
          </cell>
          <cell r="DW49">
            <v>0.74299999999999999</v>
          </cell>
          <cell r="DX49">
            <v>0.64200000000000002</v>
          </cell>
          <cell r="DY49">
            <v>0.56000000000000005</v>
          </cell>
          <cell r="DZ49">
            <v>0.58599999999999997</v>
          </cell>
          <cell r="EA49">
            <v>0.60799999999999998</v>
          </cell>
          <cell r="EB49">
            <v>0.55600000000000005</v>
          </cell>
          <cell r="EC49">
            <v>0.38800000000000001</v>
          </cell>
          <cell r="ED49">
            <v>0.31</v>
          </cell>
          <cell r="EE49">
            <v>0.45900000000000002</v>
          </cell>
          <cell r="EF49">
            <v>0.61599999999999999</v>
          </cell>
          <cell r="EG49">
            <v>2.5999999999999999E-2</v>
          </cell>
          <cell r="EH49">
            <v>7.0000000000000001E-3</v>
          </cell>
          <cell r="EJ49">
            <v>0.16800000000000001</v>
          </cell>
          <cell r="EK49">
            <v>6.7000000000000004E-2</v>
          </cell>
          <cell r="EL49">
            <v>1.9E-2</v>
          </cell>
          <cell r="EN49">
            <v>9.7000000000000003E-2</v>
          </cell>
          <cell r="EO49">
            <v>0.44800000000000001</v>
          </cell>
          <cell r="EP49">
            <v>0.35799999999999998</v>
          </cell>
          <cell r="ER49">
            <v>4.1000000000000002E-2</v>
          </cell>
          <cell r="ES49">
            <v>5.1999999999999998E-2</v>
          </cell>
          <cell r="ET49">
            <v>0.09</v>
          </cell>
          <cell r="EV49">
            <v>7.8E-2</v>
          </cell>
          <cell r="EW49">
            <v>0.40699999999999997</v>
          </cell>
          <cell r="EX49">
            <v>0.52600000000000002</v>
          </cell>
          <cell r="EZ49">
            <v>8.85</v>
          </cell>
          <cell r="FA49">
            <v>0</v>
          </cell>
          <cell r="FB49">
            <v>1.0999999999999999E-2</v>
          </cell>
          <cell r="FC49">
            <v>4.0000000000000001E-3</v>
          </cell>
          <cell r="FD49">
            <v>2.1999999999999999E-2</v>
          </cell>
          <cell r="FE49">
            <v>3.6999999999999998E-2</v>
          </cell>
          <cell r="FF49">
            <v>1.4999999999999999E-2</v>
          </cell>
          <cell r="FG49">
            <v>7.4999999999999997E-2</v>
          </cell>
          <cell r="FH49">
            <v>0.104</v>
          </cell>
          <cell r="FI49">
            <v>0.19400000000000001</v>
          </cell>
          <cell r="FJ49">
            <v>0.51100000000000001</v>
          </cell>
          <cell r="FK49">
            <v>2.5999999999999999E-2</v>
          </cell>
          <cell r="GA49">
            <v>7.0000000000000001E-3</v>
          </cell>
          <cell r="GB49">
            <v>2.1999999999999999E-2</v>
          </cell>
          <cell r="GC49">
            <v>7.8E-2</v>
          </cell>
          <cell r="GD49">
            <v>0.16</v>
          </cell>
          <cell r="GE49">
            <v>0.14199999999999999</v>
          </cell>
          <cell r="GF49">
            <v>1.4999999999999999E-2</v>
          </cell>
          <cell r="GG49">
            <v>0.45500000000000002</v>
          </cell>
          <cell r="GH49">
            <v>0.28399999999999997</v>
          </cell>
          <cell r="GI49">
            <v>0.23899999999999999</v>
          </cell>
          <cell r="GJ49">
            <v>0.40699999999999997</v>
          </cell>
          <cell r="GK49">
            <v>0.40699999999999997</v>
          </cell>
          <cell r="GL49">
            <v>0.41799999999999998</v>
          </cell>
          <cell r="GM49">
            <v>0.377</v>
          </cell>
          <cell r="GN49">
            <v>0.35099999999999998</v>
          </cell>
          <cell r="GO49">
            <v>0.23899999999999999</v>
          </cell>
          <cell r="GP49">
            <v>0.27600000000000002</v>
          </cell>
          <cell r="GQ49">
            <v>0.22</v>
          </cell>
          <cell r="GR49">
            <v>0.45900000000000002</v>
          </cell>
          <cell r="GS49">
            <v>0.09</v>
          </cell>
          <cell r="GT49">
            <v>0.27600000000000002</v>
          </cell>
          <cell r="GU49">
            <v>0.32800000000000001</v>
          </cell>
          <cell r="GV49">
            <v>0.10100000000000001</v>
          </cell>
          <cell r="GW49">
            <v>0.17199999999999999</v>
          </cell>
          <cell r="GX49">
            <v>5.6000000000000001E-2</v>
          </cell>
          <cell r="GY49">
            <v>1.9E-2</v>
          </cell>
          <cell r="GZ49">
            <v>1.9E-2</v>
          </cell>
          <cell r="HA49">
            <v>4.9000000000000002E-2</v>
          </cell>
          <cell r="HB49">
            <v>7.0000000000000001E-3</v>
          </cell>
          <cell r="HC49">
            <v>1.4999999999999999E-2</v>
          </cell>
          <cell r="HD49">
            <v>7.0000000000000001E-3</v>
          </cell>
          <cell r="HE49">
            <v>5.1999999999999998E-2</v>
          </cell>
          <cell r="HF49">
            <v>4.9000000000000002E-2</v>
          </cell>
          <cell r="HG49">
            <v>6.7000000000000004E-2</v>
          </cell>
          <cell r="HH49">
            <v>4.9000000000000002E-2</v>
          </cell>
          <cell r="HI49">
            <v>4.4999999999999998E-2</v>
          </cell>
          <cell r="HJ49">
            <v>4.4999999999999998E-2</v>
          </cell>
        </row>
        <row r="50">
          <cell r="G50" t="str">
            <v>NTH LAWNDALE CHTR-CHRISTIANA</v>
          </cell>
          <cell r="L50" t="str">
            <v>CharterContract Schools</v>
          </cell>
          <cell r="AB50">
            <v>400058</v>
          </cell>
          <cell r="AR50" t="str">
            <v>&lt; 30</v>
          </cell>
          <cell r="AS50" t="str">
            <v/>
          </cell>
          <cell r="AT50" t="str">
            <v/>
          </cell>
          <cell r="AU50" t="str">
            <v/>
          </cell>
        </row>
        <row r="51">
          <cell r="G51" t="str">
            <v>NTH LAWNDALE CHTR-COLLINS</v>
          </cell>
          <cell r="L51" t="str">
            <v>CharterContract Schools</v>
          </cell>
          <cell r="AB51">
            <v>400059</v>
          </cell>
          <cell r="AR51" t="str">
            <v>&lt; 30</v>
          </cell>
          <cell r="AS51" t="str">
            <v/>
          </cell>
          <cell r="AT51" t="str">
            <v/>
          </cell>
          <cell r="AU51" t="str">
            <v/>
          </cell>
        </row>
        <row r="52">
          <cell r="G52" t="str">
            <v>PASSAGES CHTR CAMPUS</v>
          </cell>
          <cell r="L52" t="str">
            <v>CharterContract Schools</v>
          </cell>
          <cell r="AB52">
            <v>400060</v>
          </cell>
          <cell r="AR52" t="str">
            <v>&lt; 30</v>
          </cell>
          <cell r="AS52" t="str">
            <v/>
          </cell>
          <cell r="AT52" t="str">
            <v/>
          </cell>
          <cell r="AU52" t="str">
            <v/>
          </cell>
        </row>
        <row r="53">
          <cell r="G53" t="str">
            <v>PERSPECTIVES CHTR - LEADERSHIP ACADEMY</v>
          </cell>
          <cell r="L53" t="str">
            <v>CharterContract Schools</v>
          </cell>
          <cell r="AB53">
            <v>400061</v>
          </cell>
          <cell r="AR53" t="str">
            <v>&gt; 75</v>
          </cell>
          <cell r="AS53" t="str">
            <v>neutral</v>
          </cell>
          <cell r="AT53" t="str">
            <v>neutral</v>
          </cell>
          <cell r="AU53" t="str">
            <v>weak</v>
          </cell>
          <cell r="AV53">
            <v>51</v>
          </cell>
          <cell r="AW53">
            <v>55</v>
          </cell>
          <cell r="AX53">
            <v>38</v>
          </cell>
          <cell r="AY53">
            <v>336</v>
          </cell>
          <cell r="AZ53">
            <v>1</v>
          </cell>
          <cell r="BA53">
            <v>0</v>
          </cell>
          <cell r="BB53">
            <v>309</v>
          </cell>
          <cell r="BC53">
            <v>0</v>
          </cell>
          <cell r="BI53">
            <v>0.03</v>
          </cell>
          <cell r="BJ53">
            <v>2.4E-2</v>
          </cell>
          <cell r="BK53">
            <v>1.4999999999999999E-2</v>
          </cell>
          <cell r="BL53">
            <v>2.1000000000000001E-2</v>
          </cell>
          <cell r="BM53">
            <v>4.4999999999999998E-2</v>
          </cell>
          <cell r="BN53">
            <v>0.10100000000000001</v>
          </cell>
          <cell r="BO53">
            <v>0.122</v>
          </cell>
          <cell r="BP53">
            <v>0.11</v>
          </cell>
          <cell r="BQ53">
            <v>0.14299999999999999</v>
          </cell>
          <cell r="BR53">
            <v>4.4999999999999998E-2</v>
          </cell>
          <cell r="BS53">
            <v>0.125</v>
          </cell>
          <cell r="BT53">
            <v>0.19600000000000001</v>
          </cell>
          <cell r="BU53">
            <v>0.33600000000000002</v>
          </cell>
          <cell r="BV53">
            <v>0.33900000000000002</v>
          </cell>
          <cell r="BW53">
            <v>0.42599999999999999</v>
          </cell>
          <cell r="BX53">
            <v>0.193</v>
          </cell>
          <cell r="BY53">
            <v>0.375</v>
          </cell>
          <cell r="BZ53">
            <v>0.33600000000000002</v>
          </cell>
          <cell r="CA53">
            <v>8.9999999999999993E-3</v>
          </cell>
          <cell r="CB53">
            <v>0</v>
          </cell>
          <cell r="CC53">
            <v>1.2E-2</v>
          </cell>
          <cell r="CD53">
            <v>1.4999999999999999E-2</v>
          </cell>
          <cell r="CE53">
            <v>6.0000000000000001E-3</v>
          </cell>
          <cell r="CF53">
            <v>0.03</v>
          </cell>
          <cell r="CG53">
            <v>0.503</v>
          </cell>
          <cell r="CH53">
            <v>0.52700000000000002</v>
          </cell>
          <cell r="CI53">
            <v>0.40500000000000003</v>
          </cell>
          <cell r="CJ53">
            <v>0.72599999999999998</v>
          </cell>
          <cell r="CK53">
            <v>0.44900000000000001</v>
          </cell>
          <cell r="CL53">
            <v>0.33600000000000002</v>
          </cell>
          <cell r="CM53">
            <v>0</v>
          </cell>
          <cell r="CN53">
            <v>3.0000000000000001E-3</v>
          </cell>
          <cell r="CO53">
            <v>3.0000000000000001E-3</v>
          </cell>
          <cell r="CP53">
            <v>1.4999999999999999E-2</v>
          </cell>
          <cell r="CQ53">
            <v>6.0000000000000001E-3</v>
          </cell>
          <cell r="CR53">
            <v>1.4999999999999999E-2</v>
          </cell>
          <cell r="CS53">
            <v>9.5000000000000001E-2</v>
          </cell>
          <cell r="CT53">
            <v>9.8000000000000004E-2</v>
          </cell>
          <cell r="CU53">
            <v>6.5000000000000002E-2</v>
          </cell>
          <cell r="CV53">
            <v>4.2000000000000003E-2</v>
          </cell>
          <cell r="CW53">
            <v>4.2000000000000003E-2</v>
          </cell>
          <cell r="CX53">
            <v>6.8000000000000005E-2</v>
          </cell>
          <cell r="CY53">
            <v>7.6999999999999999E-2</v>
          </cell>
          <cell r="CZ53">
            <v>4.8000000000000001E-2</v>
          </cell>
          <cell r="DA53">
            <v>0.107</v>
          </cell>
          <cell r="DB53">
            <v>0.155</v>
          </cell>
          <cell r="DC53">
            <v>0.14599999999999999</v>
          </cell>
          <cell r="DD53">
            <v>0.14000000000000001</v>
          </cell>
          <cell r="DE53">
            <v>0.23200000000000001</v>
          </cell>
          <cell r="DF53">
            <v>0.253</v>
          </cell>
          <cell r="DG53">
            <v>0.29199999999999998</v>
          </cell>
          <cell r="DH53">
            <v>0.253</v>
          </cell>
          <cell r="DI53">
            <v>0.29199999999999998</v>
          </cell>
          <cell r="DJ53">
            <v>0.39600000000000002</v>
          </cell>
          <cell r="DK53">
            <v>0.28299999999999997</v>
          </cell>
          <cell r="DL53">
            <v>0.26500000000000001</v>
          </cell>
          <cell r="DM53">
            <v>0.32700000000000001</v>
          </cell>
          <cell r="DN53">
            <v>3.0000000000000001E-3</v>
          </cell>
          <cell r="DO53">
            <v>1.2E-2</v>
          </cell>
          <cell r="DP53">
            <v>1.2E-2</v>
          </cell>
          <cell r="DQ53">
            <v>1.4999999999999999E-2</v>
          </cell>
          <cell r="DR53">
            <v>1.2E-2</v>
          </cell>
          <cell r="DS53">
            <v>1.2E-2</v>
          </cell>
          <cell r="DT53">
            <v>1.4999999999999999E-2</v>
          </cell>
          <cell r="DU53">
            <v>8.9999999999999993E-3</v>
          </cell>
          <cell r="DV53">
            <v>1.7999999999999999E-2</v>
          </cell>
          <cell r="DW53">
            <v>0.72299999999999998</v>
          </cell>
          <cell r="DX53">
            <v>0.69</v>
          </cell>
          <cell r="DY53">
            <v>0.625</v>
          </cell>
          <cell r="DZ53">
            <v>0.64</v>
          </cell>
          <cell r="EA53">
            <v>0.64300000000000002</v>
          </cell>
          <cell r="EB53">
            <v>0.47</v>
          </cell>
          <cell r="EC53">
            <v>0.45200000000000001</v>
          </cell>
          <cell r="ED53">
            <v>0.48199999999999998</v>
          </cell>
          <cell r="EE53">
            <v>0.44900000000000001</v>
          </cell>
          <cell r="EF53">
            <v>0.46100000000000002</v>
          </cell>
          <cell r="EG53">
            <v>6.3E-2</v>
          </cell>
          <cell r="EH53">
            <v>1.2E-2</v>
          </cell>
          <cell r="EJ53">
            <v>0.32400000000000001</v>
          </cell>
          <cell r="EK53">
            <v>0.223</v>
          </cell>
          <cell r="EL53">
            <v>0.10100000000000001</v>
          </cell>
          <cell r="EN53">
            <v>0.107</v>
          </cell>
          <cell r="EO53">
            <v>0.432</v>
          </cell>
          <cell r="EP53">
            <v>0.48199999999999998</v>
          </cell>
          <cell r="ER53">
            <v>2.4E-2</v>
          </cell>
          <cell r="ES53">
            <v>1.2E-2</v>
          </cell>
          <cell r="ET53">
            <v>5.7000000000000002E-2</v>
          </cell>
          <cell r="EV53">
            <v>8.3000000000000004E-2</v>
          </cell>
          <cell r="EW53">
            <v>0.27100000000000002</v>
          </cell>
          <cell r="EX53">
            <v>0.34799999999999998</v>
          </cell>
          <cell r="EZ53">
            <v>7.69</v>
          </cell>
          <cell r="FA53">
            <v>0.03</v>
          </cell>
          <cell r="FB53">
            <v>1.2E-2</v>
          </cell>
          <cell r="FC53">
            <v>1.2E-2</v>
          </cell>
          <cell r="FD53">
            <v>0.03</v>
          </cell>
          <cell r="FE53">
            <v>6.8000000000000005E-2</v>
          </cell>
          <cell r="FF53">
            <v>0.107</v>
          </cell>
          <cell r="FG53">
            <v>0.11</v>
          </cell>
          <cell r="FH53">
            <v>0.193</v>
          </cell>
          <cell r="FI53">
            <v>0.13700000000000001</v>
          </cell>
          <cell r="FJ53">
            <v>0.27400000000000002</v>
          </cell>
          <cell r="FK53">
            <v>2.7E-2</v>
          </cell>
          <cell r="GA53">
            <v>1.2E-2</v>
          </cell>
          <cell r="GB53">
            <v>7.0999999999999994E-2</v>
          </cell>
          <cell r="GC53">
            <v>9.5000000000000001E-2</v>
          </cell>
          <cell r="GD53">
            <v>8.3000000000000004E-2</v>
          </cell>
          <cell r="GE53">
            <v>0.125</v>
          </cell>
          <cell r="GF53">
            <v>3.3000000000000002E-2</v>
          </cell>
          <cell r="GG53">
            <v>0.435</v>
          </cell>
          <cell r="GH53">
            <v>0.23200000000000001</v>
          </cell>
          <cell r="GI53">
            <v>0.22</v>
          </cell>
          <cell r="GJ53">
            <v>0.29499999999999998</v>
          </cell>
          <cell r="GK53">
            <v>0.44</v>
          </cell>
          <cell r="GL53">
            <v>0.45200000000000001</v>
          </cell>
          <cell r="GM53">
            <v>0.41099999999999998</v>
          </cell>
          <cell r="GN53">
            <v>0.26500000000000001</v>
          </cell>
          <cell r="GO53">
            <v>0.19900000000000001</v>
          </cell>
          <cell r="GP53">
            <v>0.247</v>
          </cell>
          <cell r="GQ53">
            <v>0.26800000000000002</v>
          </cell>
          <cell r="GR53">
            <v>0.39900000000000002</v>
          </cell>
          <cell r="GS53">
            <v>0.122</v>
          </cell>
          <cell r="GT53">
            <v>0.28000000000000003</v>
          </cell>
          <cell r="GU53">
            <v>0.28899999999999998</v>
          </cell>
          <cell r="GV53">
            <v>0.22</v>
          </cell>
          <cell r="GW53">
            <v>0.122</v>
          </cell>
          <cell r="GX53">
            <v>9.5000000000000001E-2</v>
          </cell>
          <cell r="GY53">
            <v>6.0000000000000001E-3</v>
          </cell>
          <cell r="GZ53">
            <v>0.122</v>
          </cell>
          <cell r="HA53">
            <v>0.17299999999999999</v>
          </cell>
          <cell r="HB53">
            <v>9.5000000000000001E-2</v>
          </cell>
          <cell r="HC53">
            <v>6.0000000000000001E-3</v>
          </cell>
          <cell r="HD53">
            <v>6.0000000000000001E-3</v>
          </cell>
          <cell r="HE53">
            <v>1.4999999999999999E-2</v>
          </cell>
          <cell r="HF53">
            <v>0.03</v>
          </cell>
          <cell r="HG53">
            <v>2.4E-2</v>
          </cell>
          <cell r="HH53">
            <v>0.06</v>
          </cell>
          <cell r="HI53">
            <v>3.9E-2</v>
          </cell>
          <cell r="HJ53">
            <v>1.4999999999999999E-2</v>
          </cell>
        </row>
        <row r="54">
          <cell r="G54" t="str">
            <v>PERSPECTIVES CHTR CALUMET TECH</v>
          </cell>
          <cell r="L54" t="str">
            <v>CharterContract Schools</v>
          </cell>
          <cell r="AB54">
            <v>400062</v>
          </cell>
          <cell r="AR54" t="str">
            <v>&lt; 30</v>
          </cell>
          <cell r="AS54" t="str">
            <v/>
          </cell>
          <cell r="AT54" t="str">
            <v/>
          </cell>
          <cell r="AU54" t="str">
            <v/>
          </cell>
        </row>
        <row r="55">
          <cell r="G55" t="str">
            <v>PERSPECTIVES CHTR JOSLIN</v>
          </cell>
          <cell r="L55" t="str">
            <v>CharterContract Schools</v>
          </cell>
          <cell r="AB55">
            <v>400064</v>
          </cell>
          <cell r="AR55" t="str">
            <v>&lt; 30</v>
          </cell>
          <cell r="AS55" t="str">
            <v/>
          </cell>
          <cell r="AT55" t="str">
            <v/>
          </cell>
          <cell r="AU55" t="str">
            <v/>
          </cell>
        </row>
        <row r="56">
          <cell r="G56" t="str">
            <v>PERSPECTIVES CHTR IIT</v>
          </cell>
          <cell r="L56" t="str">
            <v>CharterContract Schools</v>
          </cell>
          <cell r="AB56">
            <v>400066</v>
          </cell>
          <cell r="AR56" t="str">
            <v>33</v>
          </cell>
          <cell r="AS56" t="str">
            <v>weak</v>
          </cell>
          <cell r="AT56" t="str">
            <v>weak</v>
          </cell>
          <cell r="AU56" t="str">
            <v>weak</v>
          </cell>
          <cell r="AV56">
            <v>38</v>
          </cell>
          <cell r="AW56">
            <v>37</v>
          </cell>
          <cell r="AX56">
            <v>24</v>
          </cell>
          <cell r="AY56">
            <v>142</v>
          </cell>
          <cell r="AZ56">
            <v>1</v>
          </cell>
          <cell r="BA56">
            <v>0</v>
          </cell>
          <cell r="BB56">
            <v>122</v>
          </cell>
          <cell r="BC56">
            <v>3</v>
          </cell>
          <cell r="BI56">
            <v>2.1000000000000001E-2</v>
          </cell>
          <cell r="BJ56">
            <v>2.8000000000000001E-2</v>
          </cell>
          <cell r="BK56">
            <v>3.5000000000000003E-2</v>
          </cell>
          <cell r="BL56">
            <v>7.0000000000000001E-3</v>
          </cell>
          <cell r="BM56">
            <v>7.0000000000000007E-2</v>
          </cell>
          <cell r="BN56">
            <v>0.23899999999999999</v>
          </cell>
          <cell r="BO56">
            <v>0.106</v>
          </cell>
          <cell r="BP56">
            <v>0.106</v>
          </cell>
          <cell r="BQ56">
            <v>0.127</v>
          </cell>
          <cell r="BR56">
            <v>8.5000000000000006E-2</v>
          </cell>
          <cell r="BS56">
            <v>0.155</v>
          </cell>
          <cell r="BT56">
            <v>0.23899999999999999</v>
          </cell>
          <cell r="BU56">
            <v>0.39400000000000002</v>
          </cell>
          <cell r="BV56">
            <v>0.35899999999999999</v>
          </cell>
          <cell r="BW56">
            <v>0.437</v>
          </cell>
          <cell r="BX56">
            <v>0.28899999999999998</v>
          </cell>
          <cell r="BY56">
            <v>0.39400000000000002</v>
          </cell>
          <cell r="BZ56">
            <v>0.29599999999999999</v>
          </cell>
          <cell r="CA56">
            <v>0</v>
          </cell>
          <cell r="CB56">
            <v>7.0000000000000001E-3</v>
          </cell>
          <cell r="CC56">
            <v>1.4E-2</v>
          </cell>
          <cell r="CD56">
            <v>1.4E-2</v>
          </cell>
          <cell r="CE56">
            <v>2.1000000000000001E-2</v>
          </cell>
          <cell r="CF56">
            <v>1.4E-2</v>
          </cell>
          <cell r="CG56">
            <v>0.47899999999999998</v>
          </cell>
          <cell r="CH56">
            <v>0.5</v>
          </cell>
          <cell r="CI56">
            <v>0.38700000000000001</v>
          </cell>
          <cell r="CJ56">
            <v>0.60599999999999998</v>
          </cell>
          <cell r="CK56">
            <v>0.35899999999999999</v>
          </cell>
          <cell r="CL56">
            <v>0.21099999999999999</v>
          </cell>
          <cell r="CM56">
            <v>0</v>
          </cell>
          <cell r="CN56">
            <v>7.0000000000000001E-3</v>
          </cell>
          <cell r="CO56">
            <v>1.4E-2</v>
          </cell>
          <cell r="CP56">
            <v>3.5000000000000003E-2</v>
          </cell>
          <cell r="CQ56">
            <v>2.1000000000000001E-2</v>
          </cell>
          <cell r="CR56">
            <v>3.5000000000000003E-2</v>
          </cell>
          <cell r="CS56">
            <v>9.1999999999999998E-2</v>
          </cell>
          <cell r="CT56">
            <v>7.0000000000000007E-2</v>
          </cell>
          <cell r="CU56">
            <v>9.9000000000000005E-2</v>
          </cell>
          <cell r="CV56">
            <v>5.6000000000000001E-2</v>
          </cell>
          <cell r="CW56">
            <v>2.8000000000000001E-2</v>
          </cell>
          <cell r="CX56">
            <v>8.5000000000000006E-2</v>
          </cell>
          <cell r="CY56">
            <v>7.0000000000000007E-2</v>
          </cell>
          <cell r="CZ56">
            <v>2.8000000000000001E-2</v>
          </cell>
          <cell r="DA56">
            <v>0.20399999999999999</v>
          </cell>
          <cell r="DB56">
            <v>0.26800000000000002</v>
          </cell>
          <cell r="DC56">
            <v>0.26100000000000001</v>
          </cell>
          <cell r="DD56">
            <v>0.218</v>
          </cell>
          <cell r="DE56">
            <v>0.33800000000000002</v>
          </cell>
          <cell r="DF56">
            <v>0.39400000000000002</v>
          </cell>
          <cell r="DG56">
            <v>0.46500000000000002</v>
          </cell>
          <cell r="DH56">
            <v>0.36599999999999999</v>
          </cell>
          <cell r="DI56">
            <v>0.41499999999999998</v>
          </cell>
          <cell r="DJ56">
            <v>0.38</v>
          </cell>
          <cell r="DK56">
            <v>0.32400000000000001</v>
          </cell>
          <cell r="DL56">
            <v>0.29599999999999999</v>
          </cell>
          <cell r="DM56">
            <v>0.31</v>
          </cell>
          <cell r="DN56">
            <v>0</v>
          </cell>
          <cell r="DO56">
            <v>2.1000000000000001E-2</v>
          </cell>
          <cell r="DP56">
            <v>1.4E-2</v>
          </cell>
          <cell r="DQ56">
            <v>7.0000000000000001E-3</v>
          </cell>
          <cell r="DR56">
            <v>2.1000000000000001E-2</v>
          </cell>
          <cell r="DS56">
            <v>2.8000000000000001E-2</v>
          </cell>
          <cell r="DT56">
            <v>7.0000000000000001E-3</v>
          </cell>
          <cell r="DU56">
            <v>1.4E-2</v>
          </cell>
          <cell r="DV56">
            <v>3.5000000000000003E-2</v>
          </cell>
          <cell r="DW56">
            <v>0.60599999999999998</v>
          </cell>
          <cell r="DX56">
            <v>0.54900000000000004</v>
          </cell>
          <cell r="DY56">
            <v>0.42299999999999999</v>
          </cell>
          <cell r="DZ56">
            <v>0.52100000000000002</v>
          </cell>
          <cell r="EA56">
            <v>0.51400000000000001</v>
          </cell>
          <cell r="EB56">
            <v>0.35199999999999998</v>
          </cell>
          <cell r="EC56">
            <v>0.31</v>
          </cell>
          <cell r="ED56">
            <v>0.35899999999999999</v>
          </cell>
          <cell r="EE56">
            <v>0.33800000000000002</v>
          </cell>
          <cell r="EF56">
            <v>0.46500000000000002</v>
          </cell>
          <cell r="EG56">
            <v>9.1999999999999998E-2</v>
          </cell>
          <cell r="EH56">
            <v>4.2000000000000003E-2</v>
          </cell>
          <cell r="EJ56">
            <v>0.317</v>
          </cell>
          <cell r="EK56">
            <v>0.19</v>
          </cell>
          <cell r="EL56">
            <v>0.12</v>
          </cell>
          <cell r="EN56">
            <v>9.9000000000000005E-2</v>
          </cell>
          <cell r="EO56">
            <v>0.40799999999999997</v>
          </cell>
          <cell r="EP56">
            <v>0.51400000000000001</v>
          </cell>
          <cell r="ER56">
            <v>2.1000000000000001E-2</v>
          </cell>
          <cell r="ES56">
            <v>1.4E-2</v>
          </cell>
          <cell r="ET56">
            <v>3.5000000000000003E-2</v>
          </cell>
          <cell r="EV56">
            <v>9.9000000000000005E-2</v>
          </cell>
          <cell r="EW56">
            <v>0.29599999999999999</v>
          </cell>
          <cell r="EX56">
            <v>0.28899999999999998</v>
          </cell>
          <cell r="EZ56">
            <v>6.92</v>
          </cell>
          <cell r="FA56">
            <v>4.9000000000000002E-2</v>
          </cell>
          <cell r="FB56">
            <v>7.0000000000000001E-3</v>
          </cell>
          <cell r="FC56">
            <v>5.6000000000000001E-2</v>
          </cell>
          <cell r="FD56">
            <v>2.8000000000000001E-2</v>
          </cell>
          <cell r="FE56">
            <v>0.127</v>
          </cell>
          <cell r="FF56">
            <v>7.6999999999999999E-2</v>
          </cell>
          <cell r="FG56">
            <v>0.19</v>
          </cell>
          <cell r="FH56">
            <v>0.17599999999999999</v>
          </cell>
          <cell r="FI56">
            <v>0.106</v>
          </cell>
          <cell r="FJ56">
            <v>0.16900000000000001</v>
          </cell>
          <cell r="FK56">
            <v>1.4E-2</v>
          </cell>
          <cell r="GA56">
            <v>1.4E-2</v>
          </cell>
          <cell r="GB56">
            <v>3.5000000000000003E-2</v>
          </cell>
          <cell r="GC56">
            <v>9.1999999999999998E-2</v>
          </cell>
          <cell r="GD56">
            <v>0.17599999999999999</v>
          </cell>
          <cell r="GE56">
            <v>0.14799999999999999</v>
          </cell>
          <cell r="GF56">
            <v>5.6000000000000001E-2</v>
          </cell>
          <cell r="GG56">
            <v>0.54200000000000004</v>
          </cell>
          <cell r="GH56">
            <v>0.373</v>
          </cell>
          <cell r="GI56">
            <v>0.19700000000000001</v>
          </cell>
          <cell r="GJ56">
            <v>0.23899999999999999</v>
          </cell>
          <cell r="GK56">
            <v>0.5</v>
          </cell>
          <cell r="GL56">
            <v>0.48599999999999999</v>
          </cell>
          <cell r="GM56">
            <v>0.33800000000000002</v>
          </cell>
          <cell r="GN56">
            <v>0.28899999999999998</v>
          </cell>
          <cell r="GO56">
            <v>7.6999999999999999E-2</v>
          </cell>
          <cell r="GP56">
            <v>8.5000000000000006E-2</v>
          </cell>
          <cell r="GQ56">
            <v>0.22500000000000001</v>
          </cell>
          <cell r="GR56">
            <v>0.33800000000000002</v>
          </cell>
          <cell r="GS56">
            <v>9.1999999999999998E-2</v>
          </cell>
          <cell r="GT56">
            <v>0.23899999999999999</v>
          </cell>
          <cell r="GU56">
            <v>0.26100000000000001</v>
          </cell>
          <cell r="GV56">
            <v>0.16200000000000001</v>
          </cell>
          <cell r="GW56">
            <v>9.1999999999999998E-2</v>
          </cell>
          <cell r="GX56">
            <v>9.9000000000000005E-2</v>
          </cell>
          <cell r="GY56">
            <v>0</v>
          </cell>
          <cell r="GZ56">
            <v>2.1000000000000001E-2</v>
          </cell>
          <cell r="HA56">
            <v>0.33100000000000002</v>
          </cell>
          <cell r="HB56">
            <v>0.30299999999999999</v>
          </cell>
          <cell r="HC56">
            <v>0</v>
          </cell>
          <cell r="HD56">
            <v>0</v>
          </cell>
          <cell r="HE56">
            <v>1.4E-2</v>
          </cell>
          <cell r="HF56">
            <v>4.2000000000000003E-2</v>
          </cell>
          <cell r="HG56">
            <v>4.2000000000000003E-2</v>
          </cell>
          <cell r="HH56">
            <v>3.5000000000000003E-2</v>
          </cell>
          <cell r="HI56">
            <v>3.5000000000000003E-2</v>
          </cell>
          <cell r="HJ56">
            <v>2.1000000000000001E-2</v>
          </cell>
        </row>
        <row r="57">
          <cell r="G57" t="str">
            <v>PERSPECTIVES CHTR CALUMET MIDDLE</v>
          </cell>
          <cell r="L57" t="str">
            <v>CharterContract Schools</v>
          </cell>
          <cell r="AB57">
            <v>400067</v>
          </cell>
          <cell r="AR57" t="str">
            <v>&lt; 30</v>
          </cell>
          <cell r="AS57" t="str">
            <v/>
          </cell>
          <cell r="AT57" t="str">
            <v/>
          </cell>
          <cell r="AU57" t="str">
            <v/>
          </cell>
        </row>
        <row r="58">
          <cell r="G58" t="str">
            <v>PLATO CONTR</v>
          </cell>
          <cell r="L58" t="str">
            <v>CharterContract Schools</v>
          </cell>
          <cell r="AB58">
            <v>400068</v>
          </cell>
          <cell r="AR58" t="str">
            <v>&lt; 30</v>
          </cell>
          <cell r="AS58" t="str">
            <v/>
          </cell>
          <cell r="AT58" t="str">
            <v/>
          </cell>
          <cell r="AU58" t="str">
            <v/>
          </cell>
        </row>
        <row r="59">
          <cell r="G59" t="str">
            <v>POLARIS CHTR CAMPUS</v>
          </cell>
          <cell r="L59" t="str">
            <v>CharterContract Schools</v>
          </cell>
          <cell r="AB59">
            <v>400069</v>
          </cell>
          <cell r="AR59" t="str">
            <v>38</v>
          </cell>
          <cell r="AS59" t="str">
            <v>very strong</v>
          </cell>
          <cell r="AT59" t="str">
            <v>very strong</v>
          </cell>
          <cell r="AU59" t="str">
            <v>very strong</v>
          </cell>
          <cell r="AV59">
            <v>99</v>
          </cell>
          <cell r="AW59">
            <v>90</v>
          </cell>
          <cell r="AX59">
            <v>94</v>
          </cell>
          <cell r="AY59">
            <v>85</v>
          </cell>
          <cell r="AZ59">
            <v>1</v>
          </cell>
          <cell r="BA59">
            <v>0</v>
          </cell>
          <cell r="BB59">
            <v>70</v>
          </cell>
          <cell r="BC59">
            <v>11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3.5000000000000003E-2</v>
          </cell>
          <cell r="BO59">
            <v>3.5000000000000003E-2</v>
          </cell>
          <cell r="BP59">
            <v>2.4E-2</v>
          </cell>
          <cell r="BQ59">
            <v>3.5000000000000003E-2</v>
          </cell>
          <cell r="BR59">
            <v>0</v>
          </cell>
          <cell r="BS59">
            <v>1.2E-2</v>
          </cell>
          <cell r="BT59">
            <v>0.106</v>
          </cell>
          <cell r="BU59">
            <v>8.2000000000000003E-2</v>
          </cell>
          <cell r="BV59">
            <v>5.8999999999999997E-2</v>
          </cell>
          <cell r="BW59">
            <v>7.0999999999999994E-2</v>
          </cell>
          <cell r="BX59">
            <v>2.4E-2</v>
          </cell>
          <cell r="BY59">
            <v>0.106</v>
          </cell>
          <cell r="BZ59">
            <v>0.14099999999999999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0.88200000000000001</v>
          </cell>
          <cell r="CH59">
            <v>0.91800000000000004</v>
          </cell>
          <cell r="CI59">
            <v>0.89400000000000002</v>
          </cell>
          <cell r="CJ59">
            <v>0.97599999999999998</v>
          </cell>
          <cell r="CK59">
            <v>0.88200000000000001</v>
          </cell>
          <cell r="CL59">
            <v>0.71799999999999997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1.2E-2</v>
          </cell>
          <cell r="CS59">
            <v>0</v>
          </cell>
          <cell r="CT59">
            <v>0</v>
          </cell>
          <cell r="CU59">
            <v>0</v>
          </cell>
          <cell r="CV59">
            <v>2.4E-2</v>
          </cell>
          <cell r="CW59">
            <v>2.4E-2</v>
          </cell>
          <cell r="CX59">
            <v>4.7E-2</v>
          </cell>
          <cell r="CY59">
            <v>3.5000000000000003E-2</v>
          </cell>
          <cell r="CZ59">
            <v>1.2E-2</v>
          </cell>
          <cell r="DA59">
            <v>7.0999999999999994E-2</v>
          </cell>
          <cell r="DB59">
            <v>2.4E-2</v>
          </cell>
          <cell r="DC59">
            <v>4.7E-2</v>
          </cell>
          <cell r="DD59">
            <v>4.7E-2</v>
          </cell>
          <cell r="DE59">
            <v>2.4E-2</v>
          </cell>
          <cell r="DF59">
            <v>5.8999999999999997E-2</v>
          </cell>
          <cell r="DG59">
            <v>4.7E-2</v>
          </cell>
          <cell r="DH59">
            <v>3.5000000000000003E-2</v>
          </cell>
          <cell r="DI59">
            <v>0.106</v>
          </cell>
          <cell r="DJ59">
            <v>0.188</v>
          </cell>
          <cell r="DK59">
            <v>0.106</v>
          </cell>
          <cell r="DL59">
            <v>0.129</v>
          </cell>
          <cell r="DM59">
            <v>0.106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1.2E-2</v>
          </cell>
          <cell r="DW59">
            <v>0.95299999999999996</v>
          </cell>
          <cell r="DX59">
            <v>0.91800000000000004</v>
          </cell>
          <cell r="DY59">
            <v>0.90600000000000003</v>
          </cell>
          <cell r="DZ59">
            <v>0.92900000000000005</v>
          </cell>
          <cell r="EA59">
            <v>0.88200000000000001</v>
          </cell>
          <cell r="EB59">
            <v>0.72899999999999998</v>
          </cell>
          <cell r="EC59">
            <v>0.871</v>
          </cell>
          <cell r="ED59">
            <v>0.82399999999999995</v>
          </cell>
          <cell r="EE59">
            <v>0.83499999999999996</v>
          </cell>
          <cell r="EF59">
            <v>0.76500000000000001</v>
          </cell>
          <cell r="EG59">
            <v>2.4E-2</v>
          </cell>
          <cell r="EH59">
            <v>0</v>
          </cell>
          <cell r="EJ59">
            <v>0.188</v>
          </cell>
          <cell r="EK59">
            <v>8.2000000000000003E-2</v>
          </cell>
          <cell r="EL59">
            <v>2.4E-2</v>
          </cell>
          <cell r="EN59">
            <v>2.4E-2</v>
          </cell>
          <cell r="EO59">
            <v>0.4</v>
          </cell>
          <cell r="EP59">
            <v>0.36499999999999999</v>
          </cell>
          <cell r="ER59">
            <v>1.2E-2</v>
          </cell>
          <cell r="ES59">
            <v>1.2E-2</v>
          </cell>
          <cell r="ET59">
            <v>1.2E-2</v>
          </cell>
          <cell r="EV59">
            <v>1.2E-2</v>
          </cell>
          <cell r="EW59">
            <v>0.48199999999999998</v>
          </cell>
          <cell r="EX59">
            <v>0.6</v>
          </cell>
          <cell r="EZ59">
            <v>9.36</v>
          </cell>
          <cell r="FA59">
            <v>0</v>
          </cell>
          <cell r="FB59">
            <v>0</v>
          </cell>
          <cell r="FC59">
            <v>1.2E-2</v>
          </cell>
          <cell r="FD59">
            <v>0</v>
          </cell>
          <cell r="FE59">
            <v>1.2E-2</v>
          </cell>
          <cell r="FF59">
            <v>3.5000000000000003E-2</v>
          </cell>
          <cell r="FG59">
            <v>2.4E-2</v>
          </cell>
          <cell r="FH59">
            <v>8.2000000000000003E-2</v>
          </cell>
          <cell r="FI59">
            <v>0.11799999999999999</v>
          </cell>
          <cell r="FJ59">
            <v>0.70599999999999996</v>
          </cell>
          <cell r="FK59">
            <v>1.2E-2</v>
          </cell>
          <cell r="GA59">
            <v>0</v>
          </cell>
          <cell r="GB59">
            <v>1.2E-2</v>
          </cell>
          <cell r="GC59">
            <v>1.2E-2</v>
          </cell>
          <cell r="GD59">
            <v>2.4E-2</v>
          </cell>
          <cell r="GE59">
            <v>3.5000000000000003E-2</v>
          </cell>
          <cell r="GF59">
            <v>0</v>
          </cell>
          <cell r="GG59">
            <v>0.153</v>
          </cell>
          <cell r="GH59">
            <v>0.153</v>
          </cell>
          <cell r="GI59">
            <v>0.11799999999999999</v>
          </cell>
          <cell r="GJ59">
            <v>0.21199999999999999</v>
          </cell>
          <cell r="GK59">
            <v>0.2</v>
          </cell>
          <cell r="GL59">
            <v>0.153</v>
          </cell>
          <cell r="GM59">
            <v>0.82399999999999995</v>
          </cell>
          <cell r="GN59">
            <v>0.64700000000000002</v>
          </cell>
          <cell r="GO59">
            <v>0.4</v>
          </cell>
          <cell r="GP59">
            <v>0.6</v>
          </cell>
          <cell r="GQ59">
            <v>0.71799999999999997</v>
          </cell>
          <cell r="GR59">
            <v>0.81200000000000006</v>
          </cell>
          <cell r="GS59">
            <v>2.4E-2</v>
          </cell>
          <cell r="GT59">
            <v>0.153</v>
          </cell>
          <cell r="GU59">
            <v>0.29399999999999998</v>
          </cell>
          <cell r="GV59">
            <v>0.106</v>
          </cell>
          <cell r="GW59">
            <v>4.7E-2</v>
          </cell>
          <cell r="GX59">
            <v>3.5000000000000003E-2</v>
          </cell>
          <cell r="GY59">
            <v>0</v>
          </cell>
          <cell r="GZ59">
            <v>1.2E-2</v>
          </cell>
          <cell r="HA59">
            <v>0.129</v>
          </cell>
          <cell r="HB59">
            <v>4.7E-2</v>
          </cell>
          <cell r="HC59">
            <v>0</v>
          </cell>
          <cell r="HD59">
            <v>0</v>
          </cell>
          <cell r="HE59">
            <v>0</v>
          </cell>
          <cell r="HF59">
            <v>2.4E-2</v>
          </cell>
          <cell r="HG59">
            <v>4.7E-2</v>
          </cell>
          <cell r="HH59">
            <v>1.2E-2</v>
          </cell>
          <cell r="HI59">
            <v>0</v>
          </cell>
          <cell r="HJ59">
            <v>0</v>
          </cell>
        </row>
        <row r="60">
          <cell r="G60" t="str">
            <v>PROLOGUE CONTR HS</v>
          </cell>
          <cell r="L60" t="str">
            <v>CharterContract Schools</v>
          </cell>
          <cell r="AB60">
            <v>400070</v>
          </cell>
          <cell r="AR60" t="str">
            <v>&lt; 30</v>
          </cell>
          <cell r="AS60" t="str">
            <v/>
          </cell>
          <cell r="AT60" t="str">
            <v/>
          </cell>
          <cell r="AU60" t="str">
            <v/>
          </cell>
        </row>
        <row r="61">
          <cell r="G61" t="str">
            <v>PROVIDENCE CHTR-BUNCHE</v>
          </cell>
          <cell r="L61" t="str">
            <v>CharterContract Schools</v>
          </cell>
          <cell r="AB61">
            <v>400071</v>
          </cell>
          <cell r="AR61" t="str">
            <v>67</v>
          </cell>
          <cell r="AS61" t="str">
            <v>strong</v>
          </cell>
          <cell r="AT61" t="str">
            <v>strong</v>
          </cell>
          <cell r="AU61" t="str">
            <v>strong</v>
          </cell>
          <cell r="AV61">
            <v>71</v>
          </cell>
          <cell r="AW61">
            <v>76</v>
          </cell>
          <cell r="AX61">
            <v>77</v>
          </cell>
          <cell r="AY61">
            <v>187</v>
          </cell>
          <cell r="AZ61">
            <v>0</v>
          </cell>
          <cell r="BA61">
            <v>0</v>
          </cell>
          <cell r="BB61">
            <v>173</v>
          </cell>
          <cell r="BC61">
            <v>2</v>
          </cell>
          <cell r="BI61">
            <v>0</v>
          </cell>
          <cell r="BJ61">
            <v>0</v>
          </cell>
          <cell r="BK61">
            <v>0</v>
          </cell>
          <cell r="BL61">
            <v>1.6E-2</v>
          </cell>
          <cell r="BM61">
            <v>2.7E-2</v>
          </cell>
          <cell r="BN61">
            <v>0.11799999999999999</v>
          </cell>
          <cell r="BO61">
            <v>2.1000000000000001E-2</v>
          </cell>
          <cell r="BP61">
            <v>2.7E-2</v>
          </cell>
          <cell r="BQ61">
            <v>1.0999999999999999E-2</v>
          </cell>
          <cell r="BR61">
            <v>1.6E-2</v>
          </cell>
          <cell r="BS61">
            <v>7.4999999999999997E-2</v>
          </cell>
          <cell r="BT61">
            <v>0.17599999999999999</v>
          </cell>
          <cell r="BU61">
            <v>0.182</v>
          </cell>
          <cell r="BV61">
            <v>0.155</v>
          </cell>
          <cell r="BW61">
            <v>0.17599999999999999</v>
          </cell>
          <cell r="BX61">
            <v>0.16</v>
          </cell>
          <cell r="BY61">
            <v>0.22500000000000001</v>
          </cell>
          <cell r="BZ61">
            <v>0.23499999999999999</v>
          </cell>
          <cell r="CA61">
            <v>0</v>
          </cell>
          <cell r="CB61">
            <v>1.0999999999999999E-2</v>
          </cell>
          <cell r="CC61">
            <v>1.0999999999999999E-2</v>
          </cell>
          <cell r="CD61">
            <v>5.0000000000000001E-3</v>
          </cell>
          <cell r="CE61">
            <v>1.6E-2</v>
          </cell>
          <cell r="CF61">
            <v>2.7E-2</v>
          </cell>
          <cell r="CG61">
            <v>0.79700000000000004</v>
          </cell>
          <cell r="CH61">
            <v>0.80700000000000005</v>
          </cell>
          <cell r="CI61">
            <v>0.80200000000000005</v>
          </cell>
          <cell r="CJ61">
            <v>0.80200000000000005</v>
          </cell>
          <cell r="CK61">
            <v>0.65800000000000003</v>
          </cell>
          <cell r="CL61">
            <v>0.44400000000000001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5.0000000000000001E-3</v>
          </cell>
          <cell r="CS61">
            <v>1.0999999999999999E-2</v>
          </cell>
          <cell r="CT61">
            <v>2.7E-2</v>
          </cell>
          <cell r="CU61">
            <v>5.0000000000000001E-3</v>
          </cell>
          <cell r="CV61">
            <v>0</v>
          </cell>
          <cell r="CW61">
            <v>5.0000000000000001E-3</v>
          </cell>
          <cell r="CX61">
            <v>5.0000000000000001E-3</v>
          </cell>
          <cell r="CY61">
            <v>5.0000000000000001E-3</v>
          </cell>
          <cell r="CZ61">
            <v>0</v>
          </cell>
          <cell r="DA61">
            <v>3.2000000000000001E-2</v>
          </cell>
          <cell r="DB61">
            <v>2.1000000000000001E-2</v>
          </cell>
          <cell r="DC61">
            <v>5.8999999999999997E-2</v>
          </cell>
          <cell r="DD61">
            <v>4.8000000000000001E-2</v>
          </cell>
          <cell r="DE61">
            <v>0.112</v>
          </cell>
          <cell r="DF61">
            <v>0.128</v>
          </cell>
          <cell r="DG61">
            <v>0.155</v>
          </cell>
          <cell r="DH61">
            <v>0.123</v>
          </cell>
          <cell r="DI61">
            <v>0.17100000000000001</v>
          </cell>
          <cell r="DJ61">
            <v>0.24099999999999999</v>
          </cell>
          <cell r="DK61">
            <v>0.16</v>
          </cell>
          <cell r="DL61">
            <v>0.19800000000000001</v>
          </cell>
          <cell r="DM61">
            <v>0.20300000000000001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5.0000000000000001E-3</v>
          </cell>
          <cell r="DT61">
            <v>0</v>
          </cell>
          <cell r="DU61">
            <v>0</v>
          </cell>
          <cell r="DV61">
            <v>1.0999999999999999E-2</v>
          </cell>
          <cell r="DW61">
            <v>0.88800000000000001</v>
          </cell>
          <cell r="DX61">
            <v>0.86599999999999999</v>
          </cell>
          <cell r="DY61">
            <v>0.84</v>
          </cell>
          <cell r="DZ61">
            <v>0.872</v>
          </cell>
          <cell r="EA61">
            <v>0.82899999999999996</v>
          </cell>
          <cell r="EB61">
            <v>0.71699999999999997</v>
          </cell>
          <cell r="EC61">
            <v>0.80700000000000005</v>
          </cell>
          <cell r="ED61">
            <v>0.71699999999999997</v>
          </cell>
          <cell r="EE61">
            <v>0.73299999999999998</v>
          </cell>
          <cell r="EF61">
            <v>0.58799999999999997</v>
          </cell>
          <cell r="EG61">
            <v>1.0999999999999999E-2</v>
          </cell>
          <cell r="EH61">
            <v>2.1000000000000001E-2</v>
          </cell>
          <cell r="EJ61">
            <v>0.28299999999999997</v>
          </cell>
          <cell r="EK61">
            <v>1.6E-2</v>
          </cell>
          <cell r="EL61">
            <v>5.0000000000000001E-3</v>
          </cell>
          <cell r="EN61">
            <v>4.2999999999999997E-2</v>
          </cell>
          <cell r="EO61">
            <v>0.20899999999999999</v>
          </cell>
          <cell r="EP61">
            <v>0.17100000000000001</v>
          </cell>
          <cell r="ER61">
            <v>1.0999999999999999E-2</v>
          </cell>
          <cell r="ES61">
            <v>3.2000000000000001E-2</v>
          </cell>
          <cell r="ET61">
            <v>5.8999999999999997E-2</v>
          </cell>
          <cell r="EV61">
            <v>7.4999999999999997E-2</v>
          </cell>
          <cell r="EW61">
            <v>0.73299999999999998</v>
          </cell>
          <cell r="EX61">
            <v>0.74299999999999999</v>
          </cell>
          <cell r="EZ61">
            <v>9.02</v>
          </cell>
          <cell r="FA61">
            <v>1.6E-2</v>
          </cell>
          <cell r="FB61">
            <v>0</v>
          </cell>
          <cell r="FC61">
            <v>1.6E-2</v>
          </cell>
          <cell r="FD61">
            <v>1.0999999999999999E-2</v>
          </cell>
          <cell r="FE61">
            <v>1.0999999999999999E-2</v>
          </cell>
          <cell r="FF61">
            <v>1.6E-2</v>
          </cell>
          <cell r="FG61">
            <v>5.2999999999999999E-2</v>
          </cell>
          <cell r="FH61">
            <v>0.10199999999999999</v>
          </cell>
          <cell r="FI61">
            <v>0.155</v>
          </cell>
          <cell r="FJ61">
            <v>0.59899999999999998</v>
          </cell>
          <cell r="FK61">
            <v>2.1000000000000001E-2</v>
          </cell>
          <cell r="GA61">
            <v>0</v>
          </cell>
          <cell r="GB61">
            <v>1.0999999999999999E-2</v>
          </cell>
          <cell r="GC61">
            <v>0</v>
          </cell>
          <cell r="GD61">
            <v>0</v>
          </cell>
          <cell r="GE61">
            <v>4.2999999999999997E-2</v>
          </cell>
          <cell r="GF61">
            <v>0</v>
          </cell>
          <cell r="GG61">
            <v>0.193</v>
          </cell>
          <cell r="GH61">
            <v>0.14399999999999999</v>
          </cell>
          <cell r="GI61">
            <v>0.187</v>
          </cell>
          <cell r="GJ61">
            <v>0.30499999999999999</v>
          </cell>
          <cell r="GK61">
            <v>0.34200000000000003</v>
          </cell>
          <cell r="GL61">
            <v>0.14399999999999999</v>
          </cell>
          <cell r="GM61">
            <v>0.66300000000000003</v>
          </cell>
          <cell r="GN61">
            <v>0.44400000000000001</v>
          </cell>
          <cell r="GO61">
            <v>0.51900000000000002</v>
          </cell>
          <cell r="GP61">
            <v>0.57199999999999995</v>
          </cell>
          <cell r="GQ61">
            <v>0.45500000000000002</v>
          </cell>
          <cell r="GR61">
            <v>0.81799999999999995</v>
          </cell>
          <cell r="GS61">
            <v>0.11799999999999999</v>
          </cell>
          <cell r="GT61">
            <v>0.35299999999999998</v>
          </cell>
          <cell r="GU61">
            <v>0.246</v>
          </cell>
          <cell r="GV61">
            <v>8.5999999999999993E-2</v>
          </cell>
          <cell r="GW61">
            <v>0.11799999999999999</v>
          </cell>
          <cell r="GX61">
            <v>1.0999999999999999E-2</v>
          </cell>
          <cell r="GY61">
            <v>1.6E-2</v>
          </cell>
          <cell r="GZ61">
            <v>3.2000000000000001E-2</v>
          </cell>
          <cell r="HA61">
            <v>2.1000000000000001E-2</v>
          </cell>
          <cell r="HB61">
            <v>1.6E-2</v>
          </cell>
          <cell r="HC61">
            <v>2.7E-2</v>
          </cell>
          <cell r="HD61">
            <v>1.0999999999999999E-2</v>
          </cell>
          <cell r="HE61">
            <v>1.0999999999999999E-2</v>
          </cell>
          <cell r="HF61">
            <v>1.6E-2</v>
          </cell>
          <cell r="HG61">
            <v>2.7E-2</v>
          </cell>
          <cell r="HH61">
            <v>2.1000000000000001E-2</v>
          </cell>
          <cell r="HI61">
            <v>1.6E-2</v>
          </cell>
          <cell r="HJ61">
            <v>1.6E-2</v>
          </cell>
        </row>
        <row r="62">
          <cell r="G62" t="str">
            <v>SHABAZZ CHTR-SHABAZZ</v>
          </cell>
          <cell r="L62" t="str">
            <v>CharterContract Schools</v>
          </cell>
          <cell r="AB62">
            <v>400072</v>
          </cell>
          <cell r="AR62" t="str">
            <v>&lt; 30</v>
          </cell>
          <cell r="AS62" t="str">
            <v/>
          </cell>
          <cell r="AT62" t="str">
            <v/>
          </cell>
          <cell r="AU62" t="str">
            <v/>
          </cell>
        </row>
        <row r="63">
          <cell r="G63" t="str">
            <v>SHABAZZ CHTR-DUSABLE</v>
          </cell>
          <cell r="L63" t="str">
            <v>CharterContract Schools</v>
          </cell>
          <cell r="AB63">
            <v>400073</v>
          </cell>
          <cell r="AR63" t="str">
            <v>&lt; 30</v>
          </cell>
          <cell r="AS63" t="str">
            <v/>
          </cell>
          <cell r="AT63" t="str">
            <v/>
          </cell>
          <cell r="AU63" t="str">
            <v/>
          </cell>
        </row>
        <row r="64">
          <cell r="G64" t="str">
            <v>SHABAZZ CHTR-SIZEMORE</v>
          </cell>
          <cell r="L64" t="str">
            <v>CharterContract Schools</v>
          </cell>
          <cell r="AB64">
            <v>400074</v>
          </cell>
          <cell r="AR64" t="str">
            <v>&lt; 30</v>
          </cell>
          <cell r="AS64" t="str">
            <v/>
          </cell>
          <cell r="AT64" t="str">
            <v/>
          </cell>
          <cell r="AU64" t="str">
            <v/>
          </cell>
        </row>
        <row r="65">
          <cell r="G65" t="str">
            <v>UNIV OF CHGO CHTR-DONOGHUE</v>
          </cell>
          <cell r="L65" t="str">
            <v>CharterContract Schools</v>
          </cell>
          <cell r="AB65">
            <v>400075</v>
          </cell>
          <cell r="AR65" t="str">
            <v>&lt; 30</v>
          </cell>
          <cell r="AS65" t="str">
            <v/>
          </cell>
          <cell r="AT65" t="str">
            <v/>
          </cell>
          <cell r="AU65" t="str">
            <v/>
          </cell>
        </row>
        <row r="66">
          <cell r="G66" t="str">
            <v>UNIV OF CHGO CHTR-NKO</v>
          </cell>
          <cell r="L66" t="str">
            <v>CharterContract Schools</v>
          </cell>
          <cell r="AB66">
            <v>400076</v>
          </cell>
          <cell r="AR66" t="str">
            <v>&lt; 30</v>
          </cell>
          <cell r="AS66" t="str">
            <v/>
          </cell>
          <cell r="AT66" t="str">
            <v/>
          </cell>
          <cell r="AU66" t="str">
            <v/>
          </cell>
        </row>
        <row r="67">
          <cell r="G67" t="str">
            <v>UNIV OF CHGO CHTR-WOODLAWN</v>
          </cell>
          <cell r="L67" t="str">
            <v>CharterContract Schools</v>
          </cell>
          <cell r="AB67">
            <v>400077</v>
          </cell>
          <cell r="AR67" t="str">
            <v>&lt; 30</v>
          </cell>
          <cell r="AS67" t="str">
            <v/>
          </cell>
          <cell r="AT67" t="str">
            <v/>
          </cell>
          <cell r="AU67" t="str">
            <v/>
          </cell>
        </row>
        <row r="68">
          <cell r="G68" t="str">
            <v>UNIV OF CHGO CHTR-WOODSON</v>
          </cell>
          <cell r="L68" t="str">
            <v>CharterContract Schools</v>
          </cell>
          <cell r="AB68">
            <v>400078</v>
          </cell>
          <cell r="AR68" t="str">
            <v>&lt; 30</v>
          </cell>
          <cell r="AS68" t="str">
            <v/>
          </cell>
          <cell r="AT68" t="str">
            <v/>
          </cell>
          <cell r="AU68" t="str">
            <v/>
          </cell>
        </row>
        <row r="69">
          <cell r="G69" t="str">
            <v>UNO CHTR - SPC DANIEL ZIZUMBO</v>
          </cell>
          <cell r="L69" t="str">
            <v>CharterContract Schools</v>
          </cell>
          <cell r="AB69">
            <v>400079</v>
          </cell>
          <cell r="AR69" t="str">
            <v>&lt; 30</v>
          </cell>
          <cell r="AS69" t="str">
            <v/>
          </cell>
          <cell r="AT69" t="str">
            <v/>
          </cell>
          <cell r="AU69" t="str">
            <v/>
          </cell>
        </row>
        <row r="70">
          <cell r="G70" t="str">
            <v>UNO CHTR - PFC OMAR E.TORRRES</v>
          </cell>
          <cell r="L70" t="str">
            <v>CharterContract Schools</v>
          </cell>
          <cell r="AB70">
            <v>400080</v>
          </cell>
          <cell r="AR70" t="str">
            <v>&lt; 30</v>
          </cell>
          <cell r="AS70" t="str">
            <v/>
          </cell>
          <cell r="AT70" t="str">
            <v/>
          </cell>
          <cell r="AU70" t="str">
            <v/>
          </cell>
        </row>
        <row r="71">
          <cell r="G71" t="str">
            <v>UNO CHTR-DE LAS CASAS</v>
          </cell>
          <cell r="L71" t="str">
            <v>CharterContract Schools</v>
          </cell>
          <cell r="AB71">
            <v>400081</v>
          </cell>
          <cell r="AR71" t="str">
            <v>&lt; 30</v>
          </cell>
          <cell r="AS71" t="str">
            <v/>
          </cell>
          <cell r="AT71" t="str">
            <v/>
          </cell>
          <cell r="AU71" t="str">
            <v/>
          </cell>
        </row>
        <row r="72">
          <cell r="G72" t="str">
            <v>UNO CHTR-FUENTES</v>
          </cell>
          <cell r="L72" t="str">
            <v>CharterContract Schools</v>
          </cell>
          <cell r="AB72">
            <v>400082</v>
          </cell>
          <cell r="AR72" t="str">
            <v>&lt; 30</v>
          </cell>
          <cell r="AS72" t="str">
            <v/>
          </cell>
          <cell r="AT72" t="str">
            <v/>
          </cell>
          <cell r="AU72" t="str">
            <v/>
          </cell>
        </row>
        <row r="73">
          <cell r="G73" t="str">
            <v>UNO CHTR-PAZ</v>
          </cell>
          <cell r="L73" t="str">
            <v>CharterContract Schools</v>
          </cell>
          <cell r="AB73">
            <v>400083</v>
          </cell>
          <cell r="AR73" t="str">
            <v>&lt; 30</v>
          </cell>
          <cell r="AS73" t="str">
            <v/>
          </cell>
          <cell r="AT73" t="str">
            <v/>
          </cell>
          <cell r="AU73" t="str">
            <v/>
          </cell>
        </row>
        <row r="74">
          <cell r="G74" t="str">
            <v>UNO CHTR-TAMAYO</v>
          </cell>
          <cell r="L74" t="str">
            <v>CharterContract Schools</v>
          </cell>
          <cell r="AB74">
            <v>400084</v>
          </cell>
          <cell r="AR74" t="str">
            <v>&lt; 30</v>
          </cell>
          <cell r="AS74" t="str">
            <v/>
          </cell>
          <cell r="AT74" t="str">
            <v/>
          </cell>
          <cell r="AU74" t="str">
            <v/>
          </cell>
        </row>
        <row r="75">
          <cell r="G75" t="str">
            <v>UNO CHTR - MAJOR HECTOR P.GARCIA</v>
          </cell>
          <cell r="L75" t="str">
            <v>CharterContract Schools</v>
          </cell>
          <cell r="AB75">
            <v>400085</v>
          </cell>
          <cell r="AR75" t="str">
            <v>&lt; 30</v>
          </cell>
          <cell r="AS75" t="str">
            <v/>
          </cell>
          <cell r="AT75" t="str">
            <v/>
          </cell>
          <cell r="AU75" t="str">
            <v/>
          </cell>
        </row>
        <row r="76">
          <cell r="G76" t="str">
            <v>URBAN PREP CHTR-ENGLEWOOD</v>
          </cell>
          <cell r="L76" t="str">
            <v>CharterContract Schools</v>
          </cell>
          <cell r="AB76">
            <v>400086</v>
          </cell>
          <cell r="AR76" t="str">
            <v>&lt; 30</v>
          </cell>
          <cell r="AS76" t="str">
            <v/>
          </cell>
          <cell r="AT76" t="str">
            <v/>
          </cell>
          <cell r="AU76" t="str">
            <v/>
          </cell>
        </row>
        <row r="77">
          <cell r="G77" t="str">
            <v>YNG WOMEN-CHTR CAMPUS</v>
          </cell>
          <cell r="L77" t="str">
            <v>CharterContract Schools</v>
          </cell>
          <cell r="AB77">
            <v>400087</v>
          </cell>
          <cell r="AR77" t="str">
            <v>&lt; 30</v>
          </cell>
          <cell r="AS77" t="str">
            <v/>
          </cell>
          <cell r="AT77" t="str">
            <v/>
          </cell>
          <cell r="AU77" t="str">
            <v/>
          </cell>
        </row>
        <row r="78">
          <cell r="G78" t="str">
            <v>UNO CHTR-MARQUEZ</v>
          </cell>
          <cell r="L78" t="str">
            <v>CharterContract Schools</v>
          </cell>
          <cell r="AB78">
            <v>400089</v>
          </cell>
          <cell r="AR78" t="str">
            <v>&lt; 30</v>
          </cell>
          <cell r="AS78" t="str">
            <v/>
          </cell>
          <cell r="AT78" t="str">
            <v/>
          </cell>
          <cell r="AU78" t="str">
            <v/>
          </cell>
        </row>
        <row r="79">
          <cell r="G79" t="str">
            <v>CHICAGO TECH ACADEMY</v>
          </cell>
          <cell r="L79" t="str">
            <v>CharterContract Schools</v>
          </cell>
          <cell r="AB79">
            <v>400091</v>
          </cell>
          <cell r="AR79" t="str">
            <v>39</v>
          </cell>
          <cell r="AS79" t="str">
            <v>strong</v>
          </cell>
          <cell r="AT79" t="str">
            <v>strong</v>
          </cell>
          <cell r="AU79" t="str">
            <v>neutral</v>
          </cell>
          <cell r="AV79">
            <v>62</v>
          </cell>
          <cell r="AW79">
            <v>62</v>
          </cell>
          <cell r="AX79">
            <v>55</v>
          </cell>
          <cell r="AY79">
            <v>89</v>
          </cell>
          <cell r="AZ79">
            <v>3</v>
          </cell>
          <cell r="BA79">
            <v>2</v>
          </cell>
          <cell r="BB79">
            <v>59</v>
          </cell>
          <cell r="BC79">
            <v>19</v>
          </cell>
          <cell r="BI79">
            <v>1.0999999999999999E-2</v>
          </cell>
          <cell r="BJ79">
            <v>2.1999999999999999E-2</v>
          </cell>
          <cell r="BK79">
            <v>2.1999999999999999E-2</v>
          </cell>
          <cell r="BL79">
            <v>3.4000000000000002E-2</v>
          </cell>
          <cell r="BM79">
            <v>5.6000000000000001E-2</v>
          </cell>
          <cell r="BN79">
            <v>0.13500000000000001</v>
          </cell>
          <cell r="BO79">
            <v>4.4999999999999998E-2</v>
          </cell>
          <cell r="BP79">
            <v>4.4999999999999998E-2</v>
          </cell>
          <cell r="BQ79">
            <v>4.4999999999999998E-2</v>
          </cell>
          <cell r="BR79">
            <v>0.09</v>
          </cell>
          <cell r="BS79">
            <v>0.09</v>
          </cell>
          <cell r="BT79">
            <v>0.191</v>
          </cell>
          <cell r="BU79">
            <v>0.23599999999999999</v>
          </cell>
          <cell r="BV79">
            <v>0.18</v>
          </cell>
          <cell r="BW79">
            <v>0.32600000000000001</v>
          </cell>
          <cell r="BX79">
            <v>0.247</v>
          </cell>
          <cell r="BY79">
            <v>0.371</v>
          </cell>
          <cell r="BZ79">
            <v>0.28100000000000003</v>
          </cell>
          <cell r="CA79">
            <v>0</v>
          </cell>
          <cell r="CB79">
            <v>1.0999999999999999E-2</v>
          </cell>
          <cell r="CC79">
            <v>0</v>
          </cell>
          <cell r="CD79">
            <v>0</v>
          </cell>
          <cell r="CE79">
            <v>1.0999999999999999E-2</v>
          </cell>
          <cell r="CF79">
            <v>0</v>
          </cell>
          <cell r="CG79">
            <v>0.70799999999999996</v>
          </cell>
          <cell r="CH79">
            <v>0.74199999999999999</v>
          </cell>
          <cell r="CI79">
            <v>0.60699999999999998</v>
          </cell>
          <cell r="CJ79">
            <v>0.629</v>
          </cell>
          <cell r="CK79">
            <v>0.47199999999999998</v>
          </cell>
          <cell r="CL79">
            <v>0.39300000000000002</v>
          </cell>
          <cell r="CM79">
            <v>1.0999999999999999E-2</v>
          </cell>
          <cell r="CN79">
            <v>1.0999999999999999E-2</v>
          </cell>
          <cell r="CO79">
            <v>2.1999999999999999E-2</v>
          </cell>
          <cell r="CP79">
            <v>1.0999999999999999E-2</v>
          </cell>
          <cell r="CQ79">
            <v>0</v>
          </cell>
          <cell r="CR79">
            <v>0</v>
          </cell>
          <cell r="CS79">
            <v>7.9000000000000001E-2</v>
          </cell>
          <cell r="CT79">
            <v>0.10100000000000001</v>
          </cell>
          <cell r="CU79">
            <v>7.9000000000000001E-2</v>
          </cell>
          <cell r="CV79">
            <v>3.4000000000000002E-2</v>
          </cell>
          <cell r="CW79">
            <v>3.4000000000000002E-2</v>
          </cell>
          <cell r="CX79">
            <v>3.4000000000000002E-2</v>
          </cell>
          <cell r="CY79">
            <v>3.4000000000000002E-2</v>
          </cell>
          <cell r="CZ79">
            <v>5.6000000000000001E-2</v>
          </cell>
          <cell r="DA79">
            <v>0.09</v>
          </cell>
          <cell r="DB79">
            <v>0.10100000000000001</v>
          </cell>
          <cell r="DC79">
            <v>0.157</v>
          </cell>
          <cell r="DD79">
            <v>0.10100000000000001</v>
          </cell>
          <cell r="DE79">
            <v>0.20200000000000001</v>
          </cell>
          <cell r="DF79">
            <v>0.247</v>
          </cell>
          <cell r="DG79">
            <v>0.25800000000000001</v>
          </cell>
          <cell r="DH79">
            <v>0.27</v>
          </cell>
          <cell r="DI79">
            <v>0.247</v>
          </cell>
          <cell r="DJ79">
            <v>0.33700000000000002</v>
          </cell>
          <cell r="DK79">
            <v>0.32600000000000001</v>
          </cell>
          <cell r="DL79">
            <v>0.191</v>
          </cell>
          <cell r="DM79">
            <v>0.20200000000000001</v>
          </cell>
          <cell r="DN79">
            <v>0</v>
          </cell>
          <cell r="DO79">
            <v>1.0999999999999999E-2</v>
          </cell>
          <cell r="DP79">
            <v>1.0999999999999999E-2</v>
          </cell>
          <cell r="DQ79">
            <v>1.0999999999999999E-2</v>
          </cell>
          <cell r="DR79">
            <v>0</v>
          </cell>
          <cell r="DS79">
            <v>1.0999999999999999E-2</v>
          </cell>
          <cell r="DT79">
            <v>1.0999999999999999E-2</v>
          </cell>
          <cell r="DU79">
            <v>0</v>
          </cell>
          <cell r="DV79">
            <v>3.4000000000000002E-2</v>
          </cell>
          <cell r="DW79">
            <v>0.753</v>
          </cell>
          <cell r="DX79">
            <v>0.69699999999999995</v>
          </cell>
          <cell r="DY79">
            <v>0.67400000000000004</v>
          </cell>
          <cell r="DZ79">
            <v>0.67400000000000004</v>
          </cell>
          <cell r="EA79">
            <v>0.69699999999999995</v>
          </cell>
          <cell r="EB79">
            <v>0.56200000000000006</v>
          </cell>
          <cell r="EC79">
            <v>0.48299999999999998</v>
          </cell>
          <cell r="ED79">
            <v>0.55100000000000005</v>
          </cell>
          <cell r="EE79">
            <v>0.58399999999999996</v>
          </cell>
          <cell r="EF79">
            <v>0.47199999999999998</v>
          </cell>
          <cell r="EG79">
            <v>6.7000000000000004E-2</v>
          </cell>
          <cell r="EH79">
            <v>6.7000000000000004E-2</v>
          </cell>
          <cell r="EJ79">
            <v>0.25800000000000001</v>
          </cell>
          <cell r="EK79">
            <v>0.157</v>
          </cell>
          <cell r="EL79">
            <v>4.4999999999999998E-2</v>
          </cell>
          <cell r="EN79">
            <v>0.124</v>
          </cell>
          <cell r="EO79">
            <v>0.40400000000000003</v>
          </cell>
          <cell r="EP79">
            <v>0.39300000000000002</v>
          </cell>
          <cell r="ER79">
            <v>2.1999999999999999E-2</v>
          </cell>
          <cell r="ES79">
            <v>2.1999999999999999E-2</v>
          </cell>
          <cell r="ET79">
            <v>0.10100000000000001</v>
          </cell>
          <cell r="EV79">
            <v>0.124</v>
          </cell>
          <cell r="EW79">
            <v>0.34799999999999998</v>
          </cell>
          <cell r="EX79">
            <v>0.39300000000000002</v>
          </cell>
          <cell r="EZ79">
            <v>8.11</v>
          </cell>
          <cell r="FA79">
            <v>2.1999999999999999E-2</v>
          </cell>
          <cell r="FB79">
            <v>1.0999999999999999E-2</v>
          </cell>
          <cell r="FC79">
            <v>2.1999999999999999E-2</v>
          </cell>
          <cell r="FD79">
            <v>4.4999999999999998E-2</v>
          </cell>
          <cell r="FE79">
            <v>4.4999999999999998E-2</v>
          </cell>
          <cell r="FF79">
            <v>3.4000000000000002E-2</v>
          </cell>
          <cell r="FG79">
            <v>0.09</v>
          </cell>
          <cell r="FH79">
            <v>0.18</v>
          </cell>
          <cell r="FI79">
            <v>0.157</v>
          </cell>
          <cell r="FJ79">
            <v>0.38200000000000001</v>
          </cell>
          <cell r="FK79">
            <v>1.0999999999999999E-2</v>
          </cell>
          <cell r="GA79">
            <v>1.0999999999999999E-2</v>
          </cell>
          <cell r="GB79">
            <v>1.0999999999999999E-2</v>
          </cell>
          <cell r="GC79">
            <v>4.4999999999999998E-2</v>
          </cell>
          <cell r="GD79">
            <v>6.7000000000000004E-2</v>
          </cell>
          <cell r="GE79">
            <v>5.6000000000000001E-2</v>
          </cell>
          <cell r="GF79">
            <v>1.0999999999999999E-2</v>
          </cell>
          <cell r="GG79">
            <v>0.33700000000000002</v>
          </cell>
          <cell r="GH79">
            <v>0.247</v>
          </cell>
          <cell r="GI79">
            <v>0.23599999999999999</v>
          </cell>
          <cell r="GJ79">
            <v>0.38200000000000001</v>
          </cell>
          <cell r="GK79">
            <v>0.38200000000000001</v>
          </cell>
          <cell r="GL79">
            <v>0.38200000000000001</v>
          </cell>
          <cell r="GM79">
            <v>0.438</v>
          </cell>
          <cell r="GN79">
            <v>0.49399999999999999</v>
          </cell>
          <cell r="GO79">
            <v>0.29199999999999998</v>
          </cell>
          <cell r="GP79">
            <v>0.32600000000000001</v>
          </cell>
          <cell r="GQ79">
            <v>0.29199999999999998</v>
          </cell>
          <cell r="GR79">
            <v>0.46100000000000002</v>
          </cell>
          <cell r="GS79">
            <v>0.14599999999999999</v>
          </cell>
          <cell r="GT79">
            <v>0.16900000000000001</v>
          </cell>
          <cell r="GU79">
            <v>0.247</v>
          </cell>
          <cell r="GV79">
            <v>0.13500000000000001</v>
          </cell>
          <cell r="GW79">
            <v>0.18</v>
          </cell>
          <cell r="GX79">
            <v>4.4999999999999998E-2</v>
          </cell>
          <cell r="GY79">
            <v>4.4999999999999998E-2</v>
          </cell>
          <cell r="GZ79">
            <v>5.6000000000000001E-2</v>
          </cell>
          <cell r="HA79">
            <v>0.157</v>
          </cell>
          <cell r="HB79">
            <v>5.6000000000000001E-2</v>
          </cell>
          <cell r="HC79">
            <v>5.6000000000000001E-2</v>
          </cell>
          <cell r="HD79">
            <v>4.4999999999999998E-2</v>
          </cell>
          <cell r="HE79">
            <v>2.1999999999999999E-2</v>
          </cell>
          <cell r="HF79">
            <v>2.1999999999999999E-2</v>
          </cell>
          <cell r="HG79">
            <v>2.1999999999999999E-2</v>
          </cell>
          <cell r="HH79">
            <v>3.4000000000000002E-2</v>
          </cell>
          <cell r="HI79">
            <v>3.4000000000000002E-2</v>
          </cell>
          <cell r="HJ79">
            <v>5.6000000000000001E-2</v>
          </cell>
        </row>
        <row r="80">
          <cell r="G80" t="str">
            <v>CICS - LLOYD BOND</v>
          </cell>
          <cell r="L80" t="str">
            <v>CharterContract Schools</v>
          </cell>
          <cell r="AB80">
            <v>400092</v>
          </cell>
          <cell r="AR80" t="str">
            <v>45</v>
          </cell>
          <cell r="AS80" t="str">
            <v>neutral</v>
          </cell>
          <cell r="AT80" t="str">
            <v>strong</v>
          </cell>
          <cell r="AU80" t="str">
            <v>strong</v>
          </cell>
          <cell r="AV80">
            <v>58</v>
          </cell>
          <cell r="AW80">
            <v>68</v>
          </cell>
          <cell r="AX80">
            <v>67</v>
          </cell>
          <cell r="AY80">
            <v>86</v>
          </cell>
          <cell r="AZ80">
            <v>0</v>
          </cell>
          <cell r="BA80">
            <v>0</v>
          </cell>
          <cell r="BB80">
            <v>82</v>
          </cell>
          <cell r="BC80">
            <v>0</v>
          </cell>
          <cell r="BI80">
            <v>1.2E-2</v>
          </cell>
          <cell r="BJ80">
            <v>1.2E-2</v>
          </cell>
          <cell r="BK80">
            <v>1.2E-2</v>
          </cell>
          <cell r="BL80">
            <v>2.3E-2</v>
          </cell>
          <cell r="BM80">
            <v>3.5000000000000003E-2</v>
          </cell>
          <cell r="BN80">
            <v>8.1000000000000003E-2</v>
          </cell>
          <cell r="BO80">
            <v>8.1000000000000003E-2</v>
          </cell>
          <cell r="BP80">
            <v>4.7E-2</v>
          </cell>
          <cell r="BQ80">
            <v>2.3E-2</v>
          </cell>
          <cell r="BR80">
            <v>5.8000000000000003E-2</v>
          </cell>
          <cell r="BS80">
            <v>8.1000000000000003E-2</v>
          </cell>
          <cell r="BT80">
            <v>0.11600000000000001</v>
          </cell>
          <cell r="BU80">
            <v>0.33700000000000002</v>
          </cell>
          <cell r="BV80">
            <v>0.19800000000000001</v>
          </cell>
          <cell r="BW80">
            <v>0.26700000000000002</v>
          </cell>
          <cell r="BX80">
            <v>0.186</v>
          </cell>
          <cell r="BY80">
            <v>0.34899999999999998</v>
          </cell>
          <cell r="BZ80">
            <v>0.26700000000000002</v>
          </cell>
          <cell r="CA80">
            <v>1.2E-2</v>
          </cell>
          <cell r="CB80">
            <v>1.2E-2</v>
          </cell>
          <cell r="CC80">
            <v>0</v>
          </cell>
          <cell r="CD80">
            <v>0</v>
          </cell>
          <cell r="CE80">
            <v>0</v>
          </cell>
          <cell r="CF80">
            <v>1.2E-2</v>
          </cell>
          <cell r="CG80">
            <v>0.55800000000000005</v>
          </cell>
          <cell r="CH80">
            <v>0.73299999999999998</v>
          </cell>
          <cell r="CI80">
            <v>0.69799999999999995</v>
          </cell>
          <cell r="CJ80">
            <v>0.73299999999999998</v>
          </cell>
          <cell r="CK80">
            <v>0.53500000000000003</v>
          </cell>
          <cell r="CL80">
            <v>0.52300000000000002</v>
          </cell>
          <cell r="CM80">
            <v>1.2E-2</v>
          </cell>
          <cell r="CN80">
            <v>1.2E-2</v>
          </cell>
          <cell r="CO80">
            <v>1.2E-2</v>
          </cell>
          <cell r="CP80">
            <v>2.3E-2</v>
          </cell>
          <cell r="CQ80">
            <v>1.2E-2</v>
          </cell>
          <cell r="CR80">
            <v>1.2E-2</v>
          </cell>
          <cell r="CS80">
            <v>2.3E-2</v>
          </cell>
          <cell r="CT80">
            <v>3.5000000000000003E-2</v>
          </cell>
          <cell r="CU80">
            <v>2.3E-2</v>
          </cell>
          <cell r="CV80">
            <v>1.2E-2</v>
          </cell>
          <cell r="CW80">
            <v>0</v>
          </cell>
          <cell r="CX80">
            <v>1.2E-2</v>
          </cell>
          <cell r="CY80">
            <v>0</v>
          </cell>
          <cell r="CZ80">
            <v>2.3E-2</v>
          </cell>
          <cell r="DA80">
            <v>4.7E-2</v>
          </cell>
          <cell r="DB80">
            <v>9.2999999999999999E-2</v>
          </cell>
          <cell r="DC80">
            <v>5.8000000000000003E-2</v>
          </cell>
          <cell r="DD80">
            <v>4.7E-2</v>
          </cell>
          <cell r="DE80">
            <v>4.7E-2</v>
          </cell>
          <cell r="DF80">
            <v>8.1000000000000003E-2</v>
          </cell>
          <cell r="DG80">
            <v>7.0000000000000007E-2</v>
          </cell>
          <cell r="DH80">
            <v>0.11600000000000001</v>
          </cell>
          <cell r="DI80">
            <v>7.0000000000000007E-2</v>
          </cell>
          <cell r="DJ80">
            <v>0.29099999999999998</v>
          </cell>
          <cell r="DK80">
            <v>0.25600000000000001</v>
          </cell>
          <cell r="DL80">
            <v>0.29099999999999998</v>
          </cell>
          <cell r="DM80">
            <v>0.20899999999999999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1.2E-2</v>
          </cell>
          <cell r="DT80">
            <v>0</v>
          </cell>
          <cell r="DU80">
            <v>0</v>
          </cell>
          <cell r="DV80">
            <v>1.2E-2</v>
          </cell>
          <cell r="DW80">
            <v>0.93</v>
          </cell>
          <cell r="DX80">
            <v>0.90700000000000003</v>
          </cell>
          <cell r="DY80">
            <v>0.90700000000000003</v>
          </cell>
          <cell r="DZ80">
            <v>0.86</v>
          </cell>
          <cell r="EA80">
            <v>0.89500000000000002</v>
          </cell>
          <cell r="EB80">
            <v>0.64</v>
          </cell>
          <cell r="EC80">
            <v>0.628</v>
          </cell>
          <cell r="ED80">
            <v>0.61599999999999999</v>
          </cell>
          <cell r="EE80">
            <v>0.70899999999999996</v>
          </cell>
          <cell r="EF80">
            <v>0.51200000000000001</v>
          </cell>
          <cell r="EG80">
            <v>1.2E-2</v>
          </cell>
          <cell r="EH80">
            <v>1.2E-2</v>
          </cell>
          <cell r="EJ80">
            <v>0.27900000000000003</v>
          </cell>
          <cell r="EK80">
            <v>0.14000000000000001</v>
          </cell>
          <cell r="EL80">
            <v>7.0000000000000007E-2</v>
          </cell>
          <cell r="EN80">
            <v>4.7E-2</v>
          </cell>
          <cell r="EO80">
            <v>0.23300000000000001</v>
          </cell>
          <cell r="EP80">
            <v>0.314</v>
          </cell>
          <cell r="ER80">
            <v>1.2E-2</v>
          </cell>
          <cell r="ES80">
            <v>1.2E-2</v>
          </cell>
          <cell r="ET80">
            <v>3.5000000000000003E-2</v>
          </cell>
          <cell r="EV80">
            <v>0.151</v>
          </cell>
          <cell r="EW80">
            <v>0.60499999999999998</v>
          </cell>
          <cell r="EX80">
            <v>0.56999999999999995</v>
          </cell>
          <cell r="EZ80">
            <v>8.74</v>
          </cell>
          <cell r="FA80">
            <v>1.2E-2</v>
          </cell>
          <cell r="FB80">
            <v>0</v>
          </cell>
          <cell r="FC80">
            <v>3.5000000000000003E-2</v>
          </cell>
          <cell r="FD80">
            <v>1.2E-2</v>
          </cell>
          <cell r="FE80">
            <v>1.2E-2</v>
          </cell>
          <cell r="FF80">
            <v>3.5000000000000003E-2</v>
          </cell>
          <cell r="FG80">
            <v>4.7E-2</v>
          </cell>
          <cell r="FH80">
            <v>0.14000000000000001</v>
          </cell>
          <cell r="FI80">
            <v>0.221</v>
          </cell>
          <cell r="FJ80">
            <v>0.48799999999999999</v>
          </cell>
          <cell r="FK80">
            <v>0</v>
          </cell>
          <cell r="GA80">
            <v>1.2E-2</v>
          </cell>
          <cell r="GB80">
            <v>2.3E-2</v>
          </cell>
          <cell r="GC80">
            <v>1.2E-2</v>
          </cell>
          <cell r="GD80">
            <v>4.7E-2</v>
          </cell>
          <cell r="GE80">
            <v>8.1000000000000003E-2</v>
          </cell>
          <cell r="GF80">
            <v>2.3E-2</v>
          </cell>
          <cell r="GG80">
            <v>0.221</v>
          </cell>
          <cell r="GH80">
            <v>0.20899999999999999</v>
          </cell>
          <cell r="GI80">
            <v>0.26700000000000002</v>
          </cell>
          <cell r="GJ80">
            <v>0.26700000000000002</v>
          </cell>
          <cell r="GK80">
            <v>0.46500000000000002</v>
          </cell>
          <cell r="GL80">
            <v>0.20899999999999999</v>
          </cell>
          <cell r="GM80">
            <v>0.72099999999999997</v>
          </cell>
          <cell r="GN80">
            <v>0.59299999999999997</v>
          </cell>
          <cell r="GO80">
            <v>0.60499999999999998</v>
          </cell>
          <cell r="GP80">
            <v>0.56999999999999995</v>
          </cell>
          <cell r="GQ80">
            <v>0.372</v>
          </cell>
          <cell r="GR80">
            <v>0.70899999999999996</v>
          </cell>
          <cell r="GS80">
            <v>2.3E-2</v>
          </cell>
          <cell r="GT80">
            <v>0.151</v>
          </cell>
          <cell r="GU80">
            <v>8.1000000000000003E-2</v>
          </cell>
          <cell r="GV80">
            <v>7.0000000000000007E-2</v>
          </cell>
          <cell r="GW80">
            <v>4.7E-2</v>
          </cell>
          <cell r="GX80">
            <v>2.3E-2</v>
          </cell>
          <cell r="GY80">
            <v>2.3E-2</v>
          </cell>
          <cell r="GZ80">
            <v>2.3E-2</v>
          </cell>
          <cell r="HA80">
            <v>2.3E-2</v>
          </cell>
          <cell r="HB80">
            <v>3.5000000000000003E-2</v>
          </cell>
          <cell r="HC80">
            <v>2.3E-2</v>
          </cell>
          <cell r="HD80">
            <v>2.3E-2</v>
          </cell>
          <cell r="HE80">
            <v>0</v>
          </cell>
          <cell r="HF80">
            <v>0</v>
          </cell>
          <cell r="HG80">
            <v>1.2E-2</v>
          </cell>
          <cell r="HH80">
            <v>1.2E-2</v>
          </cell>
          <cell r="HI80">
            <v>1.2E-2</v>
          </cell>
          <cell r="HJ80">
            <v>1.2E-2</v>
          </cell>
        </row>
        <row r="81">
          <cell r="G81" t="str">
            <v>CHGO TALENT CHTR HS</v>
          </cell>
          <cell r="L81" t="str">
            <v>CharterContract Schools</v>
          </cell>
          <cell r="AB81">
            <v>400093</v>
          </cell>
          <cell r="AR81" t="str">
            <v>44</v>
          </cell>
          <cell r="AS81" t="str">
            <v>strong</v>
          </cell>
          <cell r="AT81" t="str">
            <v>very strong</v>
          </cell>
          <cell r="AU81" t="str">
            <v>neutral</v>
          </cell>
          <cell r="AV81">
            <v>76</v>
          </cell>
          <cell r="AW81">
            <v>80</v>
          </cell>
          <cell r="AX81">
            <v>44</v>
          </cell>
          <cell r="AY81">
            <v>81</v>
          </cell>
          <cell r="AZ81">
            <v>0</v>
          </cell>
          <cell r="BA81">
            <v>0</v>
          </cell>
          <cell r="BB81">
            <v>71</v>
          </cell>
          <cell r="BC81">
            <v>1</v>
          </cell>
          <cell r="BI81">
            <v>0</v>
          </cell>
          <cell r="BJ81">
            <v>0</v>
          </cell>
          <cell r="BK81">
            <v>1.2E-2</v>
          </cell>
          <cell r="BL81">
            <v>1.2E-2</v>
          </cell>
          <cell r="BM81">
            <v>3.6999999999999998E-2</v>
          </cell>
          <cell r="BN81">
            <v>6.2E-2</v>
          </cell>
          <cell r="BO81">
            <v>4.9000000000000002E-2</v>
          </cell>
          <cell r="BP81">
            <v>4.9000000000000002E-2</v>
          </cell>
          <cell r="BQ81">
            <v>3.6999999999999998E-2</v>
          </cell>
          <cell r="BR81">
            <v>4.9000000000000002E-2</v>
          </cell>
          <cell r="BS81">
            <v>6.2E-2</v>
          </cell>
          <cell r="BT81">
            <v>8.5999999999999993E-2</v>
          </cell>
          <cell r="BU81">
            <v>0.28399999999999997</v>
          </cell>
          <cell r="BV81">
            <v>0.222</v>
          </cell>
          <cell r="BW81">
            <v>0.21</v>
          </cell>
          <cell r="BX81">
            <v>0.185</v>
          </cell>
          <cell r="BY81">
            <v>0.28399999999999997</v>
          </cell>
          <cell r="BZ81">
            <v>0.28399999999999997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2.5000000000000001E-2</v>
          </cell>
          <cell r="CF81">
            <v>2.5000000000000001E-2</v>
          </cell>
          <cell r="CG81">
            <v>0.66700000000000004</v>
          </cell>
          <cell r="CH81">
            <v>0.72799999999999998</v>
          </cell>
          <cell r="CI81">
            <v>0.74099999999999999</v>
          </cell>
          <cell r="CJ81">
            <v>0.753</v>
          </cell>
          <cell r="CK81">
            <v>0.59299999999999997</v>
          </cell>
          <cell r="CL81">
            <v>0.54300000000000004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3.6999999999999998E-2</v>
          </cell>
          <cell r="CT81">
            <v>3.6999999999999998E-2</v>
          </cell>
          <cell r="CU81">
            <v>3.6999999999999998E-2</v>
          </cell>
          <cell r="CV81">
            <v>0</v>
          </cell>
          <cell r="CW81">
            <v>1.2E-2</v>
          </cell>
          <cell r="CX81">
            <v>1.2E-2</v>
          </cell>
          <cell r="CY81">
            <v>2.5000000000000001E-2</v>
          </cell>
          <cell r="CZ81">
            <v>2.5000000000000001E-2</v>
          </cell>
          <cell r="DA81">
            <v>4.9000000000000002E-2</v>
          </cell>
          <cell r="DB81">
            <v>6.2E-2</v>
          </cell>
          <cell r="DC81">
            <v>9.9000000000000005E-2</v>
          </cell>
          <cell r="DD81">
            <v>8.5999999999999993E-2</v>
          </cell>
          <cell r="DE81">
            <v>0.17299999999999999</v>
          </cell>
          <cell r="DF81">
            <v>0.17299999999999999</v>
          </cell>
          <cell r="DG81">
            <v>0.19800000000000001</v>
          </cell>
          <cell r="DH81">
            <v>0.222</v>
          </cell>
          <cell r="DI81">
            <v>0.21</v>
          </cell>
          <cell r="DJ81">
            <v>0.32100000000000001</v>
          </cell>
          <cell r="DK81">
            <v>0.32100000000000001</v>
          </cell>
          <cell r="DL81">
            <v>0.19800000000000001</v>
          </cell>
          <cell r="DM81">
            <v>0.222</v>
          </cell>
          <cell r="DN81">
            <v>2.5000000000000001E-2</v>
          </cell>
          <cell r="DO81">
            <v>0</v>
          </cell>
          <cell r="DP81">
            <v>1.2E-2</v>
          </cell>
          <cell r="DQ81">
            <v>1.2E-2</v>
          </cell>
          <cell r="DR81">
            <v>3.6999999999999998E-2</v>
          </cell>
          <cell r="DS81">
            <v>2.5000000000000001E-2</v>
          </cell>
          <cell r="DT81">
            <v>1.2E-2</v>
          </cell>
          <cell r="DU81">
            <v>2.5000000000000001E-2</v>
          </cell>
          <cell r="DV81">
            <v>1.2E-2</v>
          </cell>
          <cell r="DW81">
            <v>0.80200000000000005</v>
          </cell>
          <cell r="DX81">
            <v>0.81499999999999995</v>
          </cell>
          <cell r="DY81">
            <v>0.77800000000000002</v>
          </cell>
          <cell r="DZ81">
            <v>0.74099999999999999</v>
          </cell>
          <cell r="EA81">
            <v>0.72799999999999998</v>
          </cell>
          <cell r="EB81">
            <v>0.60499999999999998</v>
          </cell>
          <cell r="EC81">
            <v>0.56799999999999995</v>
          </cell>
          <cell r="ED81">
            <v>0.64200000000000002</v>
          </cell>
          <cell r="EE81">
            <v>0.64200000000000002</v>
          </cell>
          <cell r="EF81">
            <v>0.63</v>
          </cell>
          <cell r="EG81">
            <v>1.2E-2</v>
          </cell>
          <cell r="EH81">
            <v>1.2E-2</v>
          </cell>
          <cell r="EJ81">
            <v>0.29599999999999999</v>
          </cell>
          <cell r="EK81">
            <v>0.17299999999999999</v>
          </cell>
          <cell r="EL81">
            <v>8.5999999999999993E-2</v>
          </cell>
          <cell r="EN81">
            <v>1.2E-2</v>
          </cell>
          <cell r="EO81">
            <v>0.222</v>
          </cell>
          <cell r="EP81">
            <v>0.17299999999999999</v>
          </cell>
          <cell r="ER81">
            <v>6.2E-2</v>
          </cell>
          <cell r="ES81">
            <v>4.9000000000000002E-2</v>
          </cell>
          <cell r="ET81">
            <v>0.123</v>
          </cell>
          <cell r="EV81">
            <v>0</v>
          </cell>
          <cell r="EW81">
            <v>0.54300000000000004</v>
          </cell>
          <cell r="EX81">
            <v>0.60499999999999998</v>
          </cell>
          <cell r="EZ81">
            <v>8.1300000000000008</v>
          </cell>
          <cell r="FA81">
            <v>1.2E-2</v>
          </cell>
          <cell r="FB81">
            <v>0</v>
          </cell>
          <cell r="FC81">
            <v>3.6999999999999998E-2</v>
          </cell>
          <cell r="FD81">
            <v>6.2E-2</v>
          </cell>
          <cell r="FE81">
            <v>3.6999999999999998E-2</v>
          </cell>
          <cell r="FF81">
            <v>4.9000000000000002E-2</v>
          </cell>
          <cell r="FG81">
            <v>8.5999999999999993E-2</v>
          </cell>
          <cell r="FH81">
            <v>0.14799999999999999</v>
          </cell>
          <cell r="FI81">
            <v>0.123</v>
          </cell>
          <cell r="FJ81">
            <v>0.40699999999999997</v>
          </cell>
          <cell r="FK81">
            <v>3.6999999999999998E-2</v>
          </cell>
          <cell r="GA81">
            <v>1.2E-2</v>
          </cell>
          <cell r="GB81">
            <v>4.9000000000000002E-2</v>
          </cell>
          <cell r="GC81">
            <v>7.3999999999999996E-2</v>
          </cell>
          <cell r="GD81">
            <v>8.5999999999999993E-2</v>
          </cell>
          <cell r="GE81">
            <v>0.13600000000000001</v>
          </cell>
          <cell r="GF81">
            <v>2.5000000000000001E-2</v>
          </cell>
          <cell r="GG81">
            <v>0.39500000000000002</v>
          </cell>
          <cell r="GH81">
            <v>0.28399999999999997</v>
          </cell>
          <cell r="GI81">
            <v>0.27200000000000002</v>
          </cell>
          <cell r="GJ81">
            <v>0.28399999999999997</v>
          </cell>
          <cell r="GK81">
            <v>0.29599999999999999</v>
          </cell>
          <cell r="GL81">
            <v>0.37</v>
          </cell>
          <cell r="GM81">
            <v>0.38300000000000001</v>
          </cell>
          <cell r="GN81">
            <v>0.39500000000000002</v>
          </cell>
          <cell r="GO81">
            <v>0.29599999999999999</v>
          </cell>
          <cell r="GP81">
            <v>0.37</v>
          </cell>
          <cell r="GQ81">
            <v>0.309</v>
          </cell>
          <cell r="GR81">
            <v>0.42</v>
          </cell>
          <cell r="GS81">
            <v>0.14799999999999999</v>
          </cell>
          <cell r="GT81">
            <v>0.14799999999999999</v>
          </cell>
          <cell r="GU81">
            <v>0.16</v>
          </cell>
          <cell r="GV81">
            <v>0.123</v>
          </cell>
          <cell r="GW81">
            <v>0.14799999999999999</v>
          </cell>
          <cell r="GX81">
            <v>7.3999999999999996E-2</v>
          </cell>
          <cell r="GY81">
            <v>2.5000000000000001E-2</v>
          </cell>
          <cell r="GZ81">
            <v>2.5000000000000001E-2</v>
          </cell>
          <cell r="HA81">
            <v>9.9000000000000005E-2</v>
          </cell>
          <cell r="HB81">
            <v>6.2E-2</v>
          </cell>
          <cell r="HC81">
            <v>4.9000000000000002E-2</v>
          </cell>
          <cell r="HD81">
            <v>2.5000000000000001E-2</v>
          </cell>
          <cell r="HE81">
            <v>3.6999999999999998E-2</v>
          </cell>
          <cell r="HF81">
            <v>9.9000000000000005E-2</v>
          </cell>
          <cell r="HG81">
            <v>9.9000000000000005E-2</v>
          </cell>
          <cell r="HH81">
            <v>7.3999999999999996E-2</v>
          </cell>
          <cell r="HI81">
            <v>6.2E-2</v>
          </cell>
          <cell r="HJ81">
            <v>8.5999999999999993E-2</v>
          </cell>
        </row>
        <row r="82">
          <cell r="G82" t="str">
            <v>EPIC CHTR HS</v>
          </cell>
          <cell r="L82" t="str">
            <v>CharterContract Schools</v>
          </cell>
          <cell r="AB82">
            <v>400094</v>
          </cell>
          <cell r="AR82" t="str">
            <v>&lt; 30</v>
          </cell>
          <cell r="AS82" t="str">
            <v/>
          </cell>
          <cell r="AT82" t="str">
            <v/>
          </cell>
          <cell r="AU82" t="str">
            <v/>
          </cell>
        </row>
        <row r="83">
          <cell r="G83" t="str">
            <v>GARFIELD PARK CONTR</v>
          </cell>
          <cell r="L83" t="str">
            <v>Garfield-Humboldt Elementary Network</v>
          </cell>
          <cell r="AB83">
            <v>400095</v>
          </cell>
          <cell r="AR83" t="str">
            <v>&lt; 30</v>
          </cell>
          <cell r="AS83" t="str">
            <v/>
          </cell>
          <cell r="AT83" t="str">
            <v/>
          </cell>
          <cell r="AU83" t="str">
            <v/>
          </cell>
        </row>
        <row r="84">
          <cell r="G84" t="str">
            <v>ROWE</v>
          </cell>
          <cell r="L84" t="str">
            <v>CharterContract Schools</v>
          </cell>
          <cell r="AB84">
            <v>400096</v>
          </cell>
          <cell r="AR84" t="str">
            <v>49</v>
          </cell>
          <cell r="AS84" t="str">
            <v>very strong</v>
          </cell>
          <cell r="AT84" t="str">
            <v>very strong</v>
          </cell>
          <cell r="AU84" t="str">
            <v>very strong</v>
          </cell>
          <cell r="AV84">
            <v>99</v>
          </cell>
          <cell r="AW84">
            <v>99</v>
          </cell>
          <cell r="AX84">
            <v>93</v>
          </cell>
          <cell r="AY84">
            <v>145</v>
          </cell>
          <cell r="AZ84">
            <v>4</v>
          </cell>
          <cell r="BA84">
            <v>1</v>
          </cell>
          <cell r="BB84">
            <v>23</v>
          </cell>
          <cell r="BC84">
            <v>100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1.4E-2</v>
          </cell>
          <cell r="BO84">
            <v>7.0000000000000001E-3</v>
          </cell>
          <cell r="BP84">
            <v>1.4E-2</v>
          </cell>
          <cell r="BQ84">
            <v>0</v>
          </cell>
          <cell r="BR84">
            <v>0</v>
          </cell>
          <cell r="BS84">
            <v>1.4E-2</v>
          </cell>
          <cell r="BT84">
            <v>7.5999999999999998E-2</v>
          </cell>
          <cell r="BU84">
            <v>4.8000000000000001E-2</v>
          </cell>
          <cell r="BV84">
            <v>8.3000000000000004E-2</v>
          </cell>
          <cell r="BW84">
            <v>0.10299999999999999</v>
          </cell>
          <cell r="BX84">
            <v>4.8000000000000001E-2</v>
          </cell>
          <cell r="BY84">
            <v>0.248</v>
          </cell>
          <cell r="BZ84">
            <v>0.27600000000000002</v>
          </cell>
          <cell r="CA84">
            <v>7.0000000000000001E-3</v>
          </cell>
          <cell r="CB84">
            <v>7.0000000000000001E-3</v>
          </cell>
          <cell r="CC84">
            <v>1.4E-2</v>
          </cell>
          <cell r="CD84">
            <v>0</v>
          </cell>
          <cell r="CE84">
            <v>7.0000000000000001E-3</v>
          </cell>
          <cell r="CF84">
            <v>2.8000000000000001E-2</v>
          </cell>
          <cell r="CG84">
            <v>0.93799999999999994</v>
          </cell>
          <cell r="CH84">
            <v>0.89700000000000002</v>
          </cell>
          <cell r="CI84">
            <v>0.88300000000000001</v>
          </cell>
          <cell r="CJ84">
            <v>0.95199999999999996</v>
          </cell>
          <cell r="CK84">
            <v>0.73099999999999998</v>
          </cell>
          <cell r="CL84">
            <v>0.60699999999999998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7.0000000000000001E-3</v>
          </cell>
          <cell r="CU84">
            <v>0</v>
          </cell>
          <cell r="CV84">
            <v>0</v>
          </cell>
          <cell r="CW84">
            <v>0</v>
          </cell>
          <cell r="CX84">
            <v>7.0000000000000001E-3</v>
          </cell>
          <cell r="CY84">
            <v>7.0000000000000001E-3</v>
          </cell>
          <cell r="CZ84">
            <v>0</v>
          </cell>
          <cell r="DA84">
            <v>7.0000000000000001E-3</v>
          </cell>
          <cell r="DB84">
            <v>1.4E-2</v>
          </cell>
          <cell r="DC84">
            <v>4.8000000000000001E-2</v>
          </cell>
          <cell r="DD84">
            <v>2.1000000000000001E-2</v>
          </cell>
          <cell r="DE84">
            <v>3.4000000000000002E-2</v>
          </cell>
          <cell r="DF84">
            <v>3.4000000000000002E-2</v>
          </cell>
          <cell r="DG84">
            <v>5.5E-2</v>
          </cell>
          <cell r="DH84">
            <v>7.5999999999999998E-2</v>
          </cell>
          <cell r="DI84">
            <v>3.4000000000000002E-2</v>
          </cell>
          <cell r="DJ84">
            <v>0.10299999999999999</v>
          </cell>
          <cell r="DK84">
            <v>0.16600000000000001</v>
          </cell>
          <cell r="DL84">
            <v>0.152</v>
          </cell>
          <cell r="DM84">
            <v>0.14499999999999999</v>
          </cell>
          <cell r="DN84">
            <v>0</v>
          </cell>
          <cell r="DO84">
            <v>7.0000000000000001E-3</v>
          </cell>
          <cell r="DP84">
            <v>0</v>
          </cell>
          <cell r="DQ84">
            <v>0</v>
          </cell>
          <cell r="DR84">
            <v>7.0000000000000001E-3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0.96599999999999997</v>
          </cell>
          <cell r="DX84">
            <v>0.95899999999999996</v>
          </cell>
          <cell r="DY84">
            <v>0.93799999999999994</v>
          </cell>
          <cell r="DZ84">
            <v>0.91700000000000004</v>
          </cell>
          <cell r="EA84">
            <v>0.95899999999999996</v>
          </cell>
          <cell r="EB84">
            <v>0.89</v>
          </cell>
          <cell r="EC84">
            <v>0.82099999999999995</v>
          </cell>
          <cell r="ED84">
            <v>0.79300000000000004</v>
          </cell>
          <cell r="EE84">
            <v>0.83399999999999996</v>
          </cell>
          <cell r="EF84">
            <v>0.63400000000000001</v>
          </cell>
          <cell r="EG84">
            <v>0</v>
          </cell>
          <cell r="EH84">
            <v>0</v>
          </cell>
          <cell r="EJ84">
            <v>0.214</v>
          </cell>
          <cell r="EK84">
            <v>0</v>
          </cell>
          <cell r="EL84">
            <v>0</v>
          </cell>
          <cell r="EN84">
            <v>4.8000000000000001E-2</v>
          </cell>
          <cell r="EO84">
            <v>0.09</v>
          </cell>
          <cell r="EP84">
            <v>9.7000000000000003E-2</v>
          </cell>
          <cell r="ER84">
            <v>7.0000000000000001E-3</v>
          </cell>
          <cell r="ES84">
            <v>4.1000000000000002E-2</v>
          </cell>
          <cell r="ET84">
            <v>3.4000000000000002E-2</v>
          </cell>
          <cell r="EV84">
            <v>9.7000000000000003E-2</v>
          </cell>
          <cell r="EW84">
            <v>0.86899999999999999</v>
          </cell>
          <cell r="EX84">
            <v>0.86899999999999999</v>
          </cell>
          <cell r="EZ84">
            <v>9.9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7.0000000000000001E-3</v>
          </cell>
          <cell r="FH84">
            <v>2.1000000000000001E-2</v>
          </cell>
          <cell r="FI84">
            <v>3.4000000000000002E-2</v>
          </cell>
          <cell r="FJ84">
            <v>0.92400000000000004</v>
          </cell>
          <cell r="FK84">
            <v>1.4E-2</v>
          </cell>
          <cell r="GA84">
            <v>0</v>
          </cell>
          <cell r="GB84">
            <v>0</v>
          </cell>
          <cell r="GC84">
            <v>7.0000000000000001E-3</v>
          </cell>
          <cell r="GD84">
            <v>0</v>
          </cell>
          <cell r="GE84">
            <v>2.1000000000000001E-2</v>
          </cell>
          <cell r="GF84">
            <v>0</v>
          </cell>
          <cell r="GG84">
            <v>7.5999999999999998E-2</v>
          </cell>
          <cell r="GH84">
            <v>0.186</v>
          </cell>
          <cell r="GI84">
            <v>0.20699999999999999</v>
          </cell>
          <cell r="GJ84">
            <v>0.152</v>
          </cell>
          <cell r="GK84">
            <v>0.28999999999999998</v>
          </cell>
          <cell r="GL84">
            <v>9.7000000000000003E-2</v>
          </cell>
          <cell r="GM84">
            <v>0.91</v>
          </cell>
          <cell r="GN84">
            <v>0.58599999999999997</v>
          </cell>
          <cell r="GO84">
            <v>0.70299999999999996</v>
          </cell>
          <cell r="GP84">
            <v>0.77900000000000003</v>
          </cell>
          <cell r="GQ84">
            <v>0.57899999999999996</v>
          </cell>
          <cell r="GR84">
            <v>0.876</v>
          </cell>
          <cell r="GS84">
            <v>7.0000000000000001E-3</v>
          </cell>
          <cell r="GT84">
            <v>0.152</v>
          </cell>
          <cell r="GU84">
            <v>6.9000000000000006E-2</v>
          </cell>
          <cell r="GV84">
            <v>4.8000000000000001E-2</v>
          </cell>
          <cell r="GW84">
            <v>7.5999999999999998E-2</v>
          </cell>
          <cell r="GX84">
            <v>7.0000000000000001E-3</v>
          </cell>
          <cell r="GY84">
            <v>7.0000000000000001E-3</v>
          </cell>
          <cell r="GZ84">
            <v>6.2E-2</v>
          </cell>
          <cell r="HA84">
            <v>7.0000000000000001E-3</v>
          </cell>
          <cell r="HB84">
            <v>7.0000000000000001E-3</v>
          </cell>
          <cell r="HC84">
            <v>2.8000000000000001E-2</v>
          </cell>
          <cell r="HD84">
            <v>7.0000000000000001E-3</v>
          </cell>
          <cell r="HE84">
            <v>0</v>
          </cell>
          <cell r="HF84">
            <v>1.4E-2</v>
          </cell>
          <cell r="HG84">
            <v>7.0000000000000001E-3</v>
          </cell>
          <cell r="HH84">
            <v>1.4E-2</v>
          </cell>
          <cell r="HI84">
            <v>7.0000000000000001E-3</v>
          </cell>
          <cell r="HJ84">
            <v>1.4E-2</v>
          </cell>
        </row>
        <row r="85">
          <cell r="G85" t="str">
            <v>NOBLE ST CHTR-CHGO BULLS</v>
          </cell>
          <cell r="L85" t="str">
            <v>CharterContract Schools</v>
          </cell>
          <cell r="AB85">
            <v>400097</v>
          </cell>
          <cell r="AR85" t="str">
            <v>&lt; 30</v>
          </cell>
          <cell r="AS85" t="str">
            <v/>
          </cell>
          <cell r="AT85" t="str">
            <v/>
          </cell>
          <cell r="AU85" t="str">
            <v/>
          </cell>
        </row>
        <row r="86">
          <cell r="G86" t="str">
            <v>NOBLE ST CHTR-MUCHIN</v>
          </cell>
          <cell r="L86" t="str">
            <v>CharterContract Schools</v>
          </cell>
          <cell r="AB86">
            <v>400098</v>
          </cell>
          <cell r="AR86" t="str">
            <v>&lt; 30</v>
          </cell>
          <cell r="AS86" t="str">
            <v/>
          </cell>
          <cell r="AT86" t="str">
            <v/>
          </cell>
          <cell r="AU86" t="str">
            <v/>
          </cell>
        </row>
        <row r="87">
          <cell r="G87" t="str">
            <v>UNO CHTR-GAGE PARK</v>
          </cell>
          <cell r="L87" t="str">
            <v>CharterContract Schools</v>
          </cell>
          <cell r="AB87">
            <v>400101</v>
          </cell>
          <cell r="AR87" t="str">
            <v>&lt; 30</v>
          </cell>
          <cell r="AS87" t="str">
            <v/>
          </cell>
          <cell r="AT87" t="str">
            <v/>
          </cell>
          <cell r="AU87" t="str">
            <v/>
          </cell>
        </row>
        <row r="88">
          <cell r="G88" t="str">
            <v>URBAN PREP CHTR - WEST</v>
          </cell>
          <cell r="L88" t="str">
            <v>CharterContract Schools</v>
          </cell>
          <cell r="AB88">
            <v>400102</v>
          </cell>
          <cell r="AR88" t="str">
            <v>&lt; 30</v>
          </cell>
          <cell r="AS88" t="str">
            <v/>
          </cell>
          <cell r="AT88" t="str">
            <v/>
          </cell>
          <cell r="AU88" t="str">
            <v/>
          </cell>
        </row>
        <row r="89">
          <cell r="G89" t="str">
            <v>INSTITUTO ACAD CHTR</v>
          </cell>
          <cell r="L89" t="str">
            <v>CharterContract Schools</v>
          </cell>
          <cell r="AB89">
            <v>400104</v>
          </cell>
          <cell r="AR89" t="str">
            <v>&lt; 30</v>
          </cell>
          <cell r="AS89" t="str">
            <v/>
          </cell>
          <cell r="AT89" t="str">
            <v/>
          </cell>
          <cell r="AU89" t="str">
            <v/>
          </cell>
        </row>
        <row r="90">
          <cell r="G90" t="str">
            <v>URBAN PREP CHTR - BRONZEVILLE</v>
          </cell>
          <cell r="L90" t="str">
            <v>CharterContract Schools</v>
          </cell>
          <cell r="AB90">
            <v>400105</v>
          </cell>
          <cell r="AR90" t="str">
            <v>&lt; 30</v>
          </cell>
          <cell r="AS90" t="str">
            <v/>
          </cell>
          <cell r="AT90" t="str">
            <v/>
          </cell>
          <cell r="AU90" t="str">
            <v/>
          </cell>
        </row>
        <row r="91">
          <cell r="G91" t="str">
            <v>NOBLE STREET CHTR - JOHNSON</v>
          </cell>
          <cell r="L91" t="str">
            <v>CharterContract Schools</v>
          </cell>
          <cell r="AB91">
            <v>400106</v>
          </cell>
          <cell r="AR91" t="str">
            <v>&lt; 30</v>
          </cell>
          <cell r="AS91" t="str">
            <v/>
          </cell>
          <cell r="AT91" t="str">
            <v/>
          </cell>
          <cell r="AU91" t="str">
            <v/>
          </cell>
        </row>
        <row r="92">
          <cell r="G92" t="str">
            <v>LEARN CHRT - SO CHICAGO</v>
          </cell>
          <cell r="L92" t="str">
            <v>CharterContract Schools</v>
          </cell>
          <cell r="AB92">
            <v>400107</v>
          </cell>
          <cell r="AR92" t="str">
            <v>65</v>
          </cell>
          <cell r="AS92" t="str">
            <v>strong</v>
          </cell>
          <cell r="AT92" t="str">
            <v>strong</v>
          </cell>
          <cell r="AU92" t="str">
            <v>strong</v>
          </cell>
          <cell r="AV92">
            <v>66</v>
          </cell>
          <cell r="AW92">
            <v>79</v>
          </cell>
          <cell r="AX92">
            <v>62</v>
          </cell>
          <cell r="AY92">
            <v>141</v>
          </cell>
          <cell r="AZ92">
            <v>1</v>
          </cell>
          <cell r="BA92">
            <v>0</v>
          </cell>
          <cell r="BB92">
            <v>118</v>
          </cell>
          <cell r="BC92">
            <v>14</v>
          </cell>
          <cell r="BI92">
            <v>2.1000000000000001E-2</v>
          </cell>
          <cell r="BJ92">
            <v>7.0000000000000001E-3</v>
          </cell>
          <cell r="BK92">
            <v>0</v>
          </cell>
          <cell r="BL92">
            <v>0</v>
          </cell>
          <cell r="BM92">
            <v>2.1000000000000001E-2</v>
          </cell>
          <cell r="BN92">
            <v>6.4000000000000001E-2</v>
          </cell>
          <cell r="BO92">
            <v>0.05</v>
          </cell>
          <cell r="BP92">
            <v>4.2999999999999997E-2</v>
          </cell>
          <cell r="BQ92">
            <v>4.2999999999999997E-2</v>
          </cell>
          <cell r="BR92">
            <v>2.8000000000000001E-2</v>
          </cell>
          <cell r="BS92">
            <v>6.4000000000000001E-2</v>
          </cell>
          <cell r="BT92">
            <v>0.13500000000000001</v>
          </cell>
          <cell r="BU92">
            <v>0.255</v>
          </cell>
          <cell r="BV92">
            <v>0.184</v>
          </cell>
          <cell r="BW92">
            <v>0.19900000000000001</v>
          </cell>
          <cell r="BX92">
            <v>0.128</v>
          </cell>
          <cell r="BY92">
            <v>0.29099999999999998</v>
          </cell>
          <cell r="BZ92">
            <v>0.28399999999999997</v>
          </cell>
          <cell r="CA92">
            <v>1.4E-2</v>
          </cell>
          <cell r="CB92">
            <v>7.0000000000000001E-3</v>
          </cell>
          <cell r="CC92">
            <v>7.0000000000000001E-3</v>
          </cell>
          <cell r="CD92">
            <v>2.1000000000000001E-2</v>
          </cell>
          <cell r="CE92">
            <v>7.0000000000000001E-3</v>
          </cell>
          <cell r="CF92">
            <v>1.4E-2</v>
          </cell>
          <cell r="CG92">
            <v>0.66</v>
          </cell>
          <cell r="CH92">
            <v>0.75900000000000001</v>
          </cell>
          <cell r="CI92">
            <v>0.752</v>
          </cell>
          <cell r="CJ92">
            <v>0.82299999999999995</v>
          </cell>
          <cell r="CK92">
            <v>0.61699999999999999</v>
          </cell>
          <cell r="CL92">
            <v>0.504</v>
          </cell>
          <cell r="CM92">
            <v>0</v>
          </cell>
          <cell r="CN92">
            <v>0</v>
          </cell>
          <cell r="CO92">
            <v>0</v>
          </cell>
          <cell r="CP92">
            <v>7.0000000000000001E-3</v>
          </cell>
          <cell r="CQ92">
            <v>7.0000000000000001E-3</v>
          </cell>
          <cell r="CR92">
            <v>2.8000000000000001E-2</v>
          </cell>
          <cell r="CS92">
            <v>7.0000000000000001E-3</v>
          </cell>
          <cell r="CT92">
            <v>4.2999999999999997E-2</v>
          </cell>
          <cell r="CU92">
            <v>1.4E-2</v>
          </cell>
          <cell r="CV92">
            <v>2.1000000000000001E-2</v>
          </cell>
          <cell r="CW92">
            <v>1.4E-2</v>
          </cell>
          <cell r="CX92">
            <v>7.0000000000000001E-3</v>
          </cell>
          <cell r="CY92">
            <v>7.0000000000000001E-3</v>
          </cell>
          <cell r="CZ92">
            <v>2.1000000000000001E-2</v>
          </cell>
          <cell r="DA92">
            <v>3.5000000000000003E-2</v>
          </cell>
          <cell r="DB92">
            <v>0.05</v>
          </cell>
          <cell r="DC92">
            <v>3.5000000000000003E-2</v>
          </cell>
          <cell r="DD92">
            <v>0.05</v>
          </cell>
          <cell r="DE92">
            <v>7.8E-2</v>
          </cell>
          <cell r="DF92">
            <v>8.5000000000000006E-2</v>
          </cell>
          <cell r="DG92">
            <v>9.1999999999999998E-2</v>
          </cell>
          <cell r="DH92">
            <v>9.9000000000000005E-2</v>
          </cell>
          <cell r="DI92">
            <v>0.121</v>
          </cell>
          <cell r="DJ92">
            <v>0.21299999999999999</v>
          </cell>
          <cell r="DK92">
            <v>0.128</v>
          </cell>
          <cell r="DL92">
            <v>0.184</v>
          </cell>
          <cell r="DM92">
            <v>0.128</v>
          </cell>
          <cell r="DN92">
            <v>1.4E-2</v>
          </cell>
          <cell r="DO92">
            <v>1.4E-2</v>
          </cell>
          <cell r="DP92">
            <v>0</v>
          </cell>
          <cell r="DQ92">
            <v>2.1000000000000001E-2</v>
          </cell>
          <cell r="DR92">
            <v>0</v>
          </cell>
          <cell r="DS92">
            <v>7.0000000000000001E-3</v>
          </cell>
          <cell r="DT92">
            <v>7.0000000000000001E-3</v>
          </cell>
          <cell r="DU92">
            <v>0</v>
          </cell>
          <cell r="DV92">
            <v>3.5000000000000003E-2</v>
          </cell>
          <cell r="DW92">
            <v>0.88700000000000001</v>
          </cell>
          <cell r="DX92">
            <v>0.88700000000000001</v>
          </cell>
          <cell r="DY92">
            <v>0.90100000000000002</v>
          </cell>
          <cell r="DZ92">
            <v>0.86499999999999999</v>
          </cell>
          <cell r="EA92">
            <v>0.85099999999999998</v>
          </cell>
          <cell r="EB92">
            <v>0.71599999999999997</v>
          </cell>
          <cell r="EC92">
            <v>0.80900000000000005</v>
          </cell>
          <cell r="ED92">
            <v>0.73799999999999999</v>
          </cell>
          <cell r="EE92">
            <v>0.77300000000000002</v>
          </cell>
          <cell r="EF92">
            <v>0.48899999999999999</v>
          </cell>
          <cell r="EG92">
            <v>1.4E-2</v>
          </cell>
          <cell r="EH92">
            <v>7.0000000000000001E-3</v>
          </cell>
          <cell r="EJ92">
            <v>0.28399999999999997</v>
          </cell>
          <cell r="EK92">
            <v>9.1999999999999998E-2</v>
          </cell>
          <cell r="EL92">
            <v>4.2999999999999997E-2</v>
          </cell>
          <cell r="EN92">
            <v>4.2999999999999997E-2</v>
          </cell>
          <cell r="EO92">
            <v>0.191</v>
          </cell>
          <cell r="EP92">
            <v>0.23400000000000001</v>
          </cell>
          <cell r="ER92">
            <v>3.5000000000000003E-2</v>
          </cell>
          <cell r="ES92">
            <v>3.5000000000000003E-2</v>
          </cell>
          <cell r="ET92">
            <v>5.7000000000000002E-2</v>
          </cell>
          <cell r="EV92">
            <v>0.14899999999999999</v>
          </cell>
          <cell r="EW92">
            <v>0.66700000000000004</v>
          </cell>
          <cell r="EX92">
            <v>0.66</v>
          </cell>
          <cell r="EZ92">
            <v>8.9</v>
          </cell>
          <cell r="FA92">
            <v>0</v>
          </cell>
          <cell r="FB92">
            <v>1.4E-2</v>
          </cell>
          <cell r="FC92">
            <v>7.0000000000000001E-3</v>
          </cell>
          <cell r="FD92">
            <v>7.0000000000000001E-3</v>
          </cell>
          <cell r="FE92">
            <v>2.1000000000000001E-2</v>
          </cell>
          <cell r="FF92">
            <v>2.1000000000000001E-2</v>
          </cell>
          <cell r="FG92">
            <v>7.0999999999999994E-2</v>
          </cell>
          <cell r="FH92">
            <v>0.184</v>
          </cell>
          <cell r="FI92">
            <v>9.9000000000000005E-2</v>
          </cell>
          <cell r="FJ92">
            <v>0.55300000000000005</v>
          </cell>
          <cell r="FK92">
            <v>2.1000000000000001E-2</v>
          </cell>
          <cell r="GA92">
            <v>7.0000000000000001E-3</v>
          </cell>
          <cell r="GB92">
            <v>2.1000000000000001E-2</v>
          </cell>
          <cell r="GC92">
            <v>0.05</v>
          </cell>
          <cell r="GD92">
            <v>2.8000000000000001E-2</v>
          </cell>
          <cell r="GE92">
            <v>9.1999999999999998E-2</v>
          </cell>
          <cell r="GF92">
            <v>7.0000000000000001E-3</v>
          </cell>
          <cell r="GG92">
            <v>0.27</v>
          </cell>
          <cell r="GH92">
            <v>0.22</v>
          </cell>
          <cell r="GI92">
            <v>0.21299999999999999</v>
          </cell>
          <cell r="GJ92">
            <v>0.29099999999999998</v>
          </cell>
          <cell r="GK92">
            <v>0.39</v>
          </cell>
          <cell r="GL92">
            <v>0.27</v>
          </cell>
          <cell r="GM92">
            <v>0.68100000000000005</v>
          </cell>
          <cell r="GN92">
            <v>0.45400000000000001</v>
          </cell>
          <cell r="GO92">
            <v>0.45400000000000001</v>
          </cell>
          <cell r="GP92">
            <v>0.48899999999999999</v>
          </cell>
          <cell r="GQ92">
            <v>0.36899999999999999</v>
          </cell>
          <cell r="GR92">
            <v>0.66</v>
          </cell>
          <cell r="GS92">
            <v>7.0000000000000001E-3</v>
          </cell>
          <cell r="GT92">
            <v>0.248</v>
          </cell>
          <cell r="GU92">
            <v>0.22</v>
          </cell>
          <cell r="GV92">
            <v>0.13500000000000001</v>
          </cell>
          <cell r="GW92">
            <v>9.9000000000000005E-2</v>
          </cell>
          <cell r="GX92">
            <v>1.4E-2</v>
          </cell>
          <cell r="GY92">
            <v>1.4E-2</v>
          </cell>
          <cell r="GZ92">
            <v>1.4E-2</v>
          </cell>
          <cell r="HA92">
            <v>2.1000000000000001E-2</v>
          </cell>
          <cell r="HB92">
            <v>1.4E-2</v>
          </cell>
          <cell r="HC92">
            <v>2.1000000000000001E-2</v>
          </cell>
          <cell r="HD92">
            <v>1.4E-2</v>
          </cell>
          <cell r="HE92">
            <v>2.1000000000000001E-2</v>
          </cell>
          <cell r="HF92">
            <v>4.2999999999999997E-2</v>
          </cell>
          <cell r="HG92">
            <v>4.2999999999999997E-2</v>
          </cell>
          <cell r="HH92">
            <v>4.2999999999999997E-2</v>
          </cell>
          <cell r="HI92">
            <v>2.8000000000000001E-2</v>
          </cell>
          <cell r="HJ92">
            <v>3.5000000000000003E-2</v>
          </cell>
        </row>
        <row r="93">
          <cell r="G93" t="str">
            <v>CICS - HAWKINS</v>
          </cell>
          <cell r="L93" t="str">
            <v>CharterContract Schools</v>
          </cell>
          <cell r="AB93">
            <v>400108</v>
          </cell>
          <cell r="AR93" t="str">
            <v>&lt; 30</v>
          </cell>
          <cell r="AS93" t="str">
            <v/>
          </cell>
          <cell r="AT93" t="str">
            <v/>
          </cell>
          <cell r="AU93" t="str">
            <v/>
          </cell>
        </row>
        <row r="94">
          <cell r="G94" t="str">
            <v>PROLOGUE-JOHNSTON CHTR HS</v>
          </cell>
          <cell r="L94" t="str">
            <v>CharterContract Schools</v>
          </cell>
          <cell r="AB94">
            <v>400109</v>
          </cell>
          <cell r="AR94" t="str">
            <v>&lt; 30</v>
          </cell>
          <cell r="AS94" t="str">
            <v/>
          </cell>
          <cell r="AT94" t="str">
            <v/>
          </cell>
          <cell r="AU94" t="str">
            <v/>
          </cell>
        </row>
        <row r="95">
          <cell r="G95" t="str">
            <v>LEARN CHTR-HUNTER PERKINS</v>
          </cell>
          <cell r="L95" t="str">
            <v>CharterContract Schools</v>
          </cell>
          <cell r="AB95">
            <v>400111</v>
          </cell>
          <cell r="AR95" t="str">
            <v>&lt; 30</v>
          </cell>
          <cell r="AS95" t="str">
            <v/>
          </cell>
          <cell r="AT95" t="str">
            <v/>
          </cell>
          <cell r="AU95" t="str">
            <v/>
          </cell>
        </row>
        <row r="96">
          <cell r="G96" t="str">
            <v>UNO CHTR-51ST - HOMAN</v>
          </cell>
          <cell r="L96" t="str">
            <v>CharterContract Schools</v>
          </cell>
          <cell r="AB96">
            <v>400112</v>
          </cell>
          <cell r="AR96" t="str">
            <v>&lt; 30</v>
          </cell>
          <cell r="AS96" t="str">
            <v/>
          </cell>
          <cell r="AT96" t="str">
            <v/>
          </cell>
          <cell r="AU96" t="str">
            <v/>
          </cell>
        </row>
        <row r="97">
          <cell r="G97" t="str">
            <v>CHICAGO QUEST NORTH</v>
          </cell>
          <cell r="L97" t="str">
            <v>CharterContract Schools</v>
          </cell>
          <cell r="AB97">
            <v>400113</v>
          </cell>
          <cell r="AR97" t="str">
            <v>&lt; 30</v>
          </cell>
          <cell r="AS97" t="str">
            <v/>
          </cell>
          <cell r="AT97" t="str">
            <v/>
          </cell>
          <cell r="AU97" t="str">
            <v/>
          </cell>
        </row>
        <row r="98">
          <cell r="G98" t="str">
            <v>UNO CHTR - ST MARKS</v>
          </cell>
          <cell r="L98" t="str">
            <v>CharterContract Schools</v>
          </cell>
          <cell r="AB98">
            <v>400114</v>
          </cell>
          <cell r="AR98" t="str">
            <v>&lt; 30</v>
          </cell>
          <cell r="AS98" t="str">
            <v/>
          </cell>
          <cell r="AT98" t="str">
            <v/>
          </cell>
          <cell r="AU98" t="str">
            <v/>
          </cell>
        </row>
        <row r="99">
          <cell r="G99" t="str">
            <v>CHICAGO VOCATIONAL HS</v>
          </cell>
          <cell r="L99" t="str">
            <v>South Side High School Network</v>
          </cell>
          <cell r="AB99">
            <v>609674</v>
          </cell>
          <cell r="AR99" t="str">
            <v>&lt; 30</v>
          </cell>
          <cell r="AS99" t="str">
            <v/>
          </cell>
          <cell r="AT99" t="str">
            <v/>
          </cell>
          <cell r="AU99" t="str">
            <v/>
          </cell>
        </row>
        <row r="100">
          <cell r="G100" t="str">
            <v>CHICAGO AA HS</v>
          </cell>
          <cell r="L100" t="str">
            <v>South Side High School Network</v>
          </cell>
          <cell r="AB100">
            <v>609675</v>
          </cell>
          <cell r="AR100" t="str">
            <v>&lt; 30</v>
          </cell>
          <cell r="AS100" t="str">
            <v/>
          </cell>
          <cell r="AT100" t="str">
            <v/>
          </cell>
          <cell r="AU100" t="str">
            <v/>
          </cell>
        </row>
        <row r="101">
          <cell r="G101" t="str">
            <v>DUNBAR HS</v>
          </cell>
          <cell r="L101" t="str">
            <v>South Side High School Network</v>
          </cell>
          <cell r="AB101">
            <v>609676</v>
          </cell>
          <cell r="AR101" t="str">
            <v>&lt; 30</v>
          </cell>
          <cell r="AS101" t="str">
            <v/>
          </cell>
          <cell r="AT101" t="str">
            <v/>
          </cell>
          <cell r="AU101" t="str">
            <v/>
          </cell>
        </row>
        <row r="102">
          <cell r="G102" t="str">
            <v>JONES HS</v>
          </cell>
          <cell r="L102" t="str">
            <v>South Side High School Network</v>
          </cell>
          <cell r="AB102">
            <v>609678</v>
          </cell>
          <cell r="AR102" t="str">
            <v>&lt; 30</v>
          </cell>
          <cell r="AS102" t="str">
            <v/>
          </cell>
          <cell r="AT102" t="str">
            <v/>
          </cell>
          <cell r="AU102" t="str">
            <v/>
          </cell>
        </row>
        <row r="103">
          <cell r="G103" t="str">
            <v>PROSSER HS</v>
          </cell>
          <cell r="L103" t="str">
            <v>North-Northwest Side High School Network</v>
          </cell>
          <cell r="AB103">
            <v>609679</v>
          </cell>
          <cell r="AR103" t="str">
            <v>&lt; 30</v>
          </cell>
          <cell r="AS103" t="str">
            <v/>
          </cell>
          <cell r="AT103" t="str">
            <v/>
          </cell>
          <cell r="AU103" t="str">
            <v/>
          </cell>
        </row>
        <row r="104">
          <cell r="G104" t="str">
            <v>PAYTON HS</v>
          </cell>
          <cell r="L104" t="str">
            <v>North-Northwest Side High School Network</v>
          </cell>
          <cell r="AB104">
            <v>609680</v>
          </cell>
          <cell r="AR104" t="str">
            <v>31</v>
          </cell>
          <cell r="AS104" t="str">
            <v>strong</v>
          </cell>
          <cell r="AT104" t="str">
            <v>neutral</v>
          </cell>
          <cell r="AU104" t="str">
            <v>strong</v>
          </cell>
          <cell r="AV104">
            <v>73</v>
          </cell>
          <cell r="AW104">
            <v>44</v>
          </cell>
          <cell r="AX104">
            <v>65</v>
          </cell>
          <cell r="AY104">
            <v>261</v>
          </cell>
          <cell r="AZ104">
            <v>103</v>
          </cell>
          <cell r="BA104">
            <v>18</v>
          </cell>
          <cell r="BB104">
            <v>64</v>
          </cell>
          <cell r="BC104">
            <v>51</v>
          </cell>
          <cell r="BI104">
            <v>1.0999999999999999E-2</v>
          </cell>
          <cell r="BJ104">
            <v>1.0999999999999999E-2</v>
          </cell>
          <cell r="BK104">
            <v>0</v>
          </cell>
          <cell r="BL104">
            <v>1.0999999999999999E-2</v>
          </cell>
          <cell r="BM104">
            <v>2.3E-2</v>
          </cell>
          <cell r="BN104">
            <v>4.5999999999999999E-2</v>
          </cell>
          <cell r="BO104">
            <v>4.5999999999999999E-2</v>
          </cell>
          <cell r="BP104">
            <v>3.4000000000000002E-2</v>
          </cell>
          <cell r="BQ104">
            <v>3.4000000000000002E-2</v>
          </cell>
          <cell r="BR104">
            <v>1.0999999999999999E-2</v>
          </cell>
          <cell r="BS104">
            <v>7.6999999999999999E-2</v>
          </cell>
          <cell r="BT104">
            <v>0.123</v>
          </cell>
          <cell r="BU104">
            <v>0.31</v>
          </cell>
          <cell r="BV104">
            <v>0.24099999999999999</v>
          </cell>
          <cell r="BW104">
            <v>0.23400000000000001</v>
          </cell>
          <cell r="BX104">
            <v>0.16900000000000001</v>
          </cell>
          <cell r="BY104">
            <v>0.372</v>
          </cell>
          <cell r="BZ104">
            <v>0.36</v>
          </cell>
          <cell r="CA104">
            <v>3.1E-2</v>
          </cell>
          <cell r="CB104">
            <v>1.0999999999999999E-2</v>
          </cell>
          <cell r="CC104">
            <v>6.0999999999999999E-2</v>
          </cell>
          <cell r="CD104">
            <v>1.0999999999999999E-2</v>
          </cell>
          <cell r="CE104">
            <v>1.4999999999999999E-2</v>
          </cell>
          <cell r="CF104">
            <v>2.3E-2</v>
          </cell>
          <cell r="CG104">
            <v>0.60199999999999998</v>
          </cell>
          <cell r="CH104">
            <v>0.70099999999999996</v>
          </cell>
          <cell r="CI104">
            <v>0.67</v>
          </cell>
          <cell r="CJ104">
            <v>0.79700000000000004</v>
          </cell>
          <cell r="CK104">
            <v>0.51300000000000001</v>
          </cell>
          <cell r="CL104">
            <v>0.44800000000000001</v>
          </cell>
          <cell r="CM104">
            <v>0</v>
          </cell>
          <cell r="CN104">
            <v>0</v>
          </cell>
          <cell r="CO104">
            <v>4.0000000000000001E-3</v>
          </cell>
          <cell r="CP104">
            <v>8.0000000000000002E-3</v>
          </cell>
          <cell r="CQ104">
            <v>0</v>
          </cell>
          <cell r="CR104">
            <v>8.0000000000000002E-3</v>
          </cell>
          <cell r="CS104">
            <v>7.6999999999999999E-2</v>
          </cell>
          <cell r="CT104">
            <v>0.34100000000000003</v>
          </cell>
          <cell r="CU104">
            <v>0.107</v>
          </cell>
          <cell r="CV104">
            <v>0</v>
          </cell>
          <cell r="CW104">
            <v>3.1E-2</v>
          </cell>
          <cell r="CX104">
            <v>3.1E-2</v>
          </cell>
          <cell r="CY104">
            <v>4.5999999999999999E-2</v>
          </cell>
          <cell r="CZ104">
            <v>1.0999999999999999E-2</v>
          </cell>
          <cell r="DA104">
            <v>0.05</v>
          </cell>
          <cell r="DB104">
            <v>0.218</v>
          </cell>
          <cell r="DC104">
            <v>0.157</v>
          </cell>
          <cell r="DD104">
            <v>0.188</v>
          </cell>
          <cell r="DE104">
            <v>0.26800000000000002</v>
          </cell>
          <cell r="DF104">
            <v>0.34899999999999998</v>
          </cell>
          <cell r="DG104">
            <v>0.36799999999999999</v>
          </cell>
          <cell r="DH104">
            <v>0.28000000000000003</v>
          </cell>
          <cell r="DI104">
            <v>0.29499999999999998</v>
          </cell>
          <cell r="DJ104">
            <v>0.36799999999999999</v>
          </cell>
          <cell r="DK104">
            <v>0.33</v>
          </cell>
          <cell r="DL104">
            <v>0.215</v>
          </cell>
          <cell r="DM104">
            <v>0.30299999999999999</v>
          </cell>
          <cell r="DN104">
            <v>3.7999999999999999E-2</v>
          </cell>
          <cell r="DO104">
            <v>2.7E-2</v>
          </cell>
          <cell r="DP104">
            <v>3.4000000000000002E-2</v>
          </cell>
          <cell r="DQ104">
            <v>3.4000000000000002E-2</v>
          </cell>
          <cell r="DR104">
            <v>4.5999999999999999E-2</v>
          </cell>
          <cell r="DS104">
            <v>5.3999999999999999E-2</v>
          </cell>
          <cell r="DT104">
            <v>6.5000000000000002E-2</v>
          </cell>
          <cell r="DU104">
            <v>6.9000000000000006E-2</v>
          </cell>
          <cell r="DV104">
            <v>6.5000000000000002E-2</v>
          </cell>
          <cell r="DW104">
            <v>0.69299999999999995</v>
          </cell>
          <cell r="DX104">
            <v>0.59399999999999997</v>
          </cell>
          <cell r="DY104">
            <v>0.56299999999999994</v>
          </cell>
          <cell r="DZ104">
            <v>0.63200000000000001</v>
          </cell>
          <cell r="EA104">
            <v>0.64800000000000002</v>
          </cell>
          <cell r="EB104">
            <v>0.52100000000000002</v>
          </cell>
          <cell r="EC104">
            <v>0.31</v>
          </cell>
          <cell r="ED104">
            <v>0.218</v>
          </cell>
          <cell r="EE104">
            <v>0.33700000000000002</v>
          </cell>
          <cell r="EF104">
            <v>0.77</v>
          </cell>
          <cell r="EG104">
            <v>1.9E-2</v>
          </cell>
          <cell r="EH104">
            <v>8.0000000000000002E-3</v>
          </cell>
          <cell r="EJ104">
            <v>0.11899999999999999</v>
          </cell>
          <cell r="EK104">
            <v>4.5999999999999999E-2</v>
          </cell>
          <cell r="EL104">
            <v>0</v>
          </cell>
          <cell r="EN104">
            <v>2.3E-2</v>
          </cell>
          <cell r="EO104">
            <v>0.46</v>
          </cell>
          <cell r="EP104">
            <v>0.16900000000000001</v>
          </cell>
          <cell r="ER104">
            <v>7.2999999999999995E-2</v>
          </cell>
          <cell r="ES104">
            <v>3.4000000000000002E-2</v>
          </cell>
          <cell r="ET104">
            <v>0.05</v>
          </cell>
          <cell r="EV104">
            <v>1.4999999999999999E-2</v>
          </cell>
          <cell r="EW104">
            <v>0.441</v>
          </cell>
          <cell r="EX104">
            <v>0.77400000000000002</v>
          </cell>
          <cell r="EZ104">
            <v>9.59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1.4999999999999999E-2</v>
          </cell>
          <cell r="FG104">
            <v>1.4999999999999999E-2</v>
          </cell>
          <cell r="FH104">
            <v>6.0999999999999999E-2</v>
          </cell>
          <cell r="FI104">
            <v>0.16900000000000001</v>
          </cell>
          <cell r="FJ104">
            <v>0.70099999999999996</v>
          </cell>
          <cell r="FK104">
            <v>3.7999999999999999E-2</v>
          </cell>
          <cell r="GA104">
            <v>0</v>
          </cell>
          <cell r="GB104">
            <v>2.3E-2</v>
          </cell>
          <cell r="GC104">
            <v>1.0999999999999999E-2</v>
          </cell>
          <cell r="GD104">
            <v>0.14599999999999999</v>
          </cell>
          <cell r="GE104">
            <v>0.161</v>
          </cell>
          <cell r="GF104">
            <v>0</v>
          </cell>
          <cell r="GG104">
            <v>0.222</v>
          </cell>
          <cell r="GH104">
            <v>0.24099999999999999</v>
          </cell>
          <cell r="GI104">
            <v>0.33700000000000002</v>
          </cell>
          <cell r="GJ104">
            <v>0.34899999999999998</v>
          </cell>
          <cell r="GK104">
            <v>0.375</v>
          </cell>
          <cell r="GL104">
            <v>0.14899999999999999</v>
          </cell>
          <cell r="GM104">
            <v>0.69699999999999995</v>
          </cell>
          <cell r="GN104">
            <v>0.57099999999999995</v>
          </cell>
          <cell r="GO104">
            <v>0.54400000000000004</v>
          </cell>
          <cell r="GP104">
            <v>0.38700000000000001</v>
          </cell>
          <cell r="GQ104">
            <v>0.19900000000000001</v>
          </cell>
          <cell r="GR104">
            <v>0.79300000000000004</v>
          </cell>
          <cell r="GS104">
            <v>2.3E-2</v>
          </cell>
          <cell r="GT104">
            <v>9.6000000000000002E-2</v>
          </cell>
          <cell r="GU104">
            <v>5.7000000000000002E-2</v>
          </cell>
          <cell r="GV104">
            <v>0.05</v>
          </cell>
          <cell r="GW104">
            <v>0.18</v>
          </cell>
          <cell r="GX104">
            <v>8.0000000000000002E-3</v>
          </cell>
          <cell r="GY104">
            <v>1.9E-2</v>
          </cell>
          <cell r="GZ104">
            <v>2.7E-2</v>
          </cell>
          <cell r="HA104">
            <v>1.4999999999999999E-2</v>
          </cell>
          <cell r="HB104">
            <v>1.4999999999999999E-2</v>
          </cell>
          <cell r="HC104">
            <v>4.5999999999999999E-2</v>
          </cell>
          <cell r="HD104">
            <v>1.4999999999999999E-2</v>
          </cell>
          <cell r="HE104">
            <v>3.7999999999999999E-2</v>
          </cell>
          <cell r="HF104">
            <v>4.2000000000000003E-2</v>
          </cell>
          <cell r="HG104">
            <v>3.4000000000000002E-2</v>
          </cell>
          <cell r="HH104">
            <v>5.3999999999999999E-2</v>
          </cell>
          <cell r="HI104">
            <v>3.7999999999999999E-2</v>
          </cell>
          <cell r="HJ104">
            <v>3.4000000000000002E-2</v>
          </cell>
        </row>
        <row r="105">
          <cell r="G105" t="str">
            <v>RICHARDS HS</v>
          </cell>
          <cell r="L105" t="str">
            <v>Southwest Side High School Network</v>
          </cell>
          <cell r="AB105">
            <v>609682</v>
          </cell>
          <cell r="AR105" t="str">
            <v>&lt; 30</v>
          </cell>
          <cell r="AS105" t="str">
            <v/>
          </cell>
          <cell r="AT105" t="str">
            <v/>
          </cell>
          <cell r="AU105" t="str">
            <v/>
          </cell>
        </row>
        <row r="106">
          <cell r="G106" t="str">
            <v>YOUTH CONNECTION CHTR</v>
          </cell>
          <cell r="L106" t="str">
            <v>CharterContract Schools</v>
          </cell>
          <cell r="AB106">
            <v>609686</v>
          </cell>
          <cell r="AR106" t="str">
            <v>&lt; 30</v>
          </cell>
          <cell r="AS106" t="str">
            <v/>
          </cell>
          <cell r="AT106" t="str">
            <v/>
          </cell>
          <cell r="AU106" t="str">
            <v/>
          </cell>
        </row>
        <row r="107">
          <cell r="G107" t="str">
            <v>NORTH-GRAND HS</v>
          </cell>
          <cell r="L107" t="str">
            <v>West Side High School Network</v>
          </cell>
          <cell r="AB107">
            <v>609691</v>
          </cell>
          <cell r="AR107" t="str">
            <v>53</v>
          </cell>
          <cell r="AS107" t="str">
            <v>weak</v>
          </cell>
          <cell r="AT107" t="str">
            <v>weak</v>
          </cell>
          <cell r="AU107" t="str">
            <v>strong</v>
          </cell>
          <cell r="AV107">
            <v>38</v>
          </cell>
          <cell r="AW107">
            <v>36</v>
          </cell>
          <cell r="AX107">
            <v>67</v>
          </cell>
          <cell r="AY107">
            <v>376</v>
          </cell>
          <cell r="AZ107">
            <v>5</v>
          </cell>
          <cell r="BA107">
            <v>1</v>
          </cell>
          <cell r="BB107">
            <v>14</v>
          </cell>
          <cell r="BC107">
            <v>338</v>
          </cell>
          <cell r="BI107">
            <v>1.9E-2</v>
          </cell>
          <cell r="BJ107">
            <v>1.0999999999999999E-2</v>
          </cell>
          <cell r="BK107">
            <v>1.0999999999999999E-2</v>
          </cell>
          <cell r="BL107">
            <v>6.0999999999999999E-2</v>
          </cell>
          <cell r="BM107">
            <v>7.3999999999999996E-2</v>
          </cell>
          <cell r="BN107">
            <v>0.16800000000000001</v>
          </cell>
          <cell r="BO107">
            <v>7.3999999999999996E-2</v>
          </cell>
          <cell r="BP107">
            <v>6.0999999999999999E-2</v>
          </cell>
          <cell r="BQ107">
            <v>7.3999999999999996E-2</v>
          </cell>
          <cell r="BR107">
            <v>0.13</v>
          </cell>
          <cell r="BS107">
            <v>0.20499999999999999</v>
          </cell>
          <cell r="BT107">
            <v>0.26900000000000002</v>
          </cell>
          <cell r="BU107">
            <v>0.41199999999999998</v>
          </cell>
          <cell r="BV107">
            <v>0.34599999999999997</v>
          </cell>
          <cell r="BW107">
            <v>0.46</v>
          </cell>
          <cell r="BX107">
            <v>0.40699999999999997</v>
          </cell>
          <cell r="BY107">
            <v>0.36399999999999999</v>
          </cell>
          <cell r="BZ107">
            <v>0.33</v>
          </cell>
          <cell r="CA107">
            <v>5.0000000000000001E-3</v>
          </cell>
          <cell r="CB107">
            <v>1.0999999999999999E-2</v>
          </cell>
          <cell r="CC107">
            <v>2.9000000000000001E-2</v>
          </cell>
          <cell r="CD107">
            <v>1.0999999999999999E-2</v>
          </cell>
          <cell r="CE107">
            <v>2.1000000000000001E-2</v>
          </cell>
          <cell r="CF107">
            <v>1.9E-2</v>
          </cell>
          <cell r="CG107">
            <v>0.48899999999999999</v>
          </cell>
          <cell r="CH107">
            <v>0.57199999999999995</v>
          </cell>
          <cell r="CI107">
            <v>0.42599999999999999</v>
          </cell>
          <cell r="CJ107">
            <v>0.39100000000000001</v>
          </cell>
          <cell r="CK107">
            <v>0.33500000000000002</v>
          </cell>
          <cell r="CL107">
            <v>0.215</v>
          </cell>
          <cell r="CM107">
            <v>5.0000000000000001E-3</v>
          </cell>
          <cell r="CN107">
            <v>1.6E-2</v>
          </cell>
          <cell r="CO107">
            <v>8.0000000000000002E-3</v>
          </cell>
          <cell r="CP107">
            <v>2.4E-2</v>
          </cell>
          <cell r="CQ107">
            <v>1.9E-2</v>
          </cell>
          <cell r="CR107">
            <v>2.4E-2</v>
          </cell>
          <cell r="CS107">
            <v>0.109</v>
          </cell>
          <cell r="CT107">
            <v>0.189</v>
          </cell>
          <cell r="CU107">
            <v>0.112</v>
          </cell>
          <cell r="CV107">
            <v>3.6999999999999998E-2</v>
          </cell>
          <cell r="CW107">
            <v>6.4000000000000001E-2</v>
          </cell>
          <cell r="CX107">
            <v>6.4000000000000001E-2</v>
          </cell>
          <cell r="CY107">
            <v>9.2999999999999999E-2</v>
          </cell>
          <cell r="CZ107">
            <v>6.0999999999999999E-2</v>
          </cell>
          <cell r="DA107">
            <v>9.6000000000000002E-2</v>
          </cell>
          <cell r="DB107">
            <v>0.17599999999999999</v>
          </cell>
          <cell r="DC107">
            <v>0.17299999999999999</v>
          </cell>
          <cell r="DD107">
            <v>0.20499999999999999</v>
          </cell>
          <cell r="DE107">
            <v>0.33800000000000002</v>
          </cell>
          <cell r="DF107">
            <v>0.375</v>
          </cell>
          <cell r="DG107">
            <v>0.42</v>
          </cell>
          <cell r="DH107">
            <v>0.38600000000000001</v>
          </cell>
          <cell r="DI107">
            <v>0.38</v>
          </cell>
          <cell r="DJ107">
            <v>0.42299999999999999</v>
          </cell>
          <cell r="DK107">
            <v>0.33500000000000002</v>
          </cell>
          <cell r="DL107">
            <v>0.30299999999999999</v>
          </cell>
          <cell r="DM107">
            <v>0.32200000000000001</v>
          </cell>
          <cell r="DN107">
            <v>2.7E-2</v>
          </cell>
          <cell r="DO107">
            <v>1.6E-2</v>
          </cell>
          <cell r="DP107">
            <v>2.9000000000000001E-2</v>
          </cell>
          <cell r="DQ107">
            <v>2.9000000000000001E-2</v>
          </cell>
          <cell r="DR107">
            <v>3.2000000000000001E-2</v>
          </cell>
          <cell r="DS107">
            <v>3.6999999999999998E-2</v>
          </cell>
          <cell r="DT107">
            <v>2.1000000000000001E-2</v>
          </cell>
          <cell r="DU107">
            <v>2.7E-2</v>
          </cell>
          <cell r="DV107">
            <v>3.6999999999999998E-2</v>
          </cell>
          <cell r="DW107">
            <v>0.59299999999999997</v>
          </cell>
          <cell r="DX107">
            <v>0.52900000000000003</v>
          </cell>
          <cell r="DY107">
            <v>0.47899999999999998</v>
          </cell>
          <cell r="DZ107">
            <v>0.46800000000000003</v>
          </cell>
          <cell r="EA107">
            <v>0.50800000000000001</v>
          </cell>
          <cell r="EB107">
            <v>0.42</v>
          </cell>
          <cell r="EC107">
            <v>0.35899999999999999</v>
          </cell>
          <cell r="ED107">
            <v>0.309</v>
          </cell>
          <cell r="EE107">
            <v>0.32400000000000001</v>
          </cell>
          <cell r="EF107">
            <v>0.439</v>
          </cell>
          <cell r="EG107">
            <v>5.0999999999999997E-2</v>
          </cell>
          <cell r="EH107">
            <v>2.1000000000000001E-2</v>
          </cell>
          <cell r="EJ107">
            <v>0.221</v>
          </cell>
          <cell r="EK107">
            <v>0.11700000000000001</v>
          </cell>
          <cell r="EL107">
            <v>5.2999999999999999E-2</v>
          </cell>
          <cell r="EN107">
            <v>0.16200000000000001</v>
          </cell>
          <cell r="EO107">
            <v>0.38</v>
          </cell>
          <cell r="EP107">
            <v>0.38300000000000001</v>
          </cell>
          <cell r="ER107">
            <v>4.4999999999999998E-2</v>
          </cell>
          <cell r="ES107">
            <v>2.9000000000000001E-2</v>
          </cell>
          <cell r="ET107">
            <v>6.6000000000000003E-2</v>
          </cell>
          <cell r="EV107">
            <v>0.13300000000000001</v>
          </cell>
          <cell r="EW107">
            <v>0.42299999999999999</v>
          </cell>
          <cell r="EX107">
            <v>0.47599999999999998</v>
          </cell>
          <cell r="EZ107">
            <v>8.08</v>
          </cell>
          <cell r="FA107">
            <v>1.0999999999999999E-2</v>
          </cell>
          <cell r="FB107">
            <v>1.0999999999999999E-2</v>
          </cell>
          <cell r="FC107">
            <v>1.2999999999999999E-2</v>
          </cell>
          <cell r="FD107">
            <v>2.7E-2</v>
          </cell>
          <cell r="FE107">
            <v>6.6000000000000003E-2</v>
          </cell>
          <cell r="FF107">
            <v>6.4000000000000001E-2</v>
          </cell>
          <cell r="FG107">
            <v>9.2999999999999999E-2</v>
          </cell>
          <cell r="FH107">
            <v>0.191</v>
          </cell>
          <cell r="FI107">
            <v>0.17799999999999999</v>
          </cell>
          <cell r="FJ107">
            <v>0.314</v>
          </cell>
          <cell r="FK107">
            <v>3.2000000000000001E-2</v>
          </cell>
          <cell r="GA107">
            <v>3.0000000000000001E-3</v>
          </cell>
          <cell r="GB107">
            <v>5.0000000000000001E-3</v>
          </cell>
          <cell r="GC107">
            <v>3.0000000000000001E-3</v>
          </cell>
          <cell r="GD107">
            <v>3.0000000000000001E-3</v>
          </cell>
          <cell r="GE107">
            <v>0.17299999999999999</v>
          </cell>
          <cell r="GF107">
            <v>1.2999999999999999E-2</v>
          </cell>
          <cell r="GG107">
            <v>0.316</v>
          </cell>
          <cell r="GH107">
            <v>0.28499999999999998</v>
          </cell>
          <cell r="GI107">
            <v>0.27700000000000002</v>
          </cell>
          <cell r="GJ107">
            <v>0.253</v>
          </cell>
          <cell r="GK107">
            <v>0.28999999999999998</v>
          </cell>
          <cell r="GL107">
            <v>0.23400000000000001</v>
          </cell>
          <cell r="GM107">
            <v>0.48099999999999998</v>
          </cell>
          <cell r="GN107">
            <v>0.47899999999999998</v>
          </cell>
          <cell r="GO107">
            <v>0.52700000000000002</v>
          </cell>
          <cell r="GP107">
            <v>0.57999999999999996</v>
          </cell>
          <cell r="GQ107">
            <v>0.316</v>
          </cell>
          <cell r="GR107">
            <v>0.60399999999999998</v>
          </cell>
          <cell r="GS107">
            <v>0.157</v>
          </cell>
          <cell r="GT107">
            <v>0.17</v>
          </cell>
          <cell r="GU107">
            <v>0.13</v>
          </cell>
          <cell r="GV107">
            <v>0.112</v>
          </cell>
          <cell r="GW107">
            <v>0.17599999999999999</v>
          </cell>
          <cell r="GX107">
            <v>0.09</v>
          </cell>
          <cell r="GY107">
            <v>1.6E-2</v>
          </cell>
          <cell r="GZ107">
            <v>1.9E-2</v>
          </cell>
          <cell r="HA107">
            <v>2.1000000000000001E-2</v>
          </cell>
          <cell r="HB107">
            <v>1.6E-2</v>
          </cell>
          <cell r="HC107">
            <v>1.6E-2</v>
          </cell>
          <cell r="HD107">
            <v>2.4E-2</v>
          </cell>
          <cell r="HE107">
            <v>2.7E-2</v>
          </cell>
          <cell r="HF107">
            <v>4.2999999999999997E-2</v>
          </cell>
          <cell r="HG107">
            <v>4.2999999999999997E-2</v>
          </cell>
          <cell r="HH107">
            <v>3.6999999999999998E-2</v>
          </cell>
          <cell r="HI107">
            <v>2.9000000000000001E-2</v>
          </cell>
          <cell r="HJ107">
            <v>3.5000000000000003E-2</v>
          </cell>
        </row>
        <row r="108">
          <cell r="G108" t="str">
            <v>SIMEON HS</v>
          </cell>
          <cell r="L108" t="str">
            <v>South Side High School Network</v>
          </cell>
          <cell r="AB108">
            <v>609692</v>
          </cell>
          <cell r="AR108" t="str">
            <v>&lt; 30</v>
          </cell>
          <cell r="AS108" t="str">
            <v/>
          </cell>
          <cell r="AT108" t="str">
            <v/>
          </cell>
          <cell r="AU108" t="str">
            <v/>
          </cell>
        </row>
        <row r="109">
          <cell r="G109" t="str">
            <v>GEORGE WESTINGHOUSE HS</v>
          </cell>
          <cell r="L109" t="str">
            <v>West Side High School Network</v>
          </cell>
          <cell r="AB109">
            <v>609693</v>
          </cell>
          <cell r="AR109" t="str">
            <v>51</v>
          </cell>
          <cell r="AS109" t="str">
            <v>neutral</v>
          </cell>
          <cell r="AT109" t="str">
            <v>neutral</v>
          </cell>
          <cell r="AU109" t="str">
            <v>strong</v>
          </cell>
          <cell r="AV109">
            <v>56</v>
          </cell>
          <cell r="AW109">
            <v>50</v>
          </cell>
          <cell r="AX109">
            <v>75</v>
          </cell>
          <cell r="AY109">
            <v>399</v>
          </cell>
          <cell r="AZ109">
            <v>4</v>
          </cell>
          <cell r="BA109">
            <v>12</v>
          </cell>
          <cell r="BB109">
            <v>252</v>
          </cell>
          <cell r="BC109">
            <v>104</v>
          </cell>
          <cell r="BI109">
            <v>0.01</v>
          </cell>
          <cell r="BJ109">
            <v>1.2999999999999999E-2</v>
          </cell>
          <cell r="BK109">
            <v>0.01</v>
          </cell>
          <cell r="BL109">
            <v>1.7999999999999999E-2</v>
          </cell>
          <cell r="BM109">
            <v>3.5000000000000003E-2</v>
          </cell>
          <cell r="BN109">
            <v>7.2999999999999995E-2</v>
          </cell>
          <cell r="BO109">
            <v>9.8000000000000004E-2</v>
          </cell>
          <cell r="BP109">
            <v>5.2999999999999999E-2</v>
          </cell>
          <cell r="BQ109">
            <v>5.8000000000000003E-2</v>
          </cell>
          <cell r="BR109">
            <v>5.2999999999999999E-2</v>
          </cell>
          <cell r="BS109">
            <v>0.14299999999999999</v>
          </cell>
          <cell r="BT109">
            <v>0.18</v>
          </cell>
          <cell r="BU109">
            <v>0.34799999999999998</v>
          </cell>
          <cell r="BV109">
            <v>0.308</v>
          </cell>
          <cell r="BW109">
            <v>0.39100000000000001</v>
          </cell>
          <cell r="BX109">
            <v>0.27100000000000002</v>
          </cell>
          <cell r="BY109">
            <v>0.36799999999999999</v>
          </cell>
          <cell r="BZ109">
            <v>0.311</v>
          </cell>
          <cell r="CA109">
            <v>8.0000000000000002E-3</v>
          </cell>
          <cell r="CB109">
            <v>0.01</v>
          </cell>
          <cell r="CC109">
            <v>0.02</v>
          </cell>
          <cell r="CD109">
            <v>0.02</v>
          </cell>
          <cell r="CE109">
            <v>0.01</v>
          </cell>
          <cell r="CF109">
            <v>0.03</v>
          </cell>
          <cell r="CG109">
            <v>0.53600000000000003</v>
          </cell>
          <cell r="CH109">
            <v>0.61699999999999999</v>
          </cell>
          <cell r="CI109">
            <v>0.52100000000000002</v>
          </cell>
          <cell r="CJ109">
            <v>0.63900000000000001</v>
          </cell>
          <cell r="CK109">
            <v>0.44400000000000001</v>
          </cell>
          <cell r="CL109">
            <v>0.40600000000000003</v>
          </cell>
          <cell r="CM109">
            <v>5.0000000000000001E-3</v>
          </cell>
          <cell r="CN109">
            <v>5.0000000000000001E-3</v>
          </cell>
          <cell r="CO109">
            <v>0.01</v>
          </cell>
          <cell r="CP109">
            <v>1.4999999999999999E-2</v>
          </cell>
          <cell r="CQ109">
            <v>0.01</v>
          </cell>
          <cell r="CR109">
            <v>1.4999999999999999E-2</v>
          </cell>
          <cell r="CS109">
            <v>6.3E-2</v>
          </cell>
          <cell r="CT109">
            <v>0.12</v>
          </cell>
          <cell r="CU109">
            <v>0.113</v>
          </cell>
          <cell r="CV109">
            <v>2.5000000000000001E-2</v>
          </cell>
          <cell r="CW109">
            <v>6.3E-2</v>
          </cell>
          <cell r="CX109">
            <v>5.5E-2</v>
          </cell>
          <cell r="CY109">
            <v>6.5000000000000002E-2</v>
          </cell>
          <cell r="CZ109">
            <v>4.4999999999999998E-2</v>
          </cell>
          <cell r="DA109">
            <v>8.7999999999999995E-2</v>
          </cell>
          <cell r="DB109">
            <v>0.158</v>
          </cell>
          <cell r="DC109">
            <v>0.13500000000000001</v>
          </cell>
          <cell r="DD109">
            <v>0.13800000000000001</v>
          </cell>
          <cell r="DE109">
            <v>0.27100000000000002</v>
          </cell>
          <cell r="DF109">
            <v>0.308</v>
          </cell>
          <cell r="DG109">
            <v>0.34100000000000003</v>
          </cell>
          <cell r="DH109">
            <v>0.316</v>
          </cell>
          <cell r="DI109">
            <v>0.32300000000000001</v>
          </cell>
          <cell r="DJ109">
            <v>0.40100000000000002</v>
          </cell>
          <cell r="DK109">
            <v>0.35099999999999998</v>
          </cell>
          <cell r="DL109">
            <v>0.30099999999999999</v>
          </cell>
          <cell r="DM109">
            <v>0.316</v>
          </cell>
          <cell r="DN109">
            <v>2.3E-2</v>
          </cell>
          <cell r="DO109">
            <v>1.4999999999999999E-2</v>
          </cell>
          <cell r="DP109">
            <v>0.02</v>
          </cell>
          <cell r="DQ109">
            <v>1.4999999999999999E-2</v>
          </cell>
          <cell r="DR109">
            <v>2.5000000000000001E-2</v>
          </cell>
          <cell r="DS109">
            <v>2.8000000000000001E-2</v>
          </cell>
          <cell r="DT109">
            <v>1.7999999999999999E-2</v>
          </cell>
          <cell r="DU109">
            <v>1.4999999999999999E-2</v>
          </cell>
          <cell r="DV109">
            <v>0.02</v>
          </cell>
          <cell r="DW109">
            <v>0.67700000000000005</v>
          </cell>
          <cell r="DX109">
            <v>0.60899999999999999</v>
          </cell>
          <cell r="DY109">
            <v>0.57399999999999995</v>
          </cell>
          <cell r="DZ109">
            <v>0.58899999999999997</v>
          </cell>
          <cell r="EA109">
            <v>0.59599999999999997</v>
          </cell>
          <cell r="EB109">
            <v>0.46899999999999997</v>
          </cell>
          <cell r="EC109">
            <v>0.41099999999999998</v>
          </cell>
          <cell r="ED109">
            <v>0.42899999999999999</v>
          </cell>
          <cell r="EE109">
            <v>0.41399999999999998</v>
          </cell>
          <cell r="EF109">
            <v>0.54900000000000004</v>
          </cell>
          <cell r="EG109">
            <v>2.3E-2</v>
          </cell>
          <cell r="EH109">
            <v>1.2999999999999999E-2</v>
          </cell>
          <cell r="EJ109">
            <v>0.27300000000000002</v>
          </cell>
          <cell r="EK109">
            <v>0.14299999999999999</v>
          </cell>
          <cell r="EL109">
            <v>0.06</v>
          </cell>
          <cell r="EN109">
            <v>8.3000000000000004E-2</v>
          </cell>
          <cell r="EO109">
            <v>0.39300000000000002</v>
          </cell>
          <cell r="EP109">
            <v>0.32300000000000001</v>
          </cell>
          <cell r="ER109">
            <v>2.5000000000000001E-2</v>
          </cell>
          <cell r="ES109">
            <v>3.7999999999999999E-2</v>
          </cell>
          <cell r="ET109">
            <v>7.0000000000000007E-2</v>
          </cell>
          <cell r="EV109">
            <v>7.0000000000000007E-2</v>
          </cell>
          <cell r="EW109">
            <v>0.40400000000000003</v>
          </cell>
          <cell r="EX109">
            <v>0.53400000000000003</v>
          </cell>
          <cell r="EZ109">
            <v>8.61</v>
          </cell>
          <cell r="FA109">
            <v>8.0000000000000002E-3</v>
          </cell>
          <cell r="FB109">
            <v>0.01</v>
          </cell>
          <cell r="FC109">
            <v>1.2999999999999999E-2</v>
          </cell>
          <cell r="FD109">
            <v>0.01</v>
          </cell>
          <cell r="FE109">
            <v>4.2999999999999997E-2</v>
          </cell>
          <cell r="FF109">
            <v>0.03</v>
          </cell>
          <cell r="FG109">
            <v>6.5000000000000002E-2</v>
          </cell>
          <cell r="FH109">
            <v>0.17299999999999999</v>
          </cell>
          <cell r="FI109">
            <v>0.185</v>
          </cell>
          <cell r="FJ109">
            <v>0.439</v>
          </cell>
          <cell r="FK109">
            <v>2.5000000000000001E-2</v>
          </cell>
          <cell r="GA109">
            <v>0</v>
          </cell>
          <cell r="GB109">
            <v>3.0000000000000001E-3</v>
          </cell>
          <cell r="GC109">
            <v>3.0000000000000001E-3</v>
          </cell>
          <cell r="GD109">
            <v>8.0000000000000002E-3</v>
          </cell>
          <cell r="GE109">
            <v>0.113</v>
          </cell>
          <cell r="GF109">
            <v>3.0000000000000001E-3</v>
          </cell>
          <cell r="GG109">
            <v>0.248</v>
          </cell>
          <cell r="GH109">
            <v>0.223</v>
          </cell>
          <cell r="GI109">
            <v>0.23300000000000001</v>
          </cell>
          <cell r="GJ109">
            <v>0.22800000000000001</v>
          </cell>
          <cell r="GK109">
            <v>0.376</v>
          </cell>
          <cell r="GL109">
            <v>0.23100000000000001</v>
          </cell>
          <cell r="GM109">
            <v>0.59599999999999997</v>
          </cell>
          <cell r="GN109">
            <v>0.629</v>
          </cell>
          <cell r="GO109">
            <v>0.61399999999999999</v>
          </cell>
          <cell r="GP109">
            <v>0.63400000000000001</v>
          </cell>
          <cell r="GQ109">
            <v>0.313</v>
          </cell>
          <cell r="GR109">
            <v>0.68400000000000005</v>
          </cell>
          <cell r="GS109">
            <v>0.113</v>
          </cell>
          <cell r="GT109">
            <v>0.10299999999999999</v>
          </cell>
          <cell r="GU109">
            <v>0.1</v>
          </cell>
          <cell r="GV109">
            <v>8.7999999999999995E-2</v>
          </cell>
          <cell r="GW109">
            <v>0.155</v>
          </cell>
          <cell r="GX109">
            <v>4.8000000000000001E-2</v>
          </cell>
          <cell r="GY109">
            <v>1.7999999999999999E-2</v>
          </cell>
          <cell r="GZ109">
            <v>1.7999999999999999E-2</v>
          </cell>
          <cell r="HA109">
            <v>1.7999999999999999E-2</v>
          </cell>
          <cell r="HB109">
            <v>1.7999999999999999E-2</v>
          </cell>
          <cell r="HC109">
            <v>0.01</v>
          </cell>
          <cell r="HD109">
            <v>1.2999999999999999E-2</v>
          </cell>
          <cell r="HE109">
            <v>2.5000000000000001E-2</v>
          </cell>
          <cell r="HF109">
            <v>2.5000000000000001E-2</v>
          </cell>
          <cell r="HG109">
            <v>3.3000000000000002E-2</v>
          </cell>
          <cell r="HH109">
            <v>2.5000000000000001E-2</v>
          </cell>
          <cell r="HI109">
            <v>3.3000000000000002E-2</v>
          </cell>
          <cell r="HJ109">
            <v>2.3E-2</v>
          </cell>
        </row>
        <row r="110">
          <cell r="G110" t="str">
            <v>HANCOCK HS</v>
          </cell>
          <cell r="L110" t="str">
            <v>Southwest Side High School Network</v>
          </cell>
          <cell r="AB110">
            <v>609694</v>
          </cell>
          <cell r="AR110" t="str">
            <v>&lt; 30</v>
          </cell>
          <cell r="AS110" t="str">
            <v/>
          </cell>
          <cell r="AT110" t="str">
            <v/>
          </cell>
          <cell r="AU110" t="str">
            <v/>
          </cell>
        </row>
        <row r="111">
          <cell r="G111" t="str">
            <v>AMUNDSEN HS</v>
          </cell>
          <cell r="L111" t="str">
            <v>North-Northwest Side High School Network</v>
          </cell>
          <cell r="AB111">
            <v>609695</v>
          </cell>
          <cell r="AR111" t="str">
            <v>30</v>
          </cell>
          <cell r="AS111" t="str">
            <v>weak</v>
          </cell>
          <cell r="AT111" t="str">
            <v>weak</v>
          </cell>
          <cell r="AU111" t="str">
            <v>weak</v>
          </cell>
          <cell r="AV111">
            <v>23</v>
          </cell>
          <cell r="AW111">
            <v>37</v>
          </cell>
          <cell r="AX111">
            <v>36</v>
          </cell>
          <cell r="AY111">
            <v>352</v>
          </cell>
          <cell r="AZ111">
            <v>36</v>
          </cell>
          <cell r="BA111">
            <v>60</v>
          </cell>
          <cell r="BB111">
            <v>29</v>
          </cell>
          <cell r="BC111">
            <v>209</v>
          </cell>
          <cell r="BI111">
            <v>2.8000000000000001E-2</v>
          </cell>
          <cell r="BJ111">
            <v>0.02</v>
          </cell>
          <cell r="BK111">
            <v>4.2999999999999997E-2</v>
          </cell>
          <cell r="BL111">
            <v>9.7000000000000003E-2</v>
          </cell>
          <cell r="BM111">
            <v>0.105</v>
          </cell>
          <cell r="BN111">
            <v>0.17599999999999999</v>
          </cell>
          <cell r="BO111">
            <v>0.13400000000000001</v>
          </cell>
          <cell r="BP111">
            <v>9.7000000000000003E-2</v>
          </cell>
          <cell r="BQ111">
            <v>0.153</v>
          </cell>
          <cell r="BR111">
            <v>0.193</v>
          </cell>
          <cell r="BS111">
            <v>0.25600000000000001</v>
          </cell>
          <cell r="BT111">
            <v>0.27</v>
          </cell>
          <cell r="BU111">
            <v>0.46</v>
          </cell>
          <cell r="BV111">
            <v>0.443</v>
          </cell>
          <cell r="BW111">
            <v>0.46</v>
          </cell>
          <cell r="BX111">
            <v>0.38600000000000001</v>
          </cell>
          <cell r="BY111">
            <v>0.38900000000000001</v>
          </cell>
          <cell r="BZ111">
            <v>0.32400000000000001</v>
          </cell>
          <cell r="CA111">
            <v>8.9999999999999993E-3</v>
          </cell>
          <cell r="CB111">
            <v>6.0000000000000001E-3</v>
          </cell>
          <cell r="CC111">
            <v>8.9999999999999993E-3</v>
          </cell>
          <cell r="CD111">
            <v>2.5999999999999999E-2</v>
          </cell>
          <cell r="CE111">
            <v>8.9999999999999993E-3</v>
          </cell>
          <cell r="CF111">
            <v>2.3E-2</v>
          </cell>
          <cell r="CG111">
            <v>0.36899999999999999</v>
          </cell>
          <cell r="CH111">
            <v>0.435</v>
          </cell>
          <cell r="CI111">
            <v>0.33500000000000002</v>
          </cell>
          <cell r="CJ111">
            <v>0.29799999999999999</v>
          </cell>
          <cell r="CK111">
            <v>0.24099999999999999</v>
          </cell>
          <cell r="CL111">
            <v>0.20699999999999999</v>
          </cell>
          <cell r="CM111">
            <v>1.0999999999999999E-2</v>
          </cell>
          <cell r="CN111">
            <v>1.0999999999999999E-2</v>
          </cell>
          <cell r="CO111">
            <v>8.9999999999999993E-3</v>
          </cell>
          <cell r="CP111">
            <v>4.8000000000000001E-2</v>
          </cell>
          <cell r="CQ111">
            <v>8.9999999999999993E-3</v>
          </cell>
          <cell r="CR111">
            <v>8.9999999999999993E-3</v>
          </cell>
          <cell r="CS111">
            <v>0.13100000000000001</v>
          </cell>
          <cell r="CT111">
            <v>0.19600000000000001</v>
          </cell>
          <cell r="CU111">
            <v>0.11600000000000001</v>
          </cell>
          <cell r="CV111">
            <v>2.5999999999999999E-2</v>
          </cell>
          <cell r="CW111">
            <v>6.3E-2</v>
          </cell>
          <cell r="CX111">
            <v>6.8000000000000005E-2</v>
          </cell>
          <cell r="CY111">
            <v>9.7000000000000003E-2</v>
          </cell>
          <cell r="CZ111">
            <v>0.06</v>
          </cell>
          <cell r="DA111">
            <v>0.11600000000000001</v>
          </cell>
          <cell r="DB111">
            <v>0.16800000000000001</v>
          </cell>
          <cell r="DC111">
            <v>0.19900000000000001</v>
          </cell>
          <cell r="DD111">
            <v>0.185</v>
          </cell>
          <cell r="DE111">
            <v>0.32400000000000001</v>
          </cell>
          <cell r="DF111">
            <v>0.35499999999999998</v>
          </cell>
          <cell r="DG111">
            <v>0.40899999999999997</v>
          </cell>
          <cell r="DH111">
            <v>0.38600000000000001</v>
          </cell>
          <cell r="DI111">
            <v>0.38900000000000001</v>
          </cell>
          <cell r="DJ111">
            <v>0.39200000000000002</v>
          </cell>
          <cell r="DK111">
            <v>0.33500000000000002</v>
          </cell>
          <cell r="DL111">
            <v>0.27800000000000002</v>
          </cell>
          <cell r="DM111">
            <v>0.32400000000000001</v>
          </cell>
          <cell r="DN111">
            <v>8.9999999999999993E-3</v>
          </cell>
          <cell r="DO111">
            <v>8.9999999999999993E-3</v>
          </cell>
          <cell r="DP111">
            <v>1.4E-2</v>
          </cell>
          <cell r="DQ111">
            <v>1.4E-2</v>
          </cell>
          <cell r="DR111">
            <v>3.0000000000000001E-3</v>
          </cell>
          <cell r="DS111">
            <v>1.0999999999999999E-2</v>
          </cell>
          <cell r="DT111">
            <v>1.0999999999999999E-2</v>
          </cell>
          <cell r="DU111">
            <v>8.9999999999999993E-3</v>
          </cell>
          <cell r="DV111">
            <v>1.0999999999999999E-2</v>
          </cell>
          <cell r="DW111">
            <v>0.63100000000000001</v>
          </cell>
          <cell r="DX111">
            <v>0.56299999999999994</v>
          </cell>
          <cell r="DY111">
            <v>0.5</v>
          </cell>
          <cell r="DZ111">
            <v>0.45500000000000002</v>
          </cell>
          <cell r="EA111">
            <v>0.54</v>
          </cell>
          <cell r="EB111">
            <v>0.47199999999999998</v>
          </cell>
          <cell r="EC111">
            <v>0.35499999999999998</v>
          </cell>
          <cell r="ED111">
            <v>0.318</v>
          </cell>
          <cell r="EE111">
            <v>0.36399999999999999</v>
          </cell>
          <cell r="EF111">
            <v>0.34399999999999997</v>
          </cell>
          <cell r="EG111">
            <v>3.1E-2</v>
          </cell>
          <cell r="EH111">
            <v>2.8000000000000001E-2</v>
          </cell>
          <cell r="EJ111">
            <v>0.36099999999999999</v>
          </cell>
          <cell r="EK111">
            <v>6.5000000000000002E-2</v>
          </cell>
          <cell r="EL111">
            <v>7.6999999999999999E-2</v>
          </cell>
          <cell r="EN111">
            <v>0.156</v>
          </cell>
          <cell r="EO111">
            <v>0.46300000000000002</v>
          </cell>
          <cell r="EP111">
            <v>0.46</v>
          </cell>
          <cell r="ER111">
            <v>4.2999999999999997E-2</v>
          </cell>
          <cell r="ES111">
            <v>4.2999999999999997E-2</v>
          </cell>
          <cell r="ET111">
            <v>3.6999999999999998E-2</v>
          </cell>
          <cell r="EV111">
            <v>9.7000000000000003E-2</v>
          </cell>
          <cell r="EW111">
            <v>0.39800000000000002</v>
          </cell>
          <cell r="EX111">
            <v>0.39800000000000002</v>
          </cell>
          <cell r="EZ111">
            <v>7.43</v>
          </cell>
          <cell r="FA111">
            <v>0.02</v>
          </cell>
          <cell r="FB111">
            <v>1.0999999999999999E-2</v>
          </cell>
          <cell r="FC111">
            <v>1.0999999999999999E-2</v>
          </cell>
          <cell r="FD111">
            <v>3.6999999999999998E-2</v>
          </cell>
          <cell r="FE111">
            <v>9.9000000000000005E-2</v>
          </cell>
          <cell r="FF111">
            <v>0.108</v>
          </cell>
          <cell r="FG111">
            <v>0.13600000000000001</v>
          </cell>
          <cell r="FH111">
            <v>0.17299999999999999</v>
          </cell>
          <cell r="FI111">
            <v>0.14199999999999999</v>
          </cell>
          <cell r="FJ111">
            <v>0.193</v>
          </cell>
          <cell r="FK111">
            <v>6.8000000000000005E-2</v>
          </cell>
          <cell r="GA111">
            <v>0.02</v>
          </cell>
          <cell r="GB111">
            <v>3.4000000000000002E-2</v>
          </cell>
          <cell r="GC111">
            <v>1.7000000000000001E-2</v>
          </cell>
          <cell r="GD111">
            <v>0.02</v>
          </cell>
          <cell r="GE111">
            <v>0.17599999999999999</v>
          </cell>
          <cell r="GF111">
            <v>6.8000000000000005E-2</v>
          </cell>
          <cell r="GG111">
            <v>0.46899999999999997</v>
          </cell>
          <cell r="GH111">
            <v>0.38600000000000001</v>
          </cell>
          <cell r="GI111">
            <v>0.40300000000000002</v>
          </cell>
          <cell r="GJ111">
            <v>0.42299999999999999</v>
          </cell>
          <cell r="GK111">
            <v>0.438</v>
          </cell>
          <cell r="GL111">
            <v>0.49399999999999999</v>
          </cell>
          <cell r="GM111">
            <v>0.26400000000000001</v>
          </cell>
          <cell r="GN111">
            <v>0.28100000000000003</v>
          </cell>
          <cell r="GO111">
            <v>0.40300000000000002</v>
          </cell>
          <cell r="GP111">
            <v>0.36599999999999999</v>
          </cell>
          <cell r="GQ111">
            <v>0.151</v>
          </cell>
          <cell r="GR111">
            <v>0.27300000000000002</v>
          </cell>
          <cell r="GS111">
            <v>0.185</v>
          </cell>
          <cell r="GT111">
            <v>0.219</v>
          </cell>
          <cell r="GU111">
            <v>0.10199999999999999</v>
          </cell>
          <cell r="GV111">
            <v>0.114</v>
          </cell>
          <cell r="GW111">
            <v>0.17599999999999999</v>
          </cell>
          <cell r="GX111">
            <v>9.7000000000000003E-2</v>
          </cell>
          <cell r="GY111">
            <v>2.8000000000000001E-2</v>
          </cell>
          <cell r="GZ111">
            <v>2.8000000000000001E-2</v>
          </cell>
          <cell r="HA111">
            <v>2.5999999999999999E-2</v>
          </cell>
          <cell r="HB111">
            <v>2.8000000000000001E-2</v>
          </cell>
          <cell r="HC111">
            <v>1.7000000000000001E-2</v>
          </cell>
          <cell r="HD111">
            <v>2.3E-2</v>
          </cell>
          <cell r="HE111">
            <v>3.4000000000000002E-2</v>
          </cell>
          <cell r="HF111">
            <v>5.0999999999999997E-2</v>
          </cell>
          <cell r="HG111">
            <v>4.8000000000000001E-2</v>
          </cell>
          <cell r="HH111">
            <v>4.8000000000000001E-2</v>
          </cell>
          <cell r="HI111">
            <v>4.2999999999999997E-2</v>
          </cell>
          <cell r="HJ111">
            <v>4.4999999999999998E-2</v>
          </cell>
        </row>
        <row r="112">
          <cell r="G112" t="str">
            <v>BOGAN HS</v>
          </cell>
          <cell r="L112" t="str">
            <v>Southwest Side High School Network</v>
          </cell>
          <cell r="AB112">
            <v>609698</v>
          </cell>
          <cell r="AR112" t="str">
            <v>&lt; 30</v>
          </cell>
          <cell r="AS112" t="str">
            <v/>
          </cell>
          <cell r="AT112" t="str">
            <v/>
          </cell>
          <cell r="AU112" t="str">
            <v/>
          </cell>
        </row>
        <row r="113">
          <cell r="G113" t="str">
            <v>CRANE HS</v>
          </cell>
          <cell r="L113" t="str">
            <v>West Side High School Network</v>
          </cell>
          <cell r="AB113">
            <v>609702</v>
          </cell>
          <cell r="AR113" t="str">
            <v>41</v>
          </cell>
          <cell r="AS113" t="str">
            <v>neutral</v>
          </cell>
          <cell r="AT113" t="str">
            <v>neutral</v>
          </cell>
          <cell r="AU113" t="str">
            <v>neutral</v>
          </cell>
          <cell r="AV113">
            <v>45</v>
          </cell>
          <cell r="AW113">
            <v>47</v>
          </cell>
          <cell r="AX113">
            <v>47</v>
          </cell>
          <cell r="AY113">
            <v>134</v>
          </cell>
          <cell r="AZ113">
            <v>0</v>
          </cell>
          <cell r="BA113">
            <v>0</v>
          </cell>
          <cell r="BB113">
            <v>120</v>
          </cell>
          <cell r="BC113">
            <v>7</v>
          </cell>
          <cell r="BI113">
            <v>7.0000000000000001E-3</v>
          </cell>
          <cell r="BJ113">
            <v>7.0000000000000001E-3</v>
          </cell>
          <cell r="BK113">
            <v>7.0000000000000001E-3</v>
          </cell>
          <cell r="BL113">
            <v>4.4999999999999998E-2</v>
          </cell>
          <cell r="BM113">
            <v>3.6999999999999998E-2</v>
          </cell>
          <cell r="BN113">
            <v>0.17199999999999999</v>
          </cell>
          <cell r="BO113">
            <v>8.2000000000000003E-2</v>
          </cell>
          <cell r="BP113">
            <v>0.06</v>
          </cell>
          <cell r="BQ113">
            <v>7.4999999999999997E-2</v>
          </cell>
          <cell r="BR113">
            <v>0.13400000000000001</v>
          </cell>
          <cell r="BS113">
            <v>0.20100000000000001</v>
          </cell>
          <cell r="BT113">
            <v>0.20100000000000001</v>
          </cell>
          <cell r="BU113">
            <v>0.35099999999999998</v>
          </cell>
          <cell r="BV113">
            <v>0.35799999999999998</v>
          </cell>
          <cell r="BW113">
            <v>0.35799999999999998</v>
          </cell>
          <cell r="BX113">
            <v>0.36599999999999999</v>
          </cell>
          <cell r="BY113">
            <v>0.38100000000000001</v>
          </cell>
          <cell r="BZ113">
            <v>0.26100000000000001</v>
          </cell>
          <cell r="CA113">
            <v>0.03</v>
          </cell>
          <cell r="CB113">
            <v>1.4999999999999999E-2</v>
          </cell>
          <cell r="CC113">
            <v>0.03</v>
          </cell>
          <cell r="CD113">
            <v>4.4999999999999998E-2</v>
          </cell>
          <cell r="CE113">
            <v>0.03</v>
          </cell>
          <cell r="CF113">
            <v>0.03</v>
          </cell>
          <cell r="CG113">
            <v>0.53</v>
          </cell>
          <cell r="CH113">
            <v>0.56000000000000005</v>
          </cell>
          <cell r="CI113">
            <v>0.53</v>
          </cell>
          <cell r="CJ113">
            <v>0.41</v>
          </cell>
          <cell r="CK113">
            <v>0.35099999999999998</v>
          </cell>
          <cell r="CL113">
            <v>0.33600000000000002</v>
          </cell>
          <cell r="CM113">
            <v>0</v>
          </cell>
          <cell r="CN113">
            <v>7.0000000000000001E-3</v>
          </cell>
          <cell r="CO113">
            <v>0</v>
          </cell>
          <cell r="CP113">
            <v>7.0000000000000001E-3</v>
          </cell>
          <cell r="CQ113">
            <v>0</v>
          </cell>
          <cell r="CR113">
            <v>7.0000000000000001E-3</v>
          </cell>
          <cell r="CS113">
            <v>7.4999999999999997E-2</v>
          </cell>
          <cell r="CT113">
            <v>8.2000000000000003E-2</v>
          </cell>
          <cell r="CU113">
            <v>6.7000000000000004E-2</v>
          </cell>
          <cell r="CV113">
            <v>4.4999999999999998E-2</v>
          </cell>
          <cell r="CW113">
            <v>5.1999999999999998E-2</v>
          </cell>
          <cell r="CX113">
            <v>0.06</v>
          </cell>
          <cell r="CY113">
            <v>6.7000000000000004E-2</v>
          </cell>
          <cell r="CZ113">
            <v>3.6999999999999998E-2</v>
          </cell>
          <cell r="DA113">
            <v>7.4999999999999997E-2</v>
          </cell>
          <cell r="DB113">
            <v>0.17199999999999999</v>
          </cell>
          <cell r="DC113">
            <v>0.13400000000000001</v>
          </cell>
          <cell r="DD113">
            <v>9.7000000000000003E-2</v>
          </cell>
          <cell r="DE113">
            <v>0.29899999999999999</v>
          </cell>
          <cell r="DF113">
            <v>0.32800000000000001</v>
          </cell>
          <cell r="DG113">
            <v>0.32100000000000001</v>
          </cell>
          <cell r="DH113">
            <v>0.373</v>
          </cell>
          <cell r="DI113">
            <v>0.41799999999999998</v>
          </cell>
          <cell r="DJ113">
            <v>0.44</v>
          </cell>
          <cell r="DK113">
            <v>0.32800000000000001</v>
          </cell>
          <cell r="DL113">
            <v>0.32800000000000001</v>
          </cell>
          <cell r="DM113">
            <v>0.38100000000000001</v>
          </cell>
          <cell r="DN113">
            <v>6.7000000000000004E-2</v>
          </cell>
          <cell r="DO113">
            <v>9.7000000000000003E-2</v>
          </cell>
          <cell r="DP113">
            <v>8.2000000000000003E-2</v>
          </cell>
          <cell r="DQ113">
            <v>6.7000000000000004E-2</v>
          </cell>
          <cell r="DR113">
            <v>7.4999999999999997E-2</v>
          </cell>
          <cell r="DS113">
            <v>6.7000000000000004E-2</v>
          </cell>
          <cell r="DT113">
            <v>7.4999999999999997E-2</v>
          </cell>
          <cell r="DU113">
            <v>0.06</v>
          </cell>
          <cell r="DV113">
            <v>0.09</v>
          </cell>
          <cell r="DW113">
            <v>0.59</v>
          </cell>
          <cell r="DX113">
            <v>0.51500000000000001</v>
          </cell>
          <cell r="DY113">
            <v>0.53700000000000003</v>
          </cell>
          <cell r="DZ113">
            <v>0.48499999999999999</v>
          </cell>
          <cell r="EA113">
            <v>0.47</v>
          </cell>
          <cell r="EB113">
            <v>0.41</v>
          </cell>
          <cell r="EC113">
            <v>0.35099999999999998</v>
          </cell>
          <cell r="ED113">
            <v>0.39600000000000002</v>
          </cell>
          <cell r="EE113">
            <v>0.36599999999999999</v>
          </cell>
          <cell r="EF113">
            <v>0.48499999999999999</v>
          </cell>
          <cell r="EG113">
            <v>3.6999999999999998E-2</v>
          </cell>
          <cell r="EH113">
            <v>1.4999999999999999E-2</v>
          </cell>
          <cell r="EJ113">
            <v>0.27600000000000002</v>
          </cell>
          <cell r="EK113">
            <v>0.127</v>
          </cell>
          <cell r="EL113">
            <v>0.104</v>
          </cell>
          <cell r="EN113">
            <v>0.11899999999999999</v>
          </cell>
          <cell r="EO113">
            <v>0.36599999999999999</v>
          </cell>
          <cell r="EP113">
            <v>0.33600000000000002</v>
          </cell>
          <cell r="ER113">
            <v>4.4999999999999998E-2</v>
          </cell>
          <cell r="ES113">
            <v>4.4999999999999998E-2</v>
          </cell>
          <cell r="ET113">
            <v>9.7000000000000003E-2</v>
          </cell>
          <cell r="EV113">
            <v>7.4999999999999997E-2</v>
          </cell>
          <cell r="EW113">
            <v>0.42499999999999999</v>
          </cell>
          <cell r="EX113">
            <v>0.44800000000000001</v>
          </cell>
          <cell r="EZ113">
            <v>7.47</v>
          </cell>
          <cell r="FA113">
            <v>1.4999999999999999E-2</v>
          </cell>
          <cell r="FB113">
            <v>1.4999999999999999E-2</v>
          </cell>
          <cell r="FC113">
            <v>2.1999999999999999E-2</v>
          </cell>
          <cell r="FD113">
            <v>7.4999999999999997E-2</v>
          </cell>
          <cell r="FE113">
            <v>0.104</v>
          </cell>
          <cell r="FF113">
            <v>5.1999999999999998E-2</v>
          </cell>
          <cell r="FG113">
            <v>0.14199999999999999</v>
          </cell>
          <cell r="FH113">
            <v>0.16400000000000001</v>
          </cell>
          <cell r="FI113">
            <v>0.13400000000000001</v>
          </cell>
          <cell r="FJ113">
            <v>0.254</v>
          </cell>
          <cell r="FK113">
            <v>2.1999999999999999E-2</v>
          </cell>
          <cell r="GA113">
            <v>0.03</v>
          </cell>
          <cell r="GB113">
            <v>2.1999999999999999E-2</v>
          </cell>
          <cell r="GC113">
            <v>0.03</v>
          </cell>
          <cell r="GD113">
            <v>1.4999999999999999E-2</v>
          </cell>
          <cell r="GE113">
            <v>0.16400000000000001</v>
          </cell>
          <cell r="GF113">
            <v>3.6999999999999998E-2</v>
          </cell>
          <cell r="GG113">
            <v>0.34300000000000003</v>
          </cell>
          <cell r="GH113">
            <v>0.28399999999999997</v>
          </cell>
          <cell r="GI113">
            <v>0.26100000000000001</v>
          </cell>
          <cell r="GJ113">
            <v>0.27600000000000002</v>
          </cell>
          <cell r="GK113">
            <v>0.38800000000000001</v>
          </cell>
          <cell r="GL113">
            <v>0.32100000000000001</v>
          </cell>
          <cell r="GM113">
            <v>0.34300000000000003</v>
          </cell>
          <cell r="GN113">
            <v>0.35099999999999998</v>
          </cell>
          <cell r="GO113">
            <v>0.29099999999999998</v>
          </cell>
          <cell r="GP113">
            <v>0.373</v>
          </cell>
          <cell r="GQ113">
            <v>0.187</v>
          </cell>
          <cell r="GR113">
            <v>0.39600000000000002</v>
          </cell>
          <cell r="GS113">
            <v>0.187</v>
          </cell>
          <cell r="GT113">
            <v>0.20899999999999999</v>
          </cell>
          <cell r="GU113">
            <v>0.28399999999999997</v>
          </cell>
          <cell r="GV113">
            <v>0.17899999999999999</v>
          </cell>
          <cell r="GW113">
            <v>0.14899999999999999</v>
          </cell>
          <cell r="GX113">
            <v>0.14199999999999999</v>
          </cell>
          <cell r="GY113">
            <v>7.4999999999999997E-2</v>
          </cell>
          <cell r="GZ113">
            <v>0.09</v>
          </cell>
          <cell r="HA113">
            <v>7.4999999999999997E-2</v>
          </cell>
          <cell r="HB113">
            <v>8.2000000000000003E-2</v>
          </cell>
          <cell r="HC113">
            <v>0.06</v>
          </cell>
          <cell r="HD113">
            <v>0.06</v>
          </cell>
          <cell r="HE113">
            <v>2.1999999999999999E-2</v>
          </cell>
          <cell r="HF113">
            <v>4.4999999999999998E-2</v>
          </cell>
          <cell r="HG113">
            <v>0.06</v>
          </cell>
          <cell r="HH113">
            <v>7.4999999999999997E-2</v>
          </cell>
          <cell r="HI113">
            <v>5.1999999999999998E-2</v>
          </cell>
          <cell r="HJ113">
            <v>4.4999999999999998E-2</v>
          </cell>
        </row>
        <row r="114">
          <cell r="G114" t="str">
            <v>FARRAGUT HS</v>
          </cell>
          <cell r="L114" t="str">
            <v>West Side High School Network</v>
          </cell>
          <cell r="AB114">
            <v>609704</v>
          </cell>
          <cell r="AR114" t="str">
            <v>38</v>
          </cell>
          <cell r="AS114" t="str">
            <v>weak</v>
          </cell>
          <cell r="AT114" t="str">
            <v>neutral</v>
          </cell>
          <cell r="AU114" t="str">
            <v>neutral</v>
          </cell>
          <cell r="AV114">
            <v>22</v>
          </cell>
          <cell r="AW114">
            <v>40</v>
          </cell>
          <cell r="AX114">
            <v>45</v>
          </cell>
          <cell r="AY114">
            <v>389</v>
          </cell>
          <cell r="AZ114">
            <v>4</v>
          </cell>
          <cell r="BA114">
            <v>0</v>
          </cell>
          <cell r="BB114">
            <v>40</v>
          </cell>
          <cell r="BC114">
            <v>330</v>
          </cell>
          <cell r="BI114">
            <v>4.3999999999999997E-2</v>
          </cell>
          <cell r="BJ114">
            <v>4.5999999999999999E-2</v>
          </cell>
          <cell r="BK114">
            <v>0.08</v>
          </cell>
          <cell r="BL114">
            <v>3.3000000000000002E-2</v>
          </cell>
          <cell r="BM114">
            <v>5.8999999999999997E-2</v>
          </cell>
          <cell r="BN114">
            <v>9.8000000000000004E-2</v>
          </cell>
          <cell r="BO114">
            <v>0.183</v>
          </cell>
          <cell r="BP114">
            <v>0.216</v>
          </cell>
          <cell r="BQ114">
            <v>0.23699999999999999</v>
          </cell>
          <cell r="BR114">
            <v>0.16500000000000001</v>
          </cell>
          <cell r="BS114">
            <v>0.21299999999999999</v>
          </cell>
          <cell r="BT114">
            <v>0.26</v>
          </cell>
          <cell r="BU114">
            <v>0.39600000000000002</v>
          </cell>
          <cell r="BV114">
            <v>0.38600000000000001</v>
          </cell>
          <cell r="BW114">
            <v>0.373</v>
          </cell>
          <cell r="BX114">
            <v>0.39300000000000002</v>
          </cell>
          <cell r="BY114">
            <v>0.38600000000000001</v>
          </cell>
          <cell r="BZ114">
            <v>0.33400000000000002</v>
          </cell>
          <cell r="CA114">
            <v>2.5999999999999999E-2</v>
          </cell>
          <cell r="CB114">
            <v>2.8000000000000001E-2</v>
          </cell>
          <cell r="CC114">
            <v>3.5999999999999997E-2</v>
          </cell>
          <cell r="CD114">
            <v>3.9E-2</v>
          </cell>
          <cell r="CE114">
            <v>3.1E-2</v>
          </cell>
          <cell r="CF114">
            <v>2.8000000000000001E-2</v>
          </cell>
          <cell r="CG114">
            <v>0.35199999999999998</v>
          </cell>
          <cell r="CH114">
            <v>0.32400000000000001</v>
          </cell>
          <cell r="CI114">
            <v>0.27500000000000002</v>
          </cell>
          <cell r="CJ114">
            <v>0.37</v>
          </cell>
          <cell r="CK114">
            <v>0.311</v>
          </cell>
          <cell r="CL114">
            <v>0.28000000000000003</v>
          </cell>
          <cell r="CM114">
            <v>0.01</v>
          </cell>
          <cell r="CN114">
            <v>1.4999999999999999E-2</v>
          </cell>
          <cell r="CO114">
            <v>1.4999999999999999E-2</v>
          </cell>
          <cell r="CP114">
            <v>2.5999999999999999E-2</v>
          </cell>
          <cell r="CQ114">
            <v>1.2999999999999999E-2</v>
          </cell>
          <cell r="CR114">
            <v>2.1000000000000001E-2</v>
          </cell>
          <cell r="CS114">
            <v>8.2000000000000003E-2</v>
          </cell>
          <cell r="CT114">
            <v>0.14899999999999999</v>
          </cell>
          <cell r="CU114">
            <v>9.8000000000000004E-2</v>
          </cell>
          <cell r="CV114">
            <v>4.5999999999999999E-2</v>
          </cell>
          <cell r="CW114">
            <v>7.6999999999999999E-2</v>
          </cell>
          <cell r="CX114">
            <v>8.6999999999999994E-2</v>
          </cell>
          <cell r="CY114">
            <v>0.108</v>
          </cell>
          <cell r="CZ114">
            <v>8.5000000000000006E-2</v>
          </cell>
          <cell r="DA114">
            <v>0.11600000000000001</v>
          </cell>
          <cell r="DB114">
            <v>0.157</v>
          </cell>
          <cell r="DC114">
            <v>0.17199999999999999</v>
          </cell>
          <cell r="DD114">
            <v>0.14699999999999999</v>
          </cell>
          <cell r="DE114">
            <v>0.28299999999999997</v>
          </cell>
          <cell r="DF114">
            <v>0.31900000000000001</v>
          </cell>
          <cell r="DG114">
            <v>0.33400000000000002</v>
          </cell>
          <cell r="DH114">
            <v>0.33400000000000002</v>
          </cell>
          <cell r="DI114">
            <v>0.373</v>
          </cell>
          <cell r="DJ114">
            <v>0.36799999999999999</v>
          </cell>
          <cell r="DK114">
            <v>0.33200000000000002</v>
          </cell>
          <cell r="DL114">
            <v>0.29799999999999999</v>
          </cell>
          <cell r="DM114">
            <v>0.30299999999999999</v>
          </cell>
          <cell r="DN114">
            <v>3.5999999999999997E-2</v>
          </cell>
          <cell r="DO114">
            <v>3.5999999999999997E-2</v>
          </cell>
          <cell r="DP114">
            <v>4.5999999999999999E-2</v>
          </cell>
          <cell r="DQ114">
            <v>4.3999999999999997E-2</v>
          </cell>
          <cell r="DR114">
            <v>3.9E-2</v>
          </cell>
          <cell r="DS114">
            <v>4.3999999999999997E-2</v>
          </cell>
          <cell r="DT114">
            <v>3.9E-2</v>
          </cell>
          <cell r="DU114">
            <v>4.3999999999999997E-2</v>
          </cell>
          <cell r="DV114">
            <v>4.1000000000000002E-2</v>
          </cell>
          <cell r="DW114">
            <v>0.625</v>
          </cell>
          <cell r="DX114">
            <v>0.55300000000000005</v>
          </cell>
          <cell r="DY114">
            <v>0.51700000000000002</v>
          </cell>
          <cell r="DZ114">
            <v>0.48799999999999999</v>
          </cell>
          <cell r="EA114">
            <v>0.49099999999999999</v>
          </cell>
          <cell r="EB114">
            <v>0.45200000000000001</v>
          </cell>
          <cell r="EC114">
            <v>0.39100000000000001</v>
          </cell>
          <cell r="ED114">
            <v>0.33700000000000002</v>
          </cell>
          <cell r="EE114">
            <v>0.41099999999999998</v>
          </cell>
          <cell r="EF114">
            <v>0.38600000000000001</v>
          </cell>
          <cell r="EG114">
            <v>8.6999999999999994E-2</v>
          </cell>
          <cell r="EH114">
            <v>6.4000000000000001E-2</v>
          </cell>
          <cell r="EJ114">
            <v>0.26</v>
          </cell>
          <cell r="EK114">
            <v>0.188</v>
          </cell>
          <cell r="EL114">
            <v>0.16700000000000001</v>
          </cell>
          <cell r="EN114">
            <v>0.17199999999999999</v>
          </cell>
          <cell r="EO114">
            <v>0.375</v>
          </cell>
          <cell r="EP114">
            <v>0.375</v>
          </cell>
          <cell r="ER114">
            <v>5.7000000000000002E-2</v>
          </cell>
          <cell r="ES114">
            <v>6.2E-2</v>
          </cell>
          <cell r="ET114">
            <v>5.7000000000000002E-2</v>
          </cell>
          <cell r="EV114">
            <v>0.126</v>
          </cell>
          <cell r="EW114">
            <v>0.28799999999999998</v>
          </cell>
          <cell r="EX114">
            <v>0.33700000000000002</v>
          </cell>
          <cell r="EZ114">
            <v>6.98</v>
          </cell>
          <cell r="FA114">
            <v>4.1000000000000002E-2</v>
          </cell>
          <cell r="FB114">
            <v>2.8000000000000001E-2</v>
          </cell>
          <cell r="FC114">
            <v>2.8000000000000001E-2</v>
          </cell>
          <cell r="FD114">
            <v>3.5999999999999997E-2</v>
          </cell>
          <cell r="FE114">
            <v>0.123</v>
          </cell>
          <cell r="FF114">
            <v>0.11799999999999999</v>
          </cell>
          <cell r="FG114">
            <v>0.126</v>
          </cell>
          <cell r="FH114">
            <v>0.16200000000000001</v>
          </cell>
          <cell r="FI114">
            <v>0.108</v>
          </cell>
          <cell r="FJ114">
            <v>0.193</v>
          </cell>
          <cell r="FK114">
            <v>3.5999999999999997E-2</v>
          </cell>
          <cell r="GA114">
            <v>3.3000000000000002E-2</v>
          </cell>
          <cell r="GB114">
            <v>3.1E-2</v>
          </cell>
          <cell r="GC114">
            <v>2.3E-2</v>
          </cell>
          <cell r="GD114">
            <v>3.1E-2</v>
          </cell>
          <cell r="GE114">
            <v>0.19800000000000001</v>
          </cell>
          <cell r="GF114">
            <v>7.6999999999999999E-2</v>
          </cell>
          <cell r="GG114">
            <v>0.378</v>
          </cell>
          <cell r="GH114">
            <v>0.316</v>
          </cell>
          <cell r="GI114">
            <v>0.35</v>
          </cell>
          <cell r="GJ114">
            <v>0.33700000000000002</v>
          </cell>
          <cell r="GK114">
            <v>0.32600000000000001</v>
          </cell>
          <cell r="GL114">
            <v>0.35199999999999998</v>
          </cell>
          <cell r="GM114">
            <v>0.375</v>
          </cell>
          <cell r="GN114">
            <v>0.42199999999999999</v>
          </cell>
          <cell r="GO114">
            <v>0.40899999999999997</v>
          </cell>
          <cell r="GP114">
            <v>0.42399999999999999</v>
          </cell>
          <cell r="GQ114">
            <v>0.26700000000000002</v>
          </cell>
          <cell r="GR114">
            <v>0.39600000000000002</v>
          </cell>
          <cell r="GS114">
            <v>0.13900000000000001</v>
          </cell>
          <cell r="GT114">
            <v>0.154</v>
          </cell>
          <cell r="GU114">
            <v>0.13400000000000001</v>
          </cell>
          <cell r="GV114">
            <v>0.11600000000000001</v>
          </cell>
          <cell r="GW114">
            <v>0.11799999999999999</v>
          </cell>
          <cell r="GX114">
            <v>0.08</v>
          </cell>
          <cell r="GY114">
            <v>2.1000000000000001E-2</v>
          </cell>
          <cell r="GZ114">
            <v>2.3E-2</v>
          </cell>
          <cell r="HA114">
            <v>2.5999999999999999E-2</v>
          </cell>
          <cell r="HB114">
            <v>3.1E-2</v>
          </cell>
          <cell r="HC114">
            <v>2.1000000000000001E-2</v>
          </cell>
          <cell r="HD114">
            <v>2.5999999999999999E-2</v>
          </cell>
          <cell r="HE114">
            <v>5.3999999999999999E-2</v>
          </cell>
          <cell r="HF114">
            <v>5.3999999999999999E-2</v>
          </cell>
          <cell r="HG114">
            <v>5.8999999999999997E-2</v>
          </cell>
          <cell r="HH114">
            <v>6.2E-2</v>
          </cell>
          <cell r="HI114">
            <v>6.9000000000000006E-2</v>
          </cell>
          <cell r="HJ114">
            <v>6.9000000000000006E-2</v>
          </cell>
        </row>
        <row r="115">
          <cell r="G115" t="str">
            <v>FENGER HS</v>
          </cell>
          <cell r="L115" t="str">
            <v>Far South Side High School Network</v>
          </cell>
          <cell r="AB115">
            <v>609705</v>
          </cell>
          <cell r="AR115" t="str">
            <v>36</v>
          </cell>
          <cell r="AS115" t="str">
            <v>strong</v>
          </cell>
          <cell r="AT115" t="str">
            <v>strong</v>
          </cell>
          <cell r="AU115" t="str">
            <v>strong</v>
          </cell>
          <cell r="AV115">
            <v>67</v>
          </cell>
          <cell r="AW115">
            <v>64</v>
          </cell>
          <cell r="AX115">
            <v>71</v>
          </cell>
          <cell r="AY115">
            <v>147</v>
          </cell>
          <cell r="AZ115">
            <v>0</v>
          </cell>
          <cell r="BA115">
            <v>0</v>
          </cell>
          <cell r="BB115">
            <v>141</v>
          </cell>
          <cell r="BC115">
            <v>0</v>
          </cell>
          <cell r="BI115">
            <v>7.0000000000000001E-3</v>
          </cell>
          <cell r="BJ115">
            <v>7.0000000000000001E-3</v>
          </cell>
          <cell r="BK115">
            <v>7.0000000000000001E-3</v>
          </cell>
          <cell r="BL115">
            <v>1.4E-2</v>
          </cell>
          <cell r="BM115">
            <v>2.7E-2</v>
          </cell>
          <cell r="BN115">
            <v>5.3999999999999999E-2</v>
          </cell>
          <cell r="BO115">
            <v>6.0999999999999999E-2</v>
          </cell>
          <cell r="BP115">
            <v>5.3999999999999999E-2</v>
          </cell>
          <cell r="BQ115">
            <v>6.0999999999999999E-2</v>
          </cell>
          <cell r="BR115">
            <v>7.4999999999999997E-2</v>
          </cell>
          <cell r="BS115">
            <v>8.2000000000000003E-2</v>
          </cell>
          <cell r="BT115">
            <v>0.122</v>
          </cell>
          <cell r="BU115">
            <v>0.32700000000000001</v>
          </cell>
          <cell r="BV115">
            <v>0.252</v>
          </cell>
          <cell r="BW115">
            <v>0.30599999999999999</v>
          </cell>
          <cell r="BX115">
            <v>0.25900000000000001</v>
          </cell>
          <cell r="BY115">
            <v>0.32700000000000001</v>
          </cell>
          <cell r="BZ115">
            <v>0.25900000000000001</v>
          </cell>
          <cell r="CA115">
            <v>7.0000000000000001E-3</v>
          </cell>
          <cell r="CB115">
            <v>7.0000000000000001E-3</v>
          </cell>
          <cell r="CC115">
            <v>7.0000000000000001E-3</v>
          </cell>
          <cell r="CD115">
            <v>7.0000000000000001E-3</v>
          </cell>
          <cell r="CE115">
            <v>0.02</v>
          </cell>
          <cell r="CF115">
            <v>0.02</v>
          </cell>
          <cell r="CG115">
            <v>0.59899999999999998</v>
          </cell>
          <cell r="CH115">
            <v>0.68</v>
          </cell>
          <cell r="CI115">
            <v>0.61899999999999999</v>
          </cell>
          <cell r="CJ115">
            <v>0.64600000000000002</v>
          </cell>
          <cell r="CK115">
            <v>0.54400000000000004</v>
          </cell>
          <cell r="CL115">
            <v>0.54400000000000004</v>
          </cell>
          <cell r="CM115">
            <v>7.0000000000000001E-3</v>
          </cell>
          <cell r="CN115">
            <v>0</v>
          </cell>
          <cell r="CO115">
            <v>0</v>
          </cell>
          <cell r="CP115">
            <v>1.4E-2</v>
          </cell>
          <cell r="CQ115">
            <v>7.0000000000000001E-3</v>
          </cell>
          <cell r="CR115">
            <v>0.02</v>
          </cell>
          <cell r="CS115">
            <v>4.8000000000000001E-2</v>
          </cell>
          <cell r="CT115">
            <v>8.7999999999999995E-2</v>
          </cell>
          <cell r="CU115">
            <v>4.1000000000000002E-2</v>
          </cell>
          <cell r="CV115">
            <v>3.4000000000000002E-2</v>
          </cell>
          <cell r="CW115">
            <v>6.0999999999999999E-2</v>
          </cell>
          <cell r="CX115">
            <v>4.8000000000000001E-2</v>
          </cell>
          <cell r="CY115">
            <v>6.0999999999999999E-2</v>
          </cell>
          <cell r="CZ115">
            <v>4.1000000000000002E-2</v>
          </cell>
          <cell r="DA115">
            <v>9.5000000000000001E-2</v>
          </cell>
          <cell r="DB115">
            <v>0.11600000000000001</v>
          </cell>
          <cell r="DC115">
            <v>0.10199999999999999</v>
          </cell>
          <cell r="DD115">
            <v>9.5000000000000001E-2</v>
          </cell>
          <cell r="DE115">
            <v>0.26500000000000001</v>
          </cell>
          <cell r="DF115">
            <v>0.224</v>
          </cell>
          <cell r="DG115">
            <v>0.23100000000000001</v>
          </cell>
          <cell r="DH115">
            <v>0.23100000000000001</v>
          </cell>
          <cell r="DI115">
            <v>0.26500000000000001</v>
          </cell>
          <cell r="DJ115">
            <v>0.26500000000000001</v>
          </cell>
          <cell r="DK115">
            <v>0.26500000000000001</v>
          </cell>
          <cell r="DL115">
            <v>0.218</v>
          </cell>
          <cell r="DM115">
            <v>0.25900000000000001</v>
          </cell>
          <cell r="DN115">
            <v>0</v>
          </cell>
          <cell r="DO115">
            <v>0</v>
          </cell>
          <cell r="DP115">
            <v>7.0000000000000001E-3</v>
          </cell>
          <cell r="DQ115">
            <v>0</v>
          </cell>
          <cell r="DR115">
            <v>0</v>
          </cell>
          <cell r="DS115">
            <v>2.7E-2</v>
          </cell>
          <cell r="DT115">
            <v>7.0000000000000001E-3</v>
          </cell>
          <cell r="DU115">
            <v>7.0000000000000001E-3</v>
          </cell>
          <cell r="DV115">
            <v>0.02</v>
          </cell>
          <cell r="DW115">
            <v>0.69399999999999995</v>
          </cell>
          <cell r="DX115">
            <v>0.71399999999999997</v>
          </cell>
          <cell r="DY115">
            <v>0.71399999999999997</v>
          </cell>
          <cell r="DZ115">
            <v>0.69399999999999995</v>
          </cell>
          <cell r="EA115">
            <v>0.68700000000000006</v>
          </cell>
          <cell r="EB115">
            <v>0.59199999999999997</v>
          </cell>
          <cell r="EC115">
            <v>0.56499999999999995</v>
          </cell>
          <cell r="ED115">
            <v>0.58499999999999996</v>
          </cell>
          <cell r="EE115">
            <v>0.58499999999999996</v>
          </cell>
          <cell r="EF115">
            <v>0.497</v>
          </cell>
          <cell r="EG115">
            <v>4.8000000000000001E-2</v>
          </cell>
          <cell r="EH115">
            <v>4.1000000000000002E-2</v>
          </cell>
          <cell r="EJ115">
            <v>0.36099999999999999</v>
          </cell>
          <cell r="EK115">
            <v>0.129</v>
          </cell>
          <cell r="EL115">
            <v>6.0999999999999999E-2</v>
          </cell>
          <cell r="EN115">
            <v>5.3999999999999999E-2</v>
          </cell>
          <cell r="EO115">
            <v>0.40100000000000002</v>
          </cell>
          <cell r="EP115">
            <v>0.29899999999999999</v>
          </cell>
          <cell r="ER115">
            <v>1.4E-2</v>
          </cell>
          <cell r="ES115">
            <v>3.4000000000000002E-2</v>
          </cell>
          <cell r="ET115">
            <v>4.1000000000000002E-2</v>
          </cell>
          <cell r="EV115">
            <v>7.4999999999999997E-2</v>
          </cell>
          <cell r="EW115">
            <v>0.38800000000000001</v>
          </cell>
          <cell r="EX115">
            <v>0.55800000000000005</v>
          </cell>
          <cell r="EZ115">
            <v>7.92</v>
          </cell>
          <cell r="FA115">
            <v>3.4000000000000002E-2</v>
          </cell>
          <cell r="FB115">
            <v>7.0000000000000001E-3</v>
          </cell>
          <cell r="FC115">
            <v>0.02</v>
          </cell>
          <cell r="FD115">
            <v>2.7E-2</v>
          </cell>
          <cell r="FE115">
            <v>5.3999999999999999E-2</v>
          </cell>
          <cell r="FF115">
            <v>3.4000000000000002E-2</v>
          </cell>
          <cell r="FG115">
            <v>8.7999999999999995E-2</v>
          </cell>
          <cell r="FH115">
            <v>0.20399999999999999</v>
          </cell>
          <cell r="FI115">
            <v>0.25900000000000001</v>
          </cell>
          <cell r="FJ115">
            <v>0.23799999999999999</v>
          </cell>
          <cell r="FK115">
            <v>3.4000000000000002E-2</v>
          </cell>
          <cell r="GA115">
            <v>7.0000000000000001E-3</v>
          </cell>
          <cell r="GB115">
            <v>7.0000000000000001E-3</v>
          </cell>
          <cell r="GC115">
            <v>0</v>
          </cell>
          <cell r="GD115">
            <v>7.0000000000000001E-3</v>
          </cell>
          <cell r="GE115">
            <v>2.7E-2</v>
          </cell>
          <cell r="GF115">
            <v>1.4E-2</v>
          </cell>
          <cell r="GG115">
            <v>0.29299999999999998</v>
          </cell>
          <cell r="GH115">
            <v>0.27900000000000003</v>
          </cell>
          <cell r="GI115">
            <v>0.23799999999999999</v>
          </cell>
          <cell r="GJ115">
            <v>0.25900000000000001</v>
          </cell>
          <cell r="GK115">
            <v>0.29899999999999999</v>
          </cell>
          <cell r="GL115">
            <v>0.218</v>
          </cell>
          <cell r="GM115">
            <v>0.503</v>
          </cell>
          <cell r="GN115">
            <v>0.49</v>
          </cell>
          <cell r="GO115">
            <v>0.54400000000000004</v>
          </cell>
          <cell r="GP115">
            <v>0.51</v>
          </cell>
          <cell r="GQ115">
            <v>0.435</v>
          </cell>
          <cell r="GR115">
            <v>0.68</v>
          </cell>
          <cell r="GS115">
            <v>0.17699999999999999</v>
          </cell>
          <cell r="GT115">
            <v>0.20399999999999999</v>
          </cell>
          <cell r="GU115">
            <v>0.19700000000000001</v>
          </cell>
          <cell r="GV115">
            <v>0.17699999999999999</v>
          </cell>
          <cell r="GW115">
            <v>0.21099999999999999</v>
          </cell>
          <cell r="GX115">
            <v>6.8000000000000005E-2</v>
          </cell>
          <cell r="GY115">
            <v>7.0000000000000001E-3</v>
          </cell>
          <cell r="GZ115">
            <v>7.0000000000000001E-3</v>
          </cell>
          <cell r="HA115">
            <v>7.0000000000000001E-3</v>
          </cell>
          <cell r="HB115">
            <v>2.7E-2</v>
          </cell>
          <cell r="HC115">
            <v>1.4E-2</v>
          </cell>
          <cell r="HD115">
            <v>0.02</v>
          </cell>
          <cell r="HE115">
            <v>1.4E-2</v>
          </cell>
          <cell r="HF115">
            <v>1.4E-2</v>
          </cell>
          <cell r="HG115">
            <v>1.4E-2</v>
          </cell>
          <cell r="HH115">
            <v>0.02</v>
          </cell>
          <cell r="HI115">
            <v>1.4E-2</v>
          </cell>
          <cell r="HJ115">
            <v>0</v>
          </cell>
        </row>
        <row r="116">
          <cell r="G116" t="str">
            <v>FENGER AA HS</v>
          </cell>
          <cell r="L116" t="str">
            <v>Far South Side High School Network</v>
          </cell>
          <cell r="AB116">
            <v>609706</v>
          </cell>
          <cell r="AR116" t="str">
            <v>&lt; 30</v>
          </cell>
          <cell r="AS116" t="str">
            <v/>
          </cell>
          <cell r="AT116" t="str">
            <v/>
          </cell>
          <cell r="AU116" t="str">
            <v/>
          </cell>
        </row>
        <row r="117">
          <cell r="G117" t="str">
            <v>ROBESON HS</v>
          </cell>
          <cell r="L117" t="str">
            <v>Southwest Side High School Network</v>
          </cell>
          <cell r="AB117">
            <v>609707</v>
          </cell>
          <cell r="AR117" t="str">
            <v>&lt; 30</v>
          </cell>
          <cell r="AS117" t="str">
            <v/>
          </cell>
          <cell r="AT117" t="str">
            <v/>
          </cell>
          <cell r="AU117" t="str">
            <v/>
          </cell>
        </row>
        <row r="118">
          <cell r="G118" t="str">
            <v>FOREMAN HS</v>
          </cell>
          <cell r="L118" t="str">
            <v>North-Northwest Side High School Network</v>
          </cell>
          <cell r="AB118">
            <v>609708</v>
          </cell>
          <cell r="AR118" t="str">
            <v>&lt; 30</v>
          </cell>
          <cell r="AS118" t="str">
            <v/>
          </cell>
          <cell r="AT118" t="str">
            <v/>
          </cell>
          <cell r="AU118" t="str">
            <v/>
          </cell>
        </row>
        <row r="119">
          <cell r="G119" t="str">
            <v>GAGE PARK HS</v>
          </cell>
          <cell r="L119" t="str">
            <v>Southwest Side High School Network</v>
          </cell>
          <cell r="AB119">
            <v>609709</v>
          </cell>
          <cell r="AR119" t="str">
            <v>&lt; 30</v>
          </cell>
          <cell r="AS119" t="str">
            <v/>
          </cell>
          <cell r="AT119" t="str">
            <v/>
          </cell>
          <cell r="AU119" t="str">
            <v/>
          </cell>
        </row>
        <row r="120">
          <cell r="G120" t="str">
            <v>HARLAN HS</v>
          </cell>
          <cell r="L120" t="str">
            <v>Far South Side High School Network</v>
          </cell>
          <cell r="AB120">
            <v>609710</v>
          </cell>
          <cell r="AR120" t="str">
            <v>&lt; 30</v>
          </cell>
          <cell r="AS120" t="str">
            <v/>
          </cell>
          <cell r="AT120" t="str">
            <v/>
          </cell>
          <cell r="AU120" t="str">
            <v/>
          </cell>
        </row>
        <row r="121">
          <cell r="G121" t="str">
            <v>HARPER HS</v>
          </cell>
          <cell r="L121" t="str">
            <v>Southwest Side High School Network</v>
          </cell>
          <cell r="AB121">
            <v>609711</v>
          </cell>
          <cell r="AR121" t="str">
            <v>&lt; 30</v>
          </cell>
          <cell r="AS121" t="str">
            <v/>
          </cell>
          <cell r="AT121" t="str">
            <v/>
          </cell>
          <cell r="AU121" t="str">
            <v/>
          </cell>
        </row>
        <row r="122">
          <cell r="G122" t="str">
            <v>HIRSCH HS</v>
          </cell>
          <cell r="L122" t="str">
            <v>South Side High School Network</v>
          </cell>
          <cell r="AB122">
            <v>609712</v>
          </cell>
          <cell r="AR122" t="str">
            <v>&lt; 30</v>
          </cell>
          <cell r="AS122" t="str">
            <v/>
          </cell>
          <cell r="AT122" t="str">
            <v/>
          </cell>
          <cell r="AU122" t="str">
            <v/>
          </cell>
        </row>
        <row r="123">
          <cell r="G123" t="str">
            <v>HYDE PARK HS</v>
          </cell>
          <cell r="L123" t="str">
            <v>South Side High School Network</v>
          </cell>
          <cell r="AB123">
            <v>609713</v>
          </cell>
          <cell r="AR123" t="str">
            <v>&lt; 30</v>
          </cell>
          <cell r="AS123" t="str">
            <v/>
          </cell>
          <cell r="AT123" t="str">
            <v/>
          </cell>
          <cell r="AU123" t="str">
            <v/>
          </cell>
        </row>
        <row r="124">
          <cell r="G124" t="str">
            <v>KELLY HS</v>
          </cell>
          <cell r="L124" t="str">
            <v>Southwest Side High School Network</v>
          </cell>
          <cell r="AB124">
            <v>609715</v>
          </cell>
          <cell r="AR124" t="str">
            <v>&lt; 30</v>
          </cell>
          <cell r="AS124" t="str">
            <v/>
          </cell>
          <cell r="AT124" t="str">
            <v/>
          </cell>
          <cell r="AU124" t="str">
            <v/>
          </cell>
        </row>
        <row r="125">
          <cell r="G125" t="str">
            <v>KELVYN PARK HS</v>
          </cell>
          <cell r="L125" t="str">
            <v>North-Northwest Side High School Network</v>
          </cell>
          <cell r="AB125">
            <v>609716</v>
          </cell>
          <cell r="AR125" t="str">
            <v>&lt; 30</v>
          </cell>
          <cell r="AS125" t="str">
            <v/>
          </cell>
          <cell r="AT125" t="str">
            <v/>
          </cell>
          <cell r="AU125" t="str">
            <v/>
          </cell>
        </row>
        <row r="126">
          <cell r="G126" t="str">
            <v>KENNEDY HS</v>
          </cell>
          <cell r="L126" t="str">
            <v>Southwest Side High School Network</v>
          </cell>
          <cell r="AB126">
            <v>609718</v>
          </cell>
          <cell r="AR126" t="str">
            <v>45</v>
          </cell>
          <cell r="AS126" t="str">
            <v>weak</v>
          </cell>
          <cell r="AT126" t="str">
            <v>very weak</v>
          </cell>
          <cell r="AU126" t="str">
            <v>weak</v>
          </cell>
          <cell r="AV126">
            <v>21</v>
          </cell>
          <cell r="AW126">
            <v>9</v>
          </cell>
          <cell r="AX126">
            <v>26</v>
          </cell>
          <cell r="AY126">
            <v>560</v>
          </cell>
          <cell r="AZ126">
            <v>161</v>
          </cell>
          <cell r="BA126">
            <v>6</v>
          </cell>
          <cell r="BB126">
            <v>17</v>
          </cell>
          <cell r="BC126">
            <v>327</v>
          </cell>
          <cell r="BI126">
            <v>6.4000000000000001E-2</v>
          </cell>
          <cell r="BJ126">
            <v>0.05</v>
          </cell>
          <cell r="BK126">
            <v>3.9E-2</v>
          </cell>
          <cell r="BL126">
            <v>7.9000000000000001E-2</v>
          </cell>
          <cell r="BM126">
            <v>0.08</v>
          </cell>
          <cell r="BN126">
            <v>0.152</v>
          </cell>
          <cell r="BO126">
            <v>0.17899999999999999</v>
          </cell>
          <cell r="BP126">
            <v>0.154</v>
          </cell>
          <cell r="BQ126">
            <v>0.182</v>
          </cell>
          <cell r="BR126">
            <v>0.16300000000000001</v>
          </cell>
          <cell r="BS126">
            <v>0.214</v>
          </cell>
          <cell r="BT126">
            <v>0.25700000000000001</v>
          </cell>
          <cell r="BU126">
            <v>0.45</v>
          </cell>
          <cell r="BV126">
            <v>0.44500000000000001</v>
          </cell>
          <cell r="BW126">
            <v>0.47099999999999997</v>
          </cell>
          <cell r="BX126">
            <v>0.375</v>
          </cell>
          <cell r="BY126">
            <v>0.41199999999999998</v>
          </cell>
          <cell r="BZ126">
            <v>0.33</v>
          </cell>
          <cell r="CA126">
            <v>2.3E-2</v>
          </cell>
          <cell r="CB126">
            <v>0.03</v>
          </cell>
          <cell r="CC126">
            <v>3.6999999999999998E-2</v>
          </cell>
          <cell r="CD126">
            <v>0.02</v>
          </cell>
          <cell r="CE126">
            <v>2.5000000000000001E-2</v>
          </cell>
          <cell r="CF126">
            <v>3.6999999999999998E-2</v>
          </cell>
          <cell r="CG126">
            <v>0.28399999999999997</v>
          </cell>
          <cell r="CH126">
            <v>0.32100000000000001</v>
          </cell>
          <cell r="CI126">
            <v>0.27</v>
          </cell>
          <cell r="CJ126">
            <v>0.36399999999999999</v>
          </cell>
          <cell r="CK126">
            <v>0.26800000000000002</v>
          </cell>
          <cell r="CL126">
            <v>0.223</v>
          </cell>
          <cell r="CM126">
            <v>3.4000000000000002E-2</v>
          </cell>
          <cell r="CN126">
            <v>4.5999999999999999E-2</v>
          </cell>
          <cell r="CO126">
            <v>4.1000000000000002E-2</v>
          </cell>
          <cell r="CP126">
            <v>5.5E-2</v>
          </cell>
          <cell r="CQ126">
            <v>3.9E-2</v>
          </cell>
          <cell r="CR126">
            <v>6.4000000000000001E-2</v>
          </cell>
          <cell r="CS126">
            <v>0.186</v>
          </cell>
          <cell r="CT126">
            <v>0.32700000000000001</v>
          </cell>
          <cell r="CU126">
            <v>0.245</v>
          </cell>
          <cell r="CV126">
            <v>8.6999999999999994E-2</v>
          </cell>
          <cell r="CW126">
            <v>0.155</v>
          </cell>
          <cell r="CX126">
            <v>0.17100000000000001</v>
          </cell>
          <cell r="CY126">
            <v>0.129</v>
          </cell>
          <cell r="CZ126">
            <v>0.14299999999999999</v>
          </cell>
          <cell r="DA126">
            <v>0.17699999999999999</v>
          </cell>
          <cell r="DB126">
            <v>0.22500000000000001</v>
          </cell>
          <cell r="DC126">
            <v>0.18</v>
          </cell>
          <cell r="DD126">
            <v>0.22500000000000001</v>
          </cell>
          <cell r="DE126">
            <v>0.439</v>
          </cell>
          <cell r="DF126">
            <v>0.436</v>
          </cell>
          <cell r="DG126">
            <v>0.46400000000000002</v>
          </cell>
          <cell r="DH126">
            <v>0.41599999999999998</v>
          </cell>
          <cell r="DI126">
            <v>0.46800000000000003</v>
          </cell>
          <cell r="DJ126">
            <v>0.45</v>
          </cell>
          <cell r="DK126">
            <v>0.32500000000000001</v>
          </cell>
          <cell r="DL126">
            <v>0.26800000000000002</v>
          </cell>
          <cell r="DM126">
            <v>0.3</v>
          </cell>
          <cell r="DN126">
            <v>0.03</v>
          </cell>
          <cell r="DO126">
            <v>2.3E-2</v>
          </cell>
          <cell r="DP126">
            <v>2.9000000000000001E-2</v>
          </cell>
          <cell r="DQ126">
            <v>0.03</v>
          </cell>
          <cell r="DR126">
            <v>3.2000000000000001E-2</v>
          </cell>
          <cell r="DS126">
            <v>3.6999999999999998E-2</v>
          </cell>
          <cell r="DT126">
            <v>3.4000000000000002E-2</v>
          </cell>
          <cell r="DU126">
            <v>3.5999999999999997E-2</v>
          </cell>
          <cell r="DV126">
            <v>2.9000000000000001E-2</v>
          </cell>
          <cell r="DW126">
            <v>0.40899999999999997</v>
          </cell>
          <cell r="DX126">
            <v>0.33900000000000002</v>
          </cell>
          <cell r="DY126">
            <v>0.29499999999999998</v>
          </cell>
          <cell r="DZ126">
            <v>0.37</v>
          </cell>
          <cell r="EA126">
            <v>0.318</v>
          </cell>
          <cell r="EB126">
            <v>0.27100000000000002</v>
          </cell>
          <cell r="EC126">
            <v>0.23</v>
          </cell>
          <cell r="ED126">
            <v>0.189</v>
          </cell>
          <cell r="EE126">
            <v>0.20200000000000001</v>
          </cell>
          <cell r="EF126">
            <v>0.28699999999999998</v>
          </cell>
          <cell r="EG126">
            <v>0.05</v>
          </cell>
          <cell r="EH126">
            <v>4.2999999999999997E-2</v>
          </cell>
          <cell r="EJ126">
            <v>0.34300000000000003</v>
          </cell>
          <cell r="EK126">
            <v>0.14499999999999999</v>
          </cell>
          <cell r="EL126">
            <v>0.17299999999999999</v>
          </cell>
          <cell r="EN126">
            <v>0.17</v>
          </cell>
          <cell r="EO126">
            <v>0.45200000000000001</v>
          </cell>
          <cell r="EP126">
            <v>0.46400000000000002</v>
          </cell>
          <cell r="ER126">
            <v>6.3E-2</v>
          </cell>
          <cell r="ES126">
            <v>4.2999999999999997E-2</v>
          </cell>
          <cell r="ET126">
            <v>6.3E-2</v>
          </cell>
          <cell r="EV126">
            <v>0.13800000000000001</v>
          </cell>
          <cell r="EW126">
            <v>0.311</v>
          </cell>
          <cell r="EX126">
            <v>0.25700000000000001</v>
          </cell>
          <cell r="EZ126">
            <v>6.28</v>
          </cell>
          <cell r="FA126">
            <v>7.9000000000000001E-2</v>
          </cell>
          <cell r="FB126">
            <v>3.2000000000000001E-2</v>
          </cell>
          <cell r="FC126">
            <v>5.8999999999999997E-2</v>
          </cell>
          <cell r="FD126">
            <v>3.9E-2</v>
          </cell>
          <cell r="FE126">
            <v>0.14599999999999999</v>
          </cell>
          <cell r="FF126">
            <v>0.127</v>
          </cell>
          <cell r="FG126">
            <v>0.11799999999999999</v>
          </cell>
          <cell r="FH126">
            <v>0.157</v>
          </cell>
          <cell r="FI126">
            <v>8.2000000000000003E-2</v>
          </cell>
          <cell r="FJ126">
            <v>0.129</v>
          </cell>
          <cell r="FK126">
            <v>3.2000000000000001E-2</v>
          </cell>
          <cell r="GA126">
            <v>5.1999999999999998E-2</v>
          </cell>
          <cell r="GB126">
            <v>5.1999999999999998E-2</v>
          </cell>
          <cell r="GC126">
            <v>4.2999999999999997E-2</v>
          </cell>
          <cell r="GD126">
            <v>4.4999999999999998E-2</v>
          </cell>
          <cell r="GE126">
            <v>0.22700000000000001</v>
          </cell>
          <cell r="GF126">
            <v>0.05</v>
          </cell>
          <cell r="GG126">
            <v>0.504</v>
          </cell>
          <cell r="GH126">
            <v>0.47</v>
          </cell>
          <cell r="GI126">
            <v>0.46100000000000002</v>
          </cell>
          <cell r="GJ126">
            <v>0.48899999999999999</v>
          </cell>
          <cell r="GK126">
            <v>0.434</v>
          </cell>
          <cell r="GL126">
            <v>0.52500000000000002</v>
          </cell>
          <cell r="GM126">
            <v>0.20699999999999999</v>
          </cell>
          <cell r="GN126">
            <v>0.245</v>
          </cell>
          <cell r="GO126">
            <v>0.29799999999999999</v>
          </cell>
          <cell r="GP126">
            <v>0.29099999999999998</v>
          </cell>
          <cell r="GQ126">
            <v>0.14499999999999999</v>
          </cell>
          <cell r="GR126">
            <v>0.26300000000000001</v>
          </cell>
          <cell r="GS126">
            <v>0.184</v>
          </cell>
          <cell r="GT126">
            <v>0.16400000000000001</v>
          </cell>
          <cell r="GU126">
            <v>0.13600000000000001</v>
          </cell>
          <cell r="GV126">
            <v>0.121</v>
          </cell>
          <cell r="GW126">
            <v>0.14299999999999999</v>
          </cell>
          <cell r="GX126">
            <v>0.10199999999999999</v>
          </cell>
          <cell r="GY126">
            <v>2.1000000000000001E-2</v>
          </cell>
          <cell r="GZ126">
            <v>2.7E-2</v>
          </cell>
          <cell r="HA126">
            <v>1.6E-2</v>
          </cell>
          <cell r="HB126">
            <v>1.7999999999999999E-2</v>
          </cell>
          <cell r="HC126">
            <v>0.02</v>
          </cell>
          <cell r="HD126">
            <v>2.1000000000000001E-2</v>
          </cell>
          <cell r="HE126">
            <v>3.2000000000000001E-2</v>
          </cell>
          <cell r="HF126">
            <v>4.2999999999999997E-2</v>
          </cell>
          <cell r="HG126">
            <v>4.5999999999999999E-2</v>
          </cell>
          <cell r="HH126">
            <v>3.5999999999999997E-2</v>
          </cell>
          <cell r="HI126">
            <v>3.2000000000000001E-2</v>
          </cell>
          <cell r="HJ126">
            <v>3.9E-2</v>
          </cell>
        </row>
        <row r="127">
          <cell r="G127" t="str">
            <v>LAKE VIEW HS</v>
          </cell>
          <cell r="L127" t="str">
            <v>North-Northwest Side High School Network</v>
          </cell>
          <cell r="AB127">
            <v>609719</v>
          </cell>
          <cell r="AR127" t="str">
            <v>&lt; 30</v>
          </cell>
          <cell r="AS127" t="str">
            <v/>
          </cell>
          <cell r="AT127" t="str">
            <v/>
          </cell>
          <cell r="AU127" t="str">
            <v/>
          </cell>
        </row>
        <row r="128">
          <cell r="G128" t="str">
            <v>LANE HS</v>
          </cell>
          <cell r="L128" t="str">
            <v>North-Northwest Side High School Network</v>
          </cell>
          <cell r="AB128">
            <v>609720</v>
          </cell>
          <cell r="AR128" t="str">
            <v>&lt; 30</v>
          </cell>
          <cell r="AS128" t="str">
            <v/>
          </cell>
          <cell r="AT128" t="str">
            <v/>
          </cell>
          <cell r="AU128" t="str">
            <v/>
          </cell>
        </row>
        <row r="129">
          <cell r="G129" t="str">
            <v>MANLEY HS</v>
          </cell>
          <cell r="L129" t="str">
            <v>West Side High School Network</v>
          </cell>
          <cell r="AB129">
            <v>609722</v>
          </cell>
          <cell r="AR129" t="str">
            <v>37</v>
          </cell>
          <cell r="AS129" t="str">
            <v>neutral</v>
          </cell>
          <cell r="AT129" t="str">
            <v>neutral</v>
          </cell>
          <cell r="AU129" t="str">
            <v>neutral</v>
          </cell>
          <cell r="AV129">
            <v>49</v>
          </cell>
          <cell r="AW129">
            <v>45</v>
          </cell>
          <cell r="AX129">
            <v>43</v>
          </cell>
          <cell r="AY129">
            <v>141</v>
          </cell>
          <cell r="AZ129">
            <v>0</v>
          </cell>
          <cell r="BA129">
            <v>0</v>
          </cell>
          <cell r="BB129">
            <v>136</v>
          </cell>
          <cell r="BC129">
            <v>0</v>
          </cell>
          <cell r="BI129">
            <v>2.1000000000000001E-2</v>
          </cell>
          <cell r="BJ129">
            <v>1.4E-2</v>
          </cell>
          <cell r="BK129">
            <v>2.1000000000000001E-2</v>
          </cell>
          <cell r="BL129">
            <v>6.4000000000000001E-2</v>
          </cell>
          <cell r="BM129">
            <v>3.5000000000000003E-2</v>
          </cell>
          <cell r="BN129">
            <v>7.0999999999999994E-2</v>
          </cell>
          <cell r="BO129">
            <v>9.1999999999999998E-2</v>
          </cell>
          <cell r="BP129">
            <v>7.0999999999999994E-2</v>
          </cell>
          <cell r="BQ129">
            <v>7.0999999999999994E-2</v>
          </cell>
          <cell r="BR129">
            <v>0.121</v>
          </cell>
          <cell r="BS129">
            <v>0.16300000000000001</v>
          </cell>
          <cell r="BT129">
            <v>0.20599999999999999</v>
          </cell>
          <cell r="BU129">
            <v>0.36199999999999999</v>
          </cell>
          <cell r="BV129">
            <v>0.27</v>
          </cell>
          <cell r="BW129">
            <v>0.41099999999999998</v>
          </cell>
          <cell r="BX129">
            <v>0.33300000000000002</v>
          </cell>
          <cell r="BY129">
            <v>0.28399999999999997</v>
          </cell>
          <cell r="BZ129">
            <v>0.31900000000000001</v>
          </cell>
          <cell r="CA129">
            <v>7.0000000000000001E-3</v>
          </cell>
          <cell r="CB129">
            <v>2.1000000000000001E-2</v>
          </cell>
          <cell r="CC129">
            <v>1.4E-2</v>
          </cell>
          <cell r="CD129">
            <v>7.0000000000000001E-3</v>
          </cell>
          <cell r="CE129">
            <v>2.8000000000000001E-2</v>
          </cell>
          <cell r="CF129">
            <v>3.5000000000000003E-2</v>
          </cell>
          <cell r="CG129">
            <v>0.51800000000000002</v>
          </cell>
          <cell r="CH129">
            <v>0.624</v>
          </cell>
          <cell r="CI129">
            <v>0.48199999999999998</v>
          </cell>
          <cell r="CJ129">
            <v>0.47499999999999998</v>
          </cell>
          <cell r="CK129">
            <v>0.48899999999999999</v>
          </cell>
          <cell r="CL129">
            <v>0.36899999999999999</v>
          </cell>
          <cell r="CM129">
            <v>0</v>
          </cell>
          <cell r="CN129">
            <v>1.4E-2</v>
          </cell>
          <cell r="CO129">
            <v>7.0000000000000001E-3</v>
          </cell>
          <cell r="CP129">
            <v>2.1000000000000001E-2</v>
          </cell>
          <cell r="CQ129">
            <v>2.8000000000000001E-2</v>
          </cell>
          <cell r="CR129">
            <v>3.5000000000000003E-2</v>
          </cell>
          <cell r="CS129">
            <v>0.14899999999999999</v>
          </cell>
          <cell r="CT129">
            <v>0.121</v>
          </cell>
          <cell r="CU129">
            <v>0.113</v>
          </cell>
          <cell r="CV129">
            <v>2.8000000000000001E-2</v>
          </cell>
          <cell r="CW129">
            <v>5.7000000000000002E-2</v>
          </cell>
          <cell r="CX129">
            <v>7.0999999999999994E-2</v>
          </cell>
          <cell r="CY129">
            <v>7.0999999999999994E-2</v>
          </cell>
          <cell r="CZ129">
            <v>7.0999999999999994E-2</v>
          </cell>
          <cell r="DA129">
            <v>0.128</v>
          </cell>
          <cell r="DB129">
            <v>0.14899999999999999</v>
          </cell>
          <cell r="DC129">
            <v>0.121</v>
          </cell>
          <cell r="DD129">
            <v>0.106</v>
          </cell>
          <cell r="DE129">
            <v>0.30499999999999999</v>
          </cell>
          <cell r="DF129">
            <v>0.30499999999999999</v>
          </cell>
          <cell r="DG129">
            <v>0.33300000000000002</v>
          </cell>
          <cell r="DH129">
            <v>0.32600000000000001</v>
          </cell>
          <cell r="DI129">
            <v>0.35499999999999998</v>
          </cell>
          <cell r="DJ129">
            <v>0.35499999999999998</v>
          </cell>
          <cell r="DK129">
            <v>0.22</v>
          </cell>
          <cell r="DL129">
            <v>0.24099999999999999</v>
          </cell>
          <cell r="DM129">
            <v>0.29099999999999998</v>
          </cell>
          <cell r="DN129">
            <v>2.1000000000000001E-2</v>
          </cell>
          <cell r="DO129">
            <v>1.4E-2</v>
          </cell>
          <cell r="DP129">
            <v>0</v>
          </cell>
          <cell r="DQ129">
            <v>1.4E-2</v>
          </cell>
          <cell r="DR129">
            <v>1.4E-2</v>
          </cell>
          <cell r="DS129">
            <v>1.4E-2</v>
          </cell>
          <cell r="DT129">
            <v>1.4E-2</v>
          </cell>
          <cell r="DU129">
            <v>0</v>
          </cell>
          <cell r="DV129">
            <v>1.4E-2</v>
          </cell>
          <cell r="DW129">
            <v>0.64500000000000002</v>
          </cell>
          <cell r="DX129">
            <v>0.61</v>
          </cell>
          <cell r="DY129">
            <v>0.58899999999999997</v>
          </cell>
          <cell r="DZ129">
            <v>0.56699999999999995</v>
          </cell>
          <cell r="EA129">
            <v>0.53200000000000003</v>
          </cell>
          <cell r="EB129">
            <v>0.46800000000000003</v>
          </cell>
          <cell r="EC129">
            <v>0.46800000000000003</v>
          </cell>
          <cell r="ED129">
            <v>0.51800000000000002</v>
          </cell>
          <cell r="EE129">
            <v>0.47499999999999998</v>
          </cell>
          <cell r="EF129">
            <v>0.34799999999999998</v>
          </cell>
          <cell r="EG129">
            <v>2.8000000000000001E-2</v>
          </cell>
          <cell r="EH129">
            <v>3.5000000000000003E-2</v>
          </cell>
          <cell r="EJ129">
            <v>0.24099999999999999</v>
          </cell>
          <cell r="EK129">
            <v>0.22</v>
          </cell>
          <cell r="EL129">
            <v>0.17</v>
          </cell>
          <cell r="EN129">
            <v>0.191</v>
          </cell>
          <cell r="EO129">
            <v>0.376</v>
          </cell>
          <cell r="EP129">
            <v>0.33300000000000002</v>
          </cell>
          <cell r="ER129">
            <v>3.5000000000000003E-2</v>
          </cell>
          <cell r="ES129">
            <v>3.5000000000000003E-2</v>
          </cell>
          <cell r="ET129">
            <v>0.128</v>
          </cell>
          <cell r="EV129">
            <v>0.184</v>
          </cell>
          <cell r="EW129">
            <v>0.34</v>
          </cell>
          <cell r="EX129">
            <v>0.33300000000000002</v>
          </cell>
          <cell r="EZ129">
            <v>6.77</v>
          </cell>
          <cell r="FA129">
            <v>4.2999999999999997E-2</v>
          </cell>
          <cell r="FB129">
            <v>2.1000000000000001E-2</v>
          </cell>
          <cell r="FC129">
            <v>7.0999999999999994E-2</v>
          </cell>
          <cell r="FD129">
            <v>5.7000000000000002E-2</v>
          </cell>
          <cell r="FE129">
            <v>0.14899999999999999</v>
          </cell>
          <cell r="FF129">
            <v>8.5000000000000006E-2</v>
          </cell>
          <cell r="FG129">
            <v>7.8E-2</v>
          </cell>
          <cell r="FH129">
            <v>0.121</v>
          </cell>
          <cell r="FI129">
            <v>0.121</v>
          </cell>
          <cell r="FJ129">
            <v>0.20599999999999999</v>
          </cell>
          <cell r="FK129">
            <v>0.05</v>
          </cell>
          <cell r="GA129">
            <v>2.8000000000000001E-2</v>
          </cell>
          <cell r="GB129">
            <v>0.121</v>
          </cell>
          <cell r="GC129">
            <v>0</v>
          </cell>
          <cell r="GD129">
            <v>7.0000000000000001E-3</v>
          </cell>
          <cell r="GE129">
            <v>3.5000000000000003E-2</v>
          </cell>
          <cell r="GF129">
            <v>2.1000000000000001E-2</v>
          </cell>
          <cell r="GG129">
            <v>0.33300000000000002</v>
          </cell>
          <cell r="GH129">
            <v>0.26200000000000001</v>
          </cell>
          <cell r="GI129">
            <v>0.34799999999999998</v>
          </cell>
          <cell r="GJ129">
            <v>0.34799999999999998</v>
          </cell>
          <cell r="GK129">
            <v>0.39</v>
          </cell>
          <cell r="GL129">
            <v>0.41099999999999998</v>
          </cell>
          <cell r="GM129">
            <v>0.27700000000000002</v>
          </cell>
          <cell r="GN129">
            <v>0.29099999999999998</v>
          </cell>
          <cell r="GO129">
            <v>0.32600000000000001</v>
          </cell>
          <cell r="GP129">
            <v>0.30499999999999999</v>
          </cell>
          <cell r="GQ129">
            <v>0.26200000000000001</v>
          </cell>
          <cell r="GR129">
            <v>0.36199999999999999</v>
          </cell>
          <cell r="GS129">
            <v>0.30499999999999999</v>
          </cell>
          <cell r="GT129">
            <v>0.27</v>
          </cell>
          <cell r="GU129">
            <v>0.28399999999999997</v>
          </cell>
          <cell r="GV129">
            <v>0.27700000000000002</v>
          </cell>
          <cell r="GW129">
            <v>0.22700000000000001</v>
          </cell>
          <cell r="GX129">
            <v>0.13500000000000001</v>
          </cell>
          <cell r="GY129">
            <v>1.4E-2</v>
          </cell>
          <cell r="GZ129">
            <v>7.0000000000000001E-3</v>
          </cell>
          <cell r="HA129">
            <v>7.0000000000000001E-3</v>
          </cell>
          <cell r="HB129">
            <v>7.0000000000000001E-3</v>
          </cell>
          <cell r="HC129">
            <v>2.1000000000000001E-2</v>
          </cell>
          <cell r="HD129">
            <v>2.1000000000000001E-2</v>
          </cell>
          <cell r="HE129">
            <v>4.2999999999999997E-2</v>
          </cell>
          <cell r="HF129">
            <v>0.05</v>
          </cell>
          <cell r="HG129">
            <v>3.5000000000000003E-2</v>
          </cell>
          <cell r="HH129">
            <v>5.7000000000000002E-2</v>
          </cell>
          <cell r="HI129">
            <v>6.4000000000000001E-2</v>
          </cell>
          <cell r="HJ129">
            <v>0.05</v>
          </cell>
        </row>
        <row r="130">
          <cell r="G130" t="str">
            <v>MARSHALL HS</v>
          </cell>
          <cell r="L130" t="str">
            <v>West Side High School Network</v>
          </cell>
          <cell r="AB130">
            <v>609723</v>
          </cell>
          <cell r="AR130" t="str">
            <v>31</v>
          </cell>
          <cell r="AS130" t="str">
            <v>strong</v>
          </cell>
          <cell r="AT130" t="str">
            <v>neutral</v>
          </cell>
          <cell r="AU130" t="str">
            <v>neutral</v>
          </cell>
          <cell r="AV130">
            <v>63</v>
          </cell>
          <cell r="AW130">
            <v>52</v>
          </cell>
          <cell r="AX130">
            <v>49</v>
          </cell>
          <cell r="AY130">
            <v>164</v>
          </cell>
          <cell r="AZ130">
            <v>1</v>
          </cell>
          <cell r="BA130">
            <v>0</v>
          </cell>
          <cell r="BB130">
            <v>157</v>
          </cell>
          <cell r="BC130">
            <v>1</v>
          </cell>
          <cell r="BI130">
            <v>1.2E-2</v>
          </cell>
          <cell r="BJ130">
            <v>0</v>
          </cell>
          <cell r="BK130">
            <v>0</v>
          </cell>
          <cell r="BL130">
            <v>0.03</v>
          </cell>
          <cell r="BM130">
            <v>1.7999999999999999E-2</v>
          </cell>
          <cell r="BN130">
            <v>4.2999999999999997E-2</v>
          </cell>
          <cell r="BO130">
            <v>4.2999999999999997E-2</v>
          </cell>
          <cell r="BP130">
            <v>6.0999999999999999E-2</v>
          </cell>
          <cell r="BQ130">
            <v>9.8000000000000004E-2</v>
          </cell>
          <cell r="BR130">
            <v>7.2999999999999995E-2</v>
          </cell>
          <cell r="BS130">
            <v>7.2999999999999995E-2</v>
          </cell>
          <cell r="BT130">
            <v>0.183</v>
          </cell>
          <cell r="BU130">
            <v>0.35399999999999998</v>
          </cell>
          <cell r="BV130">
            <v>0.25600000000000001</v>
          </cell>
          <cell r="BW130">
            <v>0.32900000000000001</v>
          </cell>
          <cell r="BX130">
            <v>0.25</v>
          </cell>
          <cell r="BY130">
            <v>0.33500000000000002</v>
          </cell>
          <cell r="BZ130">
            <v>0.25</v>
          </cell>
          <cell r="CA130">
            <v>2.4E-2</v>
          </cell>
          <cell r="CB130">
            <v>2.4E-2</v>
          </cell>
          <cell r="CC130">
            <v>6.0000000000000001E-3</v>
          </cell>
          <cell r="CD130">
            <v>2.4E-2</v>
          </cell>
          <cell r="CE130">
            <v>2.4E-2</v>
          </cell>
          <cell r="CF130">
            <v>0.03</v>
          </cell>
          <cell r="CG130">
            <v>0.56699999999999995</v>
          </cell>
          <cell r="CH130">
            <v>0.65900000000000003</v>
          </cell>
          <cell r="CI130">
            <v>0.56699999999999995</v>
          </cell>
          <cell r="CJ130">
            <v>0.622</v>
          </cell>
          <cell r="CK130">
            <v>0.54900000000000004</v>
          </cell>
          <cell r="CL130">
            <v>0.49399999999999999</v>
          </cell>
          <cell r="CM130">
            <v>1.2E-2</v>
          </cell>
          <cell r="CN130">
            <v>6.0000000000000001E-3</v>
          </cell>
          <cell r="CO130">
            <v>1.2E-2</v>
          </cell>
          <cell r="CP130">
            <v>0</v>
          </cell>
          <cell r="CQ130">
            <v>6.0000000000000001E-3</v>
          </cell>
          <cell r="CR130">
            <v>1.7999999999999999E-2</v>
          </cell>
          <cell r="CS130">
            <v>6.7000000000000004E-2</v>
          </cell>
          <cell r="CT130">
            <v>8.5000000000000006E-2</v>
          </cell>
          <cell r="CU130">
            <v>6.7000000000000004E-2</v>
          </cell>
          <cell r="CV130">
            <v>4.9000000000000002E-2</v>
          </cell>
          <cell r="CW130">
            <v>4.2999999999999997E-2</v>
          </cell>
          <cell r="CX130">
            <v>6.7000000000000004E-2</v>
          </cell>
          <cell r="CY130">
            <v>7.9000000000000001E-2</v>
          </cell>
          <cell r="CZ130">
            <v>6.7000000000000004E-2</v>
          </cell>
          <cell r="DA130">
            <v>9.8000000000000004E-2</v>
          </cell>
          <cell r="DB130">
            <v>0.17100000000000001</v>
          </cell>
          <cell r="DC130">
            <v>0.128</v>
          </cell>
          <cell r="DD130">
            <v>0.159</v>
          </cell>
          <cell r="DE130">
            <v>0.26200000000000001</v>
          </cell>
          <cell r="DF130">
            <v>0.29899999999999999</v>
          </cell>
          <cell r="DG130">
            <v>0.28000000000000003</v>
          </cell>
          <cell r="DH130">
            <v>0.29299999999999998</v>
          </cell>
          <cell r="DI130">
            <v>0.33500000000000002</v>
          </cell>
          <cell r="DJ130">
            <v>0.35399999999999998</v>
          </cell>
          <cell r="DK130">
            <v>0.29899999999999999</v>
          </cell>
          <cell r="DL130">
            <v>0.26800000000000002</v>
          </cell>
          <cell r="DM130">
            <v>0.24399999999999999</v>
          </cell>
          <cell r="DN130">
            <v>6.0000000000000001E-3</v>
          </cell>
          <cell r="DO130">
            <v>6.0000000000000001E-3</v>
          </cell>
          <cell r="DP130">
            <v>1.2E-2</v>
          </cell>
          <cell r="DQ130">
            <v>6.0000000000000001E-3</v>
          </cell>
          <cell r="DR130">
            <v>0</v>
          </cell>
          <cell r="DS130">
            <v>0.03</v>
          </cell>
          <cell r="DT130">
            <v>6.0000000000000001E-3</v>
          </cell>
          <cell r="DU130">
            <v>6.0000000000000001E-3</v>
          </cell>
          <cell r="DV130">
            <v>1.2E-2</v>
          </cell>
          <cell r="DW130">
            <v>0.67100000000000004</v>
          </cell>
          <cell r="DX130">
            <v>0.64600000000000002</v>
          </cell>
          <cell r="DY130">
            <v>0.628</v>
          </cell>
          <cell r="DZ130">
            <v>0.622</v>
          </cell>
          <cell r="EA130">
            <v>0.59099999999999997</v>
          </cell>
          <cell r="EB130">
            <v>0.5</v>
          </cell>
          <cell r="EC130">
            <v>0.45700000000000002</v>
          </cell>
          <cell r="ED130">
            <v>0.51200000000000001</v>
          </cell>
          <cell r="EE130">
            <v>0.51800000000000002</v>
          </cell>
          <cell r="EF130">
            <v>0.28699999999999998</v>
          </cell>
          <cell r="EG130">
            <v>0.03</v>
          </cell>
          <cell r="EH130">
            <v>2.4E-2</v>
          </cell>
          <cell r="EJ130">
            <v>0.29299999999999998</v>
          </cell>
          <cell r="EK130">
            <v>0.17100000000000001</v>
          </cell>
          <cell r="EL130">
            <v>0.14599999999999999</v>
          </cell>
          <cell r="EN130">
            <v>0.159</v>
          </cell>
          <cell r="EO130">
            <v>0.33500000000000002</v>
          </cell>
          <cell r="EP130">
            <v>0.30499999999999999</v>
          </cell>
          <cell r="ER130">
            <v>4.2999999999999997E-2</v>
          </cell>
          <cell r="ES130">
            <v>2.4E-2</v>
          </cell>
          <cell r="ET130">
            <v>9.8000000000000004E-2</v>
          </cell>
          <cell r="EV130">
            <v>0.22</v>
          </cell>
          <cell r="EW130">
            <v>0.439</v>
          </cell>
          <cell r="EX130">
            <v>0.42699999999999999</v>
          </cell>
          <cell r="EZ130">
            <v>7.14</v>
          </cell>
          <cell r="FA130">
            <v>3.6999999999999998E-2</v>
          </cell>
          <cell r="FB130">
            <v>0.03</v>
          </cell>
          <cell r="FC130">
            <v>3.6999999999999998E-2</v>
          </cell>
          <cell r="FD130">
            <v>0.03</v>
          </cell>
          <cell r="FE130">
            <v>9.0999999999999998E-2</v>
          </cell>
          <cell r="FF130">
            <v>0.11</v>
          </cell>
          <cell r="FG130">
            <v>0.159</v>
          </cell>
          <cell r="FH130">
            <v>9.8000000000000004E-2</v>
          </cell>
          <cell r="FI130">
            <v>0.128</v>
          </cell>
          <cell r="FJ130">
            <v>0.22600000000000001</v>
          </cell>
          <cell r="FK130">
            <v>5.5E-2</v>
          </cell>
          <cell r="GA130">
            <v>6.0000000000000001E-3</v>
          </cell>
          <cell r="GB130">
            <v>1.2E-2</v>
          </cell>
          <cell r="GC130">
            <v>2.4E-2</v>
          </cell>
          <cell r="GD130">
            <v>2.4E-2</v>
          </cell>
          <cell r="GE130">
            <v>4.9000000000000002E-2</v>
          </cell>
          <cell r="GF130">
            <v>1.7999999999999999E-2</v>
          </cell>
          <cell r="GG130">
            <v>0.36599999999999999</v>
          </cell>
          <cell r="GH130">
            <v>0.29899999999999999</v>
          </cell>
          <cell r="GI130">
            <v>0.29899999999999999</v>
          </cell>
          <cell r="GJ130">
            <v>0.30499999999999999</v>
          </cell>
          <cell r="GK130">
            <v>0.32300000000000001</v>
          </cell>
          <cell r="GL130">
            <v>0.311</v>
          </cell>
          <cell r="GM130">
            <v>0.25</v>
          </cell>
          <cell r="GN130">
            <v>0.28699999999999998</v>
          </cell>
          <cell r="GO130">
            <v>0.28000000000000003</v>
          </cell>
          <cell r="GP130">
            <v>0.32900000000000001</v>
          </cell>
          <cell r="GQ130">
            <v>0.29899999999999999</v>
          </cell>
          <cell r="GR130">
            <v>0.39600000000000002</v>
          </cell>
          <cell r="GS130">
            <v>0.26800000000000002</v>
          </cell>
          <cell r="GT130">
            <v>0.27400000000000002</v>
          </cell>
          <cell r="GU130">
            <v>0.27400000000000002</v>
          </cell>
          <cell r="GV130">
            <v>0.22600000000000001</v>
          </cell>
          <cell r="GW130">
            <v>0.23200000000000001</v>
          </cell>
          <cell r="GX130">
            <v>0.17100000000000001</v>
          </cell>
          <cell r="GY130">
            <v>6.7000000000000004E-2</v>
          </cell>
          <cell r="GZ130">
            <v>6.0999999999999999E-2</v>
          </cell>
          <cell r="HA130">
            <v>6.0999999999999999E-2</v>
          </cell>
          <cell r="HB130">
            <v>6.0999999999999999E-2</v>
          </cell>
          <cell r="HC130">
            <v>5.5E-2</v>
          </cell>
          <cell r="HD130">
            <v>4.9000000000000002E-2</v>
          </cell>
          <cell r="HE130">
            <v>4.2999999999999997E-2</v>
          </cell>
          <cell r="HF130">
            <v>6.7000000000000004E-2</v>
          </cell>
          <cell r="HG130">
            <v>6.0999999999999999E-2</v>
          </cell>
          <cell r="HH130">
            <v>5.5E-2</v>
          </cell>
          <cell r="HI130">
            <v>4.2999999999999997E-2</v>
          </cell>
          <cell r="HJ130">
            <v>5.5E-2</v>
          </cell>
        </row>
        <row r="131">
          <cell r="G131" t="str">
            <v>MATHER HS</v>
          </cell>
          <cell r="L131" t="str">
            <v>North-Northwest Side High School Network</v>
          </cell>
          <cell r="AB131">
            <v>609724</v>
          </cell>
          <cell r="AR131" t="str">
            <v>30</v>
          </cell>
          <cell r="AS131" t="str">
            <v>weak</v>
          </cell>
          <cell r="AT131" t="str">
            <v>weak</v>
          </cell>
          <cell r="AU131" t="str">
            <v>strong</v>
          </cell>
          <cell r="AV131">
            <v>38</v>
          </cell>
          <cell r="AW131">
            <v>34</v>
          </cell>
          <cell r="AX131">
            <v>65</v>
          </cell>
          <cell r="AY131">
            <v>375</v>
          </cell>
          <cell r="AZ131">
            <v>59</v>
          </cell>
          <cell r="BA131">
            <v>102</v>
          </cell>
          <cell r="BB131">
            <v>43</v>
          </cell>
          <cell r="BC131">
            <v>128</v>
          </cell>
          <cell r="BI131">
            <v>2.1000000000000001E-2</v>
          </cell>
          <cell r="BJ131">
            <v>2.9000000000000001E-2</v>
          </cell>
          <cell r="BK131">
            <v>3.5000000000000003E-2</v>
          </cell>
          <cell r="BL131">
            <v>0.04</v>
          </cell>
          <cell r="BM131">
            <v>4.4999999999999998E-2</v>
          </cell>
          <cell r="BN131">
            <v>9.9000000000000005E-2</v>
          </cell>
          <cell r="BO131">
            <v>0.128</v>
          </cell>
          <cell r="BP131">
            <v>7.4999999999999997E-2</v>
          </cell>
          <cell r="BQ131">
            <v>0.13300000000000001</v>
          </cell>
          <cell r="BR131">
            <v>0.128</v>
          </cell>
          <cell r="BS131">
            <v>0.17299999999999999</v>
          </cell>
          <cell r="BT131">
            <v>0.20799999999999999</v>
          </cell>
          <cell r="BU131">
            <v>0.44</v>
          </cell>
          <cell r="BV131">
            <v>0.40300000000000002</v>
          </cell>
          <cell r="BW131">
            <v>0.38700000000000001</v>
          </cell>
          <cell r="BX131">
            <v>0.376</v>
          </cell>
          <cell r="BY131">
            <v>0.40300000000000002</v>
          </cell>
          <cell r="BZ131">
            <v>0.35499999999999998</v>
          </cell>
          <cell r="CA131">
            <v>1.2999999999999999E-2</v>
          </cell>
          <cell r="CB131">
            <v>1.0999999999999999E-2</v>
          </cell>
          <cell r="CC131">
            <v>1.9E-2</v>
          </cell>
          <cell r="CD131">
            <v>1.6E-2</v>
          </cell>
          <cell r="CE131">
            <v>2.1000000000000001E-2</v>
          </cell>
          <cell r="CF131">
            <v>4.2999999999999997E-2</v>
          </cell>
          <cell r="CG131">
            <v>0.39700000000000002</v>
          </cell>
          <cell r="CH131">
            <v>0.48299999999999998</v>
          </cell>
          <cell r="CI131">
            <v>0.42699999999999999</v>
          </cell>
          <cell r="CJ131">
            <v>0.44</v>
          </cell>
          <cell r="CK131">
            <v>0.35699999999999998</v>
          </cell>
          <cell r="CL131">
            <v>0.29599999999999999</v>
          </cell>
          <cell r="CM131">
            <v>1.0999999999999999E-2</v>
          </cell>
          <cell r="CN131">
            <v>1.9E-2</v>
          </cell>
          <cell r="CO131">
            <v>1.2999999999999999E-2</v>
          </cell>
          <cell r="CP131">
            <v>2.9000000000000001E-2</v>
          </cell>
          <cell r="CQ131">
            <v>2.1000000000000001E-2</v>
          </cell>
          <cell r="CR131">
            <v>2.7E-2</v>
          </cell>
          <cell r="CS131">
            <v>9.6000000000000002E-2</v>
          </cell>
          <cell r="CT131">
            <v>0.16300000000000001</v>
          </cell>
          <cell r="CU131">
            <v>0.107</v>
          </cell>
          <cell r="CV131">
            <v>6.7000000000000004E-2</v>
          </cell>
          <cell r="CW131">
            <v>9.0999999999999998E-2</v>
          </cell>
          <cell r="CX131">
            <v>0.08</v>
          </cell>
          <cell r="CY131">
            <v>8.5000000000000006E-2</v>
          </cell>
          <cell r="CZ131">
            <v>6.9000000000000006E-2</v>
          </cell>
          <cell r="DA131">
            <v>0.115</v>
          </cell>
          <cell r="DB131">
            <v>0.19500000000000001</v>
          </cell>
          <cell r="DC131">
            <v>0.17899999999999999</v>
          </cell>
          <cell r="DD131">
            <v>0.18099999999999999</v>
          </cell>
          <cell r="DE131">
            <v>0.315</v>
          </cell>
          <cell r="DF131">
            <v>0.34399999999999997</v>
          </cell>
          <cell r="DG131">
            <v>0.42099999999999999</v>
          </cell>
          <cell r="DH131">
            <v>0.40500000000000003</v>
          </cell>
          <cell r="DI131">
            <v>0.40500000000000003</v>
          </cell>
          <cell r="DJ131">
            <v>0.40500000000000003</v>
          </cell>
          <cell r="DK131">
            <v>0.36</v>
          </cell>
          <cell r="DL131">
            <v>0.32800000000000001</v>
          </cell>
          <cell r="DM131">
            <v>0.35499999999999998</v>
          </cell>
          <cell r="DN131">
            <v>2.4E-2</v>
          </cell>
          <cell r="DO131">
            <v>2.4E-2</v>
          </cell>
          <cell r="DP131">
            <v>2.4E-2</v>
          </cell>
          <cell r="DQ131">
            <v>2.1000000000000001E-2</v>
          </cell>
          <cell r="DR131">
            <v>1.6E-2</v>
          </cell>
          <cell r="DS131">
            <v>2.1000000000000001E-2</v>
          </cell>
          <cell r="DT131">
            <v>1.9E-2</v>
          </cell>
          <cell r="DU131">
            <v>2.4E-2</v>
          </cell>
          <cell r="DV131">
            <v>2.9000000000000001E-2</v>
          </cell>
          <cell r="DW131">
            <v>0.58399999999999996</v>
          </cell>
          <cell r="DX131">
            <v>0.52300000000000002</v>
          </cell>
          <cell r="DY131">
            <v>0.46100000000000002</v>
          </cell>
          <cell r="DZ131">
            <v>0.45900000000000002</v>
          </cell>
          <cell r="EA131">
            <v>0.48799999999999999</v>
          </cell>
          <cell r="EB131">
            <v>0.432</v>
          </cell>
          <cell r="EC131">
            <v>0.33100000000000002</v>
          </cell>
          <cell r="ED131">
            <v>0.307</v>
          </cell>
          <cell r="EE131">
            <v>0.32800000000000001</v>
          </cell>
          <cell r="EF131">
            <v>0.371</v>
          </cell>
          <cell r="EG131">
            <v>2.7E-2</v>
          </cell>
          <cell r="EH131">
            <v>2.7E-2</v>
          </cell>
          <cell r="EJ131">
            <v>0.33300000000000002</v>
          </cell>
          <cell r="EK131">
            <v>9.6000000000000002E-2</v>
          </cell>
          <cell r="EL131">
            <v>0.08</v>
          </cell>
          <cell r="EN131">
            <v>0.14699999999999999</v>
          </cell>
          <cell r="EO131">
            <v>0.40799999999999997</v>
          </cell>
          <cell r="EP131">
            <v>0.38400000000000001</v>
          </cell>
          <cell r="ER131">
            <v>2.9000000000000001E-2</v>
          </cell>
          <cell r="ES131">
            <v>3.6999999999999998E-2</v>
          </cell>
          <cell r="ET131">
            <v>6.9000000000000006E-2</v>
          </cell>
          <cell r="EV131">
            <v>0.12</v>
          </cell>
          <cell r="EW131">
            <v>0.432</v>
          </cell>
          <cell r="EX131">
            <v>0.44</v>
          </cell>
          <cell r="EZ131">
            <v>7.39</v>
          </cell>
          <cell r="FA131">
            <v>1.6E-2</v>
          </cell>
          <cell r="FB131">
            <v>1.9E-2</v>
          </cell>
          <cell r="FC131">
            <v>2.4E-2</v>
          </cell>
          <cell r="FD131">
            <v>4.8000000000000001E-2</v>
          </cell>
          <cell r="FE131">
            <v>0.08</v>
          </cell>
          <cell r="FF131">
            <v>0.08</v>
          </cell>
          <cell r="FG131">
            <v>0.17299999999999999</v>
          </cell>
          <cell r="FH131">
            <v>0.20499999999999999</v>
          </cell>
          <cell r="FI131">
            <v>0.11700000000000001</v>
          </cell>
          <cell r="FJ131">
            <v>0.20300000000000001</v>
          </cell>
          <cell r="FK131">
            <v>3.5000000000000003E-2</v>
          </cell>
          <cell r="GA131">
            <v>1.6E-2</v>
          </cell>
          <cell r="GB131">
            <v>1.6E-2</v>
          </cell>
          <cell r="GC131">
            <v>3.0000000000000001E-3</v>
          </cell>
          <cell r="GD131">
            <v>1.6E-2</v>
          </cell>
          <cell r="GE131">
            <v>0.14399999999999999</v>
          </cell>
          <cell r="GF131">
            <v>1.9E-2</v>
          </cell>
          <cell r="GG131">
            <v>0.32800000000000001</v>
          </cell>
          <cell r="GH131">
            <v>0.251</v>
          </cell>
          <cell r="GI131">
            <v>0.221</v>
          </cell>
          <cell r="GJ131">
            <v>0.26100000000000001</v>
          </cell>
          <cell r="GK131">
            <v>0.36499999999999999</v>
          </cell>
          <cell r="GL131">
            <v>0.28000000000000003</v>
          </cell>
          <cell r="GM131">
            <v>0.46899999999999997</v>
          </cell>
          <cell r="GN131">
            <v>0.53100000000000003</v>
          </cell>
          <cell r="GO131">
            <v>0.61099999999999999</v>
          </cell>
          <cell r="GP131">
            <v>0.52800000000000002</v>
          </cell>
          <cell r="GQ131">
            <v>0.25900000000000001</v>
          </cell>
          <cell r="GR131">
            <v>0.54700000000000004</v>
          </cell>
          <cell r="GS131">
            <v>0.13900000000000001</v>
          </cell>
          <cell r="GT131">
            <v>0.13900000000000001</v>
          </cell>
          <cell r="GU131">
            <v>0.109</v>
          </cell>
          <cell r="GV131">
            <v>0.13600000000000001</v>
          </cell>
          <cell r="GW131">
            <v>0.17599999999999999</v>
          </cell>
          <cell r="GX131">
            <v>0.107</v>
          </cell>
          <cell r="GY131">
            <v>2.1000000000000001E-2</v>
          </cell>
          <cell r="GZ131">
            <v>1.9E-2</v>
          </cell>
          <cell r="HA131">
            <v>1.6E-2</v>
          </cell>
          <cell r="HB131">
            <v>1.9E-2</v>
          </cell>
          <cell r="HC131">
            <v>1.9E-2</v>
          </cell>
          <cell r="HD131">
            <v>1.2999999999999999E-2</v>
          </cell>
          <cell r="HE131">
            <v>2.7E-2</v>
          </cell>
          <cell r="HF131">
            <v>4.4999999999999998E-2</v>
          </cell>
          <cell r="HG131">
            <v>0.04</v>
          </cell>
          <cell r="HH131">
            <v>0.04</v>
          </cell>
          <cell r="HI131">
            <v>3.6999999999999998E-2</v>
          </cell>
          <cell r="HJ131">
            <v>3.5000000000000003E-2</v>
          </cell>
        </row>
        <row r="132">
          <cell r="G132" t="str">
            <v>MORGAN PARK HS</v>
          </cell>
          <cell r="L132" t="str">
            <v>Far South Side High School Network</v>
          </cell>
          <cell r="AB132">
            <v>609725</v>
          </cell>
          <cell r="AR132" t="str">
            <v>&lt; 30</v>
          </cell>
          <cell r="AS132" t="str">
            <v/>
          </cell>
          <cell r="AT132" t="str">
            <v/>
          </cell>
          <cell r="AU132" t="str">
            <v/>
          </cell>
        </row>
        <row r="133">
          <cell r="G133" t="str">
            <v>BROOKS HS</v>
          </cell>
          <cell r="L133" t="str">
            <v>Far South Side High School Network</v>
          </cell>
          <cell r="AB133">
            <v>609726</v>
          </cell>
          <cell r="AR133" t="str">
            <v>&lt; 30</v>
          </cell>
          <cell r="AS133" t="str">
            <v/>
          </cell>
          <cell r="AT133" t="str">
            <v/>
          </cell>
          <cell r="AU133" t="str">
            <v/>
          </cell>
        </row>
        <row r="134">
          <cell r="G134" t="str">
            <v>PHILLIPS HS</v>
          </cell>
          <cell r="L134" t="str">
            <v>AUSL Schools</v>
          </cell>
          <cell r="AB134">
            <v>609727</v>
          </cell>
          <cell r="AR134" t="str">
            <v>&lt; 30</v>
          </cell>
          <cell r="AS134" t="str">
            <v/>
          </cell>
          <cell r="AT134" t="str">
            <v/>
          </cell>
          <cell r="AU134" t="str">
            <v/>
          </cell>
        </row>
        <row r="135">
          <cell r="G135" t="str">
            <v>ROOSEVELT HS</v>
          </cell>
          <cell r="L135" t="str">
            <v>North-Northwest Side High School Network</v>
          </cell>
          <cell r="AB135">
            <v>609728</v>
          </cell>
          <cell r="AR135" t="str">
            <v>39</v>
          </cell>
          <cell r="AS135" t="str">
            <v>weak</v>
          </cell>
          <cell r="AT135" t="str">
            <v>weak</v>
          </cell>
          <cell r="AU135" t="str">
            <v>weak</v>
          </cell>
          <cell r="AV135">
            <v>27</v>
          </cell>
          <cell r="AW135">
            <v>26</v>
          </cell>
          <cell r="AX135">
            <v>37</v>
          </cell>
          <cell r="AY135">
            <v>357</v>
          </cell>
          <cell r="AZ135">
            <v>18</v>
          </cell>
          <cell r="BA135">
            <v>41</v>
          </cell>
          <cell r="BB135">
            <v>30</v>
          </cell>
          <cell r="BC135">
            <v>244</v>
          </cell>
          <cell r="BI135">
            <v>4.2000000000000003E-2</v>
          </cell>
          <cell r="BJ135">
            <v>4.8000000000000001E-2</v>
          </cell>
          <cell r="BK135">
            <v>2.1999999999999999E-2</v>
          </cell>
          <cell r="BL135">
            <v>3.9E-2</v>
          </cell>
          <cell r="BM135">
            <v>5.8999999999999997E-2</v>
          </cell>
          <cell r="BN135">
            <v>0.13700000000000001</v>
          </cell>
          <cell r="BO135">
            <v>0.16200000000000001</v>
          </cell>
          <cell r="BP135">
            <v>0.12</v>
          </cell>
          <cell r="BQ135">
            <v>0.14799999999999999</v>
          </cell>
          <cell r="BR135">
            <v>0.16500000000000001</v>
          </cell>
          <cell r="BS135">
            <v>0.22700000000000001</v>
          </cell>
          <cell r="BT135">
            <v>0.252</v>
          </cell>
          <cell r="BU135">
            <v>0.50700000000000001</v>
          </cell>
          <cell r="BV135">
            <v>0.45400000000000001</v>
          </cell>
          <cell r="BW135">
            <v>0.49</v>
          </cell>
          <cell r="BX135">
            <v>0.41199999999999998</v>
          </cell>
          <cell r="BY135">
            <v>0.42</v>
          </cell>
          <cell r="BZ135">
            <v>0.373</v>
          </cell>
          <cell r="CA135">
            <v>8.0000000000000002E-3</v>
          </cell>
          <cell r="CB135">
            <v>1.0999999999999999E-2</v>
          </cell>
          <cell r="CC135">
            <v>1.0999999999999999E-2</v>
          </cell>
          <cell r="CD135">
            <v>6.0000000000000001E-3</v>
          </cell>
          <cell r="CE135">
            <v>1.7000000000000001E-2</v>
          </cell>
          <cell r="CF135">
            <v>1.4E-2</v>
          </cell>
          <cell r="CG135">
            <v>0.28000000000000003</v>
          </cell>
          <cell r="CH135">
            <v>0.36699999999999999</v>
          </cell>
          <cell r="CI135">
            <v>0.32800000000000001</v>
          </cell>
          <cell r="CJ135">
            <v>0.378</v>
          </cell>
          <cell r="CK135">
            <v>0.27700000000000002</v>
          </cell>
          <cell r="CL135">
            <v>0.224</v>
          </cell>
          <cell r="CM135">
            <v>0.02</v>
          </cell>
          <cell r="CN135">
            <v>1.4E-2</v>
          </cell>
          <cell r="CO135">
            <v>2.1999999999999999E-2</v>
          </cell>
          <cell r="CP135">
            <v>4.8000000000000001E-2</v>
          </cell>
          <cell r="CQ135">
            <v>0.02</v>
          </cell>
          <cell r="CR135">
            <v>2.8000000000000001E-2</v>
          </cell>
          <cell r="CS135">
            <v>0.14799999999999999</v>
          </cell>
          <cell r="CT135">
            <v>0.23799999999999999</v>
          </cell>
          <cell r="CU135">
            <v>0.14799999999999999</v>
          </cell>
          <cell r="CV135">
            <v>4.8000000000000001E-2</v>
          </cell>
          <cell r="CW135">
            <v>0.09</v>
          </cell>
          <cell r="CX135">
            <v>0.115</v>
          </cell>
          <cell r="CY135">
            <v>0.151</v>
          </cell>
          <cell r="CZ135">
            <v>7.2999999999999995E-2</v>
          </cell>
          <cell r="DA135">
            <v>0.13400000000000001</v>
          </cell>
          <cell r="DB135">
            <v>0.21</v>
          </cell>
          <cell r="DC135">
            <v>0.221</v>
          </cell>
          <cell r="DD135">
            <v>0.17399999999999999</v>
          </cell>
          <cell r="DE135">
            <v>0.36099999999999999</v>
          </cell>
          <cell r="DF135">
            <v>0.40100000000000002</v>
          </cell>
          <cell r="DG135">
            <v>0.47099999999999997</v>
          </cell>
          <cell r="DH135">
            <v>0.42299999999999999</v>
          </cell>
          <cell r="DI135">
            <v>0.47099999999999997</v>
          </cell>
          <cell r="DJ135">
            <v>0.47299999999999998</v>
          </cell>
          <cell r="DK135">
            <v>0.375</v>
          </cell>
          <cell r="DL135">
            <v>0.32500000000000001</v>
          </cell>
          <cell r="DM135">
            <v>0.378</v>
          </cell>
          <cell r="DN135">
            <v>6.0000000000000001E-3</v>
          </cell>
          <cell r="DO135">
            <v>3.0000000000000001E-3</v>
          </cell>
          <cell r="DP135">
            <v>0</v>
          </cell>
          <cell r="DQ135">
            <v>0</v>
          </cell>
          <cell r="DR135">
            <v>8.0000000000000002E-3</v>
          </cell>
          <cell r="DS135">
            <v>8.0000000000000002E-3</v>
          </cell>
          <cell r="DT135">
            <v>3.0000000000000001E-3</v>
          </cell>
          <cell r="DU135">
            <v>3.0000000000000001E-3</v>
          </cell>
          <cell r="DV135">
            <v>1.4E-2</v>
          </cell>
          <cell r="DW135">
            <v>0.56599999999999995</v>
          </cell>
          <cell r="DX135">
            <v>0.49299999999999999</v>
          </cell>
          <cell r="DY135">
            <v>0.39200000000000002</v>
          </cell>
          <cell r="DZ135">
            <v>0.378</v>
          </cell>
          <cell r="EA135">
            <v>0.42899999999999999</v>
          </cell>
          <cell r="EB135">
            <v>0.35599999999999998</v>
          </cell>
          <cell r="EC135">
            <v>0.26300000000000001</v>
          </cell>
          <cell r="ED135">
            <v>0.21299999999999999</v>
          </cell>
          <cell r="EE135">
            <v>0.28599999999999998</v>
          </cell>
          <cell r="EF135">
            <v>0.314</v>
          </cell>
          <cell r="EG135">
            <v>3.9E-2</v>
          </cell>
          <cell r="EH135">
            <v>3.9E-2</v>
          </cell>
          <cell r="EJ135">
            <v>0.34499999999999997</v>
          </cell>
          <cell r="EK135">
            <v>0.16800000000000001</v>
          </cell>
          <cell r="EL135">
            <v>0.11799999999999999</v>
          </cell>
          <cell r="EN135">
            <v>0.19</v>
          </cell>
          <cell r="EO135">
            <v>0.49</v>
          </cell>
          <cell r="EP135">
            <v>0.51300000000000001</v>
          </cell>
          <cell r="ER135">
            <v>2.1999999999999999E-2</v>
          </cell>
          <cell r="ES135">
            <v>2.5000000000000001E-2</v>
          </cell>
          <cell r="ET135">
            <v>2.5000000000000001E-2</v>
          </cell>
          <cell r="EV135">
            <v>0.129</v>
          </cell>
          <cell r="EW135">
            <v>0.27700000000000002</v>
          </cell>
          <cell r="EX135">
            <v>0.30499999999999999</v>
          </cell>
          <cell r="EZ135">
            <v>6.93</v>
          </cell>
          <cell r="FA135">
            <v>2.5000000000000001E-2</v>
          </cell>
          <cell r="FB135">
            <v>3.4000000000000002E-2</v>
          </cell>
          <cell r="FC135">
            <v>3.4000000000000002E-2</v>
          </cell>
          <cell r="FD135">
            <v>5.6000000000000001E-2</v>
          </cell>
          <cell r="FE135">
            <v>9.1999999999999998E-2</v>
          </cell>
          <cell r="FF135">
            <v>0.106</v>
          </cell>
          <cell r="FG135">
            <v>0.19</v>
          </cell>
          <cell r="FH135">
            <v>0.16800000000000001</v>
          </cell>
          <cell r="FI135">
            <v>0.126</v>
          </cell>
          <cell r="FJ135">
            <v>0.14299999999999999</v>
          </cell>
          <cell r="FK135">
            <v>2.5000000000000001E-2</v>
          </cell>
          <cell r="GA135">
            <v>4.8000000000000001E-2</v>
          </cell>
          <cell r="GB135">
            <v>7.5999999999999998E-2</v>
          </cell>
          <cell r="GC135">
            <v>3.4000000000000002E-2</v>
          </cell>
          <cell r="GD135">
            <v>5.6000000000000001E-2</v>
          </cell>
          <cell r="GE135">
            <v>0.17100000000000001</v>
          </cell>
          <cell r="GF135">
            <v>8.4000000000000005E-2</v>
          </cell>
          <cell r="GG135">
            <v>0.47899999999999998</v>
          </cell>
          <cell r="GH135">
            <v>0.36399999999999999</v>
          </cell>
          <cell r="GI135">
            <v>0.36399999999999999</v>
          </cell>
          <cell r="GJ135">
            <v>0.37</v>
          </cell>
          <cell r="GK135">
            <v>0.38100000000000001</v>
          </cell>
          <cell r="GL135">
            <v>0.42299999999999999</v>
          </cell>
          <cell r="GM135">
            <v>0.26900000000000002</v>
          </cell>
          <cell r="GN135">
            <v>0.314</v>
          </cell>
          <cell r="GO135">
            <v>0.40100000000000002</v>
          </cell>
          <cell r="GP135">
            <v>0.38400000000000001</v>
          </cell>
          <cell r="GQ135">
            <v>0.23200000000000001</v>
          </cell>
          <cell r="GR135">
            <v>0.33600000000000002</v>
          </cell>
          <cell r="GS135">
            <v>0.17599999999999999</v>
          </cell>
          <cell r="GT135">
            <v>0.216</v>
          </cell>
          <cell r="GU135">
            <v>0.16800000000000001</v>
          </cell>
          <cell r="GV135">
            <v>0.14599999999999999</v>
          </cell>
          <cell r="GW135">
            <v>0.185</v>
          </cell>
          <cell r="GX135">
            <v>0.13200000000000001</v>
          </cell>
          <cell r="GY135">
            <v>1.4E-2</v>
          </cell>
          <cell r="GZ135">
            <v>1.4E-2</v>
          </cell>
          <cell r="HA135">
            <v>1.4E-2</v>
          </cell>
          <cell r="HB135">
            <v>3.4000000000000002E-2</v>
          </cell>
          <cell r="HC135">
            <v>1.4E-2</v>
          </cell>
          <cell r="HD135">
            <v>1.7000000000000001E-2</v>
          </cell>
          <cell r="HE135">
            <v>1.4E-2</v>
          </cell>
          <cell r="HF135">
            <v>1.7000000000000001E-2</v>
          </cell>
          <cell r="HG135">
            <v>0.02</v>
          </cell>
          <cell r="HH135">
            <v>1.0999999999999999E-2</v>
          </cell>
          <cell r="HI135">
            <v>1.7000000000000001E-2</v>
          </cell>
          <cell r="HJ135">
            <v>8.0000000000000002E-3</v>
          </cell>
        </row>
        <row r="136">
          <cell r="G136" t="str">
            <v>SCHURZ HS</v>
          </cell>
          <cell r="L136" t="str">
            <v>North-Northwest Side High School Network</v>
          </cell>
          <cell r="AB136">
            <v>609729</v>
          </cell>
          <cell r="AR136" t="str">
            <v>&lt; 30</v>
          </cell>
          <cell r="AS136" t="str">
            <v/>
          </cell>
          <cell r="AT136" t="str">
            <v/>
          </cell>
          <cell r="AU136" t="str">
            <v/>
          </cell>
        </row>
        <row r="137">
          <cell r="G137" t="str">
            <v>SENN HS</v>
          </cell>
          <cell r="L137" t="str">
            <v>North-Northwest Side High School Network</v>
          </cell>
          <cell r="AB137">
            <v>609730</v>
          </cell>
          <cell r="AR137" t="str">
            <v>38</v>
          </cell>
          <cell r="AS137" t="str">
            <v>weak</v>
          </cell>
          <cell r="AT137" t="str">
            <v>weak</v>
          </cell>
          <cell r="AU137" t="str">
            <v>neutral</v>
          </cell>
          <cell r="AV137">
            <v>27</v>
          </cell>
          <cell r="AW137">
            <v>32</v>
          </cell>
          <cell r="AX137">
            <v>40</v>
          </cell>
          <cell r="AY137">
            <v>324</v>
          </cell>
          <cell r="AZ137">
            <v>30</v>
          </cell>
          <cell r="BA137">
            <v>49</v>
          </cell>
          <cell r="BB137">
            <v>68</v>
          </cell>
          <cell r="BC137">
            <v>148</v>
          </cell>
          <cell r="BI137">
            <v>2.5000000000000001E-2</v>
          </cell>
          <cell r="BJ137">
            <v>3.4000000000000002E-2</v>
          </cell>
          <cell r="BK137">
            <v>2.8000000000000001E-2</v>
          </cell>
          <cell r="BL137">
            <v>6.5000000000000002E-2</v>
          </cell>
          <cell r="BM137">
            <v>6.5000000000000002E-2</v>
          </cell>
          <cell r="BN137">
            <v>0.157</v>
          </cell>
          <cell r="BO137">
            <v>0.14199999999999999</v>
          </cell>
          <cell r="BP137">
            <v>0.09</v>
          </cell>
          <cell r="BQ137">
            <v>0.13300000000000001</v>
          </cell>
          <cell r="BR137">
            <v>0.20100000000000001</v>
          </cell>
          <cell r="BS137">
            <v>0.222</v>
          </cell>
          <cell r="BT137">
            <v>0.23799999999999999</v>
          </cell>
          <cell r="BU137">
            <v>0.50900000000000001</v>
          </cell>
          <cell r="BV137">
            <v>0.47499999999999998</v>
          </cell>
          <cell r="BW137">
            <v>0.497</v>
          </cell>
          <cell r="BX137">
            <v>0.373</v>
          </cell>
          <cell r="BY137">
            <v>0.41699999999999998</v>
          </cell>
          <cell r="BZ137">
            <v>0.377</v>
          </cell>
          <cell r="CA137">
            <v>2.8000000000000001E-2</v>
          </cell>
          <cell r="CB137">
            <v>2.1999999999999999E-2</v>
          </cell>
          <cell r="CC137">
            <v>4.2999999999999997E-2</v>
          </cell>
          <cell r="CD137">
            <v>3.1E-2</v>
          </cell>
          <cell r="CE137">
            <v>2.8000000000000001E-2</v>
          </cell>
          <cell r="CF137">
            <v>3.6999999999999998E-2</v>
          </cell>
          <cell r="CG137">
            <v>0.29599999999999999</v>
          </cell>
          <cell r="CH137">
            <v>0.38</v>
          </cell>
          <cell r="CI137">
            <v>0.29899999999999999</v>
          </cell>
          <cell r="CJ137">
            <v>0.33</v>
          </cell>
          <cell r="CK137">
            <v>0.26900000000000002</v>
          </cell>
          <cell r="CL137">
            <v>0.191</v>
          </cell>
          <cell r="CM137">
            <v>1.4999999999999999E-2</v>
          </cell>
          <cell r="CN137">
            <v>1.9E-2</v>
          </cell>
          <cell r="CO137">
            <v>2.5000000000000001E-2</v>
          </cell>
          <cell r="CP137">
            <v>2.8000000000000001E-2</v>
          </cell>
          <cell r="CQ137">
            <v>1.9E-2</v>
          </cell>
          <cell r="CR137">
            <v>3.1E-2</v>
          </cell>
          <cell r="CS137">
            <v>0.108</v>
          </cell>
          <cell r="CT137">
            <v>0.17</v>
          </cell>
          <cell r="CU137">
            <v>0.108</v>
          </cell>
          <cell r="CV137">
            <v>4.5999999999999999E-2</v>
          </cell>
          <cell r="CW137">
            <v>7.0999999999999994E-2</v>
          </cell>
          <cell r="CX137">
            <v>0.09</v>
          </cell>
          <cell r="CY137">
            <v>8.5999999999999993E-2</v>
          </cell>
          <cell r="CZ137">
            <v>7.6999999999999999E-2</v>
          </cell>
          <cell r="DA137">
            <v>0.12</v>
          </cell>
          <cell r="DB137">
            <v>0.182</v>
          </cell>
          <cell r="DC137">
            <v>0.17899999999999999</v>
          </cell>
          <cell r="DD137">
            <v>0.19800000000000001</v>
          </cell>
          <cell r="DE137">
            <v>0.35799999999999998</v>
          </cell>
          <cell r="DF137">
            <v>0.40699999999999997</v>
          </cell>
          <cell r="DG137">
            <v>0.41</v>
          </cell>
          <cell r="DH137">
            <v>0.39800000000000002</v>
          </cell>
          <cell r="DI137">
            <v>0.441</v>
          </cell>
          <cell r="DJ137">
            <v>0.435</v>
          </cell>
          <cell r="DK137">
            <v>0.38600000000000001</v>
          </cell>
          <cell r="DL137">
            <v>0.33600000000000002</v>
          </cell>
          <cell r="DM137">
            <v>0.36699999999999999</v>
          </cell>
          <cell r="DN137">
            <v>2.8000000000000001E-2</v>
          </cell>
          <cell r="DO137">
            <v>2.1999999999999999E-2</v>
          </cell>
          <cell r="DP137">
            <v>1.4999999999999999E-2</v>
          </cell>
          <cell r="DQ137">
            <v>2.5000000000000001E-2</v>
          </cell>
          <cell r="DR137">
            <v>3.4000000000000002E-2</v>
          </cell>
          <cell r="DS137">
            <v>2.8000000000000001E-2</v>
          </cell>
          <cell r="DT137">
            <v>2.5000000000000001E-2</v>
          </cell>
          <cell r="DU137">
            <v>2.5000000000000001E-2</v>
          </cell>
          <cell r="DV137">
            <v>4.5999999999999999E-2</v>
          </cell>
          <cell r="DW137">
            <v>0.55200000000000005</v>
          </cell>
          <cell r="DX137">
            <v>0.48099999999999998</v>
          </cell>
          <cell r="DY137">
            <v>0.46</v>
          </cell>
          <cell r="DZ137">
            <v>0.46300000000000002</v>
          </cell>
          <cell r="EA137">
            <v>0.42899999999999999</v>
          </cell>
          <cell r="EB137">
            <v>0.38600000000000001</v>
          </cell>
          <cell r="EC137">
            <v>0.29899999999999999</v>
          </cell>
          <cell r="ED137">
            <v>0.28999999999999998</v>
          </cell>
          <cell r="EE137">
            <v>0.28100000000000003</v>
          </cell>
          <cell r="EF137">
            <v>0.34899999999999998</v>
          </cell>
          <cell r="EG137">
            <v>4.5999999999999999E-2</v>
          </cell>
          <cell r="EH137">
            <v>3.4000000000000002E-2</v>
          </cell>
          <cell r="EJ137">
            <v>0.318</v>
          </cell>
          <cell r="EK137">
            <v>0.13900000000000001</v>
          </cell>
          <cell r="EL137">
            <v>9.9000000000000005E-2</v>
          </cell>
          <cell r="EN137">
            <v>0.16400000000000001</v>
          </cell>
          <cell r="EO137">
            <v>0.46</v>
          </cell>
          <cell r="EP137">
            <v>0.42599999999999999</v>
          </cell>
          <cell r="ER137">
            <v>5.1999999999999998E-2</v>
          </cell>
          <cell r="ES137">
            <v>3.4000000000000002E-2</v>
          </cell>
          <cell r="ET137">
            <v>7.6999999999999999E-2</v>
          </cell>
          <cell r="EV137">
            <v>0.11700000000000001</v>
          </cell>
          <cell r="EW137">
            <v>0.32100000000000001</v>
          </cell>
          <cell r="EX137">
            <v>0.36399999999999999</v>
          </cell>
          <cell r="EZ137">
            <v>7.06</v>
          </cell>
          <cell r="FA137">
            <v>3.1E-2</v>
          </cell>
          <cell r="FB137">
            <v>1.9E-2</v>
          </cell>
          <cell r="FC137">
            <v>3.1E-2</v>
          </cell>
          <cell r="FD137">
            <v>6.5000000000000002E-2</v>
          </cell>
          <cell r="FE137">
            <v>7.0999999999999994E-2</v>
          </cell>
          <cell r="FF137">
            <v>9.6000000000000002E-2</v>
          </cell>
          <cell r="FG137">
            <v>0.17</v>
          </cell>
          <cell r="FH137">
            <v>0.21299999999999999</v>
          </cell>
          <cell r="FI137">
            <v>0.108</v>
          </cell>
          <cell r="FJ137">
            <v>0.154</v>
          </cell>
          <cell r="FK137">
            <v>4.2999999999999997E-2</v>
          </cell>
          <cell r="GA137">
            <v>3.4000000000000002E-2</v>
          </cell>
          <cell r="GB137">
            <v>4.2999999999999997E-2</v>
          </cell>
          <cell r="GC137">
            <v>2.8000000000000001E-2</v>
          </cell>
          <cell r="GD137">
            <v>4.2999999999999997E-2</v>
          </cell>
          <cell r="GE137">
            <v>0.123</v>
          </cell>
          <cell r="GF137">
            <v>5.1999999999999998E-2</v>
          </cell>
          <cell r="GG137">
            <v>0.38300000000000001</v>
          </cell>
          <cell r="GH137">
            <v>0.312</v>
          </cell>
          <cell r="GI137">
            <v>0.33</v>
          </cell>
          <cell r="GJ137">
            <v>0.315</v>
          </cell>
          <cell r="GK137">
            <v>0.40400000000000003</v>
          </cell>
          <cell r="GL137">
            <v>0.432</v>
          </cell>
          <cell r="GM137">
            <v>0.25900000000000001</v>
          </cell>
          <cell r="GN137">
            <v>0.29899999999999999</v>
          </cell>
          <cell r="GO137">
            <v>0.34300000000000003</v>
          </cell>
          <cell r="GP137">
            <v>0.318</v>
          </cell>
          <cell r="GQ137">
            <v>0.22500000000000001</v>
          </cell>
          <cell r="GR137">
            <v>0.312</v>
          </cell>
          <cell r="GS137">
            <v>0.25600000000000001</v>
          </cell>
          <cell r="GT137">
            <v>0.25900000000000001</v>
          </cell>
          <cell r="GU137">
            <v>0.216</v>
          </cell>
          <cell r="GV137">
            <v>0.20399999999999999</v>
          </cell>
          <cell r="GW137">
            <v>0.17599999999999999</v>
          </cell>
          <cell r="GX137">
            <v>0.12</v>
          </cell>
          <cell r="GY137">
            <v>2.8000000000000001E-2</v>
          </cell>
          <cell r="GZ137">
            <v>3.1E-2</v>
          </cell>
          <cell r="HA137">
            <v>3.4000000000000002E-2</v>
          </cell>
          <cell r="HB137">
            <v>4.5999999999999999E-2</v>
          </cell>
          <cell r="HC137">
            <v>1.9E-2</v>
          </cell>
          <cell r="HD137">
            <v>3.1E-2</v>
          </cell>
          <cell r="HE137">
            <v>0.04</v>
          </cell>
          <cell r="HF137">
            <v>5.6000000000000001E-2</v>
          </cell>
          <cell r="HG137">
            <v>4.9000000000000002E-2</v>
          </cell>
          <cell r="HH137">
            <v>7.3999999999999996E-2</v>
          </cell>
          <cell r="HI137">
            <v>5.1999999999999998E-2</v>
          </cell>
          <cell r="HJ137">
            <v>5.1999999999999998E-2</v>
          </cell>
        </row>
        <row r="138">
          <cell r="G138" t="str">
            <v>STEINMETZ  HS</v>
          </cell>
          <cell r="L138" t="str">
            <v>North-Northwest Side High School Network</v>
          </cell>
          <cell r="AB138">
            <v>609732</v>
          </cell>
          <cell r="AR138" t="str">
            <v>&lt; 30</v>
          </cell>
          <cell r="AS138" t="str">
            <v/>
          </cell>
          <cell r="AT138" t="str">
            <v/>
          </cell>
          <cell r="AU138" t="str">
            <v/>
          </cell>
        </row>
        <row r="139">
          <cell r="G139" t="str">
            <v>SULLIVAN HS</v>
          </cell>
          <cell r="L139" t="str">
            <v>North-Northwest Side High School Network</v>
          </cell>
          <cell r="AB139">
            <v>609733</v>
          </cell>
          <cell r="AR139" t="str">
            <v>&lt; 30</v>
          </cell>
          <cell r="AS139" t="str">
            <v/>
          </cell>
          <cell r="AT139" t="str">
            <v/>
          </cell>
          <cell r="AU139" t="str">
            <v/>
          </cell>
        </row>
        <row r="140">
          <cell r="G140" t="str">
            <v>TAFT HS</v>
          </cell>
          <cell r="L140" t="str">
            <v>North-Northwest Side High School Network</v>
          </cell>
          <cell r="AB140">
            <v>609734</v>
          </cell>
          <cell r="AR140" t="str">
            <v>&lt; 30</v>
          </cell>
          <cell r="AS140" t="str">
            <v/>
          </cell>
          <cell r="AT140" t="str">
            <v/>
          </cell>
          <cell r="AU140" t="str">
            <v/>
          </cell>
        </row>
        <row r="141">
          <cell r="G141" t="str">
            <v>TILDEN HS</v>
          </cell>
          <cell r="L141" t="str">
            <v>Southwest Side High School Network</v>
          </cell>
          <cell r="AB141">
            <v>609735</v>
          </cell>
          <cell r="AR141" t="str">
            <v>&lt; 30</v>
          </cell>
          <cell r="AS141" t="str">
            <v/>
          </cell>
          <cell r="AT141" t="str">
            <v/>
          </cell>
          <cell r="AU141" t="str">
            <v/>
          </cell>
        </row>
        <row r="142">
          <cell r="G142" t="str">
            <v>DYETT HS</v>
          </cell>
          <cell r="L142" t="str">
            <v>South Side High School Network</v>
          </cell>
          <cell r="AB142">
            <v>609736</v>
          </cell>
          <cell r="AR142" t="str">
            <v>&lt; 30</v>
          </cell>
          <cell r="AS142" t="str">
            <v/>
          </cell>
          <cell r="AT142" t="str">
            <v/>
          </cell>
          <cell r="AU142" t="str">
            <v/>
          </cell>
        </row>
        <row r="143">
          <cell r="G143" t="str">
            <v>VON STEUBEN HS</v>
          </cell>
          <cell r="L143" t="str">
            <v>North-Northwest Side High School Network</v>
          </cell>
          <cell r="AB143">
            <v>609737</v>
          </cell>
          <cell r="AR143" t="str">
            <v>&lt; 30</v>
          </cell>
          <cell r="AS143" t="str">
            <v/>
          </cell>
          <cell r="AT143" t="str">
            <v/>
          </cell>
          <cell r="AU143" t="str">
            <v/>
          </cell>
        </row>
        <row r="144">
          <cell r="G144" t="str">
            <v>LINCOLN PARK HS</v>
          </cell>
          <cell r="L144" t="str">
            <v>North-Northwest Side High School Network</v>
          </cell>
          <cell r="AB144">
            <v>609738</v>
          </cell>
          <cell r="AR144" t="str">
            <v>&lt; 30</v>
          </cell>
          <cell r="AS144" t="str">
            <v/>
          </cell>
          <cell r="AT144" t="str">
            <v/>
          </cell>
          <cell r="AU144" t="str">
            <v/>
          </cell>
        </row>
        <row r="145">
          <cell r="G145" t="str">
            <v>WASHINGTON HS</v>
          </cell>
          <cell r="L145" t="str">
            <v>Far South Side High School Network</v>
          </cell>
          <cell r="AB145">
            <v>609739</v>
          </cell>
          <cell r="AR145" t="str">
            <v>&lt; 30</v>
          </cell>
          <cell r="AS145" t="str">
            <v/>
          </cell>
          <cell r="AT145" t="str">
            <v/>
          </cell>
          <cell r="AU145" t="str">
            <v/>
          </cell>
        </row>
        <row r="146">
          <cell r="G146" t="str">
            <v>WELLS HS</v>
          </cell>
          <cell r="L146" t="str">
            <v>West Side High School Network</v>
          </cell>
          <cell r="AB146">
            <v>609740</v>
          </cell>
          <cell r="AR146" t="str">
            <v>30</v>
          </cell>
          <cell r="AS146" t="str">
            <v>strong</v>
          </cell>
          <cell r="AT146" t="str">
            <v>neutral</v>
          </cell>
          <cell r="AU146" t="str">
            <v>weak</v>
          </cell>
          <cell r="AV146">
            <v>64</v>
          </cell>
          <cell r="AW146">
            <v>57</v>
          </cell>
          <cell r="AX146">
            <v>36</v>
          </cell>
          <cell r="AY146">
            <v>142</v>
          </cell>
          <cell r="AZ146">
            <v>2</v>
          </cell>
          <cell r="BA146">
            <v>0</v>
          </cell>
          <cell r="BB146">
            <v>41</v>
          </cell>
          <cell r="BC146">
            <v>85</v>
          </cell>
          <cell r="BI146">
            <v>2.8000000000000001E-2</v>
          </cell>
          <cell r="BJ146">
            <v>1.4E-2</v>
          </cell>
          <cell r="BK146">
            <v>1.4E-2</v>
          </cell>
          <cell r="BL146">
            <v>2.8000000000000001E-2</v>
          </cell>
          <cell r="BM146">
            <v>1.4E-2</v>
          </cell>
          <cell r="BN146">
            <v>5.6000000000000001E-2</v>
          </cell>
          <cell r="BO146">
            <v>4.9000000000000002E-2</v>
          </cell>
          <cell r="BP146">
            <v>4.9000000000000002E-2</v>
          </cell>
          <cell r="BQ146">
            <v>7.0000000000000007E-2</v>
          </cell>
          <cell r="BR146">
            <v>5.6000000000000001E-2</v>
          </cell>
          <cell r="BS146">
            <v>0.113</v>
          </cell>
          <cell r="BT146">
            <v>0.14099999999999999</v>
          </cell>
          <cell r="BU146">
            <v>0.31</v>
          </cell>
          <cell r="BV146">
            <v>0.246</v>
          </cell>
          <cell r="BW146">
            <v>0.29599999999999999</v>
          </cell>
          <cell r="BX146">
            <v>0.26100000000000001</v>
          </cell>
          <cell r="BY146">
            <v>0.32400000000000001</v>
          </cell>
          <cell r="BZ146">
            <v>0.27500000000000002</v>
          </cell>
          <cell r="CA146">
            <v>2.1000000000000001E-2</v>
          </cell>
          <cell r="CB146">
            <v>1.4E-2</v>
          </cell>
          <cell r="CC146">
            <v>2.1000000000000001E-2</v>
          </cell>
          <cell r="CD146">
            <v>7.0000000000000001E-3</v>
          </cell>
          <cell r="CE146">
            <v>2.8000000000000001E-2</v>
          </cell>
          <cell r="CF146">
            <v>2.8000000000000001E-2</v>
          </cell>
          <cell r="CG146">
            <v>0.59199999999999997</v>
          </cell>
          <cell r="CH146">
            <v>0.67600000000000005</v>
          </cell>
          <cell r="CI146">
            <v>0.59899999999999998</v>
          </cell>
          <cell r="CJ146">
            <v>0.64800000000000002</v>
          </cell>
          <cell r="CK146">
            <v>0.52100000000000002</v>
          </cell>
          <cell r="CL146">
            <v>0.5</v>
          </cell>
          <cell r="CM146">
            <v>7.0000000000000001E-3</v>
          </cell>
          <cell r="CN146">
            <v>1.4E-2</v>
          </cell>
          <cell r="CO146">
            <v>1.4E-2</v>
          </cell>
          <cell r="CP146">
            <v>1.4E-2</v>
          </cell>
          <cell r="CQ146">
            <v>2.1000000000000001E-2</v>
          </cell>
          <cell r="CR146">
            <v>1.4E-2</v>
          </cell>
          <cell r="CS146">
            <v>3.5000000000000003E-2</v>
          </cell>
          <cell r="CT146">
            <v>9.1999999999999998E-2</v>
          </cell>
          <cell r="CU146">
            <v>5.6000000000000001E-2</v>
          </cell>
          <cell r="CV146">
            <v>2.1000000000000001E-2</v>
          </cell>
          <cell r="CW146">
            <v>3.5000000000000003E-2</v>
          </cell>
          <cell r="CX146">
            <v>2.8000000000000001E-2</v>
          </cell>
          <cell r="CY146">
            <v>7.0000000000000007E-2</v>
          </cell>
          <cell r="CZ146">
            <v>5.6000000000000001E-2</v>
          </cell>
          <cell r="DA146">
            <v>4.9000000000000002E-2</v>
          </cell>
          <cell r="DB146">
            <v>0.16200000000000001</v>
          </cell>
          <cell r="DC146">
            <v>0.183</v>
          </cell>
          <cell r="DD146">
            <v>0.127</v>
          </cell>
          <cell r="DE146">
            <v>0.22500000000000001</v>
          </cell>
          <cell r="DF146">
            <v>0.30299999999999999</v>
          </cell>
          <cell r="DG146">
            <v>0.36599999999999999</v>
          </cell>
          <cell r="DH146">
            <v>0.246</v>
          </cell>
          <cell r="DI146">
            <v>0.28199999999999997</v>
          </cell>
          <cell r="DJ146">
            <v>0.35199999999999998</v>
          </cell>
          <cell r="DK146">
            <v>0.29599999999999999</v>
          </cell>
          <cell r="DL146">
            <v>0.28199999999999997</v>
          </cell>
          <cell r="DM146">
            <v>0.28899999999999998</v>
          </cell>
          <cell r="DN146">
            <v>2.8000000000000001E-2</v>
          </cell>
          <cell r="DO146">
            <v>7.0000000000000001E-3</v>
          </cell>
          <cell r="DP146">
            <v>2.8000000000000001E-2</v>
          </cell>
          <cell r="DQ146">
            <v>2.8000000000000001E-2</v>
          </cell>
          <cell r="DR146">
            <v>1.4E-2</v>
          </cell>
          <cell r="DS146">
            <v>2.8000000000000001E-2</v>
          </cell>
          <cell r="DT146">
            <v>1.4E-2</v>
          </cell>
          <cell r="DU146">
            <v>7.0000000000000001E-3</v>
          </cell>
          <cell r="DV146">
            <v>2.8000000000000001E-2</v>
          </cell>
          <cell r="DW146">
            <v>0.71799999999999997</v>
          </cell>
          <cell r="DX146">
            <v>0.64100000000000001</v>
          </cell>
          <cell r="DY146">
            <v>0.56299999999999994</v>
          </cell>
          <cell r="DZ146">
            <v>0.64100000000000001</v>
          </cell>
          <cell r="EA146">
            <v>0.627</v>
          </cell>
          <cell r="EB146">
            <v>0.55600000000000005</v>
          </cell>
          <cell r="EC146">
            <v>0.49299999999999999</v>
          </cell>
          <cell r="ED146">
            <v>0.437</v>
          </cell>
          <cell r="EE146">
            <v>0.5</v>
          </cell>
          <cell r="EF146">
            <v>0.40799999999999997</v>
          </cell>
          <cell r="EG146">
            <v>2.8000000000000001E-2</v>
          </cell>
          <cell r="EH146">
            <v>1.4E-2</v>
          </cell>
          <cell r="EJ146">
            <v>0.30299999999999999</v>
          </cell>
          <cell r="EK146">
            <v>0.20399999999999999</v>
          </cell>
          <cell r="EL146">
            <v>0.183</v>
          </cell>
          <cell r="EN146">
            <v>0.113</v>
          </cell>
          <cell r="EO146">
            <v>0.34499999999999997</v>
          </cell>
          <cell r="EP146">
            <v>0.33100000000000002</v>
          </cell>
          <cell r="ER146">
            <v>2.8000000000000001E-2</v>
          </cell>
          <cell r="ES146">
            <v>4.9000000000000002E-2</v>
          </cell>
          <cell r="ET146">
            <v>4.9000000000000002E-2</v>
          </cell>
          <cell r="EV146">
            <v>0.14799999999999999</v>
          </cell>
          <cell r="EW146">
            <v>0.373</v>
          </cell>
          <cell r="EX146">
            <v>0.42299999999999999</v>
          </cell>
          <cell r="EZ146">
            <v>7.75</v>
          </cell>
          <cell r="FA146">
            <v>1.4E-2</v>
          </cell>
          <cell r="FB146">
            <v>7.0000000000000001E-3</v>
          </cell>
          <cell r="FC146">
            <v>4.2000000000000003E-2</v>
          </cell>
          <cell r="FD146">
            <v>2.1000000000000001E-2</v>
          </cell>
          <cell r="FE146">
            <v>7.6999999999999999E-2</v>
          </cell>
          <cell r="FF146">
            <v>0.127</v>
          </cell>
          <cell r="FG146">
            <v>8.5000000000000006E-2</v>
          </cell>
          <cell r="FH146">
            <v>0.17599999999999999</v>
          </cell>
          <cell r="FI146">
            <v>0.113</v>
          </cell>
          <cell r="FJ146">
            <v>0.32400000000000001</v>
          </cell>
          <cell r="FK146">
            <v>1.4E-2</v>
          </cell>
          <cell r="GA146">
            <v>1.4E-2</v>
          </cell>
          <cell r="GB146">
            <v>4.2000000000000003E-2</v>
          </cell>
          <cell r="GC146">
            <v>3.5000000000000003E-2</v>
          </cell>
          <cell r="GD146">
            <v>1.4E-2</v>
          </cell>
          <cell r="GE146">
            <v>0.22500000000000001</v>
          </cell>
          <cell r="GF146">
            <v>6.3E-2</v>
          </cell>
          <cell r="GG146">
            <v>0.437</v>
          </cell>
          <cell r="GH146">
            <v>0.39400000000000002</v>
          </cell>
          <cell r="GI146">
            <v>0.38700000000000001</v>
          </cell>
          <cell r="GJ146">
            <v>0.45100000000000001</v>
          </cell>
          <cell r="GK146">
            <v>0.35899999999999999</v>
          </cell>
          <cell r="GL146">
            <v>0.41499999999999998</v>
          </cell>
          <cell r="GM146">
            <v>0.28899999999999998</v>
          </cell>
          <cell r="GN146">
            <v>0.32400000000000001</v>
          </cell>
          <cell r="GO146">
            <v>0.35199999999999998</v>
          </cell>
          <cell r="GP146">
            <v>0.34499999999999997</v>
          </cell>
          <cell r="GQ146">
            <v>0.218</v>
          </cell>
          <cell r="GR146">
            <v>0.40799999999999997</v>
          </cell>
          <cell r="GS146">
            <v>0.21099999999999999</v>
          </cell>
          <cell r="GT146">
            <v>0.16900000000000001</v>
          </cell>
          <cell r="GU146">
            <v>0.16900000000000001</v>
          </cell>
          <cell r="GV146">
            <v>0.13400000000000001</v>
          </cell>
          <cell r="GW146">
            <v>0.14099999999999999</v>
          </cell>
          <cell r="GX146">
            <v>6.3E-2</v>
          </cell>
          <cell r="GY146">
            <v>2.8000000000000001E-2</v>
          </cell>
          <cell r="GZ146">
            <v>3.5000000000000003E-2</v>
          </cell>
          <cell r="HA146">
            <v>2.8000000000000001E-2</v>
          </cell>
          <cell r="HB146">
            <v>2.1000000000000001E-2</v>
          </cell>
          <cell r="HC146">
            <v>2.1000000000000001E-2</v>
          </cell>
          <cell r="HD146">
            <v>2.1000000000000001E-2</v>
          </cell>
          <cell r="HE146">
            <v>2.1000000000000001E-2</v>
          </cell>
          <cell r="HF146">
            <v>3.5000000000000003E-2</v>
          </cell>
          <cell r="HG146">
            <v>2.8000000000000001E-2</v>
          </cell>
          <cell r="HH146">
            <v>3.5000000000000003E-2</v>
          </cell>
          <cell r="HI146">
            <v>3.5000000000000003E-2</v>
          </cell>
          <cell r="HJ146">
            <v>2.8000000000000001E-2</v>
          </cell>
        </row>
        <row r="147">
          <cell r="G147" t="str">
            <v>HUBBARD HS</v>
          </cell>
          <cell r="L147" t="str">
            <v>Southwest Side High School Network</v>
          </cell>
          <cell r="AB147">
            <v>609741</v>
          </cell>
          <cell r="AR147" t="str">
            <v>&lt; 30</v>
          </cell>
          <cell r="AS147" t="str">
            <v/>
          </cell>
          <cell r="AT147" t="str">
            <v/>
          </cell>
          <cell r="AU147" t="str">
            <v/>
          </cell>
        </row>
        <row r="148">
          <cell r="G148" t="str">
            <v>PHILLIPS AA HS</v>
          </cell>
          <cell r="L148" t="str">
            <v>AUSL Schools</v>
          </cell>
          <cell r="AB148">
            <v>609743</v>
          </cell>
          <cell r="AR148" t="str">
            <v>&lt; 30</v>
          </cell>
          <cell r="AS148" t="str">
            <v/>
          </cell>
          <cell r="AT148" t="str">
            <v/>
          </cell>
          <cell r="AU148" t="str">
            <v/>
          </cell>
        </row>
        <row r="149">
          <cell r="G149" t="str">
            <v>NORTHSIDE LEARNING HS</v>
          </cell>
          <cell r="L149" t="str">
            <v>North-Northwest Side High School Network</v>
          </cell>
          <cell r="AB149">
            <v>609744</v>
          </cell>
          <cell r="AR149" t="str">
            <v>&gt; 75</v>
          </cell>
          <cell r="AS149" t="str">
            <v>very strong</v>
          </cell>
          <cell r="AT149" t="str">
            <v>very strong</v>
          </cell>
          <cell r="AU149" t="str">
            <v>strong</v>
          </cell>
          <cell r="AV149">
            <v>89</v>
          </cell>
          <cell r="AW149">
            <v>98</v>
          </cell>
          <cell r="AX149">
            <v>79</v>
          </cell>
          <cell r="AY149">
            <v>196</v>
          </cell>
          <cell r="AZ149">
            <v>35</v>
          </cell>
          <cell r="BA149">
            <v>8</v>
          </cell>
          <cell r="BB149">
            <v>48</v>
          </cell>
          <cell r="BC149">
            <v>95</v>
          </cell>
          <cell r="BI149">
            <v>0</v>
          </cell>
          <cell r="BJ149">
            <v>5.0000000000000001E-3</v>
          </cell>
          <cell r="BK149">
            <v>5.0000000000000001E-3</v>
          </cell>
          <cell r="BL149">
            <v>5.0000000000000001E-3</v>
          </cell>
          <cell r="BM149">
            <v>0</v>
          </cell>
          <cell r="BN149">
            <v>2.5999999999999999E-2</v>
          </cell>
          <cell r="BO149">
            <v>0.01</v>
          </cell>
          <cell r="BP149">
            <v>5.0000000000000001E-3</v>
          </cell>
          <cell r="BQ149">
            <v>2.5999999999999999E-2</v>
          </cell>
          <cell r="BR149">
            <v>0.01</v>
          </cell>
          <cell r="BS149">
            <v>6.0999999999999999E-2</v>
          </cell>
          <cell r="BT149">
            <v>9.7000000000000003E-2</v>
          </cell>
          <cell r="BU149">
            <v>0.20399999999999999</v>
          </cell>
          <cell r="BV149">
            <v>0.13800000000000001</v>
          </cell>
          <cell r="BW149">
            <v>0.16300000000000001</v>
          </cell>
          <cell r="BX149">
            <v>0.17899999999999999</v>
          </cell>
          <cell r="BY149">
            <v>0.245</v>
          </cell>
          <cell r="BZ149">
            <v>0.26</v>
          </cell>
          <cell r="CA149">
            <v>5.0000000000000001E-3</v>
          </cell>
          <cell r="CB149">
            <v>0.01</v>
          </cell>
          <cell r="CC149">
            <v>2.5999999999999999E-2</v>
          </cell>
          <cell r="CD149">
            <v>0.01</v>
          </cell>
          <cell r="CE149">
            <v>3.1E-2</v>
          </cell>
          <cell r="CF149">
            <v>3.5999999999999997E-2</v>
          </cell>
          <cell r="CG149">
            <v>0.78100000000000003</v>
          </cell>
          <cell r="CH149">
            <v>0.84199999999999997</v>
          </cell>
          <cell r="CI149">
            <v>0.78100000000000003</v>
          </cell>
          <cell r="CJ149">
            <v>0.79600000000000004</v>
          </cell>
          <cell r="CK149">
            <v>0.66300000000000003</v>
          </cell>
          <cell r="CL149">
            <v>0.58199999999999996</v>
          </cell>
          <cell r="CM149">
            <v>5.0000000000000001E-3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5.0000000000000001E-3</v>
          </cell>
          <cell r="CS149">
            <v>0</v>
          </cell>
          <cell r="CT149">
            <v>5.0000000000000001E-3</v>
          </cell>
          <cell r="CU149">
            <v>0</v>
          </cell>
          <cell r="CV149">
            <v>0</v>
          </cell>
          <cell r="CW149">
            <v>5.0000000000000001E-3</v>
          </cell>
          <cell r="CX149">
            <v>2.5999999999999999E-2</v>
          </cell>
          <cell r="CY149">
            <v>0.01</v>
          </cell>
          <cell r="CZ149">
            <v>1.4999999999999999E-2</v>
          </cell>
          <cell r="DA149">
            <v>2.5999999999999999E-2</v>
          </cell>
          <cell r="DB149">
            <v>5.6000000000000001E-2</v>
          </cell>
          <cell r="DC149">
            <v>5.0999999999999997E-2</v>
          </cell>
          <cell r="DD149">
            <v>5.0999999999999997E-2</v>
          </cell>
          <cell r="DE149">
            <v>0.10199999999999999</v>
          </cell>
          <cell r="DF149">
            <v>0.13800000000000001</v>
          </cell>
          <cell r="DG149">
            <v>0.122</v>
          </cell>
          <cell r="DH149">
            <v>0.13300000000000001</v>
          </cell>
          <cell r="DI149">
            <v>0.153</v>
          </cell>
          <cell r="DJ149">
            <v>0.214</v>
          </cell>
          <cell r="DK149">
            <v>0.219</v>
          </cell>
          <cell r="DL149">
            <v>0.219</v>
          </cell>
          <cell r="DM149">
            <v>0.224</v>
          </cell>
          <cell r="DN149">
            <v>5.0000000000000001E-3</v>
          </cell>
          <cell r="DO149">
            <v>5.0000000000000001E-3</v>
          </cell>
          <cell r="DP149">
            <v>5.0000000000000001E-3</v>
          </cell>
          <cell r="DQ149">
            <v>5.0000000000000001E-3</v>
          </cell>
          <cell r="DR149">
            <v>5.0000000000000001E-3</v>
          </cell>
          <cell r="DS149">
            <v>1.4999999999999999E-2</v>
          </cell>
          <cell r="DT149">
            <v>0.01</v>
          </cell>
          <cell r="DU149">
            <v>0.01</v>
          </cell>
          <cell r="DV149">
            <v>0.02</v>
          </cell>
          <cell r="DW149">
            <v>0.88800000000000001</v>
          </cell>
          <cell r="DX149">
            <v>0.85199999999999998</v>
          </cell>
          <cell r="DY149">
            <v>0.84699999999999998</v>
          </cell>
          <cell r="DZ149">
            <v>0.85199999999999998</v>
          </cell>
          <cell r="EA149">
            <v>0.82699999999999996</v>
          </cell>
          <cell r="EB149">
            <v>0.74</v>
          </cell>
          <cell r="EC149">
            <v>0.71399999999999997</v>
          </cell>
          <cell r="ED149">
            <v>0.71399999999999997</v>
          </cell>
          <cell r="EE149">
            <v>0.70399999999999996</v>
          </cell>
          <cell r="EF149">
            <v>0.64800000000000002</v>
          </cell>
          <cell r="EG149">
            <v>0.01</v>
          </cell>
          <cell r="EH149">
            <v>5.0000000000000001E-3</v>
          </cell>
          <cell r="EJ149">
            <v>9.7000000000000003E-2</v>
          </cell>
          <cell r="EK149">
            <v>5.0000000000000001E-3</v>
          </cell>
          <cell r="EL149">
            <v>5.0000000000000001E-3</v>
          </cell>
          <cell r="EN149">
            <v>0.107</v>
          </cell>
          <cell r="EO149">
            <v>0.184</v>
          </cell>
          <cell r="EP149">
            <v>0.122</v>
          </cell>
          <cell r="ER149">
            <v>6.6000000000000003E-2</v>
          </cell>
          <cell r="ES149">
            <v>5.0999999999999997E-2</v>
          </cell>
          <cell r="ET149">
            <v>9.7000000000000003E-2</v>
          </cell>
          <cell r="EV149">
            <v>8.2000000000000003E-2</v>
          </cell>
          <cell r="EW149">
            <v>0.75</v>
          </cell>
          <cell r="EX149">
            <v>0.77</v>
          </cell>
          <cell r="EZ149">
            <v>9.4</v>
          </cell>
          <cell r="FA149">
            <v>5.0000000000000001E-3</v>
          </cell>
          <cell r="FB149">
            <v>0.01</v>
          </cell>
          <cell r="FC149">
            <v>0</v>
          </cell>
          <cell r="FD149">
            <v>5.0000000000000001E-3</v>
          </cell>
          <cell r="FE149">
            <v>1.4999999999999999E-2</v>
          </cell>
          <cell r="FF149">
            <v>0</v>
          </cell>
          <cell r="FG149">
            <v>2.5999999999999999E-2</v>
          </cell>
          <cell r="FH149">
            <v>5.0999999999999997E-2</v>
          </cell>
          <cell r="FI149">
            <v>0.14799999999999999</v>
          </cell>
          <cell r="FJ149">
            <v>0.66800000000000004</v>
          </cell>
          <cell r="FK149">
            <v>7.0999999999999994E-2</v>
          </cell>
          <cell r="GA149">
            <v>0</v>
          </cell>
          <cell r="GB149">
            <v>5.0000000000000001E-3</v>
          </cell>
          <cell r="GC149">
            <v>5.0000000000000001E-3</v>
          </cell>
          <cell r="GD149">
            <v>5.0000000000000001E-3</v>
          </cell>
          <cell r="GE149">
            <v>3.1E-2</v>
          </cell>
          <cell r="GF149">
            <v>5.0000000000000001E-3</v>
          </cell>
          <cell r="GG149">
            <v>0.245</v>
          </cell>
          <cell r="GH149">
            <v>0.224</v>
          </cell>
          <cell r="GI149">
            <v>0.219</v>
          </cell>
          <cell r="GJ149">
            <v>0.23</v>
          </cell>
          <cell r="GK149">
            <v>0.28599999999999998</v>
          </cell>
          <cell r="GL149">
            <v>0.19900000000000001</v>
          </cell>
          <cell r="GM149">
            <v>0.67300000000000004</v>
          </cell>
          <cell r="GN149">
            <v>0.53100000000000003</v>
          </cell>
          <cell r="GO149">
            <v>0.495</v>
          </cell>
          <cell r="GP149">
            <v>0.64300000000000002</v>
          </cell>
          <cell r="GQ149">
            <v>0.53100000000000003</v>
          </cell>
          <cell r="GR149">
            <v>0.71899999999999997</v>
          </cell>
          <cell r="GS149">
            <v>1.4999999999999999E-2</v>
          </cell>
          <cell r="GT149">
            <v>0.16300000000000001</v>
          </cell>
          <cell r="GU149">
            <v>0.16800000000000001</v>
          </cell>
          <cell r="GV149">
            <v>5.6000000000000001E-2</v>
          </cell>
          <cell r="GW149">
            <v>7.6999999999999999E-2</v>
          </cell>
          <cell r="GX149">
            <v>2.5999999999999999E-2</v>
          </cell>
          <cell r="GY149">
            <v>1.4999999999999999E-2</v>
          </cell>
          <cell r="GZ149">
            <v>0.02</v>
          </cell>
          <cell r="HA149">
            <v>3.1E-2</v>
          </cell>
          <cell r="HB149">
            <v>5.0000000000000001E-3</v>
          </cell>
          <cell r="HC149">
            <v>2.5999999999999999E-2</v>
          </cell>
          <cell r="HD149">
            <v>5.0000000000000001E-3</v>
          </cell>
          <cell r="HE149">
            <v>5.0999999999999997E-2</v>
          </cell>
          <cell r="HF149">
            <v>5.6000000000000001E-2</v>
          </cell>
          <cell r="HG149">
            <v>8.2000000000000003E-2</v>
          </cell>
          <cell r="HH149">
            <v>6.0999999999999999E-2</v>
          </cell>
          <cell r="HI149">
            <v>5.0999999999999997E-2</v>
          </cell>
          <cell r="HJ149">
            <v>4.5999999999999999E-2</v>
          </cell>
        </row>
        <row r="150">
          <cell r="G150" t="str">
            <v>SOUTHSIDE HS</v>
          </cell>
          <cell r="L150" t="str">
            <v>Southwest Side High School Network</v>
          </cell>
          <cell r="AB150">
            <v>609745</v>
          </cell>
          <cell r="AR150" t="str">
            <v>42</v>
          </cell>
          <cell r="AS150" t="str">
            <v>very strong</v>
          </cell>
          <cell r="AT150" t="str">
            <v>very strong</v>
          </cell>
          <cell r="AU150" t="str">
            <v>very strong</v>
          </cell>
          <cell r="AV150">
            <v>85</v>
          </cell>
          <cell r="AW150">
            <v>93</v>
          </cell>
          <cell r="AX150">
            <v>90</v>
          </cell>
          <cell r="AY150">
            <v>82</v>
          </cell>
          <cell r="AZ150">
            <v>0</v>
          </cell>
          <cell r="BA150">
            <v>0</v>
          </cell>
          <cell r="BB150">
            <v>62</v>
          </cell>
          <cell r="BC150">
            <v>18</v>
          </cell>
          <cell r="BI150">
            <v>0</v>
          </cell>
          <cell r="BJ150">
            <v>0</v>
          </cell>
          <cell r="BK150">
            <v>2.4E-2</v>
          </cell>
          <cell r="BL150">
            <v>0</v>
          </cell>
          <cell r="BM150">
            <v>0</v>
          </cell>
          <cell r="BN150">
            <v>4.9000000000000002E-2</v>
          </cell>
          <cell r="BO150">
            <v>1.2E-2</v>
          </cell>
          <cell r="BP150">
            <v>2.4E-2</v>
          </cell>
          <cell r="BQ150">
            <v>6.0999999999999999E-2</v>
          </cell>
          <cell r="BR150">
            <v>2.4E-2</v>
          </cell>
          <cell r="BS150">
            <v>4.9000000000000002E-2</v>
          </cell>
          <cell r="BT150">
            <v>7.2999999999999995E-2</v>
          </cell>
          <cell r="BU150">
            <v>0.20699999999999999</v>
          </cell>
          <cell r="BV150">
            <v>0.14599999999999999</v>
          </cell>
          <cell r="BW150">
            <v>0.159</v>
          </cell>
          <cell r="BX150">
            <v>0.159</v>
          </cell>
          <cell r="BY150">
            <v>0.32900000000000001</v>
          </cell>
          <cell r="BZ150">
            <v>0.25600000000000001</v>
          </cell>
          <cell r="CA150">
            <v>1.2E-2</v>
          </cell>
          <cell r="CB150">
            <v>1.2E-2</v>
          </cell>
          <cell r="CC150">
            <v>2.4E-2</v>
          </cell>
          <cell r="CD150">
            <v>2.4E-2</v>
          </cell>
          <cell r="CE150">
            <v>3.6999999999999998E-2</v>
          </cell>
          <cell r="CF150">
            <v>2.4E-2</v>
          </cell>
          <cell r="CG150">
            <v>0.76800000000000002</v>
          </cell>
          <cell r="CH150">
            <v>0.81699999999999995</v>
          </cell>
          <cell r="CI150">
            <v>0.73199999999999998</v>
          </cell>
          <cell r="CJ150">
            <v>0.79300000000000004</v>
          </cell>
          <cell r="CK150">
            <v>0.58499999999999996</v>
          </cell>
          <cell r="CL150">
            <v>0.59799999999999998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1.2E-2</v>
          </cell>
          <cell r="CT150">
            <v>3.6999999999999998E-2</v>
          </cell>
          <cell r="CU150">
            <v>2.4E-2</v>
          </cell>
          <cell r="CV150">
            <v>2.4E-2</v>
          </cell>
          <cell r="CW150">
            <v>0</v>
          </cell>
          <cell r="CX150">
            <v>2.4E-2</v>
          </cell>
          <cell r="CY150">
            <v>1.2E-2</v>
          </cell>
          <cell r="CZ150">
            <v>1.2E-2</v>
          </cell>
          <cell r="DA150">
            <v>3.6999999999999998E-2</v>
          </cell>
          <cell r="DB150">
            <v>6.0999999999999999E-2</v>
          </cell>
          <cell r="DC150">
            <v>0.13400000000000001</v>
          </cell>
          <cell r="DD150">
            <v>4.9000000000000002E-2</v>
          </cell>
          <cell r="DE150">
            <v>6.0999999999999999E-2</v>
          </cell>
          <cell r="DF150">
            <v>0.13400000000000001</v>
          </cell>
          <cell r="DG150">
            <v>0.122</v>
          </cell>
          <cell r="DH150">
            <v>0.11</v>
          </cell>
          <cell r="DI150">
            <v>0.19500000000000001</v>
          </cell>
          <cell r="DJ150">
            <v>0.24399999999999999</v>
          </cell>
          <cell r="DK150">
            <v>0.17100000000000001</v>
          </cell>
          <cell r="DL150">
            <v>0.22</v>
          </cell>
          <cell r="DM150">
            <v>0.24399999999999999</v>
          </cell>
          <cell r="DN150">
            <v>1.2E-2</v>
          </cell>
          <cell r="DO150">
            <v>1.2E-2</v>
          </cell>
          <cell r="DP150">
            <v>2.4E-2</v>
          </cell>
          <cell r="DQ150">
            <v>2.4E-2</v>
          </cell>
          <cell r="DR150">
            <v>1.2E-2</v>
          </cell>
          <cell r="DS150">
            <v>1.2E-2</v>
          </cell>
          <cell r="DT150">
            <v>1.2E-2</v>
          </cell>
          <cell r="DU150">
            <v>1.2E-2</v>
          </cell>
          <cell r="DV150">
            <v>1.2E-2</v>
          </cell>
          <cell r="DW150">
            <v>0.90200000000000002</v>
          </cell>
          <cell r="DX150">
            <v>0.85399999999999998</v>
          </cell>
          <cell r="DY150">
            <v>0.82899999999999996</v>
          </cell>
          <cell r="DZ150">
            <v>0.85399999999999998</v>
          </cell>
          <cell r="EA150">
            <v>0.78</v>
          </cell>
          <cell r="EB150">
            <v>0.70699999999999996</v>
          </cell>
          <cell r="EC150">
            <v>0.74399999999999999</v>
          </cell>
          <cell r="ED150">
            <v>0.59799999999999998</v>
          </cell>
          <cell r="EE150">
            <v>0.67100000000000004</v>
          </cell>
          <cell r="EF150">
            <v>0.65900000000000003</v>
          </cell>
          <cell r="EG150">
            <v>4.9000000000000002E-2</v>
          </cell>
          <cell r="EH150">
            <v>3.6999999999999998E-2</v>
          </cell>
          <cell r="EJ150">
            <v>0.17100000000000001</v>
          </cell>
          <cell r="EK150">
            <v>1.2E-2</v>
          </cell>
          <cell r="EL150">
            <v>0</v>
          </cell>
          <cell r="EN150">
            <v>4.9000000000000002E-2</v>
          </cell>
          <cell r="EO150">
            <v>0.159</v>
          </cell>
          <cell r="EP150">
            <v>0.19500000000000001</v>
          </cell>
          <cell r="ER150">
            <v>6.0999999999999999E-2</v>
          </cell>
          <cell r="ES150">
            <v>7.2999999999999995E-2</v>
          </cell>
          <cell r="ET150">
            <v>8.5000000000000006E-2</v>
          </cell>
          <cell r="EV150">
            <v>6.0999999999999999E-2</v>
          </cell>
          <cell r="EW150">
            <v>0.70699999999999996</v>
          </cell>
          <cell r="EX150">
            <v>0.68300000000000005</v>
          </cell>
          <cell r="EZ150">
            <v>9.32</v>
          </cell>
          <cell r="FA150">
            <v>0</v>
          </cell>
          <cell r="FB150">
            <v>1.2E-2</v>
          </cell>
          <cell r="FC150">
            <v>0</v>
          </cell>
          <cell r="FD150">
            <v>0</v>
          </cell>
          <cell r="FE150">
            <v>1.2E-2</v>
          </cell>
          <cell r="FF150">
            <v>3.6999999999999998E-2</v>
          </cell>
          <cell r="FG150">
            <v>3.6999999999999998E-2</v>
          </cell>
          <cell r="FH150">
            <v>7.2999999999999995E-2</v>
          </cell>
          <cell r="FI150">
            <v>9.8000000000000004E-2</v>
          </cell>
          <cell r="FJ150">
            <v>0.69499999999999995</v>
          </cell>
          <cell r="FK150">
            <v>3.6999999999999998E-2</v>
          </cell>
          <cell r="GA150">
            <v>0</v>
          </cell>
          <cell r="GB150">
            <v>0</v>
          </cell>
          <cell r="GC150">
            <v>0</v>
          </cell>
          <cell r="GD150">
            <v>1.2E-2</v>
          </cell>
          <cell r="GE150">
            <v>0</v>
          </cell>
          <cell r="GF150">
            <v>0</v>
          </cell>
          <cell r="GG150">
            <v>0.183</v>
          </cell>
          <cell r="GH150">
            <v>0.159</v>
          </cell>
          <cell r="GI150">
            <v>0.183</v>
          </cell>
          <cell r="GJ150">
            <v>0.25600000000000001</v>
          </cell>
          <cell r="GK150">
            <v>0.25600000000000001</v>
          </cell>
          <cell r="GL150">
            <v>0.122</v>
          </cell>
          <cell r="GM150">
            <v>0.70699999999999996</v>
          </cell>
          <cell r="GN150">
            <v>0.56100000000000005</v>
          </cell>
          <cell r="GO150">
            <v>0.39</v>
          </cell>
          <cell r="GP150">
            <v>0.58499999999999996</v>
          </cell>
          <cell r="GQ150">
            <v>0.622</v>
          </cell>
          <cell r="GR150">
            <v>0.80500000000000005</v>
          </cell>
          <cell r="GS150">
            <v>7.2999999999999995E-2</v>
          </cell>
          <cell r="GT150">
            <v>7.2999999999999995E-2</v>
          </cell>
          <cell r="GU150">
            <v>0.20699999999999999</v>
          </cell>
          <cell r="GV150">
            <v>7.2999999999999995E-2</v>
          </cell>
          <cell r="GW150">
            <v>7.2999999999999995E-2</v>
          </cell>
          <cell r="GX150">
            <v>1.2E-2</v>
          </cell>
          <cell r="GY150">
            <v>0</v>
          </cell>
          <cell r="GZ150">
            <v>0.13400000000000001</v>
          </cell>
          <cell r="HA150">
            <v>0.183</v>
          </cell>
          <cell r="HB150">
            <v>1.2E-2</v>
          </cell>
          <cell r="HC150">
            <v>1.2E-2</v>
          </cell>
          <cell r="HD150">
            <v>0</v>
          </cell>
          <cell r="HE150">
            <v>3.6999999999999998E-2</v>
          </cell>
          <cell r="HF150">
            <v>7.2999999999999995E-2</v>
          </cell>
          <cell r="HG150">
            <v>3.6999999999999998E-2</v>
          </cell>
          <cell r="HH150">
            <v>6.0999999999999999E-2</v>
          </cell>
          <cell r="HI150">
            <v>3.6999999999999998E-2</v>
          </cell>
          <cell r="HJ150">
            <v>6.0999999999999999E-2</v>
          </cell>
        </row>
        <row r="151">
          <cell r="G151" t="str">
            <v>KENWOOD HS</v>
          </cell>
          <cell r="L151" t="str">
            <v>South Side High School Network</v>
          </cell>
          <cell r="AB151">
            <v>609746</v>
          </cell>
          <cell r="AR151" t="str">
            <v>&lt; 30</v>
          </cell>
          <cell r="AS151" t="str">
            <v/>
          </cell>
          <cell r="AT151" t="str">
            <v/>
          </cell>
          <cell r="AU151" t="str">
            <v/>
          </cell>
        </row>
        <row r="152">
          <cell r="G152" t="str">
            <v>ACT CHARTER</v>
          </cell>
          <cell r="L152" t="str">
            <v/>
          </cell>
          <cell r="AB152">
            <v>609747</v>
          </cell>
          <cell r="AR152" t="str">
            <v>&lt; 30</v>
          </cell>
          <cell r="AS152" t="str">
            <v/>
          </cell>
          <cell r="AT152" t="str">
            <v/>
          </cell>
          <cell r="AU152" t="str">
            <v/>
          </cell>
        </row>
        <row r="153">
          <cell r="G153" t="str">
            <v>YORK HS</v>
          </cell>
          <cell r="L153" t="str">
            <v>Alternative Schools</v>
          </cell>
          <cell r="AB153">
            <v>609748</v>
          </cell>
          <cell r="AR153" t="str">
            <v>&lt; 30</v>
          </cell>
          <cell r="AS153" t="str">
            <v/>
          </cell>
          <cell r="AT153" t="str">
            <v/>
          </cell>
          <cell r="AU153" t="str">
            <v/>
          </cell>
        </row>
        <row r="154">
          <cell r="G154" t="str">
            <v>NORTHSIDE PREP HS</v>
          </cell>
          <cell r="L154" t="str">
            <v>North-Northwest Side High School Network</v>
          </cell>
          <cell r="AB154">
            <v>609749</v>
          </cell>
          <cell r="AR154" t="str">
            <v>&lt; 30</v>
          </cell>
          <cell r="AS154" t="str">
            <v/>
          </cell>
          <cell r="AT154" t="str">
            <v/>
          </cell>
          <cell r="AU154" t="str">
            <v/>
          </cell>
        </row>
        <row r="155">
          <cell r="G155" t="str">
            <v>SIMPSON HS</v>
          </cell>
          <cell r="L155" t="str">
            <v>Alternative Schools</v>
          </cell>
          <cell r="AB155">
            <v>609750</v>
          </cell>
          <cell r="AR155" t="str">
            <v>46</v>
          </cell>
          <cell r="AS155" t="str">
            <v>weak</v>
          </cell>
          <cell r="AT155" t="str">
            <v>neutral</v>
          </cell>
          <cell r="AU155" t="str">
            <v>weak</v>
          </cell>
          <cell r="AV155">
            <v>33</v>
          </cell>
          <cell r="AW155">
            <v>46</v>
          </cell>
          <cell r="AX155">
            <v>28</v>
          </cell>
          <cell r="AY155">
            <v>55</v>
          </cell>
          <cell r="AZ155">
            <v>0</v>
          </cell>
          <cell r="BA155">
            <v>0</v>
          </cell>
          <cell r="BB155">
            <v>43</v>
          </cell>
          <cell r="BC155">
            <v>11</v>
          </cell>
          <cell r="BI155">
            <v>1.7999999999999999E-2</v>
          </cell>
          <cell r="BJ155">
            <v>1.7999999999999999E-2</v>
          </cell>
          <cell r="BK155">
            <v>1.7999999999999999E-2</v>
          </cell>
          <cell r="BL155">
            <v>0.23599999999999999</v>
          </cell>
          <cell r="BM155">
            <v>0.16400000000000001</v>
          </cell>
          <cell r="BN155">
            <v>9.0999999999999998E-2</v>
          </cell>
          <cell r="BO155">
            <v>7.2999999999999995E-2</v>
          </cell>
          <cell r="BP155">
            <v>5.5E-2</v>
          </cell>
          <cell r="BQ155">
            <v>9.0999999999999998E-2</v>
          </cell>
          <cell r="BR155">
            <v>0.27300000000000002</v>
          </cell>
          <cell r="BS155">
            <v>0.182</v>
          </cell>
          <cell r="BT155">
            <v>0.218</v>
          </cell>
          <cell r="BU155">
            <v>0.38200000000000001</v>
          </cell>
          <cell r="BV155">
            <v>0.36399999999999999</v>
          </cell>
          <cell r="BW155">
            <v>0.36399999999999999</v>
          </cell>
          <cell r="BX155">
            <v>0.182</v>
          </cell>
          <cell r="BY155">
            <v>0.23599999999999999</v>
          </cell>
          <cell r="BZ155">
            <v>0.255</v>
          </cell>
          <cell r="CA155">
            <v>0</v>
          </cell>
          <cell r="CB155">
            <v>0</v>
          </cell>
          <cell r="CC155">
            <v>1.7999999999999999E-2</v>
          </cell>
          <cell r="CD155">
            <v>3.5999999999999997E-2</v>
          </cell>
          <cell r="CE155">
            <v>3.5999999999999997E-2</v>
          </cell>
          <cell r="CF155">
            <v>3.5999999999999997E-2</v>
          </cell>
          <cell r="CG155">
            <v>0.52700000000000002</v>
          </cell>
          <cell r="CH155">
            <v>0.56399999999999995</v>
          </cell>
          <cell r="CI155">
            <v>0.50900000000000001</v>
          </cell>
          <cell r="CJ155">
            <v>0.27300000000000002</v>
          </cell>
          <cell r="CK155">
            <v>0.38200000000000001</v>
          </cell>
          <cell r="CL155">
            <v>0.4</v>
          </cell>
          <cell r="CM155">
            <v>1.7999999999999999E-2</v>
          </cell>
          <cell r="CN155">
            <v>1.7999999999999999E-2</v>
          </cell>
          <cell r="CO155">
            <v>1.7999999999999999E-2</v>
          </cell>
          <cell r="CP155">
            <v>1.7999999999999999E-2</v>
          </cell>
          <cell r="CQ155">
            <v>1.7999999999999999E-2</v>
          </cell>
          <cell r="CR155">
            <v>1.7999999999999999E-2</v>
          </cell>
          <cell r="CS155">
            <v>5.5E-2</v>
          </cell>
          <cell r="CT155">
            <v>5.5E-2</v>
          </cell>
          <cell r="CU155">
            <v>5.5E-2</v>
          </cell>
          <cell r="CV155">
            <v>9.0999999999999998E-2</v>
          </cell>
          <cell r="CW155">
            <v>9.0999999999999998E-2</v>
          </cell>
          <cell r="CX155">
            <v>7.2999999999999995E-2</v>
          </cell>
          <cell r="CY155">
            <v>0.14499999999999999</v>
          </cell>
          <cell r="CZ155">
            <v>0.109</v>
          </cell>
          <cell r="DA155">
            <v>0.14499999999999999</v>
          </cell>
          <cell r="DB155">
            <v>0.127</v>
          </cell>
          <cell r="DC155">
            <v>0.14499999999999999</v>
          </cell>
          <cell r="DD155">
            <v>0.127</v>
          </cell>
          <cell r="DE155">
            <v>0.29099999999999998</v>
          </cell>
          <cell r="DF155">
            <v>0.32700000000000001</v>
          </cell>
          <cell r="DG155">
            <v>0.36399999999999999</v>
          </cell>
          <cell r="DH155">
            <v>0.34499999999999997</v>
          </cell>
          <cell r="DI155">
            <v>0.34499999999999997</v>
          </cell>
          <cell r="DJ155">
            <v>0.36399999999999999</v>
          </cell>
          <cell r="DK155">
            <v>0.32700000000000001</v>
          </cell>
          <cell r="DL155">
            <v>0.27300000000000002</v>
          </cell>
          <cell r="DM155">
            <v>0.34499999999999997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0.6</v>
          </cell>
          <cell r="DX155">
            <v>0.56399999999999995</v>
          </cell>
          <cell r="DY155">
            <v>0.54500000000000004</v>
          </cell>
          <cell r="DZ155">
            <v>0.49099999999999999</v>
          </cell>
          <cell r="EA155">
            <v>0.52700000000000002</v>
          </cell>
          <cell r="EB155">
            <v>0.47299999999999998</v>
          </cell>
          <cell r="EC155">
            <v>0.49099999999999999</v>
          </cell>
          <cell r="ED155">
            <v>0.52700000000000002</v>
          </cell>
          <cell r="EE155">
            <v>0.47299999999999998</v>
          </cell>
          <cell r="EF155">
            <v>0.745</v>
          </cell>
          <cell r="EG155">
            <v>0.2</v>
          </cell>
          <cell r="EH155">
            <v>0.109</v>
          </cell>
          <cell r="EJ155">
            <v>0.16400000000000001</v>
          </cell>
          <cell r="EK155">
            <v>0.309</v>
          </cell>
          <cell r="EL155">
            <v>0.309</v>
          </cell>
          <cell r="EN155">
            <v>1.7999999999999999E-2</v>
          </cell>
          <cell r="EO155">
            <v>0.2</v>
          </cell>
          <cell r="EP155">
            <v>0.23599999999999999</v>
          </cell>
          <cell r="ER155">
            <v>3.5999999999999997E-2</v>
          </cell>
          <cell r="ES155">
            <v>3.5999999999999997E-2</v>
          </cell>
          <cell r="ET155">
            <v>3.5999999999999997E-2</v>
          </cell>
          <cell r="EV155">
            <v>3.5999999999999997E-2</v>
          </cell>
          <cell r="EW155">
            <v>0.255</v>
          </cell>
          <cell r="EX155">
            <v>0.309</v>
          </cell>
          <cell r="EZ155">
            <v>8.44</v>
          </cell>
          <cell r="FA155">
            <v>0</v>
          </cell>
          <cell r="FB155">
            <v>1.7999999999999999E-2</v>
          </cell>
          <cell r="FC155">
            <v>0</v>
          </cell>
          <cell r="FD155">
            <v>3.5999999999999997E-2</v>
          </cell>
          <cell r="FE155">
            <v>3.5999999999999997E-2</v>
          </cell>
          <cell r="FF155">
            <v>5.5E-2</v>
          </cell>
          <cell r="FG155">
            <v>7.2999999999999995E-2</v>
          </cell>
          <cell r="FH155">
            <v>0.14499999999999999</v>
          </cell>
          <cell r="FI155">
            <v>0.255</v>
          </cell>
          <cell r="FJ155">
            <v>0.36399999999999999</v>
          </cell>
          <cell r="FK155">
            <v>1.7999999999999999E-2</v>
          </cell>
          <cell r="GA155">
            <v>7.2999999999999995E-2</v>
          </cell>
          <cell r="GB155">
            <v>5.5E-2</v>
          </cell>
          <cell r="GC155">
            <v>5.5E-2</v>
          </cell>
          <cell r="GD155">
            <v>5.5E-2</v>
          </cell>
          <cell r="GE155">
            <v>0.109</v>
          </cell>
          <cell r="GF155">
            <v>5.5E-2</v>
          </cell>
          <cell r="GG155">
            <v>0.49099999999999999</v>
          </cell>
          <cell r="GH155">
            <v>0.47299999999999998</v>
          </cell>
          <cell r="GI155">
            <v>0.52700000000000002</v>
          </cell>
          <cell r="GJ155">
            <v>0.218</v>
          </cell>
          <cell r="GK155">
            <v>0.36399999999999999</v>
          </cell>
          <cell r="GL155">
            <v>0.47299999999999998</v>
          </cell>
          <cell r="GM155">
            <v>0.2</v>
          </cell>
          <cell r="GN155">
            <v>0.218</v>
          </cell>
          <cell r="GO155">
            <v>0.2</v>
          </cell>
          <cell r="GP155">
            <v>0.14499999999999999</v>
          </cell>
          <cell r="GQ155">
            <v>0.218</v>
          </cell>
          <cell r="GR155">
            <v>0.4</v>
          </cell>
          <cell r="GS155">
            <v>0.182</v>
          </cell>
          <cell r="GT155">
            <v>0.2</v>
          </cell>
          <cell r="GU155">
            <v>0.16400000000000001</v>
          </cell>
          <cell r="GV155">
            <v>0.34499999999999997</v>
          </cell>
          <cell r="GW155">
            <v>0.2</v>
          </cell>
          <cell r="GX155">
            <v>1.7999999999999999E-2</v>
          </cell>
          <cell r="GY155">
            <v>1.7999999999999999E-2</v>
          </cell>
          <cell r="GZ155">
            <v>1.7999999999999999E-2</v>
          </cell>
          <cell r="HA155">
            <v>1.7999999999999999E-2</v>
          </cell>
          <cell r="HB155">
            <v>9.0999999999999998E-2</v>
          </cell>
          <cell r="HC155">
            <v>3.5999999999999997E-2</v>
          </cell>
          <cell r="HD155">
            <v>1.7999999999999999E-2</v>
          </cell>
          <cell r="HE155">
            <v>3.5999999999999997E-2</v>
          </cell>
          <cell r="HF155">
            <v>3.5999999999999997E-2</v>
          </cell>
          <cell r="HG155">
            <v>3.5999999999999997E-2</v>
          </cell>
          <cell r="HH155">
            <v>0.14499999999999999</v>
          </cell>
          <cell r="HI155">
            <v>7.2999999999999995E-2</v>
          </cell>
          <cell r="HJ155">
            <v>3.5999999999999997E-2</v>
          </cell>
        </row>
        <row r="156">
          <cell r="G156" t="str">
            <v>KING HS</v>
          </cell>
          <cell r="L156" t="str">
            <v>South Side High School Network</v>
          </cell>
          <cell r="AB156">
            <v>609751</v>
          </cell>
          <cell r="AR156" t="str">
            <v>&lt; 30</v>
          </cell>
          <cell r="AS156" t="str">
            <v/>
          </cell>
          <cell r="AT156" t="str">
            <v/>
          </cell>
          <cell r="AU156" t="str">
            <v/>
          </cell>
        </row>
        <row r="157">
          <cell r="G157" t="str">
            <v>CHGO AGR HS</v>
          </cell>
          <cell r="L157" t="str">
            <v>Far South Side High School Network</v>
          </cell>
          <cell r="AB157">
            <v>609753</v>
          </cell>
          <cell r="AR157" t="str">
            <v>44</v>
          </cell>
          <cell r="AS157" t="str">
            <v>strong</v>
          </cell>
          <cell r="AT157" t="str">
            <v>neutral</v>
          </cell>
          <cell r="AU157" t="str">
            <v>strong</v>
          </cell>
          <cell r="AV157">
            <v>62</v>
          </cell>
          <cell r="AW157">
            <v>49</v>
          </cell>
          <cell r="AX157">
            <v>78</v>
          </cell>
          <cell r="AY157">
            <v>218</v>
          </cell>
          <cell r="AZ157">
            <v>83</v>
          </cell>
          <cell r="BA157">
            <v>2</v>
          </cell>
          <cell r="BB157">
            <v>88</v>
          </cell>
          <cell r="BC157">
            <v>26</v>
          </cell>
          <cell r="BI157">
            <v>0</v>
          </cell>
          <cell r="BJ157">
            <v>5.0000000000000001E-3</v>
          </cell>
          <cell r="BK157">
            <v>0</v>
          </cell>
          <cell r="BL157">
            <v>2.3E-2</v>
          </cell>
          <cell r="BM157">
            <v>1.7999999999999999E-2</v>
          </cell>
          <cell r="BN157">
            <v>6.9000000000000006E-2</v>
          </cell>
          <cell r="BO157">
            <v>0.06</v>
          </cell>
          <cell r="BP157">
            <v>1.4E-2</v>
          </cell>
          <cell r="BQ157">
            <v>4.1000000000000002E-2</v>
          </cell>
          <cell r="BR157">
            <v>3.6999999999999998E-2</v>
          </cell>
          <cell r="BS157">
            <v>0.17</v>
          </cell>
          <cell r="BT157">
            <v>0.23400000000000001</v>
          </cell>
          <cell r="BU157">
            <v>0.33</v>
          </cell>
          <cell r="BV157">
            <v>0.252</v>
          </cell>
          <cell r="BW157">
            <v>0.312</v>
          </cell>
          <cell r="BX157">
            <v>0.27100000000000002</v>
          </cell>
          <cell r="BY157">
            <v>0.35799999999999998</v>
          </cell>
          <cell r="BZ157">
            <v>0.317</v>
          </cell>
          <cell r="CA157">
            <v>8.9999999999999993E-3</v>
          </cell>
          <cell r="CB157">
            <v>2.3E-2</v>
          </cell>
          <cell r="CC157">
            <v>5.0000000000000001E-3</v>
          </cell>
          <cell r="CD157">
            <v>8.9999999999999993E-3</v>
          </cell>
          <cell r="CE157">
            <v>1.7999999999999999E-2</v>
          </cell>
          <cell r="CF157">
            <v>2.8000000000000001E-2</v>
          </cell>
          <cell r="CG157">
            <v>0.60099999999999998</v>
          </cell>
          <cell r="CH157">
            <v>0.70599999999999996</v>
          </cell>
          <cell r="CI157">
            <v>0.64200000000000002</v>
          </cell>
          <cell r="CJ157">
            <v>0.66100000000000003</v>
          </cell>
          <cell r="CK157">
            <v>0.436</v>
          </cell>
          <cell r="CL157">
            <v>0.35299999999999998</v>
          </cell>
          <cell r="CM157">
            <v>0</v>
          </cell>
          <cell r="CN157">
            <v>1.7999999999999999E-2</v>
          </cell>
          <cell r="CO157">
            <v>1.7999999999999999E-2</v>
          </cell>
          <cell r="CP157">
            <v>1.4E-2</v>
          </cell>
          <cell r="CQ157">
            <v>1.7999999999999999E-2</v>
          </cell>
          <cell r="CR157">
            <v>1.7999999999999999E-2</v>
          </cell>
          <cell r="CS157">
            <v>6.4000000000000001E-2</v>
          </cell>
          <cell r="CT157">
            <v>0.26600000000000001</v>
          </cell>
          <cell r="CU157">
            <v>0.13300000000000001</v>
          </cell>
          <cell r="CV157">
            <v>2.3E-2</v>
          </cell>
          <cell r="CW157">
            <v>4.1000000000000002E-2</v>
          </cell>
          <cell r="CX157">
            <v>4.5999999999999999E-2</v>
          </cell>
          <cell r="CY157">
            <v>4.1000000000000002E-2</v>
          </cell>
          <cell r="CZ157">
            <v>2.8000000000000001E-2</v>
          </cell>
          <cell r="DA157">
            <v>6.4000000000000001E-2</v>
          </cell>
          <cell r="DB157">
            <v>0.124</v>
          </cell>
          <cell r="DC157">
            <v>0.10100000000000001</v>
          </cell>
          <cell r="DD157">
            <v>0.156</v>
          </cell>
          <cell r="DE157">
            <v>0.252</v>
          </cell>
          <cell r="DF157">
            <v>0.29399999999999998</v>
          </cell>
          <cell r="DG157">
            <v>0.317</v>
          </cell>
          <cell r="DH157">
            <v>0.26100000000000001</v>
          </cell>
          <cell r="DI157">
            <v>0.29799999999999999</v>
          </cell>
          <cell r="DJ157">
            <v>0.34899999999999998</v>
          </cell>
          <cell r="DK157">
            <v>0.307</v>
          </cell>
          <cell r="DL157">
            <v>0.248</v>
          </cell>
          <cell r="DM157">
            <v>0.248</v>
          </cell>
          <cell r="DN157">
            <v>1.7999999999999999E-2</v>
          </cell>
          <cell r="DO157">
            <v>1.7999999999999999E-2</v>
          </cell>
          <cell r="DP157">
            <v>3.2000000000000001E-2</v>
          </cell>
          <cell r="DQ157">
            <v>1.4E-2</v>
          </cell>
          <cell r="DR157">
            <v>1.4E-2</v>
          </cell>
          <cell r="DS157">
            <v>1.7999999999999999E-2</v>
          </cell>
          <cell r="DT157">
            <v>1.4E-2</v>
          </cell>
          <cell r="DU157">
            <v>1.7999999999999999E-2</v>
          </cell>
          <cell r="DV157">
            <v>1.7999999999999999E-2</v>
          </cell>
          <cell r="DW157">
            <v>0.70599999999999996</v>
          </cell>
          <cell r="DX157">
            <v>0.628</v>
          </cell>
          <cell r="DY157">
            <v>0.58699999999999997</v>
          </cell>
          <cell r="DZ157">
            <v>0.67</v>
          </cell>
          <cell r="EA157">
            <v>0.64200000000000002</v>
          </cell>
          <cell r="EB157">
            <v>0.55000000000000004</v>
          </cell>
          <cell r="EC157">
            <v>0.49099999999999999</v>
          </cell>
          <cell r="ED157">
            <v>0.36699999999999999</v>
          </cell>
          <cell r="EE157">
            <v>0.44500000000000001</v>
          </cell>
          <cell r="EF157">
            <v>0.628</v>
          </cell>
          <cell r="EG157">
            <v>1.7999999999999999E-2</v>
          </cell>
          <cell r="EH157">
            <v>1.7999999999999999E-2</v>
          </cell>
          <cell r="EJ157">
            <v>0.252</v>
          </cell>
          <cell r="EK157">
            <v>2.8000000000000001E-2</v>
          </cell>
          <cell r="EL157">
            <v>1.7999999999999999E-2</v>
          </cell>
          <cell r="EN157">
            <v>0.05</v>
          </cell>
          <cell r="EO157">
            <v>0.25700000000000001</v>
          </cell>
          <cell r="EP157">
            <v>0.25700000000000001</v>
          </cell>
          <cell r="ER157">
            <v>3.6999999999999998E-2</v>
          </cell>
          <cell r="ES157">
            <v>3.6999999999999998E-2</v>
          </cell>
          <cell r="ET157">
            <v>4.1000000000000002E-2</v>
          </cell>
          <cell r="EV157">
            <v>3.2000000000000001E-2</v>
          </cell>
          <cell r="EW157">
            <v>0.66100000000000003</v>
          </cell>
          <cell r="EX157">
            <v>0.66500000000000004</v>
          </cell>
          <cell r="EZ157">
            <v>9.1</v>
          </cell>
          <cell r="FA157">
            <v>5.0000000000000001E-3</v>
          </cell>
          <cell r="FB157">
            <v>0</v>
          </cell>
          <cell r="FC157">
            <v>0</v>
          </cell>
          <cell r="FD157">
            <v>8.9999999999999993E-3</v>
          </cell>
          <cell r="FE157">
            <v>1.4E-2</v>
          </cell>
          <cell r="FF157">
            <v>2.8000000000000001E-2</v>
          </cell>
          <cell r="FG157">
            <v>7.8E-2</v>
          </cell>
          <cell r="FH157">
            <v>0.124</v>
          </cell>
          <cell r="FI157">
            <v>0.124</v>
          </cell>
          <cell r="FJ157">
            <v>0.60099999999999998</v>
          </cell>
          <cell r="FK157">
            <v>1.7999999999999999E-2</v>
          </cell>
          <cell r="GA157">
            <v>5.0000000000000001E-3</v>
          </cell>
          <cell r="GB157">
            <v>8.9999999999999993E-3</v>
          </cell>
          <cell r="GC157">
            <v>1.7999999999999999E-2</v>
          </cell>
          <cell r="GD157">
            <v>5.0000000000000001E-3</v>
          </cell>
          <cell r="GE157">
            <v>0.10100000000000001</v>
          </cell>
          <cell r="GF157">
            <v>5.0000000000000001E-3</v>
          </cell>
          <cell r="GG157">
            <v>0.23400000000000001</v>
          </cell>
          <cell r="GH157">
            <v>0.22900000000000001</v>
          </cell>
          <cell r="GI157">
            <v>0.22500000000000001</v>
          </cell>
          <cell r="GJ157">
            <v>0.248</v>
          </cell>
          <cell r="GK157">
            <v>0.33</v>
          </cell>
          <cell r="GL157">
            <v>0.193</v>
          </cell>
          <cell r="GM157">
            <v>0.63800000000000001</v>
          </cell>
          <cell r="GN157">
            <v>0.58699999999999997</v>
          </cell>
          <cell r="GO157">
            <v>0.61</v>
          </cell>
          <cell r="GP157">
            <v>0.61899999999999999</v>
          </cell>
          <cell r="GQ157">
            <v>0.41299999999999998</v>
          </cell>
          <cell r="GR157">
            <v>0.73899999999999999</v>
          </cell>
          <cell r="GS157">
            <v>8.3000000000000004E-2</v>
          </cell>
          <cell r="GT157">
            <v>0.115</v>
          </cell>
          <cell r="GU157">
            <v>9.6000000000000002E-2</v>
          </cell>
          <cell r="GV157">
            <v>5.5E-2</v>
          </cell>
          <cell r="GW157">
            <v>0.10100000000000001</v>
          </cell>
          <cell r="GX157">
            <v>1.4E-2</v>
          </cell>
          <cell r="GY157">
            <v>2.3E-2</v>
          </cell>
          <cell r="GZ157">
            <v>2.3E-2</v>
          </cell>
          <cell r="HA157">
            <v>2.3E-2</v>
          </cell>
          <cell r="HB157">
            <v>2.8000000000000001E-2</v>
          </cell>
          <cell r="HC157">
            <v>2.3E-2</v>
          </cell>
          <cell r="HD157">
            <v>2.3E-2</v>
          </cell>
          <cell r="HE157">
            <v>1.7999999999999999E-2</v>
          </cell>
          <cell r="HF157">
            <v>3.6999999999999998E-2</v>
          </cell>
          <cell r="HG157">
            <v>2.8000000000000001E-2</v>
          </cell>
          <cell r="HH157">
            <v>4.5999999999999999E-2</v>
          </cell>
          <cell r="HI157">
            <v>3.2000000000000001E-2</v>
          </cell>
          <cell r="HJ157">
            <v>2.8000000000000001E-2</v>
          </cell>
        </row>
        <row r="158">
          <cell r="G158" t="str">
            <v>CHGO MILITARY ACAD HS</v>
          </cell>
          <cell r="L158" t="str">
            <v>South Side High School Network</v>
          </cell>
          <cell r="AB158">
            <v>609754</v>
          </cell>
          <cell r="AR158" t="str">
            <v>&lt; 30</v>
          </cell>
          <cell r="AS158" t="str">
            <v/>
          </cell>
          <cell r="AT158" t="str">
            <v/>
          </cell>
          <cell r="AU158" t="str">
            <v/>
          </cell>
        </row>
        <row r="159">
          <cell r="G159" t="str">
            <v>YOUNG HS</v>
          </cell>
          <cell r="L159" t="str">
            <v>West Side High School Network</v>
          </cell>
          <cell r="AB159">
            <v>609755</v>
          </cell>
          <cell r="AR159" t="str">
            <v>&lt; 30</v>
          </cell>
          <cell r="AS159" t="str">
            <v/>
          </cell>
          <cell r="AT159" t="str">
            <v/>
          </cell>
          <cell r="AU159" t="str">
            <v/>
          </cell>
        </row>
        <row r="160">
          <cell r="G160" t="str">
            <v>CURIE HS</v>
          </cell>
          <cell r="L160" t="str">
            <v>Southwest Side High School Network</v>
          </cell>
          <cell r="AB160">
            <v>609756</v>
          </cell>
          <cell r="AR160" t="str">
            <v>&lt; 30</v>
          </cell>
          <cell r="AS160" t="str">
            <v/>
          </cell>
          <cell r="AT160" t="str">
            <v/>
          </cell>
          <cell r="AU160" t="str">
            <v/>
          </cell>
        </row>
        <row r="161">
          <cell r="G161" t="str">
            <v>CLEMENTE HS</v>
          </cell>
          <cell r="L161" t="str">
            <v>West Side High School Network</v>
          </cell>
          <cell r="AB161">
            <v>609759</v>
          </cell>
          <cell r="AR161" t="str">
            <v>44</v>
          </cell>
          <cell r="AS161" t="str">
            <v>weak</v>
          </cell>
          <cell r="AT161" t="str">
            <v>weak</v>
          </cell>
          <cell r="AU161" t="str">
            <v>neutral</v>
          </cell>
          <cell r="AV161">
            <v>38</v>
          </cell>
          <cell r="AW161">
            <v>35</v>
          </cell>
          <cell r="AX161">
            <v>43</v>
          </cell>
          <cell r="AY161">
            <v>313</v>
          </cell>
          <cell r="AZ161">
            <v>5</v>
          </cell>
          <cell r="BA161">
            <v>0</v>
          </cell>
          <cell r="BB161">
            <v>86</v>
          </cell>
          <cell r="BC161">
            <v>211</v>
          </cell>
          <cell r="BI161">
            <v>1.9E-2</v>
          </cell>
          <cell r="BJ161">
            <v>1.2999999999999999E-2</v>
          </cell>
          <cell r="BK161">
            <v>1.2999999999999999E-2</v>
          </cell>
          <cell r="BL161">
            <v>3.2000000000000001E-2</v>
          </cell>
          <cell r="BM161">
            <v>3.2000000000000001E-2</v>
          </cell>
          <cell r="BN161">
            <v>7.6999999999999999E-2</v>
          </cell>
          <cell r="BO161">
            <v>9.9000000000000005E-2</v>
          </cell>
          <cell r="BP161">
            <v>0.08</v>
          </cell>
          <cell r="BQ161">
            <v>8.5999999999999993E-2</v>
          </cell>
          <cell r="BR161">
            <v>9.6000000000000002E-2</v>
          </cell>
          <cell r="BS161">
            <v>0.17899999999999999</v>
          </cell>
          <cell r="BT161">
            <v>0.214</v>
          </cell>
          <cell r="BU161">
            <v>0.47599999999999998</v>
          </cell>
          <cell r="BV161">
            <v>0.48899999999999999</v>
          </cell>
          <cell r="BW161">
            <v>0.48899999999999999</v>
          </cell>
          <cell r="BX161">
            <v>0.435</v>
          </cell>
          <cell r="BY161">
            <v>0.441</v>
          </cell>
          <cell r="BZ161">
            <v>0.44700000000000001</v>
          </cell>
          <cell r="CA161">
            <v>3.0000000000000001E-3</v>
          </cell>
          <cell r="CB161">
            <v>1.2999999999999999E-2</v>
          </cell>
          <cell r="CC161">
            <v>2.5999999999999999E-2</v>
          </cell>
          <cell r="CD161">
            <v>1.9E-2</v>
          </cell>
          <cell r="CE161">
            <v>0.01</v>
          </cell>
          <cell r="CF161">
            <v>2.9000000000000001E-2</v>
          </cell>
          <cell r="CG161">
            <v>0.40300000000000002</v>
          </cell>
          <cell r="CH161">
            <v>0.40600000000000003</v>
          </cell>
          <cell r="CI161">
            <v>0.38700000000000001</v>
          </cell>
          <cell r="CJ161">
            <v>0.41899999999999998</v>
          </cell>
          <cell r="CK161">
            <v>0.33900000000000002</v>
          </cell>
          <cell r="CL161">
            <v>0.23300000000000001</v>
          </cell>
          <cell r="CM161">
            <v>0.01</v>
          </cell>
          <cell r="CN161">
            <v>6.0000000000000001E-3</v>
          </cell>
          <cell r="CO161">
            <v>6.0000000000000001E-3</v>
          </cell>
          <cell r="CP161">
            <v>1.2999999999999999E-2</v>
          </cell>
          <cell r="CQ161">
            <v>1.6E-2</v>
          </cell>
          <cell r="CR161">
            <v>3.0000000000000001E-3</v>
          </cell>
          <cell r="CS161">
            <v>6.7000000000000004E-2</v>
          </cell>
          <cell r="CT161">
            <v>9.9000000000000005E-2</v>
          </cell>
          <cell r="CU161">
            <v>8.5999999999999993E-2</v>
          </cell>
          <cell r="CV161">
            <v>8.8999999999999996E-2</v>
          </cell>
          <cell r="CW161">
            <v>0.10199999999999999</v>
          </cell>
          <cell r="CX161">
            <v>0.109</v>
          </cell>
          <cell r="CY161">
            <v>0.11799999999999999</v>
          </cell>
          <cell r="CZ161">
            <v>0.115</v>
          </cell>
          <cell r="DA161">
            <v>0.153</v>
          </cell>
          <cell r="DB161">
            <v>0.214</v>
          </cell>
          <cell r="DC161">
            <v>0.16300000000000001</v>
          </cell>
          <cell r="DD161">
            <v>0.15</v>
          </cell>
          <cell r="DE161">
            <v>0.34200000000000003</v>
          </cell>
          <cell r="DF161">
            <v>0.38</v>
          </cell>
          <cell r="DG161">
            <v>0.371</v>
          </cell>
          <cell r="DH161">
            <v>0.371</v>
          </cell>
          <cell r="DI161">
            <v>0.41499999999999998</v>
          </cell>
          <cell r="DJ161">
            <v>0.435</v>
          </cell>
          <cell r="DK161">
            <v>0.40600000000000003</v>
          </cell>
          <cell r="DL161">
            <v>0.374</v>
          </cell>
          <cell r="DM161">
            <v>0.41199999999999998</v>
          </cell>
          <cell r="DN161">
            <v>3.0000000000000001E-3</v>
          </cell>
          <cell r="DO161">
            <v>3.0000000000000001E-3</v>
          </cell>
          <cell r="DP161">
            <v>3.0000000000000001E-3</v>
          </cell>
          <cell r="DQ161">
            <v>0</v>
          </cell>
          <cell r="DR161">
            <v>3.0000000000000001E-3</v>
          </cell>
          <cell r="DS161">
            <v>6.0000000000000001E-3</v>
          </cell>
          <cell r="DT161">
            <v>1.2999999999999999E-2</v>
          </cell>
          <cell r="DU161">
            <v>0</v>
          </cell>
          <cell r="DV161">
            <v>0.01</v>
          </cell>
          <cell r="DW161">
            <v>0.55600000000000005</v>
          </cell>
          <cell r="DX161">
            <v>0.50800000000000001</v>
          </cell>
          <cell r="DY161">
            <v>0.51100000000000001</v>
          </cell>
          <cell r="DZ161">
            <v>0.498</v>
          </cell>
          <cell r="EA161">
            <v>0.45</v>
          </cell>
          <cell r="EB161">
            <v>0.40300000000000002</v>
          </cell>
          <cell r="EC161">
            <v>0.3</v>
          </cell>
          <cell r="ED161">
            <v>0.36399999999999999</v>
          </cell>
          <cell r="EE161">
            <v>0.34200000000000003</v>
          </cell>
          <cell r="EF161">
            <v>0.28399999999999997</v>
          </cell>
          <cell r="EG161">
            <v>2.9000000000000001E-2</v>
          </cell>
          <cell r="EH161">
            <v>1.9E-2</v>
          </cell>
          <cell r="EJ161">
            <v>0.33900000000000002</v>
          </cell>
          <cell r="EK161">
            <v>0.14399999999999999</v>
          </cell>
          <cell r="EL161">
            <v>0.16900000000000001</v>
          </cell>
          <cell r="EN161">
            <v>0.16600000000000001</v>
          </cell>
          <cell r="EO161">
            <v>0.46</v>
          </cell>
          <cell r="EP161">
            <v>0.505</v>
          </cell>
          <cell r="ER161">
            <v>2.5999999999999999E-2</v>
          </cell>
          <cell r="ES161">
            <v>4.8000000000000001E-2</v>
          </cell>
          <cell r="ET161">
            <v>7.2999999999999995E-2</v>
          </cell>
          <cell r="EV161">
            <v>0.185</v>
          </cell>
          <cell r="EW161">
            <v>0.31900000000000001</v>
          </cell>
          <cell r="EX161">
            <v>0.23300000000000001</v>
          </cell>
          <cell r="EZ161">
            <v>6.93</v>
          </cell>
          <cell r="FA161">
            <v>4.4999999999999998E-2</v>
          </cell>
          <cell r="FB161">
            <v>1.6E-2</v>
          </cell>
          <cell r="FC161">
            <v>2.9000000000000001E-2</v>
          </cell>
          <cell r="FD161">
            <v>3.7999999999999999E-2</v>
          </cell>
          <cell r="FE161">
            <v>0.11799999999999999</v>
          </cell>
          <cell r="FF161">
            <v>0.112</v>
          </cell>
          <cell r="FG161">
            <v>0.17899999999999999</v>
          </cell>
          <cell r="FH161">
            <v>0.17899999999999999</v>
          </cell>
          <cell r="FI161">
            <v>0.109</v>
          </cell>
          <cell r="FJ161">
            <v>0.153</v>
          </cell>
          <cell r="FK161">
            <v>2.1999999999999999E-2</v>
          </cell>
          <cell r="GA161">
            <v>0.01</v>
          </cell>
          <cell r="GB161">
            <v>2.1999999999999999E-2</v>
          </cell>
          <cell r="GC161">
            <v>1.2999999999999999E-2</v>
          </cell>
          <cell r="GD161">
            <v>3.0000000000000001E-3</v>
          </cell>
          <cell r="GE161">
            <v>9.9000000000000005E-2</v>
          </cell>
          <cell r="GF161">
            <v>1.9E-2</v>
          </cell>
          <cell r="GG161">
            <v>0.47599999999999998</v>
          </cell>
          <cell r="GH161">
            <v>0.44700000000000001</v>
          </cell>
          <cell r="GI161">
            <v>0.44400000000000001</v>
          </cell>
          <cell r="GJ161">
            <v>0.44700000000000001</v>
          </cell>
          <cell r="GK161">
            <v>0.46</v>
          </cell>
          <cell r="GL161">
            <v>0.495</v>
          </cell>
          <cell r="GM161">
            <v>0.31900000000000001</v>
          </cell>
          <cell r="GN161">
            <v>0.34200000000000003</v>
          </cell>
          <cell r="GO161">
            <v>0.35499999999999998</v>
          </cell>
          <cell r="GP161">
            <v>0.35099999999999998</v>
          </cell>
          <cell r="GQ161">
            <v>0.27500000000000002</v>
          </cell>
          <cell r="GR161">
            <v>0.36399999999999999</v>
          </cell>
          <cell r="GS161">
            <v>0.13700000000000001</v>
          </cell>
          <cell r="GT161">
            <v>0.13100000000000001</v>
          </cell>
          <cell r="GU161">
            <v>0.121</v>
          </cell>
          <cell r="GV161">
            <v>0.121</v>
          </cell>
          <cell r="GW161">
            <v>0.109</v>
          </cell>
          <cell r="GX161">
            <v>6.0999999999999999E-2</v>
          </cell>
          <cell r="GY161">
            <v>3.5000000000000003E-2</v>
          </cell>
          <cell r="GZ161">
            <v>3.5000000000000003E-2</v>
          </cell>
          <cell r="HA161">
            <v>4.2000000000000003E-2</v>
          </cell>
          <cell r="HB161">
            <v>4.2000000000000003E-2</v>
          </cell>
          <cell r="HC161">
            <v>3.5000000000000003E-2</v>
          </cell>
          <cell r="HD161">
            <v>3.5000000000000003E-2</v>
          </cell>
          <cell r="HE161">
            <v>2.1999999999999999E-2</v>
          </cell>
          <cell r="HF161">
            <v>2.1999999999999999E-2</v>
          </cell>
          <cell r="HG161">
            <v>2.5999999999999999E-2</v>
          </cell>
          <cell r="HH161">
            <v>3.5000000000000003E-2</v>
          </cell>
          <cell r="HI161">
            <v>2.1999999999999999E-2</v>
          </cell>
          <cell r="HJ161">
            <v>2.5999999999999999E-2</v>
          </cell>
        </row>
        <row r="162">
          <cell r="G162" t="str">
            <v>CARVER MILITARY</v>
          </cell>
          <cell r="L162" t="str">
            <v>Far South Side High School Network</v>
          </cell>
          <cell r="AB162">
            <v>609760</v>
          </cell>
          <cell r="AR162" t="str">
            <v>&gt; 75</v>
          </cell>
          <cell r="AS162" t="str">
            <v>strong</v>
          </cell>
          <cell r="AT162" t="str">
            <v>strong</v>
          </cell>
          <cell r="AU162" t="str">
            <v>strong</v>
          </cell>
          <cell r="AV162">
            <v>62</v>
          </cell>
          <cell r="AW162">
            <v>75</v>
          </cell>
          <cell r="AX162">
            <v>62</v>
          </cell>
          <cell r="AY162">
            <v>260</v>
          </cell>
          <cell r="AZ162">
            <v>1</v>
          </cell>
          <cell r="BA162">
            <v>0</v>
          </cell>
          <cell r="BB162">
            <v>239</v>
          </cell>
          <cell r="BC162">
            <v>15</v>
          </cell>
          <cell r="BI162">
            <v>1.2E-2</v>
          </cell>
          <cell r="BJ162">
            <v>1.4999999999999999E-2</v>
          </cell>
          <cell r="BK162">
            <v>2.7E-2</v>
          </cell>
          <cell r="BL162">
            <v>2.3E-2</v>
          </cell>
          <cell r="BM162">
            <v>3.7999999999999999E-2</v>
          </cell>
          <cell r="BN162">
            <v>5.8000000000000003E-2</v>
          </cell>
          <cell r="BO162">
            <v>7.6999999999999999E-2</v>
          </cell>
          <cell r="BP162">
            <v>7.6999999999999999E-2</v>
          </cell>
          <cell r="BQ162">
            <v>8.7999999999999995E-2</v>
          </cell>
          <cell r="BR162">
            <v>8.1000000000000003E-2</v>
          </cell>
          <cell r="BS162">
            <v>8.5000000000000006E-2</v>
          </cell>
          <cell r="BT162">
            <v>0.14199999999999999</v>
          </cell>
          <cell r="BU162">
            <v>0.27700000000000002</v>
          </cell>
          <cell r="BV162">
            <v>0.215</v>
          </cell>
          <cell r="BW162">
            <v>0.28799999999999998</v>
          </cell>
          <cell r="BX162">
            <v>0.23100000000000001</v>
          </cell>
          <cell r="BY162">
            <v>0.28499999999999998</v>
          </cell>
          <cell r="BZ162">
            <v>0.28100000000000003</v>
          </cell>
          <cell r="CA162">
            <v>8.0000000000000002E-3</v>
          </cell>
          <cell r="CB162">
            <v>1.9E-2</v>
          </cell>
          <cell r="CC162">
            <v>1.2E-2</v>
          </cell>
          <cell r="CD162">
            <v>8.0000000000000002E-3</v>
          </cell>
          <cell r="CE162">
            <v>1.4999999999999999E-2</v>
          </cell>
          <cell r="CF162">
            <v>3.5000000000000003E-2</v>
          </cell>
          <cell r="CG162">
            <v>0.627</v>
          </cell>
          <cell r="CH162">
            <v>0.67300000000000004</v>
          </cell>
          <cell r="CI162">
            <v>0.58499999999999996</v>
          </cell>
          <cell r="CJ162">
            <v>0.65800000000000003</v>
          </cell>
          <cell r="CK162">
            <v>0.57699999999999996</v>
          </cell>
          <cell r="CL162">
            <v>0.48499999999999999</v>
          </cell>
          <cell r="CM162">
            <v>8.0000000000000002E-3</v>
          </cell>
          <cell r="CN162">
            <v>4.0000000000000001E-3</v>
          </cell>
          <cell r="CO162">
            <v>8.0000000000000002E-3</v>
          </cell>
          <cell r="CP162">
            <v>2.3E-2</v>
          </cell>
          <cell r="CQ162">
            <v>1.2E-2</v>
          </cell>
          <cell r="CR162">
            <v>3.1E-2</v>
          </cell>
          <cell r="CS162">
            <v>3.7999999999999999E-2</v>
          </cell>
          <cell r="CT162">
            <v>6.2E-2</v>
          </cell>
          <cell r="CU162">
            <v>4.2000000000000003E-2</v>
          </cell>
          <cell r="CV162">
            <v>2.7E-2</v>
          </cell>
          <cell r="CW162">
            <v>4.5999999999999999E-2</v>
          </cell>
          <cell r="CX162">
            <v>4.2000000000000003E-2</v>
          </cell>
          <cell r="CY162">
            <v>0.05</v>
          </cell>
          <cell r="CZ162">
            <v>3.5000000000000003E-2</v>
          </cell>
          <cell r="DA162">
            <v>6.2E-2</v>
          </cell>
          <cell r="DB162">
            <v>5.8000000000000003E-2</v>
          </cell>
          <cell r="DC162">
            <v>0.1</v>
          </cell>
          <cell r="DD162">
            <v>8.1000000000000003E-2</v>
          </cell>
          <cell r="DE162">
            <v>0.14599999999999999</v>
          </cell>
          <cell r="DF162">
            <v>0.18099999999999999</v>
          </cell>
          <cell r="DG162">
            <v>0.188</v>
          </cell>
          <cell r="DH162">
            <v>0.16500000000000001</v>
          </cell>
          <cell r="DI162">
            <v>0.188</v>
          </cell>
          <cell r="DJ162">
            <v>0.23499999999999999</v>
          </cell>
          <cell r="DK162">
            <v>0.23499999999999999</v>
          </cell>
          <cell r="DL162">
            <v>0.17699999999999999</v>
          </cell>
          <cell r="DM162">
            <v>0.192</v>
          </cell>
          <cell r="DN162">
            <v>1.2E-2</v>
          </cell>
          <cell r="DO162">
            <v>8.0000000000000002E-3</v>
          </cell>
          <cell r="DP162">
            <v>8.0000000000000002E-3</v>
          </cell>
          <cell r="DQ162">
            <v>1.4999999999999999E-2</v>
          </cell>
          <cell r="DR162">
            <v>1.4999999999999999E-2</v>
          </cell>
          <cell r="DS162">
            <v>2.3E-2</v>
          </cell>
          <cell r="DT162">
            <v>8.0000000000000002E-3</v>
          </cell>
          <cell r="DU162">
            <v>2.3E-2</v>
          </cell>
          <cell r="DV162">
            <v>1.9E-2</v>
          </cell>
          <cell r="DW162">
            <v>0.80800000000000005</v>
          </cell>
          <cell r="DX162">
            <v>0.76200000000000001</v>
          </cell>
          <cell r="DY162">
            <v>0.754</v>
          </cell>
          <cell r="DZ162">
            <v>0.746</v>
          </cell>
          <cell r="EA162">
            <v>0.75</v>
          </cell>
          <cell r="EB162">
            <v>0.65</v>
          </cell>
          <cell r="EC162">
            <v>0.66200000000000003</v>
          </cell>
          <cell r="ED162">
            <v>0.63800000000000001</v>
          </cell>
          <cell r="EE162">
            <v>0.66500000000000004</v>
          </cell>
          <cell r="EF162">
            <v>0.315</v>
          </cell>
          <cell r="EG162">
            <v>3.1E-2</v>
          </cell>
          <cell r="EH162">
            <v>2.3E-2</v>
          </cell>
          <cell r="EJ162">
            <v>0.315</v>
          </cell>
          <cell r="EK162">
            <v>0.13500000000000001</v>
          </cell>
          <cell r="EL162">
            <v>0.108</v>
          </cell>
          <cell r="EN162">
            <v>0.13800000000000001</v>
          </cell>
          <cell r="EO162">
            <v>0.34200000000000003</v>
          </cell>
          <cell r="EP162">
            <v>0.315</v>
          </cell>
          <cell r="ER162">
            <v>1.4999999999999999E-2</v>
          </cell>
          <cell r="ES162">
            <v>1.4999999999999999E-2</v>
          </cell>
          <cell r="ET162">
            <v>3.7999999999999999E-2</v>
          </cell>
          <cell r="EV162">
            <v>0.215</v>
          </cell>
          <cell r="EW162">
            <v>0.47699999999999998</v>
          </cell>
          <cell r="EX162">
            <v>0.51500000000000001</v>
          </cell>
          <cell r="EZ162">
            <v>7.49</v>
          </cell>
          <cell r="FA162">
            <v>4.5999999999999999E-2</v>
          </cell>
          <cell r="FB162">
            <v>1.9E-2</v>
          </cell>
          <cell r="FC162">
            <v>2.3E-2</v>
          </cell>
          <cell r="FD162">
            <v>4.5999999999999999E-2</v>
          </cell>
          <cell r="FE162">
            <v>0.112</v>
          </cell>
          <cell r="FF162">
            <v>6.2E-2</v>
          </cell>
          <cell r="FG162">
            <v>8.1000000000000003E-2</v>
          </cell>
          <cell r="FH162">
            <v>0.14599999999999999</v>
          </cell>
          <cell r="FI162">
            <v>0.11899999999999999</v>
          </cell>
          <cell r="FJ162">
            <v>0.32700000000000001</v>
          </cell>
          <cell r="FK162">
            <v>1.9E-2</v>
          </cell>
          <cell r="GA162">
            <v>2.7E-2</v>
          </cell>
          <cell r="GB162">
            <v>1.9E-2</v>
          </cell>
          <cell r="GC162">
            <v>1.4999999999999999E-2</v>
          </cell>
          <cell r="GD162">
            <v>2.3E-2</v>
          </cell>
          <cell r="GE162">
            <v>0.05</v>
          </cell>
          <cell r="GF162">
            <v>2.7E-2</v>
          </cell>
          <cell r="GG162">
            <v>0.33800000000000002</v>
          </cell>
          <cell r="GH162">
            <v>0.35</v>
          </cell>
          <cell r="GI162">
            <v>0.35399999999999998</v>
          </cell>
          <cell r="GJ162">
            <v>0.34599999999999997</v>
          </cell>
          <cell r="GK162">
            <v>0.38800000000000001</v>
          </cell>
          <cell r="GL162">
            <v>0.312</v>
          </cell>
          <cell r="GM162">
            <v>0.58499999999999996</v>
          </cell>
          <cell r="GN162">
            <v>0.435</v>
          </cell>
          <cell r="GO162">
            <v>0.45800000000000002</v>
          </cell>
          <cell r="GP162">
            <v>0.48499999999999999</v>
          </cell>
          <cell r="GQ162">
            <v>0.438</v>
          </cell>
          <cell r="GR162">
            <v>0.59199999999999997</v>
          </cell>
          <cell r="GS162">
            <v>1.9E-2</v>
          </cell>
          <cell r="GT162">
            <v>0.154</v>
          </cell>
          <cell r="GU162">
            <v>0.115</v>
          </cell>
          <cell r="GV162">
            <v>0.1</v>
          </cell>
          <cell r="GW162">
            <v>6.9000000000000006E-2</v>
          </cell>
          <cell r="GX162">
            <v>3.5000000000000003E-2</v>
          </cell>
          <cell r="GY162">
            <v>2.3E-2</v>
          </cell>
          <cell r="GZ162">
            <v>2.7E-2</v>
          </cell>
          <cell r="HA162">
            <v>3.1E-2</v>
          </cell>
          <cell r="HB162">
            <v>2.7E-2</v>
          </cell>
          <cell r="HC162">
            <v>2.7E-2</v>
          </cell>
          <cell r="HD162">
            <v>2.7E-2</v>
          </cell>
          <cell r="HE162">
            <v>8.0000000000000002E-3</v>
          </cell>
          <cell r="HF162">
            <v>1.4999999999999999E-2</v>
          </cell>
          <cell r="HG162">
            <v>2.7E-2</v>
          </cell>
          <cell r="HH162">
            <v>1.9E-2</v>
          </cell>
          <cell r="HI162">
            <v>2.7E-2</v>
          </cell>
          <cell r="HJ162">
            <v>8.0000000000000002E-3</v>
          </cell>
        </row>
        <row r="163">
          <cell r="G163" t="str">
            <v>CORLISS HS</v>
          </cell>
          <cell r="L163" t="str">
            <v>Far South Side High School Network</v>
          </cell>
          <cell r="AB163">
            <v>609761</v>
          </cell>
          <cell r="AR163" t="str">
            <v>&lt; 30</v>
          </cell>
          <cell r="AS163" t="str">
            <v/>
          </cell>
          <cell r="AT163" t="str">
            <v/>
          </cell>
          <cell r="AU163" t="str">
            <v/>
          </cell>
        </row>
        <row r="164">
          <cell r="G164" t="str">
            <v>JULIAN HS</v>
          </cell>
          <cell r="L164" t="str">
            <v>Far South Side High School Network</v>
          </cell>
          <cell r="AB164">
            <v>609762</v>
          </cell>
          <cell r="AR164" t="str">
            <v>&lt; 30</v>
          </cell>
          <cell r="AS164" t="str">
            <v/>
          </cell>
          <cell r="AT164" t="str">
            <v/>
          </cell>
          <cell r="AU164" t="str">
            <v/>
          </cell>
        </row>
        <row r="165">
          <cell r="G165" t="str">
            <v>JUAREZ HS</v>
          </cell>
          <cell r="L165" t="str">
            <v>West Side High School Network</v>
          </cell>
          <cell r="AB165">
            <v>609764</v>
          </cell>
          <cell r="AR165" t="str">
            <v>&gt; 75</v>
          </cell>
          <cell r="AS165" t="str">
            <v>neutral</v>
          </cell>
          <cell r="AT165" t="str">
            <v>neutral</v>
          </cell>
          <cell r="AU165" t="str">
            <v>neutral</v>
          </cell>
          <cell r="AV165">
            <v>55</v>
          </cell>
          <cell r="AW165">
            <v>49</v>
          </cell>
          <cell r="AX165">
            <v>53</v>
          </cell>
          <cell r="AY165">
            <v>981</v>
          </cell>
          <cell r="AZ165">
            <v>10</v>
          </cell>
          <cell r="BA165">
            <v>4</v>
          </cell>
          <cell r="BB165">
            <v>18</v>
          </cell>
          <cell r="BC165">
            <v>921</v>
          </cell>
          <cell r="BI165">
            <v>1.4E-2</v>
          </cell>
          <cell r="BJ165">
            <v>0.01</v>
          </cell>
          <cell r="BK165">
            <v>0.02</v>
          </cell>
          <cell r="BL165">
            <v>1.0999999999999999E-2</v>
          </cell>
          <cell r="BM165">
            <v>2.4E-2</v>
          </cell>
          <cell r="BN165">
            <v>4.3999999999999997E-2</v>
          </cell>
          <cell r="BO165">
            <v>6.4000000000000001E-2</v>
          </cell>
          <cell r="BP165">
            <v>4.4999999999999998E-2</v>
          </cell>
          <cell r="BQ165">
            <v>6.6000000000000003E-2</v>
          </cell>
          <cell r="BR165">
            <v>5.3999999999999999E-2</v>
          </cell>
          <cell r="BS165">
            <v>0.115</v>
          </cell>
          <cell r="BT165">
            <v>0.19500000000000001</v>
          </cell>
          <cell r="BU165">
            <v>0.42499999999999999</v>
          </cell>
          <cell r="BV165">
            <v>0.32700000000000001</v>
          </cell>
          <cell r="BW165">
            <v>0.439</v>
          </cell>
          <cell r="BX165">
            <v>0.30299999999999999</v>
          </cell>
          <cell r="BY165">
            <v>0.39700000000000002</v>
          </cell>
          <cell r="BZ165">
            <v>0.373</v>
          </cell>
          <cell r="CA165">
            <v>1.2E-2</v>
          </cell>
          <cell r="CB165">
            <v>8.9999999999999993E-3</v>
          </cell>
          <cell r="CC165">
            <v>0.02</v>
          </cell>
          <cell r="CD165">
            <v>1.0999999999999999E-2</v>
          </cell>
          <cell r="CE165">
            <v>2.5000000000000001E-2</v>
          </cell>
          <cell r="CF165">
            <v>2.5000000000000001E-2</v>
          </cell>
          <cell r="CG165">
            <v>0.48399999999999999</v>
          </cell>
          <cell r="CH165">
            <v>0.60899999999999999</v>
          </cell>
          <cell r="CI165">
            <v>0.45400000000000001</v>
          </cell>
          <cell r="CJ165">
            <v>0.621</v>
          </cell>
          <cell r="CK165">
            <v>0.438</v>
          </cell>
          <cell r="CL165">
            <v>0.36299999999999999</v>
          </cell>
          <cell r="CM165">
            <v>8.0000000000000002E-3</v>
          </cell>
          <cell r="CN165">
            <v>0.01</v>
          </cell>
          <cell r="CO165">
            <v>8.0000000000000002E-3</v>
          </cell>
          <cell r="CP165">
            <v>1.2E-2</v>
          </cell>
          <cell r="CQ165">
            <v>5.0000000000000001E-3</v>
          </cell>
          <cell r="CR165">
            <v>1.0999999999999999E-2</v>
          </cell>
          <cell r="CS165">
            <v>5.6000000000000001E-2</v>
          </cell>
          <cell r="CT165">
            <v>0.13100000000000001</v>
          </cell>
          <cell r="CU165">
            <v>7.3999999999999996E-2</v>
          </cell>
          <cell r="CV165">
            <v>3.7999999999999999E-2</v>
          </cell>
          <cell r="CW165">
            <v>3.4000000000000002E-2</v>
          </cell>
          <cell r="CX165">
            <v>5.3999999999999999E-2</v>
          </cell>
          <cell r="CY165">
            <v>6.3E-2</v>
          </cell>
          <cell r="CZ165">
            <v>4.4999999999999998E-2</v>
          </cell>
          <cell r="DA165">
            <v>6.2E-2</v>
          </cell>
          <cell r="DB165">
            <v>0.123</v>
          </cell>
          <cell r="DC165">
            <v>0.13900000000000001</v>
          </cell>
          <cell r="DD165">
            <v>0.126</v>
          </cell>
          <cell r="DE165">
            <v>0.33</v>
          </cell>
          <cell r="DF165">
            <v>0.35199999999999998</v>
          </cell>
          <cell r="DG165">
            <v>0.371</v>
          </cell>
          <cell r="DH165">
            <v>0.374</v>
          </cell>
          <cell r="DI165">
            <v>0.375</v>
          </cell>
          <cell r="DJ165">
            <v>0.36799999999999999</v>
          </cell>
          <cell r="DK165">
            <v>0.36399999999999999</v>
          </cell>
          <cell r="DL165">
            <v>0.33500000000000002</v>
          </cell>
          <cell r="DM165">
            <v>0.35</v>
          </cell>
          <cell r="DN165">
            <v>1.0999999999999999E-2</v>
          </cell>
          <cell r="DO165">
            <v>8.0000000000000002E-3</v>
          </cell>
          <cell r="DP165">
            <v>1.6E-2</v>
          </cell>
          <cell r="DQ165">
            <v>8.9999999999999993E-3</v>
          </cell>
          <cell r="DR165">
            <v>1.2E-2</v>
          </cell>
          <cell r="DS165">
            <v>1.7000000000000001E-2</v>
          </cell>
          <cell r="DT165">
            <v>1.4E-2</v>
          </cell>
          <cell r="DU165">
            <v>8.9999999999999993E-3</v>
          </cell>
          <cell r="DV165">
            <v>8.0000000000000002E-3</v>
          </cell>
          <cell r="DW165">
            <v>0.61299999999999999</v>
          </cell>
          <cell r="DX165">
            <v>0.59599999999999997</v>
          </cell>
          <cell r="DY165">
            <v>0.55000000000000004</v>
          </cell>
          <cell r="DZ165">
            <v>0.54100000000000004</v>
          </cell>
          <cell r="EA165">
            <v>0.56299999999999994</v>
          </cell>
          <cell r="EB165">
            <v>0.54100000000000004</v>
          </cell>
          <cell r="EC165">
            <v>0.442</v>
          </cell>
          <cell r="ED165">
            <v>0.38500000000000001</v>
          </cell>
          <cell r="EE165">
            <v>0.441</v>
          </cell>
          <cell r="EF165">
            <v>0.308</v>
          </cell>
          <cell r="EG165">
            <v>4.4999999999999998E-2</v>
          </cell>
          <cell r="EH165">
            <v>2.1000000000000001E-2</v>
          </cell>
          <cell r="EJ165">
            <v>0.27400000000000002</v>
          </cell>
          <cell r="EK165">
            <v>0.11</v>
          </cell>
          <cell r="EL165">
            <v>6.0999999999999999E-2</v>
          </cell>
          <cell r="EN165">
            <v>0.22700000000000001</v>
          </cell>
          <cell r="EO165">
            <v>0.432</v>
          </cell>
          <cell r="EP165">
            <v>0.41899999999999998</v>
          </cell>
          <cell r="ER165">
            <v>4.2000000000000003E-2</v>
          </cell>
          <cell r="ES165">
            <v>2.9000000000000001E-2</v>
          </cell>
          <cell r="ET165">
            <v>6.7000000000000004E-2</v>
          </cell>
          <cell r="EV165">
            <v>0.14899999999999999</v>
          </cell>
          <cell r="EW165">
            <v>0.38400000000000001</v>
          </cell>
          <cell r="EX165">
            <v>0.43099999999999999</v>
          </cell>
          <cell r="EZ165">
            <v>8.39</v>
          </cell>
          <cell r="FA165">
            <v>8.9999999999999993E-3</v>
          </cell>
          <cell r="FB165">
            <v>7.0000000000000001E-3</v>
          </cell>
          <cell r="FC165">
            <v>8.9999999999999993E-3</v>
          </cell>
          <cell r="FD165">
            <v>1.4999999999999999E-2</v>
          </cell>
          <cell r="FE165">
            <v>5.2999999999999999E-2</v>
          </cell>
          <cell r="FF165">
            <v>4.8000000000000001E-2</v>
          </cell>
          <cell r="FG165">
            <v>8.3000000000000004E-2</v>
          </cell>
          <cell r="FH165">
            <v>0.185</v>
          </cell>
          <cell r="FI165">
            <v>0.183</v>
          </cell>
          <cell r="FJ165">
            <v>0.374</v>
          </cell>
          <cell r="FK165">
            <v>3.4000000000000002E-2</v>
          </cell>
          <cell r="GA165">
            <v>1.2999999999999999E-2</v>
          </cell>
          <cell r="GB165">
            <v>8.0000000000000002E-3</v>
          </cell>
          <cell r="GC165">
            <v>8.0000000000000002E-3</v>
          </cell>
          <cell r="GD165">
            <v>2.4E-2</v>
          </cell>
          <cell r="GE165">
            <v>0.127</v>
          </cell>
          <cell r="GF165">
            <v>2.4E-2</v>
          </cell>
          <cell r="GG165">
            <v>0.42299999999999999</v>
          </cell>
          <cell r="GH165">
            <v>0.35399999999999998</v>
          </cell>
          <cell r="GI165">
            <v>0.35</v>
          </cell>
          <cell r="GJ165">
            <v>0.34599999999999997</v>
          </cell>
          <cell r="GK165">
            <v>0.38400000000000001</v>
          </cell>
          <cell r="GL165">
            <v>0.39600000000000002</v>
          </cell>
          <cell r="GM165">
            <v>0.39600000000000002</v>
          </cell>
          <cell r="GN165">
            <v>0.436</v>
          </cell>
          <cell r="GO165">
            <v>0.49399999999999999</v>
          </cell>
          <cell r="GP165">
            <v>0.45100000000000001</v>
          </cell>
          <cell r="GQ165">
            <v>0.28399999999999997</v>
          </cell>
          <cell r="GR165">
            <v>0.434</v>
          </cell>
          <cell r="GS165">
            <v>0.113</v>
          </cell>
          <cell r="GT165">
            <v>0.13800000000000001</v>
          </cell>
          <cell r="GU165">
            <v>9.0999999999999998E-2</v>
          </cell>
          <cell r="GV165">
            <v>0.115</v>
          </cell>
          <cell r="GW165">
            <v>0.14099999999999999</v>
          </cell>
          <cell r="GX165">
            <v>0.09</v>
          </cell>
          <cell r="GY165">
            <v>2.5000000000000001E-2</v>
          </cell>
          <cell r="GZ165">
            <v>2.1999999999999999E-2</v>
          </cell>
          <cell r="HA165">
            <v>2.3E-2</v>
          </cell>
          <cell r="HB165">
            <v>2.5000000000000001E-2</v>
          </cell>
          <cell r="HC165">
            <v>2.9000000000000001E-2</v>
          </cell>
          <cell r="HD165">
            <v>2.4E-2</v>
          </cell>
          <cell r="HE165">
            <v>0.03</v>
          </cell>
          <cell r="HF165">
            <v>4.2000000000000003E-2</v>
          </cell>
          <cell r="HG165">
            <v>3.4000000000000002E-2</v>
          </cell>
          <cell r="HH165">
            <v>3.9E-2</v>
          </cell>
          <cell r="HI165">
            <v>3.5000000000000003E-2</v>
          </cell>
          <cell r="HJ165">
            <v>3.2000000000000001E-2</v>
          </cell>
        </row>
        <row r="166">
          <cell r="G166" t="str">
            <v>VAUGHN HS</v>
          </cell>
          <cell r="L166" t="str">
            <v>North-Northwest Side High School Network</v>
          </cell>
          <cell r="AB166">
            <v>609766</v>
          </cell>
          <cell r="AR166" t="str">
            <v>55</v>
          </cell>
          <cell r="AS166" t="str">
            <v>very strong</v>
          </cell>
          <cell r="AT166" t="str">
            <v>very strong</v>
          </cell>
          <cell r="AU166" t="str">
            <v>very strong</v>
          </cell>
          <cell r="AV166">
            <v>82</v>
          </cell>
          <cell r="AW166">
            <v>86</v>
          </cell>
          <cell r="AX166">
            <v>86</v>
          </cell>
          <cell r="AY166">
            <v>100</v>
          </cell>
          <cell r="AZ166">
            <v>23</v>
          </cell>
          <cell r="BA166">
            <v>2</v>
          </cell>
          <cell r="BB166">
            <v>25</v>
          </cell>
          <cell r="BC166">
            <v>43</v>
          </cell>
          <cell r="BI166">
            <v>0</v>
          </cell>
          <cell r="BJ166">
            <v>0.01</v>
          </cell>
          <cell r="BK166">
            <v>0</v>
          </cell>
          <cell r="BL166">
            <v>0.01</v>
          </cell>
          <cell r="BM166">
            <v>0.02</v>
          </cell>
          <cell r="BN166">
            <v>0.06</v>
          </cell>
          <cell r="BO166">
            <v>0.01</v>
          </cell>
          <cell r="BP166">
            <v>0.02</v>
          </cell>
          <cell r="BQ166">
            <v>0.03</v>
          </cell>
          <cell r="BR166">
            <v>0.03</v>
          </cell>
          <cell r="BS166">
            <v>0.04</v>
          </cell>
          <cell r="BT166">
            <v>0.09</v>
          </cell>
          <cell r="BU166">
            <v>0.28000000000000003</v>
          </cell>
          <cell r="BV166">
            <v>0.12</v>
          </cell>
          <cell r="BW166">
            <v>0.21</v>
          </cell>
          <cell r="BX166">
            <v>0.19</v>
          </cell>
          <cell r="BY166">
            <v>0.34</v>
          </cell>
          <cell r="BZ166">
            <v>0.28999999999999998</v>
          </cell>
          <cell r="CA166">
            <v>0</v>
          </cell>
          <cell r="CB166">
            <v>0.01</v>
          </cell>
          <cell r="CC166">
            <v>0.02</v>
          </cell>
          <cell r="CD166">
            <v>0.01</v>
          </cell>
          <cell r="CE166">
            <v>0.01</v>
          </cell>
          <cell r="CF166">
            <v>0.04</v>
          </cell>
          <cell r="CG166">
            <v>0.71</v>
          </cell>
          <cell r="CH166">
            <v>0.84</v>
          </cell>
          <cell r="CI166">
            <v>0.74</v>
          </cell>
          <cell r="CJ166">
            <v>0.76</v>
          </cell>
          <cell r="CK166">
            <v>0.59</v>
          </cell>
          <cell r="CL166">
            <v>0.52</v>
          </cell>
          <cell r="CM166">
            <v>0</v>
          </cell>
          <cell r="CN166">
            <v>0</v>
          </cell>
          <cell r="CO166">
            <v>0.01</v>
          </cell>
          <cell r="CP166">
            <v>0</v>
          </cell>
          <cell r="CQ166">
            <v>0</v>
          </cell>
          <cell r="CR166">
            <v>0</v>
          </cell>
          <cell r="CS166">
            <v>0.01</v>
          </cell>
          <cell r="CT166">
            <v>0.02</v>
          </cell>
          <cell r="CU166">
            <v>0</v>
          </cell>
          <cell r="CV166">
            <v>0.02</v>
          </cell>
          <cell r="CW166">
            <v>0.02</v>
          </cell>
          <cell r="CX166">
            <v>0.02</v>
          </cell>
          <cell r="CY166">
            <v>0.02</v>
          </cell>
          <cell r="CZ166">
            <v>0.02</v>
          </cell>
          <cell r="DA166">
            <v>0.04</v>
          </cell>
          <cell r="DB166">
            <v>0.06</v>
          </cell>
          <cell r="DC166">
            <v>0.1</v>
          </cell>
          <cell r="DD166">
            <v>7.0000000000000007E-2</v>
          </cell>
          <cell r="DE166">
            <v>0.17</v>
          </cell>
          <cell r="DF166">
            <v>0.17</v>
          </cell>
          <cell r="DG166">
            <v>0.2</v>
          </cell>
          <cell r="DH166">
            <v>0.19</v>
          </cell>
          <cell r="DI166">
            <v>0.21</v>
          </cell>
          <cell r="DJ166">
            <v>0.21</v>
          </cell>
          <cell r="DK166">
            <v>0.24</v>
          </cell>
          <cell r="DL166">
            <v>0.26</v>
          </cell>
          <cell r="DM166">
            <v>0.28000000000000003</v>
          </cell>
          <cell r="DN166">
            <v>0</v>
          </cell>
          <cell r="DO166">
            <v>0.02</v>
          </cell>
          <cell r="DP166">
            <v>0.01</v>
          </cell>
          <cell r="DQ166">
            <v>0.01</v>
          </cell>
          <cell r="DR166">
            <v>0.01</v>
          </cell>
          <cell r="DS166">
            <v>0</v>
          </cell>
          <cell r="DT166">
            <v>0.02</v>
          </cell>
          <cell r="DU166">
            <v>0</v>
          </cell>
          <cell r="DV166">
            <v>0.03</v>
          </cell>
          <cell r="DW166">
            <v>0.81</v>
          </cell>
          <cell r="DX166">
            <v>0.79</v>
          </cell>
          <cell r="DY166">
            <v>0.76</v>
          </cell>
          <cell r="DZ166">
            <v>0.78</v>
          </cell>
          <cell r="EA166">
            <v>0.76</v>
          </cell>
          <cell r="EB166">
            <v>0.75</v>
          </cell>
          <cell r="EC166">
            <v>0.67</v>
          </cell>
          <cell r="ED166">
            <v>0.62</v>
          </cell>
          <cell r="EE166">
            <v>0.62</v>
          </cell>
          <cell r="EF166">
            <v>0.4</v>
          </cell>
          <cell r="EG166">
            <v>0.01</v>
          </cell>
          <cell r="EH166">
            <v>0.02</v>
          </cell>
          <cell r="EJ166">
            <v>0.37</v>
          </cell>
          <cell r="EK166">
            <v>0.02</v>
          </cell>
          <cell r="EL166">
            <v>0.02</v>
          </cell>
          <cell r="EN166">
            <v>0.1</v>
          </cell>
          <cell r="EO166">
            <v>0.24</v>
          </cell>
          <cell r="EP166">
            <v>0.24</v>
          </cell>
          <cell r="ER166">
            <v>0.01</v>
          </cell>
          <cell r="ES166">
            <v>0.03</v>
          </cell>
          <cell r="ET166">
            <v>0.05</v>
          </cell>
          <cell r="EV166">
            <v>0.12</v>
          </cell>
          <cell r="EW166">
            <v>0.7</v>
          </cell>
          <cell r="EX166">
            <v>0.67</v>
          </cell>
          <cell r="EZ166">
            <v>9.4499999999999993</v>
          </cell>
          <cell r="FA166">
            <v>0</v>
          </cell>
          <cell r="FB166">
            <v>0</v>
          </cell>
          <cell r="FC166">
            <v>0.01</v>
          </cell>
          <cell r="FD166">
            <v>0</v>
          </cell>
          <cell r="FE166">
            <v>0.02</v>
          </cell>
          <cell r="FF166">
            <v>0.02</v>
          </cell>
          <cell r="FG166">
            <v>0.02</v>
          </cell>
          <cell r="FH166">
            <v>0.04</v>
          </cell>
          <cell r="FI166">
            <v>0.15</v>
          </cell>
          <cell r="FJ166">
            <v>0.72</v>
          </cell>
          <cell r="FK166">
            <v>0.02</v>
          </cell>
          <cell r="GA166">
            <v>0</v>
          </cell>
          <cell r="GB166">
            <v>0</v>
          </cell>
          <cell r="GC166">
            <v>0.01</v>
          </cell>
          <cell r="GD166">
            <v>0.04</v>
          </cell>
          <cell r="GE166">
            <v>0.05</v>
          </cell>
          <cell r="GF166">
            <v>0</v>
          </cell>
          <cell r="GG166">
            <v>0.21</v>
          </cell>
          <cell r="GH166">
            <v>0.21</v>
          </cell>
          <cell r="GI166">
            <v>0.17</v>
          </cell>
          <cell r="GJ166">
            <v>0.19</v>
          </cell>
          <cell r="GK166">
            <v>0.22</v>
          </cell>
          <cell r="GL166">
            <v>0.14000000000000001</v>
          </cell>
          <cell r="GM166">
            <v>0.74</v>
          </cell>
          <cell r="GN166">
            <v>0.64</v>
          </cell>
          <cell r="GO166">
            <v>0.61</v>
          </cell>
          <cell r="GP166">
            <v>0.62</v>
          </cell>
          <cell r="GQ166">
            <v>0.61</v>
          </cell>
          <cell r="GR166">
            <v>0.78</v>
          </cell>
          <cell r="GS166">
            <v>0.01</v>
          </cell>
          <cell r="GT166">
            <v>0.09</v>
          </cell>
          <cell r="GU166">
            <v>0.08</v>
          </cell>
          <cell r="GV166">
            <v>0.05</v>
          </cell>
          <cell r="GW166">
            <v>0.03</v>
          </cell>
          <cell r="GX166">
            <v>0.02</v>
          </cell>
          <cell r="GY166">
            <v>0.03</v>
          </cell>
          <cell r="GZ166">
            <v>0.02</v>
          </cell>
          <cell r="HA166">
            <v>0.04</v>
          </cell>
          <cell r="HB166">
            <v>0.04</v>
          </cell>
          <cell r="HC166">
            <v>0.03</v>
          </cell>
          <cell r="HD166">
            <v>0.01</v>
          </cell>
          <cell r="HE166">
            <v>0.01</v>
          </cell>
          <cell r="HF166">
            <v>0.04</v>
          </cell>
          <cell r="HG166">
            <v>0.09</v>
          </cell>
          <cell r="HH166">
            <v>0.06</v>
          </cell>
          <cell r="HI166">
            <v>0.06</v>
          </cell>
          <cell r="HJ166">
            <v>0.05</v>
          </cell>
        </row>
        <row r="167">
          <cell r="G167" t="str">
            <v>HOPE HS</v>
          </cell>
          <cell r="L167" t="str">
            <v>Southwest Side High School Network</v>
          </cell>
          <cell r="AB167">
            <v>609768</v>
          </cell>
          <cell r="AR167" t="str">
            <v>38</v>
          </cell>
          <cell r="AS167" t="str">
            <v>neutral</v>
          </cell>
          <cell r="AT167" t="str">
            <v>neutral</v>
          </cell>
          <cell r="AU167" t="str">
            <v>weak</v>
          </cell>
          <cell r="AV167">
            <v>44</v>
          </cell>
          <cell r="AW167">
            <v>46</v>
          </cell>
          <cell r="AX167">
            <v>38</v>
          </cell>
          <cell r="AY167">
            <v>168</v>
          </cell>
          <cell r="AZ167">
            <v>1</v>
          </cell>
          <cell r="BA167">
            <v>1</v>
          </cell>
          <cell r="BB167">
            <v>159</v>
          </cell>
          <cell r="BC167">
            <v>1</v>
          </cell>
          <cell r="BI167">
            <v>1.7999999999999999E-2</v>
          </cell>
          <cell r="BJ167">
            <v>2.4E-2</v>
          </cell>
          <cell r="BK167">
            <v>1.7999999999999999E-2</v>
          </cell>
          <cell r="BL167">
            <v>7.0999999999999994E-2</v>
          </cell>
          <cell r="BM167">
            <v>6.5000000000000002E-2</v>
          </cell>
          <cell r="BN167">
            <v>0.113</v>
          </cell>
          <cell r="BO167">
            <v>0.113</v>
          </cell>
          <cell r="BP167">
            <v>7.6999999999999999E-2</v>
          </cell>
          <cell r="BQ167">
            <v>0.14299999999999999</v>
          </cell>
          <cell r="BR167">
            <v>0.14899999999999999</v>
          </cell>
          <cell r="BS167">
            <v>0.17899999999999999</v>
          </cell>
          <cell r="BT167">
            <v>0.22</v>
          </cell>
          <cell r="BU167">
            <v>0.32700000000000001</v>
          </cell>
          <cell r="BV167">
            <v>0.29799999999999999</v>
          </cell>
          <cell r="BW167">
            <v>0.32100000000000001</v>
          </cell>
          <cell r="BX167">
            <v>0.30399999999999999</v>
          </cell>
          <cell r="BY167">
            <v>0.32100000000000001</v>
          </cell>
          <cell r="BZ167">
            <v>0.27400000000000002</v>
          </cell>
          <cell r="CA167">
            <v>6.0000000000000001E-3</v>
          </cell>
          <cell r="CB167">
            <v>6.0000000000000001E-3</v>
          </cell>
          <cell r="CC167">
            <v>1.7999999999999999E-2</v>
          </cell>
          <cell r="CD167">
            <v>6.0000000000000001E-3</v>
          </cell>
          <cell r="CE167">
            <v>1.2E-2</v>
          </cell>
          <cell r="CF167">
            <v>4.2000000000000003E-2</v>
          </cell>
          <cell r="CG167">
            <v>0.53600000000000003</v>
          </cell>
          <cell r="CH167">
            <v>0.59499999999999997</v>
          </cell>
          <cell r="CI167">
            <v>0.5</v>
          </cell>
          <cell r="CJ167">
            <v>0.47</v>
          </cell>
          <cell r="CK167">
            <v>0.42299999999999999</v>
          </cell>
          <cell r="CL167">
            <v>0.35099999999999998</v>
          </cell>
          <cell r="CM167">
            <v>1.7999999999999999E-2</v>
          </cell>
          <cell r="CN167">
            <v>1.2E-2</v>
          </cell>
          <cell r="CO167">
            <v>2.4E-2</v>
          </cell>
          <cell r="CP167">
            <v>1.7999999999999999E-2</v>
          </cell>
          <cell r="CQ167">
            <v>2.4E-2</v>
          </cell>
          <cell r="CR167">
            <v>0.03</v>
          </cell>
          <cell r="CS167">
            <v>0.11899999999999999</v>
          </cell>
          <cell r="CT167">
            <v>0.13100000000000001</v>
          </cell>
          <cell r="CU167">
            <v>0.113</v>
          </cell>
          <cell r="CV167">
            <v>0.06</v>
          </cell>
          <cell r="CW167">
            <v>6.5000000000000002E-2</v>
          </cell>
          <cell r="CX167">
            <v>5.3999999999999999E-2</v>
          </cell>
          <cell r="CY167">
            <v>8.3000000000000004E-2</v>
          </cell>
          <cell r="CZ167">
            <v>7.6999999999999999E-2</v>
          </cell>
          <cell r="DA167">
            <v>0.13700000000000001</v>
          </cell>
          <cell r="DB167">
            <v>0.16700000000000001</v>
          </cell>
          <cell r="DC167">
            <v>0.113</v>
          </cell>
          <cell r="DD167">
            <v>0.14899999999999999</v>
          </cell>
          <cell r="DE167">
            <v>0.22600000000000001</v>
          </cell>
          <cell r="DF167">
            <v>0.27400000000000002</v>
          </cell>
          <cell r="DG167">
            <v>0.32700000000000001</v>
          </cell>
          <cell r="DH167">
            <v>0.30399999999999999</v>
          </cell>
          <cell r="DI167">
            <v>0.29199999999999998</v>
          </cell>
          <cell r="DJ167">
            <v>0.33900000000000002</v>
          </cell>
          <cell r="DK167">
            <v>0.26200000000000001</v>
          </cell>
          <cell r="DL167">
            <v>0.26200000000000001</v>
          </cell>
          <cell r="DM167">
            <v>0.26200000000000001</v>
          </cell>
          <cell r="DN167">
            <v>1.7999999999999999E-2</v>
          </cell>
          <cell r="DO167">
            <v>1.2E-2</v>
          </cell>
          <cell r="DP167">
            <v>6.0000000000000001E-3</v>
          </cell>
          <cell r="DQ167">
            <v>0.03</v>
          </cell>
          <cell r="DR167">
            <v>1.2E-2</v>
          </cell>
          <cell r="DS167">
            <v>1.7999999999999999E-2</v>
          </cell>
          <cell r="DT167">
            <v>3.5999999999999997E-2</v>
          </cell>
          <cell r="DU167">
            <v>2.4E-2</v>
          </cell>
          <cell r="DV167">
            <v>4.8000000000000001E-2</v>
          </cell>
          <cell r="DW167">
            <v>0.67900000000000005</v>
          </cell>
          <cell r="DX167">
            <v>0.63700000000000001</v>
          </cell>
          <cell r="DY167">
            <v>0.58899999999999997</v>
          </cell>
          <cell r="DZ167">
            <v>0.56499999999999995</v>
          </cell>
          <cell r="EA167">
            <v>0.59499999999999997</v>
          </cell>
          <cell r="EB167">
            <v>0.47599999999999998</v>
          </cell>
          <cell r="EC167">
            <v>0.41699999999999998</v>
          </cell>
          <cell r="ED167">
            <v>0.47</v>
          </cell>
          <cell r="EE167">
            <v>0.42899999999999999</v>
          </cell>
          <cell r="EF167">
            <v>0.35699999999999998</v>
          </cell>
          <cell r="EG167">
            <v>7.6999999999999999E-2</v>
          </cell>
          <cell r="EH167">
            <v>3.5999999999999997E-2</v>
          </cell>
          <cell r="EJ167">
            <v>0.28599999999999998</v>
          </cell>
          <cell r="EK167">
            <v>0.19600000000000001</v>
          </cell>
          <cell r="EL167">
            <v>0.20200000000000001</v>
          </cell>
          <cell r="EN167">
            <v>0.17299999999999999</v>
          </cell>
          <cell r="EO167">
            <v>0.34499999999999997</v>
          </cell>
          <cell r="EP167">
            <v>0.33300000000000002</v>
          </cell>
          <cell r="ER167">
            <v>4.2000000000000003E-2</v>
          </cell>
          <cell r="ES167">
            <v>2.4E-2</v>
          </cell>
          <cell r="ET167">
            <v>9.5000000000000001E-2</v>
          </cell>
          <cell r="EV167">
            <v>0.14299999999999999</v>
          </cell>
          <cell r="EW167">
            <v>0.35699999999999998</v>
          </cell>
          <cell r="EX167">
            <v>0.33300000000000002</v>
          </cell>
          <cell r="EZ167">
            <v>6.92</v>
          </cell>
          <cell r="FA167">
            <v>5.3999999999999999E-2</v>
          </cell>
          <cell r="FB167">
            <v>0.03</v>
          </cell>
          <cell r="FC167">
            <v>4.8000000000000001E-2</v>
          </cell>
          <cell r="FD167">
            <v>0.06</v>
          </cell>
          <cell r="FE167">
            <v>0.10100000000000001</v>
          </cell>
          <cell r="FF167">
            <v>0.11899999999999999</v>
          </cell>
          <cell r="FG167">
            <v>8.8999999999999996E-2</v>
          </cell>
          <cell r="FH167">
            <v>0.13100000000000001</v>
          </cell>
          <cell r="FI167">
            <v>6.5000000000000002E-2</v>
          </cell>
          <cell r="FJ167">
            <v>0.27400000000000002</v>
          </cell>
          <cell r="FK167">
            <v>0.03</v>
          </cell>
          <cell r="GA167">
            <v>1.7999999999999999E-2</v>
          </cell>
          <cell r="GB167">
            <v>0.03</v>
          </cell>
          <cell r="GC167">
            <v>2.4E-2</v>
          </cell>
          <cell r="GD167">
            <v>0.03</v>
          </cell>
          <cell r="GE167">
            <v>0.107</v>
          </cell>
          <cell r="GF167">
            <v>0.03</v>
          </cell>
          <cell r="GG167">
            <v>0.39900000000000002</v>
          </cell>
          <cell r="GH167">
            <v>0.39900000000000002</v>
          </cell>
          <cell r="GI167">
            <v>0.39900000000000002</v>
          </cell>
          <cell r="GJ167">
            <v>0.41099999999999998</v>
          </cell>
          <cell r="GK167">
            <v>0.39300000000000002</v>
          </cell>
          <cell r="GL167">
            <v>0.44</v>
          </cell>
          <cell r="GM167">
            <v>0.29199999999999998</v>
          </cell>
          <cell r="GN167">
            <v>0.30399999999999999</v>
          </cell>
          <cell r="GO167">
            <v>0.29799999999999999</v>
          </cell>
          <cell r="GP167">
            <v>0.27400000000000002</v>
          </cell>
          <cell r="GQ167">
            <v>0.23200000000000001</v>
          </cell>
          <cell r="GR167">
            <v>0.33300000000000002</v>
          </cell>
          <cell r="GS167">
            <v>0.23799999999999999</v>
          </cell>
          <cell r="GT167">
            <v>0.19600000000000001</v>
          </cell>
          <cell r="GU167">
            <v>0.20200000000000001</v>
          </cell>
          <cell r="GV167">
            <v>0.22</v>
          </cell>
          <cell r="GW167">
            <v>0.19</v>
          </cell>
          <cell r="GX167">
            <v>0.14299999999999999</v>
          </cell>
          <cell r="GY167">
            <v>2.4E-2</v>
          </cell>
          <cell r="GZ167">
            <v>3.5999999999999997E-2</v>
          </cell>
          <cell r="HA167">
            <v>2.4E-2</v>
          </cell>
          <cell r="HB167">
            <v>0.03</v>
          </cell>
          <cell r="HC167">
            <v>3.5999999999999997E-2</v>
          </cell>
          <cell r="HD167">
            <v>1.2E-2</v>
          </cell>
          <cell r="HE167">
            <v>0.03</v>
          </cell>
          <cell r="HF167">
            <v>3.5999999999999997E-2</v>
          </cell>
          <cell r="HG167">
            <v>5.3999999999999999E-2</v>
          </cell>
          <cell r="HH167">
            <v>3.5999999999999997E-2</v>
          </cell>
          <cell r="HI167">
            <v>4.2000000000000003E-2</v>
          </cell>
          <cell r="HJ167">
            <v>4.2000000000000003E-2</v>
          </cell>
        </row>
        <row r="168">
          <cell r="G168" t="str">
            <v>GRAHAM,R HS</v>
          </cell>
          <cell r="L168" t="str">
            <v>South Side High School Network</v>
          </cell>
          <cell r="AB168">
            <v>609769</v>
          </cell>
          <cell r="AR168" t="str">
            <v>44</v>
          </cell>
          <cell r="AS168" t="str">
            <v>very strong</v>
          </cell>
          <cell r="AT168" t="str">
            <v>very strong</v>
          </cell>
          <cell r="AU168" t="str">
            <v>very strong</v>
          </cell>
          <cell r="AV168">
            <v>90</v>
          </cell>
          <cell r="AW168">
            <v>83</v>
          </cell>
          <cell r="AX168">
            <v>93</v>
          </cell>
          <cell r="AY168">
            <v>49</v>
          </cell>
          <cell r="AZ168">
            <v>2</v>
          </cell>
          <cell r="BA168">
            <v>1</v>
          </cell>
          <cell r="BB168">
            <v>20</v>
          </cell>
          <cell r="BC168">
            <v>24</v>
          </cell>
          <cell r="BI168">
            <v>0</v>
          </cell>
          <cell r="BJ168">
            <v>0</v>
          </cell>
          <cell r="BK168">
            <v>4.1000000000000002E-2</v>
          </cell>
          <cell r="BL168">
            <v>0</v>
          </cell>
          <cell r="BM168">
            <v>0</v>
          </cell>
          <cell r="BN168">
            <v>4.1000000000000002E-2</v>
          </cell>
          <cell r="BO168">
            <v>0</v>
          </cell>
          <cell r="BP168">
            <v>0</v>
          </cell>
          <cell r="BQ168">
            <v>0.02</v>
          </cell>
          <cell r="BR168">
            <v>0</v>
          </cell>
          <cell r="BS168">
            <v>8.2000000000000003E-2</v>
          </cell>
          <cell r="BT168">
            <v>6.0999999999999999E-2</v>
          </cell>
          <cell r="BU168">
            <v>0.10199999999999999</v>
          </cell>
          <cell r="BV168">
            <v>8.2000000000000003E-2</v>
          </cell>
          <cell r="BW168">
            <v>0.14299999999999999</v>
          </cell>
          <cell r="BX168">
            <v>0.20399999999999999</v>
          </cell>
          <cell r="BY168">
            <v>0.32700000000000001</v>
          </cell>
          <cell r="BZ168">
            <v>0.34699999999999998</v>
          </cell>
          <cell r="CA168">
            <v>0.02</v>
          </cell>
          <cell r="CB168">
            <v>0</v>
          </cell>
          <cell r="CC168">
            <v>0</v>
          </cell>
          <cell r="CD168">
            <v>0</v>
          </cell>
          <cell r="CE168">
            <v>0.02</v>
          </cell>
          <cell r="CF168">
            <v>4.1000000000000002E-2</v>
          </cell>
          <cell r="CG168">
            <v>0.878</v>
          </cell>
          <cell r="CH168">
            <v>0.91800000000000004</v>
          </cell>
          <cell r="CI168">
            <v>0.79600000000000004</v>
          </cell>
          <cell r="CJ168">
            <v>0.79600000000000004</v>
          </cell>
          <cell r="CK168">
            <v>0.57099999999999995</v>
          </cell>
          <cell r="CL168">
            <v>0.51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0.02</v>
          </cell>
          <cell r="CU168">
            <v>0.02</v>
          </cell>
          <cell r="CV168">
            <v>6.0999999999999999E-2</v>
          </cell>
          <cell r="CW168">
            <v>0.02</v>
          </cell>
          <cell r="CX168">
            <v>0.02</v>
          </cell>
          <cell r="CY168">
            <v>0.02</v>
          </cell>
          <cell r="CZ168">
            <v>6.0999999999999999E-2</v>
          </cell>
          <cell r="DA168">
            <v>0.10199999999999999</v>
          </cell>
          <cell r="DB168">
            <v>4.1000000000000002E-2</v>
          </cell>
          <cell r="DC168">
            <v>8.2000000000000003E-2</v>
          </cell>
          <cell r="DD168">
            <v>8.2000000000000003E-2</v>
          </cell>
          <cell r="DE168">
            <v>0.122</v>
          </cell>
          <cell r="DF168">
            <v>0.184</v>
          </cell>
          <cell r="DG168">
            <v>0.10199999999999999</v>
          </cell>
          <cell r="DH168">
            <v>0.20399999999999999</v>
          </cell>
          <cell r="DI168">
            <v>0.122</v>
          </cell>
          <cell r="DJ168">
            <v>0.224</v>
          </cell>
          <cell r="DK168">
            <v>0.224</v>
          </cell>
          <cell r="DL168">
            <v>0.28599999999999998</v>
          </cell>
          <cell r="DM168">
            <v>0.28599999999999998</v>
          </cell>
          <cell r="DN168">
            <v>0.02</v>
          </cell>
          <cell r="DO168">
            <v>0</v>
          </cell>
          <cell r="DP168">
            <v>0.02</v>
          </cell>
          <cell r="DQ168">
            <v>0</v>
          </cell>
          <cell r="DR168">
            <v>0.02</v>
          </cell>
          <cell r="DS168">
            <v>0.02</v>
          </cell>
          <cell r="DT168">
            <v>4.1000000000000002E-2</v>
          </cell>
          <cell r="DU168">
            <v>6.0999999999999999E-2</v>
          </cell>
          <cell r="DV168">
            <v>8.2000000000000003E-2</v>
          </cell>
          <cell r="DW168">
            <v>0.79600000000000004</v>
          </cell>
          <cell r="DX168">
            <v>0.79600000000000004</v>
          </cell>
          <cell r="DY168">
            <v>0.85699999999999998</v>
          </cell>
          <cell r="DZ168">
            <v>0.77600000000000002</v>
          </cell>
          <cell r="EA168">
            <v>0.79600000000000004</v>
          </cell>
          <cell r="EB168">
            <v>0.65300000000000002</v>
          </cell>
          <cell r="EC168">
            <v>0.69399999999999995</v>
          </cell>
          <cell r="ED168">
            <v>0.55100000000000005</v>
          </cell>
          <cell r="EE168">
            <v>0.53100000000000003</v>
          </cell>
          <cell r="EF168">
            <v>0.53100000000000003</v>
          </cell>
          <cell r="EG168">
            <v>4.1000000000000002E-2</v>
          </cell>
          <cell r="EH168">
            <v>0</v>
          </cell>
          <cell r="EJ168">
            <v>0.20399999999999999</v>
          </cell>
          <cell r="EK168">
            <v>6.0999999999999999E-2</v>
          </cell>
          <cell r="EL168">
            <v>0.02</v>
          </cell>
          <cell r="EN168">
            <v>0.10199999999999999</v>
          </cell>
          <cell r="EO168">
            <v>0.20399999999999999</v>
          </cell>
          <cell r="EP168">
            <v>0.10199999999999999</v>
          </cell>
          <cell r="ER168">
            <v>8.2000000000000003E-2</v>
          </cell>
          <cell r="ES168">
            <v>0.02</v>
          </cell>
          <cell r="ET168">
            <v>4.1000000000000002E-2</v>
          </cell>
          <cell r="EV168">
            <v>8.2000000000000003E-2</v>
          </cell>
          <cell r="EW168">
            <v>0.67300000000000004</v>
          </cell>
          <cell r="EX168">
            <v>0.83699999999999997</v>
          </cell>
          <cell r="EZ168">
            <v>9.19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0.02</v>
          </cell>
          <cell r="FF168">
            <v>4.1000000000000002E-2</v>
          </cell>
          <cell r="FG168">
            <v>4.1000000000000002E-2</v>
          </cell>
          <cell r="FH168">
            <v>0.122</v>
          </cell>
          <cell r="FI168">
            <v>0.14299999999999999</v>
          </cell>
          <cell r="FJ168">
            <v>0.59199999999999997</v>
          </cell>
          <cell r="FK168">
            <v>4.1000000000000002E-2</v>
          </cell>
          <cell r="GA168">
            <v>0</v>
          </cell>
          <cell r="GB168">
            <v>0</v>
          </cell>
          <cell r="GC168">
            <v>0</v>
          </cell>
          <cell r="GD168">
            <v>0.02</v>
          </cell>
          <cell r="GE168">
            <v>4.1000000000000002E-2</v>
          </cell>
          <cell r="GF168">
            <v>0</v>
          </cell>
          <cell r="GG168">
            <v>0.184</v>
          </cell>
          <cell r="GH168">
            <v>0.14299999999999999</v>
          </cell>
          <cell r="GI168">
            <v>0.16300000000000001</v>
          </cell>
          <cell r="GJ168">
            <v>0.184</v>
          </cell>
          <cell r="GK168">
            <v>0.26500000000000001</v>
          </cell>
          <cell r="GL168">
            <v>0.122</v>
          </cell>
          <cell r="GM168">
            <v>0.755</v>
          </cell>
          <cell r="GN168">
            <v>0.71399999999999997</v>
          </cell>
          <cell r="GO168">
            <v>0.71399999999999997</v>
          </cell>
          <cell r="GP168">
            <v>0.65300000000000002</v>
          </cell>
          <cell r="GQ168">
            <v>0.59199999999999997</v>
          </cell>
          <cell r="GR168">
            <v>0.79600000000000004</v>
          </cell>
          <cell r="GS168">
            <v>4.1000000000000002E-2</v>
          </cell>
          <cell r="GT168">
            <v>0.10199999999999999</v>
          </cell>
          <cell r="GU168">
            <v>8.2000000000000003E-2</v>
          </cell>
          <cell r="GV168">
            <v>0.10199999999999999</v>
          </cell>
          <cell r="GW168">
            <v>4.1000000000000002E-2</v>
          </cell>
          <cell r="GX168">
            <v>4.1000000000000002E-2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0.02</v>
          </cell>
          <cell r="HD168">
            <v>0.02</v>
          </cell>
          <cell r="HE168">
            <v>0.02</v>
          </cell>
          <cell r="HF168">
            <v>4.1000000000000002E-2</v>
          </cell>
          <cell r="HG168">
            <v>4.1000000000000002E-2</v>
          </cell>
          <cell r="HH168">
            <v>4.1000000000000002E-2</v>
          </cell>
          <cell r="HI168">
            <v>4.1000000000000002E-2</v>
          </cell>
          <cell r="HJ168">
            <v>0.02</v>
          </cell>
        </row>
        <row r="169">
          <cell r="G169" t="str">
            <v>ADDAMS</v>
          </cell>
          <cell r="L169" t="str">
            <v>Lake Calumet Elementary Network</v>
          </cell>
          <cell r="AB169">
            <v>609772</v>
          </cell>
          <cell r="AR169" t="str">
            <v>36</v>
          </cell>
          <cell r="AS169" t="str">
            <v>neutral</v>
          </cell>
          <cell r="AT169" t="str">
            <v>neutral</v>
          </cell>
          <cell r="AU169" t="str">
            <v>neutral</v>
          </cell>
          <cell r="AV169">
            <v>42</v>
          </cell>
          <cell r="AW169">
            <v>57</v>
          </cell>
          <cell r="AX169">
            <v>52</v>
          </cell>
          <cell r="AY169">
            <v>193</v>
          </cell>
          <cell r="AZ169">
            <v>10</v>
          </cell>
          <cell r="BA169">
            <v>1</v>
          </cell>
          <cell r="BB169">
            <v>4</v>
          </cell>
          <cell r="BC169">
            <v>163</v>
          </cell>
          <cell r="BI169">
            <v>2.5999999999999999E-2</v>
          </cell>
          <cell r="BJ169">
            <v>2.5999999999999999E-2</v>
          </cell>
          <cell r="BK169">
            <v>3.5999999999999997E-2</v>
          </cell>
          <cell r="BL169">
            <v>2.1000000000000001E-2</v>
          </cell>
          <cell r="BM169">
            <v>4.1000000000000002E-2</v>
          </cell>
          <cell r="BN169">
            <v>0.104</v>
          </cell>
          <cell r="BO169">
            <v>3.5999999999999997E-2</v>
          </cell>
          <cell r="BP169">
            <v>3.5999999999999997E-2</v>
          </cell>
          <cell r="BQ169">
            <v>6.7000000000000004E-2</v>
          </cell>
          <cell r="BR169">
            <v>5.7000000000000002E-2</v>
          </cell>
          <cell r="BS169">
            <v>7.2999999999999995E-2</v>
          </cell>
          <cell r="BT169">
            <v>0.20699999999999999</v>
          </cell>
          <cell r="BU169">
            <v>0.33700000000000002</v>
          </cell>
          <cell r="BV169">
            <v>0.27500000000000002</v>
          </cell>
          <cell r="BW169">
            <v>0.32100000000000001</v>
          </cell>
          <cell r="BX169">
            <v>0.254</v>
          </cell>
          <cell r="BY169">
            <v>0.34699999999999998</v>
          </cell>
          <cell r="BZ169">
            <v>0.27500000000000002</v>
          </cell>
          <cell r="CA169">
            <v>2.1000000000000001E-2</v>
          </cell>
          <cell r="CB169">
            <v>2.5999999999999999E-2</v>
          </cell>
          <cell r="CC169">
            <v>5.1999999999999998E-2</v>
          </cell>
          <cell r="CD169">
            <v>3.5999999999999997E-2</v>
          </cell>
          <cell r="CE169">
            <v>3.1E-2</v>
          </cell>
          <cell r="CF169">
            <v>5.1999999999999998E-2</v>
          </cell>
          <cell r="CG169">
            <v>0.57999999999999996</v>
          </cell>
          <cell r="CH169">
            <v>0.63700000000000001</v>
          </cell>
          <cell r="CI169">
            <v>0.52300000000000002</v>
          </cell>
          <cell r="CJ169">
            <v>0.63200000000000001</v>
          </cell>
          <cell r="CK169">
            <v>0.50800000000000001</v>
          </cell>
          <cell r="CL169">
            <v>0.36299999999999999</v>
          </cell>
          <cell r="CM169">
            <v>0.01</v>
          </cell>
          <cell r="CN169">
            <v>5.0000000000000001E-3</v>
          </cell>
          <cell r="CO169">
            <v>5.0000000000000001E-3</v>
          </cell>
          <cell r="CP169">
            <v>2.1000000000000001E-2</v>
          </cell>
          <cell r="CQ169">
            <v>5.0000000000000001E-3</v>
          </cell>
          <cell r="CR169">
            <v>0.01</v>
          </cell>
          <cell r="CS169">
            <v>1.6E-2</v>
          </cell>
          <cell r="CT169">
            <v>7.2999999999999995E-2</v>
          </cell>
          <cell r="CU169">
            <v>3.1E-2</v>
          </cell>
          <cell r="CV169">
            <v>0.01</v>
          </cell>
          <cell r="CW169">
            <v>1.6E-2</v>
          </cell>
          <cell r="CX169">
            <v>2.5999999999999999E-2</v>
          </cell>
          <cell r="CY169">
            <v>2.5999999999999999E-2</v>
          </cell>
          <cell r="CZ169">
            <v>2.5999999999999999E-2</v>
          </cell>
          <cell r="DA169">
            <v>5.1999999999999998E-2</v>
          </cell>
          <cell r="DB169">
            <v>4.1000000000000002E-2</v>
          </cell>
          <cell r="DC169">
            <v>8.3000000000000004E-2</v>
          </cell>
          <cell r="DD169">
            <v>5.7000000000000002E-2</v>
          </cell>
          <cell r="DE169">
            <v>0.11899999999999999</v>
          </cell>
          <cell r="DF169">
            <v>0.14000000000000001</v>
          </cell>
          <cell r="DG169">
            <v>0.161</v>
          </cell>
          <cell r="DH169">
            <v>0.17100000000000001</v>
          </cell>
          <cell r="DI169">
            <v>0.155</v>
          </cell>
          <cell r="DJ169">
            <v>0.22800000000000001</v>
          </cell>
          <cell r="DK169">
            <v>0.24399999999999999</v>
          </cell>
          <cell r="DL169">
            <v>0.22800000000000001</v>
          </cell>
          <cell r="DM169">
            <v>0.192</v>
          </cell>
          <cell r="DN169">
            <v>3.1E-2</v>
          </cell>
          <cell r="DO169">
            <v>3.5999999999999997E-2</v>
          </cell>
          <cell r="DP169">
            <v>3.5999999999999997E-2</v>
          </cell>
          <cell r="DQ169">
            <v>3.1E-2</v>
          </cell>
          <cell r="DR169">
            <v>3.1E-2</v>
          </cell>
          <cell r="DS169">
            <v>4.1000000000000002E-2</v>
          </cell>
          <cell r="DT169">
            <v>3.1E-2</v>
          </cell>
          <cell r="DU169">
            <v>4.1000000000000002E-2</v>
          </cell>
          <cell r="DV169">
            <v>3.5999999999999997E-2</v>
          </cell>
          <cell r="DW169">
            <v>0.82899999999999996</v>
          </cell>
          <cell r="DX169">
            <v>0.80300000000000005</v>
          </cell>
          <cell r="DY169">
            <v>0.77200000000000002</v>
          </cell>
          <cell r="DZ169">
            <v>0.751</v>
          </cell>
          <cell r="EA169">
            <v>0.78200000000000003</v>
          </cell>
          <cell r="EB169">
            <v>0.66800000000000004</v>
          </cell>
          <cell r="EC169">
            <v>0.66800000000000004</v>
          </cell>
          <cell r="ED169">
            <v>0.57499999999999996</v>
          </cell>
          <cell r="EE169">
            <v>0.68400000000000005</v>
          </cell>
          <cell r="EF169">
            <v>0.39400000000000002</v>
          </cell>
          <cell r="EG169">
            <v>1.6E-2</v>
          </cell>
          <cell r="EH169">
            <v>1.6E-2</v>
          </cell>
          <cell r="EJ169">
            <v>0.28499999999999998</v>
          </cell>
          <cell r="EK169">
            <v>4.7E-2</v>
          </cell>
          <cell r="EL169">
            <v>2.5999999999999999E-2</v>
          </cell>
          <cell r="EN169">
            <v>0.13500000000000001</v>
          </cell>
          <cell r="EO169">
            <v>0.32100000000000001</v>
          </cell>
          <cell r="EP169">
            <v>0.30599999999999999</v>
          </cell>
          <cell r="ER169">
            <v>0.104</v>
          </cell>
          <cell r="ES169">
            <v>5.7000000000000002E-2</v>
          </cell>
          <cell r="ET169">
            <v>6.7000000000000004E-2</v>
          </cell>
          <cell r="EV169">
            <v>8.3000000000000004E-2</v>
          </cell>
          <cell r="EW169">
            <v>0.56000000000000005</v>
          </cell>
          <cell r="EX169">
            <v>0.58499999999999996</v>
          </cell>
          <cell r="EZ169">
            <v>9.0299999999999994</v>
          </cell>
          <cell r="FA169">
            <v>0</v>
          </cell>
          <cell r="FB169">
            <v>0</v>
          </cell>
          <cell r="FC169">
            <v>0.01</v>
          </cell>
          <cell r="FD169">
            <v>0.01</v>
          </cell>
          <cell r="FE169">
            <v>2.1000000000000001E-2</v>
          </cell>
          <cell r="FF169">
            <v>2.5999999999999999E-2</v>
          </cell>
          <cell r="FG169">
            <v>5.1999999999999998E-2</v>
          </cell>
          <cell r="FH169">
            <v>0.124</v>
          </cell>
          <cell r="FI169">
            <v>0.18099999999999999</v>
          </cell>
          <cell r="FJ169">
            <v>0.52800000000000002</v>
          </cell>
          <cell r="FK169">
            <v>4.7E-2</v>
          </cell>
          <cell r="GA169">
            <v>5.0000000000000001E-3</v>
          </cell>
          <cell r="GB169">
            <v>3.5999999999999997E-2</v>
          </cell>
          <cell r="GC169">
            <v>0.01</v>
          </cell>
          <cell r="GD169">
            <v>2.5999999999999999E-2</v>
          </cell>
          <cell r="GE169">
            <v>0.16600000000000001</v>
          </cell>
          <cell r="GF169">
            <v>5.0000000000000001E-3</v>
          </cell>
          <cell r="GG169">
            <v>0.23799999999999999</v>
          </cell>
          <cell r="GH169">
            <v>0.29499999999999998</v>
          </cell>
          <cell r="GI169">
            <v>0.36299999999999999</v>
          </cell>
          <cell r="GJ169">
            <v>0.35199999999999998</v>
          </cell>
          <cell r="GK169">
            <v>0.316</v>
          </cell>
          <cell r="GL169">
            <v>0.27500000000000002</v>
          </cell>
          <cell r="GM169">
            <v>0.66300000000000003</v>
          </cell>
          <cell r="GN169">
            <v>0.40899999999999997</v>
          </cell>
          <cell r="GO169">
            <v>0.42499999999999999</v>
          </cell>
          <cell r="GP169">
            <v>0.46100000000000002</v>
          </cell>
          <cell r="GQ169">
            <v>0.33700000000000002</v>
          </cell>
          <cell r="GR169">
            <v>0.60099999999999998</v>
          </cell>
          <cell r="GS169">
            <v>2.1000000000000001E-2</v>
          </cell>
          <cell r="GT169">
            <v>0.15</v>
          </cell>
          <cell r="GU169">
            <v>9.8000000000000004E-2</v>
          </cell>
          <cell r="GV169">
            <v>4.1000000000000002E-2</v>
          </cell>
          <cell r="GW169">
            <v>6.2E-2</v>
          </cell>
          <cell r="GX169">
            <v>2.1000000000000001E-2</v>
          </cell>
          <cell r="GY169">
            <v>1.6E-2</v>
          </cell>
          <cell r="GZ169">
            <v>4.1000000000000002E-2</v>
          </cell>
          <cell r="HA169">
            <v>3.1E-2</v>
          </cell>
          <cell r="HB169">
            <v>3.5999999999999997E-2</v>
          </cell>
          <cell r="HC169">
            <v>3.5999999999999997E-2</v>
          </cell>
          <cell r="HD169">
            <v>1.6E-2</v>
          </cell>
          <cell r="HE169">
            <v>5.7000000000000002E-2</v>
          </cell>
          <cell r="HF169">
            <v>6.7000000000000004E-2</v>
          </cell>
          <cell r="HG169">
            <v>7.2999999999999995E-2</v>
          </cell>
          <cell r="HH169">
            <v>8.3000000000000004E-2</v>
          </cell>
          <cell r="HI169">
            <v>8.3000000000000004E-2</v>
          </cell>
          <cell r="HJ169">
            <v>8.3000000000000004E-2</v>
          </cell>
        </row>
        <row r="170">
          <cell r="G170" t="str">
            <v>AGASSIZ</v>
          </cell>
          <cell r="L170" t="str">
            <v>Ravenswood-Ridge Elementary Network</v>
          </cell>
          <cell r="AB170">
            <v>609773</v>
          </cell>
          <cell r="AR170" t="str">
            <v>53</v>
          </cell>
          <cell r="AS170" t="str">
            <v>neutral</v>
          </cell>
          <cell r="AT170" t="str">
            <v>neutral</v>
          </cell>
          <cell r="AU170" t="str">
            <v>weak</v>
          </cell>
          <cell r="AV170">
            <v>57</v>
          </cell>
          <cell r="AW170">
            <v>47</v>
          </cell>
          <cell r="AX170">
            <v>29</v>
          </cell>
          <cell r="AY170">
            <v>164</v>
          </cell>
          <cell r="AZ170">
            <v>63</v>
          </cell>
          <cell r="BA170">
            <v>5</v>
          </cell>
          <cell r="BB170">
            <v>31</v>
          </cell>
          <cell r="BC170">
            <v>39</v>
          </cell>
          <cell r="BI170">
            <v>1.2E-2</v>
          </cell>
          <cell r="BJ170">
            <v>1.7999999999999999E-2</v>
          </cell>
          <cell r="BK170">
            <v>0</v>
          </cell>
          <cell r="BL170">
            <v>0</v>
          </cell>
          <cell r="BM170">
            <v>3.6999999999999998E-2</v>
          </cell>
          <cell r="BN170">
            <v>4.9000000000000002E-2</v>
          </cell>
          <cell r="BO170">
            <v>3.6999999999999998E-2</v>
          </cell>
          <cell r="BP170">
            <v>0.03</v>
          </cell>
          <cell r="BQ170">
            <v>2.4E-2</v>
          </cell>
          <cell r="BR170">
            <v>4.9000000000000002E-2</v>
          </cell>
          <cell r="BS170">
            <v>7.9000000000000001E-2</v>
          </cell>
          <cell r="BT170">
            <v>9.8000000000000004E-2</v>
          </cell>
          <cell r="BU170">
            <v>0.30499999999999999</v>
          </cell>
          <cell r="BV170">
            <v>0.30499999999999999</v>
          </cell>
          <cell r="BW170">
            <v>0.29299999999999998</v>
          </cell>
          <cell r="BX170">
            <v>0.152</v>
          </cell>
          <cell r="BY170">
            <v>0.35399999999999998</v>
          </cell>
          <cell r="BZ170">
            <v>0.32900000000000001</v>
          </cell>
          <cell r="CA170">
            <v>4.2999999999999997E-2</v>
          </cell>
          <cell r="CB170">
            <v>2.4E-2</v>
          </cell>
          <cell r="CC170">
            <v>3.6999999999999998E-2</v>
          </cell>
          <cell r="CD170">
            <v>1.7999999999999999E-2</v>
          </cell>
          <cell r="CE170">
            <v>3.6999999999999998E-2</v>
          </cell>
          <cell r="CF170">
            <v>4.2999999999999997E-2</v>
          </cell>
          <cell r="CG170">
            <v>0.60399999999999998</v>
          </cell>
          <cell r="CH170">
            <v>0.622</v>
          </cell>
          <cell r="CI170">
            <v>0.64600000000000002</v>
          </cell>
          <cell r="CJ170">
            <v>0.78</v>
          </cell>
          <cell r="CK170">
            <v>0.49399999999999999</v>
          </cell>
          <cell r="CL170">
            <v>0.48199999999999998</v>
          </cell>
          <cell r="CM170">
            <v>6.0000000000000001E-3</v>
          </cell>
          <cell r="CN170">
            <v>1.7999999999999999E-2</v>
          </cell>
          <cell r="CO170">
            <v>1.7999999999999999E-2</v>
          </cell>
          <cell r="CP170">
            <v>0.03</v>
          </cell>
          <cell r="CQ170">
            <v>1.7999999999999999E-2</v>
          </cell>
          <cell r="CR170">
            <v>3.6999999999999998E-2</v>
          </cell>
          <cell r="CS170">
            <v>0.03</v>
          </cell>
          <cell r="CT170">
            <v>9.0999999999999998E-2</v>
          </cell>
          <cell r="CU170">
            <v>4.9000000000000002E-2</v>
          </cell>
          <cell r="CV170">
            <v>0.03</v>
          </cell>
          <cell r="CW170">
            <v>4.2999999999999997E-2</v>
          </cell>
          <cell r="CX170">
            <v>3.6999999999999998E-2</v>
          </cell>
          <cell r="CY170">
            <v>1.2E-2</v>
          </cell>
          <cell r="CZ170">
            <v>6.0999999999999999E-2</v>
          </cell>
          <cell r="DA170">
            <v>6.0999999999999999E-2</v>
          </cell>
          <cell r="DB170">
            <v>7.2999999999999995E-2</v>
          </cell>
          <cell r="DC170">
            <v>0.128</v>
          </cell>
          <cell r="DD170">
            <v>0.122</v>
          </cell>
          <cell r="DE170">
            <v>7.9000000000000001E-2</v>
          </cell>
          <cell r="DF170">
            <v>0.128</v>
          </cell>
          <cell r="DG170">
            <v>0.128</v>
          </cell>
          <cell r="DH170">
            <v>0.11600000000000001</v>
          </cell>
          <cell r="DI170">
            <v>0.128</v>
          </cell>
          <cell r="DJ170">
            <v>0.20100000000000001</v>
          </cell>
          <cell r="DK170">
            <v>0.19500000000000001</v>
          </cell>
          <cell r="DL170">
            <v>0.20699999999999999</v>
          </cell>
          <cell r="DM170">
            <v>0.21299999999999999</v>
          </cell>
          <cell r="DN170">
            <v>5.5E-2</v>
          </cell>
          <cell r="DO170">
            <v>4.2999999999999997E-2</v>
          </cell>
          <cell r="DP170">
            <v>4.2999999999999997E-2</v>
          </cell>
          <cell r="DQ170">
            <v>4.2999999999999997E-2</v>
          </cell>
          <cell r="DR170">
            <v>4.2999999999999997E-2</v>
          </cell>
          <cell r="DS170">
            <v>4.9000000000000002E-2</v>
          </cell>
          <cell r="DT170">
            <v>4.2999999999999997E-2</v>
          </cell>
          <cell r="DU170">
            <v>5.5E-2</v>
          </cell>
          <cell r="DV170">
            <v>4.9000000000000002E-2</v>
          </cell>
          <cell r="DW170">
            <v>0.82899999999999996</v>
          </cell>
          <cell r="DX170">
            <v>0.76800000000000002</v>
          </cell>
          <cell r="DY170">
            <v>0.77400000000000002</v>
          </cell>
          <cell r="DZ170">
            <v>0.79900000000000004</v>
          </cell>
          <cell r="EA170">
            <v>0.75</v>
          </cell>
          <cell r="EB170">
            <v>0.65200000000000002</v>
          </cell>
          <cell r="EC170">
            <v>0.65900000000000003</v>
          </cell>
          <cell r="ED170">
            <v>0.51800000000000002</v>
          </cell>
          <cell r="EE170">
            <v>0.56699999999999995</v>
          </cell>
          <cell r="EF170">
            <v>0.54900000000000004</v>
          </cell>
          <cell r="EG170">
            <v>2.4E-2</v>
          </cell>
          <cell r="EH170">
            <v>2.4E-2</v>
          </cell>
          <cell r="EJ170">
            <v>0.311</v>
          </cell>
          <cell r="EK170">
            <v>0.03</v>
          </cell>
          <cell r="EL170">
            <v>2.4E-2</v>
          </cell>
          <cell r="EN170">
            <v>1.7999999999999999E-2</v>
          </cell>
          <cell r="EO170">
            <v>0.183</v>
          </cell>
          <cell r="EP170">
            <v>0.22</v>
          </cell>
          <cell r="ER170">
            <v>6.0999999999999999E-2</v>
          </cell>
          <cell r="ES170">
            <v>6.0999999999999999E-2</v>
          </cell>
          <cell r="ET170">
            <v>4.9000000000000002E-2</v>
          </cell>
          <cell r="EV170">
            <v>6.0999999999999999E-2</v>
          </cell>
          <cell r="EW170">
            <v>0.70099999999999996</v>
          </cell>
          <cell r="EX170">
            <v>0.68300000000000005</v>
          </cell>
          <cell r="EZ170">
            <v>8.56</v>
          </cell>
          <cell r="FA170">
            <v>1.2E-2</v>
          </cell>
          <cell r="FB170">
            <v>0</v>
          </cell>
          <cell r="FC170">
            <v>6.0000000000000001E-3</v>
          </cell>
          <cell r="FD170">
            <v>0.03</v>
          </cell>
          <cell r="FE170">
            <v>3.6999999999999998E-2</v>
          </cell>
          <cell r="FF170">
            <v>4.2999999999999997E-2</v>
          </cell>
          <cell r="FG170">
            <v>6.0999999999999999E-2</v>
          </cell>
          <cell r="FH170">
            <v>0.152</v>
          </cell>
          <cell r="FI170">
            <v>0.17100000000000001</v>
          </cell>
          <cell r="FJ170">
            <v>0.42099999999999999</v>
          </cell>
          <cell r="FK170">
            <v>6.7000000000000004E-2</v>
          </cell>
          <cell r="GA170">
            <v>1.7999999999999999E-2</v>
          </cell>
          <cell r="GB170">
            <v>6.7000000000000004E-2</v>
          </cell>
          <cell r="GC170">
            <v>3.6999999999999998E-2</v>
          </cell>
          <cell r="GD170">
            <v>6.0999999999999999E-2</v>
          </cell>
          <cell r="GE170">
            <v>0.26200000000000001</v>
          </cell>
          <cell r="GF170">
            <v>0.03</v>
          </cell>
          <cell r="GG170">
            <v>0.40899999999999997</v>
          </cell>
          <cell r="GH170">
            <v>0.34799999999999998</v>
          </cell>
          <cell r="GI170">
            <v>0.32900000000000001</v>
          </cell>
          <cell r="GJ170">
            <v>0.47599999999999998</v>
          </cell>
          <cell r="GK170">
            <v>0.34799999999999998</v>
          </cell>
          <cell r="GL170">
            <v>0.35399999999999998</v>
          </cell>
          <cell r="GM170">
            <v>0.51200000000000001</v>
          </cell>
          <cell r="GN170">
            <v>0.23200000000000001</v>
          </cell>
          <cell r="GO170">
            <v>0.45100000000000001</v>
          </cell>
          <cell r="GP170">
            <v>0.372</v>
          </cell>
          <cell r="GQ170">
            <v>0.20699999999999999</v>
          </cell>
          <cell r="GR170">
            <v>0.55500000000000005</v>
          </cell>
          <cell r="GS170">
            <v>6.0000000000000001E-3</v>
          </cell>
          <cell r="GT170">
            <v>0.26200000000000001</v>
          </cell>
          <cell r="GU170">
            <v>0.122</v>
          </cell>
          <cell r="GV170">
            <v>2.4E-2</v>
          </cell>
          <cell r="GW170">
            <v>9.8000000000000004E-2</v>
          </cell>
          <cell r="GX170">
            <v>6.0000000000000001E-3</v>
          </cell>
          <cell r="GY170">
            <v>0</v>
          </cell>
          <cell r="GZ170">
            <v>0.03</v>
          </cell>
          <cell r="HA170">
            <v>0</v>
          </cell>
          <cell r="HB170">
            <v>0</v>
          </cell>
          <cell r="HC170">
            <v>2.4E-2</v>
          </cell>
          <cell r="HD170">
            <v>0</v>
          </cell>
          <cell r="HE170">
            <v>5.5E-2</v>
          </cell>
          <cell r="HF170">
            <v>6.0999999999999999E-2</v>
          </cell>
          <cell r="HG170">
            <v>6.0999999999999999E-2</v>
          </cell>
          <cell r="HH170">
            <v>6.7000000000000004E-2</v>
          </cell>
          <cell r="HI170">
            <v>6.0999999999999999E-2</v>
          </cell>
          <cell r="HJ170">
            <v>5.5E-2</v>
          </cell>
        </row>
        <row r="171">
          <cell r="G171" t="str">
            <v>ALCOTT ES</v>
          </cell>
          <cell r="L171" t="str">
            <v>North-Northwest Side High School Network</v>
          </cell>
          <cell r="AB171">
            <v>609774</v>
          </cell>
          <cell r="AR171" t="str">
            <v>&lt; 30</v>
          </cell>
          <cell r="AS171" t="str">
            <v/>
          </cell>
          <cell r="AT171" t="str">
            <v/>
          </cell>
          <cell r="AU171" t="str">
            <v/>
          </cell>
        </row>
        <row r="172">
          <cell r="G172" t="str">
            <v>ALTGELD</v>
          </cell>
          <cell r="L172" t="str">
            <v>Englewood-Gresham Elementary Network</v>
          </cell>
          <cell r="AB172">
            <v>609775</v>
          </cell>
          <cell r="AR172" t="str">
            <v>36</v>
          </cell>
          <cell r="AS172" t="str">
            <v>weak</v>
          </cell>
          <cell r="AT172" t="str">
            <v>weak</v>
          </cell>
          <cell r="AU172" t="str">
            <v>weak</v>
          </cell>
          <cell r="AV172">
            <v>36</v>
          </cell>
          <cell r="AW172">
            <v>33</v>
          </cell>
          <cell r="AX172">
            <v>31</v>
          </cell>
          <cell r="AY172">
            <v>113</v>
          </cell>
          <cell r="AZ172">
            <v>0</v>
          </cell>
          <cell r="BA172">
            <v>0</v>
          </cell>
          <cell r="BB172">
            <v>106</v>
          </cell>
          <cell r="BC172">
            <v>2</v>
          </cell>
          <cell r="BI172">
            <v>0.08</v>
          </cell>
          <cell r="BJ172">
            <v>6.2E-2</v>
          </cell>
          <cell r="BK172">
            <v>2.7E-2</v>
          </cell>
          <cell r="BL172">
            <v>1.7999999999999999E-2</v>
          </cell>
          <cell r="BM172">
            <v>5.2999999999999999E-2</v>
          </cell>
          <cell r="BN172">
            <v>8.7999999999999995E-2</v>
          </cell>
          <cell r="BO172">
            <v>0.106</v>
          </cell>
          <cell r="BP172">
            <v>9.7000000000000003E-2</v>
          </cell>
          <cell r="BQ172">
            <v>0.106</v>
          </cell>
          <cell r="BR172">
            <v>5.2999999999999999E-2</v>
          </cell>
          <cell r="BS172">
            <v>0.106</v>
          </cell>
          <cell r="BT172">
            <v>0.13300000000000001</v>
          </cell>
          <cell r="BU172">
            <v>0.248</v>
          </cell>
          <cell r="BV172">
            <v>0.23899999999999999</v>
          </cell>
          <cell r="BW172">
            <v>0.26500000000000001</v>
          </cell>
          <cell r="BX172">
            <v>0.31</v>
          </cell>
          <cell r="BY172">
            <v>0.31</v>
          </cell>
          <cell r="BZ172">
            <v>0.30099999999999999</v>
          </cell>
          <cell r="CA172">
            <v>8.9999999999999993E-3</v>
          </cell>
          <cell r="CB172">
            <v>0</v>
          </cell>
          <cell r="CC172">
            <v>1.7999999999999999E-2</v>
          </cell>
          <cell r="CD172">
            <v>8.9999999999999993E-3</v>
          </cell>
          <cell r="CE172">
            <v>2.7E-2</v>
          </cell>
          <cell r="CF172">
            <v>2.7E-2</v>
          </cell>
          <cell r="CG172">
            <v>0.55800000000000005</v>
          </cell>
          <cell r="CH172">
            <v>0.60199999999999998</v>
          </cell>
          <cell r="CI172">
            <v>0.58399999999999996</v>
          </cell>
          <cell r="CJ172">
            <v>0.61099999999999999</v>
          </cell>
          <cell r="CK172">
            <v>0.504</v>
          </cell>
          <cell r="CL172">
            <v>0.45100000000000001</v>
          </cell>
          <cell r="CM172">
            <v>1.7999999999999999E-2</v>
          </cell>
          <cell r="CN172">
            <v>1.7999999999999999E-2</v>
          </cell>
          <cell r="CO172">
            <v>1.7999999999999999E-2</v>
          </cell>
          <cell r="CP172">
            <v>1.7999999999999999E-2</v>
          </cell>
          <cell r="CQ172">
            <v>8.9999999999999993E-3</v>
          </cell>
          <cell r="CR172">
            <v>2.7E-2</v>
          </cell>
          <cell r="CS172">
            <v>5.2999999999999999E-2</v>
          </cell>
          <cell r="CT172">
            <v>5.2999999999999999E-2</v>
          </cell>
          <cell r="CU172">
            <v>5.2999999999999999E-2</v>
          </cell>
          <cell r="CV172">
            <v>7.0999999999999994E-2</v>
          </cell>
          <cell r="CW172">
            <v>6.2E-2</v>
          </cell>
          <cell r="CX172">
            <v>5.2999999999999999E-2</v>
          </cell>
          <cell r="CY172">
            <v>0.08</v>
          </cell>
          <cell r="CZ172">
            <v>7.0999999999999994E-2</v>
          </cell>
          <cell r="DA172">
            <v>7.0999999999999994E-2</v>
          </cell>
          <cell r="DB172">
            <v>5.2999999999999999E-2</v>
          </cell>
          <cell r="DC172">
            <v>8.7999999999999995E-2</v>
          </cell>
          <cell r="DD172">
            <v>9.7000000000000003E-2</v>
          </cell>
          <cell r="DE172">
            <v>0.14199999999999999</v>
          </cell>
          <cell r="DF172">
            <v>0.17699999999999999</v>
          </cell>
          <cell r="DG172">
            <v>0.28299999999999997</v>
          </cell>
          <cell r="DH172">
            <v>0.23</v>
          </cell>
          <cell r="DI172">
            <v>0.23899999999999999</v>
          </cell>
          <cell r="DJ172">
            <v>0.32700000000000001</v>
          </cell>
          <cell r="DK172">
            <v>0.29199999999999998</v>
          </cell>
          <cell r="DL172">
            <v>0.23</v>
          </cell>
          <cell r="DM172">
            <v>0.27400000000000002</v>
          </cell>
          <cell r="DN172">
            <v>0</v>
          </cell>
          <cell r="DO172">
            <v>0</v>
          </cell>
          <cell r="DP172">
            <v>8.9999999999999993E-3</v>
          </cell>
          <cell r="DQ172">
            <v>1.7999999999999999E-2</v>
          </cell>
          <cell r="DR172">
            <v>8.9999999999999993E-3</v>
          </cell>
          <cell r="DS172">
            <v>1.7999999999999999E-2</v>
          </cell>
          <cell r="DT172">
            <v>8.9999999999999993E-3</v>
          </cell>
          <cell r="DU172">
            <v>0</v>
          </cell>
          <cell r="DV172">
            <v>2.7E-2</v>
          </cell>
          <cell r="DW172">
            <v>0.77</v>
          </cell>
          <cell r="DX172">
            <v>0.74299999999999999</v>
          </cell>
          <cell r="DY172">
            <v>0.63700000000000001</v>
          </cell>
          <cell r="DZ172">
            <v>0.65500000000000003</v>
          </cell>
          <cell r="EA172">
            <v>0.67300000000000004</v>
          </cell>
          <cell r="EB172">
            <v>0.55800000000000005</v>
          </cell>
          <cell r="EC172">
            <v>0.59299999999999997</v>
          </cell>
          <cell r="ED172">
            <v>0.628</v>
          </cell>
          <cell r="EE172">
            <v>0.54900000000000004</v>
          </cell>
          <cell r="EF172">
            <v>0.26500000000000001</v>
          </cell>
          <cell r="EG172">
            <v>4.3999999999999997E-2</v>
          </cell>
          <cell r="EH172">
            <v>1.7999999999999999E-2</v>
          </cell>
          <cell r="EJ172">
            <v>0.372</v>
          </cell>
          <cell r="EK172">
            <v>0.159</v>
          </cell>
          <cell r="EL172">
            <v>0.115</v>
          </cell>
          <cell r="EN172">
            <v>0.115</v>
          </cell>
          <cell r="EO172">
            <v>0.26500000000000001</v>
          </cell>
          <cell r="EP172">
            <v>0.34499999999999997</v>
          </cell>
          <cell r="ER172">
            <v>3.5000000000000003E-2</v>
          </cell>
          <cell r="ES172">
            <v>5.2999999999999999E-2</v>
          </cell>
          <cell r="ET172">
            <v>6.2E-2</v>
          </cell>
          <cell r="EV172">
            <v>0.21199999999999999</v>
          </cell>
          <cell r="EW172">
            <v>0.47799999999999998</v>
          </cell>
          <cell r="EX172">
            <v>0.46</v>
          </cell>
          <cell r="EZ172">
            <v>7.11</v>
          </cell>
          <cell r="FA172">
            <v>4.3999999999999997E-2</v>
          </cell>
          <cell r="FB172">
            <v>8.9999999999999993E-3</v>
          </cell>
          <cell r="FC172">
            <v>1.7999999999999999E-2</v>
          </cell>
          <cell r="FD172">
            <v>8.7999999999999995E-2</v>
          </cell>
          <cell r="FE172">
            <v>0.13300000000000001</v>
          </cell>
          <cell r="FF172">
            <v>0.08</v>
          </cell>
          <cell r="FG172">
            <v>6.2E-2</v>
          </cell>
          <cell r="FH172">
            <v>0.19500000000000001</v>
          </cell>
          <cell r="FI172">
            <v>0.159</v>
          </cell>
          <cell r="FJ172">
            <v>0.19500000000000001</v>
          </cell>
          <cell r="FK172">
            <v>1.7999999999999999E-2</v>
          </cell>
          <cell r="GA172">
            <v>3.5000000000000003E-2</v>
          </cell>
          <cell r="GB172">
            <v>4.3999999999999997E-2</v>
          </cell>
          <cell r="GC172">
            <v>3.5000000000000003E-2</v>
          </cell>
          <cell r="GD172">
            <v>4.3999999999999997E-2</v>
          </cell>
          <cell r="GE172">
            <v>0.106</v>
          </cell>
          <cell r="GF172">
            <v>1.7999999999999999E-2</v>
          </cell>
          <cell r="GG172">
            <v>0.38900000000000001</v>
          </cell>
          <cell r="GH172">
            <v>0.39800000000000002</v>
          </cell>
          <cell r="GI172">
            <v>0.42499999999999999</v>
          </cell>
          <cell r="GJ172">
            <v>0.40699999999999997</v>
          </cell>
          <cell r="GK172">
            <v>0.40699999999999997</v>
          </cell>
          <cell r="GL172">
            <v>0.42499999999999999</v>
          </cell>
          <cell r="GM172">
            <v>0.46</v>
          </cell>
          <cell r="GN172">
            <v>0.31900000000000001</v>
          </cell>
          <cell r="GO172">
            <v>0.372</v>
          </cell>
          <cell r="GP172">
            <v>0.35399999999999998</v>
          </cell>
          <cell r="GQ172">
            <v>0.36299999999999999</v>
          </cell>
          <cell r="GR172">
            <v>0.442</v>
          </cell>
          <cell r="GS172">
            <v>0.08</v>
          </cell>
          <cell r="GT172">
            <v>0.21199999999999999</v>
          </cell>
          <cell r="GU172">
            <v>0.15</v>
          </cell>
          <cell r="GV172">
            <v>0.159</v>
          </cell>
          <cell r="GW172">
            <v>8.7999999999999995E-2</v>
          </cell>
          <cell r="GX172">
            <v>8.7999999999999995E-2</v>
          </cell>
          <cell r="GY172">
            <v>8.9999999999999993E-3</v>
          </cell>
          <cell r="GZ172">
            <v>8.9999999999999993E-3</v>
          </cell>
          <cell r="HA172">
            <v>8.9999999999999993E-3</v>
          </cell>
          <cell r="HB172">
            <v>8.9999999999999993E-3</v>
          </cell>
          <cell r="HC172">
            <v>1.7999999999999999E-2</v>
          </cell>
          <cell r="HD172">
            <v>1.7999999999999999E-2</v>
          </cell>
          <cell r="HE172">
            <v>2.7E-2</v>
          </cell>
          <cell r="HF172">
            <v>1.7999999999999999E-2</v>
          </cell>
          <cell r="HG172">
            <v>8.9999999999999993E-3</v>
          </cell>
          <cell r="HH172">
            <v>2.7E-2</v>
          </cell>
          <cell r="HI172">
            <v>1.7999999999999999E-2</v>
          </cell>
          <cell r="HJ172">
            <v>8.9999999999999993E-3</v>
          </cell>
        </row>
        <row r="173">
          <cell r="G173" t="str">
            <v>ARMOUR</v>
          </cell>
          <cell r="L173" t="str">
            <v>Pershing Elementary Network</v>
          </cell>
          <cell r="AB173">
            <v>609777</v>
          </cell>
          <cell r="AR173" t="str">
            <v>&lt; 30</v>
          </cell>
          <cell r="AS173" t="str">
            <v/>
          </cell>
          <cell r="AT173" t="str">
            <v/>
          </cell>
          <cell r="AU173" t="str">
            <v/>
          </cell>
        </row>
        <row r="174">
          <cell r="G174" t="str">
            <v>ARMSTRONG, G</v>
          </cell>
          <cell r="L174" t="str">
            <v>Ravenswood-Ridge Elementary Network</v>
          </cell>
          <cell r="AB174">
            <v>609779</v>
          </cell>
          <cell r="AR174" t="str">
            <v>&lt; 30</v>
          </cell>
          <cell r="AS174" t="str">
            <v/>
          </cell>
          <cell r="AT174" t="str">
            <v/>
          </cell>
          <cell r="AU174" t="str">
            <v/>
          </cell>
        </row>
        <row r="175">
          <cell r="G175" t="str">
            <v>AMES</v>
          </cell>
          <cell r="L175" t="str">
            <v>Fullerton Elementary Network</v>
          </cell>
          <cell r="AB175">
            <v>609780</v>
          </cell>
          <cell r="AR175" t="str">
            <v>&lt; 30</v>
          </cell>
          <cell r="AS175" t="str">
            <v/>
          </cell>
          <cell r="AT175" t="str">
            <v/>
          </cell>
          <cell r="AU175" t="str">
            <v/>
          </cell>
        </row>
        <row r="176">
          <cell r="G176" t="str">
            <v>ATTUCKS</v>
          </cell>
          <cell r="L176" t="str">
            <v>Burnham Park Elementary Network</v>
          </cell>
          <cell r="AB176">
            <v>609781</v>
          </cell>
          <cell r="AR176" t="str">
            <v>63</v>
          </cell>
          <cell r="AS176" t="str">
            <v>weak</v>
          </cell>
          <cell r="AT176" t="str">
            <v>weak</v>
          </cell>
          <cell r="AU176" t="str">
            <v>neutral</v>
          </cell>
          <cell r="AV176">
            <v>29</v>
          </cell>
          <cell r="AW176">
            <v>22</v>
          </cell>
          <cell r="AX176">
            <v>46</v>
          </cell>
          <cell r="AY176">
            <v>101</v>
          </cell>
          <cell r="AZ176">
            <v>0</v>
          </cell>
          <cell r="BA176">
            <v>0</v>
          </cell>
          <cell r="BB176">
            <v>100</v>
          </cell>
          <cell r="BC176">
            <v>0</v>
          </cell>
          <cell r="BI176">
            <v>0.01</v>
          </cell>
          <cell r="BJ176">
            <v>0</v>
          </cell>
          <cell r="BK176">
            <v>0.01</v>
          </cell>
          <cell r="BL176">
            <v>0</v>
          </cell>
          <cell r="BM176">
            <v>6.9000000000000006E-2</v>
          </cell>
          <cell r="BN176">
            <v>0.158</v>
          </cell>
          <cell r="BO176">
            <v>0.11899999999999999</v>
          </cell>
          <cell r="BP176">
            <v>0.13900000000000001</v>
          </cell>
          <cell r="BQ176">
            <v>0.109</v>
          </cell>
          <cell r="BR176">
            <v>0.16800000000000001</v>
          </cell>
          <cell r="BS176">
            <v>0.14899999999999999</v>
          </cell>
          <cell r="BT176">
            <v>0.13900000000000001</v>
          </cell>
          <cell r="BU176">
            <v>0.35599999999999998</v>
          </cell>
          <cell r="BV176">
            <v>0.28699999999999998</v>
          </cell>
          <cell r="BW176">
            <v>0.317</v>
          </cell>
          <cell r="BX176">
            <v>0.23799999999999999</v>
          </cell>
          <cell r="BY176">
            <v>0.27700000000000002</v>
          </cell>
          <cell r="BZ176">
            <v>0.19800000000000001</v>
          </cell>
          <cell r="CA176">
            <v>0.01</v>
          </cell>
          <cell r="CB176">
            <v>0</v>
          </cell>
          <cell r="CC176">
            <v>0.01</v>
          </cell>
          <cell r="CD176">
            <v>0.01</v>
          </cell>
          <cell r="CE176">
            <v>5.8999999999999997E-2</v>
          </cell>
          <cell r="CF176">
            <v>0.04</v>
          </cell>
          <cell r="CG176">
            <v>0.505</v>
          </cell>
          <cell r="CH176">
            <v>0.57399999999999995</v>
          </cell>
          <cell r="CI176">
            <v>0.55400000000000005</v>
          </cell>
          <cell r="CJ176">
            <v>0.58399999999999996</v>
          </cell>
          <cell r="CK176">
            <v>0.44600000000000001</v>
          </cell>
          <cell r="CL176">
            <v>0.46500000000000002</v>
          </cell>
          <cell r="CM176">
            <v>0.01</v>
          </cell>
          <cell r="CN176">
            <v>0.03</v>
          </cell>
          <cell r="CO176">
            <v>0.03</v>
          </cell>
          <cell r="CP176">
            <v>5.8999999999999997E-2</v>
          </cell>
          <cell r="CQ176">
            <v>0.02</v>
          </cell>
          <cell r="CR176">
            <v>0.05</v>
          </cell>
          <cell r="CS176">
            <v>5.8999999999999997E-2</v>
          </cell>
          <cell r="CT176">
            <v>0.158</v>
          </cell>
          <cell r="CU176">
            <v>8.8999999999999996E-2</v>
          </cell>
          <cell r="CV176">
            <v>0.03</v>
          </cell>
          <cell r="CW176">
            <v>5.8999999999999997E-2</v>
          </cell>
          <cell r="CX176">
            <v>7.9000000000000001E-2</v>
          </cell>
          <cell r="CY176">
            <v>0.05</v>
          </cell>
          <cell r="CZ176">
            <v>0.11899999999999999</v>
          </cell>
          <cell r="DA176">
            <v>0.129</v>
          </cell>
          <cell r="DB176">
            <v>9.9000000000000005E-2</v>
          </cell>
          <cell r="DC176">
            <v>9.9000000000000005E-2</v>
          </cell>
          <cell r="DD176">
            <v>0.11899999999999999</v>
          </cell>
          <cell r="DE176">
            <v>0.20799999999999999</v>
          </cell>
          <cell r="DF176">
            <v>0.188</v>
          </cell>
          <cell r="DG176">
            <v>0.188</v>
          </cell>
          <cell r="DH176">
            <v>0.20799999999999999</v>
          </cell>
          <cell r="DI176">
            <v>0.188</v>
          </cell>
          <cell r="DJ176">
            <v>0.23799999999999999</v>
          </cell>
          <cell r="DK176">
            <v>0.22800000000000001</v>
          </cell>
          <cell r="DL176">
            <v>0.17799999999999999</v>
          </cell>
          <cell r="DM176">
            <v>0.20799999999999999</v>
          </cell>
          <cell r="DN176">
            <v>0.01</v>
          </cell>
          <cell r="DO176">
            <v>0.02</v>
          </cell>
          <cell r="DP176">
            <v>0.03</v>
          </cell>
          <cell r="DQ176">
            <v>0.02</v>
          </cell>
          <cell r="DR176">
            <v>0.01</v>
          </cell>
          <cell r="DS176">
            <v>0.03</v>
          </cell>
          <cell r="DT176">
            <v>0.01</v>
          </cell>
          <cell r="DU176">
            <v>0.04</v>
          </cell>
          <cell r="DV176">
            <v>0.03</v>
          </cell>
          <cell r="DW176">
            <v>0.74299999999999999</v>
          </cell>
          <cell r="DX176">
            <v>0.70299999999999996</v>
          </cell>
          <cell r="DY176">
            <v>0.67300000000000004</v>
          </cell>
          <cell r="DZ176">
            <v>0.66300000000000003</v>
          </cell>
          <cell r="EA176">
            <v>0.66300000000000003</v>
          </cell>
          <cell r="EB176">
            <v>0.55400000000000005</v>
          </cell>
          <cell r="EC176">
            <v>0.60399999999999998</v>
          </cell>
          <cell r="ED176">
            <v>0.52500000000000002</v>
          </cell>
          <cell r="EE176">
            <v>0.55400000000000005</v>
          </cell>
          <cell r="EF176">
            <v>0.35599999999999998</v>
          </cell>
          <cell r="EG176">
            <v>0.02</v>
          </cell>
          <cell r="EH176">
            <v>0.02</v>
          </cell>
          <cell r="EJ176">
            <v>0.317</v>
          </cell>
          <cell r="EK176">
            <v>0.14899999999999999</v>
          </cell>
          <cell r="EL176">
            <v>7.9000000000000001E-2</v>
          </cell>
          <cell r="EN176">
            <v>8.8999999999999996E-2</v>
          </cell>
          <cell r="EO176">
            <v>0.23799999999999999</v>
          </cell>
          <cell r="EP176">
            <v>0.23799999999999999</v>
          </cell>
          <cell r="ER176">
            <v>0.03</v>
          </cell>
          <cell r="ES176">
            <v>0.03</v>
          </cell>
          <cell r="ET176">
            <v>9.9000000000000005E-2</v>
          </cell>
          <cell r="EV176">
            <v>0.20799999999999999</v>
          </cell>
          <cell r="EW176">
            <v>0.56399999999999995</v>
          </cell>
          <cell r="EX176">
            <v>0.56399999999999995</v>
          </cell>
          <cell r="EZ176">
            <v>6.69</v>
          </cell>
          <cell r="FA176">
            <v>0.04</v>
          </cell>
          <cell r="FB176">
            <v>0.03</v>
          </cell>
          <cell r="FC176">
            <v>0.05</v>
          </cell>
          <cell r="FD176">
            <v>5.8999999999999997E-2</v>
          </cell>
          <cell r="FE176">
            <v>0.16800000000000001</v>
          </cell>
          <cell r="FF176">
            <v>6.9000000000000006E-2</v>
          </cell>
          <cell r="FG176">
            <v>9.9000000000000005E-2</v>
          </cell>
          <cell r="FH176">
            <v>0.188</v>
          </cell>
          <cell r="FI176">
            <v>5.8999999999999997E-2</v>
          </cell>
          <cell r="FJ176">
            <v>0.188</v>
          </cell>
          <cell r="FK176">
            <v>0.05</v>
          </cell>
          <cell r="GA176">
            <v>0.02</v>
          </cell>
          <cell r="GB176">
            <v>0.02</v>
          </cell>
          <cell r="GC176">
            <v>0.05</v>
          </cell>
          <cell r="GD176">
            <v>0.03</v>
          </cell>
          <cell r="GE176">
            <v>0.109</v>
          </cell>
          <cell r="GF176">
            <v>0.04</v>
          </cell>
          <cell r="GG176">
            <v>0.34699999999999998</v>
          </cell>
          <cell r="GH176">
            <v>0.26700000000000002</v>
          </cell>
          <cell r="GI176">
            <v>0.28699999999999998</v>
          </cell>
          <cell r="GJ176">
            <v>0.38600000000000001</v>
          </cell>
          <cell r="GK176">
            <v>0.34699999999999998</v>
          </cell>
          <cell r="GL176">
            <v>0.32700000000000001</v>
          </cell>
          <cell r="GM176">
            <v>0.52500000000000002</v>
          </cell>
          <cell r="GN176">
            <v>0.505</v>
          </cell>
          <cell r="GO176">
            <v>0.376</v>
          </cell>
          <cell r="GP176">
            <v>0.39600000000000002</v>
          </cell>
          <cell r="GQ176">
            <v>0.36599999999999999</v>
          </cell>
          <cell r="GR176">
            <v>0.505</v>
          </cell>
          <cell r="GS176">
            <v>5.8999999999999997E-2</v>
          </cell>
          <cell r="GT176">
            <v>0.16800000000000001</v>
          </cell>
          <cell r="GU176">
            <v>0.218</v>
          </cell>
          <cell r="GV176">
            <v>0.13900000000000001</v>
          </cell>
          <cell r="GW176">
            <v>0.129</v>
          </cell>
          <cell r="GX176">
            <v>9.9000000000000005E-2</v>
          </cell>
          <cell r="GY176">
            <v>0.01</v>
          </cell>
          <cell r="GZ176">
            <v>0.01</v>
          </cell>
          <cell r="HA176">
            <v>0.03</v>
          </cell>
          <cell r="HB176">
            <v>0</v>
          </cell>
          <cell r="HC176">
            <v>0</v>
          </cell>
          <cell r="HD176">
            <v>0</v>
          </cell>
          <cell r="HE176">
            <v>0.04</v>
          </cell>
          <cell r="HF176">
            <v>0.03</v>
          </cell>
          <cell r="HG176">
            <v>0.04</v>
          </cell>
          <cell r="HH176">
            <v>0.05</v>
          </cell>
          <cell r="HI176">
            <v>0.05</v>
          </cell>
          <cell r="HJ176">
            <v>0.03</v>
          </cell>
        </row>
        <row r="177">
          <cell r="G177" t="str">
            <v>AUDUBON</v>
          </cell>
          <cell r="L177" t="str">
            <v>Ravenswood-Ridge Elementary Network</v>
          </cell>
          <cell r="AB177">
            <v>609782</v>
          </cell>
          <cell r="AR177" t="str">
            <v>&lt; 30</v>
          </cell>
          <cell r="AS177" t="str">
            <v/>
          </cell>
          <cell r="AT177" t="str">
            <v/>
          </cell>
          <cell r="AU177" t="str">
            <v/>
          </cell>
        </row>
        <row r="178">
          <cell r="G178" t="str">
            <v>JEFFERSON ALT HS</v>
          </cell>
          <cell r="L178" t="str">
            <v>Alternative Schools</v>
          </cell>
          <cell r="AB178">
            <v>609783</v>
          </cell>
          <cell r="AR178" t="str">
            <v>&lt; 30</v>
          </cell>
          <cell r="AS178" t="str">
            <v/>
          </cell>
          <cell r="AT178" t="str">
            <v/>
          </cell>
          <cell r="AU178" t="str">
            <v/>
          </cell>
        </row>
        <row r="179">
          <cell r="G179" t="str">
            <v>AVALON PARK</v>
          </cell>
          <cell r="L179" t="str">
            <v>Skyway Elementary Network</v>
          </cell>
          <cell r="AB179">
            <v>609786</v>
          </cell>
          <cell r="AR179" t="str">
            <v>49</v>
          </cell>
          <cell r="AS179" t="str">
            <v>weak</v>
          </cell>
          <cell r="AT179" t="str">
            <v>very weak</v>
          </cell>
          <cell r="AU179" t="str">
            <v>weak</v>
          </cell>
          <cell r="AV179">
            <v>25</v>
          </cell>
          <cell r="AW179">
            <v>16</v>
          </cell>
          <cell r="AX179">
            <v>24</v>
          </cell>
          <cell r="AY179">
            <v>103</v>
          </cell>
          <cell r="AZ179">
            <v>0</v>
          </cell>
          <cell r="BA179">
            <v>0</v>
          </cell>
          <cell r="BB179">
            <v>97</v>
          </cell>
          <cell r="BC179">
            <v>0</v>
          </cell>
          <cell r="BI179">
            <v>1.9E-2</v>
          </cell>
          <cell r="BJ179">
            <v>2.9000000000000001E-2</v>
          </cell>
          <cell r="BK179">
            <v>0.01</v>
          </cell>
          <cell r="BL179">
            <v>8.6999999999999994E-2</v>
          </cell>
          <cell r="BM179">
            <v>8.6999999999999994E-2</v>
          </cell>
          <cell r="BN179">
            <v>5.8000000000000003E-2</v>
          </cell>
          <cell r="BO179">
            <v>0.13600000000000001</v>
          </cell>
          <cell r="BP179">
            <v>7.8E-2</v>
          </cell>
          <cell r="BQ179">
            <v>0.107</v>
          </cell>
          <cell r="BR179">
            <v>9.7000000000000003E-2</v>
          </cell>
          <cell r="BS179">
            <v>0.126</v>
          </cell>
          <cell r="BT179">
            <v>0.23300000000000001</v>
          </cell>
          <cell r="BU179">
            <v>0.32</v>
          </cell>
          <cell r="BV179">
            <v>0.35</v>
          </cell>
          <cell r="BW179">
            <v>0.36899999999999999</v>
          </cell>
          <cell r="BX179">
            <v>0.27200000000000002</v>
          </cell>
          <cell r="BY179">
            <v>0.39800000000000002</v>
          </cell>
          <cell r="BZ179">
            <v>0.311</v>
          </cell>
          <cell r="CA179">
            <v>2.9000000000000001E-2</v>
          </cell>
          <cell r="CB179">
            <v>0.01</v>
          </cell>
          <cell r="CC179">
            <v>1.9E-2</v>
          </cell>
          <cell r="CD179">
            <v>2.9000000000000001E-2</v>
          </cell>
          <cell r="CE179">
            <v>0.01</v>
          </cell>
          <cell r="CF179">
            <v>1.9E-2</v>
          </cell>
          <cell r="CG179">
            <v>0.495</v>
          </cell>
          <cell r="CH179">
            <v>0.53400000000000003</v>
          </cell>
          <cell r="CI179">
            <v>0.495</v>
          </cell>
          <cell r="CJ179">
            <v>0.51500000000000001</v>
          </cell>
          <cell r="CK179">
            <v>0.379</v>
          </cell>
          <cell r="CL179">
            <v>0.379</v>
          </cell>
          <cell r="CM179">
            <v>0</v>
          </cell>
          <cell r="CN179">
            <v>1.9E-2</v>
          </cell>
          <cell r="CO179">
            <v>1.9E-2</v>
          </cell>
          <cell r="CP179">
            <v>0.01</v>
          </cell>
          <cell r="CQ179">
            <v>2.9000000000000001E-2</v>
          </cell>
          <cell r="CR179">
            <v>2.9000000000000001E-2</v>
          </cell>
          <cell r="CS179">
            <v>4.9000000000000002E-2</v>
          </cell>
          <cell r="CT179">
            <v>0.107</v>
          </cell>
          <cell r="CU179">
            <v>7.8E-2</v>
          </cell>
          <cell r="CV179">
            <v>6.8000000000000005E-2</v>
          </cell>
          <cell r="CW179">
            <v>4.9000000000000002E-2</v>
          </cell>
          <cell r="CX179">
            <v>0.126</v>
          </cell>
          <cell r="CY179">
            <v>4.9000000000000002E-2</v>
          </cell>
          <cell r="CZ179">
            <v>1.9E-2</v>
          </cell>
          <cell r="DA179">
            <v>0.13600000000000001</v>
          </cell>
          <cell r="DB179">
            <v>0.14599999999999999</v>
          </cell>
          <cell r="DC179">
            <v>9.7000000000000003E-2</v>
          </cell>
          <cell r="DD179">
            <v>0.13600000000000001</v>
          </cell>
          <cell r="DE179">
            <v>0.223</v>
          </cell>
          <cell r="DF179">
            <v>0.311</v>
          </cell>
          <cell r="DG179">
            <v>0.23300000000000001</v>
          </cell>
          <cell r="DH179">
            <v>0.28199999999999997</v>
          </cell>
          <cell r="DI179">
            <v>0.34</v>
          </cell>
          <cell r="DJ179">
            <v>0.35899999999999999</v>
          </cell>
          <cell r="DK179">
            <v>0.28199999999999997</v>
          </cell>
          <cell r="DL179">
            <v>0.32</v>
          </cell>
          <cell r="DM179">
            <v>0.29099999999999998</v>
          </cell>
          <cell r="DN179">
            <v>0</v>
          </cell>
          <cell r="DO179">
            <v>0</v>
          </cell>
          <cell r="DP179">
            <v>0.01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1.9E-2</v>
          </cell>
          <cell r="DW179">
            <v>0.70899999999999996</v>
          </cell>
          <cell r="DX179">
            <v>0.621</v>
          </cell>
          <cell r="DY179">
            <v>0.61199999999999999</v>
          </cell>
          <cell r="DZ179">
            <v>0.66</v>
          </cell>
          <cell r="EA179">
            <v>0.61199999999999999</v>
          </cell>
          <cell r="EB179">
            <v>0.47599999999999998</v>
          </cell>
          <cell r="EC179">
            <v>0.52400000000000002</v>
          </cell>
          <cell r="ED179">
            <v>0.47599999999999998</v>
          </cell>
          <cell r="EE179">
            <v>0.47599999999999998</v>
          </cell>
          <cell r="EF179">
            <v>0.311</v>
          </cell>
          <cell r="EG179">
            <v>6.8000000000000005E-2</v>
          </cell>
          <cell r="EH179">
            <v>3.9E-2</v>
          </cell>
          <cell r="EJ179">
            <v>0.30099999999999999</v>
          </cell>
          <cell r="EK179">
            <v>0.16500000000000001</v>
          </cell>
          <cell r="EL179">
            <v>8.6999999999999994E-2</v>
          </cell>
          <cell r="EN179">
            <v>0.107</v>
          </cell>
          <cell r="EO179">
            <v>0.32</v>
          </cell>
          <cell r="EP179">
            <v>0.33</v>
          </cell>
          <cell r="ER179">
            <v>0.01</v>
          </cell>
          <cell r="ES179">
            <v>0.01</v>
          </cell>
          <cell r="ET179">
            <v>8.6999999999999994E-2</v>
          </cell>
          <cell r="EV179">
            <v>0.27200000000000002</v>
          </cell>
          <cell r="EW179">
            <v>0.437</v>
          </cell>
          <cell r="EX179">
            <v>0.45600000000000002</v>
          </cell>
          <cell r="EZ179">
            <v>6.83</v>
          </cell>
          <cell r="FA179">
            <v>7.8E-2</v>
          </cell>
          <cell r="FB179">
            <v>2.9000000000000001E-2</v>
          </cell>
          <cell r="FC179">
            <v>1.9E-2</v>
          </cell>
          <cell r="FD179">
            <v>4.9000000000000002E-2</v>
          </cell>
          <cell r="FE179">
            <v>0.11700000000000001</v>
          </cell>
          <cell r="FF179">
            <v>0.14599999999999999</v>
          </cell>
          <cell r="FG179">
            <v>6.8000000000000005E-2</v>
          </cell>
          <cell r="FH179">
            <v>0.17499999999999999</v>
          </cell>
          <cell r="FI179">
            <v>9.7000000000000003E-2</v>
          </cell>
          <cell r="FJ179">
            <v>0.223</v>
          </cell>
          <cell r="FK179">
            <v>0</v>
          </cell>
          <cell r="GA179">
            <v>7.8E-2</v>
          </cell>
          <cell r="GB179">
            <v>8.6999999999999994E-2</v>
          </cell>
          <cell r="GC179">
            <v>7.8E-2</v>
          </cell>
          <cell r="GD179">
            <v>6.8000000000000005E-2</v>
          </cell>
          <cell r="GE179">
            <v>0.223</v>
          </cell>
          <cell r="GF179">
            <v>1.9E-2</v>
          </cell>
          <cell r="GG179">
            <v>0.379</v>
          </cell>
          <cell r="GH179">
            <v>0.23300000000000001</v>
          </cell>
          <cell r="GI179">
            <v>0.24299999999999999</v>
          </cell>
          <cell r="GJ179">
            <v>0.36899999999999999</v>
          </cell>
          <cell r="GK179">
            <v>0.35</v>
          </cell>
          <cell r="GL179">
            <v>0.40799999999999997</v>
          </cell>
          <cell r="GM179">
            <v>0.42699999999999999</v>
          </cell>
          <cell r="GN179">
            <v>0.27200000000000002</v>
          </cell>
          <cell r="GO179">
            <v>0.36899999999999999</v>
          </cell>
          <cell r="GP179">
            <v>0.379</v>
          </cell>
          <cell r="GQ179">
            <v>0.311</v>
          </cell>
          <cell r="GR179">
            <v>0.48499999999999999</v>
          </cell>
          <cell r="GS179">
            <v>0.107</v>
          </cell>
          <cell r="GT179">
            <v>0.33</v>
          </cell>
          <cell r="GU179">
            <v>0.252</v>
          </cell>
          <cell r="GV179">
            <v>0.13600000000000001</v>
          </cell>
          <cell r="GW179">
            <v>9.7000000000000003E-2</v>
          </cell>
          <cell r="GX179">
            <v>6.8000000000000005E-2</v>
          </cell>
          <cell r="GY179">
            <v>0.01</v>
          </cell>
          <cell r="GZ179">
            <v>4.9000000000000002E-2</v>
          </cell>
          <cell r="HA179">
            <v>2.9000000000000001E-2</v>
          </cell>
          <cell r="HB179">
            <v>2.9000000000000001E-2</v>
          </cell>
          <cell r="HC179">
            <v>0.01</v>
          </cell>
          <cell r="HD179">
            <v>0.01</v>
          </cell>
          <cell r="HE179">
            <v>0</v>
          </cell>
          <cell r="HF179">
            <v>2.9000000000000001E-2</v>
          </cell>
          <cell r="HG179">
            <v>2.9000000000000001E-2</v>
          </cell>
          <cell r="HH179">
            <v>1.9E-2</v>
          </cell>
          <cell r="HI179">
            <v>0.01</v>
          </cell>
          <cell r="HJ179">
            <v>0.01</v>
          </cell>
        </row>
        <row r="180">
          <cell r="G180" t="str">
            <v>BARNARD</v>
          </cell>
          <cell r="L180" t="str">
            <v>Rock Island Elementary Network</v>
          </cell>
          <cell r="AB180">
            <v>609788</v>
          </cell>
          <cell r="AR180" t="str">
            <v>60</v>
          </cell>
          <cell r="AS180" t="str">
            <v>strong</v>
          </cell>
          <cell r="AT180" t="str">
            <v>neutral</v>
          </cell>
          <cell r="AU180" t="str">
            <v>neutral</v>
          </cell>
          <cell r="AV180">
            <v>65</v>
          </cell>
          <cell r="AW180">
            <v>40</v>
          </cell>
          <cell r="AX180">
            <v>43</v>
          </cell>
          <cell r="AY180">
            <v>97</v>
          </cell>
          <cell r="AZ180">
            <v>1</v>
          </cell>
          <cell r="BA180">
            <v>0</v>
          </cell>
          <cell r="BB180">
            <v>90</v>
          </cell>
          <cell r="BC180">
            <v>0</v>
          </cell>
          <cell r="BI180">
            <v>0</v>
          </cell>
          <cell r="BJ180">
            <v>0</v>
          </cell>
          <cell r="BK180">
            <v>0.01</v>
          </cell>
          <cell r="BL180">
            <v>0</v>
          </cell>
          <cell r="BM180">
            <v>0</v>
          </cell>
          <cell r="BN180">
            <v>2.1000000000000001E-2</v>
          </cell>
          <cell r="BO180">
            <v>3.1E-2</v>
          </cell>
          <cell r="BP180">
            <v>4.1000000000000002E-2</v>
          </cell>
          <cell r="BQ180">
            <v>5.1999999999999998E-2</v>
          </cell>
          <cell r="BR180">
            <v>0.01</v>
          </cell>
          <cell r="BS180">
            <v>0.14399999999999999</v>
          </cell>
          <cell r="BT180">
            <v>0.124</v>
          </cell>
          <cell r="BU180">
            <v>0.23699999999999999</v>
          </cell>
          <cell r="BV180">
            <v>0.23699999999999999</v>
          </cell>
          <cell r="BW180">
            <v>0.247</v>
          </cell>
          <cell r="BX180">
            <v>0.216</v>
          </cell>
          <cell r="BY180">
            <v>0.309</v>
          </cell>
          <cell r="BZ180">
            <v>0.28899999999999998</v>
          </cell>
          <cell r="CA180">
            <v>0.01</v>
          </cell>
          <cell r="CB180">
            <v>0</v>
          </cell>
          <cell r="CC180">
            <v>2.1000000000000001E-2</v>
          </cell>
          <cell r="CD180">
            <v>0</v>
          </cell>
          <cell r="CE180">
            <v>0</v>
          </cell>
          <cell r="CF180">
            <v>0</v>
          </cell>
          <cell r="CG180">
            <v>0.72199999999999998</v>
          </cell>
          <cell r="CH180">
            <v>0.72199999999999998</v>
          </cell>
          <cell r="CI180">
            <v>0.67</v>
          </cell>
          <cell r="CJ180">
            <v>0.77300000000000002</v>
          </cell>
          <cell r="CK180">
            <v>0.54600000000000004</v>
          </cell>
          <cell r="CL180">
            <v>0.56699999999999995</v>
          </cell>
          <cell r="CM180">
            <v>0.01</v>
          </cell>
          <cell r="CN180">
            <v>0</v>
          </cell>
          <cell r="CO180">
            <v>0.01</v>
          </cell>
          <cell r="CP180">
            <v>0.01</v>
          </cell>
          <cell r="CQ180">
            <v>0</v>
          </cell>
          <cell r="CR180">
            <v>0.01</v>
          </cell>
          <cell r="CS180">
            <v>0.01</v>
          </cell>
          <cell r="CT180">
            <v>3.1E-2</v>
          </cell>
          <cell r="CU180">
            <v>2.1000000000000001E-2</v>
          </cell>
          <cell r="CV180">
            <v>0.01</v>
          </cell>
          <cell r="CW180">
            <v>2.1000000000000001E-2</v>
          </cell>
          <cell r="CX180">
            <v>2.1000000000000001E-2</v>
          </cell>
          <cell r="CY180">
            <v>2.1000000000000001E-2</v>
          </cell>
          <cell r="CZ180">
            <v>2.1000000000000001E-2</v>
          </cell>
          <cell r="DA180">
            <v>0.10299999999999999</v>
          </cell>
          <cell r="DB180">
            <v>5.1999999999999998E-2</v>
          </cell>
          <cell r="DC180">
            <v>8.2000000000000003E-2</v>
          </cell>
          <cell r="DD180">
            <v>8.2000000000000003E-2</v>
          </cell>
          <cell r="DE180">
            <v>0.186</v>
          </cell>
          <cell r="DF180">
            <v>0.29899999999999999</v>
          </cell>
          <cell r="DG180">
            <v>0.22700000000000001</v>
          </cell>
          <cell r="DH180">
            <v>0.23699999999999999</v>
          </cell>
          <cell r="DI180">
            <v>0.33</v>
          </cell>
          <cell r="DJ180">
            <v>0.29899999999999999</v>
          </cell>
          <cell r="DK180">
            <v>0.36099999999999999</v>
          </cell>
          <cell r="DL180">
            <v>0.309</v>
          </cell>
          <cell r="DM180">
            <v>0.32</v>
          </cell>
          <cell r="DN180">
            <v>0.01</v>
          </cell>
          <cell r="DO180">
            <v>0.01</v>
          </cell>
          <cell r="DP180">
            <v>0.01</v>
          </cell>
          <cell r="DQ180">
            <v>0</v>
          </cell>
          <cell r="DR180">
            <v>0</v>
          </cell>
          <cell r="DS180">
            <v>0.01</v>
          </cell>
          <cell r="DT180">
            <v>0.01</v>
          </cell>
          <cell r="DU180">
            <v>0</v>
          </cell>
          <cell r="DV180">
            <v>0.01</v>
          </cell>
          <cell r="DW180">
            <v>0.78400000000000003</v>
          </cell>
          <cell r="DX180">
            <v>0.67</v>
          </cell>
          <cell r="DY180">
            <v>0.73199999999999998</v>
          </cell>
          <cell r="DZ180">
            <v>0.73199999999999998</v>
          </cell>
          <cell r="EA180">
            <v>0.64900000000000002</v>
          </cell>
          <cell r="EB180">
            <v>0.57699999999999996</v>
          </cell>
          <cell r="EC180">
            <v>0.56699999999999995</v>
          </cell>
          <cell r="ED180">
            <v>0.57699999999999996</v>
          </cell>
          <cell r="EE180">
            <v>0.56699999999999995</v>
          </cell>
          <cell r="EF180">
            <v>0.495</v>
          </cell>
          <cell r="EG180">
            <v>2.1000000000000001E-2</v>
          </cell>
          <cell r="EH180">
            <v>0.01</v>
          </cell>
          <cell r="EJ180">
            <v>0.36099999999999999</v>
          </cell>
          <cell r="EK180">
            <v>2.1000000000000001E-2</v>
          </cell>
          <cell r="EL180">
            <v>3.1E-2</v>
          </cell>
          <cell r="EN180">
            <v>3.1E-2</v>
          </cell>
          <cell r="EO180">
            <v>0.27800000000000002</v>
          </cell>
          <cell r="EP180">
            <v>0.33</v>
          </cell>
          <cell r="ER180">
            <v>2.1000000000000001E-2</v>
          </cell>
          <cell r="ES180">
            <v>6.2E-2</v>
          </cell>
          <cell r="ET180">
            <v>5.1999999999999998E-2</v>
          </cell>
          <cell r="EV180">
            <v>9.2999999999999999E-2</v>
          </cell>
          <cell r="EW180">
            <v>0.61899999999999999</v>
          </cell>
          <cell r="EX180">
            <v>0.57699999999999996</v>
          </cell>
          <cell r="EZ180">
            <v>8.02</v>
          </cell>
          <cell r="FA180">
            <v>0</v>
          </cell>
          <cell r="FB180">
            <v>0.01</v>
          </cell>
          <cell r="FC180">
            <v>0</v>
          </cell>
          <cell r="FD180">
            <v>4.1000000000000002E-2</v>
          </cell>
          <cell r="FE180">
            <v>8.2000000000000003E-2</v>
          </cell>
          <cell r="FF180">
            <v>8.2000000000000003E-2</v>
          </cell>
          <cell r="FG180">
            <v>9.2999999999999999E-2</v>
          </cell>
          <cell r="FH180">
            <v>0.16500000000000001</v>
          </cell>
          <cell r="FI180">
            <v>0.17499999999999999</v>
          </cell>
          <cell r="FJ180">
            <v>0.28899999999999998</v>
          </cell>
          <cell r="FK180">
            <v>6.2E-2</v>
          </cell>
          <cell r="GA180">
            <v>0.01</v>
          </cell>
          <cell r="GB180">
            <v>3.1E-2</v>
          </cell>
          <cell r="GC180">
            <v>0.01</v>
          </cell>
          <cell r="GD180">
            <v>0.01</v>
          </cell>
          <cell r="GE180">
            <v>0.22700000000000001</v>
          </cell>
          <cell r="GF180">
            <v>0</v>
          </cell>
          <cell r="GG180">
            <v>0.33</v>
          </cell>
          <cell r="GH180">
            <v>0.433</v>
          </cell>
          <cell r="GI180">
            <v>0.42299999999999999</v>
          </cell>
          <cell r="GJ180">
            <v>0.46400000000000002</v>
          </cell>
          <cell r="GK180">
            <v>0.41199999999999998</v>
          </cell>
          <cell r="GL180">
            <v>0.27800000000000002</v>
          </cell>
          <cell r="GM180">
            <v>0.61899999999999999</v>
          </cell>
          <cell r="GN180">
            <v>0.34</v>
          </cell>
          <cell r="GO180">
            <v>0.433</v>
          </cell>
          <cell r="GP180">
            <v>0.443</v>
          </cell>
          <cell r="GQ180">
            <v>0.23699999999999999</v>
          </cell>
          <cell r="GR180">
            <v>0.70099999999999996</v>
          </cell>
          <cell r="GS180">
            <v>2.1000000000000001E-2</v>
          </cell>
          <cell r="GT180">
            <v>0.13400000000000001</v>
          </cell>
          <cell r="GU180">
            <v>0.113</v>
          </cell>
          <cell r="GV180">
            <v>4.1000000000000002E-2</v>
          </cell>
          <cell r="GW180">
            <v>8.2000000000000003E-2</v>
          </cell>
          <cell r="GX180">
            <v>0</v>
          </cell>
          <cell r="GY180">
            <v>0</v>
          </cell>
          <cell r="GZ180">
            <v>3.1E-2</v>
          </cell>
          <cell r="HA180">
            <v>0.01</v>
          </cell>
          <cell r="HB180">
            <v>0.01</v>
          </cell>
          <cell r="HC180">
            <v>0.01</v>
          </cell>
          <cell r="HD180">
            <v>0</v>
          </cell>
          <cell r="HE180">
            <v>2.1000000000000001E-2</v>
          </cell>
          <cell r="HF180">
            <v>3.1E-2</v>
          </cell>
          <cell r="HG180">
            <v>0.01</v>
          </cell>
          <cell r="HH180">
            <v>3.1E-2</v>
          </cell>
          <cell r="HI180">
            <v>3.1E-2</v>
          </cell>
          <cell r="HJ180">
            <v>2.1000000000000001E-2</v>
          </cell>
        </row>
        <row r="181">
          <cell r="G181" t="str">
            <v>BARRY</v>
          </cell>
          <cell r="L181" t="str">
            <v>Fullerton Elementary Network</v>
          </cell>
          <cell r="AB181">
            <v>609789</v>
          </cell>
          <cell r="AR181" t="str">
            <v>40</v>
          </cell>
          <cell r="AS181" t="str">
            <v>neutral</v>
          </cell>
          <cell r="AT181" t="str">
            <v>strong</v>
          </cell>
          <cell r="AU181" t="str">
            <v>neutral</v>
          </cell>
          <cell r="AV181">
            <v>41</v>
          </cell>
          <cell r="AW181">
            <v>67</v>
          </cell>
          <cell r="AX181">
            <v>54</v>
          </cell>
          <cell r="AY181">
            <v>188</v>
          </cell>
          <cell r="AZ181">
            <v>3</v>
          </cell>
          <cell r="BA181">
            <v>0</v>
          </cell>
          <cell r="BB181">
            <v>2</v>
          </cell>
          <cell r="BC181">
            <v>174</v>
          </cell>
          <cell r="BI181">
            <v>2.7E-2</v>
          </cell>
          <cell r="BJ181">
            <v>0</v>
          </cell>
          <cell r="BK181">
            <v>2.7E-2</v>
          </cell>
          <cell r="BL181">
            <v>3.2000000000000001E-2</v>
          </cell>
          <cell r="BM181">
            <v>3.2000000000000001E-2</v>
          </cell>
          <cell r="BN181">
            <v>6.9000000000000006E-2</v>
          </cell>
          <cell r="BO181">
            <v>0.09</v>
          </cell>
          <cell r="BP181">
            <v>8.5000000000000006E-2</v>
          </cell>
          <cell r="BQ181">
            <v>7.3999999999999996E-2</v>
          </cell>
          <cell r="BR181">
            <v>5.8999999999999997E-2</v>
          </cell>
          <cell r="BS181">
            <v>5.8999999999999997E-2</v>
          </cell>
          <cell r="BT181">
            <v>0.13800000000000001</v>
          </cell>
          <cell r="BU181">
            <v>0.34</v>
          </cell>
          <cell r="BV181">
            <v>0.28699999999999998</v>
          </cell>
          <cell r="BW181">
            <v>0.42599999999999999</v>
          </cell>
          <cell r="BX181">
            <v>0.255</v>
          </cell>
          <cell r="BY181">
            <v>0.35599999999999998</v>
          </cell>
          <cell r="BZ181">
            <v>0.35099999999999998</v>
          </cell>
          <cell r="CA181">
            <v>3.6999999999999998E-2</v>
          </cell>
          <cell r="CB181">
            <v>3.2000000000000001E-2</v>
          </cell>
          <cell r="CC181">
            <v>0.08</v>
          </cell>
          <cell r="CD181">
            <v>2.1000000000000001E-2</v>
          </cell>
          <cell r="CE181">
            <v>4.2999999999999997E-2</v>
          </cell>
          <cell r="CF181">
            <v>6.4000000000000001E-2</v>
          </cell>
          <cell r="CG181">
            <v>0.505</v>
          </cell>
          <cell r="CH181">
            <v>0.59599999999999997</v>
          </cell>
          <cell r="CI181">
            <v>0.39400000000000002</v>
          </cell>
          <cell r="CJ181">
            <v>0.63300000000000001</v>
          </cell>
          <cell r="CK181">
            <v>0.51100000000000001</v>
          </cell>
          <cell r="CL181">
            <v>0.378</v>
          </cell>
          <cell r="CM181">
            <v>0</v>
          </cell>
          <cell r="CN181">
            <v>5.0000000000000001E-3</v>
          </cell>
          <cell r="CO181">
            <v>5.0000000000000001E-3</v>
          </cell>
          <cell r="CP181">
            <v>1.0999999999999999E-2</v>
          </cell>
          <cell r="CQ181">
            <v>0</v>
          </cell>
          <cell r="CR181">
            <v>2.1000000000000001E-2</v>
          </cell>
          <cell r="CS181">
            <v>5.0000000000000001E-3</v>
          </cell>
          <cell r="CT181">
            <v>5.8999999999999997E-2</v>
          </cell>
          <cell r="CU181">
            <v>3.2000000000000001E-2</v>
          </cell>
          <cell r="CV181">
            <v>1.0999999999999999E-2</v>
          </cell>
          <cell r="CW181">
            <v>1.6E-2</v>
          </cell>
          <cell r="CX181">
            <v>1.0999999999999999E-2</v>
          </cell>
          <cell r="CY181">
            <v>1.0999999999999999E-2</v>
          </cell>
          <cell r="CZ181">
            <v>1.6E-2</v>
          </cell>
          <cell r="DA181">
            <v>1.6E-2</v>
          </cell>
          <cell r="DB181">
            <v>2.7E-2</v>
          </cell>
          <cell r="DC181">
            <v>4.2999999999999997E-2</v>
          </cell>
          <cell r="DD181">
            <v>2.1000000000000001E-2</v>
          </cell>
          <cell r="DE181">
            <v>0.128</v>
          </cell>
          <cell r="DF181">
            <v>0.10100000000000001</v>
          </cell>
          <cell r="DG181">
            <v>0.18099999999999999</v>
          </cell>
          <cell r="DH181">
            <v>0.16</v>
          </cell>
          <cell r="DI181">
            <v>0.13300000000000001</v>
          </cell>
          <cell r="DJ181">
            <v>0.21299999999999999</v>
          </cell>
          <cell r="DK181">
            <v>0.21299999999999999</v>
          </cell>
          <cell r="DL181">
            <v>0.20699999999999999</v>
          </cell>
          <cell r="DM181">
            <v>0.223</v>
          </cell>
          <cell r="DN181">
            <v>5.0000000000000001E-3</v>
          </cell>
          <cell r="DO181">
            <v>1.6E-2</v>
          </cell>
          <cell r="DP181">
            <v>1.6E-2</v>
          </cell>
          <cell r="DQ181">
            <v>1.6E-2</v>
          </cell>
          <cell r="DR181">
            <v>3.2000000000000001E-2</v>
          </cell>
          <cell r="DS181">
            <v>2.7E-2</v>
          </cell>
          <cell r="DT181">
            <v>1.0999999999999999E-2</v>
          </cell>
          <cell r="DU181">
            <v>0</v>
          </cell>
          <cell r="DV181">
            <v>1.0999999999999999E-2</v>
          </cell>
          <cell r="DW181">
            <v>0.85599999999999998</v>
          </cell>
          <cell r="DX181">
            <v>0.86199999999999999</v>
          </cell>
          <cell r="DY181">
            <v>0.78700000000000003</v>
          </cell>
          <cell r="DZ181">
            <v>0.80300000000000005</v>
          </cell>
          <cell r="EA181">
            <v>0.81899999999999995</v>
          </cell>
          <cell r="EB181">
            <v>0.72299999999999998</v>
          </cell>
          <cell r="EC181">
            <v>0.745</v>
          </cell>
          <cell r="ED181">
            <v>0.69099999999999995</v>
          </cell>
          <cell r="EE181">
            <v>0.71299999999999997</v>
          </cell>
          <cell r="EF181">
            <v>0.38300000000000001</v>
          </cell>
          <cell r="EG181">
            <v>1.0999999999999999E-2</v>
          </cell>
          <cell r="EH181">
            <v>1.0999999999999999E-2</v>
          </cell>
          <cell r="EJ181">
            <v>0.27700000000000002</v>
          </cell>
          <cell r="EK181">
            <v>3.6999999999999998E-2</v>
          </cell>
          <cell r="EL181">
            <v>1.6E-2</v>
          </cell>
          <cell r="EN181">
            <v>0.154</v>
          </cell>
          <cell r="EO181">
            <v>0.33</v>
          </cell>
          <cell r="EP181">
            <v>0.22900000000000001</v>
          </cell>
          <cell r="ER181">
            <v>7.3999999999999996E-2</v>
          </cell>
          <cell r="ES181">
            <v>6.4000000000000001E-2</v>
          </cell>
          <cell r="ET181">
            <v>0.13800000000000001</v>
          </cell>
          <cell r="EV181">
            <v>0.112</v>
          </cell>
          <cell r="EW181">
            <v>0.55900000000000005</v>
          </cell>
          <cell r="EX181">
            <v>0.60599999999999998</v>
          </cell>
          <cell r="EZ181">
            <v>8.56</v>
          </cell>
          <cell r="FA181">
            <v>5.0000000000000001E-3</v>
          </cell>
          <cell r="FB181">
            <v>5.0000000000000001E-3</v>
          </cell>
          <cell r="FC181">
            <v>1.6E-2</v>
          </cell>
          <cell r="FD181">
            <v>1.6E-2</v>
          </cell>
          <cell r="FE181">
            <v>3.2000000000000001E-2</v>
          </cell>
          <cell r="FF181">
            <v>4.8000000000000001E-2</v>
          </cell>
          <cell r="FG181">
            <v>4.8000000000000001E-2</v>
          </cell>
          <cell r="FH181">
            <v>0.16500000000000001</v>
          </cell>
          <cell r="FI181">
            <v>0.191</v>
          </cell>
          <cell r="FJ181">
            <v>0.38800000000000001</v>
          </cell>
          <cell r="FK181">
            <v>8.5000000000000006E-2</v>
          </cell>
          <cell r="GA181">
            <v>5.0000000000000001E-3</v>
          </cell>
          <cell r="GB181">
            <v>1.6E-2</v>
          </cell>
          <cell r="GC181">
            <v>1.0999999999999999E-2</v>
          </cell>
          <cell r="GD181">
            <v>1.6E-2</v>
          </cell>
          <cell r="GE181">
            <v>0.112</v>
          </cell>
          <cell r="GF181">
            <v>0</v>
          </cell>
          <cell r="GG181">
            <v>0.314</v>
          </cell>
          <cell r="GH181">
            <v>0.255</v>
          </cell>
          <cell r="GI181">
            <v>0.25</v>
          </cell>
          <cell r="GJ181">
            <v>0.26600000000000001</v>
          </cell>
          <cell r="GK181">
            <v>0.34</v>
          </cell>
          <cell r="GL181">
            <v>0.309</v>
          </cell>
          <cell r="GM181">
            <v>0.61199999999999999</v>
          </cell>
          <cell r="GN181">
            <v>0.441</v>
          </cell>
          <cell r="GO181">
            <v>0.48399999999999999</v>
          </cell>
          <cell r="GP181">
            <v>0.441</v>
          </cell>
          <cell r="GQ181">
            <v>0.31900000000000001</v>
          </cell>
          <cell r="GR181">
            <v>0.53700000000000003</v>
          </cell>
          <cell r="GS181">
            <v>1.0999999999999999E-2</v>
          </cell>
          <cell r="GT181">
            <v>0.16</v>
          </cell>
          <cell r="GU181">
            <v>0.13300000000000001</v>
          </cell>
          <cell r="GV181">
            <v>0.128</v>
          </cell>
          <cell r="GW181">
            <v>8.5000000000000006E-2</v>
          </cell>
          <cell r="GX181">
            <v>6.4000000000000001E-2</v>
          </cell>
          <cell r="GY181">
            <v>1.0999999999999999E-2</v>
          </cell>
          <cell r="GZ181">
            <v>3.2000000000000001E-2</v>
          </cell>
          <cell r="HA181">
            <v>3.2000000000000001E-2</v>
          </cell>
          <cell r="HB181">
            <v>3.2000000000000001E-2</v>
          </cell>
          <cell r="HC181">
            <v>3.2000000000000001E-2</v>
          </cell>
          <cell r="HD181">
            <v>1.0999999999999999E-2</v>
          </cell>
          <cell r="HE181">
            <v>4.8000000000000001E-2</v>
          </cell>
          <cell r="HF181">
            <v>9.6000000000000002E-2</v>
          </cell>
          <cell r="HG181">
            <v>0.09</v>
          </cell>
          <cell r="HH181">
            <v>0.11700000000000001</v>
          </cell>
          <cell r="HI181">
            <v>0.112</v>
          </cell>
          <cell r="HJ181">
            <v>0.08</v>
          </cell>
        </row>
        <row r="182">
          <cell r="G182" t="str">
            <v>BARTON</v>
          </cell>
          <cell r="L182" t="str">
            <v>Englewood-Gresham Elementary Network</v>
          </cell>
          <cell r="AB182">
            <v>609790</v>
          </cell>
          <cell r="AR182" t="str">
            <v>43</v>
          </cell>
          <cell r="AS182" t="str">
            <v>weak</v>
          </cell>
          <cell r="AT182" t="str">
            <v>neutral</v>
          </cell>
          <cell r="AU182" t="str">
            <v>neutral</v>
          </cell>
          <cell r="AV182">
            <v>38</v>
          </cell>
          <cell r="AW182">
            <v>52</v>
          </cell>
          <cell r="AX182">
            <v>43</v>
          </cell>
          <cell r="AY182">
            <v>146</v>
          </cell>
          <cell r="AZ182">
            <v>0</v>
          </cell>
          <cell r="BA182">
            <v>0</v>
          </cell>
          <cell r="BB182">
            <v>136</v>
          </cell>
          <cell r="BC182">
            <v>1</v>
          </cell>
          <cell r="BI182">
            <v>1.4E-2</v>
          </cell>
          <cell r="BJ182">
            <v>3.4000000000000002E-2</v>
          </cell>
          <cell r="BK182">
            <v>2.7E-2</v>
          </cell>
          <cell r="BL182">
            <v>4.1000000000000002E-2</v>
          </cell>
          <cell r="BM182">
            <v>6.2E-2</v>
          </cell>
          <cell r="BN182">
            <v>8.2000000000000003E-2</v>
          </cell>
          <cell r="BO182">
            <v>0.11</v>
          </cell>
          <cell r="BP182">
            <v>8.8999999999999996E-2</v>
          </cell>
          <cell r="BQ182">
            <v>0.11600000000000001</v>
          </cell>
          <cell r="BR182">
            <v>8.8999999999999996E-2</v>
          </cell>
          <cell r="BS182">
            <v>0.11600000000000001</v>
          </cell>
          <cell r="BT182">
            <v>0.158</v>
          </cell>
          <cell r="BU182">
            <v>0.29499999999999998</v>
          </cell>
          <cell r="BV182">
            <v>0.22600000000000001</v>
          </cell>
          <cell r="BW182">
            <v>0.28799999999999998</v>
          </cell>
          <cell r="BX182">
            <v>0.192</v>
          </cell>
          <cell r="BY182">
            <v>0.32900000000000001</v>
          </cell>
          <cell r="BZ182">
            <v>0.28799999999999998</v>
          </cell>
          <cell r="CA182">
            <v>2.1000000000000001E-2</v>
          </cell>
          <cell r="CB182">
            <v>2.7E-2</v>
          </cell>
          <cell r="CC182">
            <v>2.7E-2</v>
          </cell>
          <cell r="CD182">
            <v>3.4000000000000002E-2</v>
          </cell>
          <cell r="CE182">
            <v>5.5E-2</v>
          </cell>
          <cell r="CF182">
            <v>4.1000000000000002E-2</v>
          </cell>
          <cell r="CG182">
            <v>0.56200000000000006</v>
          </cell>
          <cell r="CH182">
            <v>0.623</v>
          </cell>
          <cell r="CI182">
            <v>0.54100000000000004</v>
          </cell>
          <cell r="CJ182">
            <v>0.64400000000000002</v>
          </cell>
          <cell r="CK182">
            <v>0.438</v>
          </cell>
          <cell r="CL182">
            <v>0.432</v>
          </cell>
          <cell r="CM182">
            <v>1.4E-2</v>
          </cell>
          <cell r="CN182">
            <v>1.4E-2</v>
          </cell>
          <cell r="CO182">
            <v>2.1000000000000001E-2</v>
          </cell>
          <cell r="CP182">
            <v>1.4E-2</v>
          </cell>
          <cell r="CQ182">
            <v>1.4E-2</v>
          </cell>
          <cell r="CR182">
            <v>2.7E-2</v>
          </cell>
          <cell r="CS182">
            <v>3.4000000000000002E-2</v>
          </cell>
          <cell r="CT182">
            <v>8.2000000000000003E-2</v>
          </cell>
          <cell r="CU182">
            <v>3.4000000000000002E-2</v>
          </cell>
          <cell r="CV182">
            <v>1.4E-2</v>
          </cell>
          <cell r="CW182">
            <v>3.4000000000000002E-2</v>
          </cell>
          <cell r="CX182">
            <v>2.1000000000000001E-2</v>
          </cell>
          <cell r="CY182">
            <v>4.8000000000000001E-2</v>
          </cell>
          <cell r="CZ182">
            <v>3.4000000000000002E-2</v>
          </cell>
          <cell r="DA182">
            <v>6.8000000000000005E-2</v>
          </cell>
          <cell r="DB182">
            <v>4.8000000000000001E-2</v>
          </cell>
          <cell r="DC182">
            <v>7.4999999999999997E-2</v>
          </cell>
          <cell r="DD182">
            <v>8.2000000000000003E-2</v>
          </cell>
          <cell r="DE182">
            <v>0.11</v>
          </cell>
          <cell r="DF182">
            <v>0.13700000000000001</v>
          </cell>
          <cell r="DG182">
            <v>0.17799999999999999</v>
          </cell>
          <cell r="DH182">
            <v>0.158</v>
          </cell>
          <cell r="DI182">
            <v>0.16400000000000001</v>
          </cell>
          <cell r="DJ182">
            <v>0.26700000000000002</v>
          </cell>
          <cell r="DK182">
            <v>0.22600000000000001</v>
          </cell>
          <cell r="DL182">
            <v>0.219</v>
          </cell>
          <cell r="DM182">
            <v>0.185</v>
          </cell>
          <cell r="DN182">
            <v>2.1000000000000001E-2</v>
          </cell>
          <cell r="DO182">
            <v>2.7E-2</v>
          </cell>
          <cell r="DP182">
            <v>2.7E-2</v>
          </cell>
          <cell r="DQ182">
            <v>2.1000000000000001E-2</v>
          </cell>
          <cell r="DR182">
            <v>2.7E-2</v>
          </cell>
          <cell r="DS182">
            <v>2.7E-2</v>
          </cell>
          <cell r="DT182">
            <v>3.4000000000000002E-2</v>
          </cell>
          <cell r="DU182">
            <v>2.1000000000000001E-2</v>
          </cell>
          <cell r="DV182">
            <v>6.2E-2</v>
          </cell>
          <cell r="DW182">
            <v>0.84199999999999997</v>
          </cell>
          <cell r="DX182">
            <v>0.78800000000000003</v>
          </cell>
          <cell r="DY182">
            <v>0.753</v>
          </cell>
          <cell r="DZ182">
            <v>0.76</v>
          </cell>
          <cell r="EA182">
            <v>0.76</v>
          </cell>
          <cell r="EB182">
            <v>0.61</v>
          </cell>
          <cell r="EC182">
            <v>0.65800000000000003</v>
          </cell>
          <cell r="ED182">
            <v>0.60299999999999998</v>
          </cell>
          <cell r="EE182">
            <v>0.63700000000000001</v>
          </cell>
          <cell r="EF182">
            <v>0.28100000000000003</v>
          </cell>
          <cell r="EG182">
            <v>3.4000000000000002E-2</v>
          </cell>
          <cell r="EH182">
            <v>2.1000000000000001E-2</v>
          </cell>
          <cell r="EJ182">
            <v>0.39</v>
          </cell>
          <cell r="EK182">
            <v>7.4999999999999997E-2</v>
          </cell>
          <cell r="EL182">
            <v>4.8000000000000001E-2</v>
          </cell>
          <cell r="EN182">
            <v>8.8999999999999996E-2</v>
          </cell>
          <cell r="EO182">
            <v>0.37</v>
          </cell>
          <cell r="EP182">
            <v>0.39700000000000002</v>
          </cell>
          <cell r="ER182">
            <v>5.5E-2</v>
          </cell>
          <cell r="ES182">
            <v>5.5E-2</v>
          </cell>
          <cell r="ET182">
            <v>7.4999999999999997E-2</v>
          </cell>
          <cell r="EV182">
            <v>0.185</v>
          </cell>
          <cell r="EW182">
            <v>0.46600000000000003</v>
          </cell>
          <cell r="EX182">
            <v>0.45900000000000002</v>
          </cell>
          <cell r="EZ182">
            <v>7.17</v>
          </cell>
          <cell r="FA182">
            <v>4.8000000000000001E-2</v>
          </cell>
          <cell r="FB182">
            <v>1.4E-2</v>
          </cell>
          <cell r="FC182">
            <v>1.4E-2</v>
          </cell>
          <cell r="FD182">
            <v>6.8000000000000005E-2</v>
          </cell>
          <cell r="FE182">
            <v>9.6000000000000002E-2</v>
          </cell>
          <cell r="FF182">
            <v>0.10299999999999999</v>
          </cell>
          <cell r="FG182">
            <v>0.11600000000000001</v>
          </cell>
          <cell r="FH182">
            <v>0.17100000000000001</v>
          </cell>
          <cell r="FI182">
            <v>8.2000000000000003E-2</v>
          </cell>
          <cell r="FJ182">
            <v>0.247</v>
          </cell>
          <cell r="FK182">
            <v>4.1000000000000002E-2</v>
          </cell>
          <cell r="GA182">
            <v>2.7E-2</v>
          </cell>
          <cell r="GB182">
            <v>1.4E-2</v>
          </cell>
          <cell r="GC182">
            <v>3.4000000000000002E-2</v>
          </cell>
          <cell r="GD182">
            <v>4.8000000000000001E-2</v>
          </cell>
          <cell r="GE182">
            <v>0.123</v>
          </cell>
          <cell r="GF182">
            <v>4.1000000000000002E-2</v>
          </cell>
          <cell r="GG182">
            <v>0.30099999999999999</v>
          </cell>
          <cell r="GH182">
            <v>0.28799999999999998</v>
          </cell>
          <cell r="GI182">
            <v>0.315</v>
          </cell>
          <cell r="GJ182">
            <v>0.377</v>
          </cell>
          <cell r="GK182">
            <v>0.39700000000000002</v>
          </cell>
          <cell r="GL182">
            <v>0.438</v>
          </cell>
          <cell r="GM182">
            <v>0.58199999999999996</v>
          </cell>
          <cell r="GN182">
            <v>0.48599999999999999</v>
          </cell>
          <cell r="GO182">
            <v>0.41099999999999998</v>
          </cell>
          <cell r="GP182">
            <v>0.39700000000000002</v>
          </cell>
          <cell r="GQ182">
            <v>0.32900000000000001</v>
          </cell>
          <cell r="GR182">
            <v>0.40400000000000003</v>
          </cell>
          <cell r="GS182">
            <v>3.4000000000000002E-2</v>
          </cell>
          <cell r="GT182">
            <v>0.13</v>
          </cell>
          <cell r="GU182">
            <v>0.13700000000000001</v>
          </cell>
          <cell r="GV182">
            <v>8.8999999999999996E-2</v>
          </cell>
          <cell r="GW182">
            <v>7.4999999999999997E-2</v>
          </cell>
          <cell r="GX182">
            <v>5.5E-2</v>
          </cell>
          <cell r="GY182">
            <v>7.0000000000000001E-3</v>
          </cell>
          <cell r="GZ182">
            <v>2.1000000000000001E-2</v>
          </cell>
          <cell r="HA182">
            <v>4.1000000000000002E-2</v>
          </cell>
          <cell r="HB182">
            <v>2.1000000000000001E-2</v>
          </cell>
          <cell r="HC182">
            <v>7.0000000000000001E-3</v>
          </cell>
          <cell r="HD182">
            <v>7.0000000000000001E-3</v>
          </cell>
          <cell r="HE182">
            <v>4.8000000000000001E-2</v>
          </cell>
          <cell r="HF182">
            <v>6.2E-2</v>
          </cell>
          <cell r="HG182">
            <v>6.2E-2</v>
          </cell>
          <cell r="HH182">
            <v>6.8000000000000005E-2</v>
          </cell>
          <cell r="HI182">
            <v>6.8000000000000005E-2</v>
          </cell>
          <cell r="HJ182">
            <v>5.5E-2</v>
          </cell>
        </row>
        <row r="183">
          <cell r="G183" t="str">
            <v>BASS</v>
          </cell>
          <cell r="L183" t="str">
            <v>Englewood-Gresham Elementary Network</v>
          </cell>
          <cell r="AB183">
            <v>609791</v>
          </cell>
          <cell r="AR183" t="str">
            <v>&lt; 30</v>
          </cell>
          <cell r="AS183" t="str">
            <v/>
          </cell>
          <cell r="AT183" t="str">
            <v/>
          </cell>
          <cell r="AU183" t="str">
            <v/>
          </cell>
        </row>
        <row r="184">
          <cell r="G184" t="str">
            <v>BATEMAN</v>
          </cell>
          <cell r="L184" t="str">
            <v>O'Hare Elementary Network</v>
          </cell>
          <cell r="AB184">
            <v>609792</v>
          </cell>
          <cell r="AR184" t="str">
            <v>44</v>
          </cell>
          <cell r="AS184" t="str">
            <v>weak</v>
          </cell>
          <cell r="AT184" t="str">
            <v>neutral</v>
          </cell>
          <cell r="AU184" t="str">
            <v>strong</v>
          </cell>
          <cell r="AV184">
            <v>33</v>
          </cell>
          <cell r="AW184">
            <v>53</v>
          </cell>
          <cell r="AX184">
            <v>61</v>
          </cell>
          <cell r="AY184">
            <v>272</v>
          </cell>
          <cell r="AZ184">
            <v>30</v>
          </cell>
          <cell r="BA184">
            <v>16</v>
          </cell>
          <cell r="BB184">
            <v>4</v>
          </cell>
          <cell r="BC184">
            <v>198</v>
          </cell>
          <cell r="BI184">
            <v>1.7999999999999999E-2</v>
          </cell>
          <cell r="BJ184">
            <v>4.0000000000000001E-3</v>
          </cell>
          <cell r="BK184">
            <v>1.7999999999999999E-2</v>
          </cell>
          <cell r="BL184">
            <v>0</v>
          </cell>
          <cell r="BM184">
            <v>0</v>
          </cell>
          <cell r="BN184">
            <v>6.3E-2</v>
          </cell>
          <cell r="BO184">
            <v>9.9000000000000005E-2</v>
          </cell>
          <cell r="BP184">
            <v>8.5000000000000006E-2</v>
          </cell>
          <cell r="BQ184">
            <v>7.3999999999999996E-2</v>
          </cell>
          <cell r="BR184">
            <v>4.8000000000000001E-2</v>
          </cell>
          <cell r="BS184">
            <v>0.154</v>
          </cell>
          <cell r="BT184">
            <v>0.221</v>
          </cell>
          <cell r="BU184">
            <v>0.371</v>
          </cell>
          <cell r="BV184">
            <v>0.33800000000000002</v>
          </cell>
          <cell r="BW184">
            <v>0.438</v>
          </cell>
          <cell r="BX184">
            <v>0.28999999999999998</v>
          </cell>
          <cell r="BY184">
            <v>0.44900000000000001</v>
          </cell>
          <cell r="BZ184">
            <v>0.32700000000000001</v>
          </cell>
          <cell r="CA184">
            <v>3.3000000000000002E-2</v>
          </cell>
          <cell r="CB184">
            <v>2.1999999999999999E-2</v>
          </cell>
          <cell r="CC184">
            <v>2.9000000000000001E-2</v>
          </cell>
          <cell r="CD184">
            <v>2.9000000000000001E-2</v>
          </cell>
          <cell r="CE184">
            <v>0.04</v>
          </cell>
          <cell r="CF184">
            <v>0.04</v>
          </cell>
          <cell r="CG184">
            <v>0.47799999999999998</v>
          </cell>
          <cell r="CH184">
            <v>0.55100000000000005</v>
          </cell>
          <cell r="CI184">
            <v>0.441</v>
          </cell>
          <cell r="CJ184">
            <v>0.63200000000000001</v>
          </cell>
          <cell r="CK184">
            <v>0.35699999999999998</v>
          </cell>
          <cell r="CL184">
            <v>0.34899999999999998</v>
          </cell>
          <cell r="CM184">
            <v>0</v>
          </cell>
          <cell r="CN184">
            <v>0</v>
          </cell>
          <cell r="CO184">
            <v>0</v>
          </cell>
          <cell r="CP184">
            <v>7.0000000000000001E-3</v>
          </cell>
          <cell r="CQ184">
            <v>0</v>
          </cell>
          <cell r="CR184">
            <v>4.0000000000000001E-3</v>
          </cell>
          <cell r="CS184">
            <v>4.0000000000000001E-3</v>
          </cell>
          <cell r="CT184">
            <v>7.3999999999999996E-2</v>
          </cell>
          <cell r="CU184">
            <v>2.1999999999999999E-2</v>
          </cell>
          <cell r="CV184">
            <v>1.7999999999999999E-2</v>
          </cell>
          <cell r="CW184">
            <v>1.4999999999999999E-2</v>
          </cell>
          <cell r="CX184">
            <v>1.4999999999999999E-2</v>
          </cell>
          <cell r="CY184">
            <v>3.6999999999999998E-2</v>
          </cell>
          <cell r="CZ184">
            <v>1.7999999999999999E-2</v>
          </cell>
          <cell r="DA184">
            <v>2.9000000000000001E-2</v>
          </cell>
          <cell r="DB184">
            <v>5.5E-2</v>
          </cell>
          <cell r="DC184">
            <v>8.7999999999999995E-2</v>
          </cell>
          <cell r="DD184">
            <v>8.1000000000000003E-2</v>
          </cell>
          <cell r="DE184">
            <v>0.16200000000000001</v>
          </cell>
          <cell r="DF184">
            <v>0.18</v>
          </cell>
          <cell r="DG184">
            <v>0.19900000000000001</v>
          </cell>
          <cell r="DH184">
            <v>0.21</v>
          </cell>
          <cell r="DI184">
            <v>0.18</v>
          </cell>
          <cell r="DJ184">
            <v>0.246</v>
          </cell>
          <cell r="DK184">
            <v>0.24299999999999999</v>
          </cell>
          <cell r="DL184">
            <v>0.246</v>
          </cell>
          <cell r="DM184">
            <v>0.23499999999999999</v>
          </cell>
          <cell r="DN184">
            <v>7.0000000000000001E-3</v>
          </cell>
          <cell r="DO184">
            <v>1.4999999999999999E-2</v>
          </cell>
          <cell r="DP184">
            <v>2.1999999999999999E-2</v>
          </cell>
          <cell r="DQ184">
            <v>7.0000000000000001E-3</v>
          </cell>
          <cell r="DR184">
            <v>1.4999999999999999E-2</v>
          </cell>
          <cell r="DS184">
            <v>1.7999999999999999E-2</v>
          </cell>
          <cell r="DT184">
            <v>3.3000000000000002E-2</v>
          </cell>
          <cell r="DU184">
            <v>2.5999999999999999E-2</v>
          </cell>
          <cell r="DV184">
            <v>4.8000000000000001E-2</v>
          </cell>
          <cell r="DW184">
            <v>0.81299999999999994</v>
          </cell>
          <cell r="DX184">
            <v>0.79</v>
          </cell>
          <cell r="DY184">
            <v>0.76500000000000001</v>
          </cell>
          <cell r="DZ184">
            <v>0.73899999999999999</v>
          </cell>
          <cell r="EA184">
            <v>0.78700000000000003</v>
          </cell>
          <cell r="EB184">
            <v>0.70199999999999996</v>
          </cell>
          <cell r="EC184">
            <v>0.66500000000000004</v>
          </cell>
          <cell r="ED184">
            <v>0.56599999999999995</v>
          </cell>
          <cell r="EE184">
            <v>0.61399999999999999</v>
          </cell>
          <cell r="EF184">
            <v>0.41199999999999998</v>
          </cell>
          <cell r="EG184">
            <v>1.0999999999999999E-2</v>
          </cell>
          <cell r="EH184">
            <v>0</v>
          </cell>
          <cell r="EJ184">
            <v>0.246</v>
          </cell>
          <cell r="EK184">
            <v>2.1999999999999999E-2</v>
          </cell>
          <cell r="EL184">
            <v>1.7999999999999999E-2</v>
          </cell>
          <cell r="EN184">
            <v>0.129</v>
          </cell>
          <cell r="EO184">
            <v>0.35699999999999998</v>
          </cell>
          <cell r="EP184">
            <v>0.26500000000000001</v>
          </cell>
          <cell r="ER184">
            <v>0.10299999999999999</v>
          </cell>
          <cell r="ES184">
            <v>3.6999999999999998E-2</v>
          </cell>
          <cell r="ET184">
            <v>7.3999999999999996E-2</v>
          </cell>
          <cell r="EV184">
            <v>0.11</v>
          </cell>
          <cell r="EW184">
            <v>0.57399999999999995</v>
          </cell>
          <cell r="EX184">
            <v>0.64300000000000002</v>
          </cell>
          <cell r="EZ184">
            <v>8.8800000000000008</v>
          </cell>
          <cell r="FA184">
            <v>7.0000000000000001E-3</v>
          </cell>
          <cell r="FB184">
            <v>4.0000000000000001E-3</v>
          </cell>
          <cell r="FC184">
            <v>7.0000000000000001E-3</v>
          </cell>
          <cell r="FD184">
            <v>4.0000000000000001E-3</v>
          </cell>
          <cell r="FE184">
            <v>1.4999999999999999E-2</v>
          </cell>
          <cell r="FF184">
            <v>2.1999999999999999E-2</v>
          </cell>
          <cell r="FG184">
            <v>6.3E-2</v>
          </cell>
          <cell r="FH184">
            <v>0.17299999999999999</v>
          </cell>
          <cell r="FI184">
            <v>0.188</v>
          </cell>
          <cell r="FJ184">
            <v>0.46</v>
          </cell>
          <cell r="FK184">
            <v>5.8999999999999997E-2</v>
          </cell>
          <cell r="GA184">
            <v>0</v>
          </cell>
          <cell r="GB184">
            <v>7.0000000000000001E-3</v>
          </cell>
          <cell r="GC184">
            <v>4.0000000000000001E-3</v>
          </cell>
          <cell r="GD184">
            <v>7.0000000000000001E-3</v>
          </cell>
          <cell r="GE184">
            <v>0.114</v>
          </cell>
          <cell r="GF184">
            <v>0</v>
          </cell>
          <cell r="GG184">
            <v>0.30499999999999999</v>
          </cell>
          <cell r="GH184">
            <v>0.26800000000000002</v>
          </cell>
          <cell r="GI184">
            <v>0.24299999999999999</v>
          </cell>
          <cell r="GJ184">
            <v>0.309</v>
          </cell>
          <cell r="GK184">
            <v>0.35299999999999998</v>
          </cell>
          <cell r="GL184">
            <v>0.313</v>
          </cell>
          <cell r="GM184">
            <v>0.63200000000000001</v>
          </cell>
          <cell r="GN184">
            <v>0.438</v>
          </cell>
          <cell r="GO184">
            <v>0.53300000000000003</v>
          </cell>
          <cell r="GP184">
            <v>0.5</v>
          </cell>
          <cell r="GQ184">
            <v>0.371</v>
          </cell>
          <cell r="GR184">
            <v>0.61</v>
          </cell>
          <cell r="GS184">
            <v>1.7999999999999999E-2</v>
          </cell>
          <cell r="GT184">
            <v>0.20200000000000001</v>
          </cell>
          <cell r="GU184">
            <v>0.14299999999999999</v>
          </cell>
          <cell r="GV184">
            <v>9.9000000000000005E-2</v>
          </cell>
          <cell r="GW184">
            <v>7.6999999999999999E-2</v>
          </cell>
          <cell r="GX184">
            <v>2.1999999999999999E-2</v>
          </cell>
          <cell r="GY184">
            <v>7.0000000000000001E-3</v>
          </cell>
          <cell r="GZ184">
            <v>2.1999999999999999E-2</v>
          </cell>
          <cell r="HA184">
            <v>1.4999999999999999E-2</v>
          </cell>
          <cell r="HB184">
            <v>2.1999999999999999E-2</v>
          </cell>
          <cell r="HC184">
            <v>2.5999999999999999E-2</v>
          </cell>
          <cell r="HD184">
            <v>4.0000000000000001E-3</v>
          </cell>
          <cell r="HE184">
            <v>3.6999999999999998E-2</v>
          </cell>
          <cell r="HF184">
            <v>6.3E-2</v>
          </cell>
          <cell r="HG184">
            <v>6.3E-2</v>
          </cell>
          <cell r="HH184">
            <v>6.3E-2</v>
          </cell>
          <cell r="HI184">
            <v>5.8999999999999997E-2</v>
          </cell>
          <cell r="HJ184">
            <v>5.0999999999999997E-2</v>
          </cell>
        </row>
        <row r="185">
          <cell r="G185" t="str">
            <v>NICHOLSON TECH ACAD</v>
          </cell>
          <cell r="L185" t="str">
            <v>Englewood-Gresham Elementary Network</v>
          </cell>
          <cell r="AB185">
            <v>609793</v>
          </cell>
          <cell r="AR185" t="str">
            <v>&lt; 30</v>
          </cell>
          <cell r="AS185" t="str">
            <v/>
          </cell>
          <cell r="AT185" t="str">
            <v/>
          </cell>
          <cell r="AU185" t="str">
            <v/>
          </cell>
        </row>
        <row r="186">
          <cell r="G186" t="str">
            <v>EDISON, T</v>
          </cell>
          <cell r="L186" t="str">
            <v>O'Hare Elementary Network</v>
          </cell>
          <cell r="AB186">
            <v>609794</v>
          </cell>
          <cell r="AR186" t="str">
            <v>61</v>
          </cell>
          <cell r="AS186" t="str">
            <v>neutral</v>
          </cell>
          <cell r="AT186" t="str">
            <v>very weak</v>
          </cell>
          <cell r="AU186" t="str">
            <v>strong</v>
          </cell>
          <cell r="AV186">
            <v>51</v>
          </cell>
          <cell r="AW186">
            <v>11</v>
          </cell>
          <cell r="AX186">
            <v>65</v>
          </cell>
          <cell r="AY186">
            <v>147</v>
          </cell>
          <cell r="AZ186">
            <v>75</v>
          </cell>
          <cell r="BA186">
            <v>25</v>
          </cell>
          <cell r="BB186">
            <v>5</v>
          </cell>
          <cell r="BC186">
            <v>11</v>
          </cell>
          <cell r="BI186">
            <v>3.4000000000000002E-2</v>
          </cell>
          <cell r="BJ186">
            <v>0.02</v>
          </cell>
          <cell r="BK186">
            <v>0</v>
          </cell>
          <cell r="BL186">
            <v>0</v>
          </cell>
          <cell r="BM186">
            <v>1.4E-2</v>
          </cell>
          <cell r="BN186">
            <v>4.1000000000000002E-2</v>
          </cell>
          <cell r="BO186">
            <v>0.15</v>
          </cell>
          <cell r="BP186">
            <v>6.8000000000000005E-2</v>
          </cell>
          <cell r="BQ186">
            <v>3.4000000000000002E-2</v>
          </cell>
          <cell r="BR186">
            <v>0</v>
          </cell>
          <cell r="BS186">
            <v>6.0999999999999999E-2</v>
          </cell>
          <cell r="BT186">
            <v>0.122</v>
          </cell>
          <cell r="BU186">
            <v>0.38100000000000001</v>
          </cell>
          <cell r="BV186">
            <v>0.30599999999999999</v>
          </cell>
          <cell r="BW186">
            <v>0.36699999999999999</v>
          </cell>
          <cell r="BX186">
            <v>0.19700000000000001</v>
          </cell>
          <cell r="BY186">
            <v>0.38800000000000001</v>
          </cell>
          <cell r="BZ186">
            <v>0.34699999999999998</v>
          </cell>
          <cell r="CA186">
            <v>0</v>
          </cell>
          <cell r="CB186">
            <v>1.4E-2</v>
          </cell>
          <cell r="CC186">
            <v>0</v>
          </cell>
          <cell r="CD186">
            <v>7.0000000000000001E-3</v>
          </cell>
          <cell r="CE186">
            <v>1.4E-2</v>
          </cell>
          <cell r="CF186">
            <v>1.4E-2</v>
          </cell>
          <cell r="CG186">
            <v>0.435</v>
          </cell>
          <cell r="CH186">
            <v>0.59199999999999997</v>
          </cell>
          <cell r="CI186">
            <v>0.59899999999999998</v>
          </cell>
          <cell r="CJ186">
            <v>0.79600000000000004</v>
          </cell>
          <cell r="CK186">
            <v>0.52400000000000002</v>
          </cell>
          <cell r="CL186">
            <v>0.47599999999999998</v>
          </cell>
          <cell r="CM186">
            <v>7.0000000000000001E-3</v>
          </cell>
          <cell r="CN186">
            <v>7.0000000000000001E-3</v>
          </cell>
          <cell r="CO186">
            <v>1.4E-2</v>
          </cell>
          <cell r="CP186">
            <v>7.0000000000000001E-3</v>
          </cell>
          <cell r="CQ186">
            <v>0</v>
          </cell>
          <cell r="CR186">
            <v>0.02</v>
          </cell>
          <cell r="CS186">
            <v>7.4999999999999997E-2</v>
          </cell>
          <cell r="CT186">
            <v>0.21099999999999999</v>
          </cell>
          <cell r="CU186">
            <v>8.7999999999999995E-2</v>
          </cell>
          <cell r="CV186">
            <v>4.8000000000000001E-2</v>
          </cell>
          <cell r="CW186">
            <v>5.3999999999999999E-2</v>
          </cell>
          <cell r="CX186">
            <v>6.0999999999999999E-2</v>
          </cell>
          <cell r="CY186">
            <v>8.2000000000000003E-2</v>
          </cell>
          <cell r="CZ186">
            <v>6.0999999999999999E-2</v>
          </cell>
          <cell r="DA186">
            <v>7.4999999999999997E-2</v>
          </cell>
          <cell r="DB186">
            <v>0.19</v>
          </cell>
          <cell r="DC186">
            <v>0.23100000000000001</v>
          </cell>
          <cell r="DD186">
            <v>0.19</v>
          </cell>
          <cell r="DE186">
            <v>0.245</v>
          </cell>
          <cell r="DF186">
            <v>0.27200000000000002</v>
          </cell>
          <cell r="DG186">
            <v>0.25900000000000001</v>
          </cell>
          <cell r="DH186">
            <v>0.23799999999999999</v>
          </cell>
          <cell r="DI186">
            <v>0.224</v>
          </cell>
          <cell r="DJ186">
            <v>0.30599999999999999</v>
          </cell>
          <cell r="DK186">
            <v>0.29899999999999999</v>
          </cell>
          <cell r="DL186">
            <v>0.20399999999999999</v>
          </cell>
          <cell r="DM186">
            <v>0.27900000000000003</v>
          </cell>
          <cell r="DN186">
            <v>1.4E-2</v>
          </cell>
          <cell r="DO186">
            <v>1.4E-2</v>
          </cell>
          <cell r="DP186">
            <v>1.4E-2</v>
          </cell>
          <cell r="DQ186">
            <v>0.02</v>
          </cell>
          <cell r="DR186">
            <v>2.7E-2</v>
          </cell>
          <cell r="DS186">
            <v>1.4E-2</v>
          </cell>
          <cell r="DT186">
            <v>1.4E-2</v>
          </cell>
          <cell r="DU186">
            <v>1.4E-2</v>
          </cell>
          <cell r="DV186">
            <v>1.4E-2</v>
          </cell>
          <cell r="DW186">
            <v>0.68700000000000006</v>
          </cell>
          <cell r="DX186">
            <v>0.65300000000000002</v>
          </cell>
          <cell r="DY186">
            <v>0.65300000000000002</v>
          </cell>
          <cell r="DZ186">
            <v>0.65300000000000002</v>
          </cell>
          <cell r="EA186">
            <v>0.68700000000000006</v>
          </cell>
          <cell r="EB186">
            <v>0.58499999999999996</v>
          </cell>
          <cell r="EC186">
            <v>0.42199999999999999</v>
          </cell>
          <cell r="ED186">
            <v>0.34</v>
          </cell>
          <cell r="EE186">
            <v>0.42899999999999999</v>
          </cell>
          <cell r="EF186">
            <v>0.55800000000000005</v>
          </cell>
          <cell r="EG186">
            <v>0.02</v>
          </cell>
          <cell r="EH186">
            <v>1.4E-2</v>
          </cell>
          <cell r="EJ186">
            <v>0.38100000000000001</v>
          </cell>
          <cell r="EK186">
            <v>4.8000000000000001E-2</v>
          </cell>
          <cell r="EL186">
            <v>1.4E-2</v>
          </cell>
          <cell r="EN186">
            <v>0.02</v>
          </cell>
          <cell r="EO186">
            <v>0.40100000000000002</v>
          </cell>
          <cell r="EP186">
            <v>0.32</v>
          </cell>
          <cell r="ER186">
            <v>1.4E-2</v>
          </cell>
          <cell r="ES186">
            <v>1.4E-2</v>
          </cell>
          <cell r="ET186">
            <v>2.7E-2</v>
          </cell>
          <cell r="EV186">
            <v>2.7E-2</v>
          </cell>
          <cell r="EW186">
            <v>0.51700000000000002</v>
          </cell>
          <cell r="EX186">
            <v>0.626</v>
          </cell>
          <cell r="EZ186">
            <v>8.99</v>
          </cell>
          <cell r="FA186">
            <v>7.0000000000000001E-3</v>
          </cell>
          <cell r="FB186">
            <v>0</v>
          </cell>
          <cell r="FC186">
            <v>7.0000000000000001E-3</v>
          </cell>
          <cell r="FD186">
            <v>7.0000000000000001E-3</v>
          </cell>
          <cell r="FE186">
            <v>2.7E-2</v>
          </cell>
          <cell r="FF186">
            <v>4.1000000000000002E-2</v>
          </cell>
          <cell r="FG186">
            <v>3.4000000000000002E-2</v>
          </cell>
          <cell r="FH186">
            <v>0.109</v>
          </cell>
          <cell r="FI186">
            <v>0.224</v>
          </cell>
          <cell r="FJ186">
            <v>0.52400000000000002</v>
          </cell>
          <cell r="FK186">
            <v>0.02</v>
          </cell>
          <cell r="GA186">
            <v>0</v>
          </cell>
          <cell r="GB186">
            <v>0.122</v>
          </cell>
          <cell r="GC186">
            <v>0.02</v>
          </cell>
          <cell r="GD186">
            <v>0</v>
          </cell>
          <cell r="GE186">
            <v>0.14299999999999999</v>
          </cell>
          <cell r="GF186">
            <v>0</v>
          </cell>
          <cell r="GG186">
            <v>0.14299999999999999</v>
          </cell>
          <cell r="GH186">
            <v>0.313</v>
          </cell>
          <cell r="GI186">
            <v>0.29899999999999999</v>
          </cell>
          <cell r="GJ186">
            <v>0.29899999999999999</v>
          </cell>
          <cell r="GK186">
            <v>0.40799999999999997</v>
          </cell>
          <cell r="GL186">
            <v>0.109</v>
          </cell>
          <cell r="GM186">
            <v>0.81599999999999995</v>
          </cell>
          <cell r="GN186">
            <v>0.40799999999999997</v>
          </cell>
          <cell r="GO186">
            <v>0.56499999999999995</v>
          </cell>
          <cell r="GP186">
            <v>0.66</v>
          </cell>
          <cell r="GQ186">
            <v>0.28599999999999998</v>
          </cell>
          <cell r="GR186">
            <v>0.85699999999999998</v>
          </cell>
          <cell r="GS186">
            <v>0.02</v>
          </cell>
          <cell r="GT186">
            <v>0.122</v>
          </cell>
          <cell r="GU186">
            <v>0.10199999999999999</v>
          </cell>
          <cell r="GV186">
            <v>7.0000000000000001E-3</v>
          </cell>
          <cell r="GW186">
            <v>9.5000000000000001E-2</v>
          </cell>
          <cell r="GX186">
            <v>1.4E-2</v>
          </cell>
          <cell r="GY186">
            <v>7.0000000000000001E-3</v>
          </cell>
          <cell r="GZ186">
            <v>0.02</v>
          </cell>
          <cell r="HA186">
            <v>0</v>
          </cell>
          <cell r="HB186">
            <v>7.0000000000000001E-3</v>
          </cell>
          <cell r="HC186">
            <v>5.3999999999999999E-2</v>
          </cell>
          <cell r="HD186">
            <v>7.0000000000000001E-3</v>
          </cell>
          <cell r="HE186">
            <v>1.4E-2</v>
          </cell>
          <cell r="HF186">
            <v>1.4E-2</v>
          </cell>
          <cell r="HG186">
            <v>1.4E-2</v>
          </cell>
          <cell r="HH186">
            <v>2.7E-2</v>
          </cell>
          <cell r="HI186">
            <v>1.4E-2</v>
          </cell>
          <cell r="HJ186">
            <v>1.4E-2</v>
          </cell>
        </row>
        <row r="187">
          <cell r="G187" t="str">
            <v>CLARK, G</v>
          </cell>
          <cell r="L187" t="str">
            <v>Austin-North Lawndale Elementary Network</v>
          </cell>
          <cell r="AB187">
            <v>609795</v>
          </cell>
          <cell r="AR187" t="str">
            <v>&gt; 75</v>
          </cell>
          <cell r="AS187" t="str">
            <v>neutral</v>
          </cell>
          <cell r="AT187" t="str">
            <v>neutral</v>
          </cell>
          <cell r="AU187" t="str">
            <v>neutral</v>
          </cell>
          <cell r="AV187">
            <v>53</v>
          </cell>
          <cell r="AW187">
            <v>41</v>
          </cell>
          <cell r="AX187">
            <v>59</v>
          </cell>
          <cell r="AY187">
            <v>143</v>
          </cell>
          <cell r="AZ187">
            <v>3</v>
          </cell>
          <cell r="BA187">
            <v>1</v>
          </cell>
          <cell r="BB187">
            <v>79</v>
          </cell>
          <cell r="BC187">
            <v>45</v>
          </cell>
          <cell r="BI187">
            <v>7.0000000000000001E-3</v>
          </cell>
          <cell r="BJ187">
            <v>7.0000000000000001E-3</v>
          </cell>
          <cell r="BK187">
            <v>2.1000000000000001E-2</v>
          </cell>
          <cell r="BL187">
            <v>2.8000000000000001E-2</v>
          </cell>
          <cell r="BM187">
            <v>2.1000000000000001E-2</v>
          </cell>
          <cell r="BN187">
            <v>5.6000000000000001E-2</v>
          </cell>
          <cell r="BO187">
            <v>8.4000000000000005E-2</v>
          </cell>
          <cell r="BP187">
            <v>3.5000000000000003E-2</v>
          </cell>
          <cell r="BQ187">
            <v>4.9000000000000002E-2</v>
          </cell>
          <cell r="BR187">
            <v>7.0000000000000007E-2</v>
          </cell>
          <cell r="BS187">
            <v>7.0000000000000007E-2</v>
          </cell>
          <cell r="BT187">
            <v>0.17499999999999999</v>
          </cell>
          <cell r="BU187">
            <v>0.26600000000000001</v>
          </cell>
          <cell r="BV187">
            <v>0.252</v>
          </cell>
          <cell r="BW187">
            <v>0.28699999999999998</v>
          </cell>
          <cell r="BX187">
            <v>0.217</v>
          </cell>
          <cell r="BY187">
            <v>0.32200000000000001</v>
          </cell>
          <cell r="BZ187">
            <v>0.252</v>
          </cell>
          <cell r="CA187">
            <v>2.1000000000000001E-2</v>
          </cell>
          <cell r="CB187">
            <v>0</v>
          </cell>
          <cell r="CC187">
            <v>1.4E-2</v>
          </cell>
          <cell r="CD187">
            <v>2.1000000000000001E-2</v>
          </cell>
          <cell r="CE187">
            <v>1.4E-2</v>
          </cell>
          <cell r="CF187">
            <v>4.2000000000000003E-2</v>
          </cell>
          <cell r="CG187">
            <v>0.622</v>
          </cell>
          <cell r="CH187">
            <v>0.70599999999999996</v>
          </cell>
          <cell r="CI187">
            <v>0.629</v>
          </cell>
          <cell r="CJ187">
            <v>0.66400000000000003</v>
          </cell>
          <cell r="CK187">
            <v>0.57299999999999995</v>
          </cell>
          <cell r="CL187">
            <v>0.47599999999999998</v>
          </cell>
          <cell r="CM187">
            <v>0</v>
          </cell>
          <cell r="CN187">
            <v>1.4E-2</v>
          </cell>
          <cell r="CO187">
            <v>7.0000000000000001E-3</v>
          </cell>
          <cell r="CP187">
            <v>7.0000000000000001E-3</v>
          </cell>
          <cell r="CQ187">
            <v>7.0000000000000001E-3</v>
          </cell>
          <cell r="CR187">
            <v>2.1000000000000001E-2</v>
          </cell>
          <cell r="CS187">
            <v>4.9000000000000002E-2</v>
          </cell>
          <cell r="CT187">
            <v>7.6999999999999999E-2</v>
          </cell>
          <cell r="CU187">
            <v>5.6000000000000001E-2</v>
          </cell>
          <cell r="CV187">
            <v>3.5000000000000003E-2</v>
          </cell>
          <cell r="CW187">
            <v>2.8000000000000001E-2</v>
          </cell>
          <cell r="CX187">
            <v>3.5000000000000003E-2</v>
          </cell>
          <cell r="CY187">
            <v>3.5000000000000003E-2</v>
          </cell>
          <cell r="CZ187">
            <v>3.5000000000000003E-2</v>
          </cell>
          <cell r="DA187">
            <v>6.3E-2</v>
          </cell>
          <cell r="DB187">
            <v>6.3E-2</v>
          </cell>
          <cell r="DC187">
            <v>0.112</v>
          </cell>
          <cell r="DD187">
            <v>9.0999999999999998E-2</v>
          </cell>
          <cell r="DE187">
            <v>0.14699999999999999</v>
          </cell>
          <cell r="DF187">
            <v>0.20300000000000001</v>
          </cell>
          <cell r="DG187">
            <v>0.217</v>
          </cell>
          <cell r="DH187">
            <v>0.224</v>
          </cell>
          <cell r="DI187">
            <v>0.23799999999999999</v>
          </cell>
          <cell r="DJ187">
            <v>0.25900000000000001</v>
          </cell>
          <cell r="DK187">
            <v>0.28000000000000003</v>
          </cell>
          <cell r="DL187">
            <v>0.20300000000000001</v>
          </cell>
          <cell r="DM187">
            <v>0.23100000000000001</v>
          </cell>
          <cell r="DN187">
            <v>0</v>
          </cell>
          <cell r="DO187">
            <v>7.0000000000000001E-3</v>
          </cell>
          <cell r="DP187">
            <v>0</v>
          </cell>
          <cell r="DQ187">
            <v>7.0000000000000001E-3</v>
          </cell>
          <cell r="DR187">
            <v>0</v>
          </cell>
          <cell r="DS187">
            <v>2.1000000000000001E-2</v>
          </cell>
          <cell r="DT187">
            <v>0</v>
          </cell>
          <cell r="DU187">
            <v>7.0000000000000001E-3</v>
          </cell>
          <cell r="DV187">
            <v>0</v>
          </cell>
          <cell r="DW187">
            <v>0.81799999999999995</v>
          </cell>
          <cell r="DX187">
            <v>0.748</v>
          </cell>
          <cell r="DY187">
            <v>0.74099999999999999</v>
          </cell>
          <cell r="DZ187">
            <v>0.72699999999999998</v>
          </cell>
          <cell r="EA187">
            <v>0.72</v>
          </cell>
          <cell r="EB187">
            <v>0.63600000000000001</v>
          </cell>
          <cell r="EC187">
            <v>0.60799999999999998</v>
          </cell>
          <cell r="ED187">
            <v>0.60099999999999998</v>
          </cell>
          <cell r="EE187">
            <v>0.622</v>
          </cell>
          <cell r="EF187">
            <v>0.441</v>
          </cell>
          <cell r="EG187">
            <v>2.1000000000000001E-2</v>
          </cell>
          <cell r="EH187">
            <v>2.1000000000000001E-2</v>
          </cell>
          <cell r="EJ187">
            <v>0.23799999999999999</v>
          </cell>
          <cell r="EK187">
            <v>3.5000000000000003E-2</v>
          </cell>
          <cell r="EL187">
            <v>2.1000000000000001E-2</v>
          </cell>
          <cell r="EN187">
            <v>0.11899999999999999</v>
          </cell>
          <cell r="EO187">
            <v>0.28699999999999998</v>
          </cell>
          <cell r="EP187">
            <v>0.224</v>
          </cell>
          <cell r="ER187">
            <v>2.1000000000000001E-2</v>
          </cell>
          <cell r="ES187">
            <v>4.2000000000000003E-2</v>
          </cell>
          <cell r="ET187">
            <v>6.3E-2</v>
          </cell>
          <cell r="EV187">
            <v>0.182</v>
          </cell>
          <cell r="EW187">
            <v>0.61499999999999999</v>
          </cell>
          <cell r="EX187">
            <v>0.67100000000000004</v>
          </cell>
          <cell r="EZ187">
            <v>8.64</v>
          </cell>
          <cell r="FA187">
            <v>7.0000000000000001E-3</v>
          </cell>
          <cell r="FB187">
            <v>2.8000000000000001E-2</v>
          </cell>
          <cell r="FC187">
            <v>0</v>
          </cell>
          <cell r="FD187">
            <v>1.4E-2</v>
          </cell>
          <cell r="FE187">
            <v>2.8000000000000001E-2</v>
          </cell>
          <cell r="FF187">
            <v>5.6000000000000001E-2</v>
          </cell>
          <cell r="FG187">
            <v>5.6000000000000001E-2</v>
          </cell>
          <cell r="FH187">
            <v>0.11899999999999999</v>
          </cell>
          <cell r="FI187">
            <v>0.16800000000000001</v>
          </cell>
          <cell r="FJ187">
            <v>0.48299999999999998</v>
          </cell>
          <cell r="FK187">
            <v>4.2000000000000003E-2</v>
          </cell>
          <cell r="GA187">
            <v>7.0000000000000001E-3</v>
          </cell>
          <cell r="GB187">
            <v>7.0000000000000001E-3</v>
          </cell>
          <cell r="GC187">
            <v>1.4E-2</v>
          </cell>
          <cell r="GD187">
            <v>9.8000000000000004E-2</v>
          </cell>
          <cell r="GE187">
            <v>0.112</v>
          </cell>
          <cell r="GF187">
            <v>2.1000000000000001E-2</v>
          </cell>
          <cell r="GG187">
            <v>0.30099999999999999</v>
          </cell>
          <cell r="GH187">
            <v>0.245</v>
          </cell>
          <cell r="GI187">
            <v>0.252</v>
          </cell>
          <cell r="GJ187">
            <v>0.32200000000000001</v>
          </cell>
          <cell r="GK187">
            <v>0.35699999999999998</v>
          </cell>
          <cell r="GL187">
            <v>0.25900000000000001</v>
          </cell>
          <cell r="GM187">
            <v>0.55900000000000005</v>
          </cell>
          <cell r="GN187">
            <v>0.54500000000000004</v>
          </cell>
          <cell r="GO187">
            <v>0.55900000000000005</v>
          </cell>
          <cell r="GP187">
            <v>0.46899999999999997</v>
          </cell>
          <cell r="GQ187">
            <v>0.441</v>
          </cell>
          <cell r="GR187">
            <v>0.65</v>
          </cell>
          <cell r="GS187">
            <v>0.105</v>
          </cell>
          <cell r="GT187">
            <v>0.154</v>
          </cell>
          <cell r="GU187">
            <v>0.13300000000000001</v>
          </cell>
          <cell r="GV187">
            <v>7.6999999999999999E-2</v>
          </cell>
          <cell r="GW187">
            <v>6.3E-2</v>
          </cell>
          <cell r="GX187">
            <v>4.2000000000000003E-2</v>
          </cell>
          <cell r="GY187">
            <v>1.4E-2</v>
          </cell>
          <cell r="GZ187">
            <v>2.1000000000000001E-2</v>
          </cell>
          <cell r="HA187">
            <v>1.4E-2</v>
          </cell>
          <cell r="HB187">
            <v>1.4E-2</v>
          </cell>
          <cell r="HC187">
            <v>1.4E-2</v>
          </cell>
          <cell r="HD187">
            <v>1.4E-2</v>
          </cell>
          <cell r="HE187">
            <v>1.4E-2</v>
          </cell>
          <cell r="HF187">
            <v>2.8000000000000001E-2</v>
          </cell>
          <cell r="HG187">
            <v>2.8000000000000001E-2</v>
          </cell>
          <cell r="HH187">
            <v>2.1000000000000001E-2</v>
          </cell>
          <cell r="HI187">
            <v>1.4E-2</v>
          </cell>
          <cell r="HJ187">
            <v>1.4E-2</v>
          </cell>
        </row>
        <row r="188">
          <cell r="G188" t="str">
            <v>BEAUBIEN</v>
          </cell>
          <cell r="L188" t="str">
            <v>O'Hare Elementary Network</v>
          </cell>
          <cell r="AB188">
            <v>609796</v>
          </cell>
          <cell r="AR188" t="str">
            <v>&lt; 30</v>
          </cell>
          <cell r="AS188" t="str">
            <v/>
          </cell>
          <cell r="AT188" t="str">
            <v/>
          </cell>
          <cell r="AU188" t="str">
            <v/>
          </cell>
        </row>
        <row r="189">
          <cell r="G189" t="str">
            <v>BEIDLER</v>
          </cell>
          <cell r="L189" t="str">
            <v>Garfield-Humboldt Elementary Network</v>
          </cell>
          <cell r="AB189">
            <v>609797</v>
          </cell>
          <cell r="AR189" t="str">
            <v>&gt; 75</v>
          </cell>
          <cell r="AS189" t="str">
            <v>strong</v>
          </cell>
          <cell r="AT189" t="str">
            <v>strong</v>
          </cell>
          <cell r="AU189" t="str">
            <v>strong</v>
          </cell>
          <cell r="AV189">
            <v>78</v>
          </cell>
          <cell r="AW189">
            <v>64</v>
          </cell>
          <cell r="AX189">
            <v>75</v>
          </cell>
          <cell r="AY189">
            <v>189</v>
          </cell>
          <cell r="AZ189">
            <v>0</v>
          </cell>
          <cell r="BA189">
            <v>0</v>
          </cell>
          <cell r="BB189">
            <v>180</v>
          </cell>
          <cell r="BC189">
            <v>3</v>
          </cell>
          <cell r="BI189">
            <v>0</v>
          </cell>
          <cell r="BJ189">
            <v>5.0000000000000001E-3</v>
          </cell>
          <cell r="BK189">
            <v>5.0000000000000001E-3</v>
          </cell>
          <cell r="BL189">
            <v>5.0000000000000001E-3</v>
          </cell>
          <cell r="BM189">
            <v>1.6E-2</v>
          </cell>
          <cell r="BN189">
            <v>3.6999999999999998E-2</v>
          </cell>
          <cell r="BO189">
            <v>0</v>
          </cell>
          <cell r="BP189">
            <v>1.6E-2</v>
          </cell>
          <cell r="BQ189">
            <v>2.1000000000000001E-2</v>
          </cell>
          <cell r="BR189">
            <v>4.2000000000000003E-2</v>
          </cell>
          <cell r="BS189">
            <v>6.3E-2</v>
          </cell>
          <cell r="BT189">
            <v>0.11600000000000001</v>
          </cell>
          <cell r="BU189">
            <v>0.249</v>
          </cell>
          <cell r="BV189">
            <v>0.20100000000000001</v>
          </cell>
          <cell r="BW189">
            <v>0.19</v>
          </cell>
          <cell r="BX189">
            <v>0.127</v>
          </cell>
          <cell r="BY189">
            <v>0.19600000000000001</v>
          </cell>
          <cell r="BZ189">
            <v>0.24299999999999999</v>
          </cell>
          <cell r="CA189">
            <v>0</v>
          </cell>
          <cell r="CB189">
            <v>5.0000000000000001E-3</v>
          </cell>
          <cell r="CC189">
            <v>5.0000000000000001E-3</v>
          </cell>
          <cell r="CD189">
            <v>5.0000000000000001E-3</v>
          </cell>
          <cell r="CE189">
            <v>1.0999999999999999E-2</v>
          </cell>
          <cell r="CF189">
            <v>5.0000000000000001E-3</v>
          </cell>
          <cell r="CG189">
            <v>0.751</v>
          </cell>
          <cell r="CH189">
            <v>0.77200000000000002</v>
          </cell>
          <cell r="CI189">
            <v>0.77800000000000002</v>
          </cell>
          <cell r="CJ189">
            <v>0.82</v>
          </cell>
          <cell r="CK189">
            <v>0.71399999999999997</v>
          </cell>
          <cell r="CL189">
            <v>0.59799999999999998</v>
          </cell>
          <cell r="CM189">
            <v>0</v>
          </cell>
          <cell r="CN189">
            <v>0</v>
          </cell>
          <cell r="CO189">
            <v>0</v>
          </cell>
          <cell r="CP189">
            <v>5.0000000000000001E-3</v>
          </cell>
          <cell r="CQ189">
            <v>0</v>
          </cell>
          <cell r="CR189">
            <v>1.6E-2</v>
          </cell>
          <cell r="CS189">
            <v>1.6E-2</v>
          </cell>
          <cell r="CT189">
            <v>2.5999999999999999E-2</v>
          </cell>
          <cell r="CU189">
            <v>3.6999999999999998E-2</v>
          </cell>
          <cell r="CV189">
            <v>1.6E-2</v>
          </cell>
          <cell r="CW189">
            <v>3.2000000000000001E-2</v>
          </cell>
          <cell r="CX189">
            <v>3.6999999999999998E-2</v>
          </cell>
          <cell r="CY189">
            <v>3.6999999999999998E-2</v>
          </cell>
          <cell r="CZ189">
            <v>4.2000000000000003E-2</v>
          </cell>
          <cell r="DA189">
            <v>6.9000000000000006E-2</v>
          </cell>
          <cell r="DB189">
            <v>7.9000000000000001E-2</v>
          </cell>
          <cell r="DC189">
            <v>5.2999999999999999E-2</v>
          </cell>
          <cell r="DD189">
            <v>4.8000000000000001E-2</v>
          </cell>
          <cell r="DE189">
            <v>0.111</v>
          </cell>
          <cell r="DF189">
            <v>0.14299999999999999</v>
          </cell>
          <cell r="DG189">
            <v>0.153</v>
          </cell>
          <cell r="DH189">
            <v>0.153</v>
          </cell>
          <cell r="DI189">
            <v>0.159</v>
          </cell>
          <cell r="DJ189">
            <v>0.23300000000000001</v>
          </cell>
          <cell r="DK189">
            <v>0.127</v>
          </cell>
          <cell r="DL189">
            <v>0.14299999999999999</v>
          </cell>
          <cell r="DM189">
            <v>0.159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5.0000000000000001E-3</v>
          </cell>
          <cell r="DT189">
            <v>0</v>
          </cell>
          <cell r="DU189">
            <v>5.0000000000000001E-3</v>
          </cell>
          <cell r="DV189">
            <v>1.6E-2</v>
          </cell>
          <cell r="DW189">
            <v>0.873</v>
          </cell>
          <cell r="DX189">
            <v>0.82499999999999996</v>
          </cell>
          <cell r="DY189">
            <v>0.81</v>
          </cell>
          <cell r="DZ189">
            <v>0.80400000000000005</v>
          </cell>
          <cell r="EA189">
            <v>0.79900000000000004</v>
          </cell>
          <cell r="EB189">
            <v>0.67700000000000005</v>
          </cell>
          <cell r="EC189">
            <v>0.77800000000000002</v>
          </cell>
          <cell r="ED189">
            <v>0.77200000000000002</v>
          </cell>
          <cell r="EE189">
            <v>0.74099999999999999</v>
          </cell>
          <cell r="EF189">
            <v>0.65100000000000002</v>
          </cell>
          <cell r="EG189">
            <v>1.6E-2</v>
          </cell>
          <cell r="EH189">
            <v>3.2000000000000001E-2</v>
          </cell>
          <cell r="EJ189">
            <v>0.27500000000000002</v>
          </cell>
          <cell r="EK189">
            <v>8.5000000000000006E-2</v>
          </cell>
          <cell r="EL189">
            <v>2.5999999999999999E-2</v>
          </cell>
          <cell r="EN189">
            <v>4.2000000000000003E-2</v>
          </cell>
          <cell r="EO189">
            <v>0.19</v>
          </cell>
          <cell r="EP189">
            <v>0.153</v>
          </cell>
          <cell r="ER189">
            <v>5.0000000000000001E-3</v>
          </cell>
          <cell r="ES189">
            <v>2.5999999999999999E-2</v>
          </cell>
          <cell r="ET189">
            <v>5.8000000000000003E-2</v>
          </cell>
          <cell r="EV189">
            <v>2.5999999999999999E-2</v>
          </cell>
          <cell r="EW189">
            <v>0.68300000000000005</v>
          </cell>
          <cell r="EX189">
            <v>0.73</v>
          </cell>
          <cell r="EZ189">
            <v>8.64</v>
          </cell>
          <cell r="FA189">
            <v>5.0000000000000001E-3</v>
          </cell>
          <cell r="FB189">
            <v>0</v>
          </cell>
          <cell r="FC189">
            <v>0</v>
          </cell>
          <cell r="FD189">
            <v>0</v>
          </cell>
          <cell r="FE189">
            <v>6.9000000000000006E-2</v>
          </cell>
          <cell r="FF189">
            <v>5.8000000000000003E-2</v>
          </cell>
          <cell r="FG189">
            <v>8.5000000000000006E-2</v>
          </cell>
          <cell r="FH189">
            <v>0.16400000000000001</v>
          </cell>
          <cell r="FI189">
            <v>0.127</v>
          </cell>
          <cell r="FJ189">
            <v>0.47099999999999997</v>
          </cell>
          <cell r="FK189">
            <v>2.1000000000000001E-2</v>
          </cell>
          <cell r="GA189">
            <v>0</v>
          </cell>
          <cell r="GB189">
            <v>0</v>
          </cell>
          <cell r="GC189">
            <v>5.0000000000000001E-3</v>
          </cell>
          <cell r="GD189">
            <v>5.0000000000000001E-3</v>
          </cell>
          <cell r="GE189">
            <v>5.8000000000000003E-2</v>
          </cell>
          <cell r="GF189">
            <v>5.0000000000000001E-3</v>
          </cell>
          <cell r="GG189">
            <v>0.312</v>
          </cell>
          <cell r="GH189">
            <v>0.24299999999999999</v>
          </cell>
          <cell r="GI189">
            <v>0.222</v>
          </cell>
          <cell r="GJ189">
            <v>0.22800000000000001</v>
          </cell>
          <cell r="GK189">
            <v>0.307</v>
          </cell>
          <cell r="GL189">
            <v>0.23300000000000001</v>
          </cell>
          <cell r="GM189">
            <v>0.60799999999999998</v>
          </cell>
          <cell r="GN189">
            <v>0.58199999999999996</v>
          </cell>
          <cell r="GO189">
            <v>0.624</v>
          </cell>
          <cell r="GP189">
            <v>0.66100000000000003</v>
          </cell>
          <cell r="GQ189">
            <v>0.53400000000000003</v>
          </cell>
          <cell r="GR189">
            <v>0.67700000000000005</v>
          </cell>
          <cell r="GS189">
            <v>4.2000000000000003E-2</v>
          </cell>
          <cell r="GT189">
            <v>0.111</v>
          </cell>
          <cell r="GU189">
            <v>0.10100000000000001</v>
          </cell>
          <cell r="GV189">
            <v>6.3E-2</v>
          </cell>
          <cell r="GW189">
            <v>6.9000000000000006E-2</v>
          </cell>
          <cell r="GX189">
            <v>5.2999999999999999E-2</v>
          </cell>
          <cell r="GY189">
            <v>1.0999999999999999E-2</v>
          </cell>
          <cell r="GZ189">
            <v>3.2000000000000001E-2</v>
          </cell>
          <cell r="HA189">
            <v>2.5999999999999999E-2</v>
          </cell>
          <cell r="HB189">
            <v>2.1000000000000001E-2</v>
          </cell>
          <cell r="HC189">
            <v>1.0999999999999999E-2</v>
          </cell>
          <cell r="HD189">
            <v>1.0999999999999999E-2</v>
          </cell>
          <cell r="HE189">
            <v>2.5999999999999999E-2</v>
          </cell>
          <cell r="HF189">
            <v>3.2000000000000001E-2</v>
          </cell>
          <cell r="HG189">
            <v>2.1000000000000001E-2</v>
          </cell>
          <cell r="HH189">
            <v>2.1000000000000001E-2</v>
          </cell>
          <cell r="HI189">
            <v>2.1000000000000001E-2</v>
          </cell>
          <cell r="HJ189">
            <v>2.1000000000000001E-2</v>
          </cell>
        </row>
        <row r="190">
          <cell r="G190" t="str">
            <v>BELDING</v>
          </cell>
          <cell r="L190" t="str">
            <v>O'Hare Elementary Network</v>
          </cell>
          <cell r="AB190">
            <v>609798</v>
          </cell>
          <cell r="AR190" t="str">
            <v>30</v>
          </cell>
          <cell r="AS190" t="str">
            <v>neutral</v>
          </cell>
          <cell r="AT190" t="str">
            <v>strong</v>
          </cell>
          <cell r="AU190" t="str">
            <v>neutral</v>
          </cell>
          <cell r="AV190">
            <v>51</v>
          </cell>
          <cell r="AW190">
            <v>66</v>
          </cell>
          <cell r="AX190">
            <v>48</v>
          </cell>
          <cell r="AY190">
            <v>135</v>
          </cell>
          <cell r="AZ190">
            <v>59</v>
          </cell>
          <cell r="BA190">
            <v>11</v>
          </cell>
          <cell r="BB190">
            <v>1</v>
          </cell>
          <cell r="BC190">
            <v>54</v>
          </cell>
          <cell r="BI190">
            <v>0.03</v>
          </cell>
          <cell r="BJ190">
            <v>2.1999999999999999E-2</v>
          </cell>
          <cell r="BK190">
            <v>2.1999999999999999E-2</v>
          </cell>
          <cell r="BL190">
            <v>0</v>
          </cell>
          <cell r="BM190">
            <v>1.4999999999999999E-2</v>
          </cell>
          <cell r="BN190">
            <v>5.8999999999999997E-2</v>
          </cell>
          <cell r="BO190">
            <v>6.7000000000000004E-2</v>
          </cell>
          <cell r="BP190">
            <v>6.7000000000000004E-2</v>
          </cell>
          <cell r="BQ190">
            <v>7.3999999999999996E-2</v>
          </cell>
          <cell r="BR190">
            <v>2.1999999999999999E-2</v>
          </cell>
          <cell r="BS190">
            <v>0.104</v>
          </cell>
          <cell r="BT190">
            <v>0.126</v>
          </cell>
          <cell r="BU190">
            <v>0.38500000000000001</v>
          </cell>
          <cell r="BV190">
            <v>0.28100000000000003</v>
          </cell>
          <cell r="BW190">
            <v>0.311</v>
          </cell>
          <cell r="BX190">
            <v>0.193</v>
          </cell>
          <cell r="BY190">
            <v>0.378</v>
          </cell>
          <cell r="BZ190">
            <v>0.31900000000000001</v>
          </cell>
          <cell r="CA190">
            <v>7.0000000000000001E-3</v>
          </cell>
          <cell r="CB190">
            <v>7.0000000000000001E-3</v>
          </cell>
          <cell r="CC190">
            <v>4.3999999999999997E-2</v>
          </cell>
          <cell r="CD190">
            <v>7.0000000000000001E-3</v>
          </cell>
          <cell r="CE190">
            <v>7.0000000000000001E-3</v>
          </cell>
          <cell r="CF190">
            <v>3.6999999999999998E-2</v>
          </cell>
          <cell r="CG190">
            <v>0.51100000000000001</v>
          </cell>
          <cell r="CH190">
            <v>0.622</v>
          </cell>
          <cell r="CI190">
            <v>0.54800000000000004</v>
          </cell>
          <cell r="CJ190">
            <v>0.77800000000000002</v>
          </cell>
          <cell r="CK190">
            <v>0.496</v>
          </cell>
          <cell r="CL190">
            <v>0.45900000000000002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2.1999999999999999E-2</v>
          </cell>
          <cell r="CT190">
            <v>4.3999999999999997E-2</v>
          </cell>
          <cell r="CU190">
            <v>1.4999999999999999E-2</v>
          </cell>
          <cell r="CV190">
            <v>7.0000000000000001E-3</v>
          </cell>
          <cell r="CW190">
            <v>1.4999999999999999E-2</v>
          </cell>
          <cell r="CX190">
            <v>7.0000000000000001E-3</v>
          </cell>
          <cell r="CY190">
            <v>1.4999999999999999E-2</v>
          </cell>
          <cell r="CZ190">
            <v>7.0000000000000001E-3</v>
          </cell>
          <cell r="DA190">
            <v>0.03</v>
          </cell>
          <cell r="DB190">
            <v>6.7000000000000004E-2</v>
          </cell>
          <cell r="DC190">
            <v>0.111</v>
          </cell>
          <cell r="DD190">
            <v>5.1999999999999998E-2</v>
          </cell>
          <cell r="DE190">
            <v>7.3999999999999996E-2</v>
          </cell>
          <cell r="DF190">
            <v>0.14099999999999999</v>
          </cell>
          <cell r="DG190">
            <v>0.17799999999999999</v>
          </cell>
          <cell r="DH190">
            <v>0.126</v>
          </cell>
          <cell r="DI190">
            <v>0.16300000000000001</v>
          </cell>
          <cell r="DJ190">
            <v>0.23</v>
          </cell>
          <cell r="DK190">
            <v>0.23699999999999999</v>
          </cell>
          <cell r="DL190">
            <v>0.185</v>
          </cell>
          <cell r="DM190">
            <v>0.23</v>
          </cell>
          <cell r="DN190">
            <v>0</v>
          </cell>
          <cell r="DO190">
            <v>1.4999999999999999E-2</v>
          </cell>
          <cell r="DP190">
            <v>7.0000000000000001E-3</v>
          </cell>
          <cell r="DQ190">
            <v>0</v>
          </cell>
          <cell r="DR190">
            <v>0</v>
          </cell>
          <cell r="DS190">
            <v>0</v>
          </cell>
          <cell r="DT190">
            <v>1.4999999999999999E-2</v>
          </cell>
          <cell r="DU190">
            <v>7.0000000000000001E-3</v>
          </cell>
          <cell r="DV190">
            <v>1.4999999999999999E-2</v>
          </cell>
          <cell r="DW190">
            <v>0.91900000000000004</v>
          </cell>
          <cell r="DX190">
            <v>0.83</v>
          </cell>
          <cell r="DY190">
            <v>0.80700000000000005</v>
          </cell>
          <cell r="DZ190">
            <v>0.85899999999999999</v>
          </cell>
          <cell r="EA190">
            <v>0.83</v>
          </cell>
          <cell r="EB190">
            <v>0.74099999999999999</v>
          </cell>
          <cell r="EC190">
            <v>0.65900000000000003</v>
          </cell>
          <cell r="ED190">
            <v>0.65200000000000002</v>
          </cell>
          <cell r="EE190">
            <v>0.68899999999999995</v>
          </cell>
          <cell r="EF190">
            <v>0.41499999999999998</v>
          </cell>
          <cell r="EG190">
            <v>7.0000000000000001E-3</v>
          </cell>
          <cell r="EH190">
            <v>7.0000000000000001E-3</v>
          </cell>
          <cell r="EJ190">
            <v>0.44400000000000001</v>
          </cell>
          <cell r="EK190">
            <v>3.6999999999999998E-2</v>
          </cell>
          <cell r="EL190">
            <v>0.03</v>
          </cell>
          <cell r="EN190">
            <v>3.6999999999999998E-2</v>
          </cell>
          <cell r="EO190">
            <v>0.31900000000000001</v>
          </cell>
          <cell r="EP190">
            <v>0.25900000000000001</v>
          </cell>
          <cell r="ER190">
            <v>0.03</v>
          </cell>
          <cell r="ES190">
            <v>4.3999999999999997E-2</v>
          </cell>
          <cell r="ET190">
            <v>5.8999999999999997E-2</v>
          </cell>
          <cell r="EV190">
            <v>7.3999999999999996E-2</v>
          </cell>
          <cell r="EW190">
            <v>0.59299999999999997</v>
          </cell>
          <cell r="EX190">
            <v>0.64400000000000002</v>
          </cell>
          <cell r="EZ190">
            <v>8.81</v>
          </cell>
          <cell r="FA190">
            <v>0</v>
          </cell>
          <cell r="FB190">
            <v>0</v>
          </cell>
          <cell r="FC190">
            <v>0</v>
          </cell>
          <cell r="FD190">
            <v>2.1999999999999999E-2</v>
          </cell>
          <cell r="FE190">
            <v>2.1999999999999999E-2</v>
          </cell>
          <cell r="FF190">
            <v>2.1999999999999999E-2</v>
          </cell>
          <cell r="FG190">
            <v>0.11899999999999999</v>
          </cell>
          <cell r="FH190">
            <v>0.14799999999999999</v>
          </cell>
          <cell r="FI190">
            <v>0.17</v>
          </cell>
          <cell r="FJ190">
            <v>0.46700000000000003</v>
          </cell>
          <cell r="FK190">
            <v>0.03</v>
          </cell>
          <cell r="GA190">
            <v>0.03</v>
          </cell>
          <cell r="GB190">
            <v>2.1999999999999999E-2</v>
          </cell>
          <cell r="GC190">
            <v>1.4999999999999999E-2</v>
          </cell>
          <cell r="GD190">
            <v>3.6999999999999998E-2</v>
          </cell>
          <cell r="GE190">
            <v>0.17</v>
          </cell>
          <cell r="GF190">
            <v>0</v>
          </cell>
          <cell r="GG190">
            <v>0.28899999999999998</v>
          </cell>
          <cell r="GH190">
            <v>0.33300000000000002</v>
          </cell>
          <cell r="GI190">
            <v>0.28100000000000003</v>
          </cell>
          <cell r="GJ190">
            <v>0.39300000000000002</v>
          </cell>
          <cell r="GK190">
            <v>0.4</v>
          </cell>
          <cell r="GL190">
            <v>0.31900000000000001</v>
          </cell>
          <cell r="GM190">
            <v>0.65900000000000003</v>
          </cell>
          <cell r="GN190">
            <v>0.311</v>
          </cell>
          <cell r="GO190">
            <v>0.46700000000000003</v>
          </cell>
          <cell r="GP190">
            <v>0.37</v>
          </cell>
          <cell r="GQ190">
            <v>0.28100000000000003</v>
          </cell>
          <cell r="GR190">
            <v>0.63700000000000001</v>
          </cell>
          <cell r="GS190">
            <v>7.0000000000000001E-3</v>
          </cell>
          <cell r="GT190">
            <v>0.28100000000000003</v>
          </cell>
          <cell r="GU190">
            <v>0.2</v>
          </cell>
          <cell r="GV190">
            <v>0.17</v>
          </cell>
          <cell r="GW190">
            <v>8.1000000000000003E-2</v>
          </cell>
          <cell r="GX190">
            <v>1.4999999999999999E-2</v>
          </cell>
          <cell r="GY190">
            <v>7.0000000000000001E-3</v>
          </cell>
          <cell r="GZ190">
            <v>7.0000000000000001E-3</v>
          </cell>
          <cell r="HA190">
            <v>7.0000000000000001E-3</v>
          </cell>
          <cell r="HB190">
            <v>0</v>
          </cell>
          <cell r="HC190">
            <v>3.6999999999999998E-2</v>
          </cell>
          <cell r="HD190">
            <v>7.0000000000000001E-3</v>
          </cell>
          <cell r="HE190">
            <v>7.0000000000000001E-3</v>
          </cell>
          <cell r="HF190">
            <v>4.3999999999999997E-2</v>
          </cell>
          <cell r="HG190">
            <v>0.03</v>
          </cell>
          <cell r="HH190">
            <v>0.03</v>
          </cell>
          <cell r="HI190">
            <v>0.03</v>
          </cell>
          <cell r="HJ190">
            <v>2.1999999999999999E-2</v>
          </cell>
        </row>
        <row r="191">
          <cell r="G191" t="str">
            <v>BELL</v>
          </cell>
          <cell r="L191" t="str">
            <v>Ravenswood-Ridge Elementary Network</v>
          </cell>
          <cell r="AB191">
            <v>609799</v>
          </cell>
          <cell r="AR191" t="str">
            <v>&lt; 30</v>
          </cell>
          <cell r="AS191" t="str">
            <v/>
          </cell>
          <cell r="AT191" t="str">
            <v/>
          </cell>
          <cell r="AU191" t="str">
            <v/>
          </cell>
        </row>
        <row r="192">
          <cell r="G192" t="str">
            <v>BENNETT</v>
          </cell>
          <cell r="L192" t="str">
            <v>Rock Island Elementary Network</v>
          </cell>
          <cell r="AB192">
            <v>609800</v>
          </cell>
          <cell r="AR192" t="str">
            <v>49</v>
          </cell>
          <cell r="AS192" t="str">
            <v>neutral</v>
          </cell>
          <cell r="AT192" t="str">
            <v>strong</v>
          </cell>
          <cell r="AU192" t="str">
            <v>neutral</v>
          </cell>
          <cell r="AV192">
            <v>53</v>
          </cell>
          <cell r="AW192">
            <v>61</v>
          </cell>
          <cell r="AX192">
            <v>50</v>
          </cell>
          <cell r="AY192">
            <v>132</v>
          </cell>
          <cell r="AZ192">
            <v>0</v>
          </cell>
          <cell r="BA192">
            <v>0</v>
          </cell>
          <cell r="BB192">
            <v>130</v>
          </cell>
          <cell r="BC192">
            <v>0</v>
          </cell>
          <cell r="BI192">
            <v>8.0000000000000002E-3</v>
          </cell>
          <cell r="BJ192">
            <v>8.0000000000000002E-3</v>
          </cell>
          <cell r="BK192">
            <v>2.3E-2</v>
          </cell>
          <cell r="BL192">
            <v>0</v>
          </cell>
          <cell r="BM192">
            <v>1.4999999999999999E-2</v>
          </cell>
          <cell r="BN192">
            <v>6.0999999999999999E-2</v>
          </cell>
          <cell r="BO192">
            <v>9.8000000000000004E-2</v>
          </cell>
          <cell r="BP192">
            <v>0.129</v>
          </cell>
          <cell r="BQ192">
            <v>9.8000000000000004E-2</v>
          </cell>
          <cell r="BR192">
            <v>3.7999999999999999E-2</v>
          </cell>
          <cell r="BS192">
            <v>9.8000000000000004E-2</v>
          </cell>
          <cell r="BT192">
            <v>0.152</v>
          </cell>
          <cell r="BU192">
            <v>0.25800000000000001</v>
          </cell>
          <cell r="BV192">
            <v>0.189</v>
          </cell>
          <cell r="BW192">
            <v>0.23499999999999999</v>
          </cell>
          <cell r="BX192">
            <v>0.182</v>
          </cell>
          <cell r="BY192">
            <v>0.25800000000000001</v>
          </cell>
          <cell r="BZ192">
            <v>0.21199999999999999</v>
          </cell>
          <cell r="CA192">
            <v>8.0000000000000002E-3</v>
          </cell>
          <cell r="CB192">
            <v>2.3E-2</v>
          </cell>
          <cell r="CC192">
            <v>8.0000000000000002E-3</v>
          </cell>
          <cell r="CD192">
            <v>8.0000000000000002E-3</v>
          </cell>
          <cell r="CE192">
            <v>2.3E-2</v>
          </cell>
          <cell r="CF192">
            <v>0.03</v>
          </cell>
          <cell r="CG192">
            <v>0.629</v>
          </cell>
          <cell r="CH192">
            <v>0.65200000000000002</v>
          </cell>
          <cell r="CI192">
            <v>0.63600000000000001</v>
          </cell>
          <cell r="CJ192">
            <v>0.77300000000000002</v>
          </cell>
          <cell r="CK192">
            <v>0.60599999999999998</v>
          </cell>
          <cell r="CL192">
            <v>0.54500000000000004</v>
          </cell>
          <cell r="CM192">
            <v>8.0000000000000002E-3</v>
          </cell>
          <cell r="CN192">
            <v>1.4999999999999999E-2</v>
          </cell>
          <cell r="CO192">
            <v>0</v>
          </cell>
          <cell r="CP192">
            <v>1.4999999999999999E-2</v>
          </cell>
          <cell r="CQ192">
            <v>8.0000000000000002E-3</v>
          </cell>
          <cell r="CR192">
            <v>0.03</v>
          </cell>
          <cell r="CS192">
            <v>5.2999999999999999E-2</v>
          </cell>
          <cell r="CT192">
            <v>9.0999999999999998E-2</v>
          </cell>
          <cell r="CU192">
            <v>6.8000000000000005E-2</v>
          </cell>
          <cell r="CV192">
            <v>2.3E-2</v>
          </cell>
          <cell r="CW192">
            <v>8.0000000000000002E-3</v>
          </cell>
          <cell r="CX192">
            <v>3.7999999999999999E-2</v>
          </cell>
          <cell r="CY192">
            <v>2.3E-2</v>
          </cell>
          <cell r="CZ192">
            <v>1.4999999999999999E-2</v>
          </cell>
          <cell r="DA192">
            <v>5.2999999999999999E-2</v>
          </cell>
          <cell r="DB192">
            <v>4.4999999999999998E-2</v>
          </cell>
          <cell r="DC192">
            <v>6.0999999999999999E-2</v>
          </cell>
          <cell r="DD192">
            <v>4.4999999999999998E-2</v>
          </cell>
          <cell r="DE192">
            <v>0.121</v>
          </cell>
          <cell r="DF192">
            <v>0.14399999999999999</v>
          </cell>
          <cell r="DG192">
            <v>0.129</v>
          </cell>
          <cell r="DH192">
            <v>0.14399999999999999</v>
          </cell>
          <cell r="DI192">
            <v>0.129</v>
          </cell>
          <cell r="DJ192">
            <v>0.182</v>
          </cell>
          <cell r="DK192">
            <v>0.129</v>
          </cell>
          <cell r="DL192">
            <v>9.0999999999999998E-2</v>
          </cell>
          <cell r="DM192">
            <v>0.121</v>
          </cell>
          <cell r="DN192">
            <v>0</v>
          </cell>
          <cell r="DO192">
            <v>8.0000000000000002E-3</v>
          </cell>
          <cell r="DP192">
            <v>8.0000000000000002E-3</v>
          </cell>
          <cell r="DQ192">
            <v>1.4999999999999999E-2</v>
          </cell>
          <cell r="DR192">
            <v>1.4999999999999999E-2</v>
          </cell>
          <cell r="DS192">
            <v>8.0000000000000002E-3</v>
          </cell>
          <cell r="DT192">
            <v>0</v>
          </cell>
          <cell r="DU192">
            <v>2.3E-2</v>
          </cell>
          <cell r="DV192">
            <v>2.3E-2</v>
          </cell>
          <cell r="DW192">
            <v>0.84799999999999998</v>
          </cell>
          <cell r="DX192">
            <v>0.82599999999999996</v>
          </cell>
          <cell r="DY192">
            <v>0.82599999999999996</v>
          </cell>
          <cell r="DZ192">
            <v>0.80300000000000005</v>
          </cell>
          <cell r="EA192">
            <v>0.83299999999999996</v>
          </cell>
          <cell r="EB192">
            <v>0.72699999999999998</v>
          </cell>
          <cell r="EC192">
            <v>0.77300000000000002</v>
          </cell>
          <cell r="ED192">
            <v>0.73499999999999999</v>
          </cell>
          <cell r="EE192">
            <v>0.74199999999999999</v>
          </cell>
          <cell r="EF192">
            <v>0.33300000000000002</v>
          </cell>
          <cell r="EG192">
            <v>8.0000000000000002E-3</v>
          </cell>
          <cell r="EH192">
            <v>8.0000000000000002E-3</v>
          </cell>
          <cell r="EJ192">
            <v>0.371</v>
          </cell>
          <cell r="EK192">
            <v>5.2999999999999999E-2</v>
          </cell>
          <cell r="EL192">
            <v>0.03</v>
          </cell>
          <cell r="EN192">
            <v>9.0999999999999998E-2</v>
          </cell>
          <cell r="EO192">
            <v>0.23499999999999999</v>
          </cell>
          <cell r="EP192">
            <v>0.182</v>
          </cell>
          <cell r="ER192">
            <v>5.2999999999999999E-2</v>
          </cell>
          <cell r="ES192">
            <v>3.7999999999999999E-2</v>
          </cell>
          <cell r="ET192">
            <v>0.106</v>
          </cell>
          <cell r="EV192">
            <v>0.152</v>
          </cell>
          <cell r="EW192">
            <v>0.66700000000000004</v>
          </cell>
          <cell r="EX192">
            <v>0.67400000000000004</v>
          </cell>
          <cell r="EZ192">
            <v>7.84</v>
          </cell>
          <cell r="FA192">
            <v>3.7999999999999999E-2</v>
          </cell>
          <cell r="FB192">
            <v>0</v>
          </cell>
          <cell r="FC192">
            <v>2.3E-2</v>
          </cell>
          <cell r="FD192">
            <v>0.03</v>
          </cell>
          <cell r="FE192">
            <v>6.8000000000000005E-2</v>
          </cell>
          <cell r="FF192">
            <v>0.121</v>
          </cell>
          <cell r="FG192">
            <v>8.0000000000000002E-3</v>
          </cell>
          <cell r="FH192">
            <v>0.17399999999999999</v>
          </cell>
          <cell r="FI192">
            <v>0.121</v>
          </cell>
          <cell r="FJ192">
            <v>0.34100000000000003</v>
          </cell>
          <cell r="FK192">
            <v>7.5999999999999998E-2</v>
          </cell>
          <cell r="GA192">
            <v>0</v>
          </cell>
          <cell r="GB192">
            <v>1.4999999999999999E-2</v>
          </cell>
          <cell r="GC192">
            <v>8.0000000000000002E-3</v>
          </cell>
          <cell r="GD192">
            <v>1.4999999999999999E-2</v>
          </cell>
          <cell r="GE192">
            <v>0.114</v>
          </cell>
          <cell r="GF192">
            <v>0</v>
          </cell>
          <cell r="GG192">
            <v>0.34799999999999998</v>
          </cell>
          <cell r="GH192">
            <v>0.311</v>
          </cell>
          <cell r="GI192">
            <v>0.318</v>
          </cell>
          <cell r="GJ192">
            <v>0.34100000000000003</v>
          </cell>
          <cell r="GK192">
            <v>0.35599999999999998</v>
          </cell>
          <cell r="GL192">
            <v>0.36399999999999999</v>
          </cell>
          <cell r="GM192">
            <v>0.52300000000000002</v>
          </cell>
          <cell r="GN192">
            <v>0.40899999999999997</v>
          </cell>
          <cell r="GO192">
            <v>0.47</v>
          </cell>
          <cell r="GP192">
            <v>0.41699999999999998</v>
          </cell>
          <cell r="GQ192">
            <v>0.371</v>
          </cell>
          <cell r="GR192">
            <v>0.5</v>
          </cell>
          <cell r="GS192">
            <v>5.2999999999999999E-2</v>
          </cell>
          <cell r="GT192">
            <v>0.20499999999999999</v>
          </cell>
          <cell r="GU192">
            <v>0.13600000000000001</v>
          </cell>
          <cell r="GV192">
            <v>0.114</v>
          </cell>
          <cell r="GW192">
            <v>6.8000000000000005E-2</v>
          </cell>
          <cell r="GX192">
            <v>5.2999999999999999E-2</v>
          </cell>
          <cell r="GY192">
            <v>3.7999999999999999E-2</v>
          </cell>
          <cell r="GZ192">
            <v>2.3E-2</v>
          </cell>
          <cell r="HA192">
            <v>3.7999999999999999E-2</v>
          </cell>
          <cell r="HB192">
            <v>3.7999999999999999E-2</v>
          </cell>
          <cell r="HC192">
            <v>6.0999999999999999E-2</v>
          </cell>
          <cell r="HD192">
            <v>4.4999999999999998E-2</v>
          </cell>
          <cell r="HE192">
            <v>3.7999999999999999E-2</v>
          </cell>
          <cell r="HF192">
            <v>3.7999999999999999E-2</v>
          </cell>
          <cell r="HG192">
            <v>0.03</v>
          </cell>
          <cell r="HH192">
            <v>7.5999999999999998E-2</v>
          </cell>
          <cell r="HI192">
            <v>0.03</v>
          </cell>
          <cell r="HJ192">
            <v>3.7999999999999999E-2</v>
          </cell>
        </row>
        <row r="193">
          <cell r="G193" t="str">
            <v>BLAINE</v>
          </cell>
          <cell r="L193" t="str">
            <v>Ravenswood-Ridge Elementary Network</v>
          </cell>
          <cell r="AB193">
            <v>609803</v>
          </cell>
          <cell r="AR193" t="str">
            <v>55</v>
          </cell>
          <cell r="AS193" t="str">
            <v>neutral</v>
          </cell>
          <cell r="AT193" t="str">
            <v>weak</v>
          </cell>
          <cell r="AU193" t="str">
            <v>weak</v>
          </cell>
          <cell r="AV193">
            <v>45</v>
          </cell>
          <cell r="AW193">
            <v>25</v>
          </cell>
          <cell r="AX193">
            <v>28</v>
          </cell>
          <cell r="AY193">
            <v>306</v>
          </cell>
          <cell r="AZ193">
            <v>169</v>
          </cell>
          <cell r="BA193">
            <v>15</v>
          </cell>
          <cell r="BB193">
            <v>8</v>
          </cell>
          <cell r="BC193">
            <v>62</v>
          </cell>
          <cell r="BI193">
            <v>2.9000000000000001E-2</v>
          </cell>
          <cell r="BJ193">
            <v>2.5999999999999999E-2</v>
          </cell>
          <cell r="BK193">
            <v>1.6E-2</v>
          </cell>
          <cell r="BL193">
            <v>0.01</v>
          </cell>
          <cell r="BM193">
            <v>2.3E-2</v>
          </cell>
          <cell r="BN193">
            <v>5.6000000000000001E-2</v>
          </cell>
          <cell r="BO193">
            <v>0.13700000000000001</v>
          </cell>
          <cell r="BP193">
            <v>9.5000000000000001E-2</v>
          </cell>
          <cell r="BQ193">
            <v>2.9000000000000001E-2</v>
          </cell>
          <cell r="BR193">
            <v>3.3000000000000002E-2</v>
          </cell>
          <cell r="BS193">
            <v>8.7999999999999995E-2</v>
          </cell>
          <cell r="BT193">
            <v>0.13400000000000001</v>
          </cell>
          <cell r="BU193">
            <v>0.376</v>
          </cell>
          <cell r="BV193">
            <v>0.34</v>
          </cell>
          <cell r="BW193">
            <v>0.30099999999999999</v>
          </cell>
          <cell r="BX193">
            <v>0.20599999999999999</v>
          </cell>
          <cell r="BY193">
            <v>0.438</v>
          </cell>
          <cell r="BZ193">
            <v>0.40799999999999997</v>
          </cell>
          <cell r="CA193">
            <v>0.01</v>
          </cell>
          <cell r="CB193">
            <v>0.02</v>
          </cell>
          <cell r="CC193">
            <v>2.9000000000000001E-2</v>
          </cell>
          <cell r="CD193">
            <v>1.6E-2</v>
          </cell>
          <cell r="CE193">
            <v>0.02</v>
          </cell>
          <cell r="CF193">
            <v>1.6E-2</v>
          </cell>
          <cell r="CG193">
            <v>0.44800000000000001</v>
          </cell>
          <cell r="CH193">
            <v>0.52</v>
          </cell>
          <cell r="CI193">
            <v>0.624</v>
          </cell>
          <cell r="CJ193">
            <v>0.73499999999999999</v>
          </cell>
          <cell r="CK193">
            <v>0.43099999999999999</v>
          </cell>
          <cell r="CL193">
            <v>0.38600000000000001</v>
          </cell>
          <cell r="CM193">
            <v>3.0000000000000001E-3</v>
          </cell>
          <cell r="CN193">
            <v>0.01</v>
          </cell>
          <cell r="CO193">
            <v>1.2999999999999999E-2</v>
          </cell>
          <cell r="CP193">
            <v>1.2999999999999999E-2</v>
          </cell>
          <cell r="CQ193">
            <v>7.0000000000000001E-3</v>
          </cell>
          <cell r="CR193">
            <v>1.6E-2</v>
          </cell>
          <cell r="CS193">
            <v>2.9000000000000001E-2</v>
          </cell>
          <cell r="CT193">
            <v>0.157</v>
          </cell>
          <cell r="CU193">
            <v>7.1999999999999995E-2</v>
          </cell>
          <cell r="CV193">
            <v>2.5999999999999999E-2</v>
          </cell>
          <cell r="CW193">
            <v>0.02</v>
          </cell>
          <cell r="CX193">
            <v>3.5999999999999997E-2</v>
          </cell>
          <cell r="CY193">
            <v>2.9000000000000001E-2</v>
          </cell>
          <cell r="CZ193">
            <v>4.2000000000000003E-2</v>
          </cell>
          <cell r="DA193">
            <v>8.7999999999999995E-2</v>
          </cell>
          <cell r="DB193">
            <v>0.11799999999999999</v>
          </cell>
          <cell r="DC193">
            <v>0.16300000000000001</v>
          </cell>
          <cell r="DD193">
            <v>0.154</v>
          </cell>
          <cell r="DE193">
            <v>0.20300000000000001</v>
          </cell>
          <cell r="DF193">
            <v>0.26100000000000001</v>
          </cell>
          <cell r="DG193">
            <v>0.28399999999999997</v>
          </cell>
          <cell r="DH193">
            <v>0.216</v>
          </cell>
          <cell r="DI193">
            <v>0.25800000000000001</v>
          </cell>
          <cell r="DJ193">
            <v>0.31</v>
          </cell>
          <cell r="DK193">
            <v>0.32400000000000001</v>
          </cell>
          <cell r="DL193">
            <v>0.27500000000000002</v>
          </cell>
          <cell r="DM193">
            <v>0.29399999999999998</v>
          </cell>
          <cell r="DN193">
            <v>1.2999999999999999E-2</v>
          </cell>
          <cell r="DO193">
            <v>0.01</v>
          </cell>
          <cell r="DP193">
            <v>1.6E-2</v>
          </cell>
          <cell r="DQ193">
            <v>1.2999999999999999E-2</v>
          </cell>
          <cell r="DR193">
            <v>0.01</v>
          </cell>
          <cell r="DS193">
            <v>0.02</v>
          </cell>
          <cell r="DT193">
            <v>1.2999999999999999E-2</v>
          </cell>
          <cell r="DU193">
            <v>0.02</v>
          </cell>
          <cell r="DV193">
            <v>2.5999999999999999E-2</v>
          </cell>
          <cell r="DW193">
            <v>0.755</v>
          </cell>
          <cell r="DX193">
            <v>0.69899999999999995</v>
          </cell>
          <cell r="DY193">
            <v>0.65</v>
          </cell>
          <cell r="DZ193">
            <v>0.72899999999999998</v>
          </cell>
          <cell r="EA193">
            <v>0.68300000000000005</v>
          </cell>
          <cell r="EB193">
            <v>0.56499999999999995</v>
          </cell>
          <cell r="EC193">
            <v>0.51600000000000001</v>
          </cell>
          <cell r="ED193">
            <v>0.38600000000000001</v>
          </cell>
          <cell r="EE193">
            <v>0.45400000000000001</v>
          </cell>
          <cell r="EF193">
            <v>0.35299999999999998</v>
          </cell>
          <cell r="EG193">
            <v>3.0000000000000001E-3</v>
          </cell>
          <cell r="EH193">
            <v>0</v>
          </cell>
          <cell r="EJ193">
            <v>0.51</v>
          </cell>
          <cell r="EK193">
            <v>7.0000000000000001E-3</v>
          </cell>
          <cell r="EL193">
            <v>1.2999999999999999E-2</v>
          </cell>
          <cell r="EN193">
            <v>4.2000000000000003E-2</v>
          </cell>
          <cell r="EO193">
            <v>0.35599999999999998</v>
          </cell>
          <cell r="EP193">
            <v>0.25800000000000001</v>
          </cell>
          <cell r="ER193">
            <v>5.6000000000000001E-2</v>
          </cell>
          <cell r="ES193">
            <v>2.9000000000000001E-2</v>
          </cell>
          <cell r="ET193">
            <v>6.2E-2</v>
          </cell>
          <cell r="EV193">
            <v>3.9E-2</v>
          </cell>
          <cell r="EW193">
            <v>0.60499999999999998</v>
          </cell>
          <cell r="EX193">
            <v>0.66700000000000004</v>
          </cell>
          <cell r="EZ193">
            <v>8.82</v>
          </cell>
          <cell r="FA193">
            <v>0</v>
          </cell>
          <cell r="FB193">
            <v>0.01</v>
          </cell>
          <cell r="FC193">
            <v>3.0000000000000001E-3</v>
          </cell>
          <cell r="FD193">
            <v>7.0000000000000001E-3</v>
          </cell>
          <cell r="FE193">
            <v>0.02</v>
          </cell>
          <cell r="FF193">
            <v>2.3E-2</v>
          </cell>
          <cell r="FG193">
            <v>5.8999999999999997E-2</v>
          </cell>
          <cell r="FH193">
            <v>0.19</v>
          </cell>
          <cell r="FI193">
            <v>0.248</v>
          </cell>
          <cell r="FJ193">
            <v>0.39900000000000002</v>
          </cell>
          <cell r="FK193">
            <v>4.2000000000000003E-2</v>
          </cell>
          <cell r="GA193">
            <v>0.01</v>
          </cell>
          <cell r="GB193">
            <v>0.14399999999999999</v>
          </cell>
          <cell r="GC193">
            <v>4.9000000000000002E-2</v>
          </cell>
          <cell r="GD193">
            <v>5.1999999999999998E-2</v>
          </cell>
          <cell r="GE193">
            <v>0.157</v>
          </cell>
          <cell r="GF193">
            <v>3.0000000000000001E-3</v>
          </cell>
          <cell r="GG193">
            <v>0.42799999999999999</v>
          </cell>
          <cell r="GH193">
            <v>0.31</v>
          </cell>
          <cell r="GI193">
            <v>0.438</v>
          </cell>
          <cell r="GJ193">
            <v>0.47099999999999997</v>
          </cell>
          <cell r="GK193">
            <v>0.44800000000000001</v>
          </cell>
          <cell r="GL193">
            <v>0.35599999999999998</v>
          </cell>
          <cell r="GM193">
            <v>0.51300000000000001</v>
          </cell>
          <cell r="GN193">
            <v>0.154</v>
          </cell>
          <cell r="GO193">
            <v>0.30099999999999999</v>
          </cell>
          <cell r="GP193">
            <v>0.26800000000000002</v>
          </cell>
          <cell r="GQ193">
            <v>0.17599999999999999</v>
          </cell>
          <cell r="GR193">
            <v>0.60099999999999998</v>
          </cell>
          <cell r="GS193">
            <v>3.0000000000000001E-3</v>
          </cell>
          <cell r="GT193">
            <v>0.25800000000000001</v>
          </cell>
          <cell r="GU193">
            <v>0.16700000000000001</v>
          </cell>
          <cell r="GV193">
            <v>0.14399999999999999</v>
          </cell>
          <cell r="GW193">
            <v>8.5000000000000006E-2</v>
          </cell>
          <cell r="GX193">
            <v>3.0000000000000001E-3</v>
          </cell>
          <cell r="GY193">
            <v>0.01</v>
          </cell>
          <cell r="GZ193">
            <v>9.5000000000000001E-2</v>
          </cell>
          <cell r="HA193">
            <v>1.2999999999999999E-2</v>
          </cell>
          <cell r="HB193">
            <v>0.02</v>
          </cell>
          <cell r="HC193">
            <v>9.8000000000000004E-2</v>
          </cell>
          <cell r="HD193">
            <v>0.01</v>
          </cell>
          <cell r="HE193">
            <v>3.5999999999999997E-2</v>
          </cell>
          <cell r="HF193">
            <v>3.9E-2</v>
          </cell>
          <cell r="HG193">
            <v>3.3000000000000002E-2</v>
          </cell>
          <cell r="HH193">
            <v>4.5999999999999999E-2</v>
          </cell>
          <cell r="HI193">
            <v>3.5999999999999997E-2</v>
          </cell>
          <cell r="HJ193">
            <v>2.5999999999999999E-2</v>
          </cell>
        </row>
        <row r="194">
          <cell r="G194" t="str">
            <v>BOONE</v>
          </cell>
          <cell r="L194" t="str">
            <v>Ravenswood-Ridge Elementary Network</v>
          </cell>
          <cell r="AB194">
            <v>609804</v>
          </cell>
          <cell r="AR194" t="str">
            <v>&lt; 30</v>
          </cell>
          <cell r="AS194" t="str">
            <v/>
          </cell>
          <cell r="AT194" t="str">
            <v/>
          </cell>
          <cell r="AU194" t="str">
            <v/>
          </cell>
        </row>
        <row r="195">
          <cell r="G195" t="str">
            <v>JOPLIN</v>
          </cell>
          <cell r="L195" t="str">
            <v>Englewood-Gresham Elementary Network</v>
          </cell>
          <cell r="AB195">
            <v>609805</v>
          </cell>
          <cell r="AR195" t="str">
            <v>31</v>
          </cell>
          <cell r="AS195" t="str">
            <v>neutral</v>
          </cell>
          <cell r="AT195" t="str">
            <v>neutral</v>
          </cell>
          <cell r="AU195" t="str">
            <v>strong</v>
          </cell>
          <cell r="AV195">
            <v>49</v>
          </cell>
          <cell r="AW195">
            <v>44</v>
          </cell>
          <cell r="AX195">
            <v>62</v>
          </cell>
          <cell r="AY195">
            <v>103</v>
          </cell>
          <cell r="AZ195">
            <v>0</v>
          </cell>
          <cell r="BA195">
            <v>0</v>
          </cell>
          <cell r="BB195">
            <v>96</v>
          </cell>
          <cell r="BC195">
            <v>0</v>
          </cell>
          <cell r="BI195">
            <v>0.01</v>
          </cell>
          <cell r="BJ195">
            <v>0.01</v>
          </cell>
          <cell r="BK195">
            <v>0</v>
          </cell>
          <cell r="BL195">
            <v>2.9000000000000001E-2</v>
          </cell>
          <cell r="BM195">
            <v>1.9E-2</v>
          </cell>
          <cell r="BN195">
            <v>4.9000000000000002E-2</v>
          </cell>
          <cell r="BO195">
            <v>5.8000000000000003E-2</v>
          </cell>
          <cell r="BP195">
            <v>8.6999999999999994E-2</v>
          </cell>
          <cell r="BQ195">
            <v>4.9000000000000002E-2</v>
          </cell>
          <cell r="BR195">
            <v>2.9000000000000001E-2</v>
          </cell>
          <cell r="BS195">
            <v>9.7000000000000003E-2</v>
          </cell>
          <cell r="BT195">
            <v>0.184</v>
          </cell>
          <cell r="BU195">
            <v>0.30099999999999999</v>
          </cell>
          <cell r="BV195">
            <v>0.27200000000000002</v>
          </cell>
          <cell r="BW195">
            <v>0.35899999999999999</v>
          </cell>
          <cell r="BX195">
            <v>0.223</v>
          </cell>
          <cell r="BY195">
            <v>0.35899999999999999</v>
          </cell>
          <cell r="BZ195">
            <v>0.26200000000000001</v>
          </cell>
          <cell r="CA195">
            <v>4.9000000000000002E-2</v>
          </cell>
          <cell r="CB195">
            <v>2.9000000000000001E-2</v>
          </cell>
          <cell r="CC195">
            <v>3.9E-2</v>
          </cell>
          <cell r="CD195">
            <v>3.9E-2</v>
          </cell>
          <cell r="CE195">
            <v>4.9000000000000002E-2</v>
          </cell>
          <cell r="CF195">
            <v>5.8000000000000003E-2</v>
          </cell>
          <cell r="CG195">
            <v>0.58299999999999996</v>
          </cell>
          <cell r="CH195">
            <v>0.60199999999999998</v>
          </cell>
          <cell r="CI195">
            <v>0.55300000000000005</v>
          </cell>
          <cell r="CJ195">
            <v>0.68</v>
          </cell>
          <cell r="CK195">
            <v>0.47599999999999998</v>
          </cell>
          <cell r="CL195">
            <v>0.44700000000000001</v>
          </cell>
          <cell r="CM195">
            <v>1.9E-2</v>
          </cell>
          <cell r="CN195">
            <v>0.01</v>
          </cell>
          <cell r="CO195">
            <v>1.9E-2</v>
          </cell>
          <cell r="CP195">
            <v>0.01</v>
          </cell>
          <cell r="CQ195">
            <v>2.9000000000000001E-2</v>
          </cell>
          <cell r="CR195">
            <v>1.9E-2</v>
          </cell>
          <cell r="CS195">
            <v>3.9E-2</v>
          </cell>
          <cell r="CT195">
            <v>5.8000000000000003E-2</v>
          </cell>
          <cell r="CU195">
            <v>5.8000000000000003E-2</v>
          </cell>
          <cell r="CV195">
            <v>2.9000000000000001E-2</v>
          </cell>
          <cell r="CW195">
            <v>2.9000000000000001E-2</v>
          </cell>
          <cell r="CX195">
            <v>2.9000000000000001E-2</v>
          </cell>
          <cell r="CY195">
            <v>2.9000000000000001E-2</v>
          </cell>
          <cell r="CZ195">
            <v>1.9E-2</v>
          </cell>
          <cell r="DA195">
            <v>5.8000000000000003E-2</v>
          </cell>
          <cell r="DB195">
            <v>4.9000000000000002E-2</v>
          </cell>
          <cell r="DC195">
            <v>0.13600000000000001</v>
          </cell>
          <cell r="DD195">
            <v>6.8000000000000005E-2</v>
          </cell>
          <cell r="DE195">
            <v>0.107</v>
          </cell>
          <cell r="DF195">
            <v>0.17499999999999999</v>
          </cell>
          <cell r="DG195">
            <v>0.17499999999999999</v>
          </cell>
          <cell r="DH195">
            <v>0.14599999999999999</v>
          </cell>
          <cell r="DI195">
            <v>0.223</v>
          </cell>
          <cell r="DJ195">
            <v>0.311</v>
          </cell>
          <cell r="DK195">
            <v>0.20399999999999999</v>
          </cell>
          <cell r="DL195">
            <v>0.223</v>
          </cell>
          <cell r="DM195">
            <v>0.26200000000000001</v>
          </cell>
          <cell r="DN195">
            <v>2.9000000000000001E-2</v>
          </cell>
          <cell r="DO195">
            <v>2.9000000000000001E-2</v>
          </cell>
          <cell r="DP195">
            <v>4.9000000000000002E-2</v>
          </cell>
          <cell r="DQ195">
            <v>5.8000000000000003E-2</v>
          </cell>
          <cell r="DR195">
            <v>3.9E-2</v>
          </cell>
          <cell r="DS195">
            <v>6.8000000000000005E-2</v>
          </cell>
          <cell r="DT195">
            <v>3.9E-2</v>
          </cell>
          <cell r="DU195">
            <v>5.8000000000000003E-2</v>
          </cell>
          <cell r="DV195">
            <v>3.9E-2</v>
          </cell>
          <cell r="DW195">
            <v>0.81599999999999995</v>
          </cell>
          <cell r="DX195">
            <v>0.75700000000000001</v>
          </cell>
          <cell r="DY195">
            <v>0.72799999999999998</v>
          </cell>
          <cell r="DZ195">
            <v>0.75700000000000001</v>
          </cell>
          <cell r="EA195">
            <v>0.68899999999999995</v>
          </cell>
          <cell r="EB195">
            <v>0.54400000000000004</v>
          </cell>
          <cell r="EC195">
            <v>0.67</v>
          </cell>
          <cell r="ED195">
            <v>0.52400000000000002</v>
          </cell>
          <cell r="EE195">
            <v>0.57299999999999995</v>
          </cell>
          <cell r="EF195">
            <v>0.28199999999999997</v>
          </cell>
          <cell r="EG195">
            <v>1.9E-2</v>
          </cell>
          <cell r="EH195">
            <v>0.01</v>
          </cell>
          <cell r="EJ195">
            <v>0.35899999999999999</v>
          </cell>
          <cell r="EK195">
            <v>9.7000000000000003E-2</v>
          </cell>
          <cell r="EL195">
            <v>3.9E-2</v>
          </cell>
          <cell r="EN195">
            <v>0.14599999999999999</v>
          </cell>
          <cell r="EO195">
            <v>0.38800000000000001</v>
          </cell>
          <cell r="EP195">
            <v>0.34</v>
          </cell>
          <cell r="ER195">
            <v>5.8000000000000003E-2</v>
          </cell>
          <cell r="ES195">
            <v>5.8000000000000003E-2</v>
          </cell>
          <cell r="ET195">
            <v>0.107</v>
          </cell>
          <cell r="EV195">
            <v>0.155</v>
          </cell>
          <cell r="EW195">
            <v>0.437</v>
          </cell>
          <cell r="EX195">
            <v>0.505</v>
          </cell>
          <cell r="EZ195">
            <v>7.93</v>
          </cell>
          <cell r="FA195">
            <v>0.01</v>
          </cell>
          <cell r="FB195">
            <v>2.9000000000000001E-2</v>
          </cell>
          <cell r="FC195">
            <v>0</v>
          </cell>
          <cell r="FD195">
            <v>0</v>
          </cell>
          <cell r="FE195">
            <v>8.6999999999999994E-2</v>
          </cell>
          <cell r="FF195">
            <v>6.8000000000000005E-2</v>
          </cell>
          <cell r="FG195">
            <v>0.16500000000000001</v>
          </cell>
          <cell r="FH195">
            <v>0.14599999999999999</v>
          </cell>
          <cell r="FI195">
            <v>9.7000000000000003E-2</v>
          </cell>
          <cell r="FJ195">
            <v>0.32</v>
          </cell>
          <cell r="FK195">
            <v>7.8E-2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8.6999999999999994E-2</v>
          </cell>
          <cell r="GF195">
            <v>0</v>
          </cell>
          <cell r="GG195">
            <v>0.252</v>
          </cell>
          <cell r="GH195">
            <v>0.214</v>
          </cell>
          <cell r="GI195">
            <v>0.24299999999999999</v>
          </cell>
          <cell r="GJ195">
            <v>0.32</v>
          </cell>
          <cell r="GK195">
            <v>0.39800000000000002</v>
          </cell>
          <cell r="GL195">
            <v>0.23300000000000001</v>
          </cell>
          <cell r="GM195">
            <v>0.55300000000000005</v>
          </cell>
          <cell r="GN195">
            <v>0.42699999999999999</v>
          </cell>
          <cell r="GO195">
            <v>0.437</v>
          </cell>
          <cell r="GP195">
            <v>0.46600000000000003</v>
          </cell>
          <cell r="GQ195">
            <v>0.28199999999999997</v>
          </cell>
          <cell r="GR195">
            <v>0.621</v>
          </cell>
          <cell r="GS195">
            <v>5.8000000000000003E-2</v>
          </cell>
          <cell r="GT195">
            <v>0.223</v>
          </cell>
          <cell r="GU195">
            <v>0.184</v>
          </cell>
          <cell r="GV195">
            <v>6.8000000000000005E-2</v>
          </cell>
          <cell r="GW195">
            <v>0.11700000000000001</v>
          </cell>
          <cell r="GX195">
            <v>2.9000000000000001E-2</v>
          </cell>
          <cell r="GY195">
            <v>1.9E-2</v>
          </cell>
          <cell r="GZ195">
            <v>3.9E-2</v>
          </cell>
          <cell r="HA195">
            <v>3.9E-2</v>
          </cell>
          <cell r="HB195">
            <v>2.9000000000000001E-2</v>
          </cell>
          <cell r="HC195">
            <v>1.9E-2</v>
          </cell>
          <cell r="HD195">
            <v>1.9E-2</v>
          </cell>
          <cell r="HE195">
            <v>0.11700000000000001</v>
          </cell>
          <cell r="HF195">
            <v>9.7000000000000003E-2</v>
          </cell>
          <cell r="HG195">
            <v>9.7000000000000003E-2</v>
          </cell>
          <cell r="HH195">
            <v>0.11700000000000001</v>
          </cell>
          <cell r="HI195">
            <v>9.7000000000000003E-2</v>
          </cell>
          <cell r="HJ195">
            <v>9.7000000000000003E-2</v>
          </cell>
        </row>
        <row r="196">
          <cell r="G196" t="str">
            <v>BRADWELL</v>
          </cell>
          <cell r="L196" t="str">
            <v>AUSL Schools</v>
          </cell>
          <cell r="AB196">
            <v>609806</v>
          </cell>
          <cell r="AR196" t="str">
            <v>&lt; 30</v>
          </cell>
          <cell r="AS196" t="str">
            <v/>
          </cell>
          <cell r="AT196" t="str">
            <v/>
          </cell>
          <cell r="AU196" t="str">
            <v/>
          </cell>
        </row>
        <row r="197">
          <cell r="G197" t="str">
            <v>HAMPTON</v>
          </cell>
          <cell r="L197" t="str">
            <v>Midway Elementary Network</v>
          </cell>
          <cell r="AB197">
            <v>609807</v>
          </cell>
          <cell r="AR197" t="str">
            <v>&lt; 30</v>
          </cell>
          <cell r="AS197" t="str">
            <v/>
          </cell>
          <cell r="AT197" t="str">
            <v/>
          </cell>
          <cell r="AU197" t="str">
            <v/>
          </cell>
        </row>
        <row r="198">
          <cell r="G198" t="str">
            <v>HALEY</v>
          </cell>
          <cell r="L198" t="str">
            <v>Rock Island Elementary Network</v>
          </cell>
          <cell r="AB198">
            <v>609808</v>
          </cell>
          <cell r="AR198" t="str">
            <v>&lt; 30</v>
          </cell>
          <cell r="AS198" t="str">
            <v/>
          </cell>
          <cell r="AT198" t="str">
            <v/>
          </cell>
          <cell r="AU198" t="str">
            <v/>
          </cell>
        </row>
        <row r="199">
          <cell r="G199" t="str">
            <v>BRENTANO</v>
          </cell>
          <cell r="L199" t="str">
            <v>Fullerton Elementary Network</v>
          </cell>
          <cell r="AB199">
            <v>609809</v>
          </cell>
          <cell r="AR199" t="str">
            <v>&lt; 30</v>
          </cell>
          <cell r="AS199" t="str">
            <v/>
          </cell>
          <cell r="AT199" t="str">
            <v/>
          </cell>
          <cell r="AU199" t="str">
            <v/>
          </cell>
        </row>
        <row r="200">
          <cell r="G200" t="str">
            <v>BRIDGE</v>
          </cell>
          <cell r="L200" t="str">
            <v>O'Hare Elementary Network</v>
          </cell>
          <cell r="AB200">
            <v>609810</v>
          </cell>
          <cell r="AR200" t="str">
            <v>35</v>
          </cell>
          <cell r="AS200" t="str">
            <v>neutral</v>
          </cell>
          <cell r="AT200" t="str">
            <v>neutral</v>
          </cell>
          <cell r="AU200" t="str">
            <v>neutral</v>
          </cell>
          <cell r="AV200">
            <v>57</v>
          </cell>
          <cell r="AW200">
            <v>56</v>
          </cell>
          <cell r="AX200">
            <v>44</v>
          </cell>
          <cell r="AY200">
            <v>220</v>
          </cell>
          <cell r="AZ200">
            <v>121</v>
          </cell>
          <cell r="BA200">
            <v>7</v>
          </cell>
          <cell r="BB200">
            <v>0</v>
          </cell>
          <cell r="BC200">
            <v>79</v>
          </cell>
          <cell r="BI200">
            <v>8.9999999999999993E-3</v>
          </cell>
          <cell r="BJ200">
            <v>5.0000000000000001E-3</v>
          </cell>
          <cell r="BK200">
            <v>5.0000000000000001E-3</v>
          </cell>
          <cell r="BL200">
            <v>5.0000000000000001E-3</v>
          </cell>
          <cell r="BM200">
            <v>1.7999999999999999E-2</v>
          </cell>
          <cell r="BN200">
            <v>4.1000000000000002E-2</v>
          </cell>
          <cell r="BO200">
            <v>8.2000000000000003E-2</v>
          </cell>
          <cell r="BP200">
            <v>0.05</v>
          </cell>
          <cell r="BQ200">
            <v>5.5E-2</v>
          </cell>
          <cell r="BR200">
            <v>3.5999999999999997E-2</v>
          </cell>
          <cell r="BS200">
            <v>7.6999999999999999E-2</v>
          </cell>
          <cell r="BT200">
            <v>0.155</v>
          </cell>
          <cell r="BU200">
            <v>0.28199999999999997</v>
          </cell>
          <cell r="BV200">
            <v>0.25</v>
          </cell>
          <cell r="BW200">
            <v>0.33200000000000002</v>
          </cell>
          <cell r="BX200">
            <v>0.17699999999999999</v>
          </cell>
          <cell r="BY200">
            <v>0.33200000000000002</v>
          </cell>
          <cell r="BZ200">
            <v>0.28199999999999997</v>
          </cell>
          <cell r="CA200">
            <v>0</v>
          </cell>
          <cell r="CB200">
            <v>5.0000000000000001E-3</v>
          </cell>
          <cell r="CC200">
            <v>2.3E-2</v>
          </cell>
          <cell r="CD200">
            <v>5.0000000000000001E-3</v>
          </cell>
          <cell r="CE200">
            <v>1.7999999999999999E-2</v>
          </cell>
          <cell r="CF200">
            <v>2.7E-2</v>
          </cell>
          <cell r="CG200">
            <v>0.627</v>
          </cell>
          <cell r="CH200">
            <v>0.69099999999999995</v>
          </cell>
          <cell r="CI200">
            <v>0.58599999999999997</v>
          </cell>
          <cell r="CJ200">
            <v>0.77700000000000002</v>
          </cell>
          <cell r="CK200">
            <v>0.55500000000000005</v>
          </cell>
          <cell r="CL200">
            <v>0.495</v>
          </cell>
          <cell r="CM200">
            <v>0</v>
          </cell>
          <cell r="CN200">
            <v>0</v>
          </cell>
          <cell r="CO200">
            <v>0</v>
          </cell>
          <cell r="CP200">
            <v>8.9999999999999993E-3</v>
          </cell>
          <cell r="CQ200">
            <v>0</v>
          </cell>
          <cell r="CR200">
            <v>5.0000000000000001E-3</v>
          </cell>
          <cell r="CS200">
            <v>4.1000000000000002E-2</v>
          </cell>
          <cell r="CT200">
            <v>5.5E-2</v>
          </cell>
          <cell r="CU200">
            <v>2.3E-2</v>
          </cell>
          <cell r="CV200">
            <v>8.9999999999999993E-3</v>
          </cell>
          <cell r="CW200">
            <v>1.4E-2</v>
          </cell>
          <cell r="CX200">
            <v>2.3E-2</v>
          </cell>
          <cell r="CY200">
            <v>3.5999999999999997E-2</v>
          </cell>
          <cell r="CZ200">
            <v>3.2000000000000001E-2</v>
          </cell>
          <cell r="DA200">
            <v>0.05</v>
          </cell>
          <cell r="DB200">
            <v>8.5999999999999993E-2</v>
          </cell>
          <cell r="DC200">
            <v>8.5999999999999993E-2</v>
          </cell>
          <cell r="DD200">
            <v>9.5000000000000001E-2</v>
          </cell>
          <cell r="DE200">
            <v>9.5000000000000001E-2</v>
          </cell>
          <cell r="DF200">
            <v>0.15</v>
          </cell>
          <cell r="DG200">
            <v>0.186</v>
          </cell>
          <cell r="DH200">
            <v>0.14099999999999999</v>
          </cell>
          <cell r="DI200">
            <v>0.159</v>
          </cell>
          <cell r="DJ200">
            <v>0.23200000000000001</v>
          </cell>
          <cell r="DK200">
            <v>0.17299999999999999</v>
          </cell>
          <cell r="DL200">
            <v>0.23200000000000001</v>
          </cell>
          <cell r="DM200">
            <v>0.20899999999999999</v>
          </cell>
          <cell r="DN200">
            <v>0</v>
          </cell>
          <cell r="DO200">
            <v>0</v>
          </cell>
          <cell r="DP200">
            <v>8.9999999999999993E-3</v>
          </cell>
          <cell r="DQ200">
            <v>5.0000000000000001E-3</v>
          </cell>
          <cell r="DR200">
            <v>5.0000000000000001E-3</v>
          </cell>
          <cell r="DS200">
            <v>5.0000000000000001E-3</v>
          </cell>
          <cell r="DT200">
            <v>8.9999999999999993E-3</v>
          </cell>
          <cell r="DU200">
            <v>1.7999999999999999E-2</v>
          </cell>
          <cell r="DV200">
            <v>8.9999999999999993E-3</v>
          </cell>
          <cell r="DW200">
            <v>0.89500000000000002</v>
          </cell>
          <cell r="DX200">
            <v>0.83599999999999997</v>
          </cell>
          <cell r="DY200">
            <v>0.78200000000000003</v>
          </cell>
          <cell r="DZ200">
            <v>0.80900000000000005</v>
          </cell>
          <cell r="EA200">
            <v>0.80500000000000005</v>
          </cell>
          <cell r="EB200">
            <v>0.70899999999999996</v>
          </cell>
          <cell r="EC200">
            <v>0.69099999999999995</v>
          </cell>
          <cell r="ED200">
            <v>0.60899999999999999</v>
          </cell>
          <cell r="EE200">
            <v>0.66400000000000003</v>
          </cell>
          <cell r="EF200">
            <v>0.48199999999999998</v>
          </cell>
          <cell r="EG200">
            <v>1.7999999999999999E-2</v>
          </cell>
          <cell r="EH200">
            <v>8.9999999999999993E-3</v>
          </cell>
          <cell r="EJ200">
            <v>0.30499999999999999</v>
          </cell>
          <cell r="EK200">
            <v>4.1000000000000002E-2</v>
          </cell>
          <cell r="EL200">
            <v>3.2000000000000001E-2</v>
          </cell>
          <cell r="EN200">
            <v>6.8000000000000005E-2</v>
          </cell>
          <cell r="EO200">
            <v>0.318</v>
          </cell>
          <cell r="EP200">
            <v>0.223</v>
          </cell>
          <cell r="ER200">
            <v>5.5E-2</v>
          </cell>
          <cell r="ES200">
            <v>3.2000000000000001E-2</v>
          </cell>
          <cell r="ET200">
            <v>0.05</v>
          </cell>
          <cell r="EV200">
            <v>9.0999999999999998E-2</v>
          </cell>
          <cell r="EW200">
            <v>0.59099999999999997</v>
          </cell>
          <cell r="EX200">
            <v>0.68600000000000005</v>
          </cell>
          <cell r="EZ200">
            <v>8.89</v>
          </cell>
          <cell r="FA200">
            <v>5.0000000000000001E-3</v>
          </cell>
          <cell r="FB200">
            <v>0</v>
          </cell>
          <cell r="FC200">
            <v>5.0000000000000001E-3</v>
          </cell>
          <cell r="FD200">
            <v>1.4E-2</v>
          </cell>
          <cell r="FE200">
            <v>2.3E-2</v>
          </cell>
          <cell r="FF200">
            <v>3.5999999999999997E-2</v>
          </cell>
          <cell r="FG200">
            <v>7.2999999999999995E-2</v>
          </cell>
          <cell r="FH200">
            <v>0.155</v>
          </cell>
          <cell r="FI200">
            <v>0.14499999999999999</v>
          </cell>
          <cell r="FJ200">
            <v>0.52300000000000002</v>
          </cell>
          <cell r="FK200">
            <v>2.3E-2</v>
          </cell>
          <cell r="GA200">
            <v>8.9999999999999993E-3</v>
          </cell>
          <cell r="GB200">
            <v>4.4999999999999998E-2</v>
          </cell>
          <cell r="GC200">
            <v>3.2000000000000001E-2</v>
          </cell>
          <cell r="GD200">
            <v>6.8000000000000005E-2</v>
          </cell>
          <cell r="GE200">
            <v>0.105</v>
          </cell>
          <cell r="GF200">
            <v>5.0000000000000001E-3</v>
          </cell>
          <cell r="GG200">
            <v>0.35899999999999999</v>
          </cell>
          <cell r="GH200">
            <v>0.26800000000000002</v>
          </cell>
          <cell r="GI200">
            <v>0.30499999999999999</v>
          </cell>
          <cell r="GJ200">
            <v>0.33600000000000002</v>
          </cell>
          <cell r="GK200">
            <v>0.39100000000000001</v>
          </cell>
          <cell r="GL200">
            <v>0.35499999999999998</v>
          </cell>
          <cell r="GM200">
            <v>0.55900000000000005</v>
          </cell>
          <cell r="GN200">
            <v>0.39100000000000001</v>
          </cell>
          <cell r="GO200">
            <v>0.38200000000000001</v>
          </cell>
          <cell r="GP200">
            <v>0.39500000000000002</v>
          </cell>
          <cell r="GQ200">
            <v>0.29499999999999998</v>
          </cell>
          <cell r="GR200">
            <v>0.56399999999999995</v>
          </cell>
          <cell r="GS200">
            <v>4.4999999999999998E-2</v>
          </cell>
          <cell r="GT200">
            <v>0.24099999999999999</v>
          </cell>
          <cell r="GU200">
            <v>0.218</v>
          </cell>
          <cell r="GV200">
            <v>0.127</v>
          </cell>
          <cell r="GW200">
            <v>0.13200000000000001</v>
          </cell>
          <cell r="GX200">
            <v>4.1000000000000002E-2</v>
          </cell>
          <cell r="GY200">
            <v>1.4E-2</v>
          </cell>
          <cell r="GZ200">
            <v>2.3E-2</v>
          </cell>
          <cell r="HA200">
            <v>2.7E-2</v>
          </cell>
          <cell r="HB200">
            <v>3.2000000000000001E-2</v>
          </cell>
          <cell r="HC200">
            <v>4.4999999999999998E-2</v>
          </cell>
          <cell r="HD200">
            <v>8.9999999999999993E-3</v>
          </cell>
          <cell r="HE200">
            <v>1.4E-2</v>
          </cell>
          <cell r="HF200">
            <v>3.2000000000000001E-2</v>
          </cell>
          <cell r="HG200">
            <v>3.5999999999999997E-2</v>
          </cell>
          <cell r="HH200">
            <v>4.1000000000000002E-2</v>
          </cell>
          <cell r="HI200">
            <v>3.2000000000000001E-2</v>
          </cell>
          <cell r="HJ200">
            <v>2.7E-2</v>
          </cell>
        </row>
        <row r="201">
          <cell r="G201" t="str">
            <v>BRIGHT</v>
          </cell>
          <cell r="L201" t="str">
            <v>Lake Calumet Elementary Network</v>
          </cell>
          <cell r="AB201">
            <v>609811</v>
          </cell>
          <cell r="AR201" t="str">
            <v>30</v>
          </cell>
          <cell r="AS201" t="str">
            <v>weak</v>
          </cell>
          <cell r="AT201" t="str">
            <v>weak</v>
          </cell>
          <cell r="AU201" t="str">
            <v>weak</v>
          </cell>
          <cell r="AV201">
            <v>22</v>
          </cell>
          <cell r="AW201">
            <v>29</v>
          </cell>
          <cell r="AX201">
            <v>34</v>
          </cell>
          <cell r="AY201">
            <v>53</v>
          </cell>
          <cell r="AZ201">
            <v>0</v>
          </cell>
          <cell r="BA201">
            <v>0</v>
          </cell>
          <cell r="BB201">
            <v>37</v>
          </cell>
          <cell r="BC201">
            <v>14</v>
          </cell>
          <cell r="BI201">
            <v>3.7999999999999999E-2</v>
          </cell>
          <cell r="BJ201">
            <v>3.7999999999999999E-2</v>
          </cell>
          <cell r="BK201">
            <v>3.7999999999999999E-2</v>
          </cell>
          <cell r="BL201">
            <v>5.7000000000000002E-2</v>
          </cell>
          <cell r="BM201">
            <v>9.4E-2</v>
          </cell>
          <cell r="BN201">
            <v>0.113</v>
          </cell>
          <cell r="BO201">
            <v>0.151</v>
          </cell>
          <cell r="BP201">
            <v>5.7000000000000002E-2</v>
          </cell>
          <cell r="BQ201">
            <v>0.113</v>
          </cell>
          <cell r="BR201">
            <v>3.7999999999999999E-2</v>
          </cell>
          <cell r="BS201">
            <v>0.151</v>
          </cell>
          <cell r="BT201">
            <v>0.22600000000000001</v>
          </cell>
          <cell r="BU201">
            <v>0.32100000000000001</v>
          </cell>
          <cell r="BV201">
            <v>0.35799999999999998</v>
          </cell>
          <cell r="BW201">
            <v>0.41499999999999998</v>
          </cell>
          <cell r="BX201">
            <v>0.34</v>
          </cell>
          <cell r="BY201">
            <v>0.26400000000000001</v>
          </cell>
          <cell r="BZ201">
            <v>0.26400000000000001</v>
          </cell>
          <cell r="CA201">
            <v>1.9E-2</v>
          </cell>
          <cell r="CB201">
            <v>0</v>
          </cell>
          <cell r="CC201">
            <v>1.9E-2</v>
          </cell>
          <cell r="CD201">
            <v>3.7999999999999999E-2</v>
          </cell>
          <cell r="CE201">
            <v>3.7999999999999999E-2</v>
          </cell>
          <cell r="CF201">
            <v>0</v>
          </cell>
          <cell r="CG201">
            <v>0.47199999999999998</v>
          </cell>
          <cell r="CH201">
            <v>0.54700000000000004</v>
          </cell>
          <cell r="CI201">
            <v>0.41499999999999998</v>
          </cell>
          <cell r="CJ201">
            <v>0.52800000000000002</v>
          </cell>
          <cell r="CK201">
            <v>0.45300000000000001</v>
          </cell>
          <cell r="CL201">
            <v>0.39600000000000002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5.7000000000000002E-2</v>
          </cell>
          <cell r="CT201">
            <v>7.4999999999999997E-2</v>
          </cell>
          <cell r="CU201">
            <v>3.7999999999999999E-2</v>
          </cell>
          <cell r="CV201">
            <v>7.4999999999999997E-2</v>
          </cell>
          <cell r="CW201">
            <v>7.4999999999999997E-2</v>
          </cell>
          <cell r="CX201">
            <v>9.4E-2</v>
          </cell>
          <cell r="CY201">
            <v>9.4E-2</v>
          </cell>
          <cell r="CZ201">
            <v>0.113</v>
          </cell>
          <cell r="DA201">
            <v>0.113</v>
          </cell>
          <cell r="DB201">
            <v>1.9E-2</v>
          </cell>
          <cell r="DC201">
            <v>0.13200000000000001</v>
          </cell>
          <cell r="DD201">
            <v>7.4999999999999997E-2</v>
          </cell>
          <cell r="DE201">
            <v>0.17</v>
          </cell>
          <cell r="DF201">
            <v>0.245</v>
          </cell>
          <cell r="DG201">
            <v>0.245</v>
          </cell>
          <cell r="DH201">
            <v>0.189</v>
          </cell>
          <cell r="DI201">
            <v>0.20799999999999999</v>
          </cell>
          <cell r="DJ201">
            <v>0.26400000000000001</v>
          </cell>
          <cell r="DK201">
            <v>0.30199999999999999</v>
          </cell>
          <cell r="DL201">
            <v>0.28299999999999997</v>
          </cell>
          <cell r="DM201">
            <v>0.30199999999999999</v>
          </cell>
          <cell r="DN201">
            <v>0</v>
          </cell>
          <cell r="DO201">
            <v>0</v>
          </cell>
          <cell r="DP201">
            <v>3.7999999999999999E-2</v>
          </cell>
          <cell r="DQ201">
            <v>1.9E-2</v>
          </cell>
          <cell r="DR201">
            <v>1.9E-2</v>
          </cell>
          <cell r="DS201">
            <v>1.9E-2</v>
          </cell>
          <cell r="DT201">
            <v>1.9E-2</v>
          </cell>
          <cell r="DU201">
            <v>3.7999999999999999E-2</v>
          </cell>
          <cell r="DV201">
            <v>1.9E-2</v>
          </cell>
          <cell r="DW201">
            <v>0.755</v>
          </cell>
          <cell r="DX201">
            <v>0.67900000000000005</v>
          </cell>
          <cell r="DY201">
            <v>0.623</v>
          </cell>
          <cell r="DZ201">
            <v>0.69799999999999995</v>
          </cell>
          <cell r="EA201">
            <v>0.66</v>
          </cell>
          <cell r="EB201">
            <v>0.60399999999999998</v>
          </cell>
          <cell r="EC201">
            <v>0.60399999999999998</v>
          </cell>
          <cell r="ED201">
            <v>0.47199999999999998</v>
          </cell>
          <cell r="EE201">
            <v>0.56599999999999995</v>
          </cell>
          <cell r="EF201">
            <v>0.39600000000000002</v>
          </cell>
          <cell r="EG201">
            <v>0.13200000000000001</v>
          </cell>
          <cell r="EH201">
            <v>0.113</v>
          </cell>
          <cell r="EJ201">
            <v>0.26400000000000001</v>
          </cell>
          <cell r="EK201">
            <v>7.4999999999999997E-2</v>
          </cell>
          <cell r="EL201">
            <v>0.113</v>
          </cell>
          <cell r="EN201">
            <v>9.4E-2</v>
          </cell>
          <cell r="EO201">
            <v>0.377</v>
          </cell>
          <cell r="EP201">
            <v>0.39600000000000002</v>
          </cell>
          <cell r="ER201">
            <v>3.7999999999999999E-2</v>
          </cell>
          <cell r="ES201">
            <v>5.7000000000000002E-2</v>
          </cell>
          <cell r="ET201">
            <v>5.7000000000000002E-2</v>
          </cell>
          <cell r="EV201">
            <v>0.20799999999999999</v>
          </cell>
          <cell r="EW201">
            <v>0.35799999999999998</v>
          </cell>
          <cell r="EX201">
            <v>0.32100000000000001</v>
          </cell>
          <cell r="EZ201">
            <v>5.52</v>
          </cell>
          <cell r="FA201">
            <v>0.189</v>
          </cell>
          <cell r="FB201">
            <v>7.4999999999999997E-2</v>
          </cell>
          <cell r="FC201">
            <v>7.4999999999999997E-2</v>
          </cell>
          <cell r="FD201">
            <v>1.9E-2</v>
          </cell>
          <cell r="FE201">
            <v>0.151</v>
          </cell>
          <cell r="FF201">
            <v>3.7999999999999999E-2</v>
          </cell>
          <cell r="FG201">
            <v>0.13200000000000001</v>
          </cell>
          <cell r="FH201">
            <v>3.7999999999999999E-2</v>
          </cell>
          <cell r="FI201">
            <v>7.4999999999999997E-2</v>
          </cell>
          <cell r="FJ201">
            <v>0.189</v>
          </cell>
          <cell r="FK201">
            <v>1.9E-2</v>
          </cell>
          <cell r="GA201">
            <v>3.7999999999999999E-2</v>
          </cell>
          <cell r="GB201">
            <v>3.7999999999999999E-2</v>
          </cell>
          <cell r="GC201">
            <v>9.4E-2</v>
          </cell>
          <cell r="GD201">
            <v>3.7999999999999999E-2</v>
          </cell>
          <cell r="GE201">
            <v>0.189</v>
          </cell>
          <cell r="GF201">
            <v>3.7999999999999999E-2</v>
          </cell>
          <cell r="GG201">
            <v>0.35799999999999998</v>
          </cell>
          <cell r="GH201">
            <v>0.26400000000000001</v>
          </cell>
          <cell r="GI201">
            <v>0.30199999999999999</v>
          </cell>
          <cell r="GJ201">
            <v>0.434</v>
          </cell>
          <cell r="GK201">
            <v>0.434</v>
          </cell>
          <cell r="GL201">
            <v>0.32100000000000001</v>
          </cell>
          <cell r="GM201">
            <v>0.45300000000000001</v>
          </cell>
          <cell r="GN201">
            <v>0.35799999999999998</v>
          </cell>
          <cell r="GO201">
            <v>0.28299999999999997</v>
          </cell>
          <cell r="GP201">
            <v>0.34</v>
          </cell>
          <cell r="GQ201">
            <v>0.28299999999999997</v>
          </cell>
          <cell r="GR201">
            <v>0.54700000000000004</v>
          </cell>
          <cell r="GS201">
            <v>7.4999999999999997E-2</v>
          </cell>
          <cell r="GT201">
            <v>0.20799999999999999</v>
          </cell>
          <cell r="GU201">
            <v>0.245</v>
          </cell>
          <cell r="GV201">
            <v>0.13200000000000001</v>
          </cell>
          <cell r="GW201">
            <v>5.7000000000000002E-2</v>
          </cell>
          <cell r="GX201">
            <v>5.7000000000000002E-2</v>
          </cell>
          <cell r="GY201">
            <v>1.9E-2</v>
          </cell>
          <cell r="GZ201">
            <v>7.4999999999999997E-2</v>
          </cell>
          <cell r="HA201">
            <v>3.7999999999999999E-2</v>
          </cell>
          <cell r="HB201">
            <v>0</v>
          </cell>
          <cell r="HC201">
            <v>0</v>
          </cell>
          <cell r="HD201">
            <v>0</v>
          </cell>
          <cell r="HE201">
            <v>5.7000000000000002E-2</v>
          </cell>
          <cell r="HF201">
            <v>5.7000000000000002E-2</v>
          </cell>
          <cell r="HG201">
            <v>3.7999999999999999E-2</v>
          </cell>
          <cell r="HH201">
            <v>5.7000000000000002E-2</v>
          </cell>
          <cell r="HI201">
            <v>3.7999999999999999E-2</v>
          </cell>
          <cell r="HJ201">
            <v>3.7999999999999999E-2</v>
          </cell>
        </row>
        <row r="202">
          <cell r="G202" t="str">
            <v>BROWN, W</v>
          </cell>
          <cell r="L202" t="str">
            <v>Fulton Elementary Network</v>
          </cell>
          <cell r="AB202">
            <v>609812</v>
          </cell>
          <cell r="AR202" t="str">
            <v>34</v>
          </cell>
          <cell r="AS202" t="str">
            <v>strong</v>
          </cell>
          <cell r="AT202" t="str">
            <v>strong</v>
          </cell>
          <cell r="AU202" t="str">
            <v>strong</v>
          </cell>
          <cell r="AV202">
            <v>63</v>
          </cell>
          <cell r="AW202">
            <v>60</v>
          </cell>
          <cell r="AX202">
            <v>65</v>
          </cell>
          <cell r="AY202">
            <v>51</v>
          </cell>
          <cell r="AZ202">
            <v>0</v>
          </cell>
          <cell r="BA202">
            <v>1</v>
          </cell>
          <cell r="BB202">
            <v>48</v>
          </cell>
          <cell r="BC202">
            <v>2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5.8999999999999997E-2</v>
          </cell>
          <cell r="BN202">
            <v>7.8E-2</v>
          </cell>
          <cell r="BO202">
            <v>0.02</v>
          </cell>
          <cell r="BP202">
            <v>0</v>
          </cell>
          <cell r="BQ202">
            <v>3.9E-2</v>
          </cell>
          <cell r="BR202">
            <v>3.9E-2</v>
          </cell>
          <cell r="BS202">
            <v>7.8E-2</v>
          </cell>
          <cell r="BT202">
            <v>0.11799999999999999</v>
          </cell>
          <cell r="BU202">
            <v>0.27500000000000002</v>
          </cell>
          <cell r="BV202">
            <v>0.157</v>
          </cell>
          <cell r="BW202">
            <v>0.216</v>
          </cell>
          <cell r="BX202">
            <v>0.19600000000000001</v>
          </cell>
          <cell r="BY202">
            <v>0.33300000000000002</v>
          </cell>
          <cell r="BZ202">
            <v>0.35299999999999998</v>
          </cell>
          <cell r="CA202">
            <v>0</v>
          </cell>
          <cell r="CB202">
            <v>0.02</v>
          </cell>
          <cell r="CC202">
            <v>0</v>
          </cell>
          <cell r="CD202">
            <v>0.02</v>
          </cell>
          <cell r="CE202">
            <v>0.02</v>
          </cell>
          <cell r="CF202">
            <v>5.8999999999999997E-2</v>
          </cell>
          <cell r="CG202">
            <v>0.70599999999999996</v>
          </cell>
          <cell r="CH202">
            <v>0.82399999999999995</v>
          </cell>
          <cell r="CI202">
            <v>0.745</v>
          </cell>
          <cell r="CJ202">
            <v>0.745</v>
          </cell>
          <cell r="CK202">
            <v>0.51</v>
          </cell>
          <cell r="CL202">
            <v>0.39200000000000002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3.9E-2</v>
          </cell>
          <cell r="CS202">
            <v>0</v>
          </cell>
          <cell r="CT202">
            <v>0</v>
          </cell>
          <cell r="CU202">
            <v>0</v>
          </cell>
          <cell r="CV202">
            <v>0.02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0.02</v>
          </cell>
          <cell r="DB202">
            <v>5.8999999999999997E-2</v>
          </cell>
          <cell r="DC202">
            <v>5.8999999999999997E-2</v>
          </cell>
          <cell r="DD202">
            <v>9.8000000000000004E-2</v>
          </cell>
          <cell r="DE202">
            <v>0.11799999999999999</v>
          </cell>
          <cell r="DF202">
            <v>0.17599999999999999</v>
          </cell>
          <cell r="DG202">
            <v>0.157</v>
          </cell>
          <cell r="DH202">
            <v>0.17599999999999999</v>
          </cell>
          <cell r="DI202">
            <v>0.17599999999999999</v>
          </cell>
          <cell r="DJ202">
            <v>0.39200000000000002</v>
          </cell>
          <cell r="DK202">
            <v>0.33300000000000002</v>
          </cell>
          <cell r="DL202">
            <v>0.23499999999999999</v>
          </cell>
          <cell r="DM202">
            <v>0.255</v>
          </cell>
          <cell r="DN202">
            <v>0.02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0.02</v>
          </cell>
          <cell r="DW202">
            <v>0.84299999999999997</v>
          </cell>
          <cell r="DX202">
            <v>0.82399999999999995</v>
          </cell>
          <cell r="DY202">
            <v>0.84299999999999997</v>
          </cell>
          <cell r="DZ202">
            <v>0.82399999999999995</v>
          </cell>
          <cell r="EA202">
            <v>0.82399999999999995</v>
          </cell>
          <cell r="EB202">
            <v>0.54900000000000004</v>
          </cell>
          <cell r="EC202">
            <v>0.60799999999999998</v>
          </cell>
          <cell r="ED202">
            <v>0.70599999999999996</v>
          </cell>
          <cell r="EE202">
            <v>0.627</v>
          </cell>
          <cell r="EF202">
            <v>0.39200000000000002</v>
          </cell>
          <cell r="EG202">
            <v>5.8999999999999997E-2</v>
          </cell>
          <cell r="EH202">
            <v>0</v>
          </cell>
          <cell r="EJ202">
            <v>0.314</v>
          </cell>
          <cell r="EK202">
            <v>3.9E-2</v>
          </cell>
          <cell r="EL202">
            <v>3.9E-2</v>
          </cell>
          <cell r="EN202">
            <v>9.8000000000000004E-2</v>
          </cell>
          <cell r="EO202">
            <v>0.255</v>
          </cell>
          <cell r="EP202">
            <v>0.314</v>
          </cell>
          <cell r="ER202">
            <v>0.02</v>
          </cell>
          <cell r="ES202">
            <v>0.02</v>
          </cell>
          <cell r="ET202">
            <v>5.8999999999999997E-2</v>
          </cell>
          <cell r="EV202">
            <v>0.17599999999999999</v>
          </cell>
          <cell r="EW202">
            <v>0.627</v>
          </cell>
          <cell r="EX202">
            <v>0.58799999999999997</v>
          </cell>
          <cell r="EZ202">
            <v>8.3000000000000007</v>
          </cell>
          <cell r="FA202">
            <v>0</v>
          </cell>
          <cell r="FB202">
            <v>0.02</v>
          </cell>
          <cell r="FC202">
            <v>0.02</v>
          </cell>
          <cell r="FD202">
            <v>0.02</v>
          </cell>
          <cell r="FE202">
            <v>3.9E-2</v>
          </cell>
          <cell r="FF202">
            <v>5.8999999999999997E-2</v>
          </cell>
          <cell r="FG202">
            <v>0.157</v>
          </cell>
          <cell r="FH202">
            <v>7.8E-2</v>
          </cell>
          <cell r="FI202">
            <v>0.19600000000000001</v>
          </cell>
          <cell r="FJ202">
            <v>0.39200000000000002</v>
          </cell>
          <cell r="FK202">
            <v>0.02</v>
          </cell>
          <cell r="GA202">
            <v>0.02</v>
          </cell>
          <cell r="GB202">
            <v>0.02</v>
          </cell>
          <cell r="GC202">
            <v>0</v>
          </cell>
          <cell r="GD202">
            <v>0</v>
          </cell>
          <cell r="GE202">
            <v>0.19600000000000001</v>
          </cell>
          <cell r="GF202">
            <v>0</v>
          </cell>
          <cell r="GG202">
            <v>0.255</v>
          </cell>
          <cell r="GH202">
            <v>0.19600000000000001</v>
          </cell>
          <cell r="GI202">
            <v>0.13700000000000001</v>
          </cell>
          <cell r="GJ202">
            <v>0.23499999999999999</v>
          </cell>
          <cell r="GK202">
            <v>0.33300000000000002</v>
          </cell>
          <cell r="GL202">
            <v>0.33300000000000002</v>
          </cell>
          <cell r="GM202">
            <v>0.627</v>
          </cell>
          <cell r="GN202">
            <v>0.64700000000000002</v>
          </cell>
          <cell r="GO202">
            <v>0.627</v>
          </cell>
          <cell r="GP202">
            <v>0.627</v>
          </cell>
          <cell r="GQ202">
            <v>0.39200000000000002</v>
          </cell>
          <cell r="GR202">
            <v>0.64700000000000002</v>
          </cell>
          <cell r="GS202">
            <v>7.8E-2</v>
          </cell>
          <cell r="GT202">
            <v>9.8000000000000004E-2</v>
          </cell>
          <cell r="GU202">
            <v>0.216</v>
          </cell>
          <cell r="GV202">
            <v>9.8000000000000004E-2</v>
          </cell>
          <cell r="GW202">
            <v>3.9E-2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0.02</v>
          </cell>
          <cell r="HF202">
            <v>3.9E-2</v>
          </cell>
          <cell r="HG202">
            <v>0.02</v>
          </cell>
          <cell r="HH202">
            <v>3.9E-2</v>
          </cell>
          <cell r="HI202">
            <v>3.9E-2</v>
          </cell>
          <cell r="HJ202">
            <v>0.02</v>
          </cell>
        </row>
        <row r="203">
          <cell r="G203" t="str">
            <v>BROWNELL</v>
          </cell>
          <cell r="L203" t="str">
            <v>Skyway Elementary Network</v>
          </cell>
          <cell r="AB203">
            <v>609813</v>
          </cell>
          <cell r="AR203" t="str">
            <v>31</v>
          </cell>
          <cell r="AS203" t="str">
            <v>weak</v>
          </cell>
          <cell r="AT203" t="str">
            <v>neutral</v>
          </cell>
          <cell r="AU203" t="str">
            <v>neutral</v>
          </cell>
          <cell r="AV203">
            <v>37</v>
          </cell>
          <cell r="AW203">
            <v>47</v>
          </cell>
          <cell r="AX203">
            <v>59</v>
          </cell>
          <cell r="AY203">
            <v>53</v>
          </cell>
          <cell r="AZ203">
            <v>0</v>
          </cell>
          <cell r="BA203">
            <v>0</v>
          </cell>
          <cell r="BB203">
            <v>51</v>
          </cell>
          <cell r="BC203">
            <v>0</v>
          </cell>
          <cell r="BI203">
            <v>3.7999999999999999E-2</v>
          </cell>
          <cell r="BJ203">
            <v>7.4999999999999997E-2</v>
          </cell>
          <cell r="BK203">
            <v>1.9E-2</v>
          </cell>
          <cell r="BL203">
            <v>3.7999999999999999E-2</v>
          </cell>
          <cell r="BM203">
            <v>9.4E-2</v>
          </cell>
          <cell r="BN203">
            <v>0.13200000000000001</v>
          </cell>
          <cell r="BO203">
            <v>5.7000000000000002E-2</v>
          </cell>
          <cell r="BP203">
            <v>5.7000000000000002E-2</v>
          </cell>
          <cell r="BQ203">
            <v>5.7000000000000002E-2</v>
          </cell>
          <cell r="BR203">
            <v>0.113</v>
          </cell>
          <cell r="BS203">
            <v>7.4999999999999997E-2</v>
          </cell>
          <cell r="BT203">
            <v>0.17</v>
          </cell>
          <cell r="BU203">
            <v>0.34</v>
          </cell>
          <cell r="BV203">
            <v>0.22600000000000001</v>
          </cell>
          <cell r="BW203">
            <v>0.26400000000000001</v>
          </cell>
          <cell r="BX203">
            <v>0.17</v>
          </cell>
          <cell r="BY203">
            <v>0.32100000000000001</v>
          </cell>
          <cell r="BZ203">
            <v>0.28299999999999997</v>
          </cell>
          <cell r="CA203">
            <v>0</v>
          </cell>
          <cell r="CB203">
            <v>0</v>
          </cell>
          <cell r="CC203">
            <v>0</v>
          </cell>
          <cell r="CD203">
            <v>3.7999999999999999E-2</v>
          </cell>
          <cell r="CE203">
            <v>3.7999999999999999E-2</v>
          </cell>
          <cell r="CF203">
            <v>1.9E-2</v>
          </cell>
          <cell r="CG203">
            <v>0.56599999999999995</v>
          </cell>
          <cell r="CH203">
            <v>0.64200000000000002</v>
          </cell>
          <cell r="CI203">
            <v>0.66</v>
          </cell>
          <cell r="CJ203">
            <v>0.64200000000000002</v>
          </cell>
          <cell r="CK203">
            <v>0.47199999999999998</v>
          </cell>
          <cell r="CL203">
            <v>0.39600000000000002</v>
          </cell>
          <cell r="CM203">
            <v>1.9E-2</v>
          </cell>
          <cell r="CN203">
            <v>1.9E-2</v>
          </cell>
          <cell r="CO203">
            <v>3.7999999999999999E-2</v>
          </cell>
          <cell r="CP203">
            <v>1.9E-2</v>
          </cell>
          <cell r="CQ203">
            <v>1.9E-2</v>
          </cell>
          <cell r="CR203">
            <v>1.9E-2</v>
          </cell>
          <cell r="CS203">
            <v>1.9E-2</v>
          </cell>
          <cell r="CT203">
            <v>7.4999999999999997E-2</v>
          </cell>
          <cell r="CU203">
            <v>1.9E-2</v>
          </cell>
          <cell r="CV203">
            <v>5.7000000000000002E-2</v>
          </cell>
          <cell r="CW203">
            <v>5.7000000000000002E-2</v>
          </cell>
          <cell r="CX203">
            <v>7.4999999999999997E-2</v>
          </cell>
          <cell r="CY203">
            <v>3.7999999999999999E-2</v>
          </cell>
          <cell r="CZ203">
            <v>5.7000000000000002E-2</v>
          </cell>
          <cell r="DA203">
            <v>0.151</v>
          </cell>
          <cell r="DB203">
            <v>5.7000000000000002E-2</v>
          </cell>
          <cell r="DC203">
            <v>3.7999999999999999E-2</v>
          </cell>
          <cell r="DD203">
            <v>5.7000000000000002E-2</v>
          </cell>
          <cell r="DE203">
            <v>0.113</v>
          </cell>
          <cell r="DF203">
            <v>0.13200000000000001</v>
          </cell>
          <cell r="DG203">
            <v>0.151</v>
          </cell>
          <cell r="DH203">
            <v>0.17</v>
          </cell>
          <cell r="DI203">
            <v>0.17</v>
          </cell>
          <cell r="DJ203">
            <v>0.22600000000000001</v>
          </cell>
          <cell r="DK203">
            <v>0.245</v>
          </cell>
          <cell r="DL203">
            <v>0.26400000000000001</v>
          </cell>
          <cell r="DM203">
            <v>0.22600000000000001</v>
          </cell>
          <cell r="DN203">
            <v>1.9E-2</v>
          </cell>
          <cell r="DO203">
            <v>1.9E-2</v>
          </cell>
          <cell r="DP203">
            <v>0</v>
          </cell>
          <cell r="DQ203">
            <v>1.9E-2</v>
          </cell>
          <cell r="DR203">
            <v>0</v>
          </cell>
          <cell r="DS203">
            <v>3.7999999999999999E-2</v>
          </cell>
          <cell r="DT203">
            <v>0</v>
          </cell>
          <cell r="DU203">
            <v>0</v>
          </cell>
          <cell r="DV203">
            <v>5.7000000000000002E-2</v>
          </cell>
          <cell r="DW203">
            <v>0.79200000000000004</v>
          </cell>
          <cell r="DX203">
            <v>0.77400000000000002</v>
          </cell>
          <cell r="DY203">
            <v>0.73599999999999999</v>
          </cell>
          <cell r="DZ203">
            <v>0.755</v>
          </cell>
          <cell r="EA203">
            <v>0.755</v>
          </cell>
          <cell r="EB203">
            <v>0.56599999999999995</v>
          </cell>
          <cell r="EC203">
            <v>0.67900000000000005</v>
          </cell>
          <cell r="ED203">
            <v>0.623</v>
          </cell>
          <cell r="EE203">
            <v>0.64200000000000002</v>
          </cell>
          <cell r="EF203">
            <v>0.47199999999999998</v>
          </cell>
          <cell r="EG203">
            <v>3.7999999999999999E-2</v>
          </cell>
          <cell r="EH203">
            <v>0</v>
          </cell>
          <cell r="EJ203">
            <v>0.22600000000000001</v>
          </cell>
          <cell r="EK203">
            <v>0.13200000000000001</v>
          </cell>
          <cell r="EL203">
            <v>0.13200000000000001</v>
          </cell>
          <cell r="EN203">
            <v>0.113</v>
          </cell>
          <cell r="EO203">
            <v>0.22600000000000001</v>
          </cell>
          <cell r="EP203">
            <v>0.20799999999999999</v>
          </cell>
          <cell r="ER203">
            <v>1.9E-2</v>
          </cell>
          <cell r="ES203">
            <v>0</v>
          </cell>
          <cell r="ET203">
            <v>3.7999999999999999E-2</v>
          </cell>
          <cell r="EV203">
            <v>0.17</v>
          </cell>
          <cell r="EW203">
            <v>0.60399999999999998</v>
          </cell>
          <cell r="EX203">
            <v>0.623</v>
          </cell>
          <cell r="EZ203">
            <v>7.66</v>
          </cell>
          <cell r="FA203">
            <v>3.7999999999999999E-2</v>
          </cell>
          <cell r="FB203">
            <v>3.7999999999999999E-2</v>
          </cell>
          <cell r="FC203">
            <v>1.9E-2</v>
          </cell>
          <cell r="FD203">
            <v>3.7999999999999999E-2</v>
          </cell>
          <cell r="FE203">
            <v>7.4999999999999997E-2</v>
          </cell>
          <cell r="FF203">
            <v>9.4E-2</v>
          </cell>
          <cell r="FG203">
            <v>9.4E-2</v>
          </cell>
          <cell r="FH203">
            <v>7.4999999999999997E-2</v>
          </cell>
          <cell r="FI203">
            <v>0.151</v>
          </cell>
          <cell r="FJ203">
            <v>0.377</v>
          </cell>
          <cell r="FK203">
            <v>0</v>
          </cell>
          <cell r="GA203">
            <v>0</v>
          </cell>
          <cell r="GB203">
            <v>3.7999999999999999E-2</v>
          </cell>
          <cell r="GC203">
            <v>5.7000000000000002E-2</v>
          </cell>
          <cell r="GD203">
            <v>5.7000000000000002E-2</v>
          </cell>
          <cell r="GE203">
            <v>1.9E-2</v>
          </cell>
          <cell r="GF203">
            <v>1.9E-2</v>
          </cell>
          <cell r="GG203">
            <v>0.35799999999999998</v>
          </cell>
          <cell r="GH203">
            <v>0.22600000000000001</v>
          </cell>
          <cell r="GI203">
            <v>0.30199999999999999</v>
          </cell>
          <cell r="GJ203">
            <v>0.34</v>
          </cell>
          <cell r="GK203">
            <v>0.34</v>
          </cell>
          <cell r="GL203">
            <v>0.28299999999999997</v>
          </cell>
          <cell r="GM203">
            <v>0.56599999999999995</v>
          </cell>
          <cell r="GN203">
            <v>0.47199999999999998</v>
          </cell>
          <cell r="GO203">
            <v>0.47199999999999998</v>
          </cell>
          <cell r="GP203">
            <v>0.47199999999999998</v>
          </cell>
          <cell r="GQ203">
            <v>0.52800000000000002</v>
          </cell>
          <cell r="GR203">
            <v>0.60399999999999998</v>
          </cell>
          <cell r="GS203">
            <v>3.7999999999999999E-2</v>
          </cell>
          <cell r="GT203">
            <v>0.189</v>
          </cell>
          <cell r="GU203">
            <v>9.4E-2</v>
          </cell>
          <cell r="GV203">
            <v>7.4999999999999997E-2</v>
          </cell>
          <cell r="GW203">
            <v>3.7999999999999999E-2</v>
          </cell>
          <cell r="GX203">
            <v>3.7999999999999999E-2</v>
          </cell>
          <cell r="GY203">
            <v>3.7999999999999999E-2</v>
          </cell>
          <cell r="GZ203">
            <v>3.7999999999999999E-2</v>
          </cell>
          <cell r="HA203">
            <v>3.7999999999999999E-2</v>
          </cell>
          <cell r="HB203">
            <v>5.7000000000000002E-2</v>
          </cell>
          <cell r="HC203">
            <v>5.7000000000000002E-2</v>
          </cell>
          <cell r="HD203">
            <v>5.7000000000000002E-2</v>
          </cell>
          <cell r="HE203">
            <v>0</v>
          </cell>
          <cell r="HF203">
            <v>3.7999999999999999E-2</v>
          </cell>
          <cell r="HG203">
            <v>3.7999999999999999E-2</v>
          </cell>
          <cell r="HH203">
            <v>0</v>
          </cell>
          <cell r="HI203">
            <v>1.9E-2</v>
          </cell>
          <cell r="HJ203">
            <v>0</v>
          </cell>
        </row>
        <row r="204">
          <cell r="G204" t="str">
            <v>BOUCHET</v>
          </cell>
          <cell r="L204" t="str">
            <v>Skyway Elementary Network</v>
          </cell>
          <cell r="AB204">
            <v>609815</v>
          </cell>
          <cell r="AR204" t="str">
            <v>39</v>
          </cell>
          <cell r="AS204" t="str">
            <v>weak</v>
          </cell>
          <cell r="AT204" t="str">
            <v>neutral</v>
          </cell>
          <cell r="AU204" t="str">
            <v>neutral</v>
          </cell>
          <cell r="AV204">
            <v>29</v>
          </cell>
          <cell r="AW204">
            <v>46</v>
          </cell>
          <cell r="AX204">
            <v>42</v>
          </cell>
          <cell r="AY204">
            <v>184</v>
          </cell>
          <cell r="AZ204">
            <v>1</v>
          </cell>
          <cell r="BA204">
            <v>0</v>
          </cell>
          <cell r="BB204">
            <v>173</v>
          </cell>
          <cell r="BC204">
            <v>1</v>
          </cell>
          <cell r="BI204">
            <v>2.7E-2</v>
          </cell>
          <cell r="BJ204">
            <v>5.0000000000000001E-3</v>
          </cell>
          <cell r="BK204">
            <v>1.0999999999999999E-2</v>
          </cell>
          <cell r="BL204">
            <v>2.7E-2</v>
          </cell>
          <cell r="BM204">
            <v>2.7E-2</v>
          </cell>
          <cell r="BN204">
            <v>0.114</v>
          </cell>
          <cell r="BO204">
            <v>8.2000000000000003E-2</v>
          </cell>
          <cell r="BP204">
            <v>8.2000000000000003E-2</v>
          </cell>
          <cell r="BQ204">
            <v>0.10299999999999999</v>
          </cell>
          <cell r="BR204">
            <v>9.8000000000000004E-2</v>
          </cell>
          <cell r="BS204">
            <v>0.16300000000000001</v>
          </cell>
          <cell r="BT204">
            <v>0.19600000000000001</v>
          </cell>
          <cell r="BU204">
            <v>0.38600000000000001</v>
          </cell>
          <cell r="BV204">
            <v>0.38</v>
          </cell>
          <cell r="BW204">
            <v>0.39100000000000001</v>
          </cell>
          <cell r="BX204">
            <v>0.31</v>
          </cell>
          <cell r="BY204">
            <v>0.32600000000000001</v>
          </cell>
          <cell r="BZ204">
            <v>0.28299999999999997</v>
          </cell>
          <cell r="CA204">
            <v>1.0999999999999999E-2</v>
          </cell>
          <cell r="CB204">
            <v>1.6E-2</v>
          </cell>
          <cell r="CC204">
            <v>4.2999999999999997E-2</v>
          </cell>
          <cell r="CD204">
            <v>1.0999999999999999E-2</v>
          </cell>
          <cell r="CE204">
            <v>1.6E-2</v>
          </cell>
          <cell r="CF204">
            <v>3.3000000000000002E-2</v>
          </cell>
          <cell r="CG204">
            <v>0.495</v>
          </cell>
          <cell r="CH204">
            <v>0.51600000000000001</v>
          </cell>
          <cell r="CI204">
            <v>0.45100000000000001</v>
          </cell>
          <cell r="CJ204">
            <v>0.55400000000000005</v>
          </cell>
          <cell r="CK204">
            <v>0.46700000000000003</v>
          </cell>
          <cell r="CL204">
            <v>0.375</v>
          </cell>
          <cell r="CM204">
            <v>1.6E-2</v>
          </cell>
          <cell r="CN204">
            <v>1.0999999999999999E-2</v>
          </cell>
          <cell r="CO204">
            <v>1.0999999999999999E-2</v>
          </cell>
          <cell r="CP204">
            <v>1.6E-2</v>
          </cell>
          <cell r="CQ204">
            <v>1.0999999999999999E-2</v>
          </cell>
          <cell r="CR204">
            <v>1.6E-2</v>
          </cell>
          <cell r="CS204">
            <v>2.7E-2</v>
          </cell>
          <cell r="CT204">
            <v>7.5999999999999998E-2</v>
          </cell>
          <cell r="CU204">
            <v>3.7999999999999999E-2</v>
          </cell>
          <cell r="CV204">
            <v>3.3000000000000002E-2</v>
          </cell>
          <cell r="CW204">
            <v>2.7E-2</v>
          </cell>
          <cell r="CX204">
            <v>2.7E-2</v>
          </cell>
          <cell r="CY204">
            <v>3.7999999999999999E-2</v>
          </cell>
          <cell r="CZ204">
            <v>2.1999999999999999E-2</v>
          </cell>
          <cell r="DA204">
            <v>0.06</v>
          </cell>
          <cell r="DB204">
            <v>7.0999999999999994E-2</v>
          </cell>
          <cell r="DC204">
            <v>8.2000000000000003E-2</v>
          </cell>
          <cell r="DD204">
            <v>7.5999999999999998E-2</v>
          </cell>
          <cell r="DE204">
            <v>0.16800000000000001</v>
          </cell>
          <cell r="DF204">
            <v>0.19</v>
          </cell>
          <cell r="DG204">
            <v>0.19</v>
          </cell>
          <cell r="DH204">
            <v>0.19</v>
          </cell>
          <cell r="DI204">
            <v>0.185</v>
          </cell>
          <cell r="DJ204">
            <v>0.33200000000000002</v>
          </cell>
          <cell r="DK204">
            <v>0.23899999999999999</v>
          </cell>
          <cell r="DL204">
            <v>0.21199999999999999</v>
          </cell>
          <cell r="DM204">
            <v>0.23899999999999999</v>
          </cell>
          <cell r="DN204">
            <v>1.6E-2</v>
          </cell>
          <cell r="DO204">
            <v>5.0000000000000001E-3</v>
          </cell>
          <cell r="DP204">
            <v>1.6E-2</v>
          </cell>
          <cell r="DQ204">
            <v>5.0000000000000001E-3</v>
          </cell>
          <cell r="DR204">
            <v>5.0000000000000001E-3</v>
          </cell>
          <cell r="DS204">
            <v>1.0999999999999999E-2</v>
          </cell>
          <cell r="DT204">
            <v>5.0000000000000001E-3</v>
          </cell>
          <cell r="DU204">
            <v>5.0000000000000001E-3</v>
          </cell>
          <cell r="DV204">
            <v>3.7999999999999999E-2</v>
          </cell>
          <cell r="DW204">
            <v>0.76600000000000001</v>
          </cell>
          <cell r="DX204">
            <v>0.76600000000000001</v>
          </cell>
          <cell r="DY204">
            <v>0.755</v>
          </cell>
          <cell r="DZ204">
            <v>0.75</v>
          </cell>
          <cell r="EA204">
            <v>0.77700000000000002</v>
          </cell>
          <cell r="EB204">
            <v>0.58199999999999996</v>
          </cell>
          <cell r="EC204">
            <v>0.65800000000000003</v>
          </cell>
          <cell r="ED204">
            <v>0.625</v>
          </cell>
          <cell r="EE204">
            <v>0.60899999999999999</v>
          </cell>
          <cell r="EF204">
            <v>0.42899999999999999</v>
          </cell>
          <cell r="EG204">
            <v>2.7E-2</v>
          </cell>
          <cell r="EH204">
            <v>2.1999999999999999E-2</v>
          </cell>
          <cell r="EJ204">
            <v>0.28799999999999998</v>
          </cell>
          <cell r="EK204">
            <v>9.8000000000000004E-2</v>
          </cell>
          <cell r="EL204">
            <v>7.0999999999999994E-2</v>
          </cell>
          <cell r="EN204">
            <v>7.5999999999999998E-2</v>
          </cell>
          <cell r="EO204">
            <v>0.34799999999999998</v>
          </cell>
          <cell r="EP204">
            <v>0.35299999999999998</v>
          </cell>
          <cell r="ER204">
            <v>4.2999999999999997E-2</v>
          </cell>
          <cell r="ES204">
            <v>3.3000000000000002E-2</v>
          </cell>
          <cell r="ET204">
            <v>6.5000000000000002E-2</v>
          </cell>
          <cell r="EV204">
            <v>0.16300000000000001</v>
          </cell>
          <cell r="EW204">
            <v>0.495</v>
          </cell>
          <cell r="EX204">
            <v>0.48899999999999999</v>
          </cell>
          <cell r="EZ204">
            <v>7.15</v>
          </cell>
          <cell r="FA204">
            <v>3.7999999999999999E-2</v>
          </cell>
          <cell r="FB204">
            <v>2.7E-2</v>
          </cell>
          <cell r="FC204">
            <v>2.7E-2</v>
          </cell>
          <cell r="FD204">
            <v>7.0999999999999994E-2</v>
          </cell>
          <cell r="FE204">
            <v>9.8000000000000004E-2</v>
          </cell>
          <cell r="FF204">
            <v>8.2000000000000003E-2</v>
          </cell>
          <cell r="FG204">
            <v>0.114</v>
          </cell>
          <cell r="FH204">
            <v>0.12</v>
          </cell>
          <cell r="FI204">
            <v>0.152</v>
          </cell>
          <cell r="FJ204">
            <v>0.22800000000000001</v>
          </cell>
          <cell r="FK204">
            <v>4.2999999999999997E-2</v>
          </cell>
          <cell r="GA204">
            <v>0</v>
          </cell>
          <cell r="GB204">
            <v>1.0999999999999999E-2</v>
          </cell>
          <cell r="GC204">
            <v>2.1999999999999999E-2</v>
          </cell>
          <cell r="GD204">
            <v>2.7E-2</v>
          </cell>
          <cell r="GE204">
            <v>6.5000000000000002E-2</v>
          </cell>
          <cell r="GF204">
            <v>5.0000000000000001E-3</v>
          </cell>
          <cell r="GG204">
            <v>0.42399999999999999</v>
          </cell>
          <cell r="GH204">
            <v>0.33700000000000002</v>
          </cell>
          <cell r="GI204">
            <v>0.35899999999999999</v>
          </cell>
          <cell r="GJ204">
            <v>0.39100000000000001</v>
          </cell>
          <cell r="GK204">
            <v>0.46200000000000002</v>
          </cell>
          <cell r="GL204">
            <v>0.45700000000000002</v>
          </cell>
          <cell r="GM204">
            <v>0.48899999999999999</v>
          </cell>
          <cell r="GN204">
            <v>0.39100000000000001</v>
          </cell>
          <cell r="GO204">
            <v>0.34799999999999998</v>
          </cell>
          <cell r="GP204">
            <v>0.38600000000000001</v>
          </cell>
          <cell r="GQ204">
            <v>0.31</v>
          </cell>
          <cell r="GR204">
            <v>0.45100000000000001</v>
          </cell>
          <cell r="GS204">
            <v>4.9000000000000002E-2</v>
          </cell>
          <cell r="GT204">
            <v>0.17899999999999999</v>
          </cell>
          <cell r="GU204">
            <v>0.19</v>
          </cell>
          <cell r="GV204">
            <v>0.13</v>
          </cell>
          <cell r="GW204">
            <v>9.8000000000000004E-2</v>
          </cell>
          <cell r="GX204">
            <v>4.9000000000000002E-2</v>
          </cell>
          <cell r="GY204">
            <v>1.0999999999999999E-2</v>
          </cell>
          <cell r="GZ204">
            <v>2.7E-2</v>
          </cell>
          <cell r="HA204">
            <v>3.7999999999999999E-2</v>
          </cell>
          <cell r="HB204">
            <v>1.0999999999999999E-2</v>
          </cell>
          <cell r="HC204">
            <v>2.1999999999999999E-2</v>
          </cell>
          <cell r="HD204">
            <v>5.0000000000000001E-3</v>
          </cell>
          <cell r="HE204">
            <v>2.7E-2</v>
          </cell>
          <cell r="HF204">
            <v>5.3999999999999999E-2</v>
          </cell>
          <cell r="HG204">
            <v>4.2999999999999997E-2</v>
          </cell>
          <cell r="HH204">
            <v>5.3999999999999999E-2</v>
          </cell>
          <cell r="HI204">
            <v>4.2999999999999997E-2</v>
          </cell>
          <cell r="HJ204">
            <v>3.3000000000000002E-2</v>
          </cell>
        </row>
        <row r="205">
          <cell r="G205" t="str">
            <v>BUDLONG</v>
          </cell>
          <cell r="L205" t="str">
            <v>Ravenswood-Ridge Elementary Network</v>
          </cell>
          <cell r="AB205">
            <v>609817</v>
          </cell>
          <cell r="AR205" t="str">
            <v>54</v>
          </cell>
          <cell r="AS205" t="str">
            <v>weak</v>
          </cell>
          <cell r="AT205" t="str">
            <v>neutral</v>
          </cell>
          <cell r="AU205" t="str">
            <v>neutral</v>
          </cell>
          <cell r="AV205">
            <v>32</v>
          </cell>
          <cell r="AW205">
            <v>49</v>
          </cell>
          <cell r="AX205">
            <v>49</v>
          </cell>
          <cell r="AY205">
            <v>283</v>
          </cell>
          <cell r="AZ205">
            <v>81</v>
          </cell>
          <cell r="BA205">
            <v>49</v>
          </cell>
          <cell r="BB205">
            <v>8</v>
          </cell>
          <cell r="BC205">
            <v>119</v>
          </cell>
          <cell r="BI205">
            <v>1.7999999999999999E-2</v>
          </cell>
          <cell r="BJ205">
            <v>2.1000000000000001E-2</v>
          </cell>
          <cell r="BK205">
            <v>3.2000000000000001E-2</v>
          </cell>
          <cell r="BL205">
            <v>1.4E-2</v>
          </cell>
          <cell r="BM205">
            <v>1.7999999999999999E-2</v>
          </cell>
          <cell r="BN205">
            <v>4.5999999999999999E-2</v>
          </cell>
          <cell r="BO205">
            <v>0.113</v>
          </cell>
          <cell r="BP205">
            <v>9.5000000000000001E-2</v>
          </cell>
          <cell r="BQ205">
            <v>9.1999999999999998E-2</v>
          </cell>
          <cell r="BR205">
            <v>6.4000000000000001E-2</v>
          </cell>
          <cell r="BS205">
            <v>0.106</v>
          </cell>
          <cell r="BT205">
            <v>0.17299999999999999</v>
          </cell>
          <cell r="BU205">
            <v>0.39900000000000002</v>
          </cell>
          <cell r="BV205">
            <v>0.35699999999999998</v>
          </cell>
          <cell r="BW205">
            <v>0.435</v>
          </cell>
          <cell r="BX205">
            <v>0.314</v>
          </cell>
          <cell r="BY205">
            <v>0.39600000000000002</v>
          </cell>
          <cell r="BZ205">
            <v>0.35299999999999998</v>
          </cell>
          <cell r="CA205">
            <v>2.5000000000000001E-2</v>
          </cell>
          <cell r="CB205">
            <v>1.4E-2</v>
          </cell>
          <cell r="CC205">
            <v>2.5000000000000001E-2</v>
          </cell>
          <cell r="CD205">
            <v>2.5000000000000001E-2</v>
          </cell>
          <cell r="CE205">
            <v>2.1000000000000001E-2</v>
          </cell>
          <cell r="CF205">
            <v>7.0999999999999994E-2</v>
          </cell>
          <cell r="CG205">
            <v>0.44500000000000001</v>
          </cell>
          <cell r="CH205">
            <v>0.51200000000000001</v>
          </cell>
          <cell r="CI205">
            <v>0.41699999999999998</v>
          </cell>
          <cell r="CJ205">
            <v>0.58299999999999996</v>
          </cell>
          <cell r="CK205">
            <v>0.45900000000000002</v>
          </cell>
          <cell r="CL205">
            <v>0.35699999999999998</v>
          </cell>
          <cell r="CM205">
            <v>4.0000000000000001E-3</v>
          </cell>
          <cell r="CN205">
            <v>4.0000000000000001E-3</v>
          </cell>
          <cell r="CO205">
            <v>7.0000000000000001E-3</v>
          </cell>
          <cell r="CP205">
            <v>1.7999999999999999E-2</v>
          </cell>
          <cell r="CQ205">
            <v>4.0000000000000001E-3</v>
          </cell>
          <cell r="CR205">
            <v>1.4E-2</v>
          </cell>
          <cell r="CS205">
            <v>2.8000000000000001E-2</v>
          </cell>
          <cell r="CT205">
            <v>7.0999999999999994E-2</v>
          </cell>
          <cell r="CU205">
            <v>3.9E-2</v>
          </cell>
          <cell r="CV205">
            <v>3.9E-2</v>
          </cell>
          <cell r="CW205">
            <v>2.8000000000000001E-2</v>
          </cell>
          <cell r="CX205">
            <v>4.2000000000000003E-2</v>
          </cell>
          <cell r="CY205">
            <v>3.5000000000000003E-2</v>
          </cell>
          <cell r="CZ205">
            <v>3.9E-2</v>
          </cell>
          <cell r="DA205">
            <v>3.9E-2</v>
          </cell>
          <cell r="DB205">
            <v>5.7000000000000002E-2</v>
          </cell>
          <cell r="DC205">
            <v>8.5000000000000006E-2</v>
          </cell>
          <cell r="DD205">
            <v>0.06</v>
          </cell>
          <cell r="DE205">
            <v>0.14099999999999999</v>
          </cell>
          <cell r="DF205">
            <v>0.16300000000000001</v>
          </cell>
          <cell r="DG205">
            <v>0.17699999999999999</v>
          </cell>
          <cell r="DH205">
            <v>0.184</v>
          </cell>
          <cell r="DI205">
            <v>0.184</v>
          </cell>
          <cell r="DJ205">
            <v>0.251</v>
          </cell>
          <cell r="DK205">
            <v>0.247</v>
          </cell>
          <cell r="DL205">
            <v>0.20100000000000001</v>
          </cell>
          <cell r="DM205">
            <v>0.20799999999999999</v>
          </cell>
          <cell r="DN205">
            <v>1.7999999999999999E-2</v>
          </cell>
          <cell r="DO205">
            <v>2.8000000000000001E-2</v>
          </cell>
          <cell r="DP205">
            <v>1.7999999999999999E-2</v>
          </cell>
          <cell r="DQ205">
            <v>3.2000000000000001E-2</v>
          </cell>
          <cell r="DR205">
            <v>1.4E-2</v>
          </cell>
          <cell r="DS205">
            <v>2.1000000000000001E-2</v>
          </cell>
          <cell r="DT205">
            <v>2.1000000000000001E-2</v>
          </cell>
          <cell r="DU205">
            <v>3.2000000000000001E-2</v>
          </cell>
          <cell r="DV205">
            <v>2.1000000000000001E-2</v>
          </cell>
          <cell r="DW205">
            <v>0.79900000000000004</v>
          </cell>
          <cell r="DX205">
            <v>0.77700000000000002</v>
          </cell>
          <cell r="DY205">
            <v>0.75600000000000001</v>
          </cell>
          <cell r="DZ205">
            <v>0.73099999999999998</v>
          </cell>
          <cell r="EA205">
            <v>0.76</v>
          </cell>
          <cell r="EB205">
            <v>0.67500000000000004</v>
          </cell>
          <cell r="EC205">
            <v>0.64700000000000002</v>
          </cell>
          <cell r="ED205">
            <v>0.61099999999999999</v>
          </cell>
          <cell r="EE205">
            <v>0.67100000000000004</v>
          </cell>
          <cell r="EF205">
            <v>0.41299999999999998</v>
          </cell>
          <cell r="EG205">
            <v>1.7999999999999999E-2</v>
          </cell>
          <cell r="EH205">
            <v>1.0999999999999999E-2</v>
          </cell>
          <cell r="EJ205">
            <v>0.247</v>
          </cell>
          <cell r="EK205">
            <v>4.5999999999999999E-2</v>
          </cell>
          <cell r="EL205">
            <v>2.5000000000000001E-2</v>
          </cell>
          <cell r="EN205">
            <v>0.13400000000000001</v>
          </cell>
          <cell r="EO205">
            <v>0.311</v>
          </cell>
          <cell r="EP205">
            <v>0.32500000000000001</v>
          </cell>
          <cell r="ER205">
            <v>0.106</v>
          </cell>
          <cell r="ES205">
            <v>0.10199999999999999</v>
          </cell>
          <cell r="ET205">
            <v>0.11</v>
          </cell>
          <cell r="EV205">
            <v>9.9000000000000005E-2</v>
          </cell>
          <cell r="EW205">
            <v>0.52300000000000002</v>
          </cell>
          <cell r="EX205">
            <v>0.53</v>
          </cell>
          <cell r="EZ205">
            <v>8.11</v>
          </cell>
          <cell r="FA205">
            <v>1.0999999999999999E-2</v>
          </cell>
          <cell r="FB205">
            <v>4.0000000000000001E-3</v>
          </cell>
          <cell r="FC205">
            <v>2.1000000000000001E-2</v>
          </cell>
          <cell r="FD205">
            <v>2.1000000000000001E-2</v>
          </cell>
          <cell r="FE205">
            <v>7.3999999999999996E-2</v>
          </cell>
          <cell r="FF205">
            <v>2.8000000000000001E-2</v>
          </cell>
          <cell r="FG205">
            <v>9.5000000000000001E-2</v>
          </cell>
          <cell r="FH205">
            <v>0.16600000000000001</v>
          </cell>
          <cell r="FI205">
            <v>0.184</v>
          </cell>
          <cell r="FJ205">
            <v>0.28999999999999998</v>
          </cell>
          <cell r="FK205">
            <v>0.106</v>
          </cell>
          <cell r="GA205">
            <v>4.0000000000000001E-3</v>
          </cell>
          <cell r="GB205">
            <v>4.0000000000000001E-3</v>
          </cell>
          <cell r="GC205">
            <v>1.4E-2</v>
          </cell>
          <cell r="GD205">
            <v>4.5999999999999999E-2</v>
          </cell>
          <cell r="GE205">
            <v>7.0999999999999994E-2</v>
          </cell>
          <cell r="GF205">
            <v>1.4E-2</v>
          </cell>
          <cell r="GG205">
            <v>0.29699999999999999</v>
          </cell>
          <cell r="GH205">
            <v>0.32500000000000001</v>
          </cell>
          <cell r="GI205">
            <v>0.29699999999999999</v>
          </cell>
          <cell r="GJ205">
            <v>0.32500000000000001</v>
          </cell>
          <cell r="GK205">
            <v>0.438</v>
          </cell>
          <cell r="GL205">
            <v>0.38900000000000001</v>
          </cell>
          <cell r="GM205">
            <v>0.53400000000000003</v>
          </cell>
          <cell r="GN205">
            <v>0.438</v>
          </cell>
          <cell r="GO205">
            <v>0.502</v>
          </cell>
          <cell r="GP205">
            <v>0.36399999999999999</v>
          </cell>
          <cell r="GQ205">
            <v>0.311</v>
          </cell>
          <cell r="GR205">
            <v>0.45600000000000002</v>
          </cell>
          <cell r="GS205">
            <v>4.2000000000000003E-2</v>
          </cell>
          <cell r="GT205">
            <v>0.106</v>
          </cell>
          <cell r="GU205">
            <v>7.3999999999999996E-2</v>
          </cell>
          <cell r="GV205">
            <v>0.11</v>
          </cell>
          <cell r="GW205">
            <v>5.2999999999999999E-2</v>
          </cell>
          <cell r="GX205">
            <v>2.5000000000000001E-2</v>
          </cell>
          <cell r="GY205">
            <v>2.1000000000000001E-2</v>
          </cell>
          <cell r="GZ205">
            <v>1.7999999999999999E-2</v>
          </cell>
          <cell r="HA205">
            <v>1.7999999999999999E-2</v>
          </cell>
          <cell r="HB205">
            <v>4.2000000000000003E-2</v>
          </cell>
          <cell r="HC205">
            <v>2.8000000000000001E-2</v>
          </cell>
          <cell r="HD205">
            <v>1.7999999999999999E-2</v>
          </cell>
          <cell r="HE205">
            <v>0.10199999999999999</v>
          </cell>
          <cell r="HF205">
            <v>0.11</v>
          </cell>
          <cell r="HG205">
            <v>9.5000000000000001E-2</v>
          </cell>
          <cell r="HH205">
            <v>0.113</v>
          </cell>
          <cell r="HI205">
            <v>9.9000000000000005E-2</v>
          </cell>
          <cell r="HJ205">
            <v>9.9000000000000005E-2</v>
          </cell>
        </row>
        <row r="206">
          <cell r="G206" t="str">
            <v>BURBANK</v>
          </cell>
          <cell r="L206" t="str">
            <v>Fullerton Elementary Network</v>
          </cell>
          <cell r="AB206">
            <v>609818</v>
          </cell>
          <cell r="AR206" t="str">
            <v>48</v>
          </cell>
          <cell r="AS206" t="str">
            <v>weak</v>
          </cell>
          <cell r="AT206" t="str">
            <v>strong</v>
          </cell>
          <cell r="AU206" t="str">
            <v>neutral</v>
          </cell>
          <cell r="AV206">
            <v>31</v>
          </cell>
          <cell r="AW206">
            <v>64</v>
          </cell>
          <cell r="AX206">
            <v>50</v>
          </cell>
          <cell r="AY206">
            <v>286</v>
          </cell>
          <cell r="AZ206">
            <v>5</v>
          </cell>
          <cell r="BA206">
            <v>3</v>
          </cell>
          <cell r="BB206">
            <v>9</v>
          </cell>
          <cell r="BC206">
            <v>260</v>
          </cell>
          <cell r="BI206">
            <v>3.5000000000000003E-2</v>
          </cell>
          <cell r="BJ206">
            <v>1.7000000000000001E-2</v>
          </cell>
          <cell r="BK206">
            <v>4.2000000000000003E-2</v>
          </cell>
          <cell r="BL206">
            <v>3.0000000000000001E-3</v>
          </cell>
          <cell r="BM206">
            <v>2.1000000000000001E-2</v>
          </cell>
          <cell r="BN206">
            <v>5.8999999999999997E-2</v>
          </cell>
          <cell r="BO206">
            <v>0.14000000000000001</v>
          </cell>
          <cell r="BP206">
            <v>9.0999999999999998E-2</v>
          </cell>
          <cell r="BQ206">
            <v>9.4E-2</v>
          </cell>
          <cell r="BR206">
            <v>3.1E-2</v>
          </cell>
          <cell r="BS206">
            <v>0.10100000000000001</v>
          </cell>
          <cell r="BT206">
            <v>0.157</v>
          </cell>
          <cell r="BU206">
            <v>0.42299999999999999</v>
          </cell>
          <cell r="BV206">
            <v>0.40899999999999997</v>
          </cell>
          <cell r="BW206">
            <v>0.46899999999999997</v>
          </cell>
          <cell r="BX206">
            <v>0.27600000000000002</v>
          </cell>
          <cell r="BY206">
            <v>0.43</v>
          </cell>
          <cell r="BZ206">
            <v>0.39200000000000002</v>
          </cell>
          <cell r="CA206">
            <v>1.7000000000000001E-2</v>
          </cell>
          <cell r="CB206">
            <v>1.4E-2</v>
          </cell>
          <cell r="CC206">
            <v>4.4999999999999998E-2</v>
          </cell>
          <cell r="CD206">
            <v>2.1000000000000001E-2</v>
          </cell>
          <cell r="CE206">
            <v>4.2000000000000003E-2</v>
          </cell>
          <cell r="CF206">
            <v>4.9000000000000002E-2</v>
          </cell>
          <cell r="CG206">
            <v>0.38500000000000001</v>
          </cell>
          <cell r="CH206">
            <v>0.46899999999999997</v>
          </cell>
          <cell r="CI206">
            <v>0.35</v>
          </cell>
          <cell r="CJ206">
            <v>0.66800000000000004</v>
          </cell>
          <cell r="CK206">
            <v>0.40600000000000003</v>
          </cell>
          <cell r="CL206">
            <v>0.34300000000000003</v>
          </cell>
          <cell r="CM206">
            <v>3.0000000000000001E-3</v>
          </cell>
          <cell r="CN206">
            <v>0</v>
          </cell>
          <cell r="CO206">
            <v>0</v>
          </cell>
          <cell r="CP206">
            <v>3.0000000000000001E-3</v>
          </cell>
          <cell r="CQ206">
            <v>0</v>
          </cell>
          <cell r="CR206">
            <v>0</v>
          </cell>
          <cell r="CS206">
            <v>1.4E-2</v>
          </cell>
          <cell r="CT206">
            <v>3.5000000000000003E-2</v>
          </cell>
          <cell r="CU206">
            <v>2.1000000000000001E-2</v>
          </cell>
          <cell r="CV206">
            <v>0</v>
          </cell>
          <cell r="CW206">
            <v>1.4E-2</v>
          </cell>
          <cell r="CX206">
            <v>0.01</v>
          </cell>
          <cell r="CY206">
            <v>2.8000000000000001E-2</v>
          </cell>
          <cell r="CZ206">
            <v>7.0000000000000001E-3</v>
          </cell>
          <cell r="DA206">
            <v>1.7000000000000001E-2</v>
          </cell>
          <cell r="DB206">
            <v>3.5000000000000003E-2</v>
          </cell>
          <cell r="DC206">
            <v>7.0000000000000007E-2</v>
          </cell>
          <cell r="DD206">
            <v>2.4E-2</v>
          </cell>
          <cell r="DE206">
            <v>0.14299999999999999</v>
          </cell>
          <cell r="DF206">
            <v>0.17100000000000001</v>
          </cell>
          <cell r="DG206">
            <v>0.17100000000000001</v>
          </cell>
          <cell r="DH206">
            <v>0.17799999999999999</v>
          </cell>
          <cell r="DI206">
            <v>0.17100000000000001</v>
          </cell>
          <cell r="DJ206">
            <v>0.19900000000000001</v>
          </cell>
          <cell r="DK206">
            <v>0.24099999999999999</v>
          </cell>
          <cell r="DL206">
            <v>0.252</v>
          </cell>
          <cell r="DM206">
            <v>0.224</v>
          </cell>
          <cell r="DN206">
            <v>1.7000000000000001E-2</v>
          </cell>
          <cell r="DO206">
            <v>0.01</v>
          </cell>
          <cell r="DP206">
            <v>2.4E-2</v>
          </cell>
          <cell r="DQ206">
            <v>0.01</v>
          </cell>
          <cell r="DR206">
            <v>2.4E-2</v>
          </cell>
          <cell r="DS206">
            <v>2.1000000000000001E-2</v>
          </cell>
          <cell r="DT206">
            <v>3.1E-2</v>
          </cell>
          <cell r="DU206">
            <v>1.7000000000000001E-2</v>
          </cell>
          <cell r="DV206">
            <v>3.1E-2</v>
          </cell>
          <cell r="DW206">
            <v>0.83599999999999997</v>
          </cell>
          <cell r="DX206">
            <v>0.80400000000000005</v>
          </cell>
          <cell r="DY206">
            <v>0.79400000000000004</v>
          </cell>
          <cell r="DZ206">
            <v>0.78</v>
          </cell>
          <cell r="EA206">
            <v>0.79700000000000004</v>
          </cell>
          <cell r="EB206">
            <v>0.76200000000000001</v>
          </cell>
          <cell r="EC206">
            <v>0.67800000000000005</v>
          </cell>
          <cell r="ED206">
            <v>0.626</v>
          </cell>
          <cell r="EE206">
            <v>0.69899999999999995</v>
          </cell>
          <cell r="EF206">
            <v>0.38800000000000001</v>
          </cell>
          <cell r="EG206">
            <v>0.01</v>
          </cell>
          <cell r="EH206">
            <v>0</v>
          </cell>
          <cell r="EJ206">
            <v>0.22</v>
          </cell>
          <cell r="EK206">
            <v>2.8000000000000001E-2</v>
          </cell>
          <cell r="EL206">
            <v>3.5000000000000003E-2</v>
          </cell>
          <cell r="EN206">
            <v>0.17799999999999999</v>
          </cell>
          <cell r="EO206">
            <v>0.36699999999999999</v>
          </cell>
          <cell r="EP206">
            <v>0.318</v>
          </cell>
          <cell r="ER206">
            <v>9.4E-2</v>
          </cell>
          <cell r="ES206">
            <v>3.7999999999999999E-2</v>
          </cell>
          <cell r="ET206">
            <v>7.6999999999999999E-2</v>
          </cell>
          <cell r="EV206">
            <v>0.11899999999999999</v>
          </cell>
          <cell r="EW206">
            <v>0.55600000000000005</v>
          </cell>
          <cell r="EX206">
            <v>0.56999999999999995</v>
          </cell>
          <cell r="EZ206">
            <v>8.5</v>
          </cell>
          <cell r="FA206">
            <v>7.0000000000000001E-3</v>
          </cell>
          <cell r="FB206">
            <v>0</v>
          </cell>
          <cell r="FC206">
            <v>3.0000000000000001E-3</v>
          </cell>
          <cell r="FD206">
            <v>1.7000000000000001E-2</v>
          </cell>
          <cell r="FE206">
            <v>4.2000000000000003E-2</v>
          </cell>
          <cell r="FF206">
            <v>5.1999999999999998E-2</v>
          </cell>
          <cell r="FG206">
            <v>0.11899999999999999</v>
          </cell>
          <cell r="FH206">
            <v>0.157</v>
          </cell>
          <cell r="FI206">
            <v>0.157</v>
          </cell>
          <cell r="FJ206">
            <v>0.40200000000000002</v>
          </cell>
          <cell r="FK206">
            <v>4.2000000000000003E-2</v>
          </cell>
          <cell r="GA206">
            <v>3.0000000000000001E-3</v>
          </cell>
          <cell r="GB206">
            <v>0</v>
          </cell>
          <cell r="GC206">
            <v>1.4E-2</v>
          </cell>
          <cell r="GD206">
            <v>1.7000000000000001E-2</v>
          </cell>
          <cell r="GE206">
            <v>0.122</v>
          </cell>
          <cell r="GF206">
            <v>1.4E-2</v>
          </cell>
          <cell r="GG206">
            <v>0.33200000000000002</v>
          </cell>
          <cell r="GH206">
            <v>0.29399999999999998</v>
          </cell>
          <cell r="GI206">
            <v>0.32500000000000001</v>
          </cell>
          <cell r="GJ206">
            <v>0.28699999999999998</v>
          </cell>
          <cell r="GK206">
            <v>0.40600000000000003</v>
          </cell>
          <cell r="GL206">
            <v>0.38500000000000001</v>
          </cell>
          <cell r="GM206">
            <v>0.60099999999999998</v>
          </cell>
          <cell r="GN206">
            <v>0.36699999999999999</v>
          </cell>
          <cell r="GO206">
            <v>0.39200000000000002</v>
          </cell>
          <cell r="GP206">
            <v>0.497</v>
          </cell>
          <cell r="GQ206">
            <v>0.315</v>
          </cell>
          <cell r="GR206">
            <v>0.497</v>
          </cell>
          <cell r="GS206">
            <v>1.7000000000000001E-2</v>
          </cell>
          <cell r="GT206">
            <v>0.26200000000000001</v>
          </cell>
          <cell r="GU206">
            <v>0.192</v>
          </cell>
          <cell r="GV206">
            <v>0.14299999999999999</v>
          </cell>
          <cell r="GW206">
            <v>0.108</v>
          </cell>
          <cell r="GX206">
            <v>6.3E-2</v>
          </cell>
          <cell r="GY206">
            <v>0.01</v>
          </cell>
          <cell r="GZ206">
            <v>3.5000000000000003E-2</v>
          </cell>
          <cell r="HA206">
            <v>2.8000000000000001E-2</v>
          </cell>
          <cell r="HB206">
            <v>0.01</v>
          </cell>
          <cell r="HC206">
            <v>1.4E-2</v>
          </cell>
          <cell r="HD206">
            <v>0.01</v>
          </cell>
          <cell r="HE206">
            <v>3.5000000000000003E-2</v>
          </cell>
          <cell r="HF206">
            <v>4.2000000000000003E-2</v>
          </cell>
          <cell r="HG206">
            <v>4.9000000000000002E-2</v>
          </cell>
          <cell r="HH206">
            <v>4.4999999999999998E-2</v>
          </cell>
          <cell r="HI206">
            <v>3.5000000000000003E-2</v>
          </cell>
          <cell r="HJ206">
            <v>3.1E-2</v>
          </cell>
        </row>
        <row r="207">
          <cell r="G207" t="str">
            <v>BURKE</v>
          </cell>
          <cell r="L207" t="str">
            <v>Burnham Park Elementary Network</v>
          </cell>
          <cell r="AB207">
            <v>609819</v>
          </cell>
          <cell r="AR207" t="str">
            <v>&lt; 30</v>
          </cell>
          <cell r="AS207" t="str">
            <v/>
          </cell>
          <cell r="AT207" t="str">
            <v/>
          </cell>
          <cell r="AU207" t="str">
            <v/>
          </cell>
        </row>
        <row r="208">
          <cell r="G208" t="str">
            <v>BURLEY</v>
          </cell>
          <cell r="L208" t="str">
            <v>Ravenswood-Ridge Elementary Network</v>
          </cell>
          <cell r="AB208">
            <v>609820</v>
          </cell>
          <cell r="AR208" t="str">
            <v>&gt; 75</v>
          </cell>
          <cell r="AS208" t="str">
            <v>strong</v>
          </cell>
          <cell r="AT208" t="str">
            <v>neutral</v>
          </cell>
          <cell r="AU208" t="str">
            <v>neutral</v>
          </cell>
          <cell r="AV208">
            <v>63</v>
          </cell>
          <cell r="AW208">
            <v>44</v>
          </cell>
          <cell r="AX208">
            <v>40</v>
          </cell>
          <cell r="AY208">
            <v>345</v>
          </cell>
          <cell r="AZ208">
            <v>193</v>
          </cell>
          <cell r="BA208">
            <v>16</v>
          </cell>
          <cell r="BB208">
            <v>13</v>
          </cell>
          <cell r="BC208">
            <v>73</v>
          </cell>
          <cell r="BI208">
            <v>1.2E-2</v>
          </cell>
          <cell r="BJ208">
            <v>6.0000000000000001E-3</v>
          </cell>
          <cell r="BK208">
            <v>0</v>
          </cell>
          <cell r="BL208">
            <v>6.0000000000000001E-3</v>
          </cell>
          <cell r="BM208">
            <v>0</v>
          </cell>
          <cell r="BN208">
            <v>0.02</v>
          </cell>
          <cell r="BO208">
            <v>7.4999999999999997E-2</v>
          </cell>
          <cell r="BP208">
            <v>5.1999999999999998E-2</v>
          </cell>
          <cell r="BQ208">
            <v>0.02</v>
          </cell>
          <cell r="BR208">
            <v>2.3E-2</v>
          </cell>
          <cell r="BS208">
            <v>6.7000000000000004E-2</v>
          </cell>
          <cell r="BT208">
            <v>0.11600000000000001</v>
          </cell>
          <cell r="BU208">
            <v>0.38800000000000001</v>
          </cell>
          <cell r="BV208">
            <v>0.27800000000000002</v>
          </cell>
          <cell r="BW208">
            <v>0.24099999999999999</v>
          </cell>
          <cell r="BX208">
            <v>0.13300000000000001</v>
          </cell>
          <cell r="BY208">
            <v>0.28399999999999997</v>
          </cell>
          <cell r="BZ208">
            <v>0.28399999999999997</v>
          </cell>
          <cell r="CA208">
            <v>1.7000000000000001E-2</v>
          </cell>
          <cell r="CB208">
            <v>1.7000000000000001E-2</v>
          </cell>
          <cell r="CC208">
            <v>2.5999999999999999E-2</v>
          </cell>
          <cell r="CD208">
            <v>1.4E-2</v>
          </cell>
          <cell r="CE208">
            <v>0.02</v>
          </cell>
          <cell r="CF208">
            <v>2.5999999999999999E-2</v>
          </cell>
          <cell r="CG208">
            <v>0.50700000000000001</v>
          </cell>
          <cell r="CH208">
            <v>0.64600000000000002</v>
          </cell>
          <cell r="CI208">
            <v>0.71299999999999997</v>
          </cell>
          <cell r="CJ208">
            <v>0.82299999999999995</v>
          </cell>
          <cell r="CK208">
            <v>0.629</v>
          </cell>
          <cell r="CL208">
            <v>0.55400000000000005</v>
          </cell>
          <cell r="CM208">
            <v>3.0000000000000001E-3</v>
          </cell>
          <cell r="CN208">
            <v>3.0000000000000001E-3</v>
          </cell>
          <cell r="CO208">
            <v>3.0000000000000001E-3</v>
          </cell>
          <cell r="CP208">
            <v>6.0000000000000001E-3</v>
          </cell>
          <cell r="CQ208">
            <v>3.0000000000000001E-3</v>
          </cell>
          <cell r="CR208">
            <v>1.2E-2</v>
          </cell>
          <cell r="CS208">
            <v>1.7000000000000001E-2</v>
          </cell>
          <cell r="CT208">
            <v>7.4999999999999997E-2</v>
          </cell>
          <cell r="CU208">
            <v>3.5000000000000003E-2</v>
          </cell>
          <cell r="CV208">
            <v>1.7000000000000001E-2</v>
          </cell>
          <cell r="CW208">
            <v>2.5999999999999999E-2</v>
          </cell>
          <cell r="CX208">
            <v>0.02</v>
          </cell>
          <cell r="CY208">
            <v>2.5999999999999999E-2</v>
          </cell>
          <cell r="CZ208">
            <v>1.7000000000000001E-2</v>
          </cell>
          <cell r="DA208">
            <v>4.1000000000000002E-2</v>
          </cell>
          <cell r="DB208">
            <v>0.125</v>
          </cell>
          <cell r="DC208">
            <v>0.16500000000000001</v>
          </cell>
          <cell r="DD208">
            <v>0.128</v>
          </cell>
          <cell r="DE208">
            <v>0.16200000000000001</v>
          </cell>
          <cell r="DF208">
            <v>0.16500000000000001</v>
          </cell>
          <cell r="DG208">
            <v>0.22600000000000001</v>
          </cell>
          <cell r="DH208">
            <v>0.16200000000000001</v>
          </cell>
          <cell r="DI208">
            <v>0.16500000000000001</v>
          </cell>
          <cell r="DJ208">
            <v>0.23799999999999999</v>
          </cell>
          <cell r="DK208">
            <v>0.31900000000000001</v>
          </cell>
          <cell r="DL208">
            <v>0.27200000000000002</v>
          </cell>
          <cell r="DM208">
            <v>0.25800000000000001</v>
          </cell>
          <cell r="DN208">
            <v>1.7000000000000001E-2</v>
          </cell>
          <cell r="DO208">
            <v>1.7000000000000001E-2</v>
          </cell>
          <cell r="DP208">
            <v>2.3E-2</v>
          </cell>
          <cell r="DQ208">
            <v>1.4E-2</v>
          </cell>
          <cell r="DR208">
            <v>0.02</v>
          </cell>
          <cell r="DS208">
            <v>2.5999999999999999E-2</v>
          </cell>
          <cell r="DT208">
            <v>1.4E-2</v>
          </cell>
          <cell r="DU208">
            <v>1.4E-2</v>
          </cell>
          <cell r="DV208">
            <v>1.4E-2</v>
          </cell>
          <cell r="DW208">
            <v>0.8</v>
          </cell>
          <cell r="DX208">
            <v>0.78800000000000003</v>
          </cell>
          <cell r="DY208">
            <v>0.72799999999999998</v>
          </cell>
          <cell r="DZ208">
            <v>0.79100000000000004</v>
          </cell>
          <cell r="EA208">
            <v>0.79400000000000004</v>
          </cell>
          <cell r="EB208">
            <v>0.68400000000000005</v>
          </cell>
          <cell r="EC208">
            <v>0.52500000000000002</v>
          </cell>
          <cell r="ED208">
            <v>0.47199999999999998</v>
          </cell>
          <cell r="EE208">
            <v>0.56499999999999995</v>
          </cell>
          <cell r="EF208">
            <v>0.55100000000000005</v>
          </cell>
          <cell r="EG208">
            <v>1.2E-2</v>
          </cell>
          <cell r="EH208">
            <v>8.9999999999999993E-3</v>
          </cell>
          <cell r="EJ208">
            <v>0.371</v>
          </cell>
          <cell r="EK208">
            <v>0.02</v>
          </cell>
          <cell r="EL208">
            <v>0</v>
          </cell>
          <cell r="EN208">
            <v>0.02</v>
          </cell>
          <cell r="EO208">
            <v>0.307</v>
          </cell>
          <cell r="EP208">
            <v>0.18</v>
          </cell>
          <cell r="ER208">
            <v>3.2000000000000001E-2</v>
          </cell>
          <cell r="ES208">
            <v>3.2000000000000001E-2</v>
          </cell>
          <cell r="ET208">
            <v>5.5E-2</v>
          </cell>
          <cell r="EV208">
            <v>2.5999999999999999E-2</v>
          </cell>
          <cell r="EW208">
            <v>0.629</v>
          </cell>
          <cell r="EX208">
            <v>0.75700000000000001</v>
          </cell>
          <cell r="EZ208">
            <v>9.4499999999999993</v>
          </cell>
          <cell r="FA208">
            <v>3.0000000000000001E-3</v>
          </cell>
          <cell r="FB208">
            <v>0</v>
          </cell>
          <cell r="FC208">
            <v>0</v>
          </cell>
          <cell r="FD208">
            <v>0</v>
          </cell>
          <cell r="FE208">
            <v>8.9999999999999993E-3</v>
          </cell>
          <cell r="FF208">
            <v>1.4E-2</v>
          </cell>
          <cell r="FG208">
            <v>1.7000000000000001E-2</v>
          </cell>
          <cell r="FH208">
            <v>7.8E-2</v>
          </cell>
          <cell r="FI208">
            <v>0.19700000000000001</v>
          </cell>
          <cell r="FJ208">
            <v>0.64600000000000002</v>
          </cell>
          <cell r="FK208">
            <v>3.5000000000000003E-2</v>
          </cell>
          <cell r="GA208">
            <v>8.9999999999999993E-3</v>
          </cell>
          <cell r="GB208">
            <v>3.0000000000000001E-3</v>
          </cell>
          <cell r="GC208">
            <v>4.9000000000000002E-2</v>
          </cell>
          <cell r="GD208">
            <v>0.255</v>
          </cell>
          <cell r="GE208">
            <v>0.246</v>
          </cell>
          <cell r="GF208">
            <v>0</v>
          </cell>
          <cell r="GG208">
            <v>0.371</v>
          </cell>
          <cell r="GH208">
            <v>0.128</v>
          </cell>
          <cell r="GI208">
            <v>0.27500000000000002</v>
          </cell>
          <cell r="GJ208">
            <v>0.50700000000000001</v>
          </cell>
          <cell r="GK208">
            <v>0.377</v>
          </cell>
          <cell r="GL208">
            <v>0.246</v>
          </cell>
          <cell r="GM208">
            <v>0.58299999999999996</v>
          </cell>
          <cell r="GN208">
            <v>0.77400000000000002</v>
          </cell>
          <cell r="GO208">
            <v>0.22600000000000001</v>
          </cell>
          <cell r="GP208">
            <v>0.159</v>
          </cell>
          <cell r="GQ208">
            <v>0.11899999999999999</v>
          </cell>
          <cell r="GR208">
            <v>0.70399999999999996</v>
          </cell>
          <cell r="GS208">
            <v>8.9999999999999993E-3</v>
          </cell>
          <cell r="GT208">
            <v>4.9000000000000002E-2</v>
          </cell>
          <cell r="GU208">
            <v>0.11899999999999999</v>
          </cell>
          <cell r="GV208">
            <v>2.5999999999999999E-2</v>
          </cell>
          <cell r="GW208">
            <v>0.11</v>
          </cell>
          <cell r="GX208">
            <v>1.2E-2</v>
          </cell>
          <cell r="GY208">
            <v>3.0000000000000001E-3</v>
          </cell>
          <cell r="GZ208">
            <v>1.2E-2</v>
          </cell>
          <cell r="HA208">
            <v>0.29599999999999999</v>
          </cell>
          <cell r="HB208">
            <v>1.4E-2</v>
          </cell>
          <cell r="HC208">
            <v>0.104</v>
          </cell>
          <cell r="HD208">
            <v>3.0000000000000001E-3</v>
          </cell>
          <cell r="HE208">
            <v>2.5999999999999999E-2</v>
          </cell>
          <cell r="HF208">
            <v>3.5000000000000003E-2</v>
          </cell>
          <cell r="HG208">
            <v>3.5000000000000003E-2</v>
          </cell>
          <cell r="HH208">
            <v>3.7999999999999999E-2</v>
          </cell>
          <cell r="HI208">
            <v>4.2999999999999997E-2</v>
          </cell>
          <cell r="HJ208">
            <v>3.5000000000000003E-2</v>
          </cell>
        </row>
        <row r="209">
          <cell r="G209" t="str">
            <v>BURNHAM</v>
          </cell>
          <cell r="L209" t="str">
            <v>Lake Calumet Elementary Network</v>
          </cell>
          <cell r="AB209">
            <v>609821</v>
          </cell>
          <cell r="AR209" t="str">
            <v>48</v>
          </cell>
          <cell r="AS209" t="str">
            <v>strong</v>
          </cell>
          <cell r="AT209" t="str">
            <v>neutral</v>
          </cell>
          <cell r="AU209" t="str">
            <v>weak</v>
          </cell>
          <cell r="AV209">
            <v>64</v>
          </cell>
          <cell r="AW209">
            <v>58</v>
          </cell>
          <cell r="AX209">
            <v>37</v>
          </cell>
          <cell r="AY209">
            <v>102</v>
          </cell>
          <cell r="AZ209">
            <v>0</v>
          </cell>
          <cell r="BA209">
            <v>0</v>
          </cell>
          <cell r="BB209">
            <v>95</v>
          </cell>
          <cell r="BC209">
            <v>0</v>
          </cell>
          <cell r="BI209">
            <v>0.01</v>
          </cell>
          <cell r="BJ209">
            <v>0.01</v>
          </cell>
          <cell r="BK209">
            <v>0.01</v>
          </cell>
          <cell r="BL209">
            <v>0.01</v>
          </cell>
          <cell r="BM209">
            <v>2.9000000000000001E-2</v>
          </cell>
          <cell r="BN209">
            <v>6.9000000000000006E-2</v>
          </cell>
          <cell r="BO209">
            <v>4.9000000000000002E-2</v>
          </cell>
          <cell r="BP209">
            <v>4.9000000000000002E-2</v>
          </cell>
          <cell r="BQ209">
            <v>3.9E-2</v>
          </cell>
          <cell r="BR209">
            <v>4.9000000000000002E-2</v>
          </cell>
          <cell r="BS209">
            <v>6.9000000000000006E-2</v>
          </cell>
          <cell r="BT209">
            <v>0.16700000000000001</v>
          </cell>
          <cell r="BU209">
            <v>0.20599999999999999</v>
          </cell>
          <cell r="BV209">
            <v>0.157</v>
          </cell>
          <cell r="BW209">
            <v>0.186</v>
          </cell>
          <cell r="BX209">
            <v>0.20599999999999999</v>
          </cell>
          <cell r="BY209">
            <v>0.22500000000000001</v>
          </cell>
          <cell r="BZ209">
            <v>0.245</v>
          </cell>
          <cell r="CA209">
            <v>0.01</v>
          </cell>
          <cell r="CB209">
            <v>0.01</v>
          </cell>
          <cell r="CC209">
            <v>0</v>
          </cell>
          <cell r="CD209">
            <v>3.9E-2</v>
          </cell>
          <cell r="CE209">
            <v>0.01</v>
          </cell>
          <cell r="CF209">
            <v>0.02</v>
          </cell>
          <cell r="CG209">
            <v>0.72499999999999998</v>
          </cell>
          <cell r="CH209">
            <v>0.77500000000000002</v>
          </cell>
          <cell r="CI209">
            <v>0.76500000000000001</v>
          </cell>
          <cell r="CJ209">
            <v>0.69599999999999995</v>
          </cell>
          <cell r="CK209">
            <v>0.66700000000000004</v>
          </cell>
          <cell r="CL209">
            <v>0.5</v>
          </cell>
          <cell r="CM209">
            <v>0</v>
          </cell>
          <cell r="CN209">
            <v>0</v>
          </cell>
          <cell r="CO209">
            <v>0.01</v>
          </cell>
          <cell r="CP209">
            <v>0</v>
          </cell>
          <cell r="CQ209">
            <v>0.02</v>
          </cell>
          <cell r="CR209">
            <v>0.02</v>
          </cell>
          <cell r="CS209">
            <v>0.02</v>
          </cell>
          <cell r="CT209">
            <v>5.8999999999999997E-2</v>
          </cell>
          <cell r="CU209">
            <v>0.02</v>
          </cell>
          <cell r="CV209">
            <v>0.01</v>
          </cell>
          <cell r="CW209">
            <v>3.9E-2</v>
          </cell>
          <cell r="CX209">
            <v>0.01</v>
          </cell>
          <cell r="CY209">
            <v>4.9000000000000002E-2</v>
          </cell>
          <cell r="CZ209">
            <v>0.02</v>
          </cell>
          <cell r="DA209">
            <v>3.9E-2</v>
          </cell>
          <cell r="DB209">
            <v>5.8999999999999997E-2</v>
          </cell>
          <cell r="DC209">
            <v>7.8E-2</v>
          </cell>
          <cell r="DD209">
            <v>2.9000000000000001E-2</v>
          </cell>
          <cell r="DE209">
            <v>0.14699999999999999</v>
          </cell>
          <cell r="DF209">
            <v>0.14699999999999999</v>
          </cell>
          <cell r="DG209">
            <v>0.17599999999999999</v>
          </cell>
          <cell r="DH209">
            <v>0.127</v>
          </cell>
          <cell r="DI209">
            <v>0.157</v>
          </cell>
          <cell r="DJ209">
            <v>0.255</v>
          </cell>
          <cell r="DK209">
            <v>0.22500000000000001</v>
          </cell>
          <cell r="DL209">
            <v>0.186</v>
          </cell>
          <cell r="DM209">
            <v>0.245</v>
          </cell>
          <cell r="DN209">
            <v>0</v>
          </cell>
          <cell r="DO209">
            <v>0</v>
          </cell>
          <cell r="DP209">
            <v>0.02</v>
          </cell>
          <cell r="DQ209">
            <v>0</v>
          </cell>
          <cell r="DR209">
            <v>0.01</v>
          </cell>
          <cell r="DS209">
            <v>0.01</v>
          </cell>
          <cell r="DT209">
            <v>0.01</v>
          </cell>
          <cell r="DU209">
            <v>0</v>
          </cell>
          <cell r="DV209">
            <v>0.01</v>
          </cell>
          <cell r="DW209">
            <v>0.84299999999999997</v>
          </cell>
          <cell r="DX209">
            <v>0.81399999999999995</v>
          </cell>
          <cell r="DY209">
            <v>0.78400000000000003</v>
          </cell>
          <cell r="DZ209">
            <v>0.82399999999999995</v>
          </cell>
          <cell r="EA209">
            <v>0.79400000000000004</v>
          </cell>
          <cell r="EB209">
            <v>0.67600000000000005</v>
          </cell>
          <cell r="EC209">
            <v>0.68600000000000005</v>
          </cell>
          <cell r="ED209">
            <v>0.67600000000000005</v>
          </cell>
          <cell r="EE209">
            <v>0.69599999999999995</v>
          </cell>
          <cell r="EF209">
            <v>0.55900000000000005</v>
          </cell>
          <cell r="EG209">
            <v>2.9000000000000001E-2</v>
          </cell>
          <cell r="EH209">
            <v>0.02</v>
          </cell>
          <cell r="EJ209">
            <v>0.28399999999999997</v>
          </cell>
          <cell r="EK209">
            <v>4.9000000000000002E-2</v>
          </cell>
          <cell r="EL209">
            <v>0.01</v>
          </cell>
          <cell r="EN209">
            <v>4.9000000000000002E-2</v>
          </cell>
          <cell r="EO209">
            <v>0.22500000000000001</v>
          </cell>
          <cell r="EP209">
            <v>0.23499999999999999</v>
          </cell>
          <cell r="ER209">
            <v>3.9E-2</v>
          </cell>
          <cell r="ES209">
            <v>2.9000000000000001E-2</v>
          </cell>
          <cell r="ET209">
            <v>6.9000000000000006E-2</v>
          </cell>
          <cell r="EV209">
            <v>6.9000000000000006E-2</v>
          </cell>
          <cell r="EW209">
            <v>0.66700000000000004</v>
          </cell>
          <cell r="EX209">
            <v>0.66700000000000004</v>
          </cell>
          <cell r="EZ209">
            <v>8.6300000000000008</v>
          </cell>
          <cell r="FA209">
            <v>0</v>
          </cell>
          <cell r="FB209">
            <v>0</v>
          </cell>
          <cell r="FC209">
            <v>0.01</v>
          </cell>
          <cell r="FD209">
            <v>0.01</v>
          </cell>
          <cell r="FE209">
            <v>8.7999999999999995E-2</v>
          </cell>
          <cell r="FF209">
            <v>3.9E-2</v>
          </cell>
          <cell r="FG209">
            <v>3.9E-2</v>
          </cell>
          <cell r="FH209">
            <v>0.186</v>
          </cell>
          <cell r="FI209">
            <v>0.157</v>
          </cell>
          <cell r="FJ209">
            <v>0.47099999999999997</v>
          </cell>
          <cell r="FK209">
            <v>0</v>
          </cell>
          <cell r="GA209">
            <v>0</v>
          </cell>
          <cell r="GB209">
            <v>0.02</v>
          </cell>
          <cell r="GC209">
            <v>6.9000000000000006E-2</v>
          </cell>
          <cell r="GD209">
            <v>0.17599999999999999</v>
          </cell>
          <cell r="GE209">
            <v>0.13700000000000001</v>
          </cell>
          <cell r="GF209">
            <v>0</v>
          </cell>
          <cell r="GG209">
            <v>0.314</v>
          </cell>
          <cell r="GH209">
            <v>0.36299999999999999</v>
          </cell>
          <cell r="GI209">
            <v>0.314</v>
          </cell>
          <cell r="GJ209">
            <v>0.36299999999999999</v>
          </cell>
          <cell r="GK209">
            <v>0.5</v>
          </cell>
          <cell r="GL209">
            <v>0.27500000000000002</v>
          </cell>
          <cell r="GM209">
            <v>0.61799999999999999</v>
          </cell>
          <cell r="GN209">
            <v>0.32400000000000001</v>
          </cell>
          <cell r="GO209">
            <v>0.22500000000000001</v>
          </cell>
          <cell r="GP209">
            <v>0.19600000000000001</v>
          </cell>
          <cell r="GQ209">
            <v>0.245</v>
          </cell>
          <cell r="GR209">
            <v>0.66700000000000004</v>
          </cell>
          <cell r="GS209">
            <v>2.9000000000000001E-2</v>
          </cell>
          <cell r="GT209">
            <v>0.186</v>
          </cell>
          <cell r="GU209">
            <v>0.22500000000000001</v>
          </cell>
          <cell r="GV209">
            <v>0.11799999999999999</v>
          </cell>
          <cell r="GW209">
            <v>6.9000000000000006E-2</v>
          </cell>
          <cell r="GX209">
            <v>2.9000000000000001E-2</v>
          </cell>
          <cell r="GY209">
            <v>0.01</v>
          </cell>
          <cell r="GZ209">
            <v>5.8999999999999997E-2</v>
          </cell>
          <cell r="HA209">
            <v>0.108</v>
          </cell>
          <cell r="HB209">
            <v>9.8000000000000004E-2</v>
          </cell>
          <cell r="HC209">
            <v>0.01</v>
          </cell>
          <cell r="HD209">
            <v>0.01</v>
          </cell>
          <cell r="HE209">
            <v>2.9000000000000001E-2</v>
          </cell>
          <cell r="HF209">
            <v>4.9000000000000002E-2</v>
          </cell>
          <cell r="HG209">
            <v>5.8999999999999997E-2</v>
          </cell>
          <cell r="HH209">
            <v>4.9000000000000002E-2</v>
          </cell>
          <cell r="HI209">
            <v>3.9E-2</v>
          </cell>
          <cell r="HJ209">
            <v>0.02</v>
          </cell>
        </row>
        <row r="210">
          <cell r="G210" t="str">
            <v>CASTELLANOS</v>
          </cell>
          <cell r="L210" t="str">
            <v>Pilsen-Little Village Elementary Network</v>
          </cell>
          <cell r="AB210">
            <v>609826</v>
          </cell>
          <cell r="AR210" t="str">
            <v>&lt; 30</v>
          </cell>
          <cell r="AS210" t="str">
            <v/>
          </cell>
          <cell r="AT210" t="str">
            <v/>
          </cell>
          <cell r="AU210" t="str">
            <v/>
          </cell>
        </row>
        <row r="211">
          <cell r="G211" t="str">
            <v>BURNSIDE</v>
          </cell>
          <cell r="L211" t="str">
            <v>Skyway Elementary Network</v>
          </cell>
          <cell r="AB211">
            <v>609827</v>
          </cell>
          <cell r="AR211" t="str">
            <v>40</v>
          </cell>
          <cell r="AS211" t="str">
            <v>neutral</v>
          </cell>
          <cell r="AT211" t="str">
            <v>weak</v>
          </cell>
          <cell r="AU211" t="str">
            <v>weak</v>
          </cell>
          <cell r="AV211">
            <v>40</v>
          </cell>
          <cell r="AW211">
            <v>32</v>
          </cell>
          <cell r="AX211">
            <v>37</v>
          </cell>
          <cell r="AY211">
            <v>219</v>
          </cell>
          <cell r="AZ211">
            <v>0</v>
          </cell>
          <cell r="BA211">
            <v>1</v>
          </cell>
          <cell r="BB211">
            <v>208</v>
          </cell>
          <cell r="BC211">
            <v>1</v>
          </cell>
          <cell r="BI211">
            <v>1.4E-2</v>
          </cell>
          <cell r="BJ211">
            <v>1.4E-2</v>
          </cell>
          <cell r="BK211">
            <v>1.4E-2</v>
          </cell>
          <cell r="BL211">
            <v>2.7E-2</v>
          </cell>
          <cell r="BM211">
            <v>3.2000000000000001E-2</v>
          </cell>
          <cell r="BN211">
            <v>7.8E-2</v>
          </cell>
          <cell r="BO211">
            <v>8.2000000000000003E-2</v>
          </cell>
          <cell r="BP211">
            <v>5.8999999999999997E-2</v>
          </cell>
          <cell r="BQ211">
            <v>8.6999999999999994E-2</v>
          </cell>
          <cell r="BR211">
            <v>0.05</v>
          </cell>
          <cell r="BS211">
            <v>0.14599999999999999</v>
          </cell>
          <cell r="BT211">
            <v>0.17799999999999999</v>
          </cell>
          <cell r="BU211">
            <v>0.38800000000000001</v>
          </cell>
          <cell r="BV211">
            <v>0.29199999999999998</v>
          </cell>
          <cell r="BW211">
            <v>0.33800000000000002</v>
          </cell>
          <cell r="BX211">
            <v>0.22800000000000001</v>
          </cell>
          <cell r="BY211">
            <v>0.34200000000000003</v>
          </cell>
          <cell r="BZ211">
            <v>0.26900000000000002</v>
          </cell>
          <cell r="CA211">
            <v>5.0000000000000001E-3</v>
          </cell>
          <cell r="CB211">
            <v>1.7999999999999999E-2</v>
          </cell>
          <cell r="CC211">
            <v>1.4E-2</v>
          </cell>
          <cell r="CD211">
            <v>3.6999999999999998E-2</v>
          </cell>
          <cell r="CE211">
            <v>2.3E-2</v>
          </cell>
          <cell r="CF211">
            <v>6.4000000000000001E-2</v>
          </cell>
          <cell r="CG211">
            <v>0.51100000000000001</v>
          </cell>
          <cell r="CH211">
            <v>0.61599999999999999</v>
          </cell>
          <cell r="CI211">
            <v>0.54800000000000004</v>
          </cell>
          <cell r="CJ211">
            <v>0.65800000000000003</v>
          </cell>
          <cell r="CK211">
            <v>0.45700000000000002</v>
          </cell>
          <cell r="CL211">
            <v>0.41099999999999998</v>
          </cell>
          <cell r="CM211">
            <v>5.0000000000000001E-3</v>
          </cell>
          <cell r="CN211">
            <v>8.9999999999999993E-3</v>
          </cell>
          <cell r="CO211">
            <v>1.4E-2</v>
          </cell>
          <cell r="CP211">
            <v>0</v>
          </cell>
          <cell r="CQ211">
            <v>5.0000000000000001E-3</v>
          </cell>
          <cell r="CR211">
            <v>2.7E-2</v>
          </cell>
          <cell r="CS211">
            <v>2.3E-2</v>
          </cell>
          <cell r="CT211">
            <v>0.1</v>
          </cell>
          <cell r="CU211">
            <v>5.5E-2</v>
          </cell>
          <cell r="CV211">
            <v>1.7999999999999999E-2</v>
          </cell>
          <cell r="CW211">
            <v>2.3E-2</v>
          </cell>
          <cell r="CX211">
            <v>3.6999999999999998E-2</v>
          </cell>
          <cell r="CY211">
            <v>0.05</v>
          </cell>
          <cell r="CZ211">
            <v>3.2000000000000001E-2</v>
          </cell>
          <cell r="DA211">
            <v>0.1</v>
          </cell>
          <cell r="DB211">
            <v>9.0999999999999998E-2</v>
          </cell>
          <cell r="DC211">
            <v>0.13200000000000001</v>
          </cell>
          <cell r="DD211">
            <v>0.123</v>
          </cell>
          <cell r="DE211">
            <v>0.21</v>
          </cell>
          <cell r="DF211">
            <v>0.251</v>
          </cell>
          <cell r="DG211">
            <v>0.24199999999999999</v>
          </cell>
          <cell r="DH211">
            <v>0.187</v>
          </cell>
          <cell r="DI211">
            <v>0.27900000000000003</v>
          </cell>
          <cell r="DJ211">
            <v>0.29199999999999998</v>
          </cell>
          <cell r="DK211">
            <v>0.29199999999999998</v>
          </cell>
          <cell r="DL211">
            <v>0.21</v>
          </cell>
          <cell r="DM211">
            <v>0.26</v>
          </cell>
          <cell r="DN211">
            <v>2.3E-2</v>
          </cell>
          <cell r="DO211">
            <v>1.4E-2</v>
          </cell>
          <cell r="DP211">
            <v>1.7999999999999999E-2</v>
          </cell>
          <cell r="DQ211">
            <v>1.4E-2</v>
          </cell>
          <cell r="DR211">
            <v>1.4E-2</v>
          </cell>
          <cell r="DS211">
            <v>1.7999999999999999E-2</v>
          </cell>
          <cell r="DT211">
            <v>1.7999999999999999E-2</v>
          </cell>
          <cell r="DU211">
            <v>2.7E-2</v>
          </cell>
          <cell r="DV211">
            <v>2.3E-2</v>
          </cell>
          <cell r="DW211">
            <v>0.74399999999999999</v>
          </cell>
          <cell r="DX211">
            <v>0.70299999999999996</v>
          </cell>
          <cell r="DY211">
            <v>0.68899999999999995</v>
          </cell>
          <cell r="DZ211">
            <v>0.749</v>
          </cell>
          <cell r="EA211">
            <v>0.67100000000000004</v>
          </cell>
          <cell r="EB211">
            <v>0.56200000000000006</v>
          </cell>
          <cell r="EC211">
            <v>0.57499999999999996</v>
          </cell>
          <cell r="ED211">
            <v>0.53</v>
          </cell>
          <cell r="EE211">
            <v>0.53900000000000003</v>
          </cell>
          <cell r="EF211">
            <v>0.438</v>
          </cell>
          <cell r="EG211">
            <v>5.0000000000000001E-3</v>
          </cell>
          <cell r="EH211">
            <v>8.9999999999999993E-3</v>
          </cell>
          <cell r="EJ211">
            <v>0.35199999999999998</v>
          </cell>
          <cell r="EK211">
            <v>4.5999999999999999E-2</v>
          </cell>
          <cell r="EL211">
            <v>1.7999999999999999E-2</v>
          </cell>
          <cell r="EN211">
            <v>4.5999999999999999E-2</v>
          </cell>
          <cell r="EO211">
            <v>0.315</v>
          </cell>
          <cell r="EP211">
            <v>0.311</v>
          </cell>
          <cell r="ER211">
            <v>0.05</v>
          </cell>
          <cell r="ES211">
            <v>4.5999999999999999E-2</v>
          </cell>
          <cell r="ET211">
            <v>6.4000000000000001E-2</v>
          </cell>
          <cell r="EV211">
            <v>0.114</v>
          </cell>
          <cell r="EW211">
            <v>0.58899999999999997</v>
          </cell>
          <cell r="EX211">
            <v>0.59799999999999998</v>
          </cell>
          <cell r="EZ211">
            <v>8.15</v>
          </cell>
          <cell r="FA211">
            <v>1.7999999999999999E-2</v>
          </cell>
          <cell r="FB211">
            <v>8.9999999999999993E-3</v>
          </cell>
          <cell r="FC211">
            <v>8.9999999999999993E-3</v>
          </cell>
          <cell r="FD211">
            <v>3.2000000000000001E-2</v>
          </cell>
          <cell r="FE211">
            <v>0.05</v>
          </cell>
          <cell r="FF211">
            <v>5.5E-2</v>
          </cell>
          <cell r="FG211">
            <v>9.6000000000000002E-2</v>
          </cell>
          <cell r="FH211">
            <v>0.17799999999999999</v>
          </cell>
          <cell r="FI211">
            <v>0.187</v>
          </cell>
          <cell r="FJ211">
            <v>0.33800000000000002</v>
          </cell>
          <cell r="FK211">
            <v>2.7E-2</v>
          </cell>
          <cell r="GA211">
            <v>1.7999999999999999E-2</v>
          </cell>
          <cell r="GB211">
            <v>3.6999999999999998E-2</v>
          </cell>
          <cell r="GC211">
            <v>5.5E-2</v>
          </cell>
          <cell r="GD211">
            <v>4.1000000000000002E-2</v>
          </cell>
          <cell r="GE211">
            <v>0.14199999999999999</v>
          </cell>
          <cell r="GF211">
            <v>3.6999999999999998E-2</v>
          </cell>
          <cell r="GG211">
            <v>0.34699999999999998</v>
          </cell>
          <cell r="GH211">
            <v>0.32900000000000001</v>
          </cell>
          <cell r="GI211">
            <v>0.33300000000000002</v>
          </cell>
          <cell r="GJ211">
            <v>0.34699999999999998</v>
          </cell>
          <cell r="GK211">
            <v>0.40600000000000003</v>
          </cell>
          <cell r="GL211">
            <v>0.40600000000000003</v>
          </cell>
          <cell r="GM211">
            <v>0.55700000000000005</v>
          </cell>
          <cell r="GN211">
            <v>0.311</v>
          </cell>
          <cell r="GO211">
            <v>0.36499999999999999</v>
          </cell>
          <cell r="GP211">
            <v>0.41599999999999998</v>
          </cell>
          <cell r="GQ211">
            <v>0.32400000000000001</v>
          </cell>
          <cell r="GR211">
            <v>0.49299999999999999</v>
          </cell>
          <cell r="GS211">
            <v>3.2000000000000001E-2</v>
          </cell>
          <cell r="GT211">
            <v>0.23699999999999999</v>
          </cell>
          <cell r="GU211">
            <v>0.17799999999999999</v>
          </cell>
          <cell r="GV211">
            <v>0.128</v>
          </cell>
          <cell r="GW211">
            <v>7.2999999999999995E-2</v>
          </cell>
          <cell r="GX211">
            <v>1.7999999999999999E-2</v>
          </cell>
          <cell r="GY211">
            <v>0</v>
          </cell>
          <cell r="GZ211">
            <v>2.3E-2</v>
          </cell>
          <cell r="HA211">
            <v>1.4E-2</v>
          </cell>
          <cell r="HB211">
            <v>5.0000000000000001E-3</v>
          </cell>
          <cell r="HC211">
            <v>8.9999999999999993E-3</v>
          </cell>
          <cell r="HD211">
            <v>0</v>
          </cell>
          <cell r="HE211">
            <v>4.5999999999999999E-2</v>
          </cell>
          <cell r="HF211">
            <v>6.4000000000000001E-2</v>
          </cell>
          <cell r="HG211">
            <v>5.5E-2</v>
          </cell>
          <cell r="HH211">
            <v>6.4000000000000001E-2</v>
          </cell>
          <cell r="HI211">
            <v>4.5999999999999999E-2</v>
          </cell>
          <cell r="HJ211">
            <v>4.5999999999999999E-2</v>
          </cell>
        </row>
        <row r="212">
          <cell r="G212" t="str">
            <v>BURR</v>
          </cell>
          <cell r="L212" t="str">
            <v>Fulton Elementary Network</v>
          </cell>
          <cell r="AB212">
            <v>609828</v>
          </cell>
          <cell r="AR212" t="str">
            <v>&lt; 30</v>
          </cell>
          <cell r="AS212" t="str">
            <v/>
          </cell>
          <cell r="AT212" t="str">
            <v/>
          </cell>
          <cell r="AU212" t="str">
            <v/>
          </cell>
        </row>
        <row r="213">
          <cell r="G213" t="str">
            <v>BURROUGHS</v>
          </cell>
          <cell r="L213" t="str">
            <v>Pershing Elementary Network</v>
          </cell>
          <cell r="AB213">
            <v>609829</v>
          </cell>
          <cell r="AR213" t="str">
            <v>&lt; 30</v>
          </cell>
          <cell r="AS213" t="str">
            <v/>
          </cell>
          <cell r="AT213" t="str">
            <v/>
          </cell>
          <cell r="AU213" t="str">
            <v/>
          </cell>
        </row>
        <row r="214">
          <cell r="G214" t="str">
            <v>BRUNSON</v>
          </cell>
          <cell r="L214" t="str">
            <v>Austin-North Lawndale Elementary Network</v>
          </cell>
          <cell r="AB214">
            <v>609830</v>
          </cell>
          <cell r="AR214" t="str">
            <v>42</v>
          </cell>
          <cell r="AS214" t="str">
            <v>neutral</v>
          </cell>
          <cell r="AT214" t="str">
            <v>neutral</v>
          </cell>
          <cell r="AU214" t="str">
            <v>strong</v>
          </cell>
          <cell r="AV214">
            <v>47</v>
          </cell>
          <cell r="AW214">
            <v>50</v>
          </cell>
          <cell r="AX214">
            <v>65</v>
          </cell>
          <cell r="AY214">
            <v>163</v>
          </cell>
          <cell r="AZ214">
            <v>1</v>
          </cell>
          <cell r="BA214">
            <v>0</v>
          </cell>
          <cell r="BB214">
            <v>146</v>
          </cell>
          <cell r="BC214">
            <v>6</v>
          </cell>
          <cell r="BI214">
            <v>2.5000000000000001E-2</v>
          </cell>
          <cell r="BJ214">
            <v>1.2E-2</v>
          </cell>
          <cell r="BK214">
            <v>0</v>
          </cell>
          <cell r="BL214">
            <v>1.7999999999999999E-2</v>
          </cell>
          <cell r="BM214">
            <v>3.1E-2</v>
          </cell>
          <cell r="BN214">
            <v>4.9000000000000002E-2</v>
          </cell>
          <cell r="BO214">
            <v>8.5999999999999993E-2</v>
          </cell>
          <cell r="BP214">
            <v>6.0999999999999999E-2</v>
          </cell>
          <cell r="BQ214">
            <v>8.5999999999999993E-2</v>
          </cell>
          <cell r="BR214">
            <v>3.6999999999999998E-2</v>
          </cell>
          <cell r="BS214">
            <v>0.11</v>
          </cell>
          <cell r="BT214">
            <v>0.11700000000000001</v>
          </cell>
          <cell r="BU214">
            <v>0.27</v>
          </cell>
          <cell r="BV214">
            <v>0.27600000000000002</v>
          </cell>
          <cell r="BW214">
            <v>0.29399999999999998</v>
          </cell>
          <cell r="BX214">
            <v>0.33100000000000002</v>
          </cell>
          <cell r="BY214">
            <v>0.313</v>
          </cell>
          <cell r="BZ214">
            <v>0.307</v>
          </cell>
          <cell r="CA214">
            <v>0</v>
          </cell>
          <cell r="CB214">
            <v>0</v>
          </cell>
          <cell r="CC214">
            <v>6.0000000000000001E-3</v>
          </cell>
          <cell r="CD214">
            <v>6.0000000000000001E-3</v>
          </cell>
          <cell r="CE214">
            <v>0</v>
          </cell>
          <cell r="CF214">
            <v>1.7999999999999999E-2</v>
          </cell>
          <cell r="CG214">
            <v>0.62</v>
          </cell>
          <cell r="CH214">
            <v>0.65</v>
          </cell>
          <cell r="CI214">
            <v>0.61299999999999999</v>
          </cell>
          <cell r="CJ214">
            <v>0.60699999999999998</v>
          </cell>
          <cell r="CK214">
            <v>0.54600000000000004</v>
          </cell>
          <cell r="CL214">
            <v>0.50900000000000001</v>
          </cell>
          <cell r="CM214">
            <v>6.0000000000000001E-3</v>
          </cell>
          <cell r="CN214">
            <v>0</v>
          </cell>
          <cell r="CO214">
            <v>0</v>
          </cell>
          <cell r="CP214">
            <v>0</v>
          </cell>
          <cell r="CQ214">
            <v>6.0000000000000001E-3</v>
          </cell>
          <cell r="CR214">
            <v>1.2E-2</v>
          </cell>
          <cell r="CS214">
            <v>1.7999999999999999E-2</v>
          </cell>
          <cell r="CT214">
            <v>6.0999999999999999E-2</v>
          </cell>
          <cell r="CU214">
            <v>4.2999999999999997E-2</v>
          </cell>
          <cell r="CV214">
            <v>1.7999999999999999E-2</v>
          </cell>
          <cell r="CW214">
            <v>4.2999999999999997E-2</v>
          </cell>
          <cell r="CX214">
            <v>1.2E-2</v>
          </cell>
          <cell r="CY214">
            <v>3.1E-2</v>
          </cell>
          <cell r="CZ214">
            <v>1.7999999999999999E-2</v>
          </cell>
          <cell r="DA214">
            <v>5.5E-2</v>
          </cell>
          <cell r="DB214">
            <v>6.0999999999999999E-2</v>
          </cell>
          <cell r="DC214">
            <v>9.1999999999999998E-2</v>
          </cell>
          <cell r="DD214">
            <v>6.7000000000000004E-2</v>
          </cell>
          <cell r="DE214">
            <v>0.20200000000000001</v>
          </cell>
          <cell r="DF214">
            <v>0.19600000000000001</v>
          </cell>
          <cell r="DG214">
            <v>0.22700000000000001</v>
          </cell>
          <cell r="DH214">
            <v>0.184</v>
          </cell>
          <cell r="DI214">
            <v>0.22700000000000001</v>
          </cell>
          <cell r="DJ214">
            <v>0.27</v>
          </cell>
          <cell r="DK214">
            <v>0.22700000000000001</v>
          </cell>
          <cell r="DL214">
            <v>0.17199999999999999</v>
          </cell>
          <cell r="DM214">
            <v>0.20200000000000001</v>
          </cell>
          <cell r="DN214">
            <v>0</v>
          </cell>
          <cell r="DO214">
            <v>0</v>
          </cell>
          <cell r="DP214">
            <v>6.0000000000000001E-3</v>
          </cell>
          <cell r="DQ214">
            <v>6.0000000000000001E-3</v>
          </cell>
          <cell r="DR214">
            <v>1.2E-2</v>
          </cell>
          <cell r="DS214">
            <v>1.2E-2</v>
          </cell>
          <cell r="DT214">
            <v>6.0000000000000001E-3</v>
          </cell>
          <cell r="DU214">
            <v>0</v>
          </cell>
          <cell r="DV214">
            <v>1.7999999999999999E-2</v>
          </cell>
          <cell r="DW214">
            <v>0.77300000000000002</v>
          </cell>
          <cell r="DX214">
            <v>0.76100000000000001</v>
          </cell>
          <cell r="DY214">
            <v>0.755</v>
          </cell>
          <cell r="DZ214">
            <v>0.77900000000000003</v>
          </cell>
          <cell r="EA214">
            <v>0.73599999999999999</v>
          </cell>
          <cell r="EB214">
            <v>0.65</v>
          </cell>
          <cell r="EC214">
            <v>0.68700000000000006</v>
          </cell>
          <cell r="ED214">
            <v>0.67500000000000004</v>
          </cell>
          <cell r="EE214">
            <v>0.66900000000000004</v>
          </cell>
          <cell r="EF214">
            <v>0.40500000000000003</v>
          </cell>
          <cell r="EG214">
            <v>6.0000000000000001E-3</v>
          </cell>
          <cell r="EH214">
            <v>1.2E-2</v>
          </cell>
          <cell r="EJ214">
            <v>0.30099999999999999</v>
          </cell>
          <cell r="EK214">
            <v>0.08</v>
          </cell>
          <cell r="EL214">
            <v>6.7000000000000004E-2</v>
          </cell>
          <cell r="EN214">
            <v>0.08</v>
          </cell>
          <cell r="EO214">
            <v>0.33700000000000002</v>
          </cell>
          <cell r="EP214">
            <v>0.25800000000000001</v>
          </cell>
          <cell r="ER214">
            <v>3.6999999999999998E-2</v>
          </cell>
          <cell r="ES214">
            <v>3.6999999999999998E-2</v>
          </cell>
          <cell r="ET214">
            <v>0.08</v>
          </cell>
          <cell r="EV214">
            <v>0.17799999999999999</v>
          </cell>
          <cell r="EW214">
            <v>0.54</v>
          </cell>
          <cell r="EX214">
            <v>0.58299999999999996</v>
          </cell>
          <cell r="EZ214">
            <v>7.61</v>
          </cell>
          <cell r="FA214">
            <v>1.7999999999999999E-2</v>
          </cell>
          <cell r="FB214">
            <v>1.7999999999999999E-2</v>
          </cell>
          <cell r="FC214">
            <v>4.2999999999999997E-2</v>
          </cell>
          <cell r="FD214">
            <v>5.5E-2</v>
          </cell>
          <cell r="FE214">
            <v>7.3999999999999996E-2</v>
          </cell>
          <cell r="FF214">
            <v>0.11</v>
          </cell>
          <cell r="FG214">
            <v>5.5E-2</v>
          </cell>
          <cell r="FH214">
            <v>0.13500000000000001</v>
          </cell>
          <cell r="FI214">
            <v>0.11700000000000001</v>
          </cell>
          <cell r="FJ214">
            <v>0.33700000000000002</v>
          </cell>
          <cell r="FK214">
            <v>3.6999999999999998E-2</v>
          </cell>
          <cell r="GA214">
            <v>6.0000000000000001E-3</v>
          </cell>
          <cell r="GB214">
            <v>0</v>
          </cell>
          <cell r="GC214">
            <v>6.0000000000000001E-3</v>
          </cell>
          <cell r="GD214">
            <v>1.2E-2</v>
          </cell>
          <cell r="GE214">
            <v>3.6999999999999998E-2</v>
          </cell>
          <cell r="GF214">
            <v>6.0000000000000001E-3</v>
          </cell>
          <cell r="GG214">
            <v>0.33100000000000002</v>
          </cell>
          <cell r="GH214">
            <v>0.27600000000000002</v>
          </cell>
          <cell r="GI214">
            <v>0.27600000000000002</v>
          </cell>
          <cell r="GJ214">
            <v>0.313</v>
          </cell>
          <cell r="GK214">
            <v>0.28799999999999998</v>
          </cell>
          <cell r="GL214">
            <v>0.252</v>
          </cell>
          <cell r="GM214">
            <v>0.56399999999999995</v>
          </cell>
          <cell r="GN214">
            <v>0.497</v>
          </cell>
          <cell r="GO214">
            <v>0.51500000000000001</v>
          </cell>
          <cell r="GP214">
            <v>0.50900000000000001</v>
          </cell>
          <cell r="GQ214">
            <v>0.503</v>
          </cell>
          <cell r="GR214">
            <v>0.61299999999999999</v>
          </cell>
          <cell r="GS214">
            <v>4.9000000000000002E-2</v>
          </cell>
          <cell r="GT214">
            <v>0.17199999999999999</v>
          </cell>
          <cell r="GU214">
            <v>0.13500000000000001</v>
          </cell>
          <cell r="GV214">
            <v>0.11</v>
          </cell>
          <cell r="GW214">
            <v>0.11700000000000001</v>
          </cell>
          <cell r="GX214">
            <v>7.3999999999999996E-2</v>
          </cell>
          <cell r="GY214">
            <v>1.7999999999999999E-2</v>
          </cell>
          <cell r="GZ214">
            <v>1.2E-2</v>
          </cell>
          <cell r="HA214">
            <v>1.2E-2</v>
          </cell>
          <cell r="HB214">
            <v>1.7999999999999999E-2</v>
          </cell>
          <cell r="HC214">
            <v>1.2E-2</v>
          </cell>
          <cell r="HD214">
            <v>1.2E-2</v>
          </cell>
          <cell r="HE214">
            <v>3.1E-2</v>
          </cell>
          <cell r="HF214">
            <v>4.2999999999999997E-2</v>
          </cell>
          <cell r="HG214">
            <v>5.5E-2</v>
          </cell>
          <cell r="HH214">
            <v>3.6999999999999998E-2</v>
          </cell>
          <cell r="HI214">
            <v>4.2999999999999997E-2</v>
          </cell>
          <cell r="HJ214">
            <v>4.2999999999999997E-2</v>
          </cell>
        </row>
        <row r="215">
          <cell r="G215" t="str">
            <v>BYRNE</v>
          </cell>
          <cell r="L215" t="str">
            <v>Midway Elementary Network</v>
          </cell>
          <cell r="AB215">
            <v>609832</v>
          </cell>
          <cell r="AR215" t="str">
            <v>40</v>
          </cell>
          <cell r="AS215" t="str">
            <v>weak</v>
          </cell>
          <cell r="AT215" t="str">
            <v>weak</v>
          </cell>
          <cell r="AU215" t="str">
            <v>very weak</v>
          </cell>
          <cell r="AV215">
            <v>29</v>
          </cell>
          <cell r="AW215">
            <v>27</v>
          </cell>
          <cell r="AX215">
            <v>11</v>
          </cell>
          <cell r="AY215">
            <v>185</v>
          </cell>
          <cell r="AZ215">
            <v>91</v>
          </cell>
          <cell r="BA215">
            <v>0</v>
          </cell>
          <cell r="BB215">
            <v>1</v>
          </cell>
          <cell r="BC215">
            <v>78</v>
          </cell>
          <cell r="BI215">
            <v>2.1999999999999999E-2</v>
          </cell>
          <cell r="BJ215">
            <v>2.7E-2</v>
          </cell>
          <cell r="BK215">
            <v>1.0999999999999999E-2</v>
          </cell>
          <cell r="BL215">
            <v>1.0999999999999999E-2</v>
          </cell>
          <cell r="BM215">
            <v>4.2999999999999997E-2</v>
          </cell>
          <cell r="BN215">
            <v>5.8999999999999997E-2</v>
          </cell>
          <cell r="BO215">
            <v>0.10299999999999999</v>
          </cell>
          <cell r="BP215">
            <v>7.5999999999999998E-2</v>
          </cell>
          <cell r="BQ215">
            <v>5.3999999999999999E-2</v>
          </cell>
          <cell r="BR215">
            <v>5.8999999999999997E-2</v>
          </cell>
          <cell r="BS215">
            <v>0.13500000000000001</v>
          </cell>
          <cell r="BT215">
            <v>0.22700000000000001</v>
          </cell>
          <cell r="BU215">
            <v>0.432</v>
          </cell>
          <cell r="BV215">
            <v>0.378</v>
          </cell>
          <cell r="BW215">
            <v>0.42699999999999999</v>
          </cell>
          <cell r="BX215">
            <v>0.33500000000000002</v>
          </cell>
          <cell r="BY215">
            <v>0.48599999999999999</v>
          </cell>
          <cell r="BZ215">
            <v>0.40500000000000003</v>
          </cell>
          <cell r="CA215">
            <v>1.0999999999999999E-2</v>
          </cell>
          <cell r="CB215">
            <v>1.0999999999999999E-2</v>
          </cell>
          <cell r="CC215">
            <v>2.7E-2</v>
          </cell>
          <cell r="CD215">
            <v>1.0999999999999999E-2</v>
          </cell>
          <cell r="CE215">
            <v>5.0000000000000001E-3</v>
          </cell>
          <cell r="CF215">
            <v>2.7E-2</v>
          </cell>
          <cell r="CG215">
            <v>0.432</v>
          </cell>
          <cell r="CH215">
            <v>0.50800000000000001</v>
          </cell>
          <cell r="CI215">
            <v>0.48099999999999998</v>
          </cell>
          <cell r="CJ215">
            <v>0.58399999999999996</v>
          </cell>
          <cell r="CK215">
            <v>0.33</v>
          </cell>
          <cell r="CL215">
            <v>0.28100000000000003</v>
          </cell>
          <cell r="CM215">
            <v>5.0000000000000001E-3</v>
          </cell>
          <cell r="CN215">
            <v>1.0999999999999999E-2</v>
          </cell>
          <cell r="CO215">
            <v>1.6E-2</v>
          </cell>
          <cell r="CP215">
            <v>5.0000000000000001E-3</v>
          </cell>
          <cell r="CQ215">
            <v>1.6E-2</v>
          </cell>
          <cell r="CR215">
            <v>3.2000000000000001E-2</v>
          </cell>
          <cell r="CS215">
            <v>7.0000000000000007E-2</v>
          </cell>
          <cell r="CT215">
            <v>0.14099999999999999</v>
          </cell>
          <cell r="CU215">
            <v>7.5999999999999998E-2</v>
          </cell>
          <cell r="CV215">
            <v>2.7E-2</v>
          </cell>
          <cell r="CW215">
            <v>4.2999999999999997E-2</v>
          </cell>
          <cell r="CX215">
            <v>4.9000000000000002E-2</v>
          </cell>
          <cell r="CY215">
            <v>5.3999999999999999E-2</v>
          </cell>
          <cell r="CZ215">
            <v>3.2000000000000001E-2</v>
          </cell>
          <cell r="DA215">
            <v>9.1999999999999998E-2</v>
          </cell>
          <cell r="DB215">
            <v>0.10299999999999999</v>
          </cell>
          <cell r="DC215">
            <v>0.114</v>
          </cell>
          <cell r="DD215">
            <v>0.114</v>
          </cell>
          <cell r="DE215">
            <v>0.17299999999999999</v>
          </cell>
          <cell r="DF215">
            <v>0.249</v>
          </cell>
          <cell r="DG215">
            <v>0.23200000000000001</v>
          </cell>
          <cell r="DH215">
            <v>0.23200000000000001</v>
          </cell>
          <cell r="DI215">
            <v>0.249</v>
          </cell>
          <cell r="DJ215">
            <v>0.27600000000000002</v>
          </cell>
          <cell r="DK215">
            <v>0.29699999999999999</v>
          </cell>
          <cell r="DL215">
            <v>0.189</v>
          </cell>
          <cell r="DM215">
            <v>0.23799999999999999</v>
          </cell>
          <cell r="DN215">
            <v>1.0999999999999999E-2</v>
          </cell>
          <cell r="DO215">
            <v>5.0000000000000001E-3</v>
          </cell>
          <cell r="DP215">
            <v>1.0999999999999999E-2</v>
          </cell>
          <cell r="DQ215">
            <v>1.0999999999999999E-2</v>
          </cell>
          <cell r="DR215">
            <v>1.6E-2</v>
          </cell>
          <cell r="DS215">
            <v>1.0999999999999999E-2</v>
          </cell>
          <cell r="DT215">
            <v>2.1999999999999999E-2</v>
          </cell>
          <cell r="DU215">
            <v>2.7E-2</v>
          </cell>
          <cell r="DV215">
            <v>4.2999999999999997E-2</v>
          </cell>
          <cell r="DW215">
            <v>0.78400000000000003</v>
          </cell>
          <cell r="DX215">
            <v>0.69199999999999995</v>
          </cell>
          <cell r="DY215">
            <v>0.69199999999999995</v>
          </cell>
          <cell r="DZ215">
            <v>0.69699999999999995</v>
          </cell>
          <cell r="EA215">
            <v>0.68600000000000005</v>
          </cell>
          <cell r="EB215">
            <v>0.58899999999999997</v>
          </cell>
          <cell r="EC215">
            <v>0.50800000000000001</v>
          </cell>
          <cell r="ED215">
            <v>0.53</v>
          </cell>
          <cell r="EE215">
            <v>0.53</v>
          </cell>
          <cell r="EF215">
            <v>0.34599999999999997</v>
          </cell>
          <cell r="EG215">
            <v>1.6E-2</v>
          </cell>
          <cell r="EH215">
            <v>1.0999999999999999E-2</v>
          </cell>
          <cell r="EJ215">
            <v>0.46500000000000002</v>
          </cell>
          <cell r="EK215">
            <v>2.7E-2</v>
          </cell>
          <cell r="EL215">
            <v>3.2000000000000001E-2</v>
          </cell>
          <cell r="EN215">
            <v>8.1000000000000003E-2</v>
          </cell>
          <cell r="EO215">
            <v>0.33500000000000002</v>
          </cell>
          <cell r="EP215">
            <v>0.34100000000000003</v>
          </cell>
          <cell r="ER215">
            <v>4.2999999999999997E-2</v>
          </cell>
          <cell r="ES215">
            <v>3.2000000000000001E-2</v>
          </cell>
          <cell r="ET215">
            <v>3.2000000000000001E-2</v>
          </cell>
          <cell r="EV215">
            <v>6.5000000000000002E-2</v>
          </cell>
          <cell r="EW215">
            <v>0.58899999999999997</v>
          </cell>
          <cell r="EX215">
            <v>0.58399999999999996</v>
          </cell>
          <cell r="EZ215">
            <v>8.14</v>
          </cell>
          <cell r="FA215">
            <v>1.0999999999999999E-2</v>
          </cell>
          <cell r="FB215">
            <v>1.0999999999999999E-2</v>
          </cell>
          <cell r="FC215">
            <v>1.6E-2</v>
          </cell>
          <cell r="FD215">
            <v>2.1999999999999999E-2</v>
          </cell>
          <cell r="FE215">
            <v>5.3999999999999999E-2</v>
          </cell>
          <cell r="FF215">
            <v>5.8999999999999997E-2</v>
          </cell>
          <cell r="FG215">
            <v>8.1000000000000003E-2</v>
          </cell>
          <cell r="FH215">
            <v>0.21099999999999999</v>
          </cell>
          <cell r="FI215">
            <v>0.21099999999999999</v>
          </cell>
          <cell r="FJ215">
            <v>0.29699999999999999</v>
          </cell>
          <cell r="FK215">
            <v>2.7E-2</v>
          </cell>
          <cell r="GA215">
            <v>1.0999999999999999E-2</v>
          </cell>
          <cell r="GB215">
            <v>0.13</v>
          </cell>
          <cell r="GC215">
            <v>5.3999999999999999E-2</v>
          </cell>
          <cell r="GD215">
            <v>9.7000000000000003E-2</v>
          </cell>
          <cell r="GE215">
            <v>0.28100000000000003</v>
          </cell>
          <cell r="GF215">
            <v>1.6E-2</v>
          </cell>
          <cell r="GG215">
            <v>0.48599999999999999</v>
          </cell>
          <cell r="GH215">
            <v>0.41599999999999998</v>
          </cell>
          <cell r="GI215">
            <v>0.41599999999999998</v>
          </cell>
          <cell r="GJ215">
            <v>0.54600000000000004</v>
          </cell>
          <cell r="GK215">
            <v>0.443</v>
          </cell>
          <cell r="GL215">
            <v>0.49199999999999999</v>
          </cell>
          <cell r="GM215">
            <v>0.443</v>
          </cell>
          <cell r="GN215">
            <v>0.216</v>
          </cell>
          <cell r="GO215">
            <v>0.33</v>
          </cell>
          <cell r="GP215">
            <v>0.28599999999999998</v>
          </cell>
          <cell r="GQ215">
            <v>0.10299999999999999</v>
          </cell>
          <cell r="GR215">
            <v>0.432</v>
          </cell>
          <cell r="GS215">
            <v>1.6E-2</v>
          </cell>
          <cell r="GT215">
            <v>0.19500000000000001</v>
          </cell>
          <cell r="GU215">
            <v>0.16200000000000001</v>
          </cell>
          <cell r="GV215">
            <v>3.2000000000000001E-2</v>
          </cell>
          <cell r="GW215">
            <v>8.1000000000000003E-2</v>
          </cell>
          <cell r="GX215">
            <v>2.1999999999999999E-2</v>
          </cell>
          <cell r="GY215">
            <v>5.0000000000000001E-3</v>
          </cell>
          <cell r="GZ215">
            <v>1.0999999999999999E-2</v>
          </cell>
          <cell r="HA215">
            <v>5.0000000000000001E-3</v>
          </cell>
          <cell r="HB215">
            <v>5.0000000000000001E-3</v>
          </cell>
          <cell r="HC215">
            <v>5.3999999999999999E-2</v>
          </cell>
          <cell r="HD215">
            <v>5.0000000000000001E-3</v>
          </cell>
          <cell r="HE215">
            <v>3.7999999999999999E-2</v>
          </cell>
          <cell r="HF215">
            <v>3.2000000000000001E-2</v>
          </cell>
          <cell r="HG215">
            <v>3.2000000000000001E-2</v>
          </cell>
          <cell r="HH215">
            <v>3.2000000000000001E-2</v>
          </cell>
          <cell r="HI215">
            <v>3.7999999999999999E-2</v>
          </cell>
          <cell r="HJ215">
            <v>3.2000000000000001E-2</v>
          </cell>
        </row>
        <row r="216">
          <cell r="G216" t="str">
            <v>CALDWELL</v>
          </cell>
          <cell r="L216" t="str">
            <v>Skyway Elementary Network</v>
          </cell>
          <cell r="AB216">
            <v>609833</v>
          </cell>
          <cell r="AR216" t="str">
            <v>62</v>
          </cell>
          <cell r="AS216" t="str">
            <v>very weak</v>
          </cell>
          <cell r="AT216" t="str">
            <v>weak</v>
          </cell>
          <cell r="AU216" t="str">
            <v>neutral</v>
          </cell>
          <cell r="AV216">
            <v>16</v>
          </cell>
          <cell r="AW216">
            <v>21</v>
          </cell>
          <cell r="AX216">
            <v>43</v>
          </cell>
          <cell r="AY216">
            <v>121</v>
          </cell>
          <cell r="AZ216">
            <v>0</v>
          </cell>
          <cell r="BA216">
            <v>1</v>
          </cell>
          <cell r="BB216">
            <v>113</v>
          </cell>
          <cell r="BC216">
            <v>0</v>
          </cell>
          <cell r="BI216">
            <v>4.1000000000000002E-2</v>
          </cell>
          <cell r="BJ216">
            <v>5.8000000000000003E-2</v>
          </cell>
          <cell r="BK216">
            <v>0</v>
          </cell>
          <cell r="BL216">
            <v>4.1000000000000002E-2</v>
          </cell>
          <cell r="BM216">
            <v>0.11600000000000001</v>
          </cell>
          <cell r="BN216">
            <v>0.19</v>
          </cell>
          <cell r="BO216">
            <v>0.13200000000000001</v>
          </cell>
          <cell r="BP216">
            <v>9.0999999999999998E-2</v>
          </cell>
          <cell r="BQ216">
            <v>0.124</v>
          </cell>
          <cell r="BR216">
            <v>0.107</v>
          </cell>
          <cell r="BS216">
            <v>0.17399999999999999</v>
          </cell>
          <cell r="BT216">
            <v>0.223</v>
          </cell>
          <cell r="BU216">
            <v>0.36399999999999999</v>
          </cell>
          <cell r="BV216">
            <v>0.28100000000000003</v>
          </cell>
          <cell r="BW216">
            <v>0.38</v>
          </cell>
          <cell r="BX216">
            <v>0.28899999999999998</v>
          </cell>
          <cell r="BY216">
            <v>0.314</v>
          </cell>
          <cell r="BZ216">
            <v>0.30599999999999999</v>
          </cell>
          <cell r="CA216">
            <v>2.5000000000000001E-2</v>
          </cell>
          <cell r="CB216">
            <v>8.0000000000000002E-3</v>
          </cell>
          <cell r="CC216">
            <v>2.5000000000000001E-2</v>
          </cell>
          <cell r="CD216">
            <v>3.3000000000000002E-2</v>
          </cell>
          <cell r="CE216">
            <v>1.7000000000000001E-2</v>
          </cell>
          <cell r="CF216">
            <v>8.0000000000000002E-3</v>
          </cell>
          <cell r="CG216">
            <v>0.438</v>
          </cell>
          <cell r="CH216">
            <v>0.56200000000000006</v>
          </cell>
          <cell r="CI216">
            <v>0.47099999999999997</v>
          </cell>
          <cell r="CJ216">
            <v>0.52900000000000003</v>
          </cell>
          <cell r="CK216">
            <v>0.38</v>
          </cell>
          <cell r="CL216">
            <v>0.27300000000000002</v>
          </cell>
          <cell r="CM216">
            <v>8.0000000000000002E-3</v>
          </cell>
          <cell r="CN216">
            <v>8.0000000000000002E-3</v>
          </cell>
          <cell r="CO216">
            <v>2.5000000000000001E-2</v>
          </cell>
          <cell r="CP216">
            <v>1.7000000000000001E-2</v>
          </cell>
          <cell r="CQ216">
            <v>8.0000000000000002E-3</v>
          </cell>
          <cell r="CR216">
            <v>4.1000000000000002E-2</v>
          </cell>
          <cell r="CS216">
            <v>0.05</v>
          </cell>
          <cell r="CT216">
            <v>0.11600000000000001</v>
          </cell>
          <cell r="CU216">
            <v>4.1000000000000002E-2</v>
          </cell>
          <cell r="CV216">
            <v>4.1000000000000002E-2</v>
          </cell>
          <cell r="CW216">
            <v>6.6000000000000003E-2</v>
          </cell>
          <cell r="CX216">
            <v>6.6000000000000003E-2</v>
          </cell>
          <cell r="CY216">
            <v>9.0999999999999998E-2</v>
          </cell>
          <cell r="CZ216">
            <v>7.3999999999999996E-2</v>
          </cell>
          <cell r="DA216">
            <v>0.157</v>
          </cell>
          <cell r="DB216">
            <v>0.11600000000000001</v>
          </cell>
          <cell r="DC216">
            <v>0.13200000000000001</v>
          </cell>
          <cell r="DD216">
            <v>0.14000000000000001</v>
          </cell>
          <cell r="DE216">
            <v>0.19800000000000001</v>
          </cell>
          <cell r="DF216">
            <v>0.248</v>
          </cell>
          <cell r="DG216">
            <v>0.27300000000000002</v>
          </cell>
          <cell r="DH216">
            <v>0.157</v>
          </cell>
          <cell r="DI216">
            <v>0.24</v>
          </cell>
          <cell r="DJ216">
            <v>0.33900000000000002</v>
          </cell>
          <cell r="DK216">
            <v>0.314</v>
          </cell>
          <cell r="DL216">
            <v>0.215</v>
          </cell>
          <cell r="DM216">
            <v>0.29799999999999999</v>
          </cell>
          <cell r="DN216">
            <v>8.0000000000000002E-3</v>
          </cell>
          <cell r="DO216">
            <v>8.0000000000000002E-3</v>
          </cell>
          <cell r="DP216">
            <v>1.7000000000000001E-2</v>
          </cell>
          <cell r="DQ216">
            <v>1.7000000000000001E-2</v>
          </cell>
          <cell r="DR216">
            <v>8.0000000000000002E-3</v>
          </cell>
          <cell r="DS216">
            <v>1.7000000000000001E-2</v>
          </cell>
          <cell r="DT216">
            <v>4.1000000000000002E-2</v>
          </cell>
          <cell r="DU216">
            <v>2.5000000000000001E-2</v>
          </cell>
          <cell r="DV216">
            <v>2.5000000000000001E-2</v>
          </cell>
          <cell r="DW216">
            <v>0.74399999999999999</v>
          </cell>
          <cell r="DX216">
            <v>0.66900000000000004</v>
          </cell>
          <cell r="DY216">
            <v>0.62</v>
          </cell>
          <cell r="DZ216">
            <v>0.71899999999999997</v>
          </cell>
          <cell r="EA216">
            <v>0.66900000000000004</v>
          </cell>
          <cell r="EB216">
            <v>0.44600000000000001</v>
          </cell>
          <cell r="EC216">
            <v>0.47899999999999998</v>
          </cell>
          <cell r="ED216">
            <v>0.51200000000000001</v>
          </cell>
          <cell r="EE216">
            <v>0.496</v>
          </cell>
          <cell r="EF216">
            <v>0.32200000000000001</v>
          </cell>
          <cell r="EG216">
            <v>1.7000000000000001E-2</v>
          </cell>
          <cell r="EH216">
            <v>2.5000000000000001E-2</v>
          </cell>
          <cell r="EJ216">
            <v>0.41299999999999998</v>
          </cell>
          <cell r="EK216">
            <v>7.3999999999999996E-2</v>
          </cell>
          <cell r="EL216">
            <v>2.5000000000000001E-2</v>
          </cell>
          <cell r="EN216">
            <v>0.11600000000000001</v>
          </cell>
          <cell r="EO216">
            <v>0.33900000000000002</v>
          </cell>
          <cell r="EP216">
            <v>0.39700000000000002</v>
          </cell>
          <cell r="ER216">
            <v>4.1000000000000002E-2</v>
          </cell>
          <cell r="ES216">
            <v>0.05</v>
          </cell>
          <cell r="ET216">
            <v>5.8000000000000003E-2</v>
          </cell>
          <cell r="EV216">
            <v>0.107</v>
          </cell>
          <cell r="EW216">
            <v>0.52100000000000002</v>
          </cell>
          <cell r="EX216">
            <v>0.496</v>
          </cell>
          <cell r="EZ216">
            <v>6.42</v>
          </cell>
          <cell r="FA216">
            <v>0.11600000000000001</v>
          </cell>
          <cell r="FB216">
            <v>5.8000000000000003E-2</v>
          </cell>
          <cell r="FC216">
            <v>3.3000000000000002E-2</v>
          </cell>
          <cell r="FD216">
            <v>4.1000000000000002E-2</v>
          </cell>
          <cell r="FE216">
            <v>0.107</v>
          </cell>
          <cell r="FF216">
            <v>0.05</v>
          </cell>
          <cell r="FG216">
            <v>0.107</v>
          </cell>
          <cell r="FH216">
            <v>0.19</v>
          </cell>
          <cell r="FI216">
            <v>7.3999999999999996E-2</v>
          </cell>
          <cell r="FJ216">
            <v>0.19800000000000001</v>
          </cell>
          <cell r="FK216">
            <v>2.5000000000000001E-2</v>
          </cell>
          <cell r="GA216">
            <v>3.3000000000000002E-2</v>
          </cell>
          <cell r="GB216">
            <v>8.3000000000000004E-2</v>
          </cell>
          <cell r="GC216">
            <v>0.107</v>
          </cell>
          <cell r="GD216">
            <v>4.1000000000000002E-2</v>
          </cell>
          <cell r="GE216">
            <v>6.6000000000000003E-2</v>
          </cell>
          <cell r="GF216">
            <v>8.0000000000000002E-3</v>
          </cell>
          <cell r="GG216">
            <v>0.32200000000000001</v>
          </cell>
          <cell r="GH216">
            <v>0.29799999999999999</v>
          </cell>
          <cell r="GI216">
            <v>0.26400000000000001</v>
          </cell>
          <cell r="GJ216">
            <v>0.438</v>
          </cell>
          <cell r="GK216">
            <v>0.47099999999999997</v>
          </cell>
          <cell r="GL216">
            <v>0.372</v>
          </cell>
          <cell r="GM216">
            <v>0.56200000000000006</v>
          </cell>
          <cell r="GN216">
            <v>0.35499999999999998</v>
          </cell>
          <cell r="GO216">
            <v>0.314</v>
          </cell>
          <cell r="GP216">
            <v>0.38800000000000001</v>
          </cell>
          <cell r="GQ216">
            <v>0.33100000000000002</v>
          </cell>
          <cell r="GR216">
            <v>0.55400000000000005</v>
          </cell>
          <cell r="GS216">
            <v>4.1000000000000002E-2</v>
          </cell>
          <cell r="GT216">
            <v>0.182</v>
          </cell>
          <cell r="GU216">
            <v>0.19</v>
          </cell>
          <cell r="GV216">
            <v>6.6000000000000003E-2</v>
          </cell>
          <cell r="GW216">
            <v>7.3999999999999996E-2</v>
          </cell>
          <cell r="GX216">
            <v>3.3000000000000002E-2</v>
          </cell>
          <cell r="GY216">
            <v>8.0000000000000002E-3</v>
          </cell>
          <cell r="GZ216">
            <v>4.1000000000000002E-2</v>
          </cell>
          <cell r="HA216">
            <v>8.3000000000000004E-2</v>
          </cell>
          <cell r="HB216">
            <v>3.3000000000000002E-2</v>
          </cell>
          <cell r="HC216">
            <v>8.0000000000000002E-3</v>
          </cell>
          <cell r="HD216">
            <v>8.0000000000000002E-3</v>
          </cell>
          <cell r="HE216">
            <v>3.3000000000000002E-2</v>
          </cell>
          <cell r="HF216">
            <v>4.1000000000000002E-2</v>
          </cell>
          <cell r="HG216">
            <v>4.1000000000000002E-2</v>
          </cell>
          <cell r="HH216">
            <v>3.3000000000000002E-2</v>
          </cell>
          <cell r="HI216">
            <v>0.05</v>
          </cell>
          <cell r="HJ216">
            <v>2.5000000000000001E-2</v>
          </cell>
        </row>
        <row r="217">
          <cell r="G217" t="str">
            <v>LITTLE VILLAGE</v>
          </cell>
          <cell r="L217" t="str">
            <v>Pilsen-Little Village Elementary Network</v>
          </cell>
          <cell r="AB217">
            <v>609834</v>
          </cell>
          <cell r="AR217" t="str">
            <v>&gt; 75</v>
          </cell>
          <cell r="AS217" t="str">
            <v>weak</v>
          </cell>
          <cell r="AT217" t="str">
            <v>weak</v>
          </cell>
          <cell r="AU217" t="str">
            <v>neutral</v>
          </cell>
          <cell r="AV217">
            <v>24</v>
          </cell>
          <cell r="AW217">
            <v>39</v>
          </cell>
          <cell r="AX217">
            <v>57</v>
          </cell>
          <cell r="AY217">
            <v>344</v>
          </cell>
          <cell r="AZ217">
            <v>9</v>
          </cell>
          <cell r="BA217">
            <v>0</v>
          </cell>
          <cell r="BB217">
            <v>0</v>
          </cell>
          <cell r="BC217">
            <v>322</v>
          </cell>
          <cell r="BI217">
            <v>3.7999999999999999E-2</v>
          </cell>
          <cell r="BJ217">
            <v>3.2000000000000001E-2</v>
          </cell>
          <cell r="BK217">
            <v>4.9000000000000002E-2</v>
          </cell>
          <cell r="BL217">
            <v>1.2E-2</v>
          </cell>
          <cell r="BM217">
            <v>0.02</v>
          </cell>
          <cell r="BN217">
            <v>8.1000000000000003E-2</v>
          </cell>
          <cell r="BO217">
            <v>0.16300000000000001</v>
          </cell>
          <cell r="BP217">
            <v>9.9000000000000005E-2</v>
          </cell>
          <cell r="BQ217">
            <v>0.11</v>
          </cell>
          <cell r="BR217">
            <v>6.4000000000000001E-2</v>
          </cell>
          <cell r="BS217">
            <v>0.11600000000000001</v>
          </cell>
          <cell r="BT217">
            <v>0.16300000000000001</v>
          </cell>
          <cell r="BU217">
            <v>0.40400000000000003</v>
          </cell>
          <cell r="BV217">
            <v>0.38100000000000001</v>
          </cell>
          <cell r="BW217">
            <v>0.42399999999999999</v>
          </cell>
          <cell r="BX217">
            <v>0.30199999999999999</v>
          </cell>
          <cell r="BY217">
            <v>0.41599999999999998</v>
          </cell>
          <cell r="BZ217">
            <v>0.33400000000000002</v>
          </cell>
          <cell r="CA217">
            <v>4.3999999999999997E-2</v>
          </cell>
          <cell r="CB217">
            <v>0.02</v>
          </cell>
          <cell r="CC217">
            <v>4.3999999999999997E-2</v>
          </cell>
          <cell r="CD217">
            <v>4.1000000000000002E-2</v>
          </cell>
          <cell r="CE217">
            <v>3.7999999999999999E-2</v>
          </cell>
          <cell r="CF217">
            <v>6.7000000000000004E-2</v>
          </cell>
          <cell r="CG217">
            <v>0.35199999999999998</v>
          </cell>
          <cell r="CH217">
            <v>0.46800000000000003</v>
          </cell>
          <cell r="CI217">
            <v>0.372</v>
          </cell>
          <cell r="CJ217">
            <v>0.58099999999999996</v>
          </cell>
          <cell r="CK217">
            <v>0.41</v>
          </cell>
          <cell r="CL217">
            <v>0.35499999999999998</v>
          </cell>
          <cell r="CM217">
            <v>8.9999999999999993E-3</v>
          </cell>
          <cell r="CN217">
            <v>8.9999999999999993E-3</v>
          </cell>
          <cell r="CO217">
            <v>8.9999999999999993E-3</v>
          </cell>
          <cell r="CP217">
            <v>2.5999999999999999E-2</v>
          </cell>
          <cell r="CQ217">
            <v>8.9999999999999993E-3</v>
          </cell>
          <cell r="CR217">
            <v>1.7000000000000001E-2</v>
          </cell>
          <cell r="CS217">
            <v>3.2000000000000001E-2</v>
          </cell>
          <cell r="CT217">
            <v>8.4000000000000005E-2</v>
          </cell>
          <cell r="CU217">
            <v>4.1000000000000002E-2</v>
          </cell>
          <cell r="CV217">
            <v>1.2E-2</v>
          </cell>
          <cell r="CW217">
            <v>0.02</v>
          </cell>
          <cell r="CX217">
            <v>4.1000000000000002E-2</v>
          </cell>
          <cell r="CY217">
            <v>3.7999999999999999E-2</v>
          </cell>
          <cell r="CZ217">
            <v>3.7999999999999999E-2</v>
          </cell>
          <cell r="DA217">
            <v>4.7E-2</v>
          </cell>
          <cell r="DB217">
            <v>7.2999999999999995E-2</v>
          </cell>
          <cell r="DC217">
            <v>0.10199999999999999</v>
          </cell>
          <cell r="DD217">
            <v>8.1000000000000003E-2</v>
          </cell>
          <cell r="DE217">
            <v>0.221</v>
          </cell>
          <cell r="DF217">
            <v>0.20899999999999999</v>
          </cell>
          <cell r="DG217">
            <v>0.24099999999999999</v>
          </cell>
          <cell r="DH217">
            <v>0.26500000000000001</v>
          </cell>
          <cell r="DI217">
            <v>0.22700000000000001</v>
          </cell>
          <cell r="DJ217">
            <v>0.25</v>
          </cell>
          <cell r="DK217">
            <v>0.32</v>
          </cell>
          <cell r="DL217">
            <v>0.26200000000000001</v>
          </cell>
          <cell r="DM217">
            <v>0.24099999999999999</v>
          </cell>
          <cell r="DN217">
            <v>1.7000000000000001E-2</v>
          </cell>
          <cell r="DO217">
            <v>1.4999999999999999E-2</v>
          </cell>
          <cell r="DP217">
            <v>2.5999999999999999E-2</v>
          </cell>
          <cell r="DQ217">
            <v>2.3E-2</v>
          </cell>
          <cell r="DR217">
            <v>1.4999999999999999E-2</v>
          </cell>
          <cell r="DS217">
            <v>2.5999999999999999E-2</v>
          </cell>
          <cell r="DT217">
            <v>3.2000000000000001E-2</v>
          </cell>
          <cell r="DU217">
            <v>2.5999999999999999E-2</v>
          </cell>
          <cell r="DV217">
            <v>1.7000000000000001E-2</v>
          </cell>
          <cell r="DW217">
            <v>0.74099999999999999</v>
          </cell>
          <cell r="DX217">
            <v>0.747</v>
          </cell>
          <cell r="DY217">
            <v>0.68300000000000005</v>
          </cell>
          <cell r="DZ217">
            <v>0.64800000000000002</v>
          </cell>
          <cell r="EA217">
            <v>0.71199999999999997</v>
          </cell>
          <cell r="EB217">
            <v>0.66</v>
          </cell>
          <cell r="EC217">
            <v>0.54400000000000004</v>
          </cell>
          <cell r="ED217">
            <v>0.52600000000000002</v>
          </cell>
          <cell r="EE217">
            <v>0.61899999999999999</v>
          </cell>
          <cell r="EF217">
            <v>0.36599999999999999</v>
          </cell>
          <cell r="EG217">
            <v>2.3E-2</v>
          </cell>
          <cell r="EH217">
            <v>8.9999999999999993E-3</v>
          </cell>
          <cell r="EJ217">
            <v>0.221</v>
          </cell>
          <cell r="EK217">
            <v>7.5999999999999998E-2</v>
          </cell>
          <cell r="EL217">
            <v>2.3E-2</v>
          </cell>
          <cell r="EN217">
            <v>0.19500000000000001</v>
          </cell>
          <cell r="EO217">
            <v>0.35499999999999998</v>
          </cell>
          <cell r="EP217">
            <v>0.30499999999999999</v>
          </cell>
          <cell r="ER217">
            <v>0.11</v>
          </cell>
          <cell r="ES217">
            <v>5.5E-2</v>
          </cell>
          <cell r="ET217">
            <v>0.108</v>
          </cell>
          <cell r="EV217">
            <v>0.108</v>
          </cell>
          <cell r="EW217">
            <v>0.49099999999999999</v>
          </cell>
          <cell r="EX217">
            <v>0.55500000000000005</v>
          </cell>
          <cell r="EZ217">
            <v>8.57</v>
          </cell>
          <cell r="FA217">
            <v>1.7000000000000001E-2</v>
          </cell>
          <cell r="FB217">
            <v>1.2E-2</v>
          </cell>
          <cell r="FC217">
            <v>1.4999999999999999E-2</v>
          </cell>
          <cell r="FD217">
            <v>1.2E-2</v>
          </cell>
          <cell r="FE217">
            <v>4.1000000000000002E-2</v>
          </cell>
          <cell r="FF217">
            <v>3.7999999999999999E-2</v>
          </cell>
          <cell r="FG217">
            <v>4.1000000000000002E-2</v>
          </cell>
          <cell r="FH217">
            <v>0.108</v>
          </cell>
          <cell r="FI217">
            <v>0.16300000000000001</v>
          </cell>
          <cell r="FJ217">
            <v>0.45100000000000001</v>
          </cell>
          <cell r="FK217">
            <v>0.105</v>
          </cell>
          <cell r="GA217">
            <v>6.0000000000000001E-3</v>
          </cell>
          <cell r="GB217">
            <v>0</v>
          </cell>
          <cell r="GC217">
            <v>8.9999999999999993E-3</v>
          </cell>
          <cell r="GD217">
            <v>6.0000000000000001E-3</v>
          </cell>
          <cell r="GE217">
            <v>7.2999999999999995E-2</v>
          </cell>
          <cell r="GF217">
            <v>3.0000000000000001E-3</v>
          </cell>
          <cell r="GG217">
            <v>0.32600000000000001</v>
          </cell>
          <cell r="GH217">
            <v>0.28499999999999998</v>
          </cell>
          <cell r="GI217">
            <v>0.27600000000000002</v>
          </cell>
          <cell r="GJ217">
            <v>0.314</v>
          </cell>
          <cell r="GK217">
            <v>0.41</v>
          </cell>
          <cell r="GL217">
            <v>0.34599999999999997</v>
          </cell>
          <cell r="GM217">
            <v>0.55800000000000005</v>
          </cell>
          <cell r="GN217">
            <v>0.433</v>
          </cell>
          <cell r="GO217">
            <v>0.503</v>
          </cell>
          <cell r="GP217">
            <v>0.55800000000000005</v>
          </cell>
          <cell r="GQ217">
            <v>0.35499999999999998</v>
          </cell>
          <cell r="GR217">
            <v>0.52300000000000002</v>
          </cell>
          <cell r="GS217">
            <v>3.5000000000000003E-2</v>
          </cell>
          <cell r="GT217">
            <v>0.16600000000000001</v>
          </cell>
          <cell r="GU217">
            <v>0.11899999999999999</v>
          </cell>
          <cell r="GV217">
            <v>4.1000000000000002E-2</v>
          </cell>
          <cell r="GW217">
            <v>6.7000000000000004E-2</v>
          </cell>
          <cell r="GX217">
            <v>4.3999999999999997E-2</v>
          </cell>
          <cell r="GY217">
            <v>8.9999999999999993E-3</v>
          </cell>
          <cell r="GZ217">
            <v>1.2E-2</v>
          </cell>
          <cell r="HA217">
            <v>8.9999999999999993E-3</v>
          </cell>
          <cell r="HB217">
            <v>8.9999999999999993E-3</v>
          </cell>
          <cell r="HC217">
            <v>1.4999999999999999E-2</v>
          </cell>
          <cell r="HD217">
            <v>8.9999999999999993E-3</v>
          </cell>
          <cell r="HE217">
            <v>6.7000000000000004E-2</v>
          </cell>
          <cell r="HF217">
            <v>0.105</v>
          </cell>
          <cell r="HG217">
            <v>8.4000000000000005E-2</v>
          </cell>
          <cell r="HH217">
            <v>7.2999999999999995E-2</v>
          </cell>
          <cell r="HI217">
            <v>8.1000000000000003E-2</v>
          </cell>
          <cell r="HJ217">
            <v>7.5999999999999998E-2</v>
          </cell>
        </row>
        <row r="218">
          <cell r="G218" t="str">
            <v>CAMERON</v>
          </cell>
          <cell r="L218" t="str">
            <v>Garfield-Humboldt Elementary Network</v>
          </cell>
          <cell r="AB218">
            <v>609835</v>
          </cell>
          <cell r="AR218" t="str">
            <v>40</v>
          </cell>
          <cell r="AS218" t="str">
            <v>weak</v>
          </cell>
          <cell r="AT218" t="str">
            <v>neutral</v>
          </cell>
          <cell r="AU218" t="str">
            <v>weak</v>
          </cell>
          <cell r="AV218">
            <v>33</v>
          </cell>
          <cell r="AW218">
            <v>47</v>
          </cell>
          <cell r="AX218">
            <v>36</v>
          </cell>
          <cell r="AY218">
            <v>172</v>
          </cell>
          <cell r="AZ218">
            <v>1</v>
          </cell>
          <cell r="BA218">
            <v>0</v>
          </cell>
          <cell r="BB218">
            <v>51</v>
          </cell>
          <cell r="BC218">
            <v>112</v>
          </cell>
          <cell r="BI218">
            <v>4.1000000000000002E-2</v>
          </cell>
          <cell r="BJ218">
            <v>2.3E-2</v>
          </cell>
          <cell r="BK218">
            <v>5.8000000000000003E-2</v>
          </cell>
          <cell r="BL218">
            <v>0</v>
          </cell>
          <cell r="BM218">
            <v>2.3E-2</v>
          </cell>
          <cell r="BN218">
            <v>7.0000000000000007E-2</v>
          </cell>
          <cell r="BO218">
            <v>0.128</v>
          </cell>
          <cell r="BP218">
            <v>8.6999999999999994E-2</v>
          </cell>
          <cell r="BQ218">
            <v>0.11</v>
          </cell>
          <cell r="BR218">
            <v>7.0000000000000007E-2</v>
          </cell>
          <cell r="BS218">
            <v>0.128</v>
          </cell>
          <cell r="BT218">
            <v>0.16900000000000001</v>
          </cell>
          <cell r="BU218">
            <v>0.39</v>
          </cell>
          <cell r="BV218">
            <v>0.39500000000000002</v>
          </cell>
          <cell r="BW218">
            <v>0.36</v>
          </cell>
          <cell r="BX218">
            <v>0.24399999999999999</v>
          </cell>
          <cell r="BY218">
            <v>0.26700000000000002</v>
          </cell>
          <cell r="BZ218">
            <v>0.36599999999999999</v>
          </cell>
          <cell r="CA218">
            <v>1.7000000000000001E-2</v>
          </cell>
          <cell r="CB218">
            <v>1.2E-2</v>
          </cell>
          <cell r="CC218">
            <v>4.7E-2</v>
          </cell>
          <cell r="CD218">
            <v>1.2E-2</v>
          </cell>
          <cell r="CE218">
            <v>2.3E-2</v>
          </cell>
          <cell r="CF218">
            <v>4.1000000000000002E-2</v>
          </cell>
          <cell r="CG218">
            <v>0.42399999999999999</v>
          </cell>
          <cell r="CH218">
            <v>0.48299999999999998</v>
          </cell>
          <cell r="CI218">
            <v>0.42399999999999999</v>
          </cell>
          <cell r="CJ218">
            <v>0.67400000000000004</v>
          </cell>
          <cell r="CK218">
            <v>0.55800000000000005</v>
          </cell>
          <cell r="CL218">
            <v>0.35499999999999998</v>
          </cell>
          <cell r="CM218">
            <v>0</v>
          </cell>
          <cell r="CN218">
            <v>6.0000000000000001E-3</v>
          </cell>
          <cell r="CO218">
            <v>0</v>
          </cell>
          <cell r="CP218">
            <v>0</v>
          </cell>
          <cell r="CQ218">
            <v>0</v>
          </cell>
          <cell r="CR218">
            <v>1.7000000000000001E-2</v>
          </cell>
          <cell r="CS218">
            <v>2.3E-2</v>
          </cell>
          <cell r="CT218">
            <v>4.7E-2</v>
          </cell>
          <cell r="CU218">
            <v>3.5000000000000003E-2</v>
          </cell>
          <cell r="CV218">
            <v>2.9000000000000001E-2</v>
          </cell>
          <cell r="CW218">
            <v>4.1000000000000002E-2</v>
          </cell>
          <cell r="CX218">
            <v>4.1000000000000002E-2</v>
          </cell>
          <cell r="CY218">
            <v>5.1999999999999998E-2</v>
          </cell>
          <cell r="CZ218">
            <v>3.5000000000000003E-2</v>
          </cell>
          <cell r="DA218">
            <v>4.7E-2</v>
          </cell>
          <cell r="DB218">
            <v>7.5999999999999998E-2</v>
          </cell>
          <cell r="DC218">
            <v>0.11</v>
          </cell>
          <cell r="DD218">
            <v>7.0000000000000007E-2</v>
          </cell>
          <cell r="DE218">
            <v>0.151</v>
          </cell>
          <cell r="DF218">
            <v>0.151</v>
          </cell>
          <cell r="DG218">
            <v>0.192</v>
          </cell>
          <cell r="DH218">
            <v>0.20300000000000001</v>
          </cell>
          <cell r="DI218">
            <v>0.192</v>
          </cell>
          <cell r="DJ218">
            <v>0.215</v>
          </cell>
          <cell r="DK218">
            <v>0.23799999999999999</v>
          </cell>
          <cell r="DL218">
            <v>0.22700000000000001</v>
          </cell>
          <cell r="DM218">
            <v>0.221</v>
          </cell>
          <cell r="DN218">
            <v>2.3E-2</v>
          </cell>
          <cell r="DO218">
            <v>1.2E-2</v>
          </cell>
          <cell r="DP218">
            <v>3.5000000000000003E-2</v>
          </cell>
          <cell r="DQ218">
            <v>1.2E-2</v>
          </cell>
          <cell r="DR218">
            <v>2.9000000000000001E-2</v>
          </cell>
          <cell r="DS218">
            <v>1.7000000000000001E-2</v>
          </cell>
          <cell r="DT218">
            <v>4.1000000000000002E-2</v>
          </cell>
          <cell r="DU218">
            <v>2.3E-2</v>
          </cell>
          <cell r="DV218">
            <v>3.5000000000000003E-2</v>
          </cell>
          <cell r="DW218">
            <v>0.79700000000000004</v>
          </cell>
          <cell r="DX218">
            <v>0.79100000000000004</v>
          </cell>
          <cell r="DY218">
            <v>0.73299999999999998</v>
          </cell>
          <cell r="DZ218">
            <v>0.73299999999999998</v>
          </cell>
          <cell r="EA218">
            <v>0.74399999999999999</v>
          </cell>
          <cell r="EB218">
            <v>0.70299999999999996</v>
          </cell>
          <cell r="EC218">
            <v>0.622</v>
          </cell>
          <cell r="ED218">
            <v>0.59299999999999997</v>
          </cell>
          <cell r="EE218">
            <v>0.64</v>
          </cell>
          <cell r="EF218">
            <v>0.29099999999999998</v>
          </cell>
          <cell r="EG218">
            <v>4.1000000000000002E-2</v>
          </cell>
          <cell r="EH218">
            <v>2.3E-2</v>
          </cell>
          <cell r="EJ218">
            <v>0.29099999999999998</v>
          </cell>
          <cell r="EK218">
            <v>7.5999999999999998E-2</v>
          </cell>
          <cell r="EL218">
            <v>8.1000000000000003E-2</v>
          </cell>
          <cell r="EN218">
            <v>0.16300000000000001</v>
          </cell>
          <cell r="EO218">
            <v>0.32</v>
          </cell>
          <cell r="EP218">
            <v>0.33100000000000002</v>
          </cell>
          <cell r="ER218">
            <v>7.5999999999999998E-2</v>
          </cell>
          <cell r="ES218">
            <v>8.1000000000000003E-2</v>
          </cell>
          <cell r="ET218">
            <v>0.122</v>
          </cell>
          <cell r="EV218">
            <v>0.18</v>
          </cell>
          <cell r="EW218">
            <v>0.48299999999999998</v>
          </cell>
          <cell r="EX218">
            <v>0.442</v>
          </cell>
          <cell r="EZ218">
            <v>7.87</v>
          </cell>
          <cell r="FA218">
            <v>3.5000000000000003E-2</v>
          </cell>
          <cell r="FB218">
            <v>6.0000000000000001E-3</v>
          </cell>
          <cell r="FC218">
            <v>1.7000000000000001E-2</v>
          </cell>
          <cell r="FD218">
            <v>3.5000000000000003E-2</v>
          </cell>
          <cell r="FE218">
            <v>6.4000000000000001E-2</v>
          </cell>
          <cell r="FF218">
            <v>7.0000000000000007E-2</v>
          </cell>
          <cell r="FG218">
            <v>7.5999999999999998E-2</v>
          </cell>
          <cell r="FH218">
            <v>0.157</v>
          </cell>
          <cell r="FI218">
            <v>0.14000000000000001</v>
          </cell>
          <cell r="FJ218">
            <v>0.32600000000000001</v>
          </cell>
          <cell r="FK218">
            <v>7.5999999999999998E-2</v>
          </cell>
          <cell r="GA218">
            <v>1.7000000000000001E-2</v>
          </cell>
          <cell r="GB218">
            <v>3.5000000000000003E-2</v>
          </cell>
          <cell r="GC218">
            <v>6.4000000000000001E-2</v>
          </cell>
          <cell r="GD218">
            <v>4.1000000000000002E-2</v>
          </cell>
          <cell r="GE218">
            <v>0.13400000000000001</v>
          </cell>
          <cell r="GF218">
            <v>5.1999999999999998E-2</v>
          </cell>
          <cell r="GG218">
            <v>0.33100000000000002</v>
          </cell>
          <cell r="GH218">
            <v>0.29099999999999998</v>
          </cell>
          <cell r="GI218">
            <v>0.29099999999999998</v>
          </cell>
          <cell r="GJ218">
            <v>0.308</v>
          </cell>
          <cell r="GK218">
            <v>0.36599999999999999</v>
          </cell>
          <cell r="GL218">
            <v>0.34300000000000003</v>
          </cell>
          <cell r="GM218">
            <v>0.52900000000000003</v>
          </cell>
          <cell r="GN218">
            <v>0.34300000000000003</v>
          </cell>
          <cell r="GO218">
            <v>0.32600000000000001</v>
          </cell>
          <cell r="GP218">
            <v>0.39</v>
          </cell>
          <cell r="GQ218">
            <v>0.314</v>
          </cell>
          <cell r="GR218">
            <v>0.47699999999999998</v>
          </cell>
          <cell r="GS218">
            <v>2.3E-2</v>
          </cell>
          <cell r="GT218">
            <v>0.19800000000000001</v>
          </cell>
          <cell r="GU218">
            <v>0.192</v>
          </cell>
          <cell r="GV218">
            <v>0.151</v>
          </cell>
          <cell r="GW218">
            <v>8.1000000000000003E-2</v>
          </cell>
          <cell r="GX218">
            <v>2.9000000000000001E-2</v>
          </cell>
          <cell r="GY218">
            <v>1.2E-2</v>
          </cell>
          <cell r="GZ218">
            <v>2.3E-2</v>
          </cell>
          <cell r="HA218">
            <v>1.7000000000000001E-2</v>
          </cell>
          <cell r="HB218">
            <v>0</v>
          </cell>
          <cell r="HC218">
            <v>0</v>
          </cell>
          <cell r="HD218">
            <v>0</v>
          </cell>
          <cell r="HE218">
            <v>8.6999999999999994E-2</v>
          </cell>
          <cell r="HF218">
            <v>0.11</v>
          </cell>
          <cell r="HG218">
            <v>0.11</v>
          </cell>
          <cell r="HH218">
            <v>0.11</v>
          </cell>
          <cell r="HI218">
            <v>0.105</v>
          </cell>
          <cell r="HJ218">
            <v>9.9000000000000005E-2</v>
          </cell>
        </row>
        <row r="219">
          <cell r="G219" t="str">
            <v>CANTY</v>
          </cell>
          <cell r="L219" t="str">
            <v>O'Hare Elementary Network</v>
          </cell>
          <cell r="AB219">
            <v>609836</v>
          </cell>
          <cell r="AR219" t="str">
            <v>30</v>
          </cell>
          <cell r="AS219" t="str">
            <v>neutral</v>
          </cell>
          <cell r="AT219" t="str">
            <v>neutral</v>
          </cell>
          <cell r="AU219" t="str">
            <v>weak</v>
          </cell>
          <cell r="AV219">
            <v>46</v>
          </cell>
          <cell r="AW219">
            <v>52</v>
          </cell>
          <cell r="AX219">
            <v>33</v>
          </cell>
          <cell r="AY219">
            <v>165</v>
          </cell>
          <cell r="AZ219">
            <v>85</v>
          </cell>
          <cell r="BA219">
            <v>3</v>
          </cell>
          <cell r="BB219">
            <v>0</v>
          </cell>
          <cell r="BC219">
            <v>55</v>
          </cell>
          <cell r="BI219">
            <v>1.2E-2</v>
          </cell>
          <cell r="BJ219">
            <v>1.2E-2</v>
          </cell>
          <cell r="BK219">
            <v>0</v>
          </cell>
          <cell r="BL219">
            <v>1.2E-2</v>
          </cell>
          <cell r="BM219">
            <v>1.7999999999999999E-2</v>
          </cell>
          <cell r="BN219">
            <v>4.2000000000000003E-2</v>
          </cell>
          <cell r="BO219">
            <v>9.7000000000000003E-2</v>
          </cell>
          <cell r="BP219">
            <v>6.0999999999999999E-2</v>
          </cell>
          <cell r="BQ219">
            <v>5.5E-2</v>
          </cell>
          <cell r="BR219">
            <v>3.5999999999999997E-2</v>
          </cell>
          <cell r="BS219">
            <v>7.9000000000000001E-2</v>
          </cell>
          <cell r="BT219">
            <v>0.152</v>
          </cell>
          <cell r="BU219">
            <v>0.38800000000000001</v>
          </cell>
          <cell r="BV219">
            <v>0.32700000000000001</v>
          </cell>
          <cell r="BW219">
            <v>0.34499999999999997</v>
          </cell>
          <cell r="BX219">
            <v>0.23</v>
          </cell>
          <cell r="BY219">
            <v>0.39400000000000002</v>
          </cell>
          <cell r="BZ219">
            <v>0.36399999999999999</v>
          </cell>
          <cell r="CA219">
            <v>1.7999999999999999E-2</v>
          </cell>
          <cell r="CB219">
            <v>1.2E-2</v>
          </cell>
          <cell r="CC219">
            <v>4.2000000000000003E-2</v>
          </cell>
          <cell r="CD219">
            <v>1.7999999999999999E-2</v>
          </cell>
          <cell r="CE219">
            <v>2.4E-2</v>
          </cell>
          <cell r="CF219">
            <v>4.8000000000000001E-2</v>
          </cell>
          <cell r="CG219">
            <v>0.48499999999999999</v>
          </cell>
          <cell r="CH219">
            <v>0.58799999999999997</v>
          </cell>
          <cell r="CI219">
            <v>0.55800000000000005</v>
          </cell>
          <cell r="CJ219">
            <v>0.70299999999999996</v>
          </cell>
          <cell r="CK219">
            <v>0.48499999999999999</v>
          </cell>
          <cell r="CL219">
            <v>0.39400000000000002</v>
          </cell>
          <cell r="CM219">
            <v>0</v>
          </cell>
          <cell r="CN219">
            <v>6.0000000000000001E-3</v>
          </cell>
          <cell r="CO219">
            <v>6.0000000000000001E-3</v>
          </cell>
          <cell r="CP219">
            <v>1.7999999999999999E-2</v>
          </cell>
          <cell r="CQ219">
            <v>6.0000000000000001E-3</v>
          </cell>
          <cell r="CR219">
            <v>1.2E-2</v>
          </cell>
          <cell r="CS219">
            <v>1.7999999999999999E-2</v>
          </cell>
          <cell r="CT219">
            <v>6.0999999999999999E-2</v>
          </cell>
          <cell r="CU219">
            <v>3.5999999999999997E-2</v>
          </cell>
          <cell r="CV219">
            <v>1.2E-2</v>
          </cell>
          <cell r="CW219">
            <v>2.4E-2</v>
          </cell>
          <cell r="CX219">
            <v>4.2000000000000003E-2</v>
          </cell>
          <cell r="CY219">
            <v>4.2000000000000003E-2</v>
          </cell>
          <cell r="CZ219">
            <v>0.03</v>
          </cell>
          <cell r="DA219">
            <v>6.0999999999999999E-2</v>
          </cell>
          <cell r="DB219">
            <v>4.8000000000000001E-2</v>
          </cell>
          <cell r="DC219">
            <v>0.121</v>
          </cell>
          <cell r="DD219">
            <v>9.7000000000000003E-2</v>
          </cell>
          <cell r="DE219">
            <v>0.127</v>
          </cell>
          <cell r="DF219">
            <v>0.17</v>
          </cell>
          <cell r="DG219">
            <v>0.16400000000000001</v>
          </cell>
          <cell r="DH219">
            <v>0.127</v>
          </cell>
          <cell r="DI219">
            <v>0.158</v>
          </cell>
          <cell r="DJ219">
            <v>0.20599999999999999</v>
          </cell>
          <cell r="DK219">
            <v>0.23</v>
          </cell>
          <cell r="DL219">
            <v>0.2</v>
          </cell>
          <cell r="DM219">
            <v>0.224</v>
          </cell>
          <cell r="DN219">
            <v>1.2E-2</v>
          </cell>
          <cell r="DO219">
            <v>1.2E-2</v>
          </cell>
          <cell r="DP219">
            <v>1.2E-2</v>
          </cell>
          <cell r="DQ219">
            <v>1.2E-2</v>
          </cell>
          <cell r="DR219">
            <v>6.0000000000000001E-3</v>
          </cell>
          <cell r="DS219">
            <v>2.4E-2</v>
          </cell>
          <cell r="DT219">
            <v>1.2E-2</v>
          </cell>
          <cell r="DU219">
            <v>0.03</v>
          </cell>
          <cell r="DV219">
            <v>1.7999999999999999E-2</v>
          </cell>
          <cell r="DW219">
            <v>0.84799999999999998</v>
          </cell>
          <cell r="DX219">
            <v>0.78800000000000003</v>
          </cell>
          <cell r="DY219">
            <v>0.77600000000000002</v>
          </cell>
          <cell r="DZ219">
            <v>0.8</v>
          </cell>
          <cell r="EA219">
            <v>0.8</v>
          </cell>
          <cell r="EB219">
            <v>0.69699999999999995</v>
          </cell>
          <cell r="EC219">
            <v>0.69099999999999995</v>
          </cell>
          <cell r="ED219">
            <v>0.58799999999999997</v>
          </cell>
          <cell r="EE219">
            <v>0.624</v>
          </cell>
          <cell r="EF219">
            <v>0.47899999999999998</v>
          </cell>
          <cell r="EG219">
            <v>0.03</v>
          </cell>
          <cell r="EH219">
            <v>1.2E-2</v>
          </cell>
          <cell r="EJ219">
            <v>0.35799999999999998</v>
          </cell>
          <cell r="EK219">
            <v>5.5E-2</v>
          </cell>
          <cell r="EL219">
            <v>4.2000000000000003E-2</v>
          </cell>
          <cell r="EN219">
            <v>4.2000000000000003E-2</v>
          </cell>
          <cell r="EO219">
            <v>0.29099999999999998</v>
          </cell>
          <cell r="EP219">
            <v>0.26100000000000001</v>
          </cell>
          <cell r="ER219">
            <v>3.5999999999999997E-2</v>
          </cell>
          <cell r="ES219">
            <v>5.5E-2</v>
          </cell>
          <cell r="ET219">
            <v>4.2000000000000003E-2</v>
          </cell>
          <cell r="EV219">
            <v>8.5000000000000006E-2</v>
          </cell>
          <cell r="EW219">
            <v>0.56999999999999995</v>
          </cell>
          <cell r="EX219">
            <v>0.64200000000000002</v>
          </cell>
          <cell r="EZ219">
            <v>8.7799999999999994</v>
          </cell>
          <cell r="FA219">
            <v>1.7999999999999999E-2</v>
          </cell>
          <cell r="FB219">
            <v>6.0000000000000001E-3</v>
          </cell>
          <cell r="FC219">
            <v>0</v>
          </cell>
          <cell r="FD219">
            <v>0</v>
          </cell>
          <cell r="FE219">
            <v>0.03</v>
          </cell>
          <cell r="FF219">
            <v>3.5999999999999997E-2</v>
          </cell>
          <cell r="FG219">
            <v>5.5E-2</v>
          </cell>
          <cell r="FH219">
            <v>0.14499999999999999</v>
          </cell>
          <cell r="FI219">
            <v>0.2</v>
          </cell>
          <cell r="FJ219">
            <v>0.46700000000000003</v>
          </cell>
          <cell r="FK219">
            <v>4.2000000000000003E-2</v>
          </cell>
          <cell r="GA219">
            <v>0</v>
          </cell>
          <cell r="GB219">
            <v>7.2999999999999995E-2</v>
          </cell>
          <cell r="GC219">
            <v>4.2000000000000003E-2</v>
          </cell>
          <cell r="GD219">
            <v>7.2999999999999995E-2</v>
          </cell>
          <cell r="GE219">
            <v>0.19400000000000001</v>
          </cell>
          <cell r="GF219">
            <v>0</v>
          </cell>
          <cell r="GG219">
            <v>0.38200000000000001</v>
          </cell>
          <cell r="GH219">
            <v>0.24199999999999999</v>
          </cell>
          <cell r="GI219">
            <v>0.35799999999999998</v>
          </cell>
          <cell r="GJ219">
            <v>0.33900000000000002</v>
          </cell>
          <cell r="GK219">
            <v>0.36399999999999999</v>
          </cell>
          <cell r="GL219">
            <v>0.33300000000000002</v>
          </cell>
          <cell r="GM219">
            <v>0.56999999999999995</v>
          </cell>
          <cell r="GN219">
            <v>0.27300000000000002</v>
          </cell>
          <cell r="GO219">
            <v>0.27300000000000002</v>
          </cell>
          <cell r="GP219">
            <v>0.315</v>
          </cell>
          <cell r="GQ219">
            <v>0.224</v>
          </cell>
          <cell r="GR219">
            <v>0.56399999999999995</v>
          </cell>
          <cell r="GS219">
            <v>1.2E-2</v>
          </cell>
          <cell r="GT219">
            <v>0.27300000000000002</v>
          </cell>
          <cell r="GU219">
            <v>0.23599999999999999</v>
          </cell>
          <cell r="GV219">
            <v>0.17599999999999999</v>
          </cell>
          <cell r="GW219">
            <v>0.115</v>
          </cell>
          <cell r="GX219">
            <v>0.03</v>
          </cell>
          <cell r="GY219">
            <v>6.0000000000000001E-3</v>
          </cell>
          <cell r="GZ219">
            <v>6.0999999999999999E-2</v>
          </cell>
          <cell r="HA219">
            <v>0.03</v>
          </cell>
          <cell r="HB219">
            <v>2.4E-2</v>
          </cell>
          <cell r="HC219">
            <v>3.5999999999999997E-2</v>
          </cell>
          <cell r="HD219">
            <v>1.2E-2</v>
          </cell>
          <cell r="HE219">
            <v>0.03</v>
          </cell>
          <cell r="HF219">
            <v>7.9000000000000001E-2</v>
          </cell>
          <cell r="HG219">
            <v>6.0999999999999999E-2</v>
          </cell>
          <cell r="HH219">
            <v>7.2999999999999995E-2</v>
          </cell>
          <cell r="HI219">
            <v>6.7000000000000004E-2</v>
          </cell>
          <cell r="HJ219">
            <v>6.0999999999999999E-2</v>
          </cell>
        </row>
        <row r="220">
          <cell r="G220" t="str">
            <v>CARNEGIE</v>
          </cell>
          <cell r="L220" t="str">
            <v>Burnham Park Elementary Network</v>
          </cell>
          <cell r="AB220">
            <v>609837</v>
          </cell>
          <cell r="AR220" t="str">
            <v>&lt; 30</v>
          </cell>
          <cell r="AS220" t="str">
            <v/>
          </cell>
          <cell r="AT220" t="str">
            <v/>
          </cell>
          <cell r="AU220" t="str">
            <v/>
          </cell>
        </row>
        <row r="221">
          <cell r="G221" t="str">
            <v>CARROLL</v>
          </cell>
          <cell r="L221" t="str">
            <v>Midway Elementary Network</v>
          </cell>
          <cell r="AB221">
            <v>609839</v>
          </cell>
          <cell r="AR221" t="str">
            <v>44</v>
          </cell>
          <cell r="AS221" t="str">
            <v>neutral</v>
          </cell>
          <cell r="AT221" t="str">
            <v>strong</v>
          </cell>
          <cell r="AU221" t="str">
            <v>weak</v>
          </cell>
          <cell r="AV221">
            <v>55</v>
          </cell>
          <cell r="AW221">
            <v>63</v>
          </cell>
          <cell r="AX221">
            <v>39</v>
          </cell>
          <cell r="AY221">
            <v>157</v>
          </cell>
          <cell r="AZ221">
            <v>1</v>
          </cell>
          <cell r="BA221">
            <v>0</v>
          </cell>
          <cell r="BB221">
            <v>147</v>
          </cell>
          <cell r="BC221">
            <v>3</v>
          </cell>
          <cell r="BI221">
            <v>1.2999999999999999E-2</v>
          </cell>
          <cell r="BJ221">
            <v>1.9E-2</v>
          </cell>
          <cell r="BK221">
            <v>1.2999999999999999E-2</v>
          </cell>
          <cell r="BL221">
            <v>1.2999999999999999E-2</v>
          </cell>
          <cell r="BM221">
            <v>5.0999999999999997E-2</v>
          </cell>
          <cell r="BN221">
            <v>7.5999999999999998E-2</v>
          </cell>
          <cell r="BO221">
            <v>2.5000000000000001E-2</v>
          </cell>
          <cell r="BP221">
            <v>3.2000000000000001E-2</v>
          </cell>
          <cell r="BQ221">
            <v>1.9E-2</v>
          </cell>
          <cell r="BR221">
            <v>7.0000000000000007E-2</v>
          </cell>
          <cell r="BS221">
            <v>0.108</v>
          </cell>
          <cell r="BT221">
            <v>0.17199999999999999</v>
          </cell>
          <cell r="BU221">
            <v>0.27400000000000002</v>
          </cell>
          <cell r="BV221">
            <v>0.191</v>
          </cell>
          <cell r="BW221">
            <v>0.24199999999999999</v>
          </cell>
          <cell r="BX221">
            <v>0.255</v>
          </cell>
          <cell r="BY221">
            <v>0.30599999999999999</v>
          </cell>
          <cell r="BZ221">
            <v>0.29899999999999999</v>
          </cell>
          <cell r="CA221">
            <v>0</v>
          </cell>
          <cell r="CB221">
            <v>6.0000000000000001E-3</v>
          </cell>
          <cell r="CC221">
            <v>1.2999999999999999E-2</v>
          </cell>
          <cell r="CD221">
            <v>0</v>
          </cell>
          <cell r="CE221">
            <v>1.9E-2</v>
          </cell>
          <cell r="CF221">
            <v>3.7999999999999999E-2</v>
          </cell>
          <cell r="CG221">
            <v>0.68799999999999994</v>
          </cell>
          <cell r="CH221">
            <v>0.752</v>
          </cell>
          <cell r="CI221">
            <v>0.71299999999999997</v>
          </cell>
          <cell r="CJ221">
            <v>0.66200000000000003</v>
          </cell>
          <cell r="CK221">
            <v>0.51600000000000001</v>
          </cell>
          <cell r="CL221">
            <v>0.41399999999999998</v>
          </cell>
          <cell r="CM221">
            <v>0</v>
          </cell>
          <cell r="CN221">
            <v>0</v>
          </cell>
          <cell r="CO221">
            <v>6.0000000000000001E-3</v>
          </cell>
          <cell r="CP221">
            <v>6.0000000000000001E-3</v>
          </cell>
          <cell r="CQ221">
            <v>6.0000000000000001E-3</v>
          </cell>
          <cell r="CR221">
            <v>1.2999999999999999E-2</v>
          </cell>
          <cell r="CS221">
            <v>1.9E-2</v>
          </cell>
          <cell r="CT221">
            <v>7.5999999999999998E-2</v>
          </cell>
          <cell r="CU221">
            <v>3.7999999999999999E-2</v>
          </cell>
          <cell r="CV221">
            <v>6.0000000000000001E-3</v>
          </cell>
          <cell r="CW221">
            <v>2.5000000000000001E-2</v>
          </cell>
          <cell r="CX221">
            <v>1.9E-2</v>
          </cell>
          <cell r="CY221">
            <v>1.9E-2</v>
          </cell>
          <cell r="CZ221">
            <v>1.2999999999999999E-2</v>
          </cell>
          <cell r="DA221">
            <v>5.7000000000000002E-2</v>
          </cell>
          <cell r="DB221">
            <v>4.4999999999999998E-2</v>
          </cell>
          <cell r="DC221">
            <v>8.8999999999999996E-2</v>
          </cell>
          <cell r="DD221">
            <v>8.8999999999999996E-2</v>
          </cell>
          <cell r="DE221">
            <v>8.8999999999999996E-2</v>
          </cell>
          <cell r="DF221">
            <v>0.121</v>
          </cell>
          <cell r="DG221">
            <v>0.127</v>
          </cell>
          <cell r="DH221">
            <v>0.10199999999999999</v>
          </cell>
          <cell r="DI221">
            <v>0.153</v>
          </cell>
          <cell r="DJ221">
            <v>0.248</v>
          </cell>
          <cell r="DK221">
            <v>0.223</v>
          </cell>
          <cell r="DL221">
            <v>0.14599999999999999</v>
          </cell>
          <cell r="DM221">
            <v>0.159</v>
          </cell>
          <cell r="DN221">
            <v>6.0000000000000001E-3</v>
          </cell>
          <cell r="DO221">
            <v>0</v>
          </cell>
          <cell r="DP221">
            <v>6.0000000000000001E-3</v>
          </cell>
          <cell r="DQ221">
            <v>1.2999999999999999E-2</v>
          </cell>
          <cell r="DR221">
            <v>6.0000000000000001E-3</v>
          </cell>
          <cell r="DS221">
            <v>1.2999999999999999E-2</v>
          </cell>
          <cell r="DT221">
            <v>1.2999999999999999E-2</v>
          </cell>
          <cell r="DU221">
            <v>0</v>
          </cell>
          <cell r="DV221">
            <v>5.0999999999999997E-2</v>
          </cell>
          <cell r="DW221">
            <v>0.89800000000000002</v>
          </cell>
          <cell r="DX221">
            <v>0.85399999999999998</v>
          </cell>
          <cell r="DY221">
            <v>0.84099999999999997</v>
          </cell>
          <cell r="DZ221">
            <v>0.86</v>
          </cell>
          <cell r="EA221">
            <v>0.82199999999999995</v>
          </cell>
          <cell r="EB221">
            <v>0.66900000000000004</v>
          </cell>
          <cell r="EC221">
            <v>0.70099999999999996</v>
          </cell>
          <cell r="ED221">
            <v>0.68799999999999994</v>
          </cell>
          <cell r="EE221">
            <v>0.66200000000000003</v>
          </cell>
          <cell r="EF221">
            <v>0.40799999999999997</v>
          </cell>
          <cell r="EG221">
            <v>1.9E-2</v>
          </cell>
          <cell r="EH221">
            <v>1.2999999999999999E-2</v>
          </cell>
          <cell r="EJ221">
            <v>0.29899999999999999</v>
          </cell>
          <cell r="EK221">
            <v>3.2000000000000001E-2</v>
          </cell>
          <cell r="EL221">
            <v>1.9E-2</v>
          </cell>
          <cell r="EN221">
            <v>0.10199999999999999</v>
          </cell>
          <cell r="EO221">
            <v>0.29299999999999998</v>
          </cell>
          <cell r="EP221">
            <v>0.24199999999999999</v>
          </cell>
          <cell r="ER221">
            <v>5.0999999999999997E-2</v>
          </cell>
          <cell r="ES221">
            <v>3.7999999999999999E-2</v>
          </cell>
          <cell r="ET221">
            <v>8.3000000000000004E-2</v>
          </cell>
          <cell r="EV221">
            <v>0.14000000000000001</v>
          </cell>
          <cell r="EW221">
            <v>0.61799999999999999</v>
          </cell>
          <cell r="EX221">
            <v>0.64300000000000002</v>
          </cell>
          <cell r="EZ221">
            <v>7.85</v>
          </cell>
          <cell r="FA221">
            <v>1.9E-2</v>
          </cell>
          <cell r="FB221">
            <v>6.0000000000000001E-3</v>
          </cell>
          <cell r="FC221">
            <v>1.2999999999999999E-2</v>
          </cell>
          <cell r="FD221">
            <v>1.9E-2</v>
          </cell>
          <cell r="FE221">
            <v>0.121</v>
          </cell>
          <cell r="FF221">
            <v>7.5999999999999998E-2</v>
          </cell>
          <cell r="FG221">
            <v>7.0000000000000007E-2</v>
          </cell>
          <cell r="FH221">
            <v>0.159</v>
          </cell>
          <cell r="FI221">
            <v>0.159</v>
          </cell>
          <cell r="FJ221">
            <v>0.29899999999999999</v>
          </cell>
          <cell r="FK221">
            <v>5.7000000000000002E-2</v>
          </cell>
          <cell r="GA221">
            <v>1.9E-2</v>
          </cell>
          <cell r="GB221">
            <v>0.121</v>
          </cell>
          <cell r="GC221">
            <v>3.2000000000000001E-2</v>
          </cell>
          <cell r="GD221">
            <v>2.5000000000000001E-2</v>
          </cell>
          <cell r="GE221">
            <v>0.153</v>
          </cell>
          <cell r="GF221">
            <v>1.9E-2</v>
          </cell>
          <cell r="GG221">
            <v>0.28699999999999998</v>
          </cell>
          <cell r="GH221">
            <v>0.19700000000000001</v>
          </cell>
          <cell r="GI221">
            <v>0.36299999999999999</v>
          </cell>
          <cell r="GJ221">
            <v>0.40799999999999997</v>
          </cell>
          <cell r="GK221">
            <v>0.40799999999999997</v>
          </cell>
          <cell r="GL221">
            <v>0.33100000000000002</v>
          </cell>
          <cell r="GM221">
            <v>0.59199999999999997</v>
          </cell>
          <cell r="GN221">
            <v>0.28000000000000003</v>
          </cell>
          <cell r="GO221">
            <v>0.33800000000000002</v>
          </cell>
          <cell r="GP221">
            <v>0.42699999999999999</v>
          </cell>
          <cell r="GQ221">
            <v>0.29899999999999999</v>
          </cell>
          <cell r="GR221">
            <v>0.57299999999999995</v>
          </cell>
          <cell r="GS221">
            <v>3.2000000000000001E-2</v>
          </cell>
          <cell r="GT221">
            <v>0.255</v>
          </cell>
          <cell r="GU221">
            <v>0.191</v>
          </cell>
          <cell r="GV221">
            <v>6.4000000000000001E-2</v>
          </cell>
          <cell r="GW221">
            <v>7.5999999999999998E-2</v>
          </cell>
          <cell r="GX221">
            <v>1.9E-2</v>
          </cell>
          <cell r="GY221">
            <v>3.2000000000000001E-2</v>
          </cell>
          <cell r="GZ221">
            <v>9.6000000000000002E-2</v>
          </cell>
          <cell r="HA221">
            <v>2.5000000000000001E-2</v>
          </cell>
          <cell r="HB221">
            <v>3.2000000000000001E-2</v>
          </cell>
          <cell r="HC221">
            <v>2.5000000000000001E-2</v>
          </cell>
          <cell r="HD221">
            <v>1.9E-2</v>
          </cell>
          <cell r="HE221">
            <v>3.7999999999999999E-2</v>
          </cell>
          <cell r="HF221">
            <v>5.0999999999999997E-2</v>
          </cell>
          <cell r="HG221">
            <v>5.0999999999999997E-2</v>
          </cell>
          <cell r="HH221">
            <v>4.4999999999999998E-2</v>
          </cell>
          <cell r="HI221">
            <v>3.7999999999999999E-2</v>
          </cell>
          <cell r="HJ221">
            <v>3.7999999999999999E-2</v>
          </cell>
        </row>
        <row r="222">
          <cell r="G222" t="str">
            <v>CARSON</v>
          </cell>
          <cell r="L222" t="str">
            <v>Midway Elementary Network</v>
          </cell>
          <cell r="AB222">
            <v>609842</v>
          </cell>
          <cell r="AR222" t="str">
            <v>&gt; 75</v>
          </cell>
          <cell r="AS222" t="str">
            <v>weak</v>
          </cell>
          <cell r="AT222" t="str">
            <v>neutral</v>
          </cell>
          <cell r="AU222" t="str">
            <v>neutral</v>
          </cell>
          <cell r="AV222">
            <v>32</v>
          </cell>
          <cell r="AW222">
            <v>58</v>
          </cell>
          <cell r="AX222">
            <v>56</v>
          </cell>
          <cell r="AY222">
            <v>661</v>
          </cell>
          <cell r="AZ222">
            <v>6</v>
          </cell>
          <cell r="BA222">
            <v>0</v>
          </cell>
          <cell r="BB222">
            <v>16</v>
          </cell>
          <cell r="BC222">
            <v>617</v>
          </cell>
          <cell r="BI222">
            <v>2.9000000000000001E-2</v>
          </cell>
          <cell r="BJ222">
            <v>2.3E-2</v>
          </cell>
          <cell r="BK222">
            <v>3.2000000000000001E-2</v>
          </cell>
          <cell r="BL222">
            <v>1.4E-2</v>
          </cell>
          <cell r="BM222">
            <v>1.7999999999999999E-2</v>
          </cell>
          <cell r="BN222">
            <v>0.05</v>
          </cell>
          <cell r="BO222">
            <v>9.7000000000000003E-2</v>
          </cell>
          <cell r="BP222">
            <v>7.0000000000000007E-2</v>
          </cell>
          <cell r="BQ222">
            <v>7.3999999999999996E-2</v>
          </cell>
          <cell r="BR222">
            <v>5.0999999999999997E-2</v>
          </cell>
          <cell r="BS222">
            <v>0.11600000000000001</v>
          </cell>
          <cell r="BT222">
            <v>0.189</v>
          </cell>
          <cell r="BU222">
            <v>0.44</v>
          </cell>
          <cell r="BV222">
            <v>0.38</v>
          </cell>
          <cell r="BW222">
            <v>0.439</v>
          </cell>
          <cell r="BX222">
            <v>0.3</v>
          </cell>
          <cell r="BY222">
            <v>0.38100000000000001</v>
          </cell>
          <cell r="BZ222">
            <v>0.35699999999999998</v>
          </cell>
          <cell r="CA222">
            <v>2.7E-2</v>
          </cell>
          <cell r="CB222">
            <v>3.2000000000000001E-2</v>
          </cell>
          <cell r="CC222">
            <v>3.5000000000000003E-2</v>
          </cell>
          <cell r="CD222">
            <v>3.2000000000000001E-2</v>
          </cell>
          <cell r="CE222">
            <v>3.7999999999999999E-2</v>
          </cell>
          <cell r="CF222">
            <v>5.7000000000000002E-2</v>
          </cell>
          <cell r="CG222">
            <v>0.40699999999999997</v>
          </cell>
          <cell r="CH222">
            <v>0.496</v>
          </cell>
          <cell r="CI222">
            <v>0.42099999999999999</v>
          </cell>
          <cell r="CJ222">
            <v>0.60399999999999998</v>
          </cell>
          <cell r="CK222">
            <v>0.44600000000000001</v>
          </cell>
          <cell r="CL222">
            <v>0.34599999999999997</v>
          </cell>
          <cell r="CM222">
            <v>0</v>
          </cell>
          <cell r="CN222">
            <v>6.0000000000000001E-3</v>
          </cell>
          <cell r="CO222">
            <v>3.0000000000000001E-3</v>
          </cell>
          <cell r="CP222">
            <v>1.0999999999999999E-2</v>
          </cell>
          <cell r="CQ222">
            <v>5.0000000000000001E-3</v>
          </cell>
          <cell r="CR222">
            <v>3.0000000000000001E-3</v>
          </cell>
          <cell r="CS222">
            <v>1.4E-2</v>
          </cell>
          <cell r="CT222">
            <v>4.1000000000000002E-2</v>
          </cell>
          <cell r="CU222">
            <v>1.2E-2</v>
          </cell>
          <cell r="CV222">
            <v>8.9999999999999993E-3</v>
          </cell>
          <cell r="CW222">
            <v>8.0000000000000002E-3</v>
          </cell>
          <cell r="CX222">
            <v>1.4E-2</v>
          </cell>
          <cell r="CY222">
            <v>1.7999999999999999E-2</v>
          </cell>
          <cell r="CZ222">
            <v>1.4999999999999999E-2</v>
          </cell>
          <cell r="DA222">
            <v>2.7E-2</v>
          </cell>
          <cell r="DB222">
            <v>4.1000000000000002E-2</v>
          </cell>
          <cell r="DC222">
            <v>7.3999999999999996E-2</v>
          </cell>
          <cell r="DD222">
            <v>5.0999999999999997E-2</v>
          </cell>
          <cell r="DE222">
            <v>0.11600000000000001</v>
          </cell>
          <cell r="DF222">
            <v>0.182</v>
          </cell>
          <cell r="DG222">
            <v>0.216</v>
          </cell>
          <cell r="DH222">
            <v>0.20599999999999999</v>
          </cell>
          <cell r="DI222">
            <v>0.186</v>
          </cell>
          <cell r="DJ222">
            <v>0.218</v>
          </cell>
          <cell r="DK222">
            <v>0.253</v>
          </cell>
          <cell r="DL222">
            <v>0.26500000000000001</v>
          </cell>
          <cell r="DM222">
            <v>0.23899999999999999</v>
          </cell>
          <cell r="DN222">
            <v>2.1000000000000001E-2</v>
          </cell>
          <cell r="DO222">
            <v>2.1000000000000001E-2</v>
          </cell>
          <cell r="DP222">
            <v>0.02</v>
          </cell>
          <cell r="DQ222">
            <v>1.4E-2</v>
          </cell>
          <cell r="DR222">
            <v>1.7999999999999999E-2</v>
          </cell>
          <cell r="DS222">
            <v>2.9000000000000001E-2</v>
          </cell>
          <cell r="DT222">
            <v>2.4E-2</v>
          </cell>
          <cell r="DU222">
            <v>2.3E-2</v>
          </cell>
          <cell r="DV222">
            <v>2.7E-2</v>
          </cell>
          <cell r="DW222">
            <v>0.85299999999999998</v>
          </cell>
          <cell r="DX222">
            <v>0.78400000000000003</v>
          </cell>
          <cell r="DY222">
            <v>0.747</v>
          </cell>
          <cell r="DZ222">
            <v>0.752</v>
          </cell>
          <cell r="EA222">
            <v>0.77600000000000002</v>
          </cell>
          <cell r="EB222">
            <v>0.72299999999999998</v>
          </cell>
          <cell r="EC222">
            <v>0.66900000000000004</v>
          </cell>
          <cell r="ED222">
            <v>0.59799999999999998</v>
          </cell>
          <cell r="EE222">
            <v>0.67</v>
          </cell>
          <cell r="EF222">
            <v>0.39600000000000002</v>
          </cell>
          <cell r="EG222">
            <v>1.2E-2</v>
          </cell>
          <cell r="EH222">
            <v>8.0000000000000002E-3</v>
          </cell>
          <cell r="EJ222">
            <v>0.224</v>
          </cell>
          <cell r="EK222">
            <v>6.0999999999999999E-2</v>
          </cell>
          <cell r="EL222">
            <v>0.02</v>
          </cell>
          <cell r="EN222">
            <v>0.16</v>
          </cell>
          <cell r="EO222">
            <v>0.31900000000000001</v>
          </cell>
          <cell r="EP222">
            <v>0.27500000000000002</v>
          </cell>
          <cell r="ER222">
            <v>9.7000000000000003E-2</v>
          </cell>
          <cell r="ES222">
            <v>7.2999999999999995E-2</v>
          </cell>
          <cell r="ET222">
            <v>9.8000000000000004E-2</v>
          </cell>
          <cell r="EV222">
            <v>0.123</v>
          </cell>
          <cell r="EW222">
            <v>0.53600000000000003</v>
          </cell>
          <cell r="EX222">
            <v>0.59899999999999998</v>
          </cell>
          <cell r="EZ222">
            <v>8.56</v>
          </cell>
          <cell r="FA222">
            <v>8.9999999999999993E-3</v>
          </cell>
          <cell r="FB222">
            <v>1.4E-2</v>
          </cell>
          <cell r="FC222">
            <v>1.2E-2</v>
          </cell>
          <cell r="FD222">
            <v>1.4999999999999999E-2</v>
          </cell>
          <cell r="FE222">
            <v>3.7999999999999999E-2</v>
          </cell>
          <cell r="FF222">
            <v>3.2000000000000001E-2</v>
          </cell>
          <cell r="FG222">
            <v>5.7000000000000002E-2</v>
          </cell>
          <cell r="FH222">
            <v>0.13900000000000001</v>
          </cell>
          <cell r="FI222">
            <v>0.16800000000000001</v>
          </cell>
          <cell r="FJ222">
            <v>0.42199999999999999</v>
          </cell>
          <cell r="FK222">
            <v>9.4E-2</v>
          </cell>
          <cell r="GA222">
            <v>8.0000000000000002E-3</v>
          </cell>
          <cell r="GB222">
            <v>6.0000000000000001E-3</v>
          </cell>
          <cell r="GC222">
            <v>6.0000000000000001E-3</v>
          </cell>
          <cell r="GD222">
            <v>1.4999999999999999E-2</v>
          </cell>
          <cell r="GE222">
            <v>9.0999999999999998E-2</v>
          </cell>
          <cell r="GF222">
            <v>1.4E-2</v>
          </cell>
          <cell r="GG222">
            <v>0.28299999999999997</v>
          </cell>
          <cell r="GH222">
            <v>0.26900000000000002</v>
          </cell>
          <cell r="GI222">
            <v>0.27200000000000002</v>
          </cell>
          <cell r="GJ222">
            <v>0.30599999999999999</v>
          </cell>
          <cell r="GK222">
            <v>0.35599999999999998</v>
          </cell>
          <cell r="GL222">
            <v>0.29799999999999999</v>
          </cell>
          <cell r="GM222">
            <v>0.59899999999999998</v>
          </cell>
          <cell r="GN222">
            <v>0.437</v>
          </cell>
          <cell r="GO222">
            <v>0.49</v>
          </cell>
          <cell r="GP222">
            <v>0.499</v>
          </cell>
          <cell r="GQ222">
            <v>0.36299999999999999</v>
          </cell>
          <cell r="GR222">
            <v>0.56000000000000005</v>
          </cell>
          <cell r="GS222">
            <v>3.2000000000000001E-2</v>
          </cell>
          <cell r="GT222">
            <v>0.18</v>
          </cell>
          <cell r="GU222">
            <v>0.13600000000000001</v>
          </cell>
          <cell r="GV222">
            <v>8.5000000000000006E-2</v>
          </cell>
          <cell r="GW222">
            <v>0.1</v>
          </cell>
          <cell r="GX222">
            <v>4.3999999999999997E-2</v>
          </cell>
          <cell r="GY222">
            <v>6.0000000000000001E-3</v>
          </cell>
          <cell r="GZ222">
            <v>1.7000000000000001E-2</v>
          </cell>
          <cell r="HA222">
            <v>1.4E-2</v>
          </cell>
          <cell r="HB222">
            <v>1.0999999999999999E-2</v>
          </cell>
          <cell r="HC222">
            <v>8.9999999999999993E-3</v>
          </cell>
          <cell r="HD222">
            <v>8.0000000000000002E-3</v>
          </cell>
          <cell r="HE222">
            <v>7.2999999999999995E-2</v>
          </cell>
          <cell r="HF222">
            <v>9.0999999999999998E-2</v>
          </cell>
          <cell r="HG222">
            <v>8.2000000000000003E-2</v>
          </cell>
          <cell r="HH222">
            <v>8.5000000000000006E-2</v>
          </cell>
          <cell r="HI222">
            <v>8.2000000000000003E-2</v>
          </cell>
          <cell r="HJ222">
            <v>7.6999999999999999E-2</v>
          </cell>
        </row>
        <row r="223">
          <cell r="G223" t="str">
            <v>CARTER</v>
          </cell>
          <cell r="L223" t="str">
            <v>Burnham Park Elementary Network</v>
          </cell>
          <cell r="AB223">
            <v>609844</v>
          </cell>
          <cell r="AR223" t="str">
            <v>63</v>
          </cell>
          <cell r="AS223" t="str">
            <v>weak</v>
          </cell>
          <cell r="AT223" t="str">
            <v>weak</v>
          </cell>
          <cell r="AU223" t="str">
            <v>weak</v>
          </cell>
          <cell r="AV223">
            <v>34</v>
          </cell>
          <cell r="AW223">
            <v>25</v>
          </cell>
          <cell r="AX223">
            <v>27</v>
          </cell>
          <cell r="AY223">
            <v>131</v>
          </cell>
          <cell r="AZ223">
            <v>0</v>
          </cell>
          <cell r="BA223">
            <v>0</v>
          </cell>
          <cell r="BB223">
            <v>127</v>
          </cell>
          <cell r="BC223">
            <v>0</v>
          </cell>
          <cell r="BI223">
            <v>2.3E-2</v>
          </cell>
          <cell r="BJ223">
            <v>0</v>
          </cell>
          <cell r="BK223">
            <v>3.1E-2</v>
          </cell>
          <cell r="BL223">
            <v>3.7999999999999999E-2</v>
          </cell>
          <cell r="BM223">
            <v>3.1E-2</v>
          </cell>
          <cell r="BN223">
            <v>6.0999999999999999E-2</v>
          </cell>
          <cell r="BO223">
            <v>0.115</v>
          </cell>
          <cell r="BP223">
            <v>9.9000000000000005E-2</v>
          </cell>
          <cell r="BQ223">
            <v>0.107</v>
          </cell>
          <cell r="BR223">
            <v>9.9000000000000005E-2</v>
          </cell>
          <cell r="BS223">
            <v>0.153</v>
          </cell>
          <cell r="BT223">
            <v>0.16800000000000001</v>
          </cell>
          <cell r="BU223">
            <v>0.313</v>
          </cell>
          <cell r="BV223">
            <v>0.28999999999999998</v>
          </cell>
          <cell r="BW223">
            <v>0.35099999999999998</v>
          </cell>
          <cell r="BX223">
            <v>0.28199999999999997</v>
          </cell>
          <cell r="BY223">
            <v>0.34399999999999997</v>
          </cell>
          <cell r="BZ223">
            <v>0.32800000000000001</v>
          </cell>
          <cell r="CA223">
            <v>8.0000000000000002E-3</v>
          </cell>
          <cell r="CB223">
            <v>8.0000000000000002E-3</v>
          </cell>
          <cell r="CC223">
            <v>1.4999999999999999E-2</v>
          </cell>
          <cell r="CD223">
            <v>0</v>
          </cell>
          <cell r="CE223">
            <v>3.7999999999999999E-2</v>
          </cell>
          <cell r="CF223">
            <v>1.4999999999999999E-2</v>
          </cell>
          <cell r="CG223">
            <v>0.54200000000000004</v>
          </cell>
          <cell r="CH223">
            <v>0.60299999999999998</v>
          </cell>
          <cell r="CI223">
            <v>0.496</v>
          </cell>
          <cell r="CJ223">
            <v>0.57999999999999996</v>
          </cell>
          <cell r="CK223">
            <v>0.435</v>
          </cell>
          <cell r="CL223">
            <v>0.42699999999999999</v>
          </cell>
          <cell r="CM223">
            <v>8.0000000000000002E-3</v>
          </cell>
          <cell r="CN223">
            <v>2.3E-2</v>
          </cell>
          <cell r="CO223">
            <v>1.4999999999999999E-2</v>
          </cell>
          <cell r="CP223">
            <v>2.3E-2</v>
          </cell>
          <cell r="CQ223">
            <v>2.3E-2</v>
          </cell>
          <cell r="CR223">
            <v>3.1E-2</v>
          </cell>
          <cell r="CS223">
            <v>3.1E-2</v>
          </cell>
          <cell r="CT223">
            <v>6.9000000000000006E-2</v>
          </cell>
          <cell r="CU223">
            <v>8.4000000000000005E-2</v>
          </cell>
          <cell r="CV223">
            <v>4.5999999999999999E-2</v>
          </cell>
          <cell r="CW223">
            <v>3.7999999999999999E-2</v>
          </cell>
          <cell r="CX223">
            <v>6.0999999999999999E-2</v>
          </cell>
          <cell r="CY223">
            <v>5.2999999999999999E-2</v>
          </cell>
          <cell r="CZ223">
            <v>4.5999999999999999E-2</v>
          </cell>
          <cell r="DA223">
            <v>0.122</v>
          </cell>
          <cell r="DB223">
            <v>0.107</v>
          </cell>
          <cell r="DC223">
            <v>0.16800000000000001</v>
          </cell>
          <cell r="DD223">
            <v>0.16</v>
          </cell>
          <cell r="DE223">
            <v>0.16</v>
          </cell>
          <cell r="DF223">
            <v>0.27500000000000002</v>
          </cell>
          <cell r="DG223">
            <v>0.24399999999999999</v>
          </cell>
          <cell r="DH223">
            <v>0.22900000000000001</v>
          </cell>
          <cell r="DI223">
            <v>0.252</v>
          </cell>
          <cell r="DJ223">
            <v>0.33600000000000002</v>
          </cell>
          <cell r="DK223">
            <v>0.32800000000000001</v>
          </cell>
          <cell r="DL223">
            <v>0.252</v>
          </cell>
          <cell r="DM223">
            <v>0.252</v>
          </cell>
          <cell r="DN223">
            <v>8.0000000000000002E-3</v>
          </cell>
          <cell r="DO223">
            <v>0</v>
          </cell>
          <cell r="DP223">
            <v>1.4999999999999999E-2</v>
          </cell>
          <cell r="DQ223">
            <v>1.4999999999999999E-2</v>
          </cell>
          <cell r="DR223">
            <v>2.3E-2</v>
          </cell>
          <cell r="DS223">
            <v>8.0000000000000002E-3</v>
          </cell>
          <cell r="DT223">
            <v>8.0000000000000002E-3</v>
          </cell>
          <cell r="DU223">
            <v>1.4999999999999999E-2</v>
          </cell>
          <cell r="DV223">
            <v>1.4999999999999999E-2</v>
          </cell>
          <cell r="DW223">
            <v>0.77900000000000003</v>
          </cell>
          <cell r="DX223">
            <v>0.66400000000000003</v>
          </cell>
          <cell r="DY223">
            <v>0.66400000000000003</v>
          </cell>
          <cell r="DZ223">
            <v>0.67900000000000005</v>
          </cell>
          <cell r="EA223">
            <v>0.65600000000000003</v>
          </cell>
          <cell r="EB223">
            <v>0.504</v>
          </cell>
          <cell r="EC223">
            <v>0.52700000000000002</v>
          </cell>
          <cell r="ED223">
            <v>0.496</v>
          </cell>
          <cell r="EE223">
            <v>0.48899999999999999</v>
          </cell>
          <cell r="EF223">
            <v>0.27500000000000002</v>
          </cell>
          <cell r="EG223">
            <v>6.9000000000000006E-2</v>
          </cell>
          <cell r="EH223">
            <v>3.7999999999999999E-2</v>
          </cell>
          <cell r="EJ223">
            <v>0.34399999999999997</v>
          </cell>
          <cell r="EK223">
            <v>0.16</v>
          </cell>
          <cell r="EL223">
            <v>0.122</v>
          </cell>
          <cell r="EN223">
            <v>0.115</v>
          </cell>
          <cell r="EO223">
            <v>0.35099999999999998</v>
          </cell>
          <cell r="EP223">
            <v>0.35099999999999998</v>
          </cell>
          <cell r="ER223">
            <v>2.3E-2</v>
          </cell>
          <cell r="ES223">
            <v>3.1E-2</v>
          </cell>
          <cell r="ET223">
            <v>9.1999999999999998E-2</v>
          </cell>
          <cell r="EV223">
            <v>0.24399999999999999</v>
          </cell>
          <cell r="EW223">
            <v>0.38900000000000001</v>
          </cell>
          <cell r="EX223">
            <v>0.39700000000000002</v>
          </cell>
          <cell r="EZ223">
            <v>6.16</v>
          </cell>
          <cell r="FA223">
            <v>0.13</v>
          </cell>
          <cell r="FB223">
            <v>4.5999999999999999E-2</v>
          </cell>
          <cell r="FC223">
            <v>3.1E-2</v>
          </cell>
          <cell r="FD223">
            <v>3.1E-2</v>
          </cell>
          <cell r="FE223">
            <v>0.16</v>
          </cell>
          <cell r="FF223">
            <v>6.9000000000000006E-2</v>
          </cell>
          <cell r="FG223">
            <v>0.107</v>
          </cell>
          <cell r="FH223">
            <v>0.13</v>
          </cell>
          <cell r="FI223">
            <v>4.5999999999999999E-2</v>
          </cell>
          <cell r="FJ223">
            <v>0.19800000000000001</v>
          </cell>
          <cell r="FK223">
            <v>5.2999999999999999E-2</v>
          </cell>
          <cell r="GA223">
            <v>5.2999999999999999E-2</v>
          </cell>
          <cell r="GB223">
            <v>5.2999999999999999E-2</v>
          </cell>
          <cell r="GC223">
            <v>3.7999999999999999E-2</v>
          </cell>
          <cell r="GD223">
            <v>6.9000000000000006E-2</v>
          </cell>
          <cell r="GE223">
            <v>0.107</v>
          </cell>
          <cell r="GF223">
            <v>3.7999999999999999E-2</v>
          </cell>
          <cell r="GG223">
            <v>0.41199999999999998</v>
          </cell>
          <cell r="GH223">
            <v>0.33600000000000002</v>
          </cell>
          <cell r="GI223">
            <v>0.34399999999999997</v>
          </cell>
          <cell r="GJ223">
            <v>0.38200000000000001</v>
          </cell>
          <cell r="GK223">
            <v>0.443</v>
          </cell>
          <cell r="GL223">
            <v>0.47299999999999998</v>
          </cell>
          <cell r="GM223">
            <v>0.41199999999999998</v>
          </cell>
          <cell r="GN223">
            <v>0.32100000000000001</v>
          </cell>
          <cell r="GO223">
            <v>0.374</v>
          </cell>
          <cell r="GP223">
            <v>0.374</v>
          </cell>
          <cell r="GQ223">
            <v>0.32100000000000001</v>
          </cell>
          <cell r="GR223">
            <v>0.38900000000000001</v>
          </cell>
          <cell r="GS223">
            <v>6.9000000000000006E-2</v>
          </cell>
          <cell r="GT223">
            <v>0.214</v>
          </cell>
          <cell r="GU223">
            <v>0.16800000000000001</v>
          </cell>
          <cell r="GV223">
            <v>9.9000000000000005E-2</v>
          </cell>
          <cell r="GW223">
            <v>6.9000000000000006E-2</v>
          </cell>
          <cell r="GX223">
            <v>4.5999999999999999E-2</v>
          </cell>
          <cell r="GY223">
            <v>0</v>
          </cell>
          <cell r="GZ223">
            <v>8.0000000000000002E-3</v>
          </cell>
          <cell r="HA223">
            <v>0</v>
          </cell>
          <cell r="HB223">
            <v>0</v>
          </cell>
          <cell r="HC223">
            <v>8.0000000000000002E-3</v>
          </cell>
          <cell r="HD223">
            <v>0</v>
          </cell>
          <cell r="HE223">
            <v>5.2999999999999999E-2</v>
          </cell>
          <cell r="HF223">
            <v>6.9000000000000006E-2</v>
          </cell>
          <cell r="HG223">
            <v>7.5999999999999998E-2</v>
          </cell>
          <cell r="HH223">
            <v>7.5999999999999998E-2</v>
          </cell>
          <cell r="HI223">
            <v>5.2999999999999999E-2</v>
          </cell>
          <cell r="HJ223">
            <v>5.2999999999999999E-2</v>
          </cell>
        </row>
        <row r="224">
          <cell r="G224" t="str">
            <v>CARVER , G</v>
          </cell>
          <cell r="L224" t="str">
            <v>Lake Calumet Elementary Network</v>
          </cell>
          <cell r="AB224">
            <v>609845</v>
          </cell>
          <cell r="AR224" t="str">
            <v>&lt; 30</v>
          </cell>
          <cell r="AS224" t="str">
            <v/>
          </cell>
          <cell r="AT224" t="str">
            <v/>
          </cell>
          <cell r="AU224" t="str">
            <v/>
          </cell>
        </row>
        <row r="225">
          <cell r="G225" t="str">
            <v>ALDRIDGE</v>
          </cell>
          <cell r="L225" t="str">
            <v>Lake Calumet Elementary Network</v>
          </cell>
          <cell r="AB225">
            <v>609848</v>
          </cell>
          <cell r="AR225" t="str">
            <v>&lt; 30</v>
          </cell>
          <cell r="AS225" t="str">
            <v/>
          </cell>
          <cell r="AT225" t="str">
            <v/>
          </cell>
          <cell r="AU225" t="str">
            <v/>
          </cell>
        </row>
        <row r="226">
          <cell r="G226" t="str">
            <v>CASSELL</v>
          </cell>
          <cell r="L226" t="str">
            <v>Rock Island Elementary Network</v>
          </cell>
          <cell r="AB226">
            <v>609849</v>
          </cell>
          <cell r="AR226" t="str">
            <v>&lt; 30</v>
          </cell>
          <cell r="AS226" t="str">
            <v/>
          </cell>
          <cell r="AT226" t="str">
            <v/>
          </cell>
          <cell r="AU226" t="str">
            <v/>
          </cell>
        </row>
        <row r="227">
          <cell r="G227" t="str">
            <v>GREELEY</v>
          </cell>
          <cell r="L227" t="str">
            <v>Ravenswood-Ridge Elementary Network</v>
          </cell>
          <cell r="AB227">
            <v>609850</v>
          </cell>
          <cell r="AR227" t="str">
            <v>63</v>
          </cell>
          <cell r="AS227" t="str">
            <v>strong</v>
          </cell>
          <cell r="AT227" t="str">
            <v>neutral</v>
          </cell>
          <cell r="AU227" t="str">
            <v>strong</v>
          </cell>
          <cell r="AV227">
            <v>66</v>
          </cell>
          <cell r="AW227">
            <v>56</v>
          </cell>
          <cell r="AX227">
            <v>60</v>
          </cell>
          <cell r="AY227">
            <v>235</v>
          </cell>
          <cell r="AZ227">
            <v>31</v>
          </cell>
          <cell r="BA227">
            <v>4</v>
          </cell>
          <cell r="BB227">
            <v>22</v>
          </cell>
          <cell r="BC227">
            <v>167</v>
          </cell>
          <cell r="BI227">
            <v>4.0000000000000001E-3</v>
          </cell>
          <cell r="BJ227">
            <v>4.0000000000000001E-3</v>
          </cell>
          <cell r="BK227">
            <v>1.7000000000000001E-2</v>
          </cell>
          <cell r="BL227">
            <v>8.9999999999999993E-3</v>
          </cell>
          <cell r="BM227">
            <v>2.1000000000000001E-2</v>
          </cell>
          <cell r="BN227">
            <v>7.1999999999999995E-2</v>
          </cell>
          <cell r="BO227">
            <v>0.03</v>
          </cell>
          <cell r="BP227">
            <v>1.2999999999999999E-2</v>
          </cell>
          <cell r="BQ227">
            <v>0.03</v>
          </cell>
          <cell r="BR227">
            <v>3.4000000000000002E-2</v>
          </cell>
          <cell r="BS227">
            <v>7.6999999999999999E-2</v>
          </cell>
          <cell r="BT227">
            <v>0.14499999999999999</v>
          </cell>
          <cell r="BU227">
            <v>0.17899999999999999</v>
          </cell>
          <cell r="BV227">
            <v>0.14499999999999999</v>
          </cell>
          <cell r="BW227">
            <v>0.33200000000000002</v>
          </cell>
          <cell r="BX227">
            <v>0.17899999999999999</v>
          </cell>
          <cell r="BY227">
            <v>0.29399999999999998</v>
          </cell>
          <cell r="BZ227">
            <v>0.31900000000000001</v>
          </cell>
          <cell r="CA227">
            <v>1.2999999999999999E-2</v>
          </cell>
          <cell r="CB227">
            <v>1.2999999999999999E-2</v>
          </cell>
          <cell r="CC227">
            <v>2.5999999999999999E-2</v>
          </cell>
          <cell r="CD227">
            <v>4.0000000000000001E-3</v>
          </cell>
          <cell r="CE227">
            <v>4.0000000000000001E-3</v>
          </cell>
          <cell r="CF227">
            <v>2.5999999999999999E-2</v>
          </cell>
          <cell r="CG227">
            <v>0.77400000000000002</v>
          </cell>
          <cell r="CH227">
            <v>0.82599999999999996</v>
          </cell>
          <cell r="CI227">
            <v>0.59599999999999997</v>
          </cell>
          <cell r="CJ227">
            <v>0.77400000000000002</v>
          </cell>
          <cell r="CK227">
            <v>0.60399999999999998</v>
          </cell>
          <cell r="CL227">
            <v>0.438</v>
          </cell>
          <cell r="CM227">
            <v>0</v>
          </cell>
          <cell r="CN227">
            <v>4.0000000000000001E-3</v>
          </cell>
          <cell r="CO227">
            <v>4.0000000000000001E-3</v>
          </cell>
          <cell r="CP227">
            <v>1.2999999999999999E-2</v>
          </cell>
          <cell r="CQ227">
            <v>4.0000000000000001E-3</v>
          </cell>
          <cell r="CR227">
            <v>1.7000000000000001E-2</v>
          </cell>
          <cell r="CS227">
            <v>1.2999999999999999E-2</v>
          </cell>
          <cell r="CT227">
            <v>7.6999999999999999E-2</v>
          </cell>
          <cell r="CU227">
            <v>3.7999999999999999E-2</v>
          </cell>
          <cell r="CV227">
            <v>1.2999999999999999E-2</v>
          </cell>
          <cell r="CW227">
            <v>1.2999999999999999E-2</v>
          </cell>
          <cell r="CX227">
            <v>3.7999999999999999E-2</v>
          </cell>
          <cell r="CY227">
            <v>2.1000000000000001E-2</v>
          </cell>
          <cell r="CZ227">
            <v>1.7000000000000001E-2</v>
          </cell>
          <cell r="DA227">
            <v>1.7000000000000001E-2</v>
          </cell>
          <cell r="DB227">
            <v>6.4000000000000001E-2</v>
          </cell>
          <cell r="DC227">
            <v>0.115</v>
          </cell>
          <cell r="DD227">
            <v>5.5E-2</v>
          </cell>
          <cell r="DE227">
            <v>0.111</v>
          </cell>
          <cell r="DF227">
            <v>0.157</v>
          </cell>
          <cell r="DG227">
            <v>0.17399999999999999</v>
          </cell>
          <cell r="DH227">
            <v>0.17399999999999999</v>
          </cell>
          <cell r="DI227">
            <v>0.183</v>
          </cell>
          <cell r="DJ227">
            <v>0.20399999999999999</v>
          </cell>
          <cell r="DK227">
            <v>0.23</v>
          </cell>
          <cell r="DL227">
            <v>0.26400000000000001</v>
          </cell>
          <cell r="DM227">
            <v>0.221</v>
          </cell>
          <cell r="DN227">
            <v>4.0000000000000001E-3</v>
          </cell>
          <cell r="DO227">
            <v>8.9999999999999993E-3</v>
          </cell>
          <cell r="DP227">
            <v>4.0000000000000001E-3</v>
          </cell>
          <cell r="DQ227">
            <v>8.9999999999999993E-3</v>
          </cell>
          <cell r="DR227">
            <v>1.2999999999999999E-2</v>
          </cell>
          <cell r="DS227">
            <v>1.7000000000000001E-2</v>
          </cell>
          <cell r="DT227">
            <v>2.1000000000000001E-2</v>
          </cell>
          <cell r="DU227">
            <v>1.2999999999999999E-2</v>
          </cell>
          <cell r="DV227">
            <v>1.2999999999999999E-2</v>
          </cell>
          <cell r="DW227">
            <v>0.872</v>
          </cell>
          <cell r="DX227">
            <v>0.81699999999999995</v>
          </cell>
          <cell r="DY227">
            <v>0.77900000000000003</v>
          </cell>
          <cell r="DZ227">
            <v>0.78300000000000003</v>
          </cell>
          <cell r="EA227">
            <v>0.78300000000000003</v>
          </cell>
          <cell r="EB227">
            <v>0.745</v>
          </cell>
          <cell r="EC227">
            <v>0.67200000000000004</v>
          </cell>
          <cell r="ED227">
            <v>0.53200000000000003</v>
          </cell>
          <cell r="EE227">
            <v>0.67200000000000004</v>
          </cell>
          <cell r="EF227">
            <v>0.53200000000000003</v>
          </cell>
          <cell r="EG227">
            <v>1.7000000000000001E-2</v>
          </cell>
          <cell r="EH227">
            <v>8.9999999999999993E-3</v>
          </cell>
          <cell r="EJ227">
            <v>0.217</v>
          </cell>
          <cell r="EK227">
            <v>8.9999999999999993E-3</v>
          </cell>
          <cell r="EL227">
            <v>8.9999999999999993E-3</v>
          </cell>
          <cell r="EN227">
            <v>8.1000000000000003E-2</v>
          </cell>
          <cell r="EO227">
            <v>0.221</v>
          </cell>
          <cell r="EP227">
            <v>0.217</v>
          </cell>
          <cell r="ER227">
            <v>0.06</v>
          </cell>
          <cell r="ES227">
            <v>4.2999999999999997E-2</v>
          </cell>
          <cell r="ET227">
            <v>0.06</v>
          </cell>
          <cell r="EV227">
            <v>0.111</v>
          </cell>
          <cell r="EW227">
            <v>0.71099999999999997</v>
          </cell>
          <cell r="EX227">
            <v>0.70599999999999996</v>
          </cell>
          <cell r="EZ227">
            <v>9.1300000000000008</v>
          </cell>
          <cell r="FA227">
            <v>8.9999999999999993E-3</v>
          </cell>
          <cell r="FB227">
            <v>8.9999999999999993E-3</v>
          </cell>
          <cell r="FC227">
            <v>0</v>
          </cell>
          <cell r="FD227">
            <v>4.0000000000000001E-3</v>
          </cell>
          <cell r="FE227">
            <v>1.7000000000000001E-2</v>
          </cell>
          <cell r="FF227">
            <v>3.4000000000000002E-2</v>
          </cell>
          <cell r="FG227">
            <v>4.2999999999999997E-2</v>
          </cell>
          <cell r="FH227">
            <v>6.8000000000000005E-2</v>
          </cell>
          <cell r="FI227">
            <v>0.187</v>
          </cell>
          <cell r="FJ227">
            <v>0.6</v>
          </cell>
          <cell r="FK227">
            <v>0.03</v>
          </cell>
          <cell r="GA227">
            <v>2.1000000000000001E-2</v>
          </cell>
          <cell r="GB227">
            <v>3.4000000000000002E-2</v>
          </cell>
          <cell r="GC227">
            <v>1.7000000000000001E-2</v>
          </cell>
          <cell r="GD227">
            <v>1.7000000000000001E-2</v>
          </cell>
          <cell r="GE227">
            <v>6.4000000000000001E-2</v>
          </cell>
          <cell r="GF227">
            <v>8.9999999999999993E-3</v>
          </cell>
          <cell r="GG227">
            <v>0.28899999999999998</v>
          </cell>
          <cell r="GH227">
            <v>0.26800000000000002</v>
          </cell>
          <cell r="GI227">
            <v>0.255</v>
          </cell>
          <cell r="GJ227">
            <v>0.315</v>
          </cell>
          <cell r="GK227">
            <v>0.48099999999999998</v>
          </cell>
          <cell r="GL227">
            <v>0.26800000000000002</v>
          </cell>
          <cell r="GM227">
            <v>0.61699999999999999</v>
          </cell>
          <cell r="GN227">
            <v>0.4</v>
          </cell>
          <cell r="GO227">
            <v>0.58299999999999996</v>
          </cell>
          <cell r="GP227">
            <v>0.55700000000000005</v>
          </cell>
          <cell r="GQ227">
            <v>0.35699999999999998</v>
          </cell>
          <cell r="GR227">
            <v>0.65100000000000002</v>
          </cell>
          <cell r="GS227">
            <v>4.2999999999999997E-2</v>
          </cell>
          <cell r="GT227">
            <v>0.221</v>
          </cell>
          <cell r="GU227">
            <v>0.10199999999999999</v>
          </cell>
          <cell r="GV227">
            <v>5.0999999999999997E-2</v>
          </cell>
          <cell r="GW227">
            <v>7.1999999999999995E-2</v>
          </cell>
          <cell r="GX227">
            <v>4.2999999999999997E-2</v>
          </cell>
          <cell r="GY227">
            <v>1.2999999999999999E-2</v>
          </cell>
          <cell r="GZ227">
            <v>2.1000000000000001E-2</v>
          </cell>
          <cell r="HA227">
            <v>8.9999999999999993E-3</v>
          </cell>
          <cell r="HB227">
            <v>8.9999999999999993E-3</v>
          </cell>
          <cell r="HC227">
            <v>8.9999999999999993E-3</v>
          </cell>
          <cell r="HD227">
            <v>8.9999999999999993E-3</v>
          </cell>
          <cell r="HE227">
            <v>1.7000000000000001E-2</v>
          </cell>
          <cell r="HF227">
            <v>5.5E-2</v>
          </cell>
          <cell r="HG227">
            <v>3.4000000000000002E-2</v>
          </cell>
          <cell r="HH227">
            <v>5.0999999999999997E-2</v>
          </cell>
          <cell r="HI227">
            <v>1.7000000000000001E-2</v>
          </cell>
          <cell r="HJ227">
            <v>2.1000000000000001E-2</v>
          </cell>
        </row>
        <row r="228">
          <cell r="G228" t="str">
            <v>CHALMERS</v>
          </cell>
          <cell r="L228" t="str">
            <v>Austin-North Lawndale Elementary Network</v>
          </cell>
          <cell r="AB228">
            <v>609851</v>
          </cell>
          <cell r="AR228" t="str">
            <v>43</v>
          </cell>
          <cell r="AS228" t="str">
            <v>strong</v>
          </cell>
          <cell r="AT228" t="str">
            <v>neutral</v>
          </cell>
          <cell r="AU228" t="str">
            <v>strong</v>
          </cell>
          <cell r="AV228">
            <v>71</v>
          </cell>
          <cell r="AW228">
            <v>55</v>
          </cell>
          <cell r="AX228">
            <v>73</v>
          </cell>
          <cell r="AY228">
            <v>65</v>
          </cell>
          <cell r="AZ228">
            <v>2</v>
          </cell>
          <cell r="BA228">
            <v>0</v>
          </cell>
          <cell r="BB228">
            <v>60</v>
          </cell>
          <cell r="BC228">
            <v>1</v>
          </cell>
          <cell r="BI228">
            <v>1.4999999999999999E-2</v>
          </cell>
          <cell r="BJ228">
            <v>1.4999999999999999E-2</v>
          </cell>
          <cell r="BK228">
            <v>1.4999999999999999E-2</v>
          </cell>
          <cell r="BL228">
            <v>6.2E-2</v>
          </cell>
          <cell r="BM228">
            <v>1.4999999999999999E-2</v>
          </cell>
          <cell r="BN228">
            <v>7.6999999999999999E-2</v>
          </cell>
          <cell r="BO228">
            <v>1.4999999999999999E-2</v>
          </cell>
          <cell r="BP228">
            <v>3.1E-2</v>
          </cell>
          <cell r="BQ228">
            <v>0</v>
          </cell>
          <cell r="BR228">
            <v>3.1E-2</v>
          </cell>
          <cell r="BS228">
            <v>6.2E-2</v>
          </cell>
          <cell r="BT228">
            <v>0.108</v>
          </cell>
          <cell r="BU228">
            <v>0.246</v>
          </cell>
          <cell r="BV228">
            <v>0.16900000000000001</v>
          </cell>
          <cell r="BW228">
            <v>0.185</v>
          </cell>
          <cell r="BX228">
            <v>0.16900000000000001</v>
          </cell>
          <cell r="BY228">
            <v>0.29199999999999998</v>
          </cell>
          <cell r="BZ228">
            <v>0.246</v>
          </cell>
          <cell r="CA228">
            <v>0</v>
          </cell>
          <cell r="CB228">
            <v>0</v>
          </cell>
          <cell r="CC228">
            <v>0</v>
          </cell>
          <cell r="CD228">
            <v>1.4999999999999999E-2</v>
          </cell>
          <cell r="CE228">
            <v>0</v>
          </cell>
          <cell r="CF228">
            <v>3.1E-2</v>
          </cell>
          <cell r="CG228">
            <v>0.72299999999999998</v>
          </cell>
          <cell r="CH228">
            <v>0.78500000000000003</v>
          </cell>
          <cell r="CI228">
            <v>0.8</v>
          </cell>
          <cell r="CJ228">
            <v>0.72299999999999998</v>
          </cell>
          <cell r="CK228">
            <v>0.63100000000000001</v>
          </cell>
          <cell r="CL228">
            <v>0.53800000000000003</v>
          </cell>
          <cell r="CM228">
            <v>1.4999999999999999E-2</v>
          </cell>
          <cell r="CN228">
            <v>1.4999999999999999E-2</v>
          </cell>
          <cell r="CO228">
            <v>3.1E-2</v>
          </cell>
          <cell r="CP228">
            <v>3.1E-2</v>
          </cell>
          <cell r="CQ228">
            <v>1.4999999999999999E-2</v>
          </cell>
          <cell r="CR228">
            <v>3.1E-2</v>
          </cell>
          <cell r="CS228">
            <v>3.1E-2</v>
          </cell>
          <cell r="CT228">
            <v>6.2E-2</v>
          </cell>
          <cell r="CU228">
            <v>4.5999999999999999E-2</v>
          </cell>
          <cell r="CV228">
            <v>1.4999999999999999E-2</v>
          </cell>
          <cell r="CW228">
            <v>3.1E-2</v>
          </cell>
          <cell r="CX228">
            <v>3.1E-2</v>
          </cell>
          <cell r="CY228">
            <v>1.4999999999999999E-2</v>
          </cell>
          <cell r="CZ228">
            <v>3.1E-2</v>
          </cell>
          <cell r="DA228">
            <v>6.2E-2</v>
          </cell>
          <cell r="DB228">
            <v>4.5999999999999999E-2</v>
          </cell>
          <cell r="DC228">
            <v>3.1E-2</v>
          </cell>
          <cell r="DD228">
            <v>4.5999999999999999E-2</v>
          </cell>
          <cell r="DE228">
            <v>0.108</v>
          </cell>
          <cell r="DF228">
            <v>0.16900000000000001</v>
          </cell>
          <cell r="DG228">
            <v>0.154</v>
          </cell>
          <cell r="DH228">
            <v>0.215</v>
          </cell>
          <cell r="DI228">
            <v>0.185</v>
          </cell>
          <cell r="DJ228">
            <v>0.215</v>
          </cell>
          <cell r="DK228">
            <v>0.154</v>
          </cell>
          <cell r="DL228">
            <v>0.215</v>
          </cell>
          <cell r="DM228">
            <v>0.26200000000000001</v>
          </cell>
          <cell r="DN228">
            <v>1.4999999999999999E-2</v>
          </cell>
          <cell r="DO228">
            <v>0</v>
          </cell>
          <cell r="DP228">
            <v>1.4999999999999999E-2</v>
          </cell>
          <cell r="DQ228">
            <v>0</v>
          </cell>
          <cell r="DR228">
            <v>0</v>
          </cell>
          <cell r="DS228">
            <v>0</v>
          </cell>
          <cell r="DT228">
            <v>1.4999999999999999E-2</v>
          </cell>
          <cell r="DU228">
            <v>0</v>
          </cell>
          <cell r="DV228">
            <v>0</v>
          </cell>
          <cell r="DW228">
            <v>0.84599999999999997</v>
          </cell>
          <cell r="DX228">
            <v>0.78500000000000003</v>
          </cell>
          <cell r="DY228">
            <v>0.76900000000000002</v>
          </cell>
          <cell r="DZ228">
            <v>0.73799999999999999</v>
          </cell>
          <cell r="EA228">
            <v>0.76900000000000002</v>
          </cell>
          <cell r="EB228">
            <v>0.69199999999999995</v>
          </cell>
          <cell r="EC228">
            <v>0.754</v>
          </cell>
          <cell r="ED228">
            <v>0.69199999999999995</v>
          </cell>
          <cell r="EE228">
            <v>0.64600000000000002</v>
          </cell>
          <cell r="EF228">
            <v>0.35399999999999998</v>
          </cell>
          <cell r="EG228">
            <v>0</v>
          </cell>
          <cell r="EH228">
            <v>0</v>
          </cell>
          <cell r="EJ228">
            <v>0.308</v>
          </cell>
          <cell r="EK228">
            <v>4.5999999999999999E-2</v>
          </cell>
          <cell r="EL228">
            <v>3.1E-2</v>
          </cell>
          <cell r="EN228">
            <v>0.13800000000000001</v>
          </cell>
          <cell r="EO228">
            <v>0.2</v>
          </cell>
          <cell r="EP228">
            <v>0.2</v>
          </cell>
          <cell r="ER228">
            <v>4.5999999999999999E-2</v>
          </cell>
          <cell r="ES228">
            <v>0.123</v>
          </cell>
          <cell r="ET228">
            <v>0.108</v>
          </cell>
          <cell r="EV228">
            <v>0.154</v>
          </cell>
          <cell r="EW228">
            <v>0.63100000000000001</v>
          </cell>
          <cell r="EX228">
            <v>0.66200000000000003</v>
          </cell>
          <cell r="EZ228">
            <v>8.27</v>
          </cell>
          <cell r="FA228">
            <v>1.4999999999999999E-2</v>
          </cell>
          <cell r="FB228">
            <v>1.4999999999999999E-2</v>
          </cell>
          <cell r="FC228">
            <v>0</v>
          </cell>
          <cell r="FD228">
            <v>1.4999999999999999E-2</v>
          </cell>
          <cell r="FE228">
            <v>7.6999999999999999E-2</v>
          </cell>
          <cell r="FF228">
            <v>3.1E-2</v>
          </cell>
          <cell r="FG228">
            <v>0.108</v>
          </cell>
          <cell r="FH228">
            <v>0.154</v>
          </cell>
          <cell r="FI228">
            <v>0.154</v>
          </cell>
          <cell r="FJ228">
            <v>0.38500000000000001</v>
          </cell>
          <cell r="FK228">
            <v>4.5999999999999999E-2</v>
          </cell>
          <cell r="GA228">
            <v>1.4999999999999999E-2</v>
          </cell>
          <cell r="GB228">
            <v>0</v>
          </cell>
          <cell r="GC228">
            <v>3.1E-2</v>
          </cell>
          <cell r="GD228">
            <v>1.4999999999999999E-2</v>
          </cell>
          <cell r="GE228">
            <v>3.1E-2</v>
          </cell>
          <cell r="GF228">
            <v>0</v>
          </cell>
          <cell r="GG228">
            <v>0.27700000000000002</v>
          </cell>
          <cell r="GH228">
            <v>0.246</v>
          </cell>
          <cell r="GI228">
            <v>0.246</v>
          </cell>
          <cell r="GJ228">
            <v>0.26200000000000001</v>
          </cell>
          <cell r="GK228">
            <v>0.246</v>
          </cell>
          <cell r="GL228">
            <v>0.185</v>
          </cell>
          <cell r="GM228">
            <v>0.61499999999999999</v>
          </cell>
          <cell r="GN228">
            <v>0.6</v>
          </cell>
          <cell r="GO228">
            <v>0.55400000000000005</v>
          </cell>
          <cell r="GP228">
            <v>0.61499999999999999</v>
          </cell>
          <cell r="GQ228">
            <v>0.6</v>
          </cell>
          <cell r="GR228">
            <v>0.70799999999999996</v>
          </cell>
          <cell r="GS228">
            <v>1.4999999999999999E-2</v>
          </cell>
          <cell r="GT228">
            <v>3.1E-2</v>
          </cell>
          <cell r="GU228">
            <v>4.5999999999999999E-2</v>
          </cell>
          <cell r="GV228">
            <v>0</v>
          </cell>
          <cell r="GW228">
            <v>0</v>
          </cell>
          <cell r="GX228">
            <v>0</v>
          </cell>
          <cell r="GY228">
            <v>1.4999999999999999E-2</v>
          </cell>
          <cell r="GZ228">
            <v>1.4999999999999999E-2</v>
          </cell>
          <cell r="HA228">
            <v>3.1E-2</v>
          </cell>
          <cell r="HB228">
            <v>0</v>
          </cell>
          <cell r="HC228">
            <v>1.4999999999999999E-2</v>
          </cell>
          <cell r="HD228">
            <v>3.1E-2</v>
          </cell>
          <cell r="HE228">
            <v>6.2E-2</v>
          </cell>
          <cell r="HF228">
            <v>0.108</v>
          </cell>
          <cell r="HG228">
            <v>9.1999999999999998E-2</v>
          </cell>
          <cell r="HH228">
            <v>0.108</v>
          </cell>
          <cell r="HI228">
            <v>0.108</v>
          </cell>
          <cell r="HJ228">
            <v>7.6999999999999999E-2</v>
          </cell>
        </row>
        <row r="229">
          <cell r="G229" t="str">
            <v>CHAPPELL</v>
          </cell>
          <cell r="L229" t="str">
            <v>Ravenswood-Ridge Elementary Network</v>
          </cell>
          <cell r="AB229">
            <v>609852</v>
          </cell>
          <cell r="AR229" t="str">
            <v>30</v>
          </cell>
          <cell r="AS229" t="str">
            <v>neutral</v>
          </cell>
          <cell r="AT229" t="str">
            <v>neutral</v>
          </cell>
          <cell r="AU229" t="str">
            <v>strong</v>
          </cell>
          <cell r="AV229">
            <v>56</v>
          </cell>
          <cell r="AW229">
            <v>49</v>
          </cell>
          <cell r="AX229">
            <v>70</v>
          </cell>
          <cell r="AY229">
            <v>77</v>
          </cell>
          <cell r="AZ229">
            <v>15</v>
          </cell>
          <cell r="BA229">
            <v>11</v>
          </cell>
          <cell r="BB229">
            <v>1</v>
          </cell>
          <cell r="BC229">
            <v>41</v>
          </cell>
          <cell r="BI229">
            <v>0</v>
          </cell>
          <cell r="BJ229">
            <v>1.2999999999999999E-2</v>
          </cell>
          <cell r="BK229">
            <v>2.5999999999999999E-2</v>
          </cell>
          <cell r="BL229">
            <v>1.2999999999999999E-2</v>
          </cell>
          <cell r="BM229">
            <v>1.2999999999999999E-2</v>
          </cell>
          <cell r="BN229">
            <v>3.9E-2</v>
          </cell>
          <cell r="BO229">
            <v>5.1999999999999998E-2</v>
          </cell>
          <cell r="BP229">
            <v>2.5999999999999999E-2</v>
          </cell>
          <cell r="BQ229">
            <v>0.11700000000000001</v>
          </cell>
          <cell r="BR229">
            <v>5.1999999999999998E-2</v>
          </cell>
          <cell r="BS229">
            <v>3.9E-2</v>
          </cell>
          <cell r="BT229">
            <v>0.14299999999999999</v>
          </cell>
          <cell r="BU229">
            <v>0.19500000000000001</v>
          </cell>
          <cell r="BV229">
            <v>0.28599999999999998</v>
          </cell>
          <cell r="BW229">
            <v>0.27300000000000002</v>
          </cell>
          <cell r="BX229">
            <v>0.20799999999999999</v>
          </cell>
          <cell r="BY229">
            <v>0.32500000000000001</v>
          </cell>
          <cell r="BZ229">
            <v>0.33800000000000002</v>
          </cell>
          <cell r="CA229">
            <v>2.5999999999999999E-2</v>
          </cell>
          <cell r="CB229">
            <v>1.2999999999999999E-2</v>
          </cell>
          <cell r="CC229">
            <v>1.2999999999999999E-2</v>
          </cell>
          <cell r="CD229">
            <v>2.5999999999999999E-2</v>
          </cell>
          <cell r="CE229">
            <v>1.2999999999999999E-2</v>
          </cell>
          <cell r="CF229">
            <v>2.5999999999999999E-2</v>
          </cell>
          <cell r="CG229">
            <v>0.72699999999999998</v>
          </cell>
          <cell r="CH229">
            <v>0.66200000000000003</v>
          </cell>
          <cell r="CI229">
            <v>0.57099999999999995</v>
          </cell>
          <cell r="CJ229">
            <v>0.70099999999999996</v>
          </cell>
          <cell r="CK229">
            <v>0.61</v>
          </cell>
          <cell r="CL229">
            <v>0.45500000000000002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3.9E-2</v>
          </cell>
          <cell r="CU229">
            <v>3.9E-2</v>
          </cell>
          <cell r="CV229">
            <v>3.9E-2</v>
          </cell>
          <cell r="CW229">
            <v>2.5999999999999999E-2</v>
          </cell>
          <cell r="CX229">
            <v>2.5999999999999999E-2</v>
          </cell>
          <cell r="CY229">
            <v>6.5000000000000002E-2</v>
          </cell>
          <cell r="CZ229">
            <v>1.2999999999999999E-2</v>
          </cell>
          <cell r="DA229">
            <v>1.2999999999999999E-2</v>
          </cell>
          <cell r="DB229">
            <v>7.8E-2</v>
          </cell>
          <cell r="DC229">
            <v>9.0999999999999998E-2</v>
          </cell>
          <cell r="DD229">
            <v>7.8E-2</v>
          </cell>
          <cell r="DE229">
            <v>0.16900000000000001</v>
          </cell>
          <cell r="DF229">
            <v>0.13</v>
          </cell>
          <cell r="DG229">
            <v>0.23400000000000001</v>
          </cell>
          <cell r="DH229">
            <v>0.20799999999999999</v>
          </cell>
          <cell r="DI229">
            <v>0.27300000000000002</v>
          </cell>
          <cell r="DJ229">
            <v>0.29899999999999999</v>
          </cell>
          <cell r="DK229">
            <v>0.20799999999999999</v>
          </cell>
          <cell r="DL229">
            <v>0.247</v>
          </cell>
          <cell r="DM229">
            <v>0.23400000000000001</v>
          </cell>
          <cell r="DN229">
            <v>1.2999999999999999E-2</v>
          </cell>
          <cell r="DO229">
            <v>1.2999999999999999E-2</v>
          </cell>
          <cell r="DP229">
            <v>2.5999999999999999E-2</v>
          </cell>
          <cell r="DQ229">
            <v>1.2999999999999999E-2</v>
          </cell>
          <cell r="DR229">
            <v>1.2999999999999999E-2</v>
          </cell>
          <cell r="DS229">
            <v>2.5999999999999999E-2</v>
          </cell>
          <cell r="DT229">
            <v>1.2999999999999999E-2</v>
          </cell>
          <cell r="DU229">
            <v>1.2999999999999999E-2</v>
          </cell>
          <cell r="DV229">
            <v>1.2999999999999999E-2</v>
          </cell>
          <cell r="DW229">
            <v>0.77900000000000003</v>
          </cell>
          <cell r="DX229">
            <v>0.83099999999999996</v>
          </cell>
          <cell r="DY229">
            <v>0.71399999999999997</v>
          </cell>
          <cell r="DZ229">
            <v>0.71399999999999997</v>
          </cell>
          <cell r="EA229">
            <v>0.70099999999999996</v>
          </cell>
          <cell r="EB229">
            <v>0.66200000000000003</v>
          </cell>
          <cell r="EC229">
            <v>0.70099999999999996</v>
          </cell>
          <cell r="ED229">
            <v>0.61</v>
          </cell>
          <cell r="EE229">
            <v>0.63600000000000001</v>
          </cell>
          <cell r="EF229">
            <v>0.46800000000000003</v>
          </cell>
          <cell r="EG229">
            <v>0</v>
          </cell>
          <cell r="EH229">
            <v>0</v>
          </cell>
          <cell r="EJ229">
            <v>0.312</v>
          </cell>
          <cell r="EK229">
            <v>2.5999999999999999E-2</v>
          </cell>
          <cell r="EL229">
            <v>0</v>
          </cell>
          <cell r="EN229">
            <v>5.1999999999999998E-2</v>
          </cell>
          <cell r="EO229">
            <v>0.182</v>
          </cell>
          <cell r="EP229">
            <v>0.26</v>
          </cell>
          <cell r="ER229">
            <v>2.5999999999999999E-2</v>
          </cell>
          <cell r="ES229">
            <v>3.9E-2</v>
          </cell>
          <cell r="ET229">
            <v>3.9E-2</v>
          </cell>
          <cell r="EV229">
            <v>0.14299999999999999</v>
          </cell>
          <cell r="EW229">
            <v>0.753</v>
          </cell>
          <cell r="EX229">
            <v>0.70099999999999996</v>
          </cell>
          <cell r="EZ229">
            <v>8.8800000000000008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5.1999999999999998E-2</v>
          </cell>
          <cell r="FF229">
            <v>2.5999999999999999E-2</v>
          </cell>
          <cell r="FG229">
            <v>6.5000000000000002E-2</v>
          </cell>
          <cell r="FH229">
            <v>0.16900000000000001</v>
          </cell>
          <cell r="FI229">
            <v>0.19500000000000001</v>
          </cell>
          <cell r="FJ229">
            <v>0.46800000000000003</v>
          </cell>
          <cell r="FK229">
            <v>2.5999999999999999E-2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9.0999999999999998E-2</v>
          </cell>
          <cell r="GF229">
            <v>0</v>
          </cell>
          <cell r="GG229">
            <v>0.28599999999999998</v>
          </cell>
          <cell r="GH229">
            <v>0.26</v>
          </cell>
          <cell r="GI229">
            <v>0.27300000000000002</v>
          </cell>
          <cell r="GJ229">
            <v>0.27300000000000002</v>
          </cell>
          <cell r="GK229">
            <v>0.33800000000000002</v>
          </cell>
          <cell r="GL229">
            <v>0.23400000000000001</v>
          </cell>
          <cell r="GM229">
            <v>0.68799999999999994</v>
          </cell>
          <cell r="GN229">
            <v>0.49399999999999999</v>
          </cell>
          <cell r="GO229">
            <v>0.623</v>
          </cell>
          <cell r="GP229">
            <v>0.63600000000000001</v>
          </cell>
          <cell r="GQ229">
            <v>0.48099999999999998</v>
          </cell>
          <cell r="GR229">
            <v>0.70099999999999996</v>
          </cell>
          <cell r="GS229">
            <v>0</v>
          </cell>
          <cell r="GT229">
            <v>0.221</v>
          </cell>
          <cell r="GU229">
            <v>7.8E-2</v>
          </cell>
          <cell r="GV229">
            <v>6.5000000000000002E-2</v>
          </cell>
          <cell r="GW229">
            <v>5.1999999999999998E-2</v>
          </cell>
          <cell r="GX229">
            <v>3.9E-2</v>
          </cell>
          <cell r="GY229">
            <v>1.2999999999999999E-2</v>
          </cell>
          <cell r="GZ229">
            <v>1.2999999999999999E-2</v>
          </cell>
          <cell r="HA229">
            <v>1.2999999999999999E-2</v>
          </cell>
          <cell r="HB229">
            <v>1.2999999999999999E-2</v>
          </cell>
          <cell r="HC229">
            <v>2.5999999999999999E-2</v>
          </cell>
          <cell r="HD229">
            <v>1.2999999999999999E-2</v>
          </cell>
          <cell r="HE229">
            <v>1.2999999999999999E-2</v>
          </cell>
          <cell r="HF229">
            <v>1.2999999999999999E-2</v>
          </cell>
          <cell r="HG229">
            <v>1.2999999999999999E-2</v>
          </cell>
          <cell r="HH229">
            <v>1.2999999999999999E-2</v>
          </cell>
          <cell r="HI229">
            <v>1.2999999999999999E-2</v>
          </cell>
          <cell r="HJ229">
            <v>1.2999999999999999E-2</v>
          </cell>
        </row>
        <row r="230">
          <cell r="G230" t="str">
            <v>CHASE</v>
          </cell>
          <cell r="L230" t="str">
            <v>Fullerton Elementary Network</v>
          </cell>
          <cell r="AB230">
            <v>609853</v>
          </cell>
          <cell r="AR230" t="str">
            <v>62</v>
          </cell>
          <cell r="AS230" t="str">
            <v>neutral</v>
          </cell>
          <cell r="AT230" t="str">
            <v>strong</v>
          </cell>
          <cell r="AU230" t="str">
            <v>strong</v>
          </cell>
          <cell r="AV230">
            <v>42</v>
          </cell>
          <cell r="AW230">
            <v>66</v>
          </cell>
          <cell r="AX230">
            <v>60</v>
          </cell>
          <cell r="AY230">
            <v>177</v>
          </cell>
          <cell r="AZ230">
            <v>7</v>
          </cell>
          <cell r="BA230">
            <v>1</v>
          </cell>
          <cell r="BB230">
            <v>6</v>
          </cell>
          <cell r="BC230">
            <v>155</v>
          </cell>
          <cell r="BI230">
            <v>2.8000000000000001E-2</v>
          </cell>
          <cell r="BJ230">
            <v>1.0999999999999999E-2</v>
          </cell>
          <cell r="BK230">
            <v>0</v>
          </cell>
          <cell r="BL230">
            <v>1.0999999999999999E-2</v>
          </cell>
          <cell r="BM230">
            <v>1.7000000000000001E-2</v>
          </cell>
          <cell r="BN230">
            <v>6.2E-2</v>
          </cell>
          <cell r="BO230">
            <v>0.113</v>
          </cell>
          <cell r="BP230">
            <v>2.8000000000000001E-2</v>
          </cell>
          <cell r="BQ230">
            <v>6.2E-2</v>
          </cell>
          <cell r="BR230">
            <v>6.8000000000000005E-2</v>
          </cell>
          <cell r="BS230">
            <v>0.124</v>
          </cell>
          <cell r="BT230">
            <v>0.19800000000000001</v>
          </cell>
          <cell r="BU230">
            <v>0.379</v>
          </cell>
          <cell r="BV230">
            <v>0.29899999999999999</v>
          </cell>
          <cell r="BW230">
            <v>0.34499999999999997</v>
          </cell>
          <cell r="BX230">
            <v>0.254</v>
          </cell>
          <cell r="BY230">
            <v>0.41799999999999998</v>
          </cell>
          <cell r="BZ230">
            <v>0.379</v>
          </cell>
          <cell r="CA230">
            <v>0</v>
          </cell>
          <cell r="CB230">
            <v>0</v>
          </cell>
          <cell r="CC230">
            <v>0</v>
          </cell>
          <cell r="CD230">
            <v>6.0000000000000001E-3</v>
          </cell>
          <cell r="CE230">
            <v>0</v>
          </cell>
          <cell r="CF230">
            <v>6.0000000000000001E-3</v>
          </cell>
          <cell r="CG230">
            <v>0.48</v>
          </cell>
          <cell r="CH230">
            <v>0.66100000000000003</v>
          </cell>
          <cell r="CI230">
            <v>0.59299999999999997</v>
          </cell>
          <cell r="CJ230">
            <v>0.66100000000000003</v>
          </cell>
          <cell r="CK230">
            <v>0.441</v>
          </cell>
          <cell r="CL230">
            <v>0.35599999999999998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1.7000000000000001E-2</v>
          </cell>
          <cell r="CT230">
            <v>5.0999999999999997E-2</v>
          </cell>
          <cell r="CU230">
            <v>2.3E-2</v>
          </cell>
          <cell r="CV230">
            <v>1.0999999999999999E-2</v>
          </cell>
          <cell r="CW230">
            <v>1.0999999999999999E-2</v>
          </cell>
          <cell r="CX230">
            <v>1.0999999999999999E-2</v>
          </cell>
          <cell r="CY230">
            <v>1.0999999999999999E-2</v>
          </cell>
          <cell r="CZ230">
            <v>1.0999999999999999E-2</v>
          </cell>
          <cell r="DA230">
            <v>1.0999999999999999E-2</v>
          </cell>
          <cell r="DB230">
            <v>1.7000000000000001E-2</v>
          </cell>
          <cell r="DC230">
            <v>9.6000000000000002E-2</v>
          </cell>
          <cell r="DD230">
            <v>0.04</v>
          </cell>
          <cell r="DE230">
            <v>0.14099999999999999</v>
          </cell>
          <cell r="DF230">
            <v>0.113</v>
          </cell>
          <cell r="DG230">
            <v>0.14699999999999999</v>
          </cell>
          <cell r="DH230">
            <v>0.16900000000000001</v>
          </cell>
          <cell r="DI230">
            <v>0.153</v>
          </cell>
          <cell r="DJ230">
            <v>0.254</v>
          </cell>
          <cell r="DK230">
            <v>0.26600000000000001</v>
          </cell>
          <cell r="DL230">
            <v>0.23200000000000001</v>
          </cell>
          <cell r="DM230">
            <v>0.20300000000000001</v>
          </cell>
          <cell r="DN230">
            <v>0</v>
          </cell>
          <cell r="DO230">
            <v>0</v>
          </cell>
          <cell r="DP230">
            <v>6.0000000000000001E-3</v>
          </cell>
          <cell r="DQ230">
            <v>0</v>
          </cell>
          <cell r="DR230">
            <v>0</v>
          </cell>
          <cell r="DS230">
            <v>6.0000000000000001E-3</v>
          </cell>
          <cell r="DT230">
            <v>6.0000000000000001E-3</v>
          </cell>
          <cell r="DU230">
            <v>0</v>
          </cell>
          <cell r="DV230">
            <v>0</v>
          </cell>
          <cell r="DW230">
            <v>0.84699999999999998</v>
          </cell>
          <cell r="DX230">
            <v>0.876</v>
          </cell>
          <cell r="DY230">
            <v>0.83599999999999997</v>
          </cell>
          <cell r="DZ230">
            <v>0.81899999999999995</v>
          </cell>
          <cell r="EA230">
            <v>0.83599999999999997</v>
          </cell>
          <cell r="EB230">
            <v>0.72899999999999998</v>
          </cell>
          <cell r="EC230">
            <v>0.69499999999999995</v>
          </cell>
          <cell r="ED230">
            <v>0.621</v>
          </cell>
          <cell r="EE230">
            <v>0.73399999999999999</v>
          </cell>
          <cell r="EF230">
            <v>0.435</v>
          </cell>
          <cell r="EG230">
            <v>2.8000000000000001E-2</v>
          </cell>
          <cell r="EH230">
            <v>6.0000000000000001E-3</v>
          </cell>
          <cell r="EJ230">
            <v>0.26600000000000001</v>
          </cell>
          <cell r="EK230">
            <v>7.2999999999999995E-2</v>
          </cell>
          <cell r="EL230">
            <v>3.4000000000000002E-2</v>
          </cell>
          <cell r="EN230">
            <v>0.19800000000000001</v>
          </cell>
          <cell r="EO230">
            <v>0.33900000000000002</v>
          </cell>
          <cell r="EP230">
            <v>0.28199999999999997</v>
          </cell>
          <cell r="ER230">
            <v>1.0999999999999999E-2</v>
          </cell>
          <cell r="ES230">
            <v>0</v>
          </cell>
          <cell r="ET230">
            <v>1.7000000000000001E-2</v>
          </cell>
          <cell r="EV230">
            <v>0.09</v>
          </cell>
          <cell r="EW230">
            <v>0.55900000000000005</v>
          </cell>
          <cell r="EX230">
            <v>0.66100000000000003</v>
          </cell>
          <cell r="EZ230">
            <v>8.6999999999999993</v>
          </cell>
          <cell r="FA230">
            <v>1.0999999999999999E-2</v>
          </cell>
          <cell r="FB230">
            <v>6.0000000000000001E-3</v>
          </cell>
          <cell r="FC230">
            <v>0</v>
          </cell>
          <cell r="FD230">
            <v>1.0999999999999999E-2</v>
          </cell>
          <cell r="FE230">
            <v>4.4999999999999998E-2</v>
          </cell>
          <cell r="FF230">
            <v>3.4000000000000002E-2</v>
          </cell>
          <cell r="FG230">
            <v>0.09</v>
          </cell>
          <cell r="FH230">
            <v>0.13</v>
          </cell>
          <cell r="FI230">
            <v>0.18099999999999999</v>
          </cell>
          <cell r="FJ230">
            <v>0.48599999999999999</v>
          </cell>
          <cell r="FK230">
            <v>6.0000000000000001E-3</v>
          </cell>
          <cell r="GA230">
            <v>0</v>
          </cell>
          <cell r="GB230">
            <v>1.7000000000000001E-2</v>
          </cell>
          <cell r="GC230">
            <v>0</v>
          </cell>
          <cell r="GD230">
            <v>2.3E-2</v>
          </cell>
          <cell r="GE230">
            <v>6.2E-2</v>
          </cell>
          <cell r="GF230">
            <v>1.7000000000000001E-2</v>
          </cell>
          <cell r="GG230">
            <v>0.32200000000000001</v>
          </cell>
          <cell r="GH230">
            <v>0.30499999999999999</v>
          </cell>
          <cell r="GI230">
            <v>0.27700000000000002</v>
          </cell>
          <cell r="GJ230">
            <v>0.35599999999999998</v>
          </cell>
          <cell r="GK230">
            <v>0.46300000000000002</v>
          </cell>
          <cell r="GL230">
            <v>0.32200000000000001</v>
          </cell>
          <cell r="GM230">
            <v>0.627</v>
          </cell>
          <cell r="GN230">
            <v>0.503</v>
          </cell>
          <cell r="GO230">
            <v>0.61599999999999999</v>
          </cell>
          <cell r="GP230">
            <v>0.52500000000000002</v>
          </cell>
          <cell r="GQ230">
            <v>0.39</v>
          </cell>
          <cell r="GR230">
            <v>0.61</v>
          </cell>
          <cell r="GS230">
            <v>3.4000000000000002E-2</v>
          </cell>
          <cell r="GT230">
            <v>0.14699999999999999</v>
          </cell>
          <cell r="GU230">
            <v>0.09</v>
          </cell>
          <cell r="GV230">
            <v>6.2E-2</v>
          </cell>
          <cell r="GW230">
            <v>6.2E-2</v>
          </cell>
          <cell r="GX230">
            <v>3.4000000000000002E-2</v>
          </cell>
          <cell r="GY230">
            <v>1.7000000000000001E-2</v>
          </cell>
          <cell r="GZ230">
            <v>2.3E-2</v>
          </cell>
          <cell r="HA230">
            <v>1.0999999999999999E-2</v>
          </cell>
          <cell r="HB230">
            <v>1.7000000000000001E-2</v>
          </cell>
          <cell r="HC230">
            <v>1.7000000000000001E-2</v>
          </cell>
          <cell r="HD230">
            <v>1.7000000000000001E-2</v>
          </cell>
          <cell r="HE230">
            <v>0</v>
          </cell>
          <cell r="HF230">
            <v>6.0000000000000001E-3</v>
          </cell>
          <cell r="HG230">
            <v>6.0000000000000001E-3</v>
          </cell>
          <cell r="HH230">
            <v>1.7000000000000001E-2</v>
          </cell>
          <cell r="HI230">
            <v>6.0000000000000001E-3</v>
          </cell>
          <cell r="HJ230">
            <v>0</v>
          </cell>
        </row>
        <row r="231">
          <cell r="G231" t="str">
            <v>CHOPIN</v>
          </cell>
          <cell r="L231" t="str">
            <v>Fulton Elementary Network</v>
          </cell>
          <cell r="AB231">
            <v>609854</v>
          </cell>
          <cell r="AR231" t="str">
            <v>60</v>
          </cell>
          <cell r="AS231" t="str">
            <v>very strong</v>
          </cell>
          <cell r="AT231" t="str">
            <v>very strong</v>
          </cell>
          <cell r="AU231" t="str">
            <v>strong</v>
          </cell>
          <cell r="AV231">
            <v>81</v>
          </cell>
          <cell r="AW231">
            <v>99</v>
          </cell>
          <cell r="AX231">
            <v>65</v>
          </cell>
          <cell r="AY231">
            <v>96</v>
          </cell>
          <cell r="AZ231">
            <v>3</v>
          </cell>
          <cell r="BA231">
            <v>1</v>
          </cell>
          <cell r="BB231">
            <v>3</v>
          </cell>
          <cell r="BC231">
            <v>71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3.1E-2</v>
          </cell>
          <cell r="BO231">
            <v>0</v>
          </cell>
          <cell r="BP231">
            <v>0</v>
          </cell>
          <cell r="BQ231">
            <v>0</v>
          </cell>
          <cell r="BR231">
            <v>0.01</v>
          </cell>
          <cell r="BS231">
            <v>6.3E-2</v>
          </cell>
          <cell r="BT231">
            <v>0.125</v>
          </cell>
          <cell r="BU231">
            <v>0.19800000000000001</v>
          </cell>
          <cell r="BV231">
            <v>0.115</v>
          </cell>
          <cell r="BW231">
            <v>0.19800000000000001</v>
          </cell>
          <cell r="BX231">
            <v>0.188</v>
          </cell>
          <cell r="BY231">
            <v>0.33300000000000002</v>
          </cell>
          <cell r="BZ231">
            <v>0.25</v>
          </cell>
          <cell r="CA231">
            <v>0</v>
          </cell>
          <cell r="CB231">
            <v>0</v>
          </cell>
          <cell r="CC231">
            <v>0</v>
          </cell>
          <cell r="CD231">
            <v>0.01</v>
          </cell>
          <cell r="CE231">
            <v>0.01</v>
          </cell>
          <cell r="CF231">
            <v>4.2000000000000003E-2</v>
          </cell>
          <cell r="CG231">
            <v>0.80200000000000005</v>
          </cell>
          <cell r="CH231">
            <v>0.88500000000000001</v>
          </cell>
          <cell r="CI231">
            <v>0.80200000000000005</v>
          </cell>
          <cell r="CJ231">
            <v>0.79200000000000004</v>
          </cell>
          <cell r="CK231">
            <v>0.59399999999999997</v>
          </cell>
          <cell r="CL231">
            <v>0.55200000000000005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0.01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0.01</v>
          </cell>
          <cell r="DD231">
            <v>0</v>
          </cell>
          <cell r="DE231">
            <v>0.01</v>
          </cell>
          <cell r="DF231">
            <v>0.01</v>
          </cell>
          <cell r="DG231">
            <v>0.01</v>
          </cell>
          <cell r="DH231">
            <v>4.2000000000000003E-2</v>
          </cell>
          <cell r="DI231">
            <v>3.1E-2</v>
          </cell>
          <cell r="DJ231">
            <v>8.3000000000000004E-2</v>
          </cell>
          <cell r="DK231">
            <v>0.156</v>
          </cell>
          <cell r="DL231">
            <v>0.219</v>
          </cell>
          <cell r="DM231">
            <v>0.14599999999999999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0.99</v>
          </cell>
          <cell r="DX231">
            <v>0.97899999999999998</v>
          </cell>
          <cell r="DY231">
            <v>0.99</v>
          </cell>
          <cell r="DZ231">
            <v>0.95799999999999996</v>
          </cell>
          <cell r="EA231">
            <v>0.96899999999999997</v>
          </cell>
          <cell r="EB231">
            <v>0.91700000000000004</v>
          </cell>
          <cell r="EC231">
            <v>0.84399999999999997</v>
          </cell>
          <cell r="ED231">
            <v>0.77100000000000002</v>
          </cell>
          <cell r="EE231">
            <v>0.85399999999999998</v>
          </cell>
          <cell r="EF231">
            <v>0.81299999999999994</v>
          </cell>
          <cell r="EG231">
            <v>0</v>
          </cell>
          <cell r="EH231">
            <v>0</v>
          </cell>
          <cell r="EJ231">
            <v>0.156</v>
          </cell>
          <cell r="EK231">
            <v>0.01</v>
          </cell>
          <cell r="EL231">
            <v>0</v>
          </cell>
          <cell r="EN231">
            <v>0</v>
          </cell>
          <cell r="EO231">
            <v>0.115</v>
          </cell>
          <cell r="EP231">
            <v>7.2999999999999995E-2</v>
          </cell>
          <cell r="ER231">
            <v>0</v>
          </cell>
          <cell r="ES231">
            <v>0</v>
          </cell>
          <cell r="ET231">
            <v>2.1000000000000001E-2</v>
          </cell>
          <cell r="EV231">
            <v>3.1E-2</v>
          </cell>
          <cell r="EW231">
            <v>0.875</v>
          </cell>
          <cell r="EX231">
            <v>0.90600000000000003</v>
          </cell>
          <cell r="EZ231">
            <v>9.65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4.2000000000000003E-2</v>
          </cell>
          <cell r="FH231">
            <v>3.1E-2</v>
          </cell>
          <cell r="FI231">
            <v>0.156</v>
          </cell>
          <cell r="FJ231">
            <v>0.76</v>
          </cell>
          <cell r="FK231">
            <v>0.01</v>
          </cell>
          <cell r="GA231">
            <v>0</v>
          </cell>
          <cell r="GB231">
            <v>6.3E-2</v>
          </cell>
          <cell r="GC231">
            <v>2.1000000000000001E-2</v>
          </cell>
          <cell r="GD231">
            <v>0</v>
          </cell>
          <cell r="GE231">
            <v>7.2999999999999995E-2</v>
          </cell>
          <cell r="GF231">
            <v>0</v>
          </cell>
          <cell r="GG231">
            <v>0.20799999999999999</v>
          </cell>
          <cell r="GH231">
            <v>0.26</v>
          </cell>
          <cell r="GI231">
            <v>0.313</v>
          </cell>
          <cell r="GJ231">
            <v>0.36499999999999999</v>
          </cell>
          <cell r="GK231">
            <v>0.375</v>
          </cell>
          <cell r="GL231">
            <v>0.17699999999999999</v>
          </cell>
          <cell r="GM231">
            <v>0.79200000000000004</v>
          </cell>
          <cell r="GN231">
            <v>0.36499999999999999</v>
          </cell>
          <cell r="GO231">
            <v>0.30199999999999999</v>
          </cell>
          <cell r="GP231">
            <v>0.57299999999999995</v>
          </cell>
          <cell r="GQ231">
            <v>0.53100000000000003</v>
          </cell>
          <cell r="GR231">
            <v>0.82299999999999995</v>
          </cell>
          <cell r="GS231">
            <v>0</v>
          </cell>
          <cell r="GT231">
            <v>0.219</v>
          </cell>
          <cell r="GU231">
            <v>0.27100000000000002</v>
          </cell>
          <cell r="GV231">
            <v>5.1999999999999998E-2</v>
          </cell>
          <cell r="GW231">
            <v>2.1000000000000001E-2</v>
          </cell>
          <cell r="GX231">
            <v>0</v>
          </cell>
          <cell r="GY231">
            <v>0</v>
          </cell>
          <cell r="GZ231">
            <v>9.4E-2</v>
          </cell>
          <cell r="HA231">
            <v>8.3000000000000004E-2</v>
          </cell>
          <cell r="HB231">
            <v>0.01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0.01</v>
          </cell>
          <cell r="HH231">
            <v>0</v>
          </cell>
          <cell r="HI231">
            <v>0</v>
          </cell>
          <cell r="HJ231">
            <v>0</v>
          </cell>
        </row>
        <row r="232">
          <cell r="G232" t="str">
            <v>CHRISTOPHER</v>
          </cell>
          <cell r="L232" t="str">
            <v>Midway Elementary Network</v>
          </cell>
          <cell r="AB232">
            <v>609855</v>
          </cell>
          <cell r="AR232" t="str">
            <v>&lt; 30</v>
          </cell>
          <cell r="AS232" t="str">
            <v/>
          </cell>
          <cell r="AT232" t="str">
            <v/>
          </cell>
          <cell r="AU232" t="str">
            <v/>
          </cell>
        </row>
        <row r="233">
          <cell r="G233" t="str">
            <v>CLAY</v>
          </cell>
          <cell r="L233" t="str">
            <v>Lake Calumet Elementary Network</v>
          </cell>
          <cell r="AB233">
            <v>609856</v>
          </cell>
          <cell r="AR233" t="str">
            <v>&lt; 30</v>
          </cell>
          <cell r="AS233" t="str">
            <v/>
          </cell>
          <cell r="AT233" t="str">
            <v/>
          </cell>
          <cell r="AU233" t="str">
            <v/>
          </cell>
        </row>
        <row r="234">
          <cell r="G234" t="str">
            <v>CLEVELAND</v>
          </cell>
          <cell r="L234" t="str">
            <v>O'Hare Elementary Network</v>
          </cell>
          <cell r="AB234">
            <v>609857</v>
          </cell>
          <cell r="AR234" t="str">
            <v>54</v>
          </cell>
          <cell r="AS234" t="str">
            <v>neutral</v>
          </cell>
          <cell r="AT234" t="str">
            <v>strong</v>
          </cell>
          <cell r="AU234" t="str">
            <v>neutral</v>
          </cell>
          <cell r="AV234">
            <v>41</v>
          </cell>
          <cell r="AW234">
            <v>66</v>
          </cell>
          <cell r="AX234">
            <v>53</v>
          </cell>
          <cell r="AY234">
            <v>216</v>
          </cell>
          <cell r="AZ234">
            <v>13</v>
          </cell>
          <cell r="BA234">
            <v>15</v>
          </cell>
          <cell r="BB234">
            <v>4</v>
          </cell>
          <cell r="BC234">
            <v>169</v>
          </cell>
          <cell r="BI234">
            <v>1.9E-2</v>
          </cell>
          <cell r="BJ234">
            <v>8.9999999999999993E-3</v>
          </cell>
          <cell r="BK234">
            <v>5.0000000000000001E-3</v>
          </cell>
          <cell r="BL234">
            <v>2.3E-2</v>
          </cell>
          <cell r="BM234">
            <v>1.4E-2</v>
          </cell>
          <cell r="BN234">
            <v>8.7999999999999995E-2</v>
          </cell>
          <cell r="BO234">
            <v>7.9000000000000001E-2</v>
          </cell>
          <cell r="BP234">
            <v>3.6999999999999998E-2</v>
          </cell>
          <cell r="BQ234">
            <v>5.6000000000000001E-2</v>
          </cell>
          <cell r="BR234">
            <v>8.3000000000000004E-2</v>
          </cell>
          <cell r="BS234">
            <v>0.125</v>
          </cell>
          <cell r="BT234">
            <v>0.18099999999999999</v>
          </cell>
          <cell r="BU234">
            <v>0.315</v>
          </cell>
          <cell r="BV234">
            <v>0.28699999999999998</v>
          </cell>
          <cell r="BW234">
            <v>0.40699999999999997</v>
          </cell>
          <cell r="BX234">
            <v>0.25</v>
          </cell>
          <cell r="BY234">
            <v>0.35599999999999998</v>
          </cell>
          <cell r="BZ234">
            <v>0.28199999999999997</v>
          </cell>
          <cell r="CA234">
            <v>8.9999999999999993E-3</v>
          </cell>
          <cell r="CB234">
            <v>2.3E-2</v>
          </cell>
          <cell r="CC234">
            <v>0.06</v>
          </cell>
          <cell r="CD234">
            <v>3.2000000000000001E-2</v>
          </cell>
          <cell r="CE234">
            <v>3.2000000000000001E-2</v>
          </cell>
          <cell r="CF234">
            <v>5.0999999999999997E-2</v>
          </cell>
          <cell r="CG234">
            <v>0.57899999999999996</v>
          </cell>
          <cell r="CH234">
            <v>0.64400000000000002</v>
          </cell>
          <cell r="CI234">
            <v>0.47199999999999998</v>
          </cell>
          <cell r="CJ234">
            <v>0.61099999999999999</v>
          </cell>
          <cell r="CK234">
            <v>0.47199999999999998</v>
          </cell>
          <cell r="CL234">
            <v>0.39800000000000002</v>
          </cell>
          <cell r="CM234">
            <v>5.0000000000000001E-3</v>
          </cell>
          <cell r="CN234">
            <v>0</v>
          </cell>
          <cell r="CO234">
            <v>0</v>
          </cell>
          <cell r="CP234">
            <v>5.0000000000000001E-3</v>
          </cell>
          <cell r="CQ234">
            <v>0</v>
          </cell>
          <cell r="CR234">
            <v>8.9999999999999993E-3</v>
          </cell>
          <cell r="CS234">
            <v>5.0000000000000001E-3</v>
          </cell>
          <cell r="CT234">
            <v>6.5000000000000002E-2</v>
          </cell>
          <cell r="CU234">
            <v>2.3E-2</v>
          </cell>
          <cell r="CV234">
            <v>1.4E-2</v>
          </cell>
          <cell r="CW234">
            <v>1.4E-2</v>
          </cell>
          <cell r="CX234">
            <v>2.3E-2</v>
          </cell>
          <cell r="CY234">
            <v>2.3E-2</v>
          </cell>
          <cell r="CZ234">
            <v>2.8000000000000001E-2</v>
          </cell>
          <cell r="DA234">
            <v>4.5999999999999999E-2</v>
          </cell>
          <cell r="DB234">
            <v>3.6999999999999998E-2</v>
          </cell>
          <cell r="DC234">
            <v>0.06</v>
          </cell>
          <cell r="DD234">
            <v>4.5999999999999999E-2</v>
          </cell>
          <cell r="DE234">
            <v>0.13400000000000001</v>
          </cell>
          <cell r="DF234">
            <v>0.10199999999999999</v>
          </cell>
          <cell r="DG234">
            <v>0.13900000000000001</v>
          </cell>
          <cell r="DH234">
            <v>0.13</v>
          </cell>
          <cell r="DI234">
            <v>0.14399999999999999</v>
          </cell>
          <cell r="DJ234">
            <v>0.157</v>
          </cell>
          <cell r="DK234">
            <v>0.23100000000000001</v>
          </cell>
          <cell r="DL234">
            <v>0.22700000000000001</v>
          </cell>
          <cell r="DM234">
            <v>0.16700000000000001</v>
          </cell>
          <cell r="DN234">
            <v>8.9999999999999993E-3</v>
          </cell>
          <cell r="DO234">
            <v>1.9E-2</v>
          </cell>
          <cell r="DP234">
            <v>1.9E-2</v>
          </cell>
          <cell r="DQ234">
            <v>2.3E-2</v>
          </cell>
          <cell r="DR234">
            <v>1.4E-2</v>
          </cell>
          <cell r="DS234">
            <v>3.2000000000000001E-2</v>
          </cell>
          <cell r="DT234">
            <v>3.2000000000000001E-2</v>
          </cell>
          <cell r="DU234">
            <v>1.4E-2</v>
          </cell>
          <cell r="DV234">
            <v>2.3E-2</v>
          </cell>
          <cell r="DW234">
            <v>0.83799999999999997</v>
          </cell>
          <cell r="DX234">
            <v>0.86599999999999999</v>
          </cell>
          <cell r="DY234">
            <v>0.81899999999999995</v>
          </cell>
          <cell r="DZ234">
            <v>0.81899999999999995</v>
          </cell>
          <cell r="EA234">
            <v>0.81499999999999995</v>
          </cell>
          <cell r="EB234">
            <v>0.755</v>
          </cell>
          <cell r="EC234">
            <v>0.69399999999999995</v>
          </cell>
          <cell r="ED234">
            <v>0.63400000000000001</v>
          </cell>
          <cell r="EE234">
            <v>0.74099999999999999</v>
          </cell>
          <cell r="EF234">
            <v>0.36599999999999999</v>
          </cell>
          <cell r="EG234">
            <v>8.9999999999999993E-3</v>
          </cell>
          <cell r="EH234">
            <v>5.0000000000000001E-3</v>
          </cell>
          <cell r="EJ234">
            <v>0.30099999999999999</v>
          </cell>
          <cell r="EK234">
            <v>4.5999999999999999E-2</v>
          </cell>
          <cell r="EL234">
            <v>3.6999999999999998E-2</v>
          </cell>
          <cell r="EN234">
            <v>0.11600000000000001</v>
          </cell>
          <cell r="EO234">
            <v>0.315</v>
          </cell>
          <cell r="EP234">
            <v>0.33300000000000002</v>
          </cell>
          <cell r="ER234">
            <v>6.5000000000000002E-2</v>
          </cell>
          <cell r="ES234">
            <v>4.5999999999999999E-2</v>
          </cell>
          <cell r="ET234">
            <v>0.111</v>
          </cell>
          <cell r="EV234">
            <v>0.153</v>
          </cell>
          <cell r="EW234">
            <v>0.58299999999999996</v>
          </cell>
          <cell r="EX234">
            <v>0.51400000000000001</v>
          </cell>
          <cell r="EZ234">
            <v>8.42</v>
          </cell>
          <cell r="FA234">
            <v>8.9999999999999993E-3</v>
          </cell>
          <cell r="FB234">
            <v>8.9999999999999993E-3</v>
          </cell>
          <cell r="FC234">
            <v>5.0000000000000001E-3</v>
          </cell>
          <cell r="FD234">
            <v>2.8000000000000001E-2</v>
          </cell>
          <cell r="FE234">
            <v>5.0999999999999997E-2</v>
          </cell>
          <cell r="FF234">
            <v>3.6999999999999998E-2</v>
          </cell>
          <cell r="FG234">
            <v>6.9000000000000006E-2</v>
          </cell>
          <cell r="FH234">
            <v>0.185</v>
          </cell>
          <cell r="FI234">
            <v>0.125</v>
          </cell>
          <cell r="FJ234">
            <v>0.40699999999999997</v>
          </cell>
          <cell r="FK234">
            <v>7.3999999999999996E-2</v>
          </cell>
          <cell r="GA234">
            <v>0</v>
          </cell>
          <cell r="GB234">
            <v>0</v>
          </cell>
          <cell r="GC234">
            <v>8.9999999999999993E-3</v>
          </cell>
          <cell r="GD234">
            <v>0</v>
          </cell>
          <cell r="GE234">
            <v>0.125</v>
          </cell>
          <cell r="GF234">
            <v>0</v>
          </cell>
          <cell r="GG234">
            <v>0.29199999999999998</v>
          </cell>
          <cell r="GH234">
            <v>0.30599999999999999</v>
          </cell>
          <cell r="GI234">
            <v>0.28199999999999997</v>
          </cell>
          <cell r="GJ234">
            <v>0.30599999999999999</v>
          </cell>
          <cell r="GK234">
            <v>0.36099999999999999</v>
          </cell>
          <cell r="GL234">
            <v>0.32400000000000001</v>
          </cell>
          <cell r="GM234">
            <v>0.60599999999999998</v>
          </cell>
          <cell r="GN234">
            <v>0.34300000000000003</v>
          </cell>
          <cell r="GO234">
            <v>0.435</v>
          </cell>
          <cell r="GP234">
            <v>0.44900000000000001</v>
          </cell>
          <cell r="GQ234">
            <v>0.28199999999999997</v>
          </cell>
          <cell r="GR234">
            <v>0.56899999999999995</v>
          </cell>
          <cell r="GS234">
            <v>3.6999999999999998E-2</v>
          </cell>
          <cell r="GT234">
            <v>0.19900000000000001</v>
          </cell>
          <cell r="GU234">
            <v>0.16200000000000001</v>
          </cell>
          <cell r="GV234">
            <v>0.12</v>
          </cell>
          <cell r="GW234">
            <v>0.111</v>
          </cell>
          <cell r="GX234">
            <v>3.2000000000000001E-2</v>
          </cell>
          <cell r="GY234">
            <v>1.4E-2</v>
          </cell>
          <cell r="GZ234">
            <v>6.9000000000000006E-2</v>
          </cell>
          <cell r="HA234">
            <v>3.2000000000000001E-2</v>
          </cell>
          <cell r="HB234">
            <v>3.6999999999999998E-2</v>
          </cell>
          <cell r="HC234">
            <v>3.6999999999999998E-2</v>
          </cell>
          <cell r="HD234">
            <v>1.4E-2</v>
          </cell>
          <cell r="HE234">
            <v>5.0999999999999997E-2</v>
          </cell>
          <cell r="HF234">
            <v>8.3000000000000004E-2</v>
          </cell>
          <cell r="HG234">
            <v>7.9000000000000001E-2</v>
          </cell>
          <cell r="HH234">
            <v>8.7999999999999995E-2</v>
          </cell>
          <cell r="HI234">
            <v>8.3000000000000004E-2</v>
          </cell>
          <cell r="HJ234">
            <v>0.06</v>
          </cell>
        </row>
        <row r="235">
          <cell r="G235" t="str">
            <v>CLINTON</v>
          </cell>
          <cell r="L235" t="str">
            <v>Ravenswood-Ridge Elementary Network</v>
          </cell>
          <cell r="AB235">
            <v>609859</v>
          </cell>
          <cell r="AR235" t="str">
            <v>&lt; 30</v>
          </cell>
          <cell r="AS235" t="str">
            <v/>
          </cell>
          <cell r="AT235" t="str">
            <v/>
          </cell>
          <cell r="AU235" t="str">
            <v/>
          </cell>
        </row>
        <row r="236">
          <cell r="G236" t="str">
            <v>CLISSOLD</v>
          </cell>
          <cell r="L236" t="str">
            <v>Rock Island Elementary Network</v>
          </cell>
          <cell r="AB236">
            <v>609861</v>
          </cell>
          <cell r="AR236" t="str">
            <v>50</v>
          </cell>
          <cell r="AS236" t="str">
            <v>neutral</v>
          </cell>
          <cell r="AT236" t="str">
            <v>neutral</v>
          </cell>
          <cell r="AU236" t="str">
            <v>weak</v>
          </cell>
          <cell r="AV236">
            <v>42</v>
          </cell>
          <cell r="AW236">
            <v>46</v>
          </cell>
          <cell r="AX236">
            <v>33</v>
          </cell>
          <cell r="AY236">
            <v>212</v>
          </cell>
          <cell r="AZ236">
            <v>66</v>
          </cell>
          <cell r="BA236">
            <v>4</v>
          </cell>
          <cell r="BB236">
            <v>104</v>
          </cell>
          <cell r="BC236">
            <v>13</v>
          </cell>
          <cell r="BI236">
            <v>2.4E-2</v>
          </cell>
          <cell r="BJ236">
            <v>1.9E-2</v>
          </cell>
          <cell r="BK236">
            <v>8.9999999999999993E-3</v>
          </cell>
          <cell r="BL236">
            <v>0</v>
          </cell>
          <cell r="BM236">
            <v>1.9E-2</v>
          </cell>
          <cell r="BN236">
            <v>6.6000000000000003E-2</v>
          </cell>
          <cell r="BO236">
            <v>0.156</v>
          </cell>
          <cell r="BP236">
            <v>9.9000000000000005E-2</v>
          </cell>
          <cell r="BQ236">
            <v>3.3000000000000002E-2</v>
          </cell>
          <cell r="BR236">
            <v>4.2000000000000003E-2</v>
          </cell>
          <cell r="BS236">
            <v>0.108</v>
          </cell>
          <cell r="BT236">
            <v>0.13700000000000001</v>
          </cell>
          <cell r="BU236">
            <v>0.35799999999999998</v>
          </cell>
          <cell r="BV236">
            <v>0.34</v>
          </cell>
          <cell r="BW236">
            <v>0.35399999999999998</v>
          </cell>
          <cell r="BX236">
            <v>0.217</v>
          </cell>
          <cell r="BY236">
            <v>0.36799999999999999</v>
          </cell>
          <cell r="BZ236">
            <v>0.32500000000000001</v>
          </cell>
          <cell r="CA236">
            <v>5.0000000000000001E-3</v>
          </cell>
          <cell r="CB236">
            <v>8.9999999999999993E-3</v>
          </cell>
          <cell r="CC236">
            <v>1.4E-2</v>
          </cell>
          <cell r="CD236">
            <v>8.9999999999999993E-3</v>
          </cell>
          <cell r="CE236">
            <v>8.9999999999999993E-3</v>
          </cell>
          <cell r="CF236">
            <v>8.9999999999999993E-3</v>
          </cell>
          <cell r="CG236">
            <v>0.45800000000000002</v>
          </cell>
          <cell r="CH236">
            <v>0.53300000000000003</v>
          </cell>
          <cell r="CI236">
            <v>0.59</v>
          </cell>
          <cell r="CJ236">
            <v>0.73099999999999998</v>
          </cell>
          <cell r="CK236">
            <v>0.495</v>
          </cell>
          <cell r="CL236">
            <v>0.46200000000000002</v>
          </cell>
          <cell r="CM236">
            <v>5.0000000000000001E-3</v>
          </cell>
          <cell r="CN236">
            <v>5.0000000000000001E-3</v>
          </cell>
          <cell r="CO236">
            <v>5.0000000000000001E-3</v>
          </cell>
          <cell r="CP236">
            <v>0</v>
          </cell>
          <cell r="CQ236">
            <v>0</v>
          </cell>
          <cell r="CR236">
            <v>1.4E-2</v>
          </cell>
          <cell r="CS236">
            <v>8.9999999999999993E-3</v>
          </cell>
          <cell r="CT236">
            <v>7.4999999999999997E-2</v>
          </cell>
          <cell r="CU236">
            <v>4.2000000000000003E-2</v>
          </cell>
          <cell r="CV236">
            <v>1.4E-2</v>
          </cell>
          <cell r="CW236">
            <v>1.4E-2</v>
          </cell>
          <cell r="CX236">
            <v>2.4E-2</v>
          </cell>
          <cell r="CY236">
            <v>1.4E-2</v>
          </cell>
          <cell r="CZ236">
            <v>2.4E-2</v>
          </cell>
          <cell r="DA236">
            <v>6.6000000000000003E-2</v>
          </cell>
          <cell r="DB236">
            <v>0.08</v>
          </cell>
          <cell r="DC236">
            <v>0.108</v>
          </cell>
          <cell r="DD236">
            <v>0.113</v>
          </cell>
          <cell r="DE236">
            <v>0.14599999999999999</v>
          </cell>
          <cell r="DF236">
            <v>0.21199999999999999</v>
          </cell>
          <cell r="DG236">
            <v>0.25</v>
          </cell>
          <cell r="DH236">
            <v>0.217</v>
          </cell>
          <cell r="DI236">
            <v>0.217</v>
          </cell>
          <cell r="DJ236">
            <v>0.24099999999999999</v>
          </cell>
          <cell r="DK236">
            <v>0.23599999999999999</v>
          </cell>
          <cell r="DL236">
            <v>0.20300000000000001</v>
          </cell>
          <cell r="DM236">
            <v>0.255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8.9999999999999993E-3</v>
          </cell>
          <cell r="DS236">
            <v>1.9E-2</v>
          </cell>
          <cell r="DT236">
            <v>5.0000000000000001E-3</v>
          </cell>
          <cell r="DU236">
            <v>8.9999999999999993E-3</v>
          </cell>
          <cell r="DV236">
            <v>2.4E-2</v>
          </cell>
          <cell r="DW236">
            <v>0.83499999999999996</v>
          </cell>
          <cell r="DX236">
            <v>0.76900000000000002</v>
          </cell>
          <cell r="DY236">
            <v>0.72199999999999998</v>
          </cell>
          <cell r="DZ236">
            <v>0.76900000000000002</v>
          </cell>
          <cell r="EA236">
            <v>0.75</v>
          </cell>
          <cell r="EB236">
            <v>0.66</v>
          </cell>
          <cell r="EC236">
            <v>0.67</v>
          </cell>
          <cell r="ED236">
            <v>0.60399999999999998</v>
          </cell>
          <cell r="EE236">
            <v>0.56599999999999995</v>
          </cell>
          <cell r="EF236">
            <v>0.41</v>
          </cell>
          <cell r="EG236">
            <v>8.9999999999999993E-3</v>
          </cell>
          <cell r="EH236">
            <v>0</v>
          </cell>
          <cell r="EJ236">
            <v>0.377</v>
          </cell>
          <cell r="EK236">
            <v>2.8000000000000001E-2</v>
          </cell>
          <cell r="EL236">
            <v>4.2000000000000003E-2</v>
          </cell>
          <cell r="EN236">
            <v>0.09</v>
          </cell>
          <cell r="EO236">
            <v>0.36799999999999999</v>
          </cell>
          <cell r="EP236">
            <v>0.23100000000000001</v>
          </cell>
          <cell r="ER236">
            <v>2.4E-2</v>
          </cell>
          <cell r="ES236">
            <v>2.8000000000000001E-2</v>
          </cell>
          <cell r="ET236">
            <v>7.4999999999999997E-2</v>
          </cell>
          <cell r="EV236">
            <v>9.9000000000000005E-2</v>
          </cell>
          <cell r="EW236">
            <v>0.56599999999999995</v>
          </cell>
          <cell r="EX236">
            <v>0.65100000000000002</v>
          </cell>
          <cell r="EZ236">
            <v>8.44</v>
          </cell>
          <cell r="FA236">
            <v>8.9999999999999993E-3</v>
          </cell>
          <cell r="FB236">
            <v>0</v>
          </cell>
          <cell r="FC236">
            <v>5.0000000000000001E-3</v>
          </cell>
          <cell r="FD236">
            <v>8.9999999999999993E-3</v>
          </cell>
          <cell r="FE236">
            <v>6.6000000000000003E-2</v>
          </cell>
          <cell r="FF236">
            <v>6.0999999999999999E-2</v>
          </cell>
          <cell r="FG236">
            <v>8.5000000000000006E-2</v>
          </cell>
          <cell r="FH236">
            <v>0.16</v>
          </cell>
          <cell r="FI236">
            <v>0.222</v>
          </cell>
          <cell r="FJ236">
            <v>0.373</v>
          </cell>
          <cell r="FK236">
            <v>8.9999999999999993E-3</v>
          </cell>
          <cell r="GA236">
            <v>8.9999999999999993E-3</v>
          </cell>
          <cell r="GB236">
            <v>0.104</v>
          </cell>
          <cell r="GC236">
            <v>3.7999999999999999E-2</v>
          </cell>
          <cell r="GD236">
            <v>0.11799999999999999</v>
          </cell>
          <cell r="GE236">
            <v>0.21199999999999999</v>
          </cell>
          <cell r="GF236">
            <v>8.9999999999999993E-3</v>
          </cell>
          <cell r="GG236">
            <v>0.35399999999999998</v>
          </cell>
          <cell r="GH236">
            <v>0.29699999999999999</v>
          </cell>
          <cell r="GI236">
            <v>0.42</v>
          </cell>
          <cell r="GJ236">
            <v>0.41499999999999998</v>
          </cell>
          <cell r="GK236">
            <v>0.36799999999999999</v>
          </cell>
          <cell r="GL236">
            <v>0.29199999999999998</v>
          </cell>
          <cell r="GM236">
            <v>0.58499999999999996</v>
          </cell>
          <cell r="GN236">
            <v>0.32100000000000001</v>
          </cell>
          <cell r="GO236">
            <v>0.32500000000000001</v>
          </cell>
          <cell r="GP236">
            <v>0.35399999999999998</v>
          </cell>
          <cell r="GQ236">
            <v>0.14599999999999999</v>
          </cell>
          <cell r="GR236">
            <v>0.65100000000000002</v>
          </cell>
          <cell r="GS236">
            <v>2.8000000000000001E-2</v>
          </cell>
          <cell r="GT236">
            <v>0.24099999999999999</v>
          </cell>
          <cell r="GU236">
            <v>0.184</v>
          </cell>
          <cell r="GV236">
            <v>7.4999999999999997E-2</v>
          </cell>
          <cell r="GW236">
            <v>0.151</v>
          </cell>
          <cell r="GX236">
            <v>1.9E-2</v>
          </cell>
          <cell r="GY236">
            <v>8.9999999999999993E-3</v>
          </cell>
          <cell r="GZ236">
            <v>1.9E-2</v>
          </cell>
          <cell r="HA236">
            <v>8.9999999999999993E-3</v>
          </cell>
          <cell r="HB236">
            <v>8.9999999999999993E-3</v>
          </cell>
          <cell r="HC236">
            <v>0.09</v>
          </cell>
          <cell r="HD236">
            <v>8.9999999999999993E-3</v>
          </cell>
          <cell r="HE236">
            <v>1.4E-2</v>
          </cell>
          <cell r="HF236">
            <v>1.9E-2</v>
          </cell>
          <cell r="HG236">
            <v>2.4E-2</v>
          </cell>
          <cell r="HH236">
            <v>2.8000000000000001E-2</v>
          </cell>
          <cell r="HI236">
            <v>3.3000000000000002E-2</v>
          </cell>
          <cell r="HJ236">
            <v>1.9E-2</v>
          </cell>
        </row>
        <row r="237">
          <cell r="G237" t="str">
            <v>COLES</v>
          </cell>
          <cell r="L237" t="str">
            <v>Skyway Elementary Network</v>
          </cell>
          <cell r="AB237">
            <v>609862</v>
          </cell>
          <cell r="AR237" t="str">
            <v>54</v>
          </cell>
          <cell r="AS237" t="str">
            <v>strong</v>
          </cell>
          <cell r="AT237" t="str">
            <v>strong</v>
          </cell>
          <cell r="AU237" t="str">
            <v>neutral</v>
          </cell>
          <cell r="AV237">
            <v>75</v>
          </cell>
          <cell r="AW237">
            <v>71</v>
          </cell>
          <cell r="AX237">
            <v>55</v>
          </cell>
          <cell r="AY237">
            <v>158</v>
          </cell>
          <cell r="AZ237">
            <v>0</v>
          </cell>
          <cell r="BA237">
            <v>0</v>
          </cell>
          <cell r="BB237">
            <v>146</v>
          </cell>
          <cell r="BC237">
            <v>3</v>
          </cell>
          <cell r="BI237">
            <v>6.0000000000000001E-3</v>
          </cell>
          <cell r="BJ237">
            <v>6.0000000000000001E-3</v>
          </cell>
          <cell r="BK237">
            <v>0</v>
          </cell>
          <cell r="BL237">
            <v>6.0000000000000001E-3</v>
          </cell>
          <cell r="BM237">
            <v>1.9E-2</v>
          </cell>
          <cell r="BN237">
            <v>3.2000000000000001E-2</v>
          </cell>
          <cell r="BO237">
            <v>5.0999999999999997E-2</v>
          </cell>
          <cell r="BP237">
            <v>4.3999999999999997E-2</v>
          </cell>
          <cell r="BQ237">
            <v>5.0999999999999997E-2</v>
          </cell>
          <cell r="BR237">
            <v>4.3999999999999997E-2</v>
          </cell>
          <cell r="BS237">
            <v>4.3999999999999997E-2</v>
          </cell>
          <cell r="BT237">
            <v>0.108</v>
          </cell>
          <cell r="BU237">
            <v>0.247</v>
          </cell>
          <cell r="BV237">
            <v>0.17100000000000001</v>
          </cell>
          <cell r="BW237">
            <v>0.184</v>
          </cell>
          <cell r="BX237">
            <v>0.108</v>
          </cell>
          <cell r="BY237">
            <v>0.23400000000000001</v>
          </cell>
          <cell r="BZ237">
            <v>0.22800000000000001</v>
          </cell>
          <cell r="CA237">
            <v>6.0000000000000001E-3</v>
          </cell>
          <cell r="CB237">
            <v>1.9E-2</v>
          </cell>
          <cell r="CC237">
            <v>2.5000000000000001E-2</v>
          </cell>
          <cell r="CD237">
            <v>1.9E-2</v>
          </cell>
          <cell r="CE237">
            <v>1.9E-2</v>
          </cell>
          <cell r="CF237">
            <v>1.2999999999999999E-2</v>
          </cell>
          <cell r="CG237">
            <v>0.69</v>
          </cell>
          <cell r="CH237">
            <v>0.75900000000000001</v>
          </cell>
          <cell r="CI237">
            <v>0.74099999999999999</v>
          </cell>
          <cell r="CJ237">
            <v>0.82299999999999995</v>
          </cell>
          <cell r="CK237">
            <v>0.68400000000000005</v>
          </cell>
          <cell r="CL237">
            <v>0.62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2.5000000000000001E-2</v>
          </cell>
          <cell r="CT237">
            <v>4.3999999999999997E-2</v>
          </cell>
          <cell r="CU237">
            <v>1.9E-2</v>
          </cell>
          <cell r="CV237">
            <v>3.2000000000000001E-2</v>
          </cell>
          <cell r="CW237">
            <v>1.9E-2</v>
          </cell>
          <cell r="CX237">
            <v>2.5000000000000001E-2</v>
          </cell>
          <cell r="CY237">
            <v>1.9E-2</v>
          </cell>
          <cell r="CZ237">
            <v>2.5000000000000001E-2</v>
          </cell>
          <cell r="DA237">
            <v>2.5000000000000001E-2</v>
          </cell>
          <cell r="DB237">
            <v>4.3999999999999997E-2</v>
          </cell>
          <cell r="DC237">
            <v>7.5999999999999998E-2</v>
          </cell>
          <cell r="DD237">
            <v>5.0999999999999997E-2</v>
          </cell>
          <cell r="DE237">
            <v>7.0000000000000007E-2</v>
          </cell>
          <cell r="DF237">
            <v>0.108</v>
          </cell>
          <cell r="DG237">
            <v>0.13300000000000001</v>
          </cell>
          <cell r="DH237">
            <v>0.108</v>
          </cell>
          <cell r="DI237">
            <v>0.12</v>
          </cell>
          <cell r="DJ237">
            <v>0.25900000000000001</v>
          </cell>
          <cell r="DK237">
            <v>0.17699999999999999</v>
          </cell>
          <cell r="DL237">
            <v>0.14599999999999999</v>
          </cell>
          <cell r="DM237">
            <v>0.16500000000000001</v>
          </cell>
          <cell r="DN237">
            <v>0</v>
          </cell>
          <cell r="DO237">
            <v>6.0000000000000001E-3</v>
          </cell>
          <cell r="DP237">
            <v>1.9E-2</v>
          </cell>
          <cell r="DQ237">
            <v>1.2999999999999999E-2</v>
          </cell>
          <cell r="DR237">
            <v>2.5000000000000001E-2</v>
          </cell>
          <cell r="DS237">
            <v>2.5000000000000001E-2</v>
          </cell>
          <cell r="DT237">
            <v>1.2999999999999999E-2</v>
          </cell>
          <cell r="DU237">
            <v>2.5000000000000001E-2</v>
          </cell>
          <cell r="DV237">
            <v>3.2000000000000001E-2</v>
          </cell>
          <cell r="DW237">
            <v>0.89900000000000002</v>
          </cell>
          <cell r="DX237">
            <v>0.86699999999999999</v>
          </cell>
          <cell r="DY237">
            <v>0.82299999999999995</v>
          </cell>
          <cell r="DZ237">
            <v>0.86099999999999999</v>
          </cell>
          <cell r="EA237">
            <v>0.82899999999999996</v>
          </cell>
          <cell r="EB237">
            <v>0.69</v>
          </cell>
          <cell r="EC237">
            <v>0.74099999999999999</v>
          </cell>
          <cell r="ED237">
            <v>0.70899999999999996</v>
          </cell>
          <cell r="EE237">
            <v>0.73399999999999999</v>
          </cell>
          <cell r="EF237">
            <v>0.33500000000000002</v>
          </cell>
          <cell r="EG237">
            <v>3.2000000000000001E-2</v>
          </cell>
          <cell r="EH237">
            <v>1.2999999999999999E-2</v>
          </cell>
          <cell r="EJ237">
            <v>0.27800000000000002</v>
          </cell>
          <cell r="EK237">
            <v>7.0000000000000007E-2</v>
          </cell>
          <cell r="EL237">
            <v>2.5000000000000001E-2</v>
          </cell>
          <cell r="EN237">
            <v>0.108</v>
          </cell>
          <cell r="EO237">
            <v>0.23400000000000001</v>
          </cell>
          <cell r="EP237">
            <v>0.19</v>
          </cell>
          <cell r="ER237">
            <v>6.3E-2</v>
          </cell>
          <cell r="ES237">
            <v>3.7999999999999999E-2</v>
          </cell>
          <cell r="ET237">
            <v>7.0000000000000007E-2</v>
          </cell>
          <cell r="EV237">
            <v>0.215</v>
          </cell>
          <cell r="EW237">
            <v>0.627</v>
          </cell>
          <cell r="EX237">
            <v>0.70299999999999996</v>
          </cell>
          <cell r="EZ237">
            <v>8.01</v>
          </cell>
          <cell r="FA237">
            <v>2.5000000000000001E-2</v>
          </cell>
          <cell r="FB237">
            <v>0</v>
          </cell>
          <cell r="FC237">
            <v>1.2999999999999999E-2</v>
          </cell>
          <cell r="FD237">
            <v>6.0000000000000001E-3</v>
          </cell>
          <cell r="FE237">
            <v>0.13300000000000001</v>
          </cell>
          <cell r="FF237">
            <v>4.3999999999999997E-2</v>
          </cell>
          <cell r="FG237">
            <v>0.114</v>
          </cell>
          <cell r="FH237">
            <v>0.127</v>
          </cell>
          <cell r="FI237">
            <v>0.10100000000000001</v>
          </cell>
          <cell r="FJ237">
            <v>0.38600000000000001</v>
          </cell>
          <cell r="FK237">
            <v>5.0999999999999997E-2</v>
          </cell>
          <cell r="GA237">
            <v>2.5000000000000001E-2</v>
          </cell>
          <cell r="GB237">
            <v>3.7999999999999999E-2</v>
          </cell>
          <cell r="GC237">
            <v>3.2000000000000001E-2</v>
          </cell>
          <cell r="GD237">
            <v>3.2000000000000001E-2</v>
          </cell>
          <cell r="GE237">
            <v>7.0000000000000007E-2</v>
          </cell>
          <cell r="GF237">
            <v>1.2999999999999999E-2</v>
          </cell>
          <cell r="GG237">
            <v>0.29099999999999998</v>
          </cell>
          <cell r="GH237">
            <v>0.27200000000000002</v>
          </cell>
          <cell r="GI237">
            <v>0.30399999999999999</v>
          </cell>
          <cell r="GJ237">
            <v>0.35399999999999998</v>
          </cell>
          <cell r="GK237">
            <v>0.34799999999999998</v>
          </cell>
          <cell r="GL237">
            <v>0.30399999999999999</v>
          </cell>
          <cell r="GM237">
            <v>0.62</v>
          </cell>
          <cell r="GN237">
            <v>0.45600000000000002</v>
          </cell>
          <cell r="GO237">
            <v>0.44900000000000001</v>
          </cell>
          <cell r="GP237">
            <v>0.41099999999999998</v>
          </cell>
          <cell r="GQ237">
            <v>0.44900000000000001</v>
          </cell>
          <cell r="GR237">
            <v>0.59499999999999997</v>
          </cell>
          <cell r="GS237">
            <v>1.2999999999999999E-2</v>
          </cell>
          <cell r="GT237">
            <v>0.14599999999999999</v>
          </cell>
          <cell r="GU237">
            <v>0.13300000000000001</v>
          </cell>
          <cell r="GV237">
            <v>0.108</v>
          </cell>
          <cell r="GW237">
            <v>6.3E-2</v>
          </cell>
          <cell r="GX237">
            <v>3.2000000000000001E-2</v>
          </cell>
          <cell r="GY237">
            <v>2.5000000000000001E-2</v>
          </cell>
          <cell r="GZ237">
            <v>3.7999999999999999E-2</v>
          </cell>
          <cell r="HA237">
            <v>3.2000000000000001E-2</v>
          </cell>
          <cell r="HB237">
            <v>3.2000000000000001E-2</v>
          </cell>
          <cell r="HC237">
            <v>2.5000000000000001E-2</v>
          </cell>
          <cell r="HD237">
            <v>2.5000000000000001E-2</v>
          </cell>
          <cell r="HE237">
            <v>2.5000000000000001E-2</v>
          </cell>
          <cell r="HF237">
            <v>5.0999999999999997E-2</v>
          </cell>
          <cell r="HG237">
            <v>5.0999999999999997E-2</v>
          </cell>
          <cell r="HH237">
            <v>6.3E-2</v>
          </cell>
          <cell r="HI237">
            <v>4.3999999999999997E-2</v>
          </cell>
          <cell r="HJ237">
            <v>3.2000000000000001E-2</v>
          </cell>
        </row>
        <row r="238">
          <cell r="G238" t="str">
            <v>COLUMBUS</v>
          </cell>
          <cell r="L238" t="str">
            <v>Fulton Elementary Network</v>
          </cell>
          <cell r="AB238">
            <v>609863</v>
          </cell>
          <cell r="AR238" t="str">
            <v>48</v>
          </cell>
          <cell r="AS238" t="str">
            <v>neutral</v>
          </cell>
          <cell r="AT238" t="str">
            <v>neutral</v>
          </cell>
          <cell r="AU238" t="str">
            <v>weak</v>
          </cell>
          <cell r="AV238">
            <v>51</v>
          </cell>
          <cell r="AW238">
            <v>47</v>
          </cell>
          <cell r="AX238">
            <v>25</v>
          </cell>
          <cell r="AY238">
            <v>86</v>
          </cell>
          <cell r="AZ238">
            <v>51</v>
          </cell>
          <cell r="BA238">
            <v>0</v>
          </cell>
          <cell r="BB238">
            <v>3</v>
          </cell>
          <cell r="BC238">
            <v>25</v>
          </cell>
          <cell r="BI238">
            <v>5.8000000000000003E-2</v>
          </cell>
          <cell r="BJ238">
            <v>1.2E-2</v>
          </cell>
          <cell r="BK238">
            <v>1.2E-2</v>
          </cell>
          <cell r="BL238">
            <v>2.3E-2</v>
          </cell>
          <cell r="BM238">
            <v>2.3E-2</v>
          </cell>
          <cell r="BN238">
            <v>0.14000000000000001</v>
          </cell>
          <cell r="BO238">
            <v>7.0000000000000007E-2</v>
          </cell>
          <cell r="BP238">
            <v>8.1000000000000003E-2</v>
          </cell>
          <cell r="BQ238">
            <v>4.7E-2</v>
          </cell>
          <cell r="BR238">
            <v>4.7E-2</v>
          </cell>
          <cell r="BS238">
            <v>9.2999999999999999E-2</v>
          </cell>
          <cell r="BT238">
            <v>0.11600000000000001</v>
          </cell>
          <cell r="BU238">
            <v>0.221</v>
          </cell>
          <cell r="BV238">
            <v>0.16300000000000001</v>
          </cell>
          <cell r="BW238">
            <v>0.33700000000000002</v>
          </cell>
          <cell r="BX238">
            <v>0.20899999999999999</v>
          </cell>
          <cell r="BY238">
            <v>0.24399999999999999</v>
          </cell>
          <cell r="BZ238">
            <v>0.23300000000000001</v>
          </cell>
          <cell r="CA238">
            <v>1.2E-2</v>
          </cell>
          <cell r="CB238">
            <v>2.3E-2</v>
          </cell>
          <cell r="CC238">
            <v>2.3E-2</v>
          </cell>
          <cell r="CD238">
            <v>1.2E-2</v>
          </cell>
          <cell r="CE238">
            <v>1.2E-2</v>
          </cell>
          <cell r="CF238">
            <v>1.2E-2</v>
          </cell>
          <cell r="CG238">
            <v>0.64</v>
          </cell>
          <cell r="CH238">
            <v>0.72099999999999997</v>
          </cell>
          <cell r="CI238">
            <v>0.58099999999999996</v>
          </cell>
          <cell r="CJ238">
            <v>0.70899999999999996</v>
          </cell>
          <cell r="CK238">
            <v>0.628</v>
          </cell>
          <cell r="CL238">
            <v>0.5</v>
          </cell>
          <cell r="CM238">
            <v>2.3E-2</v>
          </cell>
          <cell r="CN238">
            <v>1.2E-2</v>
          </cell>
          <cell r="CO238">
            <v>1.2E-2</v>
          </cell>
          <cell r="CP238">
            <v>1.2E-2</v>
          </cell>
          <cell r="CQ238">
            <v>0</v>
          </cell>
          <cell r="CR238">
            <v>2.3E-2</v>
          </cell>
          <cell r="CS238">
            <v>3.5000000000000003E-2</v>
          </cell>
          <cell r="CT238">
            <v>9.2999999999999999E-2</v>
          </cell>
          <cell r="CU238">
            <v>4.7E-2</v>
          </cell>
          <cell r="CV238">
            <v>0</v>
          </cell>
          <cell r="CW238">
            <v>1.2E-2</v>
          </cell>
          <cell r="CX238">
            <v>4.7E-2</v>
          </cell>
          <cell r="CY238">
            <v>7.0000000000000007E-2</v>
          </cell>
          <cell r="CZ238">
            <v>4.7E-2</v>
          </cell>
          <cell r="DA238">
            <v>5.8000000000000003E-2</v>
          </cell>
          <cell r="DB238">
            <v>2.3E-2</v>
          </cell>
          <cell r="DC238">
            <v>8.1000000000000003E-2</v>
          </cell>
          <cell r="DD238">
            <v>7.0000000000000007E-2</v>
          </cell>
          <cell r="DE238">
            <v>0.14000000000000001</v>
          </cell>
          <cell r="DF238">
            <v>0.20899999999999999</v>
          </cell>
          <cell r="DG238">
            <v>0.17399999999999999</v>
          </cell>
          <cell r="DH238">
            <v>0.17399999999999999</v>
          </cell>
          <cell r="DI238">
            <v>0.17399999999999999</v>
          </cell>
          <cell r="DJ238">
            <v>0.24399999999999999</v>
          </cell>
          <cell r="DK238">
            <v>0.24399999999999999</v>
          </cell>
          <cell r="DL238">
            <v>0.32600000000000001</v>
          </cell>
          <cell r="DM238">
            <v>0.20899999999999999</v>
          </cell>
          <cell r="DN238">
            <v>0</v>
          </cell>
          <cell r="DO238">
            <v>0</v>
          </cell>
          <cell r="DP238">
            <v>0</v>
          </cell>
          <cell r="DQ238">
            <v>2.3E-2</v>
          </cell>
          <cell r="DR238">
            <v>0</v>
          </cell>
          <cell r="DS238">
            <v>1.2E-2</v>
          </cell>
          <cell r="DT238">
            <v>1.2E-2</v>
          </cell>
          <cell r="DU238">
            <v>1.2E-2</v>
          </cell>
          <cell r="DV238">
            <v>0</v>
          </cell>
          <cell r="DW238">
            <v>0.83699999999999997</v>
          </cell>
          <cell r="DX238">
            <v>0.76700000000000002</v>
          </cell>
          <cell r="DY238">
            <v>0.76700000000000002</v>
          </cell>
          <cell r="DZ238">
            <v>0.72099999999999997</v>
          </cell>
          <cell r="EA238">
            <v>0.77900000000000003</v>
          </cell>
          <cell r="EB238">
            <v>0.66300000000000003</v>
          </cell>
          <cell r="EC238">
            <v>0.68600000000000005</v>
          </cell>
          <cell r="ED238">
            <v>0.48799999999999999</v>
          </cell>
          <cell r="EE238">
            <v>0.67400000000000004</v>
          </cell>
          <cell r="EF238">
            <v>0.43</v>
          </cell>
          <cell r="EG238">
            <v>0</v>
          </cell>
          <cell r="EH238">
            <v>0</v>
          </cell>
          <cell r="EJ238">
            <v>0.314</v>
          </cell>
          <cell r="EK238">
            <v>5.8000000000000003E-2</v>
          </cell>
          <cell r="EL238">
            <v>3.5000000000000003E-2</v>
          </cell>
          <cell r="EN238">
            <v>7.0000000000000007E-2</v>
          </cell>
          <cell r="EO238">
            <v>0.314</v>
          </cell>
          <cell r="EP238">
            <v>0.25600000000000001</v>
          </cell>
          <cell r="ER238">
            <v>7.0000000000000007E-2</v>
          </cell>
          <cell r="ES238">
            <v>2.3E-2</v>
          </cell>
          <cell r="ET238">
            <v>2.3E-2</v>
          </cell>
          <cell r="EV238">
            <v>0.11600000000000001</v>
          </cell>
          <cell r="EW238">
            <v>0.60499999999999998</v>
          </cell>
          <cell r="EX238">
            <v>0.68600000000000005</v>
          </cell>
          <cell r="EZ238">
            <v>8.5399999999999991</v>
          </cell>
          <cell r="FA238">
            <v>0</v>
          </cell>
          <cell r="FB238">
            <v>0</v>
          </cell>
          <cell r="FC238">
            <v>1.2E-2</v>
          </cell>
          <cell r="FD238">
            <v>1.2E-2</v>
          </cell>
          <cell r="FE238">
            <v>7.0000000000000007E-2</v>
          </cell>
          <cell r="FF238">
            <v>7.0000000000000007E-2</v>
          </cell>
          <cell r="FG238">
            <v>7.0000000000000007E-2</v>
          </cell>
          <cell r="FH238">
            <v>9.2999999999999999E-2</v>
          </cell>
          <cell r="FI238">
            <v>0.23300000000000001</v>
          </cell>
          <cell r="FJ238">
            <v>0.40699999999999997</v>
          </cell>
          <cell r="FK238">
            <v>3.5000000000000003E-2</v>
          </cell>
          <cell r="GA238">
            <v>3.5000000000000003E-2</v>
          </cell>
          <cell r="GB238">
            <v>8.1000000000000003E-2</v>
          </cell>
          <cell r="GC238">
            <v>2.3E-2</v>
          </cell>
          <cell r="GD238">
            <v>0.14000000000000001</v>
          </cell>
          <cell r="GE238">
            <v>0.20899999999999999</v>
          </cell>
          <cell r="GF238">
            <v>3.5000000000000003E-2</v>
          </cell>
          <cell r="GG238">
            <v>0.442</v>
          </cell>
          <cell r="GH238">
            <v>0.314</v>
          </cell>
          <cell r="GI238">
            <v>0.41899999999999998</v>
          </cell>
          <cell r="GJ238">
            <v>0.46500000000000002</v>
          </cell>
          <cell r="GK238">
            <v>0.442</v>
          </cell>
          <cell r="GL238">
            <v>0.36</v>
          </cell>
          <cell r="GM238">
            <v>0.43</v>
          </cell>
          <cell r="GN238">
            <v>0.23300000000000001</v>
          </cell>
          <cell r="GO238">
            <v>0.40699999999999997</v>
          </cell>
          <cell r="GP238">
            <v>0.314</v>
          </cell>
          <cell r="GQ238">
            <v>0.24399999999999999</v>
          </cell>
          <cell r="GR238">
            <v>0.53500000000000003</v>
          </cell>
          <cell r="GS238">
            <v>5.8000000000000003E-2</v>
          </cell>
          <cell r="GT238">
            <v>0.221</v>
          </cell>
          <cell r="GU238">
            <v>0.105</v>
          </cell>
          <cell r="GV238">
            <v>4.7E-2</v>
          </cell>
          <cell r="GW238">
            <v>7.0000000000000007E-2</v>
          </cell>
          <cell r="GX238">
            <v>3.5000000000000003E-2</v>
          </cell>
          <cell r="GY238">
            <v>1.2E-2</v>
          </cell>
          <cell r="GZ238">
            <v>0.11600000000000001</v>
          </cell>
          <cell r="HA238">
            <v>2.3E-2</v>
          </cell>
          <cell r="HB238">
            <v>1.2E-2</v>
          </cell>
          <cell r="HC238">
            <v>2.3E-2</v>
          </cell>
          <cell r="HD238">
            <v>1.2E-2</v>
          </cell>
          <cell r="HE238">
            <v>2.3E-2</v>
          </cell>
          <cell r="HF238">
            <v>3.5000000000000003E-2</v>
          </cell>
          <cell r="HG238">
            <v>2.3E-2</v>
          </cell>
          <cell r="HH238">
            <v>2.3E-2</v>
          </cell>
          <cell r="HI238">
            <v>1.2E-2</v>
          </cell>
          <cell r="HJ238">
            <v>2.3E-2</v>
          </cell>
        </row>
        <row r="239">
          <cell r="G239" t="str">
            <v>COOK</v>
          </cell>
          <cell r="L239" t="str">
            <v>Englewood-Gresham Elementary Network</v>
          </cell>
          <cell r="AB239">
            <v>609864</v>
          </cell>
          <cell r="AR239" t="str">
            <v>37</v>
          </cell>
          <cell r="AS239" t="str">
            <v>neutral</v>
          </cell>
          <cell r="AT239" t="str">
            <v>neutral</v>
          </cell>
          <cell r="AU239" t="str">
            <v>neutral</v>
          </cell>
          <cell r="AV239">
            <v>58</v>
          </cell>
          <cell r="AW239">
            <v>57</v>
          </cell>
          <cell r="AX239">
            <v>45</v>
          </cell>
          <cell r="AY239">
            <v>104</v>
          </cell>
          <cell r="AZ239">
            <v>0</v>
          </cell>
          <cell r="BA239">
            <v>0</v>
          </cell>
          <cell r="BB239">
            <v>99</v>
          </cell>
          <cell r="BC239">
            <v>2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2.9000000000000001E-2</v>
          </cell>
          <cell r="BN239">
            <v>0.01</v>
          </cell>
          <cell r="BO239">
            <v>4.8000000000000001E-2</v>
          </cell>
          <cell r="BP239">
            <v>5.8000000000000003E-2</v>
          </cell>
          <cell r="BQ239">
            <v>6.7000000000000004E-2</v>
          </cell>
          <cell r="BR239">
            <v>4.8000000000000001E-2</v>
          </cell>
          <cell r="BS239">
            <v>7.6999999999999999E-2</v>
          </cell>
          <cell r="BT239">
            <v>0.106</v>
          </cell>
          <cell r="BU239">
            <v>0.308</v>
          </cell>
          <cell r="BV239">
            <v>0.20200000000000001</v>
          </cell>
          <cell r="BW239">
            <v>0.27900000000000003</v>
          </cell>
          <cell r="BX239">
            <v>0.23100000000000001</v>
          </cell>
          <cell r="BY239">
            <v>0.32700000000000001</v>
          </cell>
          <cell r="BZ239">
            <v>0.32700000000000001</v>
          </cell>
          <cell r="CA239">
            <v>2.9000000000000001E-2</v>
          </cell>
          <cell r="CB239">
            <v>1.9E-2</v>
          </cell>
          <cell r="CC239">
            <v>3.7999999999999999E-2</v>
          </cell>
          <cell r="CD239">
            <v>2.9000000000000001E-2</v>
          </cell>
          <cell r="CE239">
            <v>3.7999999999999999E-2</v>
          </cell>
          <cell r="CF239">
            <v>1.9E-2</v>
          </cell>
          <cell r="CG239">
            <v>0.61499999999999999</v>
          </cell>
          <cell r="CH239">
            <v>0.72099999999999997</v>
          </cell>
          <cell r="CI239">
            <v>0.61499999999999999</v>
          </cell>
          <cell r="CJ239">
            <v>0.69199999999999995</v>
          </cell>
          <cell r="CK239">
            <v>0.52900000000000003</v>
          </cell>
          <cell r="CL239">
            <v>0.53800000000000003</v>
          </cell>
          <cell r="CM239">
            <v>0</v>
          </cell>
          <cell r="CN239">
            <v>0</v>
          </cell>
          <cell r="CO239">
            <v>0</v>
          </cell>
          <cell r="CP239">
            <v>0.01</v>
          </cell>
          <cell r="CQ239">
            <v>0</v>
          </cell>
          <cell r="CR239">
            <v>0</v>
          </cell>
          <cell r="CS239">
            <v>0</v>
          </cell>
          <cell r="CT239">
            <v>2.9000000000000001E-2</v>
          </cell>
          <cell r="CU239">
            <v>2.9000000000000001E-2</v>
          </cell>
          <cell r="CV239">
            <v>0.01</v>
          </cell>
          <cell r="CW239">
            <v>2.9000000000000001E-2</v>
          </cell>
          <cell r="CX239">
            <v>2.9000000000000001E-2</v>
          </cell>
          <cell r="CY239">
            <v>2.9000000000000001E-2</v>
          </cell>
          <cell r="CZ239">
            <v>0.01</v>
          </cell>
          <cell r="DA239">
            <v>2.9000000000000001E-2</v>
          </cell>
          <cell r="DB239">
            <v>3.7999999999999999E-2</v>
          </cell>
          <cell r="DC239">
            <v>7.6999999999999999E-2</v>
          </cell>
          <cell r="DD239">
            <v>2.9000000000000001E-2</v>
          </cell>
          <cell r="DE239">
            <v>0.17299999999999999</v>
          </cell>
          <cell r="DF239">
            <v>0.154</v>
          </cell>
          <cell r="DG239">
            <v>0.221</v>
          </cell>
          <cell r="DH239">
            <v>0.16300000000000001</v>
          </cell>
          <cell r="DI239">
            <v>0.21199999999999999</v>
          </cell>
          <cell r="DJ239">
            <v>0.317</v>
          </cell>
          <cell r="DK239">
            <v>0.308</v>
          </cell>
          <cell r="DL239">
            <v>0.20200000000000001</v>
          </cell>
          <cell r="DM239">
            <v>0.24</v>
          </cell>
          <cell r="DN239">
            <v>0.01</v>
          </cell>
          <cell r="DO239">
            <v>0.01</v>
          </cell>
          <cell r="DP239">
            <v>0.01</v>
          </cell>
          <cell r="DQ239">
            <v>0.01</v>
          </cell>
          <cell r="DR239">
            <v>0.01</v>
          </cell>
          <cell r="DS239">
            <v>3.7999999999999999E-2</v>
          </cell>
          <cell r="DT239">
            <v>1.9E-2</v>
          </cell>
          <cell r="DU239">
            <v>3.7999999999999999E-2</v>
          </cell>
          <cell r="DV239">
            <v>4.8000000000000001E-2</v>
          </cell>
          <cell r="DW239">
            <v>0.80800000000000005</v>
          </cell>
          <cell r="DX239">
            <v>0.80800000000000005</v>
          </cell>
          <cell r="DY239">
            <v>0.74</v>
          </cell>
          <cell r="DZ239">
            <v>0.78800000000000003</v>
          </cell>
          <cell r="EA239">
            <v>0.76900000000000002</v>
          </cell>
          <cell r="EB239">
            <v>0.61499999999999999</v>
          </cell>
          <cell r="EC239">
            <v>0.63500000000000001</v>
          </cell>
          <cell r="ED239">
            <v>0.65400000000000003</v>
          </cell>
          <cell r="EE239">
            <v>0.65400000000000003</v>
          </cell>
          <cell r="EF239">
            <v>0.317</v>
          </cell>
          <cell r="EG239">
            <v>0.01</v>
          </cell>
          <cell r="EH239">
            <v>1.9E-2</v>
          </cell>
          <cell r="EJ239">
            <v>0.317</v>
          </cell>
          <cell r="EK239">
            <v>0.13500000000000001</v>
          </cell>
          <cell r="EL239">
            <v>9.6000000000000002E-2</v>
          </cell>
          <cell r="EN239">
            <v>0.14399999999999999</v>
          </cell>
          <cell r="EO239">
            <v>0.41299999999999998</v>
          </cell>
          <cell r="EP239">
            <v>0.38500000000000001</v>
          </cell>
          <cell r="ER239">
            <v>3.7999999999999999E-2</v>
          </cell>
          <cell r="ES239">
            <v>4.8000000000000001E-2</v>
          </cell>
          <cell r="ET239">
            <v>9.6000000000000002E-2</v>
          </cell>
          <cell r="EV239">
            <v>0.183</v>
          </cell>
          <cell r="EW239">
            <v>0.39400000000000002</v>
          </cell>
          <cell r="EX239">
            <v>0.40400000000000003</v>
          </cell>
          <cell r="EZ239">
            <v>7.14</v>
          </cell>
          <cell r="FA239">
            <v>2.9000000000000001E-2</v>
          </cell>
          <cell r="FB239">
            <v>0</v>
          </cell>
          <cell r="FC239">
            <v>5.8000000000000003E-2</v>
          </cell>
          <cell r="FD239">
            <v>5.8000000000000003E-2</v>
          </cell>
          <cell r="FE239">
            <v>0.14399999999999999</v>
          </cell>
          <cell r="FF239">
            <v>0.106</v>
          </cell>
          <cell r="FG239">
            <v>8.6999999999999994E-2</v>
          </cell>
          <cell r="FH239">
            <v>0.106</v>
          </cell>
          <cell r="FI239">
            <v>0.125</v>
          </cell>
          <cell r="FJ239">
            <v>0.25</v>
          </cell>
          <cell r="FK239">
            <v>3.7999999999999999E-2</v>
          </cell>
          <cell r="GA239">
            <v>0</v>
          </cell>
          <cell r="GB239">
            <v>1.9E-2</v>
          </cell>
          <cell r="GC239">
            <v>0.01</v>
          </cell>
          <cell r="GD239">
            <v>0.01</v>
          </cell>
          <cell r="GE239">
            <v>7.6999999999999999E-2</v>
          </cell>
          <cell r="GF239">
            <v>2.9000000000000001E-2</v>
          </cell>
          <cell r="GG239">
            <v>0.34599999999999997</v>
          </cell>
          <cell r="GH239">
            <v>0.34599999999999997</v>
          </cell>
          <cell r="GI239">
            <v>0.39400000000000002</v>
          </cell>
          <cell r="GJ239">
            <v>0.40400000000000003</v>
          </cell>
          <cell r="GK239">
            <v>0.40400000000000003</v>
          </cell>
          <cell r="GL239">
            <v>0.442</v>
          </cell>
          <cell r="GM239">
            <v>0.56699999999999995</v>
          </cell>
          <cell r="GN239">
            <v>0.375</v>
          </cell>
          <cell r="GO239">
            <v>0.35599999999999998</v>
          </cell>
          <cell r="GP239">
            <v>0.442</v>
          </cell>
          <cell r="GQ239">
            <v>0.34599999999999997</v>
          </cell>
          <cell r="GR239">
            <v>0.40400000000000003</v>
          </cell>
          <cell r="GS239">
            <v>1.9E-2</v>
          </cell>
          <cell r="GT239">
            <v>0.192</v>
          </cell>
          <cell r="GU239">
            <v>0.14399999999999999</v>
          </cell>
          <cell r="GV239">
            <v>6.7000000000000004E-2</v>
          </cell>
          <cell r="GW239">
            <v>8.6999999999999994E-2</v>
          </cell>
          <cell r="GX239">
            <v>2.9000000000000001E-2</v>
          </cell>
          <cell r="GY239">
            <v>1.9E-2</v>
          </cell>
          <cell r="GZ239">
            <v>1.9E-2</v>
          </cell>
          <cell r="HA239">
            <v>2.9000000000000001E-2</v>
          </cell>
          <cell r="HB239">
            <v>1.9E-2</v>
          </cell>
          <cell r="HC239">
            <v>1.9E-2</v>
          </cell>
          <cell r="HD239">
            <v>2.9000000000000001E-2</v>
          </cell>
          <cell r="HE239">
            <v>4.8000000000000001E-2</v>
          </cell>
          <cell r="HF239">
            <v>4.8000000000000001E-2</v>
          </cell>
          <cell r="HG239">
            <v>6.7000000000000004E-2</v>
          </cell>
          <cell r="HH239">
            <v>5.8000000000000003E-2</v>
          </cell>
          <cell r="HI239">
            <v>6.7000000000000004E-2</v>
          </cell>
          <cell r="HJ239">
            <v>6.7000000000000004E-2</v>
          </cell>
        </row>
        <row r="240">
          <cell r="G240" t="str">
            <v>JORDAN</v>
          </cell>
          <cell r="L240" t="str">
            <v>Ravenswood-Ridge Elementary Network</v>
          </cell>
          <cell r="AB240">
            <v>609865</v>
          </cell>
          <cell r="AR240" t="str">
            <v>&lt; 30</v>
          </cell>
          <cell r="AS240" t="str">
            <v/>
          </cell>
          <cell r="AT240" t="str">
            <v/>
          </cell>
          <cell r="AU240" t="str">
            <v/>
          </cell>
        </row>
        <row r="241">
          <cell r="G241" t="str">
            <v>COONLEY</v>
          </cell>
          <cell r="L241" t="str">
            <v>Ravenswood-Ridge Elementary Network</v>
          </cell>
          <cell r="AB241">
            <v>609866</v>
          </cell>
          <cell r="AR241" t="str">
            <v>62</v>
          </cell>
          <cell r="AS241" t="str">
            <v>strong</v>
          </cell>
          <cell r="AT241" t="str">
            <v>strong</v>
          </cell>
          <cell r="AU241" t="str">
            <v>neutral</v>
          </cell>
          <cell r="AV241">
            <v>66</v>
          </cell>
          <cell r="AW241">
            <v>62</v>
          </cell>
          <cell r="AX241">
            <v>54</v>
          </cell>
          <cell r="AY241">
            <v>297</v>
          </cell>
          <cell r="AZ241">
            <v>166</v>
          </cell>
          <cell r="BA241">
            <v>21</v>
          </cell>
          <cell r="BB241">
            <v>8</v>
          </cell>
          <cell r="BC241">
            <v>66</v>
          </cell>
          <cell r="BI241">
            <v>1.2999999999999999E-2</v>
          </cell>
          <cell r="BJ241">
            <v>3.0000000000000001E-3</v>
          </cell>
          <cell r="BK241">
            <v>0</v>
          </cell>
          <cell r="BL241">
            <v>0</v>
          </cell>
          <cell r="BM241">
            <v>7.0000000000000001E-3</v>
          </cell>
          <cell r="BN241">
            <v>2.4E-2</v>
          </cell>
          <cell r="BO241">
            <v>5.7000000000000002E-2</v>
          </cell>
          <cell r="BP241">
            <v>0.03</v>
          </cell>
          <cell r="BQ241">
            <v>0.03</v>
          </cell>
          <cell r="BR241">
            <v>2.7E-2</v>
          </cell>
          <cell r="BS241">
            <v>5.0999999999999997E-2</v>
          </cell>
          <cell r="BT241">
            <v>0.125</v>
          </cell>
          <cell r="BU241">
            <v>0.31</v>
          </cell>
          <cell r="BV241">
            <v>0.215</v>
          </cell>
          <cell r="BW241">
            <v>0.219</v>
          </cell>
          <cell r="BX241">
            <v>0.158</v>
          </cell>
          <cell r="BY241">
            <v>0.36699999999999999</v>
          </cell>
          <cell r="BZ241">
            <v>0.33300000000000002</v>
          </cell>
          <cell r="CA241">
            <v>1.7000000000000001E-2</v>
          </cell>
          <cell r="CB241">
            <v>0.01</v>
          </cell>
          <cell r="CC241">
            <v>7.0000000000000001E-3</v>
          </cell>
          <cell r="CD241">
            <v>0.03</v>
          </cell>
          <cell r="CE241">
            <v>0.01</v>
          </cell>
          <cell r="CF241">
            <v>2.7E-2</v>
          </cell>
          <cell r="CG241">
            <v>0.60299999999999998</v>
          </cell>
          <cell r="CH241">
            <v>0.74099999999999999</v>
          </cell>
          <cell r="CI241">
            <v>0.74399999999999999</v>
          </cell>
          <cell r="CJ241">
            <v>0.78500000000000003</v>
          </cell>
          <cell r="CK241">
            <v>0.56599999999999995</v>
          </cell>
          <cell r="CL241">
            <v>0.49199999999999999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3.0000000000000001E-3</v>
          </cell>
          <cell r="CT241">
            <v>3.4000000000000002E-2</v>
          </cell>
          <cell r="CU241">
            <v>2.4E-2</v>
          </cell>
          <cell r="CV241">
            <v>0.01</v>
          </cell>
          <cell r="CW241">
            <v>7.0000000000000001E-3</v>
          </cell>
          <cell r="CX241">
            <v>0</v>
          </cell>
          <cell r="CY241">
            <v>0.01</v>
          </cell>
          <cell r="CZ241">
            <v>7.0000000000000001E-3</v>
          </cell>
          <cell r="DA241">
            <v>0.03</v>
          </cell>
          <cell r="DB241">
            <v>3.6999999999999998E-2</v>
          </cell>
          <cell r="DC241">
            <v>8.1000000000000003E-2</v>
          </cell>
          <cell r="DD241">
            <v>5.3999999999999999E-2</v>
          </cell>
          <cell r="DE241">
            <v>0.108</v>
          </cell>
          <cell r="DF241">
            <v>0.16800000000000001</v>
          </cell>
          <cell r="DG241">
            <v>0.22900000000000001</v>
          </cell>
          <cell r="DH241">
            <v>0.16200000000000001</v>
          </cell>
          <cell r="DI241">
            <v>0.14099999999999999</v>
          </cell>
          <cell r="DJ241">
            <v>0.23899999999999999</v>
          </cell>
          <cell r="DK241">
            <v>0.25900000000000001</v>
          </cell>
          <cell r="DL241">
            <v>0.26900000000000002</v>
          </cell>
          <cell r="DM241">
            <v>0.28299999999999997</v>
          </cell>
          <cell r="DN241">
            <v>7.0000000000000001E-3</v>
          </cell>
          <cell r="DO241">
            <v>0.01</v>
          </cell>
          <cell r="DP241">
            <v>1.2999999999999999E-2</v>
          </cell>
          <cell r="DQ241">
            <v>0.02</v>
          </cell>
          <cell r="DR241">
            <v>0.02</v>
          </cell>
          <cell r="DS241">
            <v>0.02</v>
          </cell>
          <cell r="DT241">
            <v>2.7E-2</v>
          </cell>
          <cell r="DU241">
            <v>1.7000000000000001E-2</v>
          </cell>
          <cell r="DV241">
            <v>0.03</v>
          </cell>
          <cell r="DW241">
            <v>0.875</v>
          </cell>
          <cell r="DX241">
            <v>0.81499999999999995</v>
          </cell>
          <cell r="DY241">
            <v>0.75800000000000001</v>
          </cell>
          <cell r="DZ241">
            <v>0.80800000000000005</v>
          </cell>
          <cell r="EA241">
            <v>0.83199999999999996</v>
          </cell>
          <cell r="EB241">
            <v>0.71</v>
          </cell>
          <cell r="EC241">
            <v>0.67300000000000004</v>
          </cell>
          <cell r="ED241">
            <v>0.59899999999999998</v>
          </cell>
          <cell r="EE241">
            <v>0.60899999999999999</v>
          </cell>
          <cell r="EF241">
            <v>0.45500000000000002</v>
          </cell>
          <cell r="EG241">
            <v>2.4E-2</v>
          </cell>
          <cell r="EH241">
            <v>7.0000000000000001E-3</v>
          </cell>
          <cell r="EJ241">
            <v>0.40100000000000002</v>
          </cell>
          <cell r="EK241">
            <v>0.01</v>
          </cell>
          <cell r="EL241">
            <v>0.01</v>
          </cell>
          <cell r="EN241">
            <v>4.7E-2</v>
          </cell>
          <cell r="EO241">
            <v>0.27300000000000002</v>
          </cell>
          <cell r="EP241">
            <v>0.19500000000000001</v>
          </cell>
          <cell r="ER241">
            <v>7.3999999999999996E-2</v>
          </cell>
          <cell r="ES241">
            <v>6.0999999999999999E-2</v>
          </cell>
          <cell r="ET241">
            <v>6.0999999999999999E-2</v>
          </cell>
          <cell r="EV241">
            <v>2.4E-2</v>
          </cell>
          <cell r="EW241">
            <v>0.63300000000000001</v>
          </cell>
          <cell r="EX241">
            <v>0.72699999999999998</v>
          </cell>
          <cell r="EZ241">
            <v>9.3000000000000007</v>
          </cell>
          <cell r="FA241">
            <v>0</v>
          </cell>
          <cell r="FB241">
            <v>0</v>
          </cell>
          <cell r="FC241">
            <v>3.0000000000000001E-3</v>
          </cell>
          <cell r="FD241">
            <v>3.0000000000000001E-3</v>
          </cell>
          <cell r="FE241">
            <v>1.2999999999999999E-2</v>
          </cell>
          <cell r="FF241">
            <v>0.01</v>
          </cell>
          <cell r="FG241">
            <v>3.6999999999999998E-2</v>
          </cell>
          <cell r="FH241">
            <v>0.111</v>
          </cell>
          <cell r="FI241">
            <v>0.189</v>
          </cell>
          <cell r="FJ241">
            <v>0.59299999999999997</v>
          </cell>
          <cell r="FK241">
            <v>0.04</v>
          </cell>
          <cell r="GA241">
            <v>0</v>
          </cell>
          <cell r="GB241">
            <v>0</v>
          </cell>
          <cell r="GC241">
            <v>0.01</v>
          </cell>
          <cell r="GD241">
            <v>7.3999999999999996E-2</v>
          </cell>
          <cell r="GE241">
            <v>0.20200000000000001</v>
          </cell>
          <cell r="GF241">
            <v>7.0000000000000001E-3</v>
          </cell>
          <cell r="GG241">
            <v>0.25900000000000001</v>
          </cell>
          <cell r="GH241">
            <v>0.249</v>
          </cell>
          <cell r="GI241">
            <v>0.28599999999999998</v>
          </cell>
          <cell r="GJ241">
            <v>0.47099999999999997</v>
          </cell>
          <cell r="GK241">
            <v>0.43099999999999999</v>
          </cell>
          <cell r="GL241">
            <v>0.22600000000000001</v>
          </cell>
          <cell r="GM241">
            <v>0.68400000000000005</v>
          </cell>
          <cell r="GN241">
            <v>0.56200000000000006</v>
          </cell>
          <cell r="GO241">
            <v>0.57599999999999996</v>
          </cell>
          <cell r="GP241">
            <v>0.35399999999999998</v>
          </cell>
          <cell r="GQ241">
            <v>0.182</v>
          </cell>
          <cell r="GR241">
            <v>0.71399999999999997</v>
          </cell>
          <cell r="GS241">
            <v>0</v>
          </cell>
          <cell r="GT241">
            <v>0.11799999999999999</v>
          </cell>
          <cell r="GU241">
            <v>7.0999999999999994E-2</v>
          </cell>
          <cell r="GV241">
            <v>0.04</v>
          </cell>
          <cell r="GW241">
            <v>9.0999999999999998E-2</v>
          </cell>
          <cell r="GX241">
            <v>3.0000000000000001E-3</v>
          </cell>
          <cell r="GY241">
            <v>1.2999999999999999E-2</v>
          </cell>
          <cell r="GZ241">
            <v>0.02</v>
          </cell>
          <cell r="HA241">
            <v>1.2999999999999999E-2</v>
          </cell>
          <cell r="HB241">
            <v>1.2999999999999999E-2</v>
          </cell>
          <cell r="HC241">
            <v>4.3999999999999997E-2</v>
          </cell>
          <cell r="HD241">
            <v>0.01</v>
          </cell>
          <cell r="HE241">
            <v>4.3999999999999997E-2</v>
          </cell>
          <cell r="HF241">
            <v>5.0999999999999997E-2</v>
          </cell>
          <cell r="HG241">
            <v>4.3999999999999997E-2</v>
          </cell>
          <cell r="HH241">
            <v>4.7E-2</v>
          </cell>
          <cell r="HI241">
            <v>5.0999999999999997E-2</v>
          </cell>
          <cell r="HJ241">
            <v>0.04</v>
          </cell>
        </row>
        <row r="242">
          <cell r="G242" t="str">
            <v>COOPER</v>
          </cell>
          <cell r="L242" t="str">
            <v>Pilsen-Little Village Elementary Network</v>
          </cell>
          <cell r="AB242">
            <v>609867</v>
          </cell>
          <cell r="AR242" t="str">
            <v>&lt; 30</v>
          </cell>
          <cell r="AS242" t="str">
            <v/>
          </cell>
          <cell r="AT242" t="str">
            <v/>
          </cell>
          <cell r="AU242" t="str">
            <v/>
          </cell>
        </row>
        <row r="243">
          <cell r="G243" t="str">
            <v>LANGFORD</v>
          </cell>
          <cell r="L243" t="str">
            <v>Englewood-Gresham Elementary Network</v>
          </cell>
          <cell r="AB243">
            <v>609869</v>
          </cell>
          <cell r="AR243" t="str">
            <v>68</v>
          </cell>
          <cell r="AS243" t="str">
            <v>strong</v>
          </cell>
          <cell r="AT243" t="str">
            <v>neutral</v>
          </cell>
          <cell r="AU243" t="str">
            <v>neutral</v>
          </cell>
          <cell r="AV243">
            <v>63</v>
          </cell>
          <cell r="AW243">
            <v>50</v>
          </cell>
          <cell r="AX243">
            <v>52</v>
          </cell>
          <cell r="AY243">
            <v>111</v>
          </cell>
          <cell r="AZ243">
            <v>2</v>
          </cell>
          <cell r="BA243">
            <v>1</v>
          </cell>
          <cell r="BB243">
            <v>102</v>
          </cell>
          <cell r="BC243">
            <v>0</v>
          </cell>
          <cell r="BI243">
            <v>8.9999999999999993E-3</v>
          </cell>
          <cell r="BJ243">
            <v>0</v>
          </cell>
          <cell r="BK243">
            <v>8.9999999999999993E-3</v>
          </cell>
          <cell r="BL243">
            <v>8.9999999999999993E-3</v>
          </cell>
          <cell r="BM243">
            <v>1.7999999999999999E-2</v>
          </cell>
          <cell r="BN243">
            <v>3.5999999999999997E-2</v>
          </cell>
          <cell r="BO243">
            <v>6.3E-2</v>
          </cell>
          <cell r="BP243">
            <v>4.4999999999999998E-2</v>
          </cell>
          <cell r="BQ243">
            <v>8.1000000000000003E-2</v>
          </cell>
          <cell r="BR243">
            <v>4.4999999999999998E-2</v>
          </cell>
          <cell r="BS243">
            <v>0.09</v>
          </cell>
          <cell r="BT243">
            <v>0.126</v>
          </cell>
          <cell r="BU243">
            <v>0.252</v>
          </cell>
          <cell r="BV243">
            <v>0.216</v>
          </cell>
          <cell r="BW243">
            <v>0.28799999999999998</v>
          </cell>
          <cell r="BX243">
            <v>0.153</v>
          </cell>
          <cell r="BY243">
            <v>0.24299999999999999</v>
          </cell>
          <cell r="BZ243">
            <v>0.252</v>
          </cell>
          <cell r="CA243">
            <v>0</v>
          </cell>
          <cell r="CB243">
            <v>8.9999999999999993E-3</v>
          </cell>
          <cell r="CC243">
            <v>1.7999999999999999E-2</v>
          </cell>
          <cell r="CD243">
            <v>8.9999999999999993E-3</v>
          </cell>
          <cell r="CE243">
            <v>0</v>
          </cell>
          <cell r="CF243">
            <v>4.4999999999999998E-2</v>
          </cell>
          <cell r="CG243">
            <v>0.67600000000000005</v>
          </cell>
          <cell r="CH243">
            <v>0.73</v>
          </cell>
          <cell r="CI243">
            <v>0.60399999999999998</v>
          </cell>
          <cell r="CJ243">
            <v>0.78400000000000003</v>
          </cell>
          <cell r="CK243">
            <v>0.64900000000000002</v>
          </cell>
          <cell r="CL243">
            <v>0.54100000000000004</v>
          </cell>
          <cell r="CM243">
            <v>8.9999999999999993E-3</v>
          </cell>
          <cell r="CN243">
            <v>8.9999999999999993E-3</v>
          </cell>
          <cell r="CO243">
            <v>0</v>
          </cell>
          <cell r="CP243">
            <v>0</v>
          </cell>
          <cell r="CQ243">
            <v>0</v>
          </cell>
          <cell r="CR243">
            <v>8.9999999999999993E-3</v>
          </cell>
          <cell r="CS243">
            <v>1.7999999999999999E-2</v>
          </cell>
          <cell r="CT243">
            <v>3.5999999999999997E-2</v>
          </cell>
          <cell r="CU243">
            <v>3.5999999999999997E-2</v>
          </cell>
          <cell r="CV243">
            <v>3.5999999999999997E-2</v>
          </cell>
          <cell r="CW243">
            <v>8.9999999999999993E-3</v>
          </cell>
          <cell r="CX243">
            <v>3.5999999999999997E-2</v>
          </cell>
          <cell r="CY243">
            <v>3.5999999999999997E-2</v>
          </cell>
          <cell r="CZ243">
            <v>3.5999999999999997E-2</v>
          </cell>
          <cell r="DA243">
            <v>0.11700000000000001</v>
          </cell>
          <cell r="DB243">
            <v>8.1000000000000003E-2</v>
          </cell>
          <cell r="DC243">
            <v>0.09</v>
          </cell>
          <cell r="DD243">
            <v>8.1000000000000003E-2</v>
          </cell>
          <cell r="DE243">
            <v>0.11700000000000001</v>
          </cell>
          <cell r="DF243">
            <v>0.20699999999999999</v>
          </cell>
          <cell r="DG243">
            <v>0.19800000000000001</v>
          </cell>
          <cell r="DH243">
            <v>0.18</v>
          </cell>
          <cell r="DI243">
            <v>0.22500000000000001</v>
          </cell>
          <cell r="DJ243">
            <v>0.315</v>
          </cell>
          <cell r="DK243">
            <v>0.19800000000000001</v>
          </cell>
          <cell r="DL243">
            <v>0.17100000000000001</v>
          </cell>
          <cell r="DM243">
            <v>0.189</v>
          </cell>
          <cell r="DN243">
            <v>8.9999999999999993E-3</v>
          </cell>
          <cell r="DO243">
            <v>1.7999999999999999E-2</v>
          </cell>
          <cell r="DP243">
            <v>0</v>
          </cell>
          <cell r="DQ243">
            <v>8.9999999999999993E-3</v>
          </cell>
          <cell r="DR243">
            <v>8.9999999999999993E-3</v>
          </cell>
          <cell r="DS243">
            <v>8.9999999999999993E-3</v>
          </cell>
          <cell r="DT243">
            <v>8.9999999999999993E-3</v>
          </cell>
          <cell r="DU243">
            <v>1.7999999999999999E-2</v>
          </cell>
          <cell r="DV243">
            <v>0</v>
          </cell>
          <cell r="DW243">
            <v>0.82899999999999996</v>
          </cell>
          <cell r="DX243">
            <v>0.75700000000000001</v>
          </cell>
          <cell r="DY243">
            <v>0.76600000000000001</v>
          </cell>
          <cell r="DZ243">
            <v>0.77500000000000002</v>
          </cell>
          <cell r="EA243">
            <v>0.73</v>
          </cell>
          <cell r="EB243">
            <v>0.55000000000000004</v>
          </cell>
          <cell r="EC243">
            <v>0.69399999999999995</v>
          </cell>
          <cell r="ED243">
            <v>0.68500000000000005</v>
          </cell>
          <cell r="EE243">
            <v>0.69399999999999995</v>
          </cell>
          <cell r="EF243">
            <v>0.34200000000000003</v>
          </cell>
          <cell r="EG243">
            <v>4.4999999999999998E-2</v>
          </cell>
          <cell r="EH243">
            <v>2.7E-2</v>
          </cell>
          <cell r="EJ243">
            <v>0.33300000000000002</v>
          </cell>
          <cell r="EK243">
            <v>0.108</v>
          </cell>
          <cell r="EL243">
            <v>0.09</v>
          </cell>
          <cell r="EN243">
            <v>0.11700000000000001</v>
          </cell>
          <cell r="EO243">
            <v>0.252</v>
          </cell>
          <cell r="EP243">
            <v>0.22500000000000001</v>
          </cell>
          <cell r="ER243">
            <v>8.9999999999999993E-3</v>
          </cell>
          <cell r="ES243">
            <v>2.7E-2</v>
          </cell>
          <cell r="ET243">
            <v>2.7E-2</v>
          </cell>
          <cell r="EV243">
            <v>0.19800000000000001</v>
          </cell>
          <cell r="EW243">
            <v>0.56799999999999995</v>
          </cell>
          <cell r="EX243">
            <v>0.63100000000000001</v>
          </cell>
          <cell r="EZ243">
            <v>7.81</v>
          </cell>
          <cell r="FA243">
            <v>3.5999999999999997E-2</v>
          </cell>
          <cell r="FB243">
            <v>0</v>
          </cell>
          <cell r="FC243">
            <v>2.7E-2</v>
          </cell>
          <cell r="FD243">
            <v>3.5999999999999997E-2</v>
          </cell>
          <cell r="FE243">
            <v>8.1000000000000003E-2</v>
          </cell>
          <cell r="FF243">
            <v>7.1999999999999995E-2</v>
          </cell>
          <cell r="FG243">
            <v>9.9000000000000005E-2</v>
          </cell>
          <cell r="FH243">
            <v>0.16200000000000001</v>
          </cell>
          <cell r="FI243">
            <v>0.108</v>
          </cell>
          <cell r="FJ243">
            <v>0.36</v>
          </cell>
          <cell r="FK243">
            <v>1.7999999999999999E-2</v>
          </cell>
          <cell r="GA243">
            <v>2.7E-2</v>
          </cell>
          <cell r="GB243">
            <v>4.4999999999999998E-2</v>
          </cell>
          <cell r="GC243">
            <v>6.3E-2</v>
          </cell>
          <cell r="GD243">
            <v>5.3999999999999999E-2</v>
          </cell>
          <cell r="GE243">
            <v>0.11700000000000001</v>
          </cell>
          <cell r="GF243">
            <v>8.9999999999999993E-3</v>
          </cell>
          <cell r="GG243">
            <v>0.27900000000000003</v>
          </cell>
          <cell r="GH243">
            <v>0.24299999999999999</v>
          </cell>
          <cell r="GI243">
            <v>0.26100000000000001</v>
          </cell>
          <cell r="GJ243">
            <v>0.32400000000000001</v>
          </cell>
          <cell r="GK243">
            <v>0.30599999999999999</v>
          </cell>
          <cell r="GL243">
            <v>0.32400000000000001</v>
          </cell>
          <cell r="GM243">
            <v>0.60399999999999998</v>
          </cell>
          <cell r="GN243">
            <v>0.52300000000000002</v>
          </cell>
          <cell r="GO243">
            <v>0.48599999999999999</v>
          </cell>
          <cell r="GP243">
            <v>0.48599999999999999</v>
          </cell>
          <cell r="GQ243">
            <v>0.47699999999999998</v>
          </cell>
          <cell r="GR243">
            <v>0.59499999999999997</v>
          </cell>
          <cell r="GS243">
            <v>5.3999999999999999E-2</v>
          </cell>
          <cell r="GT243">
            <v>0.153</v>
          </cell>
          <cell r="GU243">
            <v>0.16200000000000001</v>
          </cell>
          <cell r="GV243">
            <v>0.09</v>
          </cell>
          <cell r="GW243">
            <v>4.4999999999999998E-2</v>
          </cell>
          <cell r="GX243">
            <v>2.7E-2</v>
          </cell>
          <cell r="GY243">
            <v>2.7E-2</v>
          </cell>
          <cell r="GZ243">
            <v>1.7999999999999999E-2</v>
          </cell>
          <cell r="HA243">
            <v>1.7999999999999999E-2</v>
          </cell>
          <cell r="HB243">
            <v>2.7E-2</v>
          </cell>
          <cell r="HC243">
            <v>3.5999999999999997E-2</v>
          </cell>
          <cell r="HD243">
            <v>2.7E-2</v>
          </cell>
          <cell r="HE243">
            <v>8.9999999999999993E-3</v>
          </cell>
          <cell r="HF243">
            <v>1.7999999999999999E-2</v>
          </cell>
          <cell r="HG243">
            <v>8.9999999999999993E-3</v>
          </cell>
          <cell r="HH243">
            <v>1.7999999999999999E-2</v>
          </cell>
          <cell r="HI243">
            <v>1.7999999999999999E-2</v>
          </cell>
          <cell r="HJ243">
            <v>1.7999999999999999E-2</v>
          </cell>
        </row>
        <row r="244">
          <cell r="G244" t="str">
            <v>CORKERY</v>
          </cell>
          <cell r="L244" t="str">
            <v>Pilsen-Little Village Elementary Network</v>
          </cell>
          <cell r="AB244">
            <v>609870</v>
          </cell>
          <cell r="AR244" t="str">
            <v>&lt; 30</v>
          </cell>
          <cell r="AS244" t="str">
            <v/>
          </cell>
          <cell r="AT244" t="str">
            <v/>
          </cell>
          <cell r="AU244" t="str">
            <v/>
          </cell>
        </row>
        <row r="245">
          <cell r="G245" t="str">
            <v>VICK</v>
          </cell>
          <cell r="L245" t="str">
            <v>Rock Island Elementary Network</v>
          </cell>
          <cell r="AB245">
            <v>609871</v>
          </cell>
          <cell r="AR245" t="str">
            <v>58</v>
          </cell>
          <cell r="AS245" t="str">
            <v>very strong</v>
          </cell>
          <cell r="AT245" t="str">
            <v>very strong</v>
          </cell>
          <cell r="AU245" t="str">
            <v>strong</v>
          </cell>
          <cell r="AV245">
            <v>96</v>
          </cell>
          <cell r="AW245">
            <v>99</v>
          </cell>
          <cell r="AX245">
            <v>69</v>
          </cell>
          <cell r="AY245">
            <v>164</v>
          </cell>
          <cell r="AZ245">
            <v>68</v>
          </cell>
          <cell r="BA245">
            <v>4</v>
          </cell>
          <cell r="BB245">
            <v>26</v>
          </cell>
          <cell r="BC245">
            <v>54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6.0000000000000001E-3</v>
          </cell>
          <cell r="BN245">
            <v>1.2E-2</v>
          </cell>
          <cell r="BO245">
            <v>6.0000000000000001E-3</v>
          </cell>
          <cell r="BP245">
            <v>6.0000000000000001E-3</v>
          </cell>
          <cell r="BQ245">
            <v>0</v>
          </cell>
          <cell r="BR245">
            <v>6.0000000000000001E-3</v>
          </cell>
          <cell r="BS245">
            <v>0.03</v>
          </cell>
          <cell r="BT245">
            <v>0.104</v>
          </cell>
          <cell r="BU245">
            <v>0.11</v>
          </cell>
          <cell r="BV245">
            <v>0.104</v>
          </cell>
          <cell r="BW245">
            <v>0.11</v>
          </cell>
          <cell r="BX245">
            <v>7.2999999999999995E-2</v>
          </cell>
          <cell r="BY245">
            <v>0.152</v>
          </cell>
          <cell r="BZ245">
            <v>0.26200000000000001</v>
          </cell>
          <cell r="CA245">
            <v>1.2E-2</v>
          </cell>
          <cell r="CB245">
            <v>1.7999999999999999E-2</v>
          </cell>
          <cell r="CC245">
            <v>2.4E-2</v>
          </cell>
          <cell r="CD245">
            <v>1.7999999999999999E-2</v>
          </cell>
          <cell r="CE245">
            <v>3.6999999999999998E-2</v>
          </cell>
          <cell r="CF245">
            <v>4.2999999999999997E-2</v>
          </cell>
          <cell r="CG245">
            <v>0.872</v>
          </cell>
          <cell r="CH245">
            <v>0.872</v>
          </cell>
          <cell r="CI245">
            <v>0.86599999999999999</v>
          </cell>
          <cell r="CJ245">
            <v>0.90200000000000002</v>
          </cell>
          <cell r="CK245">
            <v>0.77400000000000002</v>
          </cell>
          <cell r="CL245">
            <v>0.57899999999999996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6.0000000000000001E-3</v>
          </cell>
          <cell r="CS245">
            <v>6.0000000000000001E-3</v>
          </cell>
          <cell r="CT245">
            <v>6.0000000000000001E-3</v>
          </cell>
          <cell r="CU245">
            <v>0</v>
          </cell>
          <cell r="CV245">
            <v>0</v>
          </cell>
          <cell r="CW245">
            <v>6.0000000000000001E-3</v>
          </cell>
          <cell r="CX245">
            <v>6.0000000000000001E-3</v>
          </cell>
          <cell r="CY245">
            <v>6.0000000000000001E-3</v>
          </cell>
          <cell r="CZ245">
            <v>6.0000000000000001E-3</v>
          </cell>
          <cell r="DA245">
            <v>0.03</v>
          </cell>
          <cell r="DB245">
            <v>1.7999999999999999E-2</v>
          </cell>
          <cell r="DC245">
            <v>3.6999999999999998E-2</v>
          </cell>
          <cell r="DD245">
            <v>3.6999999999999998E-2</v>
          </cell>
          <cell r="DE245">
            <v>1.7999999999999999E-2</v>
          </cell>
          <cell r="DF245">
            <v>2.4E-2</v>
          </cell>
          <cell r="DG245">
            <v>3.6999999999999998E-2</v>
          </cell>
          <cell r="DH245">
            <v>5.5E-2</v>
          </cell>
          <cell r="DI245">
            <v>3.6999999999999998E-2</v>
          </cell>
          <cell r="DJ245">
            <v>9.8000000000000004E-2</v>
          </cell>
          <cell r="DK245">
            <v>0.11</v>
          </cell>
          <cell r="DL245">
            <v>0.11600000000000001</v>
          </cell>
          <cell r="DM245">
            <v>0.11</v>
          </cell>
          <cell r="DN245">
            <v>6.0000000000000001E-3</v>
          </cell>
          <cell r="DO245">
            <v>0</v>
          </cell>
          <cell r="DP245">
            <v>6.0000000000000001E-3</v>
          </cell>
          <cell r="DQ245">
            <v>6.0000000000000001E-3</v>
          </cell>
          <cell r="DR245">
            <v>1.2E-2</v>
          </cell>
          <cell r="DS245">
            <v>1.7999999999999999E-2</v>
          </cell>
          <cell r="DT245">
            <v>0</v>
          </cell>
          <cell r="DU245">
            <v>1.7999999999999999E-2</v>
          </cell>
          <cell r="DV245">
            <v>6.0000000000000001E-3</v>
          </cell>
          <cell r="DW245">
            <v>0.97599999999999998</v>
          </cell>
          <cell r="DX245">
            <v>0.97</v>
          </cell>
          <cell r="DY245">
            <v>0.95099999999999996</v>
          </cell>
          <cell r="DZ245">
            <v>0.93300000000000005</v>
          </cell>
          <cell r="EA245">
            <v>0.94499999999999995</v>
          </cell>
          <cell r="EB245">
            <v>0.84799999999999998</v>
          </cell>
          <cell r="EC245">
            <v>0.86599999999999999</v>
          </cell>
          <cell r="ED245">
            <v>0.82299999999999995</v>
          </cell>
          <cell r="EE245">
            <v>0.84799999999999998</v>
          </cell>
          <cell r="EF245">
            <v>0.83499999999999996</v>
          </cell>
          <cell r="EG245">
            <v>1.7999999999999999E-2</v>
          </cell>
          <cell r="EH245">
            <v>1.2E-2</v>
          </cell>
          <cell r="EJ245">
            <v>0.03</v>
          </cell>
          <cell r="EK245">
            <v>1.2E-2</v>
          </cell>
          <cell r="EL245">
            <v>1.2E-2</v>
          </cell>
          <cell r="EN245">
            <v>1.7999999999999999E-2</v>
          </cell>
          <cell r="EO245">
            <v>4.9000000000000002E-2</v>
          </cell>
          <cell r="EP245">
            <v>4.9000000000000002E-2</v>
          </cell>
          <cell r="ER245">
            <v>5.5E-2</v>
          </cell>
          <cell r="ES245">
            <v>4.9000000000000002E-2</v>
          </cell>
          <cell r="ET245">
            <v>4.9000000000000002E-2</v>
          </cell>
          <cell r="EV245">
            <v>6.0999999999999999E-2</v>
          </cell>
          <cell r="EW245">
            <v>0.872</v>
          </cell>
          <cell r="EX245">
            <v>0.878</v>
          </cell>
          <cell r="EZ245">
            <v>9.7200000000000006</v>
          </cell>
          <cell r="FA245">
            <v>0</v>
          </cell>
          <cell r="FB245">
            <v>0</v>
          </cell>
          <cell r="FC245">
            <v>6.0000000000000001E-3</v>
          </cell>
          <cell r="FD245">
            <v>0</v>
          </cell>
          <cell r="FE245">
            <v>6.0000000000000001E-3</v>
          </cell>
          <cell r="FF245">
            <v>0</v>
          </cell>
          <cell r="FG245">
            <v>1.7999999999999999E-2</v>
          </cell>
          <cell r="FH245">
            <v>2.4E-2</v>
          </cell>
          <cell r="FI245">
            <v>9.8000000000000004E-2</v>
          </cell>
          <cell r="FJ245">
            <v>0.81699999999999995</v>
          </cell>
          <cell r="FK245">
            <v>0.03</v>
          </cell>
          <cell r="GA245">
            <v>6.0000000000000001E-3</v>
          </cell>
          <cell r="GB245">
            <v>3.6999999999999998E-2</v>
          </cell>
          <cell r="GC245">
            <v>1.7999999999999999E-2</v>
          </cell>
          <cell r="GD245">
            <v>6.0000000000000001E-3</v>
          </cell>
          <cell r="GE245">
            <v>6.0000000000000001E-3</v>
          </cell>
          <cell r="GF245">
            <v>6.0000000000000001E-3</v>
          </cell>
          <cell r="GG245">
            <v>0.122</v>
          </cell>
          <cell r="GH245">
            <v>0.16500000000000001</v>
          </cell>
          <cell r="GI245">
            <v>0.23799999999999999</v>
          </cell>
          <cell r="GJ245">
            <v>7.9000000000000001E-2</v>
          </cell>
          <cell r="GK245">
            <v>0.03</v>
          </cell>
          <cell r="GL245">
            <v>0.104</v>
          </cell>
          <cell r="GM245">
            <v>0.82899999999999996</v>
          </cell>
          <cell r="GN245">
            <v>0.40899999999999997</v>
          </cell>
          <cell r="GO245">
            <v>0.60399999999999998</v>
          </cell>
          <cell r="GP245">
            <v>0.29899999999999999</v>
          </cell>
          <cell r="GQ245">
            <v>8.5000000000000006E-2</v>
          </cell>
          <cell r="GR245">
            <v>0.84799999999999998</v>
          </cell>
          <cell r="GS245">
            <v>6.0000000000000001E-3</v>
          </cell>
          <cell r="GT245">
            <v>0.13400000000000001</v>
          </cell>
          <cell r="GU245">
            <v>6.7000000000000004E-2</v>
          </cell>
          <cell r="GV245">
            <v>6.0999999999999999E-2</v>
          </cell>
          <cell r="GW245">
            <v>4.9000000000000002E-2</v>
          </cell>
          <cell r="GX245">
            <v>6.0000000000000001E-3</v>
          </cell>
          <cell r="GY245">
            <v>1.2E-2</v>
          </cell>
          <cell r="GZ245">
            <v>0.19500000000000001</v>
          </cell>
          <cell r="HA245">
            <v>3.6999999999999998E-2</v>
          </cell>
          <cell r="HB245">
            <v>0.47599999999999998</v>
          </cell>
          <cell r="HC245">
            <v>0.73799999999999999</v>
          </cell>
          <cell r="HD245">
            <v>1.2E-2</v>
          </cell>
          <cell r="HE245">
            <v>2.4E-2</v>
          </cell>
          <cell r="HF245">
            <v>6.0999999999999999E-2</v>
          </cell>
          <cell r="HG245">
            <v>3.6999999999999998E-2</v>
          </cell>
          <cell r="HH245">
            <v>7.9000000000000001E-2</v>
          </cell>
          <cell r="HI245">
            <v>9.0999999999999998E-2</v>
          </cell>
          <cell r="HJ245">
            <v>2.4E-2</v>
          </cell>
        </row>
        <row r="246">
          <cell r="G246" t="str">
            <v>PEREZ</v>
          </cell>
          <cell r="L246" t="str">
            <v>Pilsen-Little Village Elementary Network</v>
          </cell>
          <cell r="AB246">
            <v>609872</v>
          </cell>
          <cell r="AR246" t="str">
            <v>55</v>
          </cell>
          <cell r="AS246" t="str">
            <v>neutral</v>
          </cell>
          <cell r="AT246" t="str">
            <v>neutral</v>
          </cell>
          <cell r="AU246" t="str">
            <v>neutral</v>
          </cell>
          <cell r="AV246">
            <v>51</v>
          </cell>
          <cell r="AW246">
            <v>46</v>
          </cell>
          <cell r="AX246">
            <v>47</v>
          </cell>
          <cell r="AY246">
            <v>131</v>
          </cell>
          <cell r="AZ246">
            <v>3</v>
          </cell>
          <cell r="BA246">
            <v>0</v>
          </cell>
          <cell r="BB246">
            <v>1</v>
          </cell>
          <cell r="BC246">
            <v>125</v>
          </cell>
          <cell r="BI246">
            <v>4.5999999999999999E-2</v>
          </cell>
          <cell r="BJ246">
            <v>8.0000000000000002E-3</v>
          </cell>
          <cell r="BK246">
            <v>3.1E-2</v>
          </cell>
          <cell r="BL246">
            <v>0</v>
          </cell>
          <cell r="BM246">
            <v>2.3E-2</v>
          </cell>
          <cell r="BN246">
            <v>5.2999999999999999E-2</v>
          </cell>
          <cell r="BO246">
            <v>9.1999999999999998E-2</v>
          </cell>
          <cell r="BP246">
            <v>6.9000000000000006E-2</v>
          </cell>
          <cell r="BQ246">
            <v>4.5999999999999999E-2</v>
          </cell>
          <cell r="BR246">
            <v>6.0999999999999999E-2</v>
          </cell>
          <cell r="BS246">
            <v>8.4000000000000005E-2</v>
          </cell>
          <cell r="BT246">
            <v>0.13</v>
          </cell>
          <cell r="BU246">
            <v>0.33600000000000002</v>
          </cell>
          <cell r="BV246">
            <v>0.27500000000000002</v>
          </cell>
          <cell r="BW246">
            <v>0.22900000000000001</v>
          </cell>
          <cell r="BX246">
            <v>0.153</v>
          </cell>
          <cell r="BY246">
            <v>0.35099999999999998</v>
          </cell>
          <cell r="BZ246">
            <v>0.30499999999999999</v>
          </cell>
          <cell r="CA246">
            <v>3.1E-2</v>
          </cell>
          <cell r="CB246">
            <v>1.4999999999999999E-2</v>
          </cell>
          <cell r="CC246">
            <v>2.3E-2</v>
          </cell>
          <cell r="CD246">
            <v>2.3E-2</v>
          </cell>
          <cell r="CE246">
            <v>2.3E-2</v>
          </cell>
          <cell r="CF246">
            <v>4.5999999999999999E-2</v>
          </cell>
          <cell r="CG246">
            <v>0.496</v>
          </cell>
          <cell r="CH246">
            <v>0.63400000000000001</v>
          </cell>
          <cell r="CI246">
            <v>0.67200000000000004</v>
          </cell>
          <cell r="CJ246">
            <v>0.76300000000000001</v>
          </cell>
          <cell r="CK246">
            <v>0.51900000000000002</v>
          </cell>
          <cell r="CL246">
            <v>0.46600000000000003</v>
          </cell>
          <cell r="CM246">
            <v>8.0000000000000002E-3</v>
          </cell>
          <cell r="CN246">
            <v>0</v>
          </cell>
          <cell r="CO246">
            <v>0</v>
          </cell>
          <cell r="CP246">
            <v>1.4999999999999999E-2</v>
          </cell>
          <cell r="CQ246">
            <v>8.0000000000000002E-3</v>
          </cell>
          <cell r="CR246">
            <v>8.0000000000000002E-3</v>
          </cell>
          <cell r="CS246">
            <v>2.3E-2</v>
          </cell>
          <cell r="CT246">
            <v>5.2999999999999999E-2</v>
          </cell>
          <cell r="CU246">
            <v>1.4999999999999999E-2</v>
          </cell>
          <cell r="CV246">
            <v>3.1E-2</v>
          </cell>
          <cell r="CW246">
            <v>2.3E-2</v>
          </cell>
          <cell r="CX246">
            <v>4.5999999999999999E-2</v>
          </cell>
          <cell r="CY246">
            <v>3.7999999999999999E-2</v>
          </cell>
          <cell r="CZ246">
            <v>2.3E-2</v>
          </cell>
          <cell r="DA246">
            <v>3.1E-2</v>
          </cell>
          <cell r="DB246">
            <v>3.1E-2</v>
          </cell>
          <cell r="DC246">
            <v>5.2999999999999999E-2</v>
          </cell>
          <cell r="DD246">
            <v>6.0999999999999999E-2</v>
          </cell>
          <cell r="DE246">
            <v>0.13700000000000001</v>
          </cell>
          <cell r="DF246">
            <v>0.23699999999999999</v>
          </cell>
          <cell r="DG246">
            <v>0.26700000000000002</v>
          </cell>
          <cell r="DH246">
            <v>0.26700000000000002</v>
          </cell>
          <cell r="DI246">
            <v>0.24399999999999999</v>
          </cell>
          <cell r="DJ246">
            <v>0.34399999999999997</v>
          </cell>
          <cell r="DK246">
            <v>0.252</v>
          </cell>
          <cell r="DL246">
            <v>0.29799999999999999</v>
          </cell>
          <cell r="DM246">
            <v>0.29799999999999999</v>
          </cell>
          <cell r="DN246">
            <v>0</v>
          </cell>
          <cell r="DO246">
            <v>0</v>
          </cell>
          <cell r="DP246">
            <v>1.4999999999999999E-2</v>
          </cell>
          <cell r="DQ246">
            <v>8.0000000000000002E-3</v>
          </cell>
          <cell r="DR246">
            <v>1.4999999999999999E-2</v>
          </cell>
          <cell r="DS246">
            <v>1.4999999999999999E-2</v>
          </cell>
          <cell r="DT246">
            <v>1.4999999999999999E-2</v>
          </cell>
          <cell r="DU246">
            <v>0</v>
          </cell>
          <cell r="DV246">
            <v>8.0000000000000002E-3</v>
          </cell>
          <cell r="DW246">
            <v>0.82399999999999995</v>
          </cell>
          <cell r="DX246">
            <v>0.74</v>
          </cell>
          <cell r="DY246">
            <v>0.67200000000000004</v>
          </cell>
          <cell r="DZ246">
            <v>0.67200000000000004</v>
          </cell>
          <cell r="EA246">
            <v>0.71</v>
          </cell>
          <cell r="EB246">
            <v>0.60299999999999998</v>
          </cell>
          <cell r="EC246">
            <v>0.67900000000000005</v>
          </cell>
          <cell r="ED246">
            <v>0.59499999999999997</v>
          </cell>
          <cell r="EE246">
            <v>0.61799999999999999</v>
          </cell>
          <cell r="EF246">
            <v>0.48099999999999998</v>
          </cell>
          <cell r="EG246">
            <v>1.4999999999999999E-2</v>
          </cell>
          <cell r="EH246">
            <v>8.0000000000000002E-3</v>
          </cell>
          <cell r="EJ246">
            <v>0.28999999999999998</v>
          </cell>
          <cell r="EK246">
            <v>4.5999999999999999E-2</v>
          </cell>
          <cell r="EL246">
            <v>2.3E-2</v>
          </cell>
          <cell r="EN246">
            <v>6.9000000000000006E-2</v>
          </cell>
          <cell r="EO246">
            <v>0.374</v>
          </cell>
          <cell r="EP246">
            <v>0.23699999999999999</v>
          </cell>
          <cell r="ER246">
            <v>7.5999999999999998E-2</v>
          </cell>
          <cell r="ES246">
            <v>5.2999999999999999E-2</v>
          </cell>
          <cell r="ET246">
            <v>0.115</v>
          </cell>
          <cell r="EV246">
            <v>8.4000000000000005E-2</v>
          </cell>
          <cell r="EW246">
            <v>0.51100000000000001</v>
          </cell>
          <cell r="EX246">
            <v>0.61799999999999999</v>
          </cell>
          <cell r="EZ246">
            <v>8.7899999999999991</v>
          </cell>
          <cell r="FA246">
            <v>0</v>
          </cell>
          <cell r="FB246">
            <v>0</v>
          </cell>
          <cell r="FC246">
            <v>8.0000000000000002E-3</v>
          </cell>
          <cell r="FD246">
            <v>2.3E-2</v>
          </cell>
          <cell r="FE246">
            <v>1.4999999999999999E-2</v>
          </cell>
          <cell r="FF246">
            <v>3.1E-2</v>
          </cell>
          <cell r="FG246">
            <v>8.4000000000000005E-2</v>
          </cell>
          <cell r="FH246">
            <v>0.13700000000000001</v>
          </cell>
          <cell r="FI246">
            <v>0.183</v>
          </cell>
          <cell r="FJ246">
            <v>0.42699999999999999</v>
          </cell>
          <cell r="FK246">
            <v>9.1999999999999998E-2</v>
          </cell>
          <cell r="GA246">
            <v>0</v>
          </cell>
          <cell r="GB246">
            <v>8.0000000000000002E-3</v>
          </cell>
          <cell r="GC246">
            <v>3.7999999999999999E-2</v>
          </cell>
          <cell r="GD246">
            <v>8.0000000000000002E-3</v>
          </cell>
          <cell r="GE246">
            <v>6.9000000000000006E-2</v>
          </cell>
          <cell r="GF246">
            <v>0</v>
          </cell>
          <cell r="GG246">
            <v>0.40500000000000003</v>
          </cell>
          <cell r="GH246">
            <v>0.33600000000000002</v>
          </cell>
          <cell r="GI246">
            <v>0.36599999999999999</v>
          </cell>
          <cell r="GJ246">
            <v>0.36599999999999999</v>
          </cell>
          <cell r="GK246">
            <v>0.34399999999999997</v>
          </cell>
          <cell r="GL246">
            <v>0.313</v>
          </cell>
          <cell r="GM246">
            <v>0.435</v>
          </cell>
          <cell r="GN246">
            <v>0.35099999999999998</v>
          </cell>
          <cell r="GO246">
            <v>0.313</v>
          </cell>
          <cell r="GP246">
            <v>0.443</v>
          </cell>
          <cell r="GQ246">
            <v>0.40500000000000003</v>
          </cell>
          <cell r="GR246">
            <v>0.54200000000000004</v>
          </cell>
          <cell r="GS246">
            <v>6.0999999999999999E-2</v>
          </cell>
          <cell r="GT246">
            <v>0.16800000000000001</v>
          </cell>
          <cell r="GU246">
            <v>0.122</v>
          </cell>
          <cell r="GV246">
            <v>5.2999999999999999E-2</v>
          </cell>
          <cell r="GW246">
            <v>7.5999999999999998E-2</v>
          </cell>
          <cell r="GX246">
            <v>3.7999999999999999E-2</v>
          </cell>
          <cell r="GY246">
            <v>3.1E-2</v>
          </cell>
          <cell r="GZ246">
            <v>3.7999999999999999E-2</v>
          </cell>
          <cell r="HA246">
            <v>6.9000000000000006E-2</v>
          </cell>
          <cell r="HB246">
            <v>3.7999999999999999E-2</v>
          </cell>
          <cell r="HC246">
            <v>3.1E-2</v>
          </cell>
          <cell r="HD246">
            <v>3.7999999999999999E-2</v>
          </cell>
          <cell r="HE246">
            <v>6.9000000000000006E-2</v>
          </cell>
          <cell r="HF246">
            <v>9.9000000000000005E-2</v>
          </cell>
          <cell r="HG246">
            <v>9.1999999999999998E-2</v>
          </cell>
          <cell r="HH246">
            <v>9.1999999999999998E-2</v>
          </cell>
          <cell r="HI246">
            <v>7.5999999999999998E-2</v>
          </cell>
          <cell r="HJ246">
            <v>6.9000000000000006E-2</v>
          </cell>
        </row>
        <row r="247">
          <cell r="G247" t="str">
            <v>CROWN</v>
          </cell>
          <cell r="L247" t="str">
            <v>Austin-North Lawndale Elementary Network</v>
          </cell>
          <cell r="AB247">
            <v>609873</v>
          </cell>
          <cell r="AR247" t="str">
            <v>&gt; 75</v>
          </cell>
          <cell r="AS247" t="str">
            <v>strong</v>
          </cell>
          <cell r="AT247" t="str">
            <v>strong</v>
          </cell>
          <cell r="AU247" t="str">
            <v>neutral</v>
          </cell>
          <cell r="AV247">
            <v>60</v>
          </cell>
          <cell r="AW247">
            <v>66</v>
          </cell>
          <cell r="AX247">
            <v>59</v>
          </cell>
          <cell r="AY247">
            <v>123</v>
          </cell>
          <cell r="AZ247">
            <v>0</v>
          </cell>
          <cell r="BA247">
            <v>0</v>
          </cell>
          <cell r="BB247">
            <v>115</v>
          </cell>
          <cell r="BC247">
            <v>5</v>
          </cell>
          <cell r="BI247">
            <v>1.6E-2</v>
          </cell>
          <cell r="BJ247">
            <v>8.0000000000000002E-3</v>
          </cell>
          <cell r="BK247">
            <v>0</v>
          </cell>
          <cell r="BL247">
            <v>0</v>
          </cell>
          <cell r="BM247">
            <v>8.0000000000000002E-3</v>
          </cell>
          <cell r="BN247">
            <v>3.3000000000000002E-2</v>
          </cell>
          <cell r="BO247">
            <v>7.2999999999999995E-2</v>
          </cell>
          <cell r="BP247">
            <v>5.7000000000000002E-2</v>
          </cell>
          <cell r="BQ247">
            <v>3.3000000000000002E-2</v>
          </cell>
          <cell r="BR247">
            <v>5.7000000000000002E-2</v>
          </cell>
          <cell r="BS247">
            <v>6.5000000000000002E-2</v>
          </cell>
          <cell r="BT247">
            <v>9.8000000000000004E-2</v>
          </cell>
          <cell r="BU247">
            <v>0.30099999999999999</v>
          </cell>
          <cell r="BV247">
            <v>0.23599999999999999</v>
          </cell>
          <cell r="BW247">
            <v>0.29299999999999998</v>
          </cell>
          <cell r="BX247">
            <v>0.187</v>
          </cell>
          <cell r="BY247">
            <v>0.36599999999999999</v>
          </cell>
          <cell r="BZ247">
            <v>0.29299999999999998</v>
          </cell>
          <cell r="CA247">
            <v>8.0000000000000002E-3</v>
          </cell>
          <cell r="CB247">
            <v>2.4E-2</v>
          </cell>
          <cell r="CC247">
            <v>2.4E-2</v>
          </cell>
          <cell r="CD247">
            <v>2.4E-2</v>
          </cell>
          <cell r="CE247">
            <v>1.6E-2</v>
          </cell>
          <cell r="CF247">
            <v>3.3000000000000002E-2</v>
          </cell>
          <cell r="CG247">
            <v>0.60199999999999998</v>
          </cell>
          <cell r="CH247">
            <v>0.67500000000000004</v>
          </cell>
          <cell r="CI247">
            <v>0.65</v>
          </cell>
          <cell r="CJ247">
            <v>0.73199999999999998</v>
          </cell>
          <cell r="CK247">
            <v>0.54500000000000004</v>
          </cell>
          <cell r="CL247">
            <v>0.54500000000000004</v>
          </cell>
          <cell r="CM247">
            <v>0</v>
          </cell>
          <cell r="CN247">
            <v>8.0000000000000002E-3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1.6E-2</v>
          </cell>
          <cell r="CT247">
            <v>4.9000000000000002E-2</v>
          </cell>
          <cell r="CU247">
            <v>1.6E-2</v>
          </cell>
          <cell r="CV247">
            <v>1.6E-2</v>
          </cell>
          <cell r="CW247">
            <v>8.0000000000000002E-3</v>
          </cell>
          <cell r="CX247">
            <v>1.6E-2</v>
          </cell>
          <cell r="CY247">
            <v>8.0000000000000002E-3</v>
          </cell>
          <cell r="CZ247">
            <v>1.6E-2</v>
          </cell>
          <cell r="DA247">
            <v>5.7000000000000002E-2</v>
          </cell>
          <cell r="DB247">
            <v>4.1000000000000002E-2</v>
          </cell>
          <cell r="DC247">
            <v>7.2999999999999995E-2</v>
          </cell>
          <cell r="DD247">
            <v>4.1000000000000002E-2</v>
          </cell>
          <cell r="DE247">
            <v>0.106</v>
          </cell>
          <cell r="DF247">
            <v>0.106</v>
          </cell>
          <cell r="DG247">
            <v>0.106</v>
          </cell>
          <cell r="DH247">
            <v>0.187</v>
          </cell>
          <cell r="DI247">
            <v>0.17899999999999999</v>
          </cell>
          <cell r="DJ247">
            <v>0.28499999999999998</v>
          </cell>
          <cell r="DK247">
            <v>0.23599999999999999</v>
          </cell>
          <cell r="DL247">
            <v>0.16300000000000001</v>
          </cell>
          <cell r="DM247">
            <v>0.20300000000000001</v>
          </cell>
          <cell r="DN247">
            <v>1.6E-2</v>
          </cell>
          <cell r="DO247">
            <v>0</v>
          </cell>
          <cell r="DP247">
            <v>1.6E-2</v>
          </cell>
          <cell r="DQ247">
            <v>1.6E-2</v>
          </cell>
          <cell r="DR247">
            <v>3.3000000000000002E-2</v>
          </cell>
          <cell r="DS247">
            <v>1.6E-2</v>
          </cell>
          <cell r="DT247">
            <v>2.4E-2</v>
          </cell>
          <cell r="DU247">
            <v>8.0000000000000002E-3</v>
          </cell>
          <cell r="DV247">
            <v>1.6E-2</v>
          </cell>
          <cell r="DW247">
            <v>0.86199999999999999</v>
          </cell>
          <cell r="DX247">
            <v>0.878</v>
          </cell>
          <cell r="DY247">
            <v>0.86199999999999999</v>
          </cell>
          <cell r="DZ247">
            <v>0.78900000000000003</v>
          </cell>
          <cell r="EA247">
            <v>0.77200000000000002</v>
          </cell>
          <cell r="EB247">
            <v>0.64200000000000002</v>
          </cell>
          <cell r="EC247">
            <v>0.68300000000000005</v>
          </cell>
          <cell r="ED247">
            <v>0.70699999999999996</v>
          </cell>
          <cell r="EE247">
            <v>0.72399999999999998</v>
          </cell>
          <cell r="EF247">
            <v>0.28499999999999998</v>
          </cell>
          <cell r="EG247">
            <v>8.0000000000000002E-3</v>
          </cell>
          <cell r="EH247">
            <v>8.0000000000000002E-3</v>
          </cell>
          <cell r="EJ247">
            <v>0.374</v>
          </cell>
          <cell r="EK247">
            <v>7.2999999999999995E-2</v>
          </cell>
          <cell r="EL247">
            <v>4.1000000000000002E-2</v>
          </cell>
          <cell r="EN247">
            <v>0.122</v>
          </cell>
          <cell r="EO247">
            <v>0.38200000000000001</v>
          </cell>
          <cell r="EP247">
            <v>0.26</v>
          </cell>
          <cell r="ER247">
            <v>4.1000000000000002E-2</v>
          </cell>
          <cell r="ES247">
            <v>5.7000000000000002E-2</v>
          </cell>
          <cell r="ET247">
            <v>0.122</v>
          </cell>
          <cell r="EV247">
            <v>0.17899999999999999</v>
          </cell>
          <cell r="EW247">
            <v>0.48</v>
          </cell>
          <cell r="EX247">
            <v>0.56899999999999995</v>
          </cell>
          <cell r="EZ247">
            <v>7.77</v>
          </cell>
          <cell r="FA247">
            <v>1.6E-2</v>
          </cell>
          <cell r="FB247">
            <v>1.6E-2</v>
          </cell>
          <cell r="FC247">
            <v>2.4E-2</v>
          </cell>
          <cell r="FD247">
            <v>1.6E-2</v>
          </cell>
          <cell r="FE247">
            <v>9.8000000000000004E-2</v>
          </cell>
          <cell r="FF247">
            <v>9.8000000000000004E-2</v>
          </cell>
          <cell r="FG247">
            <v>8.1000000000000003E-2</v>
          </cell>
          <cell r="FH247">
            <v>0.154</v>
          </cell>
          <cell r="FI247">
            <v>0.106</v>
          </cell>
          <cell r="FJ247">
            <v>0.32500000000000001</v>
          </cell>
          <cell r="FK247">
            <v>6.5000000000000002E-2</v>
          </cell>
          <cell r="GA247">
            <v>0</v>
          </cell>
          <cell r="GB247">
            <v>0</v>
          </cell>
          <cell r="GC247">
            <v>8.0000000000000002E-3</v>
          </cell>
          <cell r="GD247">
            <v>1.6E-2</v>
          </cell>
          <cell r="GE247">
            <v>0.14599999999999999</v>
          </cell>
          <cell r="GF247">
            <v>1.6E-2</v>
          </cell>
          <cell r="GG247">
            <v>0.29299999999999998</v>
          </cell>
          <cell r="GH247">
            <v>0.252</v>
          </cell>
          <cell r="GI247">
            <v>0.28499999999999998</v>
          </cell>
          <cell r="GJ247">
            <v>0.317</v>
          </cell>
          <cell r="GK247">
            <v>0.35</v>
          </cell>
          <cell r="GL247">
            <v>0.26</v>
          </cell>
          <cell r="GM247">
            <v>0.57699999999999996</v>
          </cell>
          <cell r="GN247">
            <v>0.52800000000000002</v>
          </cell>
          <cell r="GO247">
            <v>0.51200000000000001</v>
          </cell>
          <cell r="GP247">
            <v>0.48</v>
          </cell>
          <cell r="GQ247">
            <v>0.38200000000000001</v>
          </cell>
          <cell r="GR247">
            <v>0.626</v>
          </cell>
          <cell r="GS247">
            <v>4.9000000000000002E-2</v>
          </cell>
          <cell r="GT247">
            <v>0.13800000000000001</v>
          </cell>
          <cell r="GU247">
            <v>0.106</v>
          </cell>
          <cell r="GV247">
            <v>8.1000000000000003E-2</v>
          </cell>
          <cell r="GW247">
            <v>7.2999999999999995E-2</v>
          </cell>
          <cell r="GX247">
            <v>3.3000000000000002E-2</v>
          </cell>
          <cell r="GY247">
            <v>2.4E-2</v>
          </cell>
          <cell r="GZ247">
            <v>2.4E-2</v>
          </cell>
          <cell r="HA247">
            <v>3.3000000000000002E-2</v>
          </cell>
          <cell r="HB247">
            <v>4.9000000000000002E-2</v>
          </cell>
          <cell r="HC247">
            <v>8.0000000000000002E-3</v>
          </cell>
          <cell r="HD247">
            <v>2.4E-2</v>
          </cell>
          <cell r="HE247">
            <v>5.7000000000000002E-2</v>
          </cell>
          <cell r="HF247">
            <v>5.7000000000000002E-2</v>
          </cell>
          <cell r="HG247">
            <v>5.7000000000000002E-2</v>
          </cell>
          <cell r="HH247">
            <v>5.7000000000000002E-2</v>
          </cell>
          <cell r="HI247">
            <v>4.1000000000000002E-2</v>
          </cell>
          <cell r="HJ247">
            <v>4.1000000000000002E-2</v>
          </cell>
        </row>
        <row r="248">
          <cell r="G248" t="str">
            <v>DIRKSEN</v>
          </cell>
          <cell r="L248" t="str">
            <v>O'Hare Elementary Network</v>
          </cell>
          <cell r="AB248">
            <v>609874</v>
          </cell>
          <cell r="AR248" t="str">
            <v>34</v>
          </cell>
          <cell r="AS248" t="str">
            <v>weak</v>
          </cell>
          <cell r="AT248" t="str">
            <v>weak</v>
          </cell>
          <cell r="AU248" t="str">
            <v>weak</v>
          </cell>
          <cell r="AV248">
            <v>25</v>
          </cell>
          <cell r="AW248">
            <v>31</v>
          </cell>
          <cell r="AX248">
            <v>31</v>
          </cell>
          <cell r="AY248">
            <v>174</v>
          </cell>
          <cell r="AZ248">
            <v>105</v>
          </cell>
          <cell r="BA248">
            <v>13</v>
          </cell>
          <cell r="BB248">
            <v>6</v>
          </cell>
          <cell r="BC248">
            <v>32</v>
          </cell>
          <cell r="BI248">
            <v>1.7000000000000001E-2</v>
          </cell>
          <cell r="BJ248">
            <v>2.3E-2</v>
          </cell>
          <cell r="BK248">
            <v>1.7000000000000001E-2</v>
          </cell>
          <cell r="BL248">
            <v>3.4000000000000002E-2</v>
          </cell>
          <cell r="BM248">
            <v>3.4000000000000002E-2</v>
          </cell>
          <cell r="BN248">
            <v>0.161</v>
          </cell>
          <cell r="BO248">
            <v>0.13200000000000001</v>
          </cell>
          <cell r="BP248">
            <v>0.126</v>
          </cell>
          <cell r="BQ248">
            <v>9.8000000000000004E-2</v>
          </cell>
          <cell r="BR248">
            <v>0.10299999999999999</v>
          </cell>
          <cell r="BS248">
            <v>0.16700000000000001</v>
          </cell>
          <cell r="BT248">
            <v>0.161</v>
          </cell>
          <cell r="BU248">
            <v>0.33300000000000002</v>
          </cell>
          <cell r="BV248">
            <v>0.29299999999999998</v>
          </cell>
          <cell r="BW248">
            <v>0.35099999999999998</v>
          </cell>
          <cell r="BX248">
            <v>0.23599999999999999</v>
          </cell>
          <cell r="BY248">
            <v>0.35599999999999998</v>
          </cell>
          <cell r="BZ248">
            <v>0.31</v>
          </cell>
          <cell r="CA248">
            <v>2.3E-2</v>
          </cell>
          <cell r="CB248">
            <v>3.4000000000000002E-2</v>
          </cell>
          <cell r="CC248">
            <v>0.04</v>
          </cell>
          <cell r="CD248">
            <v>2.9000000000000001E-2</v>
          </cell>
          <cell r="CE248">
            <v>0.04</v>
          </cell>
          <cell r="CF248">
            <v>2.3E-2</v>
          </cell>
          <cell r="CG248">
            <v>0.49399999999999999</v>
          </cell>
          <cell r="CH248">
            <v>0.52300000000000002</v>
          </cell>
          <cell r="CI248">
            <v>0.49399999999999999</v>
          </cell>
          <cell r="CJ248">
            <v>0.59799999999999998</v>
          </cell>
          <cell r="CK248">
            <v>0.40200000000000002</v>
          </cell>
          <cell r="CL248">
            <v>0.34499999999999997</v>
          </cell>
          <cell r="CM248">
            <v>1.0999999999999999E-2</v>
          </cell>
          <cell r="CN248">
            <v>1.0999999999999999E-2</v>
          </cell>
          <cell r="CO248">
            <v>1.7000000000000001E-2</v>
          </cell>
          <cell r="CP248">
            <v>2.3E-2</v>
          </cell>
          <cell r="CQ248">
            <v>1.7000000000000001E-2</v>
          </cell>
          <cell r="CR248">
            <v>1.7000000000000001E-2</v>
          </cell>
          <cell r="CS248">
            <v>5.1999999999999998E-2</v>
          </cell>
          <cell r="CT248">
            <v>0.109</v>
          </cell>
          <cell r="CU248">
            <v>6.3E-2</v>
          </cell>
          <cell r="CV248">
            <v>2.3E-2</v>
          </cell>
          <cell r="CW248">
            <v>4.5999999999999999E-2</v>
          </cell>
          <cell r="CX248">
            <v>6.3E-2</v>
          </cell>
          <cell r="CY248">
            <v>4.5999999999999999E-2</v>
          </cell>
          <cell r="CZ248">
            <v>2.9000000000000001E-2</v>
          </cell>
          <cell r="DA248">
            <v>9.1999999999999998E-2</v>
          </cell>
          <cell r="DB248">
            <v>7.4999999999999997E-2</v>
          </cell>
          <cell r="DC248">
            <v>0.115</v>
          </cell>
          <cell r="DD248">
            <v>8.5999999999999993E-2</v>
          </cell>
          <cell r="DE248">
            <v>0.19</v>
          </cell>
          <cell r="DF248">
            <v>0.21299999999999999</v>
          </cell>
          <cell r="DG248">
            <v>0.23</v>
          </cell>
          <cell r="DH248">
            <v>0.247</v>
          </cell>
          <cell r="DI248">
            <v>0.23</v>
          </cell>
          <cell r="DJ248">
            <v>0.29899999999999999</v>
          </cell>
          <cell r="DK248">
            <v>0.27600000000000002</v>
          </cell>
          <cell r="DL248">
            <v>0.247</v>
          </cell>
          <cell r="DM248">
            <v>0.24099999999999999</v>
          </cell>
          <cell r="DN248">
            <v>1.0999999999999999E-2</v>
          </cell>
          <cell r="DO248">
            <v>1.7000000000000001E-2</v>
          </cell>
          <cell r="DP248">
            <v>2.9000000000000001E-2</v>
          </cell>
          <cell r="DQ248">
            <v>2.9000000000000001E-2</v>
          </cell>
          <cell r="DR248">
            <v>3.4000000000000002E-2</v>
          </cell>
          <cell r="DS248">
            <v>1.7000000000000001E-2</v>
          </cell>
          <cell r="DT248">
            <v>2.3E-2</v>
          </cell>
          <cell r="DU248">
            <v>3.4000000000000002E-2</v>
          </cell>
          <cell r="DV248">
            <v>3.4000000000000002E-2</v>
          </cell>
          <cell r="DW248">
            <v>0.76400000000000001</v>
          </cell>
          <cell r="DX248">
            <v>0.71299999999999997</v>
          </cell>
          <cell r="DY248">
            <v>0.66100000000000003</v>
          </cell>
          <cell r="DZ248">
            <v>0.65500000000000003</v>
          </cell>
          <cell r="EA248">
            <v>0.69</v>
          </cell>
          <cell r="EB248">
            <v>0.57499999999999996</v>
          </cell>
          <cell r="EC248">
            <v>0.57499999999999996</v>
          </cell>
          <cell r="ED248">
            <v>0.49399999999999999</v>
          </cell>
          <cell r="EE248">
            <v>0.57499999999999996</v>
          </cell>
          <cell r="EF248">
            <v>0.33900000000000002</v>
          </cell>
          <cell r="EG248">
            <v>0</v>
          </cell>
          <cell r="EH248">
            <v>6.0000000000000001E-3</v>
          </cell>
          <cell r="EJ248">
            <v>0.33300000000000002</v>
          </cell>
          <cell r="EK248">
            <v>5.1999999999999998E-2</v>
          </cell>
          <cell r="EL248">
            <v>2.3E-2</v>
          </cell>
          <cell r="EN248">
            <v>0.109</v>
          </cell>
          <cell r="EO248">
            <v>0.36799999999999999</v>
          </cell>
          <cell r="EP248">
            <v>0.35099999999999998</v>
          </cell>
          <cell r="ER248">
            <v>0.126</v>
          </cell>
          <cell r="ES248">
            <v>6.9000000000000006E-2</v>
          </cell>
          <cell r="ET248">
            <v>6.3E-2</v>
          </cell>
          <cell r="EV248">
            <v>9.1999999999999998E-2</v>
          </cell>
          <cell r="EW248">
            <v>0.51100000000000001</v>
          </cell>
          <cell r="EX248">
            <v>0.55700000000000005</v>
          </cell>
          <cell r="EZ248">
            <v>7.38</v>
          </cell>
          <cell r="FA248">
            <v>5.1999999999999998E-2</v>
          </cell>
          <cell r="FB248">
            <v>6.0000000000000001E-3</v>
          </cell>
          <cell r="FC248">
            <v>1.7000000000000001E-2</v>
          </cell>
          <cell r="FD248">
            <v>3.4000000000000002E-2</v>
          </cell>
          <cell r="FE248">
            <v>9.8000000000000004E-2</v>
          </cell>
          <cell r="FF248">
            <v>9.1999999999999998E-2</v>
          </cell>
          <cell r="FG248">
            <v>9.8000000000000004E-2</v>
          </cell>
          <cell r="FH248">
            <v>0.155</v>
          </cell>
          <cell r="FI248">
            <v>0.184</v>
          </cell>
          <cell r="FJ248">
            <v>0.21299999999999999</v>
          </cell>
          <cell r="FK248">
            <v>5.1999999999999998E-2</v>
          </cell>
          <cell r="GA248">
            <v>1.7000000000000001E-2</v>
          </cell>
          <cell r="GB248">
            <v>1.7000000000000001E-2</v>
          </cell>
          <cell r="GC248">
            <v>3.4000000000000002E-2</v>
          </cell>
          <cell r="GD248">
            <v>0.13200000000000001</v>
          </cell>
          <cell r="GE248">
            <v>0.109</v>
          </cell>
          <cell r="GF248">
            <v>2.3E-2</v>
          </cell>
          <cell r="GG248">
            <v>0.39100000000000001</v>
          </cell>
          <cell r="GH248">
            <v>0.33300000000000002</v>
          </cell>
          <cell r="GI248">
            <v>0.35099999999999998</v>
          </cell>
          <cell r="GJ248">
            <v>0.36799999999999999</v>
          </cell>
          <cell r="GK248">
            <v>0.40200000000000002</v>
          </cell>
          <cell r="GL248">
            <v>0.35599999999999998</v>
          </cell>
          <cell r="GM248">
            <v>0.443</v>
          </cell>
          <cell r="GN248">
            <v>0.31</v>
          </cell>
          <cell r="GO248">
            <v>0.29899999999999999</v>
          </cell>
          <cell r="GP248">
            <v>0.28199999999999997</v>
          </cell>
          <cell r="GQ248">
            <v>0.28199999999999997</v>
          </cell>
          <cell r="GR248">
            <v>0.40799999999999997</v>
          </cell>
          <cell r="GS248">
            <v>5.1999999999999998E-2</v>
          </cell>
          <cell r="GT248">
            <v>0.20699999999999999</v>
          </cell>
          <cell r="GU248">
            <v>0.184</v>
          </cell>
          <cell r="GV248">
            <v>0.10299999999999999</v>
          </cell>
          <cell r="GW248">
            <v>9.1999999999999998E-2</v>
          </cell>
          <cell r="GX248">
            <v>9.1999999999999998E-2</v>
          </cell>
          <cell r="GY248">
            <v>1.7000000000000001E-2</v>
          </cell>
          <cell r="GZ248">
            <v>2.9000000000000001E-2</v>
          </cell>
          <cell r="HA248">
            <v>2.9000000000000001E-2</v>
          </cell>
          <cell r="HB248">
            <v>2.9000000000000001E-2</v>
          </cell>
          <cell r="HC248">
            <v>3.4000000000000002E-2</v>
          </cell>
          <cell r="HD248">
            <v>3.4000000000000002E-2</v>
          </cell>
          <cell r="HE248">
            <v>0.08</v>
          </cell>
          <cell r="HF248">
            <v>0.10299999999999999</v>
          </cell>
          <cell r="HG248">
            <v>0.10299999999999999</v>
          </cell>
          <cell r="HH248">
            <v>8.5999999999999993E-2</v>
          </cell>
          <cell r="HI248">
            <v>0.08</v>
          </cell>
          <cell r="HJ248">
            <v>8.5999999999999993E-2</v>
          </cell>
        </row>
        <row r="249">
          <cell r="G249" t="str">
            <v>DARWIN</v>
          </cell>
          <cell r="L249" t="str">
            <v>Fullerton Elementary Network</v>
          </cell>
          <cell r="AB249">
            <v>609875</v>
          </cell>
          <cell r="AR249" t="str">
            <v>46</v>
          </cell>
          <cell r="AS249" t="str">
            <v>strong</v>
          </cell>
          <cell r="AT249" t="str">
            <v>very strong</v>
          </cell>
          <cell r="AU249" t="str">
            <v>strong</v>
          </cell>
          <cell r="AV249">
            <v>66</v>
          </cell>
          <cell r="AW249">
            <v>85</v>
          </cell>
          <cell r="AX249">
            <v>67</v>
          </cell>
          <cell r="AY249">
            <v>163</v>
          </cell>
          <cell r="AZ249">
            <v>4</v>
          </cell>
          <cell r="BA249">
            <v>1</v>
          </cell>
          <cell r="BB249">
            <v>5</v>
          </cell>
          <cell r="BC249">
            <v>150</v>
          </cell>
          <cell r="BI249">
            <v>1.2E-2</v>
          </cell>
          <cell r="BJ249">
            <v>1.2E-2</v>
          </cell>
          <cell r="BK249">
            <v>6.0000000000000001E-3</v>
          </cell>
          <cell r="BL249">
            <v>2.5000000000000001E-2</v>
          </cell>
          <cell r="BM249">
            <v>1.7999999999999999E-2</v>
          </cell>
          <cell r="BN249">
            <v>4.9000000000000002E-2</v>
          </cell>
          <cell r="BO249">
            <v>2.5000000000000001E-2</v>
          </cell>
          <cell r="BP249">
            <v>1.2E-2</v>
          </cell>
          <cell r="BQ249">
            <v>4.9000000000000002E-2</v>
          </cell>
          <cell r="BR249">
            <v>3.1E-2</v>
          </cell>
          <cell r="BS249">
            <v>7.3999999999999996E-2</v>
          </cell>
          <cell r="BT249">
            <v>0.129</v>
          </cell>
          <cell r="BU249">
            <v>0.26400000000000001</v>
          </cell>
          <cell r="BV249">
            <v>0.16600000000000001</v>
          </cell>
          <cell r="BW249">
            <v>0.29399999999999998</v>
          </cell>
          <cell r="BX249">
            <v>0.14699999999999999</v>
          </cell>
          <cell r="BY249">
            <v>0.31900000000000001</v>
          </cell>
          <cell r="BZ249">
            <v>0.28799999999999998</v>
          </cell>
          <cell r="CA249">
            <v>6.0000000000000001E-3</v>
          </cell>
          <cell r="CB249">
            <v>6.0000000000000001E-3</v>
          </cell>
          <cell r="CC249">
            <v>1.2E-2</v>
          </cell>
          <cell r="CD249">
            <v>1.7999999999999999E-2</v>
          </cell>
          <cell r="CE249">
            <v>1.7999999999999999E-2</v>
          </cell>
          <cell r="CF249">
            <v>3.1E-2</v>
          </cell>
          <cell r="CG249">
            <v>0.69299999999999995</v>
          </cell>
          <cell r="CH249">
            <v>0.80400000000000005</v>
          </cell>
          <cell r="CI249">
            <v>0.63800000000000001</v>
          </cell>
          <cell r="CJ249">
            <v>0.77900000000000003</v>
          </cell>
          <cell r="CK249">
            <v>0.57099999999999995</v>
          </cell>
          <cell r="CL249">
            <v>0.503</v>
          </cell>
          <cell r="CM249">
            <v>0</v>
          </cell>
          <cell r="CN249">
            <v>6.0000000000000001E-3</v>
          </cell>
          <cell r="CO249">
            <v>6.0000000000000001E-3</v>
          </cell>
          <cell r="CP249">
            <v>1.2E-2</v>
          </cell>
          <cell r="CQ249">
            <v>6.0000000000000001E-3</v>
          </cell>
          <cell r="CR249">
            <v>1.2E-2</v>
          </cell>
          <cell r="CS249">
            <v>6.0000000000000001E-3</v>
          </cell>
          <cell r="CT249">
            <v>2.5000000000000001E-2</v>
          </cell>
          <cell r="CU249">
            <v>6.0000000000000001E-3</v>
          </cell>
          <cell r="CV249">
            <v>1.2E-2</v>
          </cell>
          <cell r="CW249">
            <v>6.0000000000000001E-3</v>
          </cell>
          <cell r="CX249">
            <v>6.0000000000000001E-3</v>
          </cell>
          <cell r="CY249">
            <v>1.7999999999999999E-2</v>
          </cell>
          <cell r="CZ249">
            <v>0</v>
          </cell>
          <cell r="DA249">
            <v>1.2E-2</v>
          </cell>
          <cell r="DB249">
            <v>2.5000000000000001E-2</v>
          </cell>
          <cell r="DC249">
            <v>4.2999999999999997E-2</v>
          </cell>
          <cell r="DD249">
            <v>2.5000000000000001E-2</v>
          </cell>
          <cell r="DE249">
            <v>7.3999999999999996E-2</v>
          </cell>
          <cell r="DF249">
            <v>0.104</v>
          </cell>
          <cell r="DG249">
            <v>8.5999999999999993E-2</v>
          </cell>
          <cell r="DH249">
            <v>0.11</v>
          </cell>
          <cell r="DI249">
            <v>0.129</v>
          </cell>
          <cell r="DJ249">
            <v>0.19</v>
          </cell>
          <cell r="DK249">
            <v>0.13500000000000001</v>
          </cell>
          <cell r="DL249">
            <v>0.19</v>
          </cell>
          <cell r="DM249">
            <v>0.129</v>
          </cell>
          <cell r="DN249">
            <v>1.2E-2</v>
          </cell>
          <cell r="DO249">
            <v>0</v>
          </cell>
          <cell r="DP249">
            <v>6.0000000000000001E-3</v>
          </cell>
          <cell r="DQ249">
            <v>0</v>
          </cell>
          <cell r="DR249">
            <v>0</v>
          </cell>
          <cell r="DS249">
            <v>6.0000000000000001E-3</v>
          </cell>
          <cell r="DT249">
            <v>0</v>
          </cell>
          <cell r="DU249">
            <v>6.0000000000000001E-3</v>
          </cell>
          <cell r="DV249">
            <v>6.0000000000000001E-3</v>
          </cell>
          <cell r="DW249">
            <v>0.90200000000000002</v>
          </cell>
          <cell r="DX249">
            <v>0.88300000000000001</v>
          </cell>
          <cell r="DY249">
            <v>0.89600000000000002</v>
          </cell>
          <cell r="DZ249">
            <v>0.85899999999999999</v>
          </cell>
          <cell r="EA249">
            <v>0.86499999999999999</v>
          </cell>
          <cell r="EB249">
            <v>0.77900000000000003</v>
          </cell>
          <cell r="EC249">
            <v>0.83399999999999996</v>
          </cell>
          <cell r="ED249">
            <v>0.73599999999999999</v>
          </cell>
          <cell r="EE249">
            <v>0.83399999999999996</v>
          </cell>
          <cell r="EF249">
            <v>0.67500000000000004</v>
          </cell>
          <cell r="EG249">
            <v>6.0000000000000001E-3</v>
          </cell>
          <cell r="EH249">
            <v>1.2E-2</v>
          </cell>
          <cell r="EJ249">
            <v>0.17799999999999999</v>
          </cell>
          <cell r="EK249">
            <v>2.5000000000000001E-2</v>
          </cell>
          <cell r="EL249">
            <v>2.5000000000000001E-2</v>
          </cell>
          <cell r="EN249">
            <v>9.8000000000000004E-2</v>
          </cell>
          <cell r="EO249">
            <v>0.23300000000000001</v>
          </cell>
          <cell r="EP249">
            <v>0.153</v>
          </cell>
          <cell r="ER249">
            <v>1.7999999999999999E-2</v>
          </cell>
          <cell r="ES249">
            <v>1.2E-2</v>
          </cell>
          <cell r="ET249">
            <v>4.2999999999999997E-2</v>
          </cell>
          <cell r="EV249">
            <v>3.1E-2</v>
          </cell>
          <cell r="EW249">
            <v>0.72399999999999998</v>
          </cell>
          <cell r="EX249">
            <v>0.76700000000000002</v>
          </cell>
          <cell r="EZ249">
            <v>9.09</v>
          </cell>
          <cell r="FA249">
            <v>6.0000000000000001E-3</v>
          </cell>
          <cell r="FB249">
            <v>0</v>
          </cell>
          <cell r="FC249">
            <v>6.0000000000000001E-3</v>
          </cell>
          <cell r="FD249">
            <v>1.2E-2</v>
          </cell>
          <cell r="FE249">
            <v>2.5000000000000001E-2</v>
          </cell>
          <cell r="FF249">
            <v>1.7999999999999999E-2</v>
          </cell>
          <cell r="FG249">
            <v>5.5E-2</v>
          </cell>
          <cell r="FH249">
            <v>0.11</v>
          </cell>
          <cell r="FI249">
            <v>0.153</v>
          </cell>
          <cell r="FJ249">
            <v>0.60699999999999998</v>
          </cell>
          <cell r="FK249">
            <v>6.0000000000000001E-3</v>
          </cell>
          <cell r="GA249">
            <v>6.0000000000000001E-3</v>
          </cell>
          <cell r="GB249">
            <v>0</v>
          </cell>
          <cell r="GC249">
            <v>6.0000000000000001E-3</v>
          </cell>
          <cell r="GD249">
            <v>6.0000000000000001E-3</v>
          </cell>
          <cell r="GE249">
            <v>4.9000000000000002E-2</v>
          </cell>
          <cell r="GF249">
            <v>1.2E-2</v>
          </cell>
          <cell r="GG249">
            <v>0.252</v>
          </cell>
          <cell r="GH249">
            <v>0.26400000000000001</v>
          </cell>
          <cell r="GI249">
            <v>0.23899999999999999</v>
          </cell>
          <cell r="GJ249">
            <v>0.215</v>
          </cell>
          <cell r="GK249">
            <v>0.374</v>
          </cell>
          <cell r="GL249">
            <v>0.27</v>
          </cell>
          <cell r="GM249">
            <v>0.68100000000000005</v>
          </cell>
          <cell r="GN249">
            <v>0.49099999999999999</v>
          </cell>
          <cell r="GO249">
            <v>0.53400000000000003</v>
          </cell>
          <cell r="GP249">
            <v>0.54600000000000004</v>
          </cell>
          <cell r="GQ249">
            <v>0.39900000000000002</v>
          </cell>
          <cell r="GR249">
            <v>0.65</v>
          </cell>
          <cell r="GS249">
            <v>4.2999999999999997E-2</v>
          </cell>
          <cell r="GT249">
            <v>0.17199999999999999</v>
          </cell>
          <cell r="GU249">
            <v>0.14699999999999999</v>
          </cell>
          <cell r="GV249">
            <v>0.16</v>
          </cell>
          <cell r="GW249">
            <v>9.8000000000000004E-2</v>
          </cell>
          <cell r="GX249">
            <v>3.6999999999999998E-2</v>
          </cell>
          <cell r="GY249">
            <v>1.2E-2</v>
          </cell>
          <cell r="GZ249">
            <v>4.2999999999999997E-2</v>
          </cell>
          <cell r="HA249">
            <v>4.9000000000000002E-2</v>
          </cell>
          <cell r="HB249">
            <v>4.2999999999999997E-2</v>
          </cell>
          <cell r="HC249">
            <v>6.0999999999999999E-2</v>
          </cell>
          <cell r="HD249">
            <v>1.7999999999999999E-2</v>
          </cell>
          <cell r="HE249">
            <v>6.0000000000000001E-3</v>
          </cell>
          <cell r="HF249">
            <v>3.1E-2</v>
          </cell>
          <cell r="HG249">
            <v>2.5000000000000001E-2</v>
          </cell>
          <cell r="HH249">
            <v>3.1E-2</v>
          </cell>
          <cell r="HI249">
            <v>1.7999999999999999E-2</v>
          </cell>
          <cell r="HJ249">
            <v>1.2E-2</v>
          </cell>
        </row>
        <row r="250">
          <cell r="G250" t="str">
            <v>DAVIS, N</v>
          </cell>
          <cell r="L250" t="str">
            <v>Pershing Elementary Network</v>
          </cell>
          <cell r="AB250">
            <v>609876</v>
          </cell>
          <cell r="AR250" t="str">
            <v>&lt; 30</v>
          </cell>
          <cell r="AS250" t="str">
            <v/>
          </cell>
          <cell r="AT250" t="str">
            <v/>
          </cell>
          <cell r="AU250" t="str">
            <v/>
          </cell>
        </row>
        <row r="251">
          <cell r="G251" t="str">
            <v>DAWES</v>
          </cell>
          <cell r="L251" t="str">
            <v>Midway Elementary Network</v>
          </cell>
          <cell r="AB251">
            <v>609879</v>
          </cell>
          <cell r="AR251" t="str">
            <v>36</v>
          </cell>
          <cell r="AS251" t="str">
            <v>strong</v>
          </cell>
          <cell r="AT251" t="str">
            <v>strong</v>
          </cell>
          <cell r="AU251" t="str">
            <v>strong</v>
          </cell>
          <cell r="AV251">
            <v>60</v>
          </cell>
          <cell r="AW251">
            <v>74</v>
          </cell>
          <cell r="AX251">
            <v>60</v>
          </cell>
          <cell r="AY251">
            <v>253</v>
          </cell>
          <cell r="AZ251">
            <v>7</v>
          </cell>
          <cell r="BA251">
            <v>1</v>
          </cell>
          <cell r="BB251">
            <v>43</v>
          </cell>
          <cell r="BC251">
            <v>197</v>
          </cell>
          <cell r="BI251">
            <v>1.2E-2</v>
          </cell>
          <cell r="BJ251">
            <v>4.0000000000000001E-3</v>
          </cell>
          <cell r="BK251">
            <v>1.2E-2</v>
          </cell>
          <cell r="BL251">
            <v>4.0000000000000001E-3</v>
          </cell>
          <cell r="BM251">
            <v>4.0000000000000001E-3</v>
          </cell>
          <cell r="BN251">
            <v>3.5999999999999997E-2</v>
          </cell>
          <cell r="BO251">
            <v>3.5999999999999997E-2</v>
          </cell>
          <cell r="BP251">
            <v>0.04</v>
          </cell>
          <cell r="BQ251">
            <v>4.2999999999999997E-2</v>
          </cell>
          <cell r="BR251">
            <v>1.6E-2</v>
          </cell>
          <cell r="BS251">
            <v>5.5E-2</v>
          </cell>
          <cell r="BT251">
            <v>0.14199999999999999</v>
          </cell>
          <cell r="BU251">
            <v>0.36399999999999999</v>
          </cell>
          <cell r="BV251">
            <v>0.23699999999999999</v>
          </cell>
          <cell r="BW251">
            <v>0.379</v>
          </cell>
          <cell r="BX251">
            <v>0.186</v>
          </cell>
          <cell r="BY251">
            <v>0.308</v>
          </cell>
          <cell r="BZ251">
            <v>0.316</v>
          </cell>
          <cell r="CA251">
            <v>4.0000000000000001E-3</v>
          </cell>
          <cell r="CB251">
            <v>8.0000000000000002E-3</v>
          </cell>
          <cell r="CC251">
            <v>4.0000000000000001E-3</v>
          </cell>
          <cell r="CD251">
            <v>1.2E-2</v>
          </cell>
          <cell r="CE251">
            <v>2.8000000000000001E-2</v>
          </cell>
          <cell r="CF251">
            <v>0.02</v>
          </cell>
          <cell r="CG251">
            <v>0.58499999999999996</v>
          </cell>
          <cell r="CH251">
            <v>0.71099999999999997</v>
          </cell>
          <cell r="CI251">
            <v>0.56100000000000005</v>
          </cell>
          <cell r="CJ251">
            <v>0.78300000000000003</v>
          </cell>
          <cell r="CK251">
            <v>0.60499999999999998</v>
          </cell>
          <cell r="CL251">
            <v>0.48599999999999999</v>
          </cell>
          <cell r="CM251">
            <v>4.0000000000000001E-3</v>
          </cell>
          <cell r="CN251">
            <v>4.0000000000000001E-3</v>
          </cell>
          <cell r="CO251">
            <v>4.0000000000000001E-3</v>
          </cell>
          <cell r="CP251">
            <v>4.0000000000000001E-3</v>
          </cell>
          <cell r="CQ251">
            <v>4.0000000000000001E-3</v>
          </cell>
          <cell r="CR251">
            <v>8.0000000000000002E-3</v>
          </cell>
          <cell r="CS251">
            <v>4.0000000000000001E-3</v>
          </cell>
          <cell r="CT251">
            <v>0.02</v>
          </cell>
          <cell r="CU251">
            <v>1.2E-2</v>
          </cell>
          <cell r="CV251">
            <v>4.0000000000000001E-3</v>
          </cell>
          <cell r="CW251">
            <v>1.2E-2</v>
          </cell>
          <cell r="CX251">
            <v>1.6E-2</v>
          </cell>
          <cell r="CY251">
            <v>1.6E-2</v>
          </cell>
          <cell r="CZ251">
            <v>1.2E-2</v>
          </cell>
          <cell r="DA251">
            <v>1.6E-2</v>
          </cell>
          <cell r="DB251">
            <v>2.8000000000000001E-2</v>
          </cell>
          <cell r="DC251">
            <v>8.6999999999999994E-2</v>
          </cell>
          <cell r="DD251">
            <v>3.5999999999999997E-2</v>
          </cell>
          <cell r="DE251">
            <v>8.3000000000000004E-2</v>
          </cell>
          <cell r="DF251">
            <v>9.5000000000000001E-2</v>
          </cell>
          <cell r="DG251">
            <v>0.16600000000000001</v>
          </cell>
          <cell r="DH251">
            <v>0.123</v>
          </cell>
          <cell r="DI251">
            <v>0.126</v>
          </cell>
          <cell r="DJ251">
            <v>0.21299999999999999</v>
          </cell>
          <cell r="DK251">
            <v>0.20599999999999999</v>
          </cell>
          <cell r="DL251">
            <v>0.186</v>
          </cell>
          <cell r="DM251">
            <v>0.22500000000000001</v>
          </cell>
          <cell r="DN251">
            <v>0</v>
          </cell>
          <cell r="DO251">
            <v>0</v>
          </cell>
          <cell r="DP251">
            <v>0</v>
          </cell>
          <cell r="DQ251">
            <v>4.0000000000000001E-3</v>
          </cell>
          <cell r="DR251">
            <v>4.0000000000000001E-3</v>
          </cell>
          <cell r="DS251">
            <v>4.0000000000000001E-3</v>
          </cell>
          <cell r="DT251">
            <v>4.0000000000000001E-3</v>
          </cell>
          <cell r="DU251">
            <v>4.0000000000000001E-3</v>
          </cell>
          <cell r="DV251">
            <v>8.0000000000000002E-3</v>
          </cell>
          <cell r="DW251">
            <v>0.90900000000000003</v>
          </cell>
          <cell r="DX251">
            <v>0.88900000000000001</v>
          </cell>
          <cell r="DY251">
            <v>0.81399999999999995</v>
          </cell>
          <cell r="DZ251">
            <v>0.85399999999999998</v>
          </cell>
          <cell r="EA251">
            <v>0.85399999999999998</v>
          </cell>
          <cell r="EB251">
            <v>0.75900000000000001</v>
          </cell>
          <cell r="EC251">
            <v>0.75900000000000001</v>
          </cell>
          <cell r="ED251">
            <v>0.70399999999999996</v>
          </cell>
          <cell r="EE251">
            <v>0.71899999999999997</v>
          </cell>
          <cell r="EF251">
            <v>0.48599999999999999</v>
          </cell>
          <cell r="EG251">
            <v>4.0000000000000001E-3</v>
          </cell>
          <cell r="EH251">
            <v>0</v>
          </cell>
          <cell r="EJ251">
            <v>0.253</v>
          </cell>
          <cell r="EK251">
            <v>6.7000000000000004E-2</v>
          </cell>
          <cell r="EL251">
            <v>0.02</v>
          </cell>
          <cell r="EN251">
            <v>0.13</v>
          </cell>
          <cell r="EO251">
            <v>0.35199999999999998</v>
          </cell>
          <cell r="EP251">
            <v>0.22900000000000001</v>
          </cell>
          <cell r="ER251">
            <v>2.4E-2</v>
          </cell>
          <cell r="ES251">
            <v>8.0000000000000002E-3</v>
          </cell>
          <cell r="ET251">
            <v>5.8999999999999997E-2</v>
          </cell>
          <cell r="EV251">
            <v>0.107</v>
          </cell>
          <cell r="EW251">
            <v>0.56899999999999995</v>
          </cell>
          <cell r="EX251">
            <v>0.69199999999999995</v>
          </cell>
          <cell r="EZ251">
            <v>8.9499999999999993</v>
          </cell>
          <cell r="FA251">
            <v>4.0000000000000001E-3</v>
          </cell>
          <cell r="FB251">
            <v>8.0000000000000002E-3</v>
          </cell>
          <cell r="FC251">
            <v>4.0000000000000001E-3</v>
          </cell>
          <cell r="FD251">
            <v>1.2E-2</v>
          </cell>
          <cell r="FE251">
            <v>8.0000000000000002E-3</v>
          </cell>
          <cell r="FF251">
            <v>3.5999999999999997E-2</v>
          </cell>
          <cell r="FG251">
            <v>4.2999999999999997E-2</v>
          </cell>
          <cell r="FH251">
            <v>0.17</v>
          </cell>
          <cell r="FI251">
            <v>0.182</v>
          </cell>
          <cell r="FJ251">
            <v>0.51400000000000001</v>
          </cell>
          <cell r="FK251">
            <v>0.02</v>
          </cell>
          <cell r="GA251">
            <v>4.0000000000000001E-3</v>
          </cell>
          <cell r="GB251">
            <v>4.0000000000000001E-3</v>
          </cell>
          <cell r="GC251">
            <v>1.2E-2</v>
          </cell>
          <cell r="GD251">
            <v>3.2000000000000001E-2</v>
          </cell>
          <cell r="GE251">
            <v>0.107</v>
          </cell>
          <cell r="GF251">
            <v>4.0000000000000001E-3</v>
          </cell>
          <cell r="GG251">
            <v>0.3</v>
          </cell>
          <cell r="GH251">
            <v>0.20200000000000001</v>
          </cell>
          <cell r="GI251">
            <v>0.28899999999999998</v>
          </cell>
          <cell r="GJ251">
            <v>0.34799999999999998</v>
          </cell>
          <cell r="GK251">
            <v>0.42299999999999999</v>
          </cell>
          <cell r="GL251">
            <v>0.34799999999999998</v>
          </cell>
          <cell r="GM251">
            <v>0.66400000000000003</v>
          </cell>
          <cell r="GN251">
            <v>0.628</v>
          </cell>
          <cell r="GO251">
            <v>0.51800000000000002</v>
          </cell>
          <cell r="GP251">
            <v>0.51</v>
          </cell>
          <cell r="GQ251">
            <v>0.35599999999999998</v>
          </cell>
          <cell r="GR251">
            <v>0.60099999999999998</v>
          </cell>
          <cell r="GS251">
            <v>1.6E-2</v>
          </cell>
          <cell r="GT251">
            <v>0.107</v>
          </cell>
          <cell r="GU251">
            <v>0.11899999999999999</v>
          </cell>
          <cell r="GV251">
            <v>5.5E-2</v>
          </cell>
          <cell r="GW251">
            <v>8.3000000000000004E-2</v>
          </cell>
          <cell r="GX251">
            <v>2.4E-2</v>
          </cell>
          <cell r="GY251">
            <v>8.0000000000000002E-3</v>
          </cell>
          <cell r="GZ251">
            <v>0.04</v>
          </cell>
          <cell r="HA251">
            <v>3.5999999999999997E-2</v>
          </cell>
          <cell r="HB251">
            <v>3.2000000000000001E-2</v>
          </cell>
          <cell r="HC251">
            <v>4.0000000000000001E-3</v>
          </cell>
          <cell r="HD251">
            <v>4.0000000000000001E-3</v>
          </cell>
          <cell r="HE251">
            <v>8.0000000000000002E-3</v>
          </cell>
          <cell r="HF251">
            <v>0.02</v>
          </cell>
          <cell r="HG251">
            <v>2.8000000000000001E-2</v>
          </cell>
          <cell r="HH251">
            <v>2.4E-2</v>
          </cell>
          <cell r="HI251">
            <v>2.8000000000000001E-2</v>
          </cell>
          <cell r="HJ251">
            <v>0.02</v>
          </cell>
        </row>
        <row r="252">
          <cell r="G252" t="str">
            <v>DECATUR</v>
          </cell>
          <cell r="L252" t="str">
            <v>Ravenswood-Ridge Elementary Network</v>
          </cell>
          <cell r="AB252">
            <v>609880</v>
          </cell>
          <cell r="AR252" t="str">
            <v>61</v>
          </cell>
          <cell r="AS252" t="str">
            <v>strong</v>
          </cell>
          <cell r="AT252" t="str">
            <v>weak</v>
          </cell>
          <cell r="AU252" t="str">
            <v>weak</v>
          </cell>
          <cell r="AV252">
            <v>68</v>
          </cell>
          <cell r="AW252">
            <v>39</v>
          </cell>
          <cell r="AX252">
            <v>30</v>
          </cell>
          <cell r="AY252">
            <v>159</v>
          </cell>
          <cell r="AZ252">
            <v>78</v>
          </cell>
          <cell r="BA252">
            <v>30</v>
          </cell>
          <cell r="BB252">
            <v>11</v>
          </cell>
          <cell r="BC252">
            <v>14</v>
          </cell>
          <cell r="BI252">
            <v>6.0000000000000001E-3</v>
          </cell>
          <cell r="BJ252">
            <v>6.0000000000000001E-3</v>
          </cell>
          <cell r="BK252">
            <v>0</v>
          </cell>
          <cell r="BL252">
            <v>0</v>
          </cell>
          <cell r="BM252">
            <v>0</v>
          </cell>
          <cell r="BN252">
            <v>1.9E-2</v>
          </cell>
          <cell r="BO252">
            <v>3.1E-2</v>
          </cell>
          <cell r="BP252">
            <v>4.3999999999999997E-2</v>
          </cell>
          <cell r="BQ252">
            <v>6.0000000000000001E-3</v>
          </cell>
          <cell r="BR252">
            <v>0</v>
          </cell>
          <cell r="BS252">
            <v>0.05</v>
          </cell>
          <cell r="BT252">
            <v>0.157</v>
          </cell>
          <cell r="BU252">
            <v>0.34599999999999997</v>
          </cell>
          <cell r="BV252">
            <v>0.32700000000000001</v>
          </cell>
          <cell r="BW252">
            <v>0.20100000000000001</v>
          </cell>
          <cell r="BX252">
            <v>0.14499999999999999</v>
          </cell>
          <cell r="BY252">
            <v>0.27700000000000002</v>
          </cell>
          <cell r="BZ252">
            <v>0.32700000000000001</v>
          </cell>
          <cell r="CA252">
            <v>1.2999999999999999E-2</v>
          </cell>
          <cell r="CB252">
            <v>1.9E-2</v>
          </cell>
          <cell r="CC252">
            <v>2.5000000000000001E-2</v>
          </cell>
          <cell r="CD252">
            <v>1.2999999999999999E-2</v>
          </cell>
          <cell r="CE252">
            <v>1.2999999999999999E-2</v>
          </cell>
          <cell r="CF252">
            <v>1.2999999999999999E-2</v>
          </cell>
          <cell r="CG252">
            <v>0.60399999999999998</v>
          </cell>
          <cell r="CH252">
            <v>0.60399999999999998</v>
          </cell>
          <cell r="CI252">
            <v>0.76700000000000002</v>
          </cell>
          <cell r="CJ252">
            <v>0.84299999999999997</v>
          </cell>
          <cell r="CK252">
            <v>0.66</v>
          </cell>
          <cell r="CL252">
            <v>0.48399999999999999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6.0000000000000001E-3</v>
          </cell>
          <cell r="CR252">
            <v>1.9E-2</v>
          </cell>
          <cell r="CS252">
            <v>6.0000000000000001E-3</v>
          </cell>
          <cell r="CT252">
            <v>8.2000000000000003E-2</v>
          </cell>
          <cell r="CU252">
            <v>0.05</v>
          </cell>
          <cell r="CV252">
            <v>0</v>
          </cell>
          <cell r="CW252">
            <v>6.0000000000000001E-3</v>
          </cell>
          <cell r="CX252">
            <v>1.2999999999999999E-2</v>
          </cell>
          <cell r="CY252">
            <v>2.5000000000000001E-2</v>
          </cell>
          <cell r="CZ252">
            <v>3.1E-2</v>
          </cell>
          <cell r="DA252">
            <v>6.3E-2</v>
          </cell>
          <cell r="DB252">
            <v>0.13800000000000001</v>
          </cell>
          <cell r="DC252">
            <v>0.20799999999999999</v>
          </cell>
          <cell r="DD252">
            <v>0.17</v>
          </cell>
          <cell r="DE252">
            <v>0.17599999999999999</v>
          </cell>
          <cell r="DF252">
            <v>0.20100000000000001</v>
          </cell>
          <cell r="DG252">
            <v>0.23899999999999999</v>
          </cell>
          <cell r="DH252">
            <v>0.14499999999999999</v>
          </cell>
          <cell r="DI252">
            <v>0.22600000000000001</v>
          </cell>
          <cell r="DJ252">
            <v>0.29599999999999999</v>
          </cell>
          <cell r="DK252">
            <v>0.29599999999999999</v>
          </cell>
          <cell r="DL252">
            <v>0.22</v>
          </cell>
          <cell r="DM252">
            <v>0.20799999999999999</v>
          </cell>
          <cell r="DN252">
            <v>1.2999999999999999E-2</v>
          </cell>
          <cell r="DO252">
            <v>1.2999999999999999E-2</v>
          </cell>
          <cell r="DP252">
            <v>1.9E-2</v>
          </cell>
          <cell r="DQ252">
            <v>1.2999999999999999E-2</v>
          </cell>
          <cell r="DR252">
            <v>1.2999999999999999E-2</v>
          </cell>
          <cell r="DS252">
            <v>1.9E-2</v>
          </cell>
          <cell r="DT252">
            <v>1.9E-2</v>
          </cell>
          <cell r="DU252">
            <v>1.9E-2</v>
          </cell>
          <cell r="DV252">
            <v>3.1E-2</v>
          </cell>
          <cell r="DW252">
            <v>0.81100000000000005</v>
          </cell>
          <cell r="DX252">
            <v>0.78</v>
          </cell>
          <cell r="DY252">
            <v>0.73</v>
          </cell>
          <cell r="DZ252">
            <v>0.81799999999999995</v>
          </cell>
          <cell r="EA252">
            <v>0.72299999999999998</v>
          </cell>
          <cell r="EB252">
            <v>0.60399999999999998</v>
          </cell>
          <cell r="EC252">
            <v>0.54100000000000004</v>
          </cell>
          <cell r="ED252">
            <v>0.47199999999999998</v>
          </cell>
          <cell r="EE252">
            <v>0.54100000000000004</v>
          </cell>
          <cell r="EF252">
            <v>0.66700000000000004</v>
          </cell>
          <cell r="EG252">
            <v>6.0000000000000001E-3</v>
          </cell>
          <cell r="EH252">
            <v>0</v>
          </cell>
          <cell r="EJ252">
            <v>0.30199999999999999</v>
          </cell>
          <cell r="EK252">
            <v>2.5000000000000001E-2</v>
          </cell>
          <cell r="EL252">
            <v>0</v>
          </cell>
          <cell r="EN252">
            <v>1.9E-2</v>
          </cell>
          <cell r="EO252">
            <v>0.20799999999999999</v>
          </cell>
          <cell r="EP252">
            <v>0.11899999999999999</v>
          </cell>
          <cell r="ER252">
            <v>1.2999999999999999E-2</v>
          </cell>
          <cell r="ES252">
            <v>1.9E-2</v>
          </cell>
          <cell r="ET252">
            <v>3.1E-2</v>
          </cell>
          <cell r="EV252">
            <v>0</v>
          </cell>
          <cell r="EW252">
            <v>0.74199999999999999</v>
          </cell>
          <cell r="EX252">
            <v>0.84899999999999998</v>
          </cell>
          <cell r="EZ252">
            <v>9.24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1.2999999999999999E-2</v>
          </cell>
          <cell r="FF252">
            <v>1.9E-2</v>
          </cell>
          <cell r="FG252">
            <v>4.3999999999999997E-2</v>
          </cell>
          <cell r="FH252">
            <v>0.157</v>
          </cell>
          <cell r="FI252">
            <v>0.157</v>
          </cell>
          <cell r="FJ252">
            <v>0.59099999999999997</v>
          </cell>
          <cell r="FK252">
            <v>1.9E-2</v>
          </cell>
          <cell r="GA252">
            <v>1.2999999999999999E-2</v>
          </cell>
          <cell r="GB252">
            <v>0</v>
          </cell>
          <cell r="GC252">
            <v>3.1E-2</v>
          </cell>
          <cell r="GD252">
            <v>0.49099999999999999</v>
          </cell>
          <cell r="GE252">
            <v>0.16400000000000001</v>
          </cell>
          <cell r="GF252">
            <v>0</v>
          </cell>
          <cell r="GG252">
            <v>0.39600000000000002</v>
          </cell>
          <cell r="GH252">
            <v>0.39600000000000002</v>
          </cell>
          <cell r="GI252">
            <v>0.48399999999999999</v>
          </cell>
          <cell r="GJ252">
            <v>0.28299999999999997</v>
          </cell>
          <cell r="GK252">
            <v>0.52800000000000002</v>
          </cell>
          <cell r="GL252">
            <v>0.22600000000000001</v>
          </cell>
          <cell r="GM252">
            <v>0.56599999999999995</v>
          </cell>
          <cell r="GN252">
            <v>0.46500000000000002</v>
          </cell>
          <cell r="GO252">
            <v>0.39600000000000002</v>
          </cell>
          <cell r="GP252">
            <v>0.11899999999999999</v>
          </cell>
          <cell r="GQ252">
            <v>0.157</v>
          </cell>
          <cell r="GR252">
            <v>0.755</v>
          </cell>
          <cell r="GS252">
            <v>6.0000000000000001E-3</v>
          </cell>
          <cell r="GT252">
            <v>0.11899999999999999</v>
          </cell>
          <cell r="GU252">
            <v>6.3E-2</v>
          </cell>
          <cell r="GV252">
            <v>3.1E-2</v>
          </cell>
          <cell r="GW252">
            <v>8.7999999999999995E-2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6.3E-2</v>
          </cell>
          <cell r="HC252">
            <v>3.7999999999999999E-2</v>
          </cell>
          <cell r="HD252">
            <v>6.0000000000000001E-3</v>
          </cell>
          <cell r="HE252">
            <v>1.9E-2</v>
          </cell>
          <cell r="HF252">
            <v>1.9E-2</v>
          </cell>
          <cell r="HG252">
            <v>2.5000000000000001E-2</v>
          </cell>
          <cell r="HH252">
            <v>1.2999999999999999E-2</v>
          </cell>
          <cell r="HI252">
            <v>2.5000000000000001E-2</v>
          </cell>
          <cell r="HJ252">
            <v>1.2999999999999999E-2</v>
          </cell>
        </row>
        <row r="253">
          <cell r="G253" t="str">
            <v>DELANO</v>
          </cell>
          <cell r="L253" t="str">
            <v>Garfield-Humboldt Elementary Network</v>
          </cell>
          <cell r="AB253">
            <v>609881</v>
          </cell>
          <cell r="AR253" t="str">
            <v>37</v>
          </cell>
          <cell r="AS253" t="str">
            <v>neutral</v>
          </cell>
          <cell r="AT253" t="str">
            <v>weak</v>
          </cell>
          <cell r="AU253" t="str">
            <v>weak</v>
          </cell>
          <cell r="AV253">
            <v>48</v>
          </cell>
          <cell r="AW253">
            <v>31</v>
          </cell>
          <cell r="AX253">
            <v>35</v>
          </cell>
          <cell r="AY253">
            <v>91</v>
          </cell>
          <cell r="AZ253">
            <v>1</v>
          </cell>
          <cell r="BA253">
            <v>0</v>
          </cell>
          <cell r="BB253">
            <v>89</v>
          </cell>
          <cell r="BC253">
            <v>1</v>
          </cell>
          <cell r="BI253">
            <v>5.5E-2</v>
          </cell>
          <cell r="BJ253">
            <v>3.3000000000000002E-2</v>
          </cell>
          <cell r="BK253">
            <v>1.0999999999999999E-2</v>
          </cell>
          <cell r="BL253">
            <v>0</v>
          </cell>
          <cell r="BM253">
            <v>0</v>
          </cell>
          <cell r="BN253">
            <v>5.5E-2</v>
          </cell>
          <cell r="BO253">
            <v>9.9000000000000005E-2</v>
          </cell>
          <cell r="BP253">
            <v>7.6999999999999999E-2</v>
          </cell>
          <cell r="BQ253">
            <v>8.7999999999999995E-2</v>
          </cell>
          <cell r="BR253">
            <v>7.6999999999999999E-2</v>
          </cell>
          <cell r="BS253">
            <v>9.9000000000000005E-2</v>
          </cell>
          <cell r="BT253">
            <v>0.11</v>
          </cell>
          <cell r="BU253">
            <v>0.26400000000000001</v>
          </cell>
          <cell r="BV253">
            <v>0.23100000000000001</v>
          </cell>
          <cell r="BW253">
            <v>0.19800000000000001</v>
          </cell>
          <cell r="BX253">
            <v>0.24199999999999999</v>
          </cell>
          <cell r="BY253">
            <v>0.34100000000000003</v>
          </cell>
          <cell r="BZ253">
            <v>0.26400000000000001</v>
          </cell>
          <cell r="CA253">
            <v>5.5E-2</v>
          </cell>
          <cell r="CB253">
            <v>2.1999999999999999E-2</v>
          </cell>
          <cell r="CC253">
            <v>2.1999999999999999E-2</v>
          </cell>
          <cell r="CD253">
            <v>1.0999999999999999E-2</v>
          </cell>
          <cell r="CE253">
            <v>1.0999999999999999E-2</v>
          </cell>
          <cell r="CF253">
            <v>4.3999999999999997E-2</v>
          </cell>
          <cell r="CG253">
            <v>0.52700000000000002</v>
          </cell>
          <cell r="CH253">
            <v>0.63700000000000001</v>
          </cell>
          <cell r="CI253">
            <v>0.68100000000000005</v>
          </cell>
          <cell r="CJ253">
            <v>0.67</v>
          </cell>
          <cell r="CK253">
            <v>0.54900000000000004</v>
          </cell>
          <cell r="CL253">
            <v>0.52700000000000002</v>
          </cell>
          <cell r="CM253">
            <v>1.0999999999999999E-2</v>
          </cell>
          <cell r="CN253">
            <v>0</v>
          </cell>
          <cell r="CO253">
            <v>1.0999999999999999E-2</v>
          </cell>
          <cell r="CP253">
            <v>2.1999999999999999E-2</v>
          </cell>
          <cell r="CQ253">
            <v>0</v>
          </cell>
          <cell r="CR253">
            <v>3.3000000000000002E-2</v>
          </cell>
          <cell r="CS253">
            <v>2.1999999999999999E-2</v>
          </cell>
          <cell r="CT253">
            <v>7.6999999999999999E-2</v>
          </cell>
          <cell r="CU253">
            <v>3.3000000000000002E-2</v>
          </cell>
          <cell r="CV253">
            <v>5.5E-2</v>
          </cell>
          <cell r="CW253">
            <v>7.6999999999999999E-2</v>
          </cell>
          <cell r="CX253">
            <v>8.7999999999999995E-2</v>
          </cell>
          <cell r="CY253">
            <v>3.3000000000000002E-2</v>
          </cell>
          <cell r="CZ253">
            <v>8.7999999999999995E-2</v>
          </cell>
          <cell r="DA253">
            <v>9.9000000000000005E-2</v>
          </cell>
          <cell r="DB253">
            <v>5.5E-2</v>
          </cell>
          <cell r="DC253">
            <v>5.5E-2</v>
          </cell>
          <cell r="DD253">
            <v>0.11</v>
          </cell>
          <cell r="DE253">
            <v>0.16500000000000001</v>
          </cell>
          <cell r="DF253">
            <v>0.253</v>
          </cell>
          <cell r="DG253">
            <v>0.27500000000000002</v>
          </cell>
          <cell r="DH253">
            <v>0.22</v>
          </cell>
          <cell r="DI253">
            <v>0.253</v>
          </cell>
          <cell r="DJ253">
            <v>0.29699999999999999</v>
          </cell>
          <cell r="DK253">
            <v>0.29699999999999999</v>
          </cell>
          <cell r="DL253">
            <v>0.24199999999999999</v>
          </cell>
          <cell r="DM253">
            <v>0.27500000000000002</v>
          </cell>
          <cell r="DN253">
            <v>3.3000000000000002E-2</v>
          </cell>
          <cell r="DO253">
            <v>1.0999999999999999E-2</v>
          </cell>
          <cell r="DP253">
            <v>1.0999999999999999E-2</v>
          </cell>
          <cell r="DQ253">
            <v>2.1999999999999999E-2</v>
          </cell>
          <cell r="DR253">
            <v>1.0999999999999999E-2</v>
          </cell>
          <cell r="DS253">
            <v>1.0999999999999999E-2</v>
          </cell>
          <cell r="DT253">
            <v>1.0999999999999999E-2</v>
          </cell>
          <cell r="DU253">
            <v>3.3000000000000002E-2</v>
          </cell>
          <cell r="DV253">
            <v>2.1999999999999999E-2</v>
          </cell>
          <cell r="DW253">
            <v>0.73599999999999999</v>
          </cell>
          <cell r="DX253">
            <v>0.65900000000000003</v>
          </cell>
          <cell r="DY253">
            <v>0.61499999999999999</v>
          </cell>
          <cell r="DZ253">
            <v>0.70299999999999996</v>
          </cell>
          <cell r="EA253">
            <v>0.64800000000000002</v>
          </cell>
          <cell r="EB253">
            <v>0.56000000000000005</v>
          </cell>
          <cell r="EC253">
            <v>0.61499999999999999</v>
          </cell>
          <cell r="ED253">
            <v>0.59299999999999997</v>
          </cell>
          <cell r="EE253">
            <v>0.56000000000000005</v>
          </cell>
          <cell r="EF253">
            <v>0.36299999999999999</v>
          </cell>
          <cell r="EG253">
            <v>2.1999999999999999E-2</v>
          </cell>
          <cell r="EH253">
            <v>1.0999999999999999E-2</v>
          </cell>
          <cell r="EJ253">
            <v>0.33</v>
          </cell>
          <cell r="EK253">
            <v>0.14299999999999999</v>
          </cell>
          <cell r="EL253">
            <v>7.6999999999999999E-2</v>
          </cell>
          <cell r="EN253">
            <v>0.154</v>
          </cell>
          <cell r="EO253">
            <v>0.28599999999999998</v>
          </cell>
          <cell r="EP253">
            <v>0.34100000000000003</v>
          </cell>
          <cell r="ER253">
            <v>1.0999999999999999E-2</v>
          </cell>
          <cell r="ES253">
            <v>0</v>
          </cell>
          <cell r="ET253">
            <v>4.3999999999999997E-2</v>
          </cell>
          <cell r="EV253">
            <v>0.14299999999999999</v>
          </cell>
          <cell r="EW253">
            <v>0.54900000000000004</v>
          </cell>
          <cell r="EX253">
            <v>0.52700000000000002</v>
          </cell>
          <cell r="EZ253">
            <v>6.71</v>
          </cell>
          <cell r="FA253">
            <v>5.5E-2</v>
          </cell>
          <cell r="FB253">
            <v>6.6000000000000003E-2</v>
          </cell>
          <cell r="FC253">
            <v>2.1999999999999999E-2</v>
          </cell>
          <cell r="FD253">
            <v>4.3999999999999997E-2</v>
          </cell>
          <cell r="FE253">
            <v>0.11</v>
          </cell>
          <cell r="FF253">
            <v>0.13200000000000001</v>
          </cell>
          <cell r="FG253">
            <v>8.7999999999999995E-2</v>
          </cell>
          <cell r="FH253">
            <v>0.121</v>
          </cell>
          <cell r="FI253">
            <v>8.7999999999999995E-2</v>
          </cell>
          <cell r="FJ253">
            <v>0.22</v>
          </cell>
          <cell r="FK253">
            <v>5.5E-2</v>
          </cell>
          <cell r="GA253">
            <v>3.3000000000000002E-2</v>
          </cell>
          <cell r="GB253">
            <v>1.0999999999999999E-2</v>
          </cell>
          <cell r="GC253">
            <v>4.3999999999999997E-2</v>
          </cell>
          <cell r="GD253">
            <v>4.3999999999999997E-2</v>
          </cell>
          <cell r="GE253">
            <v>6.6000000000000003E-2</v>
          </cell>
          <cell r="GF253">
            <v>1.0999999999999999E-2</v>
          </cell>
          <cell r="GG253">
            <v>0.40699999999999997</v>
          </cell>
          <cell r="GH253">
            <v>0.374</v>
          </cell>
          <cell r="GI253">
            <v>0.41799999999999998</v>
          </cell>
          <cell r="GJ253">
            <v>0.38500000000000001</v>
          </cell>
          <cell r="GK253">
            <v>0.41799999999999998</v>
          </cell>
          <cell r="GL253">
            <v>0.41799999999999998</v>
          </cell>
          <cell r="GM253">
            <v>0.46200000000000002</v>
          </cell>
          <cell r="GN253">
            <v>0.38500000000000001</v>
          </cell>
          <cell r="GO253">
            <v>0.29699999999999999</v>
          </cell>
          <cell r="GP253">
            <v>0.374</v>
          </cell>
          <cell r="GQ253">
            <v>0.36299999999999999</v>
          </cell>
          <cell r="GR253">
            <v>0.41799999999999998</v>
          </cell>
          <cell r="GS253">
            <v>7.6999999999999999E-2</v>
          </cell>
          <cell r="GT253">
            <v>0.121</v>
          </cell>
          <cell r="GU253">
            <v>0.121</v>
          </cell>
          <cell r="GV253">
            <v>8.7999999999999995E-2</v>
          </cell>
          <cell r="GW253">
            <v>4.3999999999999997E-2</v>
          </cell>
          <cell r="GX253">
            <v>5.5E-2</v>
          </cell>
          <cell r="GY253">
            <v>1.0999999999999999E-2</v>
          </cell>
          <cell r="GZ253">
            <v>2.1999999999999999E-2</v>
          </cell>
          <cell r="HA253">
            <v>2.1999999999999999E-2</v>
          </cell>
          <cell r="HB253">
            <v>2.1999999999999999E-2</v>
          </cell>
          <cell r="HC253">
            <v>2.1999999999999999E-2</v>
          </cell>
          <cell r="HD253">
            <v>2.1999999999999999E-2</v>
          </cell>
          <cell r="HE253">
            <v>1.0999999999999999E-2</v>
          </cell>
          <cell r="HF253">
            <v>8.7999999999999995E-2</v>
          </cell>
          <cell r="HG253">
            <v>9.9000000000000005E-2</v>
          </cell>
          <cell r="HH253">
            <v>8.7999999999999995E-2</v>
          </cell>
          <cell r="HI253">
            <v>8.7999999999999995E-2</v>
          </cell>
          <cell r="HJ253">
            <v>7.6999999999999999E-2</v>
          </cell>
        </row>
        <row r="254">
          <cell r="G254" t="str">
            <v>DENEEN</v>
          </cell>
          <cell r="L254" t="str">
            <v>AUSL Schools</v>
          </cell>
          <cell r="AB254">
            <v>609883</v>
          </cell>
          <cell r="AR254" t="str">
            <v>&lt; 30</v>
          </cell>
          <cell r="AS254" t="str">
            <v/>
          </cell>
          <cell r="AT254" t="str">
            <v/>
          </cell>
          <cell r="AU254" t="str">
            <v/>
          </cell>
        </row>
        <row r="255">
          <cell r="G255" t="str">
            <v>DEVER</v>
          </cell>
          <cell r="L255" t="str">
            <v>O'Hare Elementary Network</v>
          </cell>
          <cell r="AB255">
            <v>609884</v>
          </cell>
          <cell r="AR255" t="str">
            <v>&lt; 30</v>
          </cell>
          <cell r="AS255" t="str">
            <v/>
          </cell>
          <cell r="AT255" t="str">
            <v/>
          </cell>
          <cell r="AU255" t="str">
            <v/>
          </cell>
        </row>
        <row r="256">
          <cell r="G256" t="str">
            <v>DEWEY</v>
          </cell>
          <cell r="L256" t="str">
            <v>Pershing Elementary Network</v>
          </cell>
          <cell r="AB256">
            <v>609885</v>
          </cell>
          <cell r="AR256" t="str">
            <v>&gt; 75</v>
          </cell>
          <cell r="AS256" t="str">
            <v>strong</v>
          </cell>
          <cell r="AT256" t="str">
            <v>strong</v>
          </cell>
          <cell r="AU256" t="str">
            <v>strong</v>
          </cell>
          <cell r="AV256">
            <v>72</v>
          </cell>
          <cell r="AW256">
            <v>73</v>
          </cell>
          <cell r="AX256">
            <v>79</v>
          </cell>
          <cell r="AY256">
            <v>119</v>
          </cell>
          <cell r="AZ256">
            <v>0</v>
          </cell>
          <cell r="BA256">
            <v>0</v>
          </cell>
          <cell r="BB256">
            <v>108</v>
          </cell>
          <cell r="BC256">
            <v>5</v>
          </cell>
          <cell r="BI256">
            <v>0</v>
          </cell>
          <cell r="BJ256">
            <v>0</v>
          </cell>
          <cell r="BK256">
            <v>8.0000000000000002E-3</v>
          </cell>
          <cell r="BL256">
            <v>8.0000000000000002E-3</v>
          </cell>
          <cell r="BM256">
            <v>0</v>
          </cell>
          <cell r="BN256">
            <v>1.7000000000000001E-2</v>
          </cell>
          <cell r="BO256">
            <v>6.7000000000000004E-2</v>
          </cell>
          <cell r="BP256">
            <v>4.2000000000000003E-2</v>
          </cell>
          <cell r="BQ256">
            <v>4.2000000000000003E-2</v>
          </cell>
          <cell r="BR256">
            <v>4.2000000000000003E-2</v>
          </cell>
          <cell r="BS256">
            <v>6.7000000000000004E-2</v>
          </cell>
          <cell r="BT256">
            <v>0.10100000000000001</v>
          </cell>
          <cell r="BU256">
            <v>0.17599999999999999</v>
          </cell>
          <cell r="BV256">
            <v>0.16</v>
          </cell>
          <cell r="BW256">
            <v>0.21</v>
          </cell>
          <cell r="BX256">
            <v>0.126</v>
          </cell>
          <cell r="BY256">
            <v>0.21</v>
          </cell>
          <cell r="BZ256">
            <v>0.22700000000000001</v>
          </cell>
          <cell r="CA256">
            <v>1.7000000000000001E-2</v>
          </cell>
          <cell r="CB256">
            <v>2.5000000000000001E-2</v>
          </cell>
          <cell r="CC256">
            <v>2.5000000000000001E-2</v>
          </cell>
          <cell r="CD256">
            <v>1.7000000000000001E-2</v>
          </cell>
          <cell r="CE256">
            <v>0.05</v>
          </cell>
          <cell r="CF256">
            <v>4.2000000000000003E-2</v>
          </cell>
          <cell r="CG256">
            <v>0.73899999999999999</v>
          </cell>
          <cell r="CH256">
            <v>0.77300000000000002</v>
          </cell>
          <cell r="CI256">
            <v>0.71399999999999997</v>
          </cell>
          <cell r="CJ256">
            <v>0.80700000000000005</v>
          </cell>
          <cell r="CK256">
            <v>0.67200000000000004</v>
          </cell>
          <cell r="CL256">
            <v>0.61299999999999999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8.0000000000000002E-3</v>
          </cell>
          <cell r="CS256">
            <v>0</v>
          </cell>
          <cell r="CT256">
            <v>0</v>
          </cell>
          <cell r="CU256">
            <v>0</v>
          </cell>
          <cell r="CV256">
            <v>1.7000000000000001E-2</v>
          </cell>
          <cell r="CW256">
            <v>2.5000000000000001E-2</v>
          </cell>
          <cell r="CX256">
            <v>2.5000000000000001E-2</v>
          </cell>
          <cell r="CY256">
            <v>4.2000000000000003E-2</v>
          </cell>
          <cell r="CZ256">
            <v>1.7000000000000001E-2</v>
          </cell>
          <cell r="DA256">
            <v>2.5000000000000001E-2</v>
          </cell>
          <cell r="DB256">
            <v>4.2000000000000003E-2</v>
          </cell>
          <cell r="DC256">
            <v>9.1999999999999998E-2</v>
          </cell>
          <cell r="DD256">
            <v>5.8999999999999997E-2</v>
          </cell>
          <cell r="DE256">
            <v>0.10100000000000001</v>
          </cell>
          <cell r="DF256">
            <v>0.13400000000000001</v>
          </cell>
          <cell r="DG256">
            <v>0.14299999999999999</v>
          </cell>
          <cell r="DH256">
            <v>0.11799999999999999</v>
          </cell>
          <cell r="DI256">
            <v>0.11799999999999999</v>
          </cell>
          <cell r="DJ256">
            <v>0.17599999999999999</v>
          </cell>
          <cell r="DK256">
            <v>0.151</v>
          </cell>
          <cell r="DL256">
            <v>0.193</v>
          </cell>
          <cell r="DM256">
            <v>0.13400000000000001</v>
          </cell>
          <cell r="DN256">
            <v>8.0000000000000002E-3</v>
          </cell>
          <cell r="DO256">
            <v>1.7000000000000001E-2</v>
          </cell>
          <cell r="DP256">
            <v>1.7000000000000001E-2</v>
          </cell>
          <cell r="DQ256">
            <v>1.7000000000000001E-2</v>
          </cell>
          <cell r="DR256">
            <v>1.7000000000000001E-2</v>
          </cell>
          <cell r="DS256">
            <v>1.7000000000000001E-2</v>
          </cell>
          <cell r="DT256">
            <v>1.7000000000000001E-2</v>
          </cell>
          <cell r="DU256">
            <v>8.0000000000000002E-3</v>
          </cell>
          <cell r="DV256">
            <v>1.7000000000000001E-2</v>
          </cell>
          <cell r="DW256">
            <v>0.874</v>
          </cell>
          <cell r="DX256">
            <v>0.82399999999999995</v>
          </cell>
          <cell r="DY256">
            <v>0.81499999999999995</v>
          </cell>
          <cell r="DZ256">
            <v>0.82399999999999995</v>
          </cell>
          <cell r="EA256">
            <v>0.84899999999999998</v>
          </cell>
          <cell r="EB256">
            <v>0.77300000000000002</v>
          </cell>
          <cell r="EC256">
            <v>0.79</v>
          </cell>
          <cell r="ED256">
            <v>0.70599999999999996</v>
          </cell>
          <cell r="EE256">
            <v>0.79</v>
          </cell>
          <cell r="EF256">
            <v>0.53800000000000003</v>
          </cell>
          <cell r="EG256">
            <v>3.4000000000000002E-2</v>
          </cell>
          <cell r="EH256">
            <v>2.5000000000000001E-2</v>
          </cell>
          <cell r="EJ256">
            <v>0.151</v>
          </cell>
          <cell r="EK256">
            <v>0.05</v>
          </cell>
          <cell r="EL256">
            <v>4.2000000000000003E-2</v>
          </cell>
          <cell r="EN256">
            <v>0.109</v>
          </cell>
          <cell r="EO256">
            <v>0.21</v>
          </cell>
          <cell r="EP256">
            <v>0.16</v>
          </cell>
          <cell r="ER256">
            <v>7.5999999999999998E-2</v>
          </cell>
          <cell r="ES256">
            <v>5.8999999999999997E-2</v>
          </cell>
          <cell r="ET256">
            <v>0.10100000000000001</v>
          </cell>
          <cell r="EV256">
            <v>0.126</v>
          </cell>
          <cell r="EW256">
            <v>0.64700000000000002</v>
          </cell>
          <cell r="EX256">
            <v>0.67200000000000004</v>
          </cell>
          <cell r="EZ256">
            <v>8.4</v>
          </cell>
          <cell r="FA256">
            <v>1.7000000000000001E-2</v>
          </cell>
          <cell r="FB256">
            <v>0</v>
          </cell>
          <cell r="FC256">
            <v>2.5000000000000001E-2</v>
          </cell>
          <cell r="FD256">
            <v>3.4000000000000002E-2</v>
          </cell>
          <cell r="FE256">
            <v>0.05</v>
          </cell>
          <cell r="FF256">
            <v>4.2000000000000003E-2</v>
          </cell>
          <cell r="FG256">
            <v>6.7000000000000004E-2</v>
          </cell>
          <cell r="FH256">
            <v>0.11799999999999999</v>
          </cell>
          <cell r="FI256">
            <v>0.13400000000000001</v>
          </cell>
          <cell r="FJ256">
            <v>0.46200000000000002</v>
          </cell>
          <cell r="FK256">
            <v>0.05</v>
          </cell>
          <cell r="GA256">
            <v>8.0000000000000002E-3</v>
          </cell>
          <cell r="GB256">
            <v>8.0000000000000002E-3</v>
          </cell>
          <cell r="GC256">
            <v>8.0000000000000002E-3</v>
          </cell>
          <cell r="GD256">
            <v>0</v>
          </cell>
          <cell r="GE256">
            <v>0.05</v>
          </cell>
          <cell r="GF256">
            <v>0</v>
          </cell>
          <cell r="GG256">
            <v>0.14299999999999999</v>
          </cell>
          <cell r="GH256">
            <v>0.17599999999999999</v>
          </cell>
          <cell r="GI256">
            <v>0.185</v>
          </cell>
          <cell r="GJ256">
            <v>0.16800000000000001</v>
          </cell>
          <cell r="GK256">
            <v>0.28599999999999998</v>
          </cell>
          <cell r="GL256">
            <v>0.27700000000000002</v>
          </cell>
          <cell r="GM256">
            <v>0.76500000000000001</v>
          </cell>
          <cell r="GN256">
            <v>0.622</v>
          </cell>
          <cell r="GO256">
            <v>0.58799999999999997</v>
          </cell>
          <cell r="GP256">
            <v>0.61299999999999999</v>
          </cell>
          <cell r="GQ256">
            <v>0.52900000000000003</v>
          </cell>
          <cell r="GR256">
            <v>0.61299999999999999</v>
          </cell>
          <cell r="GS256">
            <v>3.4000000000000002E-2</v>
          </cell>
          <cell r="GT256">
            <v>8.4000000000000005E-2</v>
          </cell>
          <cell r="GU256">
            <v>0.11799999999999999</v>
          </cell>
          <cell r="GV256">
            <v>0.109</v>
          </cell>
          <cell r="GW256">
            <v>5.8999999999999997E-2</v>
          </cell>
          <cell r="GX256">
            <v>3.4000000000000002E-2</v>
          </cell>
          <cell r="GY256">
            <v>1.7000000000000001E-2</v>
          </cell>
          <cell r="GZ256">
            <v>8.0000000000000002E-3</v>
          </cell>
          <cell r="HA256">
            <v>8.0000000000000002E-3</v>
          </cell>
          <cell r="HB256">
            <v>2.5000000000000001E-2</v>
          </cell>
          <cell r="HC256">
            <v>8.0000000000000002E-3</v>
          </cell>
          <cell r="HD256">
            <v>8.0000000000000002E-3</v>
          </cell>
          <cell r="HE256">
            <v>3.4000000000000002E-2</v>
          </cell>
          <cell r="HF256">
            <v>0.10100000000000001</v>
          </cell>
          <cell r="HG256">
            <v>9.1999999999999998E-2</v>
          </cell>
          <cell r="HH256">
            <v>8.4000000000000005E-2</v>
          </cell>
          <cell r="HI256">
            <v>6.7000000000000004E-2</v>
          </cell>
          <cell r="HJ256">
            <v>6.7000000000000004E-2</v>
          </cell>
        </row>
        <row r="257">
          <cell r="G257" t="str">
            <v>DIXON</v>
          </cell>
          <cell r="L257" t="str">
            <v>Skyway Elementary Network</v>
          </cell>
          <cell r="AB257">
            <v>609887</v>
          </cell>
          <cell r="AR257" t="str">
            <v>37</v>
          </cell>
          <cell r="AS257" t="str">
            <v>weak</v>
          </cell>
          <cell r="AT257" t="str">
            <v>weak</v>
          </cell>
          <cell r="AU257" t="str">
            <v>neutral</v>
          </cell>
          <cell r="AV257">
            <v>37</v>
          </cell>
          <cell r="AW257">
            <v>30</v>
          </cell>
          <cell r="AX257">
            <v>43</v>
          </cell>
          <cell r="AY257">
            <v>164</v>
          </cell>
          <cell r="AZ257">
            <v>0</v>
          </cell>
          <cell r="BA257">
            <v>0</v>
          </cell>
          <cell r="BB257">
            <v>155</v>
          </cell>
          <cell r="BC257">
            <v>2</v>
          </cell>
          <cell r="BI257">
            <v>3.6999999999999998E-2</v>
          </cell>
          <cell r="BJ257">
            <v>4.2999999999999997E-2</v>
          </cell>
          <cell r="BK257">
            <v>1.7999999999999999E-2</v>
          </cell>
          <cell r="BL257">
            <v>4.2999999999999997E-2</v>
          </cell>
          <cell r="BM257">
            <v>0.03</v>
          </cell>
          <cell r="BN257">
            <v>0.104</v>
          </cell>
          <cell r="BO257">
            <v>0.11</v>
          </cell>
          <cell r="BP257">
            <v>0.104</v>
          </cell>
          <cell r="BQ257">
            <v>7.2999999999999995E-2</v>
          </cell>
          <cell r="BR257">
            <v>4.9000000000000002E-2</v>
          </cell>
          <cell r="BS257">
            <v>0.11</v>
          </cell>
          <cell r="BT257">
            <v>0.19500000000000001</v>
          </cell>
          <cell r="BU257">
            <v>0.34100000000000003</v>
          </cell>
          <cell r="BV257">
            <v>0.26800000000000002</v>
          </cell>
          <cell r="BW257">
            <v>0.35399999999999998</v>
          </cell>
          <cell r="BX257">
            <v>0.23200000000000001</v>
          </cell>
          <cell r="BY257">
            <v>0.34799999999999998</v>
          </cell>
          <cell r="BZ257">
            <v>0.26800000000000002</v>
          </cell>
          <cell r="CA257">
            <v>1.7999999999999999E-2</v>
          </cell>
          <cell r="CB257">
            <v>6.0000000000000001E-3</v>
          </cell>
          <cell r="CC257">
            <v>6.0000000000000001E-3</v>
          </cell>
          <cell r="CD257">
            <v>1.2E-2</v>
          </cell>
          <cell r="CE257">
            <v>1.7999999999999999E-2</v>
          </cell>
          <cell r="CF257">
            <v>6.7000000000000004E-2</v>
          </cell>
          <cell r="CG257">
            <v>0.49399999999999999</v>
          </cell>
          <cell r="CH257">
            <v>0.57899999999999996</v>
          </cell>
          <cell r="CI257">
            <v>0.54900000000000004</v>
          </cell>
          <cell r="CJ257">
            <v>0.66500000000000004</v>
          </cell>
          <cell r="CK257">
            <v>0.49399999999999999</v>
          </cell>
          <cell r="CL257">
            <v>0.36599999999999999</v>
          </cell>
          <cell r="CM257">
            <v>0</v>
          </cell>
          <cell r="CN257">
            <v>0</v>
          </cell>
          <cell r="CO257">
            <v>0</v>
          </cell>
          <cell r="CP257">
            <v>6.0000000000000001E-3</v>
          </cell>
          <cell r="CQ257">
            <v>0</v>
          </cell>
          <cell r="CR257">
            <v>1.7999999999999999E-2</v>
          </cell>
          <cell r="CS257">
            <v>4.9000000000000002E-2</v>
          </cell>
          <cell r="CT257">
            <v>0.104</v>
          </cell>
          <cell r="CU257">
            <v>6.7000000000000004E-2</v>
          </cell>
          <cell r="CV257">
            <v>4.2999999999999997E-2</v>
          </cell>
          <cell r="CW257">
            <v>3.6999999999999998E-2</v>
          </cell>
          <cell r="CX257">
            <v>4.9000000000000002E-2</v>
          </cell>
          <cell r="CY257">
            <v>6.0999999999999999E-2</v>
          </cell>
          <cell r="CZ257">
            <v>3.6999999999999998E-2</v>
          </cell>
          <cell r="DA257">
            <v>0.104</v>
          </cell>
          <cell r="DB257">
            <v>0.17100000000000001</v>
          </cell>
          <cell r="DC257">
            <v>0.152</v>
          </cell>
          <cell r="DD257">
            <v>9.8000000000000004E-2</v>
          </cell>
          <cell r="DE257">
            <v>0.16500000000000001</v>
          </cell>
          <cell r="DF257">
            <v>0.23200000000000001</v>
          </cell>
          <cell r="DG257">
            <v>0.21299999999999999</v>
          </cell>
          <cell r="DH257">
            <v>0.16500000000000001</v>
          </cell>
          <cell r="DI257">
            <v>0.21299999999999999</v>
          </cell>
          <cell r="DJ257">
            <v>0.311</v>
          </cell>
          <cell r="DK257">
            <v>0.25</v>
          </cell>
          <cell r="DL257">
            <v>0.23799999999999999</v>
          </cell>
          <cell r="DM257">
            <v>0.28699999999999998</v>
          </cell>
          <cell r="DN257">
            <v>1.2E-2</v>
          </cell>
          <cell r="DO257">
            <v>6.0000000000000001E-3</v>
          </cell>
          <cell r="DP257">
            <v>1.2E-2</v>
          </cell>
          <cell r="DQ257">
            <v>6.0000000000000001E-3</v>
          </cell>
          <cell r="DR257">
            <v>6.0000000000000001E-3</v>
          </cell>
          <cell r="DS257">
            <v>1.7999999999999999E-2</v>
          </cell>
          <cell r="DT257">
            <v>1.7999999999999999E-2</v>
          </cell>
          <cell r="DU257">
            <v>1.2E-2</v>
          </cell>
          <cell r="DV257">
            <v>2.4E-2</v>
          </cell>
          <cell r="DW257">
            <v>0.78</v>
          </cell>
          <cell r="DX257">
            <v>0.72599999999999998</v>
          </cell>
          <cell r="DY257">
            <v>0.72599999999999998</v>
          </cell>
          <cell r="DZ257">
            <v>0.76200000000000001</v>
          </cell>
          <cell r="EA257">
            <v>0.74399999999999999</v>
          </cell>
          <cell r="EB257">
            <v>0.54900000000000004</v>
          </cell>
          <cell r="EC257">
            <v>0.51200000000000001</v>
          </cell>
          <cell r="ED257">
            <v>0.49399999999999999</v>
          </cell>
          <cell r="EE257">
            <v>0.52400000000000002</v>
          </cell>
          <cell r="EF257">
            <v>0.48799999999999999</v>
          </cell>
          <cell r="EG257">
            <v>1.7999999999999999E-2</v>
          </cell>
          <cell r="EH257">
            <v>6.0000000000000001E-3</v>
          </cell>
          <cell r="EJ257">
            <v>0.33500000000000002</v>
          </cell>
          <cell r="EK257">
            <v>6.0999999999999999E-2</v>
          </cell>
          <cell r="EL257">
            <v>3.6999999999999998E-2</v>
          </cell>
          <cell r="EN257">
            <v>5.5E-2</v>
          </cell>
          <cell r="EO257">
            <v>0.34799999999999998</v>
          </cell>
          <cell r="EP257">
            <v>0.26800000000000002</v>
          </cell>
          <cell r="ER257">
            <v>0.03</v>
          </cell>
          <cell r="ES257">
            <v>1.7999999999999999E-2</v>
          </cell>
          <cell r="ET257">
            <v>4.2999999999999997E-2</v>
          </cell>
          <cell r="EV257">
            <v>9.0999999999999998E-2</v>
          </cell>
          <cell r="EW257">
            <v>0.55500000000000005</v>
          </cell>
          <cell r="EX257">
            <v>0.64600000000000002</v>
          </cell>
          <cell r="EZ257">
            <v>8.19</v>
          </cell>
          <cell r="FA257">
            <v>0.03</v>
          </cell>
          <cell r="FB257">
            <v>1.7999999999999999E-2</v>
          </cell>
          <cell r="FC257">
            <v>1.2E-2</v>
          </cell>
          <cell r="FD257">
            <v>1.2E-2</v>
          </cell>
          <cell r="FE257">
            <v>4.9000000000000002E-2</v>
          </cell>
          <cell r="FF257">
            <v>4.2999999999999997E-2</v>
          </cell>
          <cell r="FG257">
            <v>8.5000000000000006E-2</v>
          </cell>
          <cell r="FH257">
            <v>0.16500000000000001</v>
          </cell>
          <cell r="FI257">
            <v>0.152</v>
          </cell>
          <cell r="FJ257">
            <v>0.39</v>
          </cell>
          <cell r="FK257">
            <v>4.2999999999999997E-2</v>
          </cell>
          <cell r="GA257">
            <v>6.0000000000000001E-3</v>
          </cell>
          <cell r="GB257">
            <v>1.7999999999999999E-2</v>
          </cell>
          <cell r="GC257">
            <v>5.5E-2</v>
          </cell>
          <cell r="GD257">
            <v>2.4E-2</v>
          </cell>
          <cell r="GE257">
            <v>0.16500000000000001</v>
          </cell>
          <cell r="GF257">
            <v>1.2E-2</v>
          </cell>
          <cell r="GG257">
            <v>0.32900000000000001</v>
          </cell>
          <cell r="GH257">
            <v>0.311</v>
          </cell>
          <cell r="GI257">
            <v>0.29899999999999999</v>
          </cell>
          <cell r="GJ257">
            <v>0.35399999999999998</v>
          </cell>
          <cell r="GK257">
            <v>0.439</v>
          </cell>
          <cell r="GL257">
            <v>0.378</v>
          </cell>
          <cell r="GM257">
            <v>0.57899999999999996</v>
          </cell>
          <cell r="GN257">
            <v>0.40200000000000002</v>
          </cell>
          <cell r="GO257">
            <v>0.42099999999999999</v>
          </cell>
          <cell r="GP257">
            <v>0.40899999999999997</v>
          </cell>
          <cell r="GQ257">
            <v>0.25</v>
          </cell>
          <cell r="GR257">
            <v>0.54900000000000004</v>
          </cell>
          <cell r="GS257">
            <v>5.5E-2</v>
          </cell>
          <cell r="GT257">
            <v>0.21299999999999999</v>
          </cell>
          <cell r="GU257">
            <v>0.183</v>
          </cell>
          <cell r="GV257">
            <v>0.16500000000000001</v>
          </cell>
          <cell r="GW257">
            <v>0.11</v>
          </cell>
          <cell r="GX257">
            <v>0.03</v>
          </cell>
          <cell r="GY257">
            <v>0</v>
          </cell>
          <cell r="GZ257">
            <v>1.2E-2</v>
          </cell>
          <cell r="HA257">
            <v>0</v>
          </cell>
          <cell r="HB257">
            <v>0</v>
          </cell>
          <cell r="HC257">
            <v>6.0000000000000001E-3</v>
          </cell>
          <cell r="HD257">
            <v>0</v>
          </cell>
          <cell r="HE257">
            <v>0.03</v>
          </cell>
          <cell r="HF257">
            <v>4.2999999999999997E-2</v>
          </cell>
          <cell r="HG257">
            <v>4.2999999999999997E-2</v>
          </cell>
          <cell r="HH257">
            <v>4.9000000000000002E-2</v>
          </cell>
          <cell r="HI257">
            <v>0.03</v>
          </cell>
          <cell r="HJ257">
            <v>0.03</v>
          </cell>
        </row>
        <row r="258">
          <cell r="G258" t="str">
            <v>DODGE</v>
          </cell>
          <cell r="L258" t="str">
            <v>AUSL Schools</v>
          </cell>
          <cell r="AB258">
            <v>609888</v>
          </cell>
          <cell r="AR258" t="str">
            <v>62</v>
          </cell>
          <cell r="AS258" t="str">
            <v>neutral</v>
          </cell>
          <cell r="AT258" t="str">
            <v>neutral</v>
          </cell>
          <cell r="AU258" t="str">
            <v>strong</v>
          </cell>
          <cell r="AV258">
            <v>58</v>
          </cell>
          <cell r="AW258">
            <v>56</v>
          </cell>
          <cell r="AX258">
            <v>71</v>
          </cell>
          <cell r="AY258">
            <v>148</v>
          </cell>
          <cell r="AZ258">
            <v>0</v>
          </cell>
          <cell r="BA258">
            <v>0</v>
          </cell>
          <cell r="BB258">
            <v>137</v>
          </cell>
          <cell r="BC258">
            <v>0</v>
          </cell>
          <cell r="BI258">
            <v>0.02</v>
          </cell>
          <cell r="BJ258">
            <v>0</v>
          </cell>
          <cell r="BK258">
            <v>1.4E-2</v>
          </cell>
          <cell r="BL258">
            <v>1.4E-2</v>
          </cell>
          <cell r="BM258">
            <v>0.02</v>
          </cell>
          <cell r="BN258">
            <v>2.7E-2</v>
          </cell>
          <cell r="BO258">
            <v>6.8000000000000005E-2</v>
          </cell>
          <cell r="BP258">
            <v>5.3999999999999999E-2</v>
          </cell>
          <cell r="BQ258">
            <v>8.1000000000000003E-2</v>
          </cell>
          <cell r="BR258">
            <v>0.02</v>
          </cell>
          <cell r="BS258">
            <v>5.3999999999999999E-2</v>
          </cell>
          <cell r="BT258">
            <v>0.14899999999999999</v>
          </cell>
          <cell r="BU258">
            <v>0.27700000000000002</v>
          </cell>
          <cell r="BV258">
            <v>0.216</v>
          </cell>
          <cell r="BW258">
            <v>0.28399999999999997</v>
          </cell>
          <cell r="BX258">
            <v>0.20899999999999999</v>
          </cell>
          <cell r="BY258">
            <v>0.30399999999999999</v>
          </cell>
          <cell r="BZ258">
            <v>0.29699999999999999</v>
          </cell>
          <cell r="CA258">
            <v>0</v>
          </cell>
          <cell r="CB258">
            <v>0</v>
          </cell>
          <cell r="CC258">
            <v>0</v>
          </cell>
          <cell r="CD258">
            <v>7.0000000000000001E-3</v>
          </cell>
          <cell r="CE258">
            <v>7.0000000000000001E-3</v>
          </cell>
          <cell r="CF258">
            <v>1.4E-2</v>
          </cell>
          <cell r="CG258">
            <v>0.63500000000000001</v>
          </cell>
          <cell r="CH258">
            <v>0.73</v>
          </cell>
          <cell r="CI258">
            <v>0.622</v>
          </cell>
          <cell r="CJ258">
            <v>0.75</v>
          </cell>
          <cell r="CK258">
            <v>0.61499999999999999</v>
          </cell>
          <cell r="CL258">
            <v>0.51400000000000001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1.4E-2</v>
          </cell>
          <cell r="CS258">
            <v>0.02</v>
          </cell>
          <cell r="CT258">
            <v>6.8000000000000005E-2</v>
          </cell>
          <cell r="CU258">
            <v>1.4E-2</v>
          </cell>
          <cell r="CV258">
            <v>0.02</v>
          </cell>
          <cell r="CW258">
            <v>0.02</v>
          </cell>
          <cell r="CX258">
            <v>4.1000000000000002E-2</v>
          </cell>
          <cell r="CY258">
            <v>2.7E-2</v>
          </cell>
          <cell r="CZ258">
            <v>2.7E-2</v>
          </cell>
          <cell r="DA258">
            <v>6.0999999999999999E-2</v>
          </cell>
          <cell r="DB258">
            <v>6.0999999999999999E-2</v>
          </cell>
          <cell r="DC258">
            <v>6.0999999999999999E-2</v>
          </cell>
          <cell r="DD258">
            <v>9.5000000000000001E-2</v>
          </cell>
          <cell r="DE258">
            <v>0.13500000000000001</v>
          </cell>
          <cell r="DF258">
            <v>0.16900000000000001</v>
          </cell>
          <cell r="DG258">
            <v>0.128</v>
          </cell>
          <cell r="DH258">
            <v>0.155</v>
          </cell>
          <cell r="DI258">
            <v>0.16200000000000001</v>
          </cell>
          <cell r="DJ258">
            <v>0.25</v>
          </cell>
          <cell r="DK258">
            <v>0.216</v>
          </cell>
          <cell r="DL258">
            <v>0.19600000000000001</v>
          </cell>
          <cell r="DM258">
            <v>0.17599999999999999</v>
          </cell>
          <cell r="DN258">
            <v>7.0000000000000001E-3</v>
          </cell>
          <cell r="DO258">
            <v>7.0000000000000001E-3</v>
          </cell>
          <cell r="DP258">
            <v>7.0000000000000001E-3</v>
          </cell>
          <cell r="DQ258">
            <v>7.0000000000000001E-3</v>
          </cell>
          <cell r="DR258">
            <v>7.0000000000000001E-3</v>
          </cell>
          <cell r="DS258">
            <v>0.02</v>
          </cell>
          <cell r="DT258">
            <v>7.0000000000000001E-3</v>
          </cell>
          <cell r="DU258">
            <v>1.4E-2</v>
          </cell>
          <cell r="DV258">
            <v>2.7E-2</v>
          </cell>
          <cell r="DW258">
            <v>0.83799999999999997</v>
          </cell>
          <cell r="DX258">
            <v>0.80400000000000005</v>
          </cell>
          <cell r="DY258">
            <v>0.82399999999999995</v>
          </cell>
          <cell r="DZ258">
            <v>0.81100000000000005</v>
          </cell>
          <cell r="EA258">
            <v>0.80400000000000005</v>
          </cell>
          <cell r="EB258">
            <v>0.65500000000000003</v>
          </cell>
          <cell r="EC258">
            <v>0.69599999999999995</v>
          </cell>
          <cell r="ED258">
            <v>0.66200000000000003</v>
          </cell>
          <cell r="EE258">
            <v>0.68899999999999995</v>
          </cell>
          <cell r="EF258">
            <v>0.48</v>
          </cell>
          <cell r="EG258">
            <v>0.02</v>
          </cell>
          <cell r="EH258">
            <v>1.4E-2</v>
          </cell>
          <cell r="EJ258">
            <v>0.33100000000000002</v>
          </cell>
          <cell r="EK258">
            <v>6.0999999999999999E-2</v>
          </cell>
          <cell r="EL258">
            <v>0.02</v>
          </cell>
          <cell r="EN258">
            <v>7.3999999999999996E-2</v>
          </cell>
          <cell r="EO258">
            <v>0.23599999999999999</v>
          </cell>
          <cell r="EP258">
            <v>0.20899999999999999</v>
          </cell>
          <cell r="ER258">
            <v>1.4E-2</v>
          </cell>
          <cell r="ES258">
            <v>1.4E-2</v>
          </cell>
          <cell r="ET258">
            <v>4.7E-2</v>
          </cell>
          <cell r="EV258">
            <v>0.10100000000000001</v>
          </cell>
          <cell r="EW258">
            <v>0.66900000000000004</v>
          </cell>
          <cell r="EX258">
            <v>0.70899999999999996</v>
          </cell>
          <cell r="EZ258">
            <v>8.94</v>
          </cell>
          <cell r="FA258">
            <v>7.0000000000000001E-3</v>
          </cell>
          <cell r="FB258">
            <v>0</v>
          </cell>
          <cell r="FC258">
            <v>0</v>
          </cell>
          <cell r="FD258">
            <v>7.0000000000000001E-3</v>
          </cell>
          <cell r="FE258">
            <v>4.7E-2</v>
          </cell>
          <cell r="FF258">
            <v>3.4000000000000002E-2</v>
          </cell>
          <cell r="FG258">
            <v>6.0999999999999999E-2</v>
          </cell>
          <cell r="FH258">
            <v>0.122</v>
          </cell>
          <cell r="FI258">
            <v>0.13500000000000001</v>
          </cell>
          <cell r="FJ258">
            <v>0.56799999999999995</v>
          </cell>
          <cell r="FK258">
            <v>0.02</v>
          </cell>
          <cell r="GA258">
            <v>0</v>
          </cell>
          <cell r="GB258">
            <v>0.02</v>
          </cell>
          <cell r="GC258">
            <v>2.7E-2</v>
          </cell>
          <cell r="GD258">
            <v>0.02</v>
          </cell>
          <cell r="GE258">
            <v>7.3999999999999996E-2</v>
          </cell>
          <cell r="GF258">
            <v>0</v>
          </cell>
          <cell r="GG258">
            <v>0.25700000000000001</v>
          </cell>
          <cell r="GH258">
            <v>0.216</v>
          </cell>
          <cell r="GI258">
            <v>0.223</v>
          </cell>
          <cell r="GJ258">
            <v>0.26400000000000001</v>
          </cell>
          <cell r="GK258">
            <v>0.40500000000000003</v>
          </cell>
          <cell r="GL258">
            <v>0.223</v>
          </cell>
          <cell r="GM258">
            <v>0.70299999999999996</v>
          </cell>
          <cell r="GN258">
            <v>0.58799999999999997</v>
          </cell>
          <cell r="GO258">
            <v>0.58799999999999997</v>
          </cell>
          <cell r="GP258">
            <v>0.58799999999999997</v>
          </cell>
          <cell r="GQ258">
            <v>0.439</v>
          </cell>
          <cell r="GR258">
            <v>0.74299999999999999</v>
          </cell>
          <cell r="GS258">
            <v>2.7E-2</v>
          </cell>
          <cell r="GT258">
            <v>0.155</v>
          </cell>
          <cell r="GU258">
            <v>0.128</v>
          </cell>
          <cell r="GV258">
            <v>8.7999999999999995E-2</v>
          </cell>
          <cell r="GW258">
            <v>6.8000000000000005E-2</v>
          </cell>
          <cell r="GX258">
            <v>0.02</v>
          </cell>
          <cell r="GY258">
            <v>0</v>
          </cell>
          <cell r="GZ258">
            <v>7.0000000000000001E-3</v>
          </cell>
          <cell r="HA258">
            <v>1.4E-2</v>
          </cell>
          <cell r="HB258">
            <v>1.4E-2</v>
          </cell>
          <cell r="HC258">
            <v>0</v>
          </cell>
          <cell r="HD258">
            <v>0</v>
          </cell>
          <cell r="HE258">
            <v>1.4E-2</v>
          </cell>
          <cell r="HF258">
            <v>1.4E-2</v>
          </cell>
          <cell r="HG258">
            <v>0.02</v>
          </cell>
          <cell r="HH258">
            <v>2.7E-2</v>
          </cell>
          <cell r="HI258">
            <v>1.4E-2</v>
          </cell>
          <cell r="HJ258">
            <v>1.4E-2</v>
          </cell>
        </row>
        <row r="259">
          <cell r="G259" t="str">
            <v>DOOLITTLE</v>
          </cell>
          <cell r="L259" t="str">
            <v>Burnham Park Elementary Network</v>
          </cell>
          <cell r="AB259">
            <v>609891</v>
          </cell>
          <cell r="AR259" t="str">
            <v>&gt; 75</v>
          </cell>
          <cell r="AS259" t="str">
            <v>weak</v>
          </cell>
          <cell r="AT259" t="str">
            <v>neutral</v>
          </cell>
          <cell r="AU259" t="str">
            <v>weak</v>
          </cell>
          <cell r="AV259">
            <v>32</v>
          </cell>
          <cell r="AW259">
            <v>51</v>
          </cell>
          <cell r="AX259">
            <v>38</v>
          </cell>
          <cell r="AY259">
            <v>148</v>
          </cell>
          <cell r="AZ259">
            <v>0</v>
          </cell>
          <cell r="BA259">
            <v>0</v>
          </cell>
          <cell r="BB259">
            <v>139</v>
          </cell>
          <cell r="BC259">
            <v>1</v>
          </cell>
          <cell r="BI259">
            <v>0.02</v>
          </cell>
          <cell r="BJ259">
            <v>0.02</v>
          </cell>
          <cell r="BK259">
            <v>7.0000000000000001E-3</v>
          </cell>
          <cell r="BL259">
            <v>6.0999999999999999E-2</v>
          </cell>
          <cell r="BM259">
            <v>4.7E-2</v>
          </cell>
          <cell r="BN259">
            <v>0.13500000000000001</v>
          </cell>
          <cell r="BO259">
            <v>0.155</v>
          </cell>
          <cell r="BP259">
            <v>8.7999999999999995E-2</v>
          </cell>
          <cell r="BQ259">
            <v>0.115</v>
          </cell>
          <cell r="BR259">
            <v>5.3999999999999999E-2</v>
          </cell>
          <cell r="BS259">
            <v>0.14899999999999999</v>
          </cell>
          <cell r="BT259">
            <v>0.16200000000000001</v>
          </cell>
          <cell r="BU259">
            <v>0.23599999999999999</v>
          </cell>
          <cell r="BV259">
            <v>0.25700000000000001</v>
          </cell>
          <cell r="BW259">
            <v>0.32400000000000001</v>
          </cell>
          <cell r="BX259">
            <v>0.26400000000000001</v>
          </cell>
          <cell r="BY259">
            <v>0.36499999999999999</v>
          </cell>
          <cell r="BZ259">
            <v>0.35799999999999998</v>
          </cell>
          <cell r="CA259">
            <v>0.02</v>
          </cell>
          <cell r="CB259">
            <v>7.0000000000000001E-3</v>
          </cell>
          <cell r="CC259">
            <v>7.0000000000000001E-3</v>
          </cell>
          <cell r="CD259">
            <v>4.1000000000000002E-2</v>
          </cell>
          <cell r="CE259">
            <v>2.7E-2</v>
          </cell>
          <cell r="CF259">
            <v>0.02</v>
          </cell>
          <cell r="CG259">
            <v>0.56799999999999995</v>
          </cell>
          <cell r="CH259">
            <v>0.628</v>
          </cell>
          <cell r="CI259">
            <v>0.54700000000000004</v>
          </cell>
          <cell r="CJ259">
            <v>0.58099999999999996</v>
          </cell>
          <cell r="CK259">
            <v>0.41199999999999998</v>
          </cell>
          <cell r="CL259">
            <v>0.32400000000000001</v>
          </cell>
          <cell r="CM259">
            <v>7.0000000000000001E-3</v>
          </cell>
          <cell r="CN259">
            <v>0</v>
          </cell>
          <cell r="CO259">
            <v>7.0000000000000001E-3</v>
          </cell>
          <cell r="CP259">
            <v>7.0000000000000001E-3</v>
          </cell>
          <cell r="CQ259">
            <v>7.0000000000000001E-3</v>
          </cell>
          <cell r="CR259">
            <v>1.4E-2</v>
          </cell>
          <cell r="CS259">
            <v>3.4000000000000002E-2</v>
          </cell>
          <cell r="CT259">
            <v>6.8000000000000005E-2</v>
          </cell>
          <cell r="CU259">
            <v>0.02</v>
          </cell>
          <cell r="CV259">
            <v>2.7E-2</v>
          </cell>
          <cell r="CW259">
            <v>4.1000000000000002E-2</v>
          </cell>
          <cell r="CX259">
            <v>4.1000000000000002E-2</v>
          </cell>
          <cell r="CY259">
            <v>3.4000000000000002E-2</v>
          </cell>
          <cell r="CZ259">
            <v>2.7E-2</v>
          </cell>
          <cell r="DA259">
            <v>6.8000000000000005E-2</v>
          </cell>
          <cell r="DB259">
            <v>0.108</v>
          </cell>
          <cell r="DC259">
            <v>0.108</v>
          </cell>
          <cell r="DD259">
            <v>7.3999999999999996E-2</v>
          </cell>
          <cell r="DE259">
            <v>0.10100000000000001</v>
          </cell>
          <cell r="DF259">
            <v>0.14199999999999999</v>
          </cell>
          <cell r="DG259">
            <v>0.155</v>
          </cell>
          <cell r="DH259">
            <v>0.13500000000000001</v>
          </cell>
          <cell r="DI259">
            <v>0.16900000000000001</v>
          </cell>
          <cell r="DJ259">
            <v>0.30399999999999999</v>
          </cell>
          <cell r="DK259">
            <v>0.189</v>
          </cell>
          <cell r="DL259">
            <v>0.23</v>
          </cell>
          <cell r="DM259">
            <v>0.216</v>
          </cell>
          <cell r="DN259">
            <v>7.0000000000000001E-3</v>
          </cell>
          <cell r="DO259">
            <v>0</v>
          </cell>
          <cell r="DP259">
            <v>7.0000000000000001E-3</v>
          </cell>
          <cell r="DQ259">
            <v>0</v>
          </cell>
          <cell r="DR259">
            <v>0.02</v>
          </cell>
          <cell r="DS259">
            <v>7.0000000000000001E-3</v>
          </cell>
          <cell r="DT259">
            <v>7.0000000000000001E-3</v>
          </cell>
          <cell r="DU259">
            <v>0.02</v>
          </cell>
          <cell r="DV259">
            <v>2.7E-2</v>
          </cell>
          <cell r="DW259">
            <v>0.85799999999999998</v>
          </cell>
          <cell r="DX259">
            <v>0.81799999999999995</v>
          </cell>
          <cell r="DY259">
            <v>0.79100000000000004</v>
          </cell>
          <cell r="DZ259">
            <v>0.82399999999999995</v>
          </cell>
          <cell r="EA259">
            <v>0.77700000000000002</v>
          </cell>
          <cell r="EB259">
            <v>0.60799999999999998</v>
          </cell>
          <cell r="EC259">
            <v>0.66200000000000003</v>
          </cell>
          <cell r="ED259">
            <v>0.57399999999999995</v>
          </cell>
          <cell r="EE259">
            <v>0.66200000000000003</v>
          </cell>
          <cell r="EF259">
            <v>0.27</v>
          </cell>
          <cell r="EG259">
            <v>1.4E-2</v>
          </cell>
          <cell r="EH259">
            <v>7.0000000000000001E-3</v>
          </cell>
          <cell r="EJ259">
            <v>0.32400000000000001</v>
          </cell>
          <cell r="EK259">
            <v>0.115</v>
          </cell>
          <cell r="EL259">
            <v>0.10100000000000001</v>
          </cell>
          <cell r="EN259">
            <v>0.19600000000000001</v>
          </cell>
          <cell r="EO259">
            <v>0.39200000000000002</v>
          </cell>
          <cell r="EP259">
            <v>0.38500000000000001</v>
          </cell>
          <cell r="ER259">
            <v>4.1000000000000002E-2</v>
          </cell>
          <cell r="ES259">
            <v>4.1000000000000002E-2</v>
          </cell>
          <cell r="ET259">
            <v>7.3999999999999996E-2</v>
          </cell>
          <cell r="EV259">
            <v>0.16900000000000001</v>
          </cell>
          <cell r="EW259">
            <v>0.439</v>
          </cell>
          <cell r="EX259">
            <v>0.432</v>
          </cell>
          <cell r="EZ259">
            <v>6.52</v>
          </cell>
          <cell r="FA259">
            <v>4.7E-2</v>
          </cell>
          <cell r="FB259">
            <v>3.4000000000000002E-2</v>
          </cell>
          <cell r="FC259">
            <v>7.3999999999999996E-2</v>
          </cell>
          <cell r="FD259">
            <v>4.7E-2</v>
          </cell>
          <cell r="FE259">
            <v>0.14199999999999999</v>
          </cell>
          <cell r="FF259">
            <v>9.5000000000000001E-2</v>
          </cell>
          <cell r="FG259">
            <v>0.122</v>
          </cell>
          <cell r="FH259">
            <v>0.14899999999999999</v>
          </cell>
          <cell r="FI259">
            <v>6.0999999999999999E-2</v>
          </cell>
          <cell r="FJ259">
            <v>0.182</v>
          </cell>
          <cell r="FK259">
            <v>4.7E-2</v>
          </cell>
          <cell r="GA259">
            <v>1.4E-2</v>
          </cell>
          <cell r="GB259">
            <v>4.7E-2</v>
          </cell>
          <cell r="GC259">
            <v>9.5000000000000001E-2</v>
          </cell>
          <cell r="GD259">
            <v>4.7E-2</v>
          </cell>
          <cell r="GE259">
            <v>8.1000000000000003E-2</v>
          </cell>
          <cell r="GF259">
            <v>1.4E-2</v>
          </cell>
          <cell r="GG259">
            <v>0.32400000000000001</v>
          </cell>
          <cell r="GH259">
            <v>0.35099999999999998</v>
          </cell>
          <cell r="GI259">
            <v>0.29099999999999998</v>
          </cell>
          <cell r="GJ259">
            <v>0.372</v>
          </cell>
          <cell r="GK259">
            <v>0.372</v>
          </cell>
          <cell r="GL259">
            <v>0.40500000000000003</v>
          </cell>
          <cell r="GM259">
            <v>0.48599999999999999</v>
          </cell>
          <cell r="GN259">
            <v>0.311</v>
          </cell>
          <cell r="GO259">
            <v>0.27700000000000002</v>
          </cell>
          <cell r="GP259">
            <v>0.29699999999999999</v>
          </cell>
          <cell r="GQ259">
            <v>0.33100000000000002</v>
          </cell>
          <cell r="GR259">
            <v>0.45300000000000001</v>
          </cell>
          <cell r="GS259">
            <v>8.7999999999999995E-2</v>
          </cell>
          <cell r="GT259">
            <v>0.189</v>
          </cell>
          <cell r="GU259">
            <v>0.216</v>
          </cell>
          <cell r="GV259">
            <v>0.189</v>
          </cell>
          <cell r="GW259">
            <v>0.13500000000000001</v>
          </cell>
          <cell r="GX259">
            <v>3.4000000000000002E-2</v>
          </cell>
          <cell r="GY259">
            <v>4.1000000000000002E-2</v>
          </cell>
          <cell r="GZ259">
            <v>5.3999999999999999E-2</v>
          </cell>
          <cell r="HA259">
            <v>6.0999999999999999E-2</v>
          </cell>
          <cell r="HB259">
            <v>4.1000000000000002E-2</v>
          </cell>
          <cell r="HC259">
            <v>4.1000000000000002E-2</v>
          </cell>
          <cell r="HD259">
            <v>5.3999999999999999E-2</v>
          </cell>
          <cell r="HE259">
            <v>4.7E-2</v>
          </cell>
          <cell r="HF259">
            <v>4.7E-2</v>
          </cell>
          <cell r="HG259">
            <v>6.0999999999999999E-2</v>
          </cell>
          <cell r="HH259">
            <v>5.3999999999999999E-2</v>
          </cell>
          <cell r="HI259">
            <v>4.1000000000000002E-2</v>
          </cell>
          <cell r="HJ259">
            <v>4.1000000000000002E-2</v>
          </cell>
        </row>
        <row r="260">
          <cell r="G260" t="str">
            <v>DORE</v>
          </cell>
          <cell r="L260" t="str">
            <v>Midway Elementary Network</v>
          </cell>
          <cell r="AB260">
            <v>609893</v>
          </cell>
          <cell r="AR260" t="str">
            <v>&lt; 30</v>
          </cell>
          <cell r="AS260" t="str">
            <v/>
          </cell>
          <cell r="AT260" t="str">
            <v/>
          </cell>
          <cell r="AU260" t="str">
            <v/>
          </cell>
        </row>
        <row r="261">
          <cell r="G261" t="str">
            <v>DRAKE</v>
          </cell>
          <cell r="L261" t="str">
            <v>Burnham Park Elementary Network</v>
          </cell>
          <cell r="AB261">
            <v>609894</v>
          </cell>
          <cell r="AR261" t="str">
            <v>64</v>
          </cell>
          <cell r="AS261" t="str">
            <v>strong</v>
          </cell>
          <cell r="AT261" t="str">
            <v>strong</v>
          </cell>
          <cell r="AU261" t="str">
            <v>neutral</v>
          </cell>
          <cell r="AV261">
            <v>65</v>
          </cell>
          <cell r="AW261">
            <v>60</v>
          </cell>
          <cell r="AX261">
            <v>53</v>
          </cell>
          <cell r="AY261">
            <v>118</v>
          </cell>
          <cell r="AZ261">
            <v>1</v>
          </cell>
          <cell r="BA261">
            <v>0</v>
          </cell>
          <cell r="BB261">
            <v>108</v>
          </cell>
          <cell r="BC261">
            <v>2</v>
          </cell>
          <cell r="BI261">
            <v>8.0000000000000002E-3</v>
          </cell>
          <cell r="BJ261">
            <v>0</v>
          </cell>
          <cell r="BK261">
            <v>0</v>
          </cell>
          <cell r="BL261">
            <v>0</v>
          </cell>
          <cell r="BM261">
            <v>1.7000000000000001E-2</v>
          </cell>
          <cell r="BN261">
            <v>5.8999999999999997E-2</v>
          </cell>
          <cell r="BO261">
            <v>2.5000000000000001E-2</v>
          </cell>
          <cell r="BP261">
            <v>8.0000000000000002E-3</v>
          </cell>
          <cell r="BQ261">
            <v>2.5000000000000001E-2</v>
          </cell>
          <cell r="BR261">
            <v>1.7000000000000001E-2</v>
          </cell>
          <cell r="BS261">
            <v>0.11</v>
          </cell>
          <cell r="BT261">
            <v>9.2999999999999999E-2</v>
          </cell>
          <cell r="BU261">
            <v>0.28799999999999998</v>
          </cell>
          <cell r="BV261">
            <v>0.20300000000000001</v>
          </cell>
          <cell r="BW261">
            <v>0.246</v>
          </cell>
          <cell r="BX261">
            <v>0.186</v>
          </cell>
          <cell r="BY261">
            <v>0.33100000000000002</v>
          </cell>
          <cell r="BZ261">
            <v>0.33900000000000002</v>
          </cell>
          <cell r="CA261">
            <v>0</v>
          </cell>
          <cell r="CB261">
            <v>8.0000000000000002E-3</v>
          </cell>
          <cell r="CC261">
            <v>3.4000000000000002E-2</v>
          </cell>
          <cell r="CD261">
            <v>1.7000000000000001E-2</v>
          </cell>
          <cell r="CE261">
            <v>2.5000000000000001E-2</v>
          </cell>
          <cell r="CF261">
            <v>2.5000000000000001E-2</v>
          </cell>
          <cell r="CG261">
            <v>0.67800000000000005</v>
          </cell>
          <cell r="CH261">
            <v>0.78</v>
          </cell>
          <cell r="CI261">
            <v>0.69499999999999995</v>
          </cell>
          <cell r="CJ261">
            <v>0.78</v>
          </cell>
          <cell r="CK261">
            <v>0.51700000000000002</v>
          </cell>
          <cell r="CL261">
            <v>0.48299999999999998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1.7000000000000001E-2</v>
          </cell>
          <cell r="CS261">
            <v>4.2000000000000003E-2</v>
          </cell>
          <cell r="CT261">
            <v>6.8000000000000005E-2</v>
          </cell>
          <cell r="CU261">
            <v>1.7000000000000001E-2</v>
          </cell>
          <cell r="CV261">
            <v>8.0000000000000002E-3</v>
          </cell>
          <cell r="CW261">
            <v>1.7000000000000001E-2</v>
          </cell>
          <cell r="CX261">
            <v>1.7000000000000001E-2</v>
          </cell>
          <cell r="CY261">
            <v>8.0000000000000002E-3</v>
          </cell>
          <cell r="CZ261">
            <v>2.5000000000000001E-2</v>
          </cell>
          <cell r="DA261">
            <v>5.8999999999999997E-2</v>
          </cell>
          <cell r="DB261">
            <v>5.0999999999999997E-2</v>
          </cell>
          <cell r="DC261">
            <v>9.2999999999999999E-2</v>
          </cell>
          <cell r="DD261">
            <v>9.2999999999999999E-2</v>
          </cell>
          <cell r="DE261">
            <v>0.10199999999999999</v>
          </cell>
          <cell r="DF261">
            <v>0.13600000000000001</v>
          </cell>
          <cell r="DG261">
            <v>0.13600000000000001</v>
          </cell>
          <cell r="DH261">
            <v>0.153</v>
          </cell>
          <cell r="DI261">
            <v>0.153</v>
          </cell>
          <cell r="DJ261">
            <v>0.32200000000000001</v>
          </cell>
          <cell r="DK261">
            <v>0.246</v>
          </cell>
          <cell r="DL261">
            <v>0.14399999999999999</v>
          </cell>
          <cell r="DM261">
            <v>0.153</v>
          </cell>
          <cell r="DN261">
            <v>8.0000000000000002E-3</v>
          </cell>
          <cell r="DO261">
            <v>8.0000000000000002E-3</v>
          </cell>
          <cell r="DP261">
            <v>1.7000000000000001E-2</v>
          </cell>
          <cell r="DQ261">
            <v>0</v>
          </cell>
          <cell r="DR261">
            <v>8.0000000000000002E-3</v>
          </cell>
          <cell r="DS261">
            <v>8.0000000000000002E-3</v>
          </cell>
          <cell r="DT261">
            <v>0</v>
          </cell>
          <cell r="DU261">
            <v>1.7000000000000001E-2</v>
          </cell>
          <cell r="DV261">
            <v>5.0999999999999997E-2</v>
          </cell>
          <cell r="DW261">
            <v>0.88100000000000001</v>
          </cell>
          <cell r="DX261">
            <v>0.83899999999999997</v>
          </cell>
          <cell r="DY261">
            <v>0.83099999999999996</v>
          </cell>
          <cell r="DZ261">
            <v>0.83899999999999997</v>
          </cell>
          <cell r="EA261">
            <v>0.81399999999999995</v>
          </cell>
          <cell r="EB261">
            <v>0.59299999999999997</v>
          </cell>
          <cell r="EC261">
            <v>0.66100000000000003</v>
          </cell>
          <cell r="ED261">
            <v>0.67800000000000005</v>
          </cell>
          <cell r="EE261">
            <v>0.68600000000000005</v>
          </cell>
          <cell r="EF261">
            <v>0.48299999999999998</v>
          </cell>
          <cell r="EG261">
            <v>0</v>
          </cell>
          <cell r="EH261">
            <v>0</v>
          </cell>
          <cell r="EJ261">
            <v>0.254</v>
          </cell>
          <cell r="EK261">
            <v>5.0999999999999997E-2</v>
          </cell>
          <cell r="EL261">
            <v>3.4000000000000002E-2</v>
          </cell>
          <cell r="EN261">
            <v>9.2999999999999999E-2</v>
          </cell>
          <cell r="EO261">
            <v>0.30499999999999999</v>
          </cell>
          <cell r="EP261">
            <v>0.23699999999999999</v>
          </cell>
          <cell r="ER261">
            <v>2.5000000000000001E-2</v>
          </cell>
          <cell r="ES261">
            <v>8.0000000000000002E-3</v>
          </cell>
          <cell r="ET261">
            <v>4.2000000000000003E-2</v>
          </cell>
          <cell r="EV261">
            <v>0.14399999999999999</v>
          </cell>
          <cell r="EW261">
            <v>0.63600000000000001</v>
          </cell>
          <cell r="EX261">
            <v>0.68600000000000005</v>
          </cell>
          <cell r="EZ261">
            <v>8.1199999999999992</v>
          </cell>
          <cell r="FA261">
            <v>0</v>
          </cell>
          <cell r="FB261">
            <v>0</v>
          </cell>
          <cell r="FC261">
            <v>2.5000000000000001E-2</v>
          </cell>
          <cell r="FD261">
            <v>8.0000000000000002E-3</v>
          </cell>
          <cell r="FE261">
            <v>5.0999999999999997E-2</v>
          </cell>
          <cell r="FF261">
            <v>9.2999999999999999E-2</v>
          </cell>
          <cell r="FG261">
            <v>0.17799999999999999</v>
          </cell>
          <cell r="FH261">
            <v>0.153</v>
          </cell>
          <cell r="FI261">
            <v>7.5999999999999998E-2</v>
          </cell>
          <cell r="FJ261">
            <v>0.35599999999999998</v>
          </cell>
          <cell r="FK261">
            <v>5.8999999999999997E-2</v>
          </cell>
          <cell r="GA261">
            <v>1.7000000000000001E-2</v>
          </cell>
          <cell r="GB261">
            <v>8.0000000000000002E-3</v>
          </cell>
          <cell r="GC261">
            <v>4.2000000000000003E-2</v>
          </cell>
          <cell r="GD261">
            <v>8.0000000000000002E-3</v>
          </cell>
          <cell r="GE261">
            <v>4.2000000000000003E-2</v>
          </cell>
          <cell r="GF261">
            <v>0</v>
          </cell>
          <cell r="GG261">
            <v>0.28000000000000003</v>
          </cell>
          <cell r="GH261">
            <v>0.314</v>
          </cell>
          <cell r="GI261">
            <v>0.27100000000000002</v>
          </cell>
          <cell r="GJ261">
            <v>0.34699999999999998</v>
          </cell>
          <cell r="GK261">
            <v>0.38100000000000001</v>
          </cell>
          <cell r="GL261">
            <v>0.28799999999999998</v>
          </cell>
          <cell r="GM261">
            <v>0.61</v>
          </cell>
          <cell r="GN261">
            <v>0.38100000000000001</v>
          </cell>
          <cell r="GO261">
            <v>0.33100000000000002</v>
          </cell>
          <cell r="GP261">
            <v>0.41499999999999998</v>
          </cell>
          <cell r="GQ261">
            <v>0.33100000000000002</v>
          </cell>
          <cell r="GR261">
            <v>0.61</v>
          </cell>
          <cell r="GS261">
            <v>1.7000000000000001E-2</v>
          </cell>
          <cell r="GT261">
            <v>0.186</v>
          </cell>
          <cell r="GU261">
            <v>0.21199999999999999</v>
          </cell>
          <cell r="GV261">
            <v>0.14399999999999999</v>
          </cell>
          <cell r="GW261">
            <v>0.127</v>
          </cell>
          <cell r="GX261">
            <v>2.5000000000000001E-2</v>
          </cell>
          <cell r="GY261">
            <v>1.7000000000000001E-2</v>
          </cell>
          <cell r="GZ261">
            <v>3.4000000000000002E-2</v>
          </cell>
          <cell r="HA261">
            <v>3.4000000000000002E-2</v>
          </cell>
          <cell r="HB261">
            <v>8.0000000000000002E-3</v>
          </cell>
          <cell r="HC261">
            <v>1.7000000000000001E-2</v>
          </cell>
          <cell r="HD261">
            <v>1.7000000000000001E-2</v>
          </cell>
          <cell r="HE261">
            <v>5.8999999999999997E-2</v>
          </cell>
          <cell r="HF261">
            <v>7.5999999999999998E-2</v>
          </cell>
          <cell r="HG261">
            <v>0.11</v>
          </cell>
          <cell r="HH261">
            <v>7.5999999999999998E-2</v>
          </cell>
          <cell r="HI261">
            <v>0.10199999999999999</v>
          </cell>
          <cell r="HJ261">
            <v>5.8999999999999997E-2</v>
          </cell>
        </row>
        <row r="262">
          <cell r="G262" t="str">
            <v>TURNER-DREW</v>
          </cell>
          <cell r="L262" t="str">
            <v>Rock Island Elementary Network</v>
          </cell>
          <cell r="AB262">
            <v>609895</v>
          </cell>
          <cell r="AR262" t="str">
            <v>71</v>
          </cell>
          <cell r="AS262" t="str">
            <v>neutral</v>
          </cell>
          <cell r="AT262" t="str">
            <v>neutral</v>
          </cell>
          <cell r="AU262" t="str">
            <v>neutral</v>
          </cell>
          <cell r="AV262">
            <v>58</v>
          </cell>
          <cell r="AW262">
            <v>43</v>
          </cell>
          <cell r="AX262">
            <v>51</v>
          </cell>
          <cell r="AY262">
            <v>187</v>
          </cell>
          <cell r="AZ262">
            <v>0</v>
          </cell>
          <cell r="BA262">
            <v>0</v>
          </cell>
          <cell r="BB262">
            <v>165</v>
          </cell>
          <cell r="BC262">
            <v>1</v>
          </cell>
          <cell r="BI262">
            <v>5.0000000000000001E-3</v>
          </cell>
          <cell r="BJ262">
            <v>0</v>
          </cell>
          <cell r="BK262">
            <v>5.0000000000000001E-3</v>
          </cell>
          <cell r="BL262">
            <v>1.0999999999999999E-2</v>
          </cell>
          <cell r="BM262">
            <v>3.6999999999999998E-2</v>
          </cell>
          <cell r="BN262">
            <v>5.8999999999999997E-2</v>
          </cell>
          <cell r="BO262">
            <v>5.8999999999999997E-2</v>
          </cell>
          <cell r="BP262">
            <v>5.8999999999999997E-2</v>
          </cell>
          <cell r="BQ262">
            <v>1.6E-2</v>
          </cell>
          <cell r="BR262">
            <v>3.6999999999999998E-2</v>
          </cell>
          <cell r="BS262">
            <v>0.128</v>
          </cell>
          <cell r="BT262">
            <v>0.16600000000000001</v>
          </cell>
          <cell r="BU262">
            <v>0.29399999999999998</v>
          </cell>
          <cell r="BV262">
            <v>0.193</v>
          </cell>
          <cell r="BW262">
            <v>0.23499999999999999</v>
          </cell>
          <cell r="BX262">
            <v>0.17599999999999999</v>
          </cell>
          <cell r="BY262">
            <v>0.26200000000000001</v>
          </cell>
          <cell r="BZ262">
            <v>0.27800000000000002</v>
          </cell>
          <cell r="CA262">
            <v>0</v>
          </cell>
          <cell r="CB262">
            <v>1.6E-2</v>
          </cell>
          <cell r="CC262">
            <v>1.6E-2</v>
          </cell>
          <cell r="CD262">
            <v>2.1000000000000001E-2</v>
          </cell>
          <cell r="CE262">
            <v>1.0999999999999999E-2</v>
          </cell>
          <cell r="CF262">
            <v>5.8999999999999997E-2</v>
          </cell>
          <cell r="CG262">
            <v>0.64200000000000002</v>
          </cell>
          <cell r="CH262">
            <v>0.73299999999999998</v>
          </cell>
          <cell r="CI262">
            <v>0.72699999999999998</v>
          </cell>
          <cell r="CJ262">
            <v>0.754</v>
          </cell>
          <cell r="CK262">
            <v>0.56100000000000005</v>
          </cell>
          <cell r="CL262">
            <v>0.439</v>
          </cell>
          <cell r="CM262">
            <v>0</v>
          </cell>
          <cell r="CN262">
            <v>5.0000000000000001E-3</v>
          </cell>
          <cell r="CO262">
            <v>5.0000000000000001E-3</v>
          </cell>
          <cell r="CP262">
            <v>0</v>
          </cell>
          <cell r="CQ262">
            <v>0</v>
          </cell>
          <cell r="CR262">
            <v>2.1000000000000001E-2</v>
          </cell>
          <cell r="CS262">
            <v>3.2000000000000001E-2</v>
          </cell>
          <cell r="CT262">
            <v>9.6000000000000002E-2</v>
          </cell>
          <cell r="CU262">
            <v>4.2999999999999997E-2</v>
          </cell>
          <cell r="CV262">
            <v>1.0999999999999999E-2</v>
          </cell>
          <cell r="CW262">
            <v>2.1000000000000001E-2</v>
          </cell>
          <cell r="CX262">
            <v>1.6E-2</v>
          </cell>
          <cell r="CY262">
            <v>4.8000000000000001E-2</v>
          </cell>
          <cell r="CZ262">
            <v>1.6E-2</v>
          </cell>
          <cell r="DA262">
            <v>6.4000000000000001E-2</v>
          </cell>
          <cell r="DB262">
            <v>9.0999999999999998E-2</v>
          </cell>
          <cell r="DC262">
            <v>0.16600000000000001</v>
          </cell>
          <cell r="DD262">
            <v>0.123</v>
          </cell>
          <cell r="DE262">
            <v>0.128</v>
          </cell>
          <cell r="DF262">
            <v>0.182</v>
          </cell>
          <cell r="DG262">
            <v>0.20899999999999999</v>
          </cell>
          <cell r="DH262">
            <v>0.13900000000000001</v>
          </cell>
          <cell r="DI262">
            <v>0.214</v>
          </cell>
          <cell r="DJ262">
            <v>0.29399999999999998</v>
          </cell>
          <cell r="DK262">
            <v>0.26700000000000002</v>
          </cell>
          <cell r="DL262">
            <v>0.214</v>
          </cell>
          <cell r="DM262">
            <v>0.246</v>
          </cell>
          <cell r="DN262">
            <v>0</v>
          </cell>
          <cell r="DO262">
            <v>1.0999999999999999E-2</v>
          </cell>
          <cell r="DP262">
            <v>1.0999999999999999E-2</v>
          </cell>
          <cell r="DQ262">
            <v>5.0000000000000001E-3</v>
          </cell>
          <cell r="DR262">
            <v>1.6E-2</v>
          </cell>
          <cell r="DS262">
            <v>1.6E-2</v>
          </cell>
          <cell r="DT262">
            <v>1.0999999999999999E-2</v>
          </cell>
          <cell r="DU262">
            <v>5.0000000000000001E-3</v>
          </cell>
          <cell r="DV262">
            <v>2.7E-2</v>
          </cell>
          <cell r="DW262">
            <v>0.86099999999999999</v>
          </cell>
          <cell r="DX262">
            <v>0.78100000000000003</v>
          </cell>
          <cell r="DY262">
            <v>0.75900000000000001</v>
          </cell>
          <cell r="DZ262">
            <v>0.80700000000000005</v>
          </cell>
          <cell r="EA262">
            <v>0.754</v>
          </cell>
          <cell r="EB262">
            <v>0.60399999999999998</v>
          </cell>
          <cell r="EC262">
            <v>0.59899999999999998</v>
          </cell>
          <cell r="ED262">
            <v>0.51900000000000002</v>
          </cell>
          <cell r="EE262">
            <v>0.56100000000000005</v>
          </cell>
          <cell r="EF262">
            <v>0.55600000000000005</v>
          </cell>
          <cell r="EG262">
            <v>2.1000000000000001E-2</v>
          </cell>
          <cell r="EH262">
            <v>1.6E-2</v>
          </cell>
          <cell r="EJ262">
            <v>0.27800000000000002</v>
          </cell>
          <cell r="EK262">
            <v>2.1000000000000001E-2</v>
          </cell>
          <cell r="EL262">
            <v>5.0000000000000001E-3</v>
          </cell>
          <cell r="EN262">
            <v>4.2999999999999997E-2</v>
          </cell>
          <cell r="EO262">
            <v>0.187</v>
          </cell>
          <cell r="EP262">
            <v>0.17599999999999999</v>
          </cell>
          <cell r="ER262">
            <v>4.2999999999999997E-2</v>
          </cell>
          <cell r="ES262">
            <v>5.2999999999999999E-2</v>
          </cell>
          <cell r="ET262">
            <v>0.08</v>
          </cell>
          <cell r="EV262">
            <v>0.08</v>
          </cell>
          <cell r="EW262">
            <v>0.71699999999999997</v>
          </cell>
          <cell r="EX262">
            <v>0.72199999999999998</v>
          </cell>
          <cell r="EZ262">
            <v>8.7200000000000006</v>
          </cell>
          <cell r="FA262">
            <v>0</v>
          </cell>
          <cell r="FB262">
            <v>5.0000000000000001E-3</v>
          </cell>
          <cell r="FC262">
            <v>5.0000000000000001E-3</v>
          </cell>
          <cell r="FD262">
            <v>1.6E-2</v>
          </cell>
          <cell r="FE262">
            <v>3.6999999999999998E-2</v>
          </cell>
          <cell r="FF262">
            <v>2.7E-2</v>
          </cell>
          <cell r="FG262">
            <v>9.6000000000000002E-2</v>
          </cell>
          <cell r="FH262">
            <v>0.128</v>
          </cell>
          <cell r="FI262">
            <v>0.187</v>
          </cell>
          <cell r="FJ262">
            <v>0.439</v>
          </cell>
          <cell r="FK262">
            <v>5.8999999999999997E-2</v>
          </cell>
          <cell r="GA262">
            <v>0</v>
          </cell>
          <cell r="GB262">
            <v>5.2999999999999999E-2</v>
          </cell>
          <cell r="GC262">
            <v>2.7E-2</v>
          </cell>
          <cell r="GD262">
            <v>2.1000000000000001E-2</v>
          </cell>
          <cell r="GE262">
            <v>0.08</v>
          </cell>
          <cell r="GF262">
            <v>5.0000000000000001E-3</v>
          </cell>
          <cell r="GG262">
            <v>0.32600000000000001</v>
          </cell>
          <cell r="GH262">
            <v>0.27300000000000002</v>
          </cell>
          <cell r="GI262">
            <v>0.316</v>
          </cell>
          <cell r="GJ262">
            <v>0.42799999999999999</v>
          </cell>
          <cell r="GK262">
            <v>0.48699999999999999</v>
          </cell>
          <cell r="GL262">
            <v>0.251</v>
          </cell>
          <cell r="GM262">
            <v>0.59899999999999998</v>
          </cell>
          <cell r="GN262">
            <v>0.29899999999999999</v>
          </cell>
          <cell r="GO262">
            <v>0.40600000000000003</v>
          </cell>
          <cell r="GP262">
            <v>0.42799999999999999</v>
          </cell>
          <cell r="GQ262">
            <v>0.316</v>
          </cell>
          <cell r="GR262">
            <v>0.66300000000000003</v>
          </cell>
          <cell r="GS262">
            <v>1.0999999999999999E-2</v>
          </cell>
          <cell r="GT262">
            <v>0.23</v>
          </cell>
          <cell r="GU262">
            <v>0.16600000000000001</v>
          </cell>
          <cell r="GV262">
            <v>3.2000000000000001E-2</v>
          </cell>
          <cell r="GW262">
            <v>3.2000000000000001E-2</v>
          </cell>
          <cell r="GX262">
            <v>1.6E-2</v>
          </cell>
          <cell r="GY262">
            <v>5.0000000000000001E-3</v>
          </cell>
          <cell r="GZ262">
            <v>5.8999999999999997E-2</v>
          </cell>
          <cell r="HA262">
            <v>5.0000000000000001E-3</v>
          </cell>
          <cell r="HB262">
            <v>1.0999999999999999E-2</v>
          </cell>
          <cell r="HC262">
            <v>1.0999999999999999E-2</v>
          </cell>
          <cell r="HD262">
            <v>1.0999999999999999E-2</v>
          </cell>
          <cell r="HE262">
            <v>5.8999999999999997E-2</v>
          </cell>
          <cell r="HF262">
            <v>8.5999999999999993E-2</v>
          </cell>
          <cell r="HG262">
            <v>0.08</v>
          </cell>
          <cell r="HH262">
            <v>0.08</v>
          </cell>
          <cell r="HI262">
            <v>7.4999999999999997E-2</v>
          </cell>
          <cell r="HJ262">
            <v>5.2999999999999999E-2</v>
          </cell>
        </row>
        <row r="263">
          <cell r="G263" t="str">
            <v>DRUMMOND</v>
          </cell>
          <cell r="L263" t="str">
            <v>Fullerton Elementary Network</v>
          </cell>
          <cell r="AB263">
            <v>609896</v>
          </cell>
          <cell r="AR263" t="str">
            <v>65</v>
          </cell>
          <cell r="AS263" t="str">
            <v>strong</v>
          </cell>
          <cell r="AT263" t="str">
            <v>neutral</v>
          </cell>
          <cell r="AU263" t="str">
            <v>weak</v>
          </cell>
          <cell r="AV263">
            <v>66</v>
          </cell>
          <cell r="AW263">
            <v>48</v>
          </cell>
          <cell r="AX263">
            <v>35</v>
          </cell>
          <cell r="AY263">
            <v>154</v>
          </cell>
          <cell r="AZ263">
            <v>66</v>
          </cell>
          <cell r="BA263">
            <v>6</v>
          </cell>
          <cell r="BB263">
            <v>8</v>
          </cell>
          <cell r="BC263">
            <v>56</v>
          </cell>
          <cell r="BI263">
            <v>6.0000000000000001E-3</v>
          </cell>
          <cell r="BJ263">
            <v>0</v>
          </cell>
          <cell r="BK263">
            <v>0</v>
          </cell>
          <cell r="BL263">
            <v>0</v>
          </cell>
          <cell r="BM263">
            <v>6.0000000000000001E-3</v>
          </cell>
          <cell r="BN263">
            <v>2.5999999999999999E-2</v>
          </cell>
          <cell r="BO263">
            <v>4.4999999999999998E-2</v>
          </cell>
          <cell r="BP263">
            <v>1.9E-2</v>
          </cell>
          <cell r="BQ263">
            <v>1.2999999999999999E-2</v>
          </cell>
          <cell r="BR263">
            <v>1.2999999999999999E-2</v>
          </cell>
          <cell r="BS263">
            <v>5.1999999999999998E-2</v>
          </cell>
          <cell r="BT263">
            <v>0.11700000000000001</v>
          </cell>
          <cell r="BU263">
            <v>0.312</v>
          </cell>
          <cell r="BV263">
            <v>0.253</v>
          </cell>
          <cell r="BW263">
            <v>0.26</v>
          </cell>
          <cell r="BX263">
            <v>0.17499999999999999</v>
          </cell>
          <cell r="BY263">
            <v>0.40300000000000002</v>
          </cell>
          <cell r="BZ263">
            <v>0.377</v>
          </cell>
          <cell r="CA263">
            <v>6.0000000000000001E-3</v>
          </cell>
          <cell r="CB263">
            <v>0</v>
          </cell>
          <cell r="CC263">
            <v>1.9E-2</v>
          </cell>
          <cell r="CD263">
            <v>6.0000000000000001E-3</v>
          </cell>
          <cell r="CE263">
            <v>0</v>
          </cell>
          <cell r="CF263">
            <v>6.0000000000000001E-3</v>
          </cell>
          <cell r="CG263">
            <v>0.63</v>
          </cell>
          <cell r="CH263">
            <v>0.72699999999999998</v>
          </cell>
          <cell r="CI263">
            <v>0.70799999999999996</v>
          </cell>
          <cell r="CJ263">
            <v>0.80500000000000005</v>
          </cell>
          <cell r="CK263">
            <v>0.53900000000000003</v>
          </cell>
          <cell r="CL263">
            <v>0.47399999999999998</v>
          </cell>
          <cell r="CM263">
            <v>0</v>
          </cell>
          <cell r="CN263">
            <v>6.0000000000000001E-3</v>
          </cell>
          <cell r="CO263">
            <v>0</v>
          </cell>
          <cell r="CP263">
            <v>6.0000000000000001E-3</v>
          </cell>
          <cell r="CQ263">
            <v>0</v>
          </cell>
          <cell r="CR263">
            <v>1.9E-2</v>
          </cell>
          <cell r="CS263">
            <v>1.2999999999999999E-2</v>
          </cell>
          <cell r="CT263">
            <v>5.1999999999999998E-2</v>
          </cell>
          <cell r="CU263">
            <v>3.9E-2</v>
          </cell>
          <cell r="CV263">
            <v>1.9E-2</v>
          </cell>
          <cell r="CW263">
            <v>1.9E-2</v>
          </cell>
          <cell r="CX263">
            <v>1.9E-2</v>
          </cell>
          <cell r="CY263">
            <v>4.4999999999999998E-2</v>
          </cell>
          <cell r="CZ263">
            <v>1.9E-2</v>
          </cell>
          <cell r="DA263">
            <v>4.4999999999999998E-2</v>
          </cell>
          <cell r="DB263">
            <v>0.13</v>
          </cell>
          <cell r="DC263">
            <v>0.16200000000000001</v>
          </cell>
          <cell r="DD263">
            <v>0.11</v>
          </cell>
          <cell r="DE263">
            <v>0.123</v>
          </cell>
          <cell r="DF263">
            <v>0.14299999999999999</v>
          </cell>
          <cell r="DG263">
            <v>0.19500000000000001</v>
          </cell>
          <cell r="DH263">
            <v>0.14299999999999999</v>
          </cell>
          <cell r="DI263">
            <v>0.188</v>
          </cell>
          <cell r="DJ263">
            <v>0.26600000000000001</v>
          </cell>
          <cell r="DK263">
            <v>0.253</v>
          </cell>
          <cell r="DL263">
            <v>0.27300000000000002</v>
          </cell>
          <cell r="DM263">
            <v>0.253</v>
          </cell>
          <cell r="DN263">
            <v>0</v>
          </cell>
          <cell r="DO263">
            <v>0</v>
          </cell>
          <cell r="DP263">
            <v>6.0000000000000001E-3</v>
          </cell>
          <cell r="DQ263">
            <v>0</v>
          </cell>
          <cell r="DR263">
            <v>6.0000000000000001E-3</v>
          </cell>
          <cell r="DS263">
            <v>6.0000000000000001E-3</v>
          </cell>
          <cell r="DT263">
            <v>6.0000000000000001E-3</v>
          </cell>
          <cell r="DU263">
            <v>6.0000000000000001E-3</v>
          </cell>
          <cell r="DV263">
            <v>6.0000000000000001E-3</v>
          </cell>
          <cell r="DW263">
            <v>0.85699999999999998</v>
          </cell>
          <cell r="DX263">
            <v>0.83099999999999996</v>
          </cell>
          <cell r="DY263">
            <v>0.77900000000000003</v>
          </cell>
          <cell r="DZ263">
            <v>0.80500000000000005</v>
          </cell>
          <cell r="EA263">
            <v>0.78600000000000003</v>
          </cell>
          <cell r="EB263">
            <v>0.66200000000000003</v>
          </cell>
          <cell r="EC263">
            <v>0.59699999999999998</v>
          </cell>
          <cell r="ED263">
            <v>0.50600000000000001</v>
          </cell>
          <cell r="EE263">
            <v>0.59099999999999997</v>
          </cell>
          <cell r="EF263">
            <v>0.48699999999999999</v>
          </cell>
          <cell r="EG263">
            <v>6.0000000000000001E-3</v>
          </cell>
          <cell r="EH263">
            <v>6.0000000000000001E-3</v>
          </cell>
          <cell r="EJ263">
            <v>0.40899999999999997</v>
          </cell>
          <cell r="EK263">
            <v>3.2000000000000001E-2</v>
          </cell>
          <cell r="EL263">
            <v>0</v>
          </cell>
          <cell r="EN263">
            <v>2.5999999999999999E-2</v>
          </cell>
          <cell r="EO263">
            <v>0.247</v>
          </cell>
          <cell r="EP263">
            <v>0.156</v>
          </cell>
          <cell r="ER263">
            <v>4.4999999999999998E-2</v>
          </cell>
          <cell r="ES263">
            <v>5.1999999999999998E-2</v>
          </cell>
          <cell r="ET263">
            <v>3.2000000000000001E-2</v>
          </cell>
          <cell r="EV263">
            <v>3.2000000000000001E-2</v>
          </cell>
          <cell r="EW263">
            <v>0.66200000000000003</v>
          </cell>
          <cell r="EX263">
            <v>0.80500000000000005</v>
          </cell>
          <cell r="EZ263">
            <v>9.1199999999999992</v>
          </cell>
          <cell r="FA263">
            <v>0</v>
          </cell>
          <cell r="FB263">
            <v>0</v>
          </cell>
          <cell r="FC263">
            <v>0</v>
          </cell>
          <cell r="FD263">
            <v>6.0000000000000001E-3</v>
          </cell>
          <cell r="FE263">
            <v>3.9E-2</v>
          </cell>
          <cell r="FF263">
            <v>1.9E-2</v>
          </cell>
          <cell r="FG263">
            <v>5.1999999999999998E-2</v>
          </cell>
          <cell r="FH263">
            <v>0.11</v>
          </cell>
          <cell r="FI263">
            <v>0.16900000000000001</v>
          </cell>
          <cell r="FJ263">
            <v>0.57799999999999996</v>
          </cell>
          <cell r="FK263">
            <v>2.5999999999999999E-2</v>
          </cell>
          <cell r="GA263">
            <v>0</v>
          </cell>
          <cell r="GB263">
            <v>9.7000000000000003E-2</v>
          </cell>
          <cell r="GC263">
            <v>1.9E-2</v>
          </cell>
          <cell r="GD263">
            <v>0.16900000000000001</v>
          </cell>
          <cell r="GE263">
            <v>0.23400000000000001</v>
          </cell>
          <cell r="GF263">
            <v>0</v>
          </cell>
          <cell r="GG263">
            <v>0.27300000000000002</v>
          </cell>
          <cell r="GH263">
            <v>0.41599999999999998</v>
          </cell>
          <cell r="GI263">
            <v>0.40899999999999997</v>
          </cell>
          <cell r="GJ263">
            <v>0.52600000000000002</v>
          </cell>
          <cell r="GK263">
            <v>0.44800000000000001</v>
          </cell>
          <cell r="GL263">
            <v>0.26</v>
          </cell>
          <cell r="GM263">
            <v>0.70099999999999996</v>
          </cell>
          <cell r="GN263">
            <v>0.28599999999999998</v>
          </cell>
          <cell r="GO263">
            <v>0.435</v>
          </cell>
          <cell r="GP263">
            <v>0.22700000000000001</v>
          </cell>
          <cell r="GQ263">
            <v>0.182</v>
          </cell>
          <cell r="GR263">
            <v>0.71399999999999997</v>
          </cell>
          <cell r="GS263">
            <v>0</v>
          </cell>
          <cell r="GT263">
            <v>0.16900000000000001</v>
          </cell>
          <cell r="GU263">
            <v>9.7000000000000003E-2</v>
          </cell>
          <cell r="GV263">
            <v>4.4999999999999998E-2</v>
          </cell>
          <cell r="GW263">
            <v>8.4000000000000005E-2</v>
          </cell>
          <cell r="GX263">
            <v>0</v>
          </cell>
          <cell r="GY263">
            <v>0</v>
          </cell>
          <cell r="GZ263">
            <v>6.0000000000000001E-3</v>
          </cell>
          <cell r="HA263">
            <v>0</v>
          </cell>
          <cell r="HB263">
            <v>0</v>
          </cell>
          <cell r="HC263">
            <v>2.5999999999999999E-2</v>
          </cell>
          <cell r="HD263">
            <v>0</v>
          </cell>
          <cell r="HE263">
            <v>2.5999999999999999E-2</v>
          </cell>
          <cell r="HF263">
            <v>2.5999999999999999E-2</v>
          </cell>
          <cell r="HG263">
            <v>3.9E-2</v>
          </cell>
          <cell r="HH263">
            <v>3.2000000000000001E-2</v>
          </cell>
          <cell r="HI263">
            <v>2.5999999999999999E-2</v>
          </cell>
          <cell r="HJ263">
            <v>2.5999999999999999E-2</v>
          </cell>
        </row>
        <row r="264">
          <cell r="G264" t="str">
            <v>EARLE</v>
          </cell>
          <cell r="L264" t="str">
            <v>Englewood-Gresham Elementary Network</v>
          </cell>
          <cell r="AB264">
            <v>609897</v>
          </cell>
          <cell r="AR264" t="str">
            <v>59</v>
          </cell>
          <cell r="AS264" t="str">
            <v>weak</v>
          </cell>
          <cell r="AT264" t="str">
            <v>weak</v>
          </cell>
          <cell r="AU264" t="str">
            <v>neutral</v>
          </cell>
          <cell r="AV264">
            <v>34</v>
          </cell>
          <cell r="AW264">
            <v>26</v>
          </cell>
          <cell r="AX264">
            <v>42</v>
          </cell>
          <cell r="AY264">
            <v>115</v>
          </cell>
          <cell r="AZ264">
            <v>0</v>
          </cell>
          <cell r="BA264">
            <v>0</v>
          </cell>
          <cell r="BB264">
            <v>108</v>
          </cell>
          <cell r="BC264">
            <v>0</v>
          </cell>
          <cell r="BI264">
            <v>2.5999999999999999E-2</v>
          </cell>
          <cell r="BJ264">
            <v>8.9999999999999993E-3</v>
          </cell>
          <cell r="BK264">
            <v>2.5999999999999999E-2</v>
          </cell>
          <cell r="BL264">
            <v>5.1999999999999998E-2</v>
          </cell>
          <cell r="BM264">
            <v>7.8E-2</v>
          </cell>
          <cell r="BN264">
            <v>7.8E-2</v>
          </cell>
          <cell r="BO264">
            <v>0.104</v>
          </cell>
          <cell r="BP264">
            <v>0.113</v>
          </cell>
          <cell r="BQ264">
            <v>7.0000000000000007E-2</v>
          </cell>
          <cell r="BR264">
            <v>7.8E-2</v>
          </cell>
          <cell r="BS264">
            <v>7.8E-2</v>
          </cell>
          <cell r="BT264">
            <v>0.157</v>
          </cell>
          <cell r="BU264">
            <v>0.374</v>
          </cell>
          <cell r="BV264">
            <v>0.29599999999999999</v>
          </cell>
          <cell r="BW264">
            <v>0.374</v>
          </cell>
          <cell r="BX264">
            <v>0.27800000000000002</v>
          </cell>
          <cell r="BY264">
            <v>0.33</v>
          </cell>
          <cell r="BZ264">
            <v>0.27800000000000002</v>
          </cell>
          <cell r="CA264">
            <v>1.7000000000000001E-2</v>
          </cell>
          <cell r="CB264">
            <v>0</v>
          </cell>
          <cell r="CC264">
            <v>0</v>
          </cell>
          <cell r="CD264">
            <v>1.7000000000000001E-2</v>
          </cell>
          <cell r="CE264">
            <v>4.2999999999999997E-2</v>
          </cell>
          <cell r="CF264">
            <v>4.2999999999999997E-2</v>
          </cell>
          <cell r="CG264">
            <v>0.47799999999999998</v>
          </cell>
          <cell r="CH264">
            <v>0.58299999999999996</v>
          </cell>
          <cell r="CI264">
            <v>0.53</v>
          </cell>
          <cell r="CJ264">
            <v>0.57399999999999995</v>
          </cell>
          <cell r="CK264">
            <v>0.47</v>
          </cell>
          <cell r="CL264">
            <v>0.443</v>
          </cell>
          <cell r="CM264">
            <v>8.9999999999999993E-3</v>
          </cell>
          <cell r="CN264">
            <v>8.9999999999999993E-3</v>
          </cell>
          <cell r="CO264">
            <v>8.9999999999999993E-3</v>
          </cell>
          <cell r="CP264">
            <v>1.7000000000000001E-2</v>
          </cell>
          <cell r="CQ264">
            <v>8.9999999999999993E-3</v>
          </cell>
          <cell r="CR264">
            <v>2.5999999999999999E-2</v>
          </cell>
          <cell r="CS264">
            <v>6.0999999999999999E-2</v>
          </cell>
          <cell r="CT264">
            <v>8.6999999999999994E-2</v>
          </cell>
          <cell r="CU264">
            <v>7.8E-2</v>
          </cell>
          <cell r="CV264">
            <v>6.0999999999999999E-2</v>
          </cell>
          <cell r="CW264">
            <v>7.0000000000000007E-2</v>
          </cell>
          <cell r="CX264">
            <v>7.0000000000000007E-2</v>
          </cell>
          <cell r="CY264">
            <v>5.1999999999999998E-2</v>
          </cell>
          <cell r="CZ264">
            <v>8.6999999999999994E-2</v>
          </cell>
          <cell r="DA264">
            <v>0.13900000000000001</v>
          </cell>
          <cell r="DB264">
            <v>0.113</v>
          </cell>
          <cell r="DC264">
            <v>0.122</v>
          </cell>
          <cell r="DD264">
            <v>0.113</v>
          </cell>
          <cell r="DE264">
            <v>0.17399999999999999</v>
          </cell>
          <cell r="DF264">
            <v>0.20899999999999999</v>
          </cell>
          <cell r="DG264">
            <v>0.23499999999999999</v>
          </cell>
          <cell r="DH264">
            <v>0.27</v>
          </cell>
          <cell r="DI264">
            <v>0.16500000000000001</v>
          </cell>
          <cell r="DJ264">
            <v>0.28699999999999998</v>
          </cell>
          <cell r="DK264">
            <v>0.27800000000000002</v>
          </cell>
          <cell r="DL264">
            <v>0.2</v>
          </cell>
          <cell r="DM264">
            <v>0.22600000000000001</v>
          </cell>
          <cell r="DN264">
            <v>3.5000000000000003E-2</v>
          </cell>
          <cell r="DO264">
            <v>1.7000000000000001E-2</v>
          </cell>
          <cell r="DP264">
            <v>1.7000000000000001E-2</v>
          </cell>
          <cell r="DQ264">
            <v>0</v>
          </cell>
          <cell r="DR264">
            <v>2.5999999999999999E-2</v>
          </cell>
          <cell r="DS264">
            <v>1.7000000000000001E-2</v>
          </cell>
          <cell r="DT264">
            <v>1.7000000000000001E-2</v>
          </cell>
          <cell r="DU264">
            <v>4.2999999999999997E-2</v>
          </cell>
          <cell r="DV264">
            <v>1.7000000000000001E-2</v>
          </cell>
          <cell r="DW264">
            <v>0.72199999999999998</v>
          </cell>
          <cell r="DX264">
            <v>0.69599999999999995</v>
          </cell>
          <cell r="DY264">
            <v>0.67</v>
          </cell>
          <cell r="DZ264">
            <v>0.66100000000000003</v>
          </cell>
          <cell r="EA264">
            <v>0.71299999999999997</v>
          </cell>
          <cell r="EB264">
            <v>0.53</v>
          </cell>
          <cell r="EC264">
            <v>0.53</v>
          </cell>
          <cell r="ED264">
            <v>0.54800000000000004</v>
          </cell>
          <cell r="EE264">
            <v>0.56499999999999995</v>
          </cell>
          <cell r="EF264">
            <v>0.27800000000000002</v>
          </cell>
          <cell r="EG264">
            <v>7.0000000000000007E-2</v>
          </cell>
          <cell r="EH264">
            <v>2.5999999999999999E-2</v>
          </cell>
          <cell r="EJ264">
            <v>0.29599999999999999</v>
          </cell>
          <cell r="EK264">
            <v>0.252</v>
          </cell>
          <cell r="EL264">
            <v>0.13900000000000001</v>
          </cell>
          <cell r="EN264">
            <v>0.14799999999999999</v>
          </cell>
          <cell r="EO264">
            <v>0.252</v>
          </cell>
          <cell r="EP264">
            <v>0.28699999999999998</v>
          </cell>
          <cell r="ER264">
            <v>3.5000000000000003E-2</v>
          </cell>
          <cell r="ES264">
            <v>0</v>
          </cell>
          <cell r="ET264">
            <v>7.0000000000000007E-2</v>
          </cell>
          <cell r="EV264">
            <v>0.24299999999999999</v>
          </cell>
          <cell r="EW264">
            <v>0.42599999999999999</v>
          </cell>
          <cell r="EX264">
            <v>0.47799999999999998</v>
          </cell>
          <cell r="EZ264">
            <v>6.58</v>
          </cell>
          <cell r="FA264">
            <v>7.0000000000000007E-2</v>
          </cell>
          <cell r="FB264">
            <v>3.5000000000000003E-2</v>
          </cell>
          <cell r="FC264">
            <v>4.2999999999999997E-2</v>
          </cell>
          <cell r="FD264">
            <v>7.0000000000000007E-2</v>
          </cell>
          <cell r="FE264">
            <v>0.122</v>
          </cell>
          <cell r="FF264">
            <v>0.104</v>
          </cell>
          <cell r="FG264">
            <v>0.104</v>
          </cell>
          <cell r="FH264">
            <v>0.157</v>
          </cell>
          <cell r="FI264">
            <v>8.6999999999999994E-2</v>
          </cell>
          <cell r="FJ264">
            <v>0.191</v>
          </cell>
          <cell r="FK264">
            <v>1.7000000000000001E-2</v>
          </cell>
          <cell r="GA264">
            <v>1.7000000000000001E-2</v>
          </cell>
          <cell r="GB264">
            <v>8.9999999999999993E-3</v>
          </cell>
          <cell r="GC264">
            <v>1.7000000000000001E-2</v>
          </cell>
          <cell r="GD264">
            <v>4.2999999999999997E-2</v>
          </cell>
          <cell r="GE264">
            <v>6.0999999999999999E-2</v>
          </cell>
          <cell r="GF264">
            <v>8.9999999999999993E-3</v>
          </cell>
          <cell r="GG264">
            <v>0.33</v>
          </cell>
          <cell r="GH264">
            <v>0.33900000000000002</v>
          </cell>
          <cell r="GI264">
            <v>0.33900000000000002</v>
          </cell>
          <cell r="GJ264">
            <v>0.32200000000000001</v>
          </cell>
          <cell r="GK264">
            <v>0.36499999999999999</v>
          </cell>
          <cell r="GL264">
            <v>0.35699999999999998</v>
          </cell>
          <cell r="GM264">
            <v>0.46100000000000002</v>
          </cell>
          <cell r="GN264">
            <v>0.35699999999999998</v>
          </cell>
          <cell r="GO264">
            <v>0.32200000000000001</v>
          </cell>
          <cell r="GP264">
            <v>0.38300000000000001</v>
          </cell>
          <cell r="GQ264">
            <v>0.29599999999999999</v>
          </cell>
          <cell r="GR264">
            <v>0.46100000000000002</v>
          </cell>
          <cell r="GS264">
            <v>0.13900000000000001</v>
          </cell>
          <cell r="GT264">
            <v>0.20899999999999999</v>
          </cell>
          <cell r="GU264">
            <v>0.22600000000000001</v>
          </cell>
          <cell r="GV264">
            <v>0.14799999999999999</v>
          </cell>
          <cell r="GW264">
            <v>0.16500000000000001</v>
          </cell>
          <cell r="GX264">
            <v>0.113</v>
          </cell>
          <cell r="GY264">
            <v>5.1999999999999998E-2</v>
          </cell>
          <cell r="GZ264">
            <v>4.2999999999999997E-2</v>
          </cell>
          <cell r="HA264">
            <v>6.0999999999999999E-2</v>
          </cell>
          <cell r="HB264">
            <v>5.1999999999999998E-2</v>
          </cell>
          <cell r="HC264">
            <v>7.0000000000000007E-2</v>
          </cell>
          <cell r="HD264">
            <v>3.5000000000000003E-2</v>
          </cell>
          <cell r="HE264">
            <v>0</v>
          </cell>
          <cell r="HF264">
            <v>4.2999999999999997E-2</v>
          </cell>
          <cell r="HG264">
            <v>3.5000000000000003E-2</v>
          </cell>
          <cell r="HH264">
            <v>5.1999999999999998E-2</v>
          </cell>
          <cell r="HI264">
            <v>4.2999999999999997E-2</v>
          </cell>
          <cell r="HJ264">
            <v>2.5999999999999999E-2</v>
          </cell>
        </row>
        <row r="265">
          <cell r="G265" t="str">
            <v>EBERHART</v>
          </cell>
          <cell r="L265" t="str">
            <v>Midway Elementary Network</v>
          </cell>
          <cell r="AB265">
            <v>609898</v>
          </cell>
          <cell r="AR265" t="str">
            <v>&lt; 30</v>
          </cell>
          <cell r="AS265" t="str">
            <v/>
          </cell>
          <cell r="AT265" t="str">
            <v/>
          </cell>
          <cell r="AU265" t="str">
            <v/>
          </cell>
        </row>
        <row r="266">
          <cell r="G266" t="str">
            <v>EBINGER</v>
          </cell>
          <cell r="L266" t="str">
            <v>O'Hare Elementary Network</v>
          </cell>
          <cell r="AB266">
            <v>609899</v>
          </cell>
          <cell r="AR266" t="str">
            <v>&lt; 30</v>
          </cell>
          <cell r="AS266" t="str">
            <v/>
          </cell>
          <cell r="AT266" t="str">
            <v/>
          </cell>
          <cell r="AU266" t="str">
            <v/>
          </cell>
        </row>
        <row r="267">
          <cell r="G267" t="str">
            <v>CURTIS</v>
          </cell>
          <cell r="L267" t="str">
            <v>AUSL Schools</v>
          </cell>
          <cell r="AB267">
            <v>609900</v>
          </cell>
          <cell r="AR267" t="str">
            <v>&lt; 30</v>
          </cell>
          <cell r="AS267" t="str">
            <v/>
          </cell>
          <cell r="AT267" t="str">
            <v/>
          </cell>
          <cell r="AU267" t="str">
            <v/>
          </cell>
        </row>
        <row r="268">
          <cell r="G268" t="str">
            <v>EDGEBROOK</v>
          </cell>
          <cell r="L268" t="str">
            <v>O'Hare Elementary Network</v>
          </cell>
          <cell r="AB268">
            <v>609901</v>
          </cell>
          <cell r="AR268" t="str">
            <v>46</v>
          </cell>
          <cell r="AS268" t="str">
            <v>strong</v>
          </cell>
          <cell r="AT268" t="str">
            <v>neutral</v>
          </cell>
          <cell r="AU268" t="str">
            <v>very weak</v>
          </cell>
          <cell r="AV268">
            <v>67</v>
          </cell>
          <cell r="AW268">
            <v>41</v>
          </cell>
          <cell r="AX268">
            <v>0</v>
          </cell>
          <cell r="AY268">
            <v>125</v>
          </cell>
          <cell r="AZ268">
            <v>95</v>
          </cell>
          <cell r="BA268">
            <v>8</v>
          </cell>
          <cell r="BB268">
            <v>0</v>
          </cell>
          <cell r="BC268">
            <v>10</v>
          </cell>
          <cell r="BI268">
            <v>0</v>
          </cell>
          <cell r="BJ268">
            <v>1.6E-2</v>
          </cell>
          <cell r="BK268">
            <v>0</v>
          </cell>
          <cell r="BL268">
            <v>0</v>
          </cell>
          <cell r="BM268">
            <v>0</v>
          </cell>
          <cell r="BN268">
            <v>3.2000000000000001E-2</v>
          </cell>
          <cell r="BO268">
            <v>5.6000000000000001E-2</v>
          </cell>
          <cell r="BP268">
            <v>3.2000000000000001E-2</v>
          </cell>
          <cell r="BQ268">
            <v>2.4E-2</v>
          </cell>
          <cell r="BR268">
            <v>8.0000000000000002E-3</v>
          </cell>
          <cell r="BS268">
            <v>0.04</v>
          </cell>
          <cell r="BT268">
            <v>0.152</v>
          </cell>
          <cell r="BU268">
            <v>0.24</v>
          </cell>
          <cell r="BV268">
            <v>0.28000000000000003</v>
          </cell>
          <cell r="BW268">
            <v>0.216</v>
          </cell>
          <cell r="BX268">
            <v>0.128</v>
          </cell>
          <cell r="BY268">
            <v>0.38400000000000001</v>
          </cell>
          <cell r="BZ268">
            <v>0.30399999999999999</v>
          </cell>
          <cell r="CA268">
            <v>8.0000000000000002E-3</v>
          </cell>
          <cell r="CB268">
            <v>8.0000000000000002E-3</v>
          </cell>
          <cell r="CC268">
            <v>1.6E-2</v>
          </cell>
          <cell r="CD268">
            <v>0</v>
          </cell>
          <cell r="CE268">
            <v>8.0000000000000002E-3</v>
          </cell>
          <cell r="CF268">
            <v>3.2000000000000001E-2</v>
          </cell>
          <cell r="CG268">
            <v>0.69599999999999995</v>
          </cell>
          <cell r="CH268">
            <v>0.66400000000000003</v>
          </cell>
          <cell r="CI268">
            <v>0.74399999999999999</v>
          </cell>
          <cell r="CJ268">
            <v>0.86399999999999999</v>
          </cell>
          <cell r="CK268">
            <v>0.56799999999999995</v>
          </cell>
          <cell r="CL268">
            <v>0.48</v>
          </cell>
          <cell r="CM268">
            <v>0</v>
          </cell>
          <cell r="CN268">
            <v>0</v>
          </cell>
          <cell r="CO268">
            <v>8.0000000000000002E-3</v>
          </cell>
          <cell r="CP268">
            <v>8.0000000000000002E-3</v>
          </cell>
          <cell r="CQ268">
            <v>0</v>
          </cell>
          <cell r="CR268">
            <v>8.0000000000000002E-3</v>
          </cell>
          <cell r="CS268">
            <v>1.6E-2</v>
          </cell>
          <cell r="CT268">
            <v>0.104</v>
          </cell>
          <cell r="CU268">
            <v>0.08</v>
          </cell>
          <cell r="CV268">
            <v>2.4E-2</v>
          </cell>
          <cell r="CW268">
            <v>0.04</v>
          </cell>
          <cell r="CX268">
            <v>0.04</v>
          </cell>
          <cell r="CY268">
            <v>4.8000000000000001E-2</v>
          </cell>
          <cell r="CZ268">
            <v>0.04</v>
          </cell>
          <cell r="DA268">
            <v>7.1999999999999995E-2</v>
          </cell>
          <cell r="DB268">
            <v>9.6000000000000002E-2</v>
          </cell>
          <cell r="DC268">
            <v>0.112</v>
          </cell>
          <cell r="DD268">
            <v>0.04</v>
          </cell>
          <cell r="DE268">
            <v>0.14399999999999999</v>
          </cell>
          <cell r="DF268">
            <v>0.20799999999999999</v>
          </cell>
          <cell r="DG268">
            <v>0.216</v>
          </cell>
          <cell r="DH268">
            <v>0.13600000000000001</v>
          </cell>
          <cell r="DI268">
            <v>0.184</v>
          </cell>
          <cell r="DJ268">
            <v>0.248</v>
          </cell>
          <cell r="DK268">
            <v>0.224</v>
          </cell>
          <cell r="DL268">
            <v>0.20799999999999999</v>
          </cell>
          <cell r="DM268">
            <v>0.27200000000000002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8.0000000000000002E-3</v>
          </cell>
          <cell r="DS268">
            <v>8.0000000000000002E-3</v>
          </cell>
          <cell r="DT268">
            <v>0</v>
          </cell>
          <cell r="DU268">
            <v>3.2000000000000001E-2</v>
          </cell>
          <cell r="DV268">
            <v>3.2000000000000001E-2</v>
          </cell>
          <cell r="DW268">
            <v>0.83199999999999996</v>
          </cell>
          <cell r="DX268">
            <v>0.752</v>
          </cell>
          <cell r="DY268">
            <v>0.73599999999999999</v>
          </cell>
          <cell r="DZ268">
            <v>0.80800000000000005</v>
          </cell>
          <cell r="EA268">
            <v>0.76800000000000002</v>
          </cell>
          <cell r="EB268">
            <v>0.66400000000000003</v>
          </cell>
          <cell r="EC268">
            <v>0.66400000000000003</v>
          </cell>
          <cell r="ED268">
            <v>0.54400000000000004</v>
          </cell>
          <cell r="EE268">
            <v>0.57599999999999996</v>
          </cell>
          <cell r="EF268">
            <v>0.312</v>
          </cell>
          <cell r="EG268">
            <v>1.6E-2</v>
          </cell>
          <cell r="EH268">
            <v>8.0000000000000002E-3</v>
          </cell>
          <cell r="EJ268">
            <v>0.55200000000000005</v>
          </cell>
          <cell r="EK268">
            <v>2.4E-2</v>
          </cell>
          <cell r="EL268">
            <v>8.0000000000000002E-3</v>
          </cell>
          <cell r="EN268">
            <v>8.7999999999999995E-2</v>
          </cell>
          <cell r="EO268">
            <v>0.32</v>
          </cell>
          <cell r="EP268">
            <v>0.26400000000000001</v>
          </cell>
          <cell r="ER268">
            <v>1.6E-2</v>
          </cell>
          <cell r="ES268">
            <v>3.2000000000000001E-2</v>
          </cell>
          <cell r="ET268">
            <v>2.4E-2</v>
          </cell>
          <cell r="EV268">
            <v>3.2000000000000001E-2</v>
          </cell>
          <cell r="EW268">
            <v>0.60799999999999998</v>
          </cell>
          <cell r="EX268">
            <v>0.69599999999999995</v>
          </cell>
          <cell r="EZ268">
            <v>8.8800000000000008</v>
          </cell>
          <cell r="FA268">
            <v>0</v>
          </cell>
          <cell r="FB268">
            <v>8.0000000000000002E-3</v>
          </cell>
          <cell r="FC268">
            <v>8.0000000000000002E-3</v>
          </cell>
          <cell r="FD268">
            <v>1.6E-2</v>
          </cell>
          <cell r="FE268">
            <v>8.0000000000000002E-3</v>
          </cell>
          <cell r="FF268">
            <v>2.4E-2</v>
          </cell>
          <cell r="FG268">
            <v>0.08</v>
          </cell>
          <cell r="FH268">
            <v>0.128</v>
          </cell>
          <cell r="FI268">
            <v>0.27200000000000002</v>
          </cell>
          <cell r="FJ268">
            <v>0.45600000000000002</v>
          </cell>
          <cell r="FK268">
            <v>0</v>
          </cell>
          <cell r="GA268">
            <v>0.08</v>
          </cell>
          <cell r="GB268">
            <v>0.33600000000000002</v>
          </cell>
          <cell r="GC268">
            <v>0.32</v>
          </cell>
          <cell r="GD268">
            <v>0.192</v>
          </cell>
          <cell r="GE268">
            <v>0.24</v>
          </cell>
          <cell r="GF268">
            <v>8.0000000000000002E-3</v>
          </cell>
          <cell r="GG268">
            <v>0.61599999999999999</v>
          </cell>
          <cell r="GH268">
            <v>0.28000000000000003</v>
          </cell>
          <cell r="GI268">
            <v>0.376</v>
          </cell>
          <cell r="GJ268">
            <v>0.624</v>
          </cell>
          <cell r="GK268">
            <v>0.496</v>
          </cell>
          <cell r="GL268">
            <v>0.376</v>
          </cell>
          <cell r="GM268">
            <v>0.28799999999999998</v>
          </cell>
          <cell r="GN268">
            <v>8.7999999999999995E-2</v>
          </cell>
          <cell r="GO268">
            <v>5.6000000000000001E-2</v>
          </cell>
          <cell r="GP268">
            <v>0.14399999999999999</v>
          </cell>
          <cell r="GQ268">
            <v>0.08</v>
          </cell>
          <cell r="GR268">
            <v>0.6</v>
          </cell>
          <cell r="GS268">
            <v>0</v>
          </cell>
          <cell r="GT268">
            <v>0.16800000000000001</v>
          </cell>
          <cell r="GU268">
            <v>0.14399999999999999</v>
          </cell>
          <cell r="GV268">
            <v>1.6E-2</v>
          </cell>
          <cell r="GW268">
            <v>8.7999999999999995E-2</v>
          </cell>
          <cell r="GX268">
            <v>0</v>
          </cell>
          <cell r="GY268">
            <v>8.0000000000000002E-3</v>
          </cell>
          <cell r="GZ268">
            <v>0.112</v>
          </cell>
          <cell r="HA268">
            <v>8.7999999999999995E-2</v>
          </cell>
          <cell r="HB268">
            <v>0</v>
          </cell>
          <cell r="HC268">
            <v>0.08</v>
          </cell>
          <cell r="HD268">
            <v>8.0000000000000002E-3</v>
          </cell>
          <cell r="HE268">
            <v>8.0000000000000002E-3</v>
          </cell>
          <cell r="HF268">
            <v>1.6E-2</v>
          </cell>
          <cell r="HG268">
            <v>1.6E-2</v>
          </cell>
          <cell r="HH268">
            <v>2.4E-2</v>
          </cell>
          <cell r="HI268">
            <v>1.6E-2</v>
          </cell>
          <cell r="HJ268">
            <v>8.0000000000000002E-3</v>
          </cell>
        </row>
        <row r="269">
          <cell r="G269" t="str">
            <v>METCALFE</v>
          </cell>
          <cell r="L269" t="str">
            <v>Lake Calumet Elementary Network</v>
          </cell>
          <cell r="AB269">
            <v>609902</v>
          </cell>
          <cell r="AR269" t="str">
            <v>47</v>
          </cell>
          <cell r="AS269" t="str">
            <v>weak</v>
          </cell>
          <cell r="AT269" t="str">
            <v>neutral</v>
          </cell>
          <cell r="AU269" t="str">
            <v>neutral</v>
          </cell>
          <cell r="AV269">
            <v>34</v>
          </cell>
          <cell r="AW269">
            <v>41</v>
          </cell>
          <cell r="AX269">
            <v>43</v>
          </cell>
          <cell r="AY269">
            <v>136</v>
          </cell>
          <cell r="AZ269">
            <v>0</v>
          </cell>
          <cell r="BA269">
            <v>0</v>
          </cell>
          <cell r="BB269">
            <v>133</v>
          </cell>
          <cell r="BC269">
            <v>0</v>
          </cell>
          <cell r="BI269">
            <v>2.9000000000000001E-2</v>
          </cell>
          <cell r="BJ269">
            <v>2.9000000000000001E-2</v>
          </cell>
          <cell r="BK269">
            <v>2.9000000000000001E-2</v>
          </cell>
          <cell r="BL269">
            <v>2.1999999999999999E-2</v>
          </cell>
          <cell r="BM269">
            <v>4.3999999999999997E-2</v>
          </cell>
          <cell r="BN269">
            <v>6.6000000000000003E-2</v>
          </cell>
          <cell r="BO269">
            <v>5.8999999999999997E-2</v>
          </cell>
          <cell r="BP269">
            <v>8.1000000000000003E-2</v>
          </cell>
          <cell r="BQ269">
            <v>0.11799999999999999</v>
          </cell>
          <cell r="BR269">
            <v>8.1000000000000003E-2</v>
          </cell>
          <cell r="BS269">
            <v>0.16200000000000001</v>
          </cell>
          <cell r="BT269">
            <v>0.184</v>
          </cell>
          <cell r="BU269">
            <v>0.42599999999999999</v>
          </cell>
          <cell r="BV269">
            <v>0.29399999999999998</v>
          </cell>
          <cell r="BW269">
            <v>0.32400000000000001</v>
          </cell>
          <cell r="BX269">
            <v>0.221</v>
          </cell>
          <cell r="BY269">
            <v>0.36</v>
          </cell>
          <cell r="BZ269">
            <v>0.29399999999999998</v>
          </cell>
          <cell r="CA269">
            <v>0</v>
          </cell>
          <cell r="CB269">
            <v>2.1999999999999999E-2</v>
          </cell>
          <cell r="CC269">
            <v>2.9000000000000001E-2</v>
          </cell>
          <cell r="CD269">
            <v>4.3999999999999997E-2</v>
          </cell>
          <cell r="CE269">
            <v>2.9000000000000001E-2</v>
          </cell>
          <cell r="CF269">
            <v>2.9000000000000001E-2</v>
          </cell>
          <cell r="CG269">
            <v>0.48499999999999999</v>
          </cell>
          <cell r="CH269">
            <v>0.57399999999999995</v>
          </cell>
          <cell r="CI269">
            <v>0.5</v>
          </cell>
          <cell r="CJ269">
            <v>0.63200000000000001</v>
          </cell>
          <cell r="CK269">
            <v>0.40400000000000003</v>
          </cell>
          <cell r="CL269">
            <v>0.42599999999999999</v>
          </cell>
          <cell r="CM269">
            <v>0</v>
          </cell>
          <cell r="CN269">
            <v>0</v>
          </cell>
          <cell r="CO269">
            <v>7.0000000000000001E-3</v>
          </cell>
          <cell r="CP269">
            <v>7.0000000000000001E-3</v>
          </cell>
          <cell r="CQ269">
            <v>1.4999999999999999E-2</v>
          </cell>
          <cell r="CR269">
            <v>1.4999999999999999E-2</v>
          </cell>
          <cell r="CS269">
            <v>2.9000000000000001E-2</v>
          </cell>
          <cell r="CT269">
            <v>6.6000000000000003E-2</v>
          </cell>
          <cell r="CU269">
            <v>5.8999999999999997E-2</v>
          </cell>
          <cell r="CV269">
            <v>3.6999999999999998E-2</v>
          </cell>
          <cell r="CW269">
            <v>3.6999999999999998E-2</v>
          </cell>
          <cell r="CX269">
            <v>3.6999999999999998E-2</v>
          </cell>
          <cell r="CY269">
            <v>4.3999999999999997E-2</v>
          </cell>
          <cell r="CZ269">
            <v>4.3999999999999997E-2</v>
          </cell>
          <cell r="DA269">
            <v>7.3999999999999996E-2</v>
          </cell>
          <cell r="DB269">
            <v>9.6000000000000002E-2</v>
          </cell>
          <cell r="DC269">
            <v>0.11</v>
          </cell>
          <cell r="DD269">
            <v>7.3999999999999996E-2</v>
          </cell>
          <cell r="DE269">
            <v>0.14699999999999999</v>
          </cell>
          <cell r="DF269">
            <v>0.191</v>
          </cell>
          <cell r="DG269">
            <v>0.19900000000000001</v>
          </cell>
          <cell r="DH269">
            <v>0.20599999999999999</v>
          </cell>
          <cell r="DI269">
            <v>0.22800000000000001</v>
          </cell>
          <cell r="DJ269">
            <v>0.30099999999999999</v>
          </cell>
          <cell r="DK269">
            <v>0.17599999999999999</v>
          </cell>
          <cell r="DL269">
            <v>0.221</v>
          </cell>
          <cell r="DM269">
            <v>0.221</v>
          </cell>
          <cell r="DN269">
            <v>7.0000000000000001E-3</v>
          </cell>
          <cell r="DO269">
            <v>7.0000000000000001E-3</v>
          </cell>
          <cell r="DP269">
            <v>7.0000000000000001E-3</v>
          </cell>
          <cell r="DQ269">
            <v>1.4999999999999999E-2</v>
          </cell>
          <cell r="DR269">
            <v>1.4999999999999999E-2</v>
          </cell>
          <cell r="DS269">
            <v>2.1999999999999999E-2</v>
          </cell>
          <cell r="DT269">
            <v>2.1999999999999999E-2</v>
          </cell>
          <cell r="DU269">
            <v>1.4999999999999999E-2</v>
          </cell>
          <cell r="DV269">
            <v>3.6999999999999998E-2</v>
          </cell>
          <cell r="DW269">
            <v>0.80900000000000005</v>
          </cell>
          <cell r="DX269">
            <v>0.76500000000000001</v>
          </cell>
          <cell r="DY269">
            <v>0.75</v>
          </cell>
          <cell r="DZ269">
            <v>0.72799999999999998</v>
          </cell>
          <cell r="EA269">
            <v>0.69899999999999995</v>
          </cell>
          <cell r="EB269">
            <v>0.58799999999999997</v>
          </cell>
          <cell r="EC269">
            <v>0.67600000000000005</v>
          </cell>
          <cell r="ED269">
            <v>0.58799999999999997</v>
          </cell>
          <cell r="EE269">
            <v>0.61</v>
          </cell>
          <cell r="EF269">
            <v>0.316</v>
          </cell>
          <cell r="EG269">
            <v>6.6000000000000003E-2</v>
          </cell>
          <cell r="EH269">
            <v>2.1999999999999999E-2</v>
          </cell>
          <cell r="EJ269">
            <v>0.375</v>
          </cell>
          <cell r="EK269">
            <v>0.13200000000000001</v>
          </cell>
          <cell r="EL269">
            <v>0.11</v>
          </cell>
          <cell r="EN269">
            <v>0.10299999999999999</v>
          </cell>
          <cell r="EO269">
            <v>0.36</v>
          </cell>
          <cell r="EP269">
            <v>0.38200000000000001</v>
          </cell>
          <cell r="ER269">
            <v>7.0000000000000001E-3</v>
          </cell>
          <cell r="ES269">
            <v>2.1999999999999999E-2</v>
          </cell>
          <cell r="ET269">
            <v>0.125</v>
          </cell>
          <cell r="EV269">
            <v>0.19900000000000001</v>
          </cell>
          <cell r="EW269">
            <v>0.41899999999999998</v>
          </cell>
          <cell r="EX269">
            <v>0.36</v>
          </cell>
          <cell r="EZ269">
            <v>7.14</v>
          </cell>
          <cell r="FA269">
            <v>3.6999999999999998E-2</v>
          </cell>
          <cell r="FB269">
            <v>1.4999999999999999E-2</v>
          </cell>
          <cell r="FC269">
            <v>4.3999999999999997E-2</v>
          </cell>
          <cell r="FD269">
            <v>3.6999999999999998E-2</v>
          </cell>
          <cell r="FE269">
            <v>0.11799999999999999</v>
          </cell>
          <cell r="FF269">
            <v>0.10299999999999999</v>
          </cell>
          <cell r="FG269">
            <v>0.11799999999999999</v>
          </cell>
          <cell r="FH269">
            <v>0.17599999999999999</v>
          </cell>
          <cell r="FI269">
            <v>0.11</v>
          </cell>
          <cell r="FJ269">
            <v>0.221</v>
          </cell>
          <cell r="FK269">
            <v>2.1999999999999999E-2</v>
          </cell>
          <cell r="GA269">
            <v>2.1999999999999999E-2</v>
          </cell>
          <cell r="GB269">
            <v>3.6999999999999998E-2</v>
          </cell>
          <cell r="GC269">
            <v>0</v>
          </cell>
          <cell r="GD269">
            <v>3.6999999999999998E-2</v>
          </cell>
          <cell r="GE269">
            <v>0.125</v>
          </cell>
          <cell r="GF269">
            <v>7.0000000000000001E-3</v>
          </cell>
          <cell r="GG269">
            <v>0.38200000000000001</v>
          </cell>
          <cell r="GH269">
            <v>0.316</v>
          </cell>
          <cell r="GI269">
            <v>0.375</v>
          </cell>
          <cell r="GJ269">
            <v>0.38200000000000001</v>
          </cell>
          <cell r="GK269">
            <v>0.45600000000000002</v>
          </cell>
          <cell r="GL269">
            <v>0.41899999999999998</v>
          </cell>
          <cell r="GM269">
            <v>0.54400000000000004</v>
          </cell>
          <cell r="GN269">
            <v>0.39</v>
          </cell>
          <cell r="GO269">
            <v>0.42599999999999999</v>
          </cell>
          <cell r="GP269">
            <v>0.40400000000000003</v>
          </cell>
          <cell r="GQ269">
            <v>0.309</v>
          </cell>
          <cell r="GR269">
            <v>0.49299999999999999</v>
          </cell>
          <cell r="GS269">
            <v>1.4999999999999999E-2</v>
          </cell>
          <cell r="GT269">
            <v>0.191</v>
          </cell>
          <cell r="GU269">
            <v>0.14699999999999999</v>
          </cell>
          <cell r="GV269">
            <v>0.10299999999999999</v>
          </cell>
          <cell r="GW269">
            <v>5.0999999999999997E-2</v>
          </cell>
          <cell r="GX269">
            <v>3.6999999999999998E-2</v>
          </cell>
          <cell r="GY269">
            <v>2.1999999999999999E-2</v>
          </cell>
          <cell r="GZ269">
            <v>1.4999999999999999E-2</v>
          </cell>
          <cell r="HA269">
            <v>7.0000000000000001E-3</v>
          </cell>
          <cell r="HB269">
            <v>1.4999999999999999E-2</v>
          </cell>
          <cell r="HC269">
            <v>1.4999999999999999E-2</v>
          </cell>
          <cell r="HD269">
            <v>0</v>
          </cell>
          <cell r="HE269">
            <v>1.4999999999999999E-2</v>
          </cell>
          <cell r="HF269">
            <v>5.0999999999999997E-2</v>
          </cell>
          <cell r="HG269">
            <v>4.3999999999999997E-2</v>
          </cell>
          <cell r="HH269">
            <v>5.8999999999999997E-2</v>
          </cell>
          <cell r="HI269">
            <v>4.3999999999999997E-2</v>
          </cell>
          <cell r="HJ269">
            <v>4.3999999999999997E-2</v>
          </cell>
        </row>
        <row r="270">
          <cell r="G270" t="str">
            <v>EDWARDS</v>
          </cell>
          <cell r="L270" t="str">
            <v>Midway Elementary Network</v>
          </cell>
          <cell r="AB270">
            <v>609903</v>
          </cell>
          <cell r="AR270" t="str">
            <v>43</v>
          </cell>
          <cell r="AS270" t="str">
            <v>weak</v>
          </cell>
          <cell r="AT270" t="str">
            <v>neutral</v>
          </cell>
          <cell r="AU270" t="str">
            <v>weak</v>
          </cell>
          <cell r="AV270">
            <v>33</v>
          </cell>
          <cell r="AW270">
            <v>56</v>
          </cell>
          <cell r="AX270">
            <v>36</v>
          </cell>
          <cell r="AY270">
            <v>386</v>
          </cell>
          <cell r="AZ270">
            <v>16</v>
          </cell>
          <cell r="BA270">
            <v>3</v>
          </cell>
          <cell r="BB270">
            <v>1</v>
          </cell>
          <cell r="BC270">
            <v>345</v>
          </cell>
          <cell r="BI270">
            <v>1.6E-2</v>
          </cell>
          <cell r="BJ270">
            <v>0.01</v>
          </cell>
          <cell r="BK270">
            <v>2.8000000000000001E-2</v>
          </cell>
          <cell r="BL270">
            <v>3.0000000000000001E-3</v>
          </cell>
          <cell r="BM270">
            <v>2.3E-2</v>
          </cell>
          <cell r="BN270">
            <v>8.5000000000000006E-2</v>
          </cell>
          <cell r="BO270">
            <v>6.7000000000000004E-2</v>
          </cell>
          <cell r="BP270">
            <v>0.06</v>
          </cell>
          <cell r="BQ270">
            <v>6.2E-2</v>
          </cell>
          <cell r="BR270">
            <v>4.3999999999999997E-2</v>
          </cell>
          <cell r="BS270">
            <v>0.10100000000000001</v>
          </cell>
          <cell r="BT270">
            <v>0.19900000000000001</v>
          </cell>
          <cell r="BU270">
            <v>0.48199999999999998</v>
          </cell>
          <cell r="BV270">
            <v>0.40200000000000002</v>
          </cell>
          <cell r="BW270">
            <v>0.44600000000000001</v>
          </cell>
          <cell r="BX270">
            <v>0.254</v>
          </cell>
          <cell r="BY270">
            <v>0.44800000000000001</v>
          </cell>
          <cell r="BZ270">
            <v>0.35499999999999998</v>
          </cell>
          <cell r="CA270">
            <v>2.5999999999999999E-2</v>
          </cell>
          <cell r="CB270">
            <v>1.2999999999999999E-2</v>
          </cell>
          <cell r="CC270">
            <v>4.1000000000000002E-2</v>
          </cell>
          <cell r="CD270">
            <v>2.8000000000000001E-2</v>
          </cell>
          <cell r="CE270">
            <v>3.9E-2</v>
          </cell>
          <cell r="CF270">
            <v>5.7000000000000002E-2</v>
          </cell>
          <cell r="CG270">
            <v>0.40899999999999997</v>
          </cell>
          <cell r="CH270">
            <v>0.51600000000000001</v>
          </cell>
          <cell r="CI270">
            <v>0.42199999999999999</v>
          </cell>
          <cell r="CJ270">
            <v>0.67100000000000004</v>
          </cell>
          <cell r="CK270">
            <v>0.38900000000000001</v>
          </cell>
          <cell r="CL270">
            <v>0.30299999999999999</v>
          </cell>
          <cell r="CM270">
            <v>5.0000000000000001E-3</v>
          </cell>
          <cell r="CN270">
            <v>8.0000000000000002E-3</v>
          </cell>
          <cell r="CO270">
            <v>8.0000000000000002E-3</v>
          </cell>
          <cell r="CP270">
            <v>8.0000000000000002E-3</v>
          </cell>
          <cell r="CQ270">
            <v>5.0000000000000001E-3</v>
          </cell>
          <cell r="CR270">
            <v>1.2999999999999999E-2</v>
          </cell>
          <cell r="CS270">
            <v>0.01</v>
          </cell>
          <cell r="CT270">
            <v>4.7E-2</v>
          </cell>
          <cell r="CU270">
            <v>1.6E-2</v>
          </cell>
          <cell r="CV270">
            <v>3.0000000000000001E-3</v>
          </cell>
          <cell r="CW270">
            <v>2.3E-2</v>
          </cell>
          <cell r="CX270">
            <v>2.5999999999999999E-2</v>
          </cell>
          <cell r="CY270">
            <v>3.5999999999999997E-2</v>
          </cell>
          <cell r="CZ270">
            <v>3.1E-2</v>
          </cell>
          <cell r="DA270">
            <v>3.5999999999999997E-2</v>
          </cell>
          <cell r="DB270">
            <v>5.1999999999999998E-2</v>
          </cell>
          <cell r="DC270">
            <v>6.2E-2</v>
          </cell>
          <cell r="DD270">
            <v>5.3999999999999999E-2</v>
          </cell>
          <cell r="DE270">
            <v>0.16600000000000001</v>
          </cell>
          <cell r="DF270">
            <v>0.16300000000000001</v>
          </cell>
          <cell r="DG270">
            <v>0.20699999999999999</v>
          </cell>
          <cell r="DH270">
            <v>0.189</v>
          </cell>
          <cell r="DI270">
            <v>0.16300000000000001</v>
          </cell>
          <cell r="DJ270">
            <v>0.223</v>
          </cell>
          <cell r="DK270">
            <v>0.22</v>
          </cell>
          <cell r="DL270">
            <v>0.23599999999999999</v>
          </cell>
          <cell r="DM270">
            <v>0.22</v>
          </cell>
          <cell r="DN270">
            <v>1.2999999999999999E-2</v>
          </cell>
          <cell r="DO270">
            <v>2.1000000000000001E-2</v>
          </cell>
          <cell r="DP270">
            <v>2.5999999999999999E-2</v>
          </cell>
          <cell r="DQ270">
            <v>1.7999999999999999E-2</v>
          </cell>
          <cell r="DR270">
            <v>2.1000000000000001E-2</v>
          </cell>
          <cell r="DS270">
            <v>2.3E-2</v>
          </cell>
          <cell r="DT270">
            <v>3.4000000000000002E-2</v>
          </cell>
          <cell r="DU270">
            <v>2.1000000000000001E-2</v>
          </cell>
          <cell r="DV270">
            <v>3.4000000000000002E-2</v>
          </cell>
          <cell r="DW270">
            <v>0.81299999999999994</v>
          </cell>
          <cell r="DX270">
            <v>0.78500000000000003</v>
          </cell>
          <cell r="DY270">
            <v>0.73299999999999998</v>
          </cell>
          <cell r="DZ270">
            <v>0.749</v>
          </cell>
          <cell r="EA270">
            <v>0.78</v>
          </cell>
          <cell r="EB270">
            <v>0.70499999999999996</v>
          </cell>
          <cell r="EC270">
            <v>0.68400000000000005</v>
          </cell>
          <cell r="ED270">
            <v>0.63500000000000001</v>
          </cell>
          <cell r="EE270">
            <v>0.67600000000000005</v>
          </cell>
          <cell r="EF270">
            <v>0.30099999999999999</v>
          </cell>
          <cell r="EG270">
            <v>0.01</v>
          </cell>
          <cell r="EH270">
            <v>1.6E-2</v>
          </cell>
          <cell r="EJ270">
            <v>0.28199999999999997</v>
          </cell>
          <cell r="EK270">
            <v>3.1E-2</v>
          </cell>
          <cell r="EL270">
            <v>2.3E-2</v>
          </cell>
          <cell r="EN270">
            <v>0.158</v>
          </cell>
          <cell r="EO270">
            <v>0.35799999999999998</v>
          </cell>
          <cell r="EP270">
            <v>0.30299999999999999</v>
          </cell>
          <cell r="ER270">
            <v>0.13</v>
          </cell>
          <cell r="ES270">
            <v>8.7999999999999995E-2</v>
          </cell>
          <cell r="ET270">
            <v>0.13500000000000001</v>
          </cell>
          <cell r="EV270">
            <v>0.13</v>
          </cell>
          <cell r="EW270">
            <v>0.51300000000000001</v>
          </cell>
          <cell r="EX270">
            <v>0.52300000000000002</v>
          </cell>
          <cell r="EZ270">
            <v>8.35</v>
          </cell>
          <cell r="FA270">
            <v>1.2999999999999999E-2</v>
          </cell>
          <cell r="FB270">
            <v>8.0000000000000002E-3</v>
          </cell>
          <cell r="FC270">
            <v>1.2999999999999999E-2</v>
          </cell>
          <cell r="FD270">
            <v>2.1000000000000001E-2</v>
          </cell>
          <cell r="FE270">
            <v>3.4000000000000002E-2</v>
          </cell>
          <cell r="FF270">
            <v>4.3999999999999997E-2</v>
          </cell>
          <cell r="FG270">
            <v>8.7999999999999995E-2</v>
          </cell>
          <cell r="FH270">
            <v>0.153</v>
          </cell>
          <cell r="FI270">
            <v>0.17599999999999999</v>
          </cell>
          <cell r="FJ270">
            <v>0.35</v>
          </cell>
          <cell r="FK270">
            <v>0.10100000000000001</v>
          </cell>
          <cell r="GA270">
            <v>1.7999999999999999E-2</v>
          </cell>
          <cell r="GB270">
            <v>1.2999999999999999E-2</v>
          </cell>
          <cell r="GC270">
            <v>1.7999999999999999E-2</v>
          </cell>
          <cell r="GD270">
            <v>2.8000000000000001E-2</v>
          </cell>
          <cell r="GE270">
            <v>0.122</v>
          </cell>
          <cell r="GF270">
            <v>2.1000000000000001E-2</v>
          </cell>
          <cell r="GG270">
            <v>0.39600000000000002</v>
          </cell>
          <cell r="GH270">
            <v>0.32400000000000001</v>
          </cell>
          <cell r="GI270">
            <v>0.32100000000000001</v>
          </cell>
          <cell r="GJ270">
            <v>0.378</v>
          </cell>
          <cell r="GK270">
            <v>0.39900000000000002</v>
          </cell>
          <cell r="GL270">
            <v>0.43</v>
          </cell>
          <cell r="GM270">
            <v>0.45600000000000002</v>
          </cell>
          <cell r="GN270">
            <v>0.39100000000000001</v>
          </cell>
          <cell r="GO270">
            <v>0.41199999999999998</v>
          </cell>
          <cell r="GP270">
            <v>0.373</v>
          </cell>
          <cell r="GQ270">
            <v>0.30599999999999999</v>
          </cell>
          <cell r="GR270">
            <v>0.40200000000000002</v>
          </cell>
          <cell r="GS270">
            <v>3.4000000000000002E-2</v>
          </cell>
          <cell r="GT270">
            <v>0.17599999999999999</v>
          </cell>
          <cell r="GU270">
            <v>0.161</v>
          </cell>
          <cell r="GV270">
            <v>0.11700000000000001</v>
          </cell>
          <cell r="GW270">
            <v>0.08</v>
          </cell>
          <cell r="GX270">
            <v>5.7000000000000002E-2</v>
          </cell>
          <cell r="GY270">
            <v>1.6E-2</v>
          </cell>
          <cell r="GZ270">
            <v>1.7999999999999999E-2</v>
          </cell>
          <cell r="HA270">
            <v>1.2999999999999999E-2</v>
          </cell>
          <cell r="HB270">
            <v>1.2999999999999999E-2</v>
          </cell>
          <cell r="HC270">
            <v>1.6E-2</v>
          </cell>
          <cell r="HD270">
            <v>1.7999999999999999E-2</v>
          </cell>
          <cell r="HE270">
            <v>0.08</v>
          </cell>
          <cell r="HF270">
            <v>7.8E-2</v>
          </cell>
          <cell r="HG270">
            <v>7.4999999999999997E-2</v>
          </cell>
          <cell r="HH270">
            <v>9.0999999999999998E-2</v>
          </cell>
          <cell r="HI270">
            <v>7.8E-2</v>
          </cell>
          <cell r="HJ270">
            <v>7.2999999999999995E-2</v>
          </cell>
        </row>
        <row r="271">
          <cell r="G271" t="str">
            <v>ELLINGTON</v>
          </cell>
          <cell r="L271" t="str">
            <v>Austin-North Lawndale Elementary Network</v>
          </cell>
          <cell r="AB271">
            <v>609904</v>
          </cell>
          <cell r="AR271" t="str">
            <v>&gt; 75</v>
          </cell>
          <cell r="AS271" t="str">
            <v>very strong</v>
          </cell>
          <cell r="AT271" t="str">
            <v>very strong</v>
          </cell>
          <cell r="AU271" t="str">
            <v>very strong</v>
          </cell>
          <cell r="AV271">
            <v>96</v>
          </cell>
          <cell r="AW271">
            <v>90</v>
          </cell>
          <cell r="AX271">
            <v>94</v>
          </cell>
          <cell r="AY271">
            <v>217</v>
          </cell>
          <cell r="AZ271">
            <v>0</v>
          </cell>
          <cell r="BA271">
            <v>0</v>
          </cell>
          <cell r="BB271">
            <v>201</v>
          </cell>
          <cell r="BC271">
            <v>8</v>
          </cell>
          <cell r="BI271">
            <v>0</v>
          </cell>
          <cell r="BJ271">
            <v>0</v>
          </cell>
          <cell r="BK271">
            <v>0</v>
          </cell>
          <cell r="BL271">
            <v>5.0000000000000001E-3</v>
          </cell>
          <cell r="BM271">
            <v>5.0000000000000001E-3</v>
          </cell>
          <cell r="BN271">
            <v>2.8000000000000001E-2</v>
          </cell>
          <cell r="BO271">
            <v>8.9999999999999993E-3</v>
          </cell>
          <cell r="BP271">
            <v>1.7999999999999999E-2</v>
          </cell>
          <cell r="BQ271">
            <v>8.9999999999999993E-3</v>
          </cell>
          <cell r="BR271">
            <v>2.3E-2</v>
          </cell>
          <cell r="BS271">
            <v>3.2000000000000001E-2</v>
          </cell>
          <cell r="BT271">
            <v>0.06</v>
          </cell>
          <cell r="BU271">
            <v>0.14299999999999999</v>
          </cell>
          <cell r="BV271">
            <v>7.3999999999999996E-2</v>
          </cell>
          <cell r="BW271">
            <v>0.12</v>
          </cell>
          <cell r="BX271">
            <v>0.124</v>
          </cell>
          <cell r="BY271">
            <v>0.18</v>
          </cell>
          <cell r="BZ271">
            <v>0.16600000000000001</v>
          </cell>
          <cell r="CA271">
            <v>5.0000000000000001E-3</v>
          </cell>
          <cell r="CB271">
            <v>0</v>
          </cell>
          <cell r="CC271">
            <v>1.4E-2</v>
          </cell>
          <cell r="CD271">
            <v>0</v>
          </cell>
          <cell r="CE271">
            <v>0</v>
          </cell>
          <cell r="CF271">
            <v>1.7999999999999999E-2</v>
          </cell>
          <cell r="CG271">
            <v>0.84299999999999997</v>
          </cell>
          <cell r="CH271">
            <v>0.90800000000000003</v>
          </cell>
          <cell r="CI271">
            <v>0.85699999999999998</v>
          </cell>
          <cell r="CJ271">
            <v>0.84799999999999998</v>
          </cell>
          <cell r="CK271">
            <v>0.78300000000000003</v>
          </cell>
          <cell r="CL271">
            <v>0.72799999999999998</v>
          </cell>
          <cell r="CM271">
            <v>8.9999999999999993E-3</v>
          </cell>
          <cell r="CN271">
            <v>1.4E-2</v>
          </cell>
          <cell r="CO271">
            <v>0</v>
          </cell>
          <cell r="CP271">
            <v>8.9999999999999993E-3</v>
          </cell>
          <cell r="CQ271">
            <v>5.0000000000000001E-3</v>
          </cell>
          <cell r="CR271">
            <v>8.9999999999999993E-3</v>
          </cell>
          <cell r="CS271">
            <v>1.7999999999999999E-2</v>
          </cell>
          <cell r="CT271">
            <v>2.8000000000000001E-2</v>
          </cell>
          <cell r="CU271">
            <v>1.4E-2</v>
          </cell>
          <cell r="CV271">
            <v>8.9999999999999993E-3</v>
          </cell>
          <cell r="CW271">
            <v>0</v>
          </cell>
          <cell r="CX271">
            <v>1.4E-2</v>
          </cell>
          <cell r="CY271">
            <v>8.9999999999999993E-3</v>
          </cell>
          <cell r="CZ271">
            <v>8.9999999999999993E-3</v>
          </cell>
          <cell r="DA271">
            <v>4.1000000000000002E-2</v>
          </cell>
          <cell r="DB271">
            <v>3.2000000000000001E-2</v>
          </cell>
          <cell r="DC271">
            <v>3.6999999999999998E-2</v>
          </cell>
          <cell r="DD271">
            <v>2.3E-2</v>
          </cell>
          <cell r="DE271">
            <v>7.3999999999999996E-2</v>
          </cell>
          <cell r="DF271">
            <v>7.8E-2</v>
          </cell>
          <cell r="DG271">
            <v>9.1999999999999998E-2</v>
          </cell>
          <cell r="DH271">
            <v>0.111</v>
          </cell>
          <cell r="DI271">
            <v>6.9000000000000006E-2</v>
          </cell>
          <cell r="DJ271">
            <v>0.14699999999999999</v>
          </cell>
          <cell r="DK271">
            <v>0.129</v>
          </cell>
          <cell r="DL271">
            <v>8.7999999999999995E-2</v>
          </cell>
          <cell r="DM271">
            <v>0.115</v>
          </cell>
          <cell r="DN271">
            <v>0</v>
          </cell>
          <cell r="DO271">
            <v>0</v>
          </cell>
          <cell r="DP271">
            <v>1.4E-2</v>
          </cell>
          <cell r="DQ271">
            <v>0</v>
          </cell>
          <cell r="DR271">
            <v>0</v>
          </cell>
          <cell r="DS271">
            <v>0</v>
          </cell>
          <cell r="DT271">
            <v>8.9999999999999993E-3</v>
          </cell>
          <cell r="DU271">
            <v>5.0000000000000001E-3</v>
          </cell>
          <cell r="DV271">
            <v>2.3E-2</v>
          </cell>
          <cell r="DW271">
            <v>0.90800000000000003</v>
          </cell>
          <cell r="DX271">
            <v>0.90800000000000003</v>
          </cell>
          <cell r="DY271">
            <v>0.88</v>
          </cell>
          <cell r="DZ271">
            <v>0.871</v>
          </cell>
          <cell r="EA271">
            <v>0.91700000000000004</v>
          </cell>
          <cell r="EB271">
            <v>0.80200000000000005</v>
          </cell>
          <cell r="EC271">
            <v>0.81100000000000005</v>
          </cell>
          <cell r="ED271">
            <v>0.84299999999999997</v>
          </cell>
          <cell r="EE271">
            <v>0.82499999999999996</v>
          </cell>
          <cell r="EF271">
            <v>0.61799999999999999</v>
          </cell>
          <cell r="EG271">
            <v>1.4E-2</v>
          </cell>
          <cell r="EH271">
            <v>5.0000000000000001E-3</v>
          </cell>
          <cell r="EJ271">
            <v>0.20300000000000001</v>
          </cell>
          <cell r="EK271">
            <v>4.5999999999999999E-2</v>
          </cell>
          <cell r="EL271">
            <v>1.4E-2</v>
          </cell>
          <cell r="EN271">
            <v>4.1000000000000002E-2</v>
          </cell>
          <cell r="EO271">
            <v>0.17499999999999999</v>
          </cell>
          <cell r="EP271">
            <v>9.7000000000000003E-2</v>
          </cell>
          <cell r="ER271">
            <v>3.2000000000000001E-2</v>
          </cell>
          <cell r="ES271">
            <v>8.9999999999999993E-3</v>
          </cell>
          <cell r="ET271">
            <v>3.6999999999999998E-2</v>
          </cell>
          <cell r="EV271">
            <v>0.106</v>
          </cell>
          <cell r="EW271">
            <v>0.75600000000000001</v>
          </cell>
          <cell r="EX271">
            <v>0.84799999999999998</v>
          </cell>
          <cell r="EZ271">
            <v>9.0299999999999994</v>
          </cell>
          <cell r="FA271">
            <v>0</v>
          </cell>
          <cell r="FB271">
            <v>0</v>
          </cell>
          <cell r="FC271">
            <v>5.0000000000000001E-3</v>
          </cell>
          <cell r="FD271">
            <v>0</v>
          </cell>
          <cell r="FE271">
            <v>1.4E-2</v>
          </cell>
          <cell r="FF271">
            <v>3.2000000000000001E-2</v>
          </cell>
          <cell r="FG271">
            <v>6.5000000000000002E-2</v>
          </cell>
          <cell r="FH271">
            <v>0.14299999999999999</v>
          </cell>
          <cell r="FI271">
            <v>0.24</v>
          </cell>
          <cell r="FJ271">
            <v>0.48399999999999999</v>
          </cell>
          <cell r="FK271">
            <v>1.7999999999999999E-2</v>
          </cell>
          <cell r="GA271">
            <v>0</v>
          </cell>
          <cell r="GB271">
            <v>8.9999999999999993E-3</v>
          </cell>
          <cell r="GC271">
            <v>0</v>
          </cell>
          <cell r="GD271">
            <v>5.0000000000000001E-3</v>
          </cell>
          <cell r="GE271">
            <v>3.6999999999999998E-2</v>
          </cell>
          <cell r="GF271">
            <v>0</v>
          </cell>
          <cell r="GG271">
            <v>0.161</v>
          </cell>
          <cell r="GH271">
            <v>0.14699999999999999</v>
          </cell>
          <cell r="GI271">
            <v>0.115</v>
          </cell>
          <cell r="GJ271">
            <v>0.14299999999999999</v>
          </cell>
          <cell r="GK271">
            <v>0.23499999999999999</v>
          </cell>
          <cell r="GL271">
            <v>0.124</v>
          </cell>
          <cell r="GM271">
            <v>0.78300000000000003</v>
          </cell>
          <cell r="GN271">
            <v>0.64500000000000002</v>
          </cell>
          <cell r="GO271">
            <v>0.7</v>
          </cell>
          <cell r="GP271">
            <v>0.75600000000000001</v>
          </cell>
          <cell r="GQ271">
            <v>0.59399999999999997</v>
          </cell>
          <cell r="GR271">
            <v>0.84799999999999998</v>
          </cell>
          <cell r="GS271">
            <v>3.6999999999999998E-2</v>
          </cell>
          <cell r="GT271">
            <v>0.14699999999999999</v>
          </cell>
          <cell r="GU271">
            <v>0.13800000000000001</v>
          </cell>
          <cell r="GV271">
            <v>7.3999999999999996E-2</v>
          </cell>
          <cell r="GW271">
            <v>0.12</v>
          </cell>
          <cell r="GX271">
            <v>1.7999999999999999E-2</v>
          </cell>
          <cell r="GY271">
            <v>8.9999999999999993E-3</v>
          </cell>
          <cell r="GZ271">
            <v>2.3E-2</v>
          </cell>
          <cell r="HA271">
            <v>1.4E-2</v>
          </cell>
          <cell r="HB271">
            <v>5.0000000000000001E-3</v>
          </cell>
          <cell r="HC271">
            <v>5.0000000000000001E-3</v>
          </cell>
          <cell r="HD271">
            <v>5.0000000000000001E-3</v>
          </cell>
          <cell r="HE271">
            <v>8.9999999999999993E-3</v>
          </cell>
          <cell r="HF271">
            <v>2.8000000000000001E-2</v>
          </cell>
          <cell r="HG271">
            <v>3.2000000000000001E-2</v>
          </cell>
          <cell r="HH271">
            <v>1.7999999999999999E-2</v>
          </cell>
          <cell r="HI271">
            <v>8.9999999999999993E-3</v>
          </cell>
          <cell r="HJ271">
            <v>5.0000000000000001E-3</v>
          </cell>
        </row>
        <row r="272">
          <cell r="G272" t="str">
            <v>EMMET</v>
          </cell>
          <cell r="L272" t="str">
            <v>Austin-North Lawndale Elementary Network</v>
          </cell>
          <cell r="AB272">
            <v>609906</v>
          </cell>
          <cell r="AR272" t="str">
            <v>&lt; 30</v>
          </cell>
          <cell r="AS272" t="str">
            <v/>
          </cell>
          <cell r="AT272" t="str">
            <v/>
          </cell>
          <cell r="AU272" t="str">
            <v/>
          </cell>
        </row>
        <row r="273">
          <cell r="G273" t="str">
            <v>ERICSON</v>
          </cell>
          <cell r="L273" t="str">
            <v>Garfield-Humboldt Elementary Network</v>
          </cell>
          <cell r="AB273">
            <v>609907</v>
          </cell>
          <cell r="AR273" t="str">
            <v>58</v>
          </cell>
          <cell r="AS273" t="str">
            <v>neutral</v>
          </cell>
          <cell r="AT273" t="str">
            <v>strong</v>
          </cell>
          <cell r="AU273" t="str">
            <v>neutral</v>
          </cell>
          <cell r="AV273">
            <v>55</v>
          </cell>
          <cell r="AW273">
            <v>71</v>
          </cell>
          <cell r="AX273">
            <v>58</v>
          </cell>
          <cell r="AY273">
            <v>187</v>
          </cell>
          <cell r="AZ273">
            <v>0</v>
          </cell>
          <cell r="BA273">
            <v>0</v>
          </cell>
          <cell r="BB273">
            <v>178</v>
          </cell>
          <cell r="BC273">
            <v>3</v>
          </cell>
          <cell r="BI273">
            <v>1.0999999999999999E-2</v>
          </cell>
          <cell r="BJ273">
            <v>1.6E-2</v>
          </cell>
          <cell r="BK273">
            <v>1.0999999999999999E-2</v>
          </cell>
          <cell r="BL273">
            <v>1.0999999999999999E-2</v>
          </cell>
          <cell r="BM273">
            <v>2.7E-2</v>
          </cell>
          <cell r="BN273">
            <v>3.2000000000000001E-2</v>
          </cell>
          <cell r="BO273">
            <v>0.08</v>
          </cell>
          <cell r="BP273">
            <v>5.2999999999999999E-2</v>
          </cell>
          <cell r="BQ273">
            <v>4.8000000000000001E-2</v>
          </cell>
          <cell r="BR273">
            <v>4.2999999999999997E-2</v>
          </cell>
          <cell r="BS273">
            <v>7.4999999999999997E-2</v>
          </cell>
          <cell r="BT273">
            <v>0.123</v>
          </cell>
          <cell r="BU273">
            <v>0.29399999999999998</v>
          </cell>
          <cell r="BV273">
            <v>0.219</v>
          </cell>
          <cell r="BW273">
            <v>0.28299999999999997</v>
          </cell>
          <cell r="BX273">
            <v>0.187</v>
          </cell>
          <cell r="BY273">
            <v>0.374</v>
          </cell>
          <cell r="BZ273">
            <v>0.33200000000000002</v>
          </cell>
          <cell r="CA273">
            <v>1.0999999999999999E-2</v>
          </cell>
          <cell r="CB273">
            <v>2.7E-2</v>
          </cell>
          <cell r="CC273">
            <v>1.0999999999999999E-2</v>
          </cell>
          <cell r="CD273">
            <v>1.6E-2</v>
          </cell>
          <cell r="CE273">
            <v>1.6E-2</v>
          </cell>
          <cell r="CF273">
            <v>3.6999999999999998E-2</v>
          </cell>
          <cell r="CG273">
            <v>0.60399999999999998</v>
          </cell>
          <cell r="CH273">
            <v>0.68400000000000005</v>
          </cell>
          <cell r="CI273">
            <v>0.64700000000000002</v>
          </cell>
          <cell r="CJ273">
            <v>0.74299999999999999</v>
          </cell>
          <cell r="CK273">
            <v>0.50800000000000001</v>
          </cell>
          <cell r="CL273">
            <v>0.47599999999999998</v>
          </cell>
          <cell r="CM273">
            <v>5.0000000000000001E-3</v>
          </cell>
          <cell r="CN273">
            <v>1.0999999999999999E-2</v>
          </cell>
          <cell r="CO273">
            <v>5.0000000000000001E-3</v>
          </cell>
          <cell r="CP273">
            <v>5.0000000000000001E-3</v>
          </cell>
          <cell r="CQ273">
            <v>5.0000000000000001E-3</v>
          </cell>
          <cell r="CR273">
            <v>1.0999999999999999E-2</v>
          </cell>
          <cell r="CS273">
            <v>1.6E-2</v>
          </cell>
          <cell r="CT273">
            <v>4.2999999999999997E-2</v>
          </cell>
          <cell r="CU273">
            <v>2.7E-2</v>
          </cell>
          <cell r="CV273">
            <v>5.0000000000000001E-3</v>
          </cell>
          <cell r="CW273">
            <v>1.6E-2</v>
          </cell>
          <cell r="CX273">
            <v>1.6E-2</v>
          </cell>
          <cell r="CY273">
            <v>1.6E-2</v>
          </cell>
          <cell r="CZ273">
            <v>2.1000000000000001E-2</v>
          </cell>
          <cell r="DA273">
            <v>4.2999999999999997E-2</v>
          </cell>
          <cell r="DB273">
            <v>2.7E-2</v>
          </cell>
          <cell r="DC273">
            <v>7.4999999999999997E-2</v>
          </cell>
          <cell r="DD273">
            <v>5.8999999999999997E-2</v>
          </cell>
          <cell r="DE273">
            <v>0.08</v>
          </cell>
          <cell r="DF273">
            <v>0.128</v>
          </cell>
          <cell r="DG273">
            <v>0.128</v>
          </cell>
          <cell r="DH273">
            <v>0.112</v>
          </cell>
          <cell r="DI273">
            <v>0.11799999999999999</v>
          </cell>
          <cell r="DJ273">
            <v>0.20899999999999999</v>
          </cell>
          <cell r="DK273">
            <v>0.193</v>
          </cell>
          <cell r="DL273">
            <v>0.187</v>
          </cell>
          <cell r="DM273">
            <v>0.17599999999999999</v>
          </cell>
          <cell r="DN273">
            <v>1.0999999999999999E-2</v>
          </cell>
          <cell r="DO273">
            <v>5.0000000000000001E-3</v>
          </cell>
          <cell r="DP273">
            <v>0</v>
          </cell>
          <cell r="DQ273">
            <v>5.0000000000000001E-3</v>
          </cell>
          <cell r="DR273">
            <v>0</v>
          </cell>
          <cell r="DS273">
            <v>5.0000000000000001E-3</v>
          </cell>
          <cell r="DT273">
            <v>5.0000000000000001E-3</v>
          </cell>
          <cell r="DU273">
            <v>0</v>
          </cell>
          <cell r="DV273">
            <v>2.1000000000000001E-2</v>
          </cell>
          <cell r="DW273">
            <v>0.89800000000000002</v>
          </cell>
          <cell r="DX273">
            <v>0.84</v>
          </cell>
          <cell r="DY273">
            <v>0.85</v>
          </cell>
          <cell r="DZ273">
            <v>0.86099999999999999</v>
          </cell>
          <cell r="EA273">
            <v>0.85599999999999998</v>
          </cell>
          <cell r="EB273">
            <v>0.73299999999999998</v>
          </cell>
          <cell r="EC273">
            <v>0.75900000000000001</v>
          </cell>
          <cell r="ED273">
            <v>0.69499999999999995</v>
          </cell>
          <cell r="EE273">
            <v>0.71699999999999997</v>
          </cell>
          <cell r="EF273">
            <v>0.39600000000000002</v>
          </cell>
          <cell r="EG273">
            <v>1.0999999999999999E-2</v>
          </cell>
          <cell r="EH273">
            <v>1.6E-2</v>
          </cell>
          <cell r="EJ273">
            <v>0.29899999999999999</v>
          </cell>
          <cell r="EK273">
            <v>5.2999999999999999E-2</v>
          </cell>
          <cell r="EL273">
            <v>5.2999999999999999E-2</v>
          </cell>
          <cell r="EN273">
            <v>7.4999999999999997E-2</v>
          </cell>
          <cell r="EO273">
            <v>0.29399999999999998</v>
          </cell>
          <cell r="EP273">
            <v>0.23</v>
          </cell>
          <cell r="ER273">
            <v>3.2000000000000001E-2</v>
          </cell>
          <cell r="ES273">
            <v>1.6E-2</v>
          </cell>
          <cell r="ET273">
            <v>8.5999999999999993E-2</v>
          </cell>
          <cell r="EV273">
            <v>0.19800000000000001</v>
          </cell>
          <cell r="EW273">
            <v>0.626</v>
          </cell>
          <cell r="EX273">
            <v>0.61499999999999999</v>
          </cell>
          <cell r="EZ273">
            <v>8.48</v>
          </cell>
          <cell r="FA273">
            <v>1.6E-2</v>
          </cell>
          <cell r="FB273">
            <v>5.0000000000000001E-3</v>
          </cell>
          <cell r="FC273">
            <v>1.0999999999999999E-2</v>
          </cell>
          <cell r="FD273">
            <v>2.1000000000000001E-2</v>
          </cell>
          <cell r="FE273">
            <v>3.6999999999999998E-2</v>
          </cell>
          <cell r="FF273">
            <v>5.2999999999999999E-2</v>
          </cell>
          <cell r="FG273">
            <v>0.08</v>
          </cell>
          <cell r="FH273">
            <v>0.13900000000000001</v>
          </cell>
          <cell r="FI273">
            <v>0.15</v>
          </cell>
          <cell r="FJ273">
            <v>0.44900000000000001</v>
          </cell>
          <cell r="FK273">
            <v>3.6999999999999998E-2</v>
          </cell>
          <cell r="GA273">
            <v>5.0000000000000001E-3</v>
          </cell>
          <cell r="GB273">
            <v>1.6E-2</v>
          </cell>
          <cell r="GC273">
            <v>2.1000000000000001E-2</v>
          </cell>
          <cell r="GD273">
            <v>2.7E-2</v>
          </cell>
          <cell r="GE273">
            <v>5.8999999999999997E-2</v>
          </cell>
          <cell r="GF273">
            <v>0</v>
          </cell>
          <cell r="GG273">
            <v>0.31</v>
          </cell>
          <cell r="GH273">
            <v>0.251</v>
          </cell>
          <cell r="GI273">
            <v>0.27800000000000002</v>
          </cell>
          <cell r="GJ273">
            <v>0.29399999999999998</v>
          </cell>
          <cell r="GK273">
            <v>0.33200000000000002</v>
          </cell>
          <cell r="GL273">
            <v>0.316</v>
          </cell>
          <cell r="GM273">
            <v>0.56699999999999995</v>
          </cell>
          <cell r="GN273">
            <v>0.439</v>
          </cell>
          <cell r="GO273">
            <v>0.44900000000000001</v>
          </cell>
          <cell r="GP273">
            <v>0.48099999999999998</v>
          </cell>
          <cell r="GQ273">
            <v>0.46</v>
          </cell>
          <cell r="GR273">
            <v>0.60399999999999998</v>
          </cell>
          <cell r="GS273">
            <v>5.2999999999999999E-2</v>
          </cell>
          <cell r="GT273">
            <v>0.20899999999999999</v>
          </cell>
          <cell r="GU273">
            <v>0.16600000000000001</v>
          </cell>
          <cell r="GV273">
            <v>0.123</v>
          </cell>
          <cell r="GW273">
            <v>0.08</v>
          </cell>
          <cell r="GX273">
            <v>1.6E-2</v>
          </cell>
          <cell r="GY273">
            <v>2.7E-2</v>
          </cell>
          <cell r="GZ273">
            <v>3.6999999999999998E-2</v>
          </cell>
          <cell r="HA273">
            <v>3.2000000000000001E-2</v>
          </cell>
          <cell r="HB273">
            <v>2.7E-2</v>
          </cell>
          <cell r="HC273">
            <v>2.1000000000000001E-2</v>
          </cell>
          <cell r="HD273">
            <v>2.1000000000000001E-2</v>
          </cell>
          <cell r="HE273">
            <v>3.6999999999999998E-2</v>
          </cell>
          <cell r="HF273">
            <v>4.8000000000000001E-2</v>
          </cell>
          <cell r="HG273">
            <v>5.2999999999999999E-2</v>
          </cell>
          <cell r="HH273">
            <v>4.8000000000000001E-2</v>
          </cell>
          <cell r="HI273">
            <v>4.8000000000000001E-2</v>
          </cell>
          <cell r="HJ273">
            <v>4.2999999999999997E-2</v>
          </cell>
        </row>
        <row r="274">
          <cell r="G274" t="str">
            <v>ESMOND</v>
          </cell>
          <cell r="L274" t="str">
            <v>Rock Island Elementary Network</v>
          </cell>
          <cell r="AB274">
            <v>609908</v>
          </cell>
          <cell r="AR274" t="str">
            <v>&gt; 75</v>
          </cell>
          <cell r="AS274" t="str">
            <v>neutral</v>
          </cell>
          <cell r="AT274" t="str">
            <v>strong</v>
          </cell>
          <cell r="AU274" t="str">
            <v>neutral</v>
          </cell>
          <cell r="AV274">
            <v>43</v>
          </cell>
          <cell r="AW274">
            <v>77</v>
          </cell>
          <cell r="AX274">
            <v>55</v>
          </cell>
          <cell r="AY274">
            <v>161</v>
          </cell>
          <cell r="AZ274">
            <v>0</v>
          </cell>
          <cell r="BA274">
            <v>0</v>
          </cell>
          <cell r="BB274">
            <v>145</v>
          </cell>
          <cell r="BC274">
            <v>2</v>
          </cell>
          <cell r="BI274">
            <v>0.05</v>
          </cell>
          <cell r="BJ274">
            <v>0.05</v>
          </cell>
          <cell r="BK274">
            <v>2.5000000000000001E-2</v>
          </cell>
          <cell r="BL274">
            <v>0</v>
          </cell>
          <cell r="BM274">
            <v>0.05</v>
          </cell>
          <cell r="BN274">
            <v>0.05</v>
          </cell>
          <cell r="BO274">
            <v>8.6999999999999994E-2</v>
          </cell>
          <cell r="BP274">
            <v>8.6999999999999994E-2</v>
          </cell>
          <cell r="BQ274">
            <v>8.1000000000000003E-2</v>
          </cell>
          <cell r="BR274">
            <v>6.8000000000000005E-2</v>
          </cell>
          <cell r="BS274">
            <v>8.6999999999999994E-2</v>
          </cell>
          <cell r="BT274">
            <v>0.13700000000000001</v>
          </cell>
          <cell r="BU274">
            <v>0.36</v>
          </cell>
          <cell r="BV274">
            <v>0.26700000000000002</v>
          </cell>
          <cell r="BW274">
            <v>0.32900000000000001</v>
          </cell>
          <cell r="BX274">
            <v>0.17399999999999999</v>
          </cell>
          <cell r="BY274">
            <v>0.30399999999999999</v>
          </cell>
          <cell r="BZ274">
            <v>0.28599999999999998</v>
          </cell>
          <cell r="CA274">
            <v>1.2E-2</v>
          </cell>
          <cell r="CB274">
            <v>6.0000000000000001E-3</v>
          </cell>
          <cell r="CC274">
            <v>3.1E-2</v>
          </cell>
          <cell r="CD274">
            <v>2.5000000000000001E-2</v>
          </cell>
          <cell r="CE274">
            <v>1.9E-2</v>
          </cell>
          <cell r="CF274">
            <v>6.2E-2</v>
          </cell>
          <cell r="CG274">
            <v>0.49099999999999999</v>
          </cell>
          <cell r="CH274">
            <v>0.59</v>
          </cell>
          <cell r="CI274">
            <v>0.53400000000000003</v>
          </cell>
          <cell r="CJ274">
            <v>0.73299999999999998</v>
          </cell>
          <cell r="CK274">
            <v>0.54</v>
          </cell>
          <cell r="CL274">
            <v>0.46600000000000003</v>
          </cell>
          <cell r="CM274">
            <v>0</v>
          </cell>
          <cell r="CN274">
            <v>6.0000000000000001E-3</v>
          </cell>
          <cell r="CO274">
            <v>6.0000000000000001E-3</v>
          </cell>
          <cell r="CP274">
            <v>6.0000000000000001E-3</v>
          </cell>
          <cell r="CQ274">
            <v>0</v>
          </cell>
          <cell r="CR274">
            <v>2.5000000000000001E-2</v>
          </cell>
          <cell r="CS274">
            <v>1.9E-2</v>
          </cell>
          <cell r="CT274">
            <v>2.5000000000000001E-2</v>
          </cell>
          <cell r="CU274">
            <v>1.9E-2</v>
          </cell>
          <cell r="CV274">
            <v>6.0000000000000001E-3</v>
          </cell>
          <cell r="CW274">
            <v>6.0000000000000001E-3</v>
          </cell>
          <cell r="CX274">
            <v>1.9E-2</v>
          </cell>
          <cell r="CY274">
            <v>3.1E-2</v>
          </cell>
          <cell r="CZ274">
            <v>1.9E-2</v>
          </cell>
          <cell r="DA274">
            <v>3.1E-2</v>
          </cell>
          <cell r="DB274">
            <v>3.6999999999999998E-2</v>
          </cell>
          <cell r="DC274">
            <v>6.2E-2</v>
          </cell>
          <cell r="DD274">
            <v>4.2999999999999997E-2</v>
          </cell>
          <cell r="DE274">
            <v>0.11799999999999999</v>
          </cell>
          <cell r="DF274">
            <v>0.11799999999999999</v>
          </cell>
          <cell r="DG274">
            <v>0.124</v>
          </cell>
          <cell r="DH274">
            <v>8.6999999999999994E-2</v>
          </cell>
          <cell r="DI274">
            <v>0.11799999999999999</v>
          </cell>
          <cell r="DJ274">
            <v>0.14299999999999999</v>
          </cell>
          <cell r="DK274">
            <v>0.11799999999999999</v>
          </cell>
          <cell r="DL274">
            <v>0.161</v>
          </cell>
          <cell r="DM274">
            <v>0.14299999999999999</v>
          </cell>
          <cell r="DN274">
            <v>1.2E-2</v>
          </cell>
          <cell r="DO274">
            <v>1.2E-2</v>
          </cell>
          <cell r="DP274">
            <v>1.2E-2</v>
          </cell>
          <cell r="DQ274">
            <v>6.0000000000000001E-3</v>
          </cell>
          <cell r="DR274">
            <v>6.0000000000000001E-3</v>
          </cell>
          <cell r="DS274">
            <v>1.2E-2</v>
          </cell>
          <cell r="DT274">
            <v>2.5000000000000001E-2</v>
          </cell>
          <cell r="DU274">
            <v>1.9E-2</v>
          </cell>
          <cell r="DV274">
            <v>1.2E-2</v>
          </cell>
          <cell r="DW274">
            <v>0.86299999999999999</v>
          </cell>
          <cell r="DX274">
            <v>0.85699999999999998</v>
          </cell>
          <cell r="DY274">
            <v>0.83899999999999997</v>
          </cell>
          <cell r="DZ274">
            <v>0.87</v>
          </cell>
          <cell r="EA274">
            <v>0.85699999999999998</v>
          </cell>
          <cell r="EB274">
            <v>0.78900000000000003</v>
          </cell>
          <cell r="EC274">
            <v>0.80100000000000005</v>
          </cell>
          <cell r="ED274">
            <v>0.73299999999999998</v>
          </cell>
          <cell r="EE274">
            <v>0.78300000000000003</v>
          </cell>
          <cell r="EF274">
            <v>0.42899999999999999</v>
          </cell>
          <cell r="EG274">
            <v>3.6999999999999998E-2</v>
          </cell>
          <cell r="EH274">
            <v>0</v>
          </cell>
          <cell r="EJ274">
            <v>0.29199999999999998</v>
          </cell>
          <cell r="EK274">
            <v>7.4999999999999997E-2</v>
          </cell>
          <cell r="EL274">
            <v>0.05</v>
          </cell>
          <cell r="EN274">
            <v>6.2E-2</v>
          </cell>
          <cell r="EO274">
            <v>0.27300000000000002</v>
          </cell>
          <cell r="EP274">
            <v>0.35399999999999998</v>
          </cell>
          <cell r="ER274">
            <v>1.9E-2</v>
          </cell>
          <cell r="ES274">
            <v>3.6999999999999998E-2</v>
          </cell>
          <cell r="ET274">
            <v>5.6000000000000001E-2</v>
          </cell>
          <cell r="EV274">
            <v>0.19900000000000001</v>
          </cell>
          <cell r="EW274">
            <v>0.57799999999999996</v>
          </cell>
          <cell r="EX274">
            <v>0.54</v>
          </cell>
          <cell r="EZ274">
            <v>7.19</v>
          </cell>
          <cell r="FA274">
            <v>6.2E-2</v>
          </cell>
          <cell r="FB274">
            <v>3.6999999999999998E-2</v>
          </cell>
          <cell r="FC274">
            <v>2.5000000000000001E-2</v>
          </cell>
          <cell r="FD274">
            <v>2.5000000000000001E-2</v>
          </cell>
          <cell r="FE274">
            <v>6.8000000000000005E-2</v>
          </cell>
          <cell r="FF274">
            <v>9.2999999999999999E-2</v>
          </cell>
          <cell r="FG274">
            <v>0.14299999999999999</v>
          </cell>
          <cell r="FH274">
            <v>0.13</v>
          </cell>
          <cell r="FI274">
            <v>0.13700000000000001</v>
          </cell>
          <cell r="FJ274">
            <v>0.248</v>
          </cell>
          <cell r="FK274">
            <v>3.1E-2</v>
          </cell>
          <cell r="GA274">
            <v>1.2E-2</v>
          </cell>
          <cell r="GB274">
            <v>4.2999999999999997E-2</v>
          </cell>
          <cell r="GC274">
            <v>3.6999999999999998E-2</v>
          </cell>
          <cell r="GD274">
            <v>6.2E-2</v>
          </cell>
          <cell r="GE274">
            <v>6.8000000000000005E-2</v>
          </cell>
          <cell r="GF274">
            <v>3.1E-2</v>
          </cell>
          <cell r="GG274">
            <v>0.26100000000000001</v>
          </cell>
          <cell r="GH274">
            <v>0.28000000000000003</v>
          </cell>
          <cell r="GI274">
            <v>0.28599999999999998</v>
          </cell>
          <cell r="GJ274">
            <v>0.29799999999999999</v>
          </cell>
          <cell r="GK274">
            <v>0.441</v>
          </cell>
          <cell r="GL274">
            <v>0.32900000000000001</v>
          </cell>
          <cell r="GM274">
            <v>0.67100000000000004</v>
          </cell>
          <cell r="GN274">
            <v>0.41599999999999998</v>
          </cell>
          <cell r="GO274">
            <v>0.42899999999999999</v>
          </cell>
          <cell r="GP274">
            <v>0.46</v>
          </cell>
          <cell r="GQ274">
            <v>0.41599999999999998</v>
          </cell>
          <cell r="GR274">
            <v>0.54700000000000004</v>
          </cell>
          <cell r="GS274">
            <v>2.5000000000000001E-2</v>
          </cell>
          <cell r="GT274">
            <v>0.18</v>
          </cell>
          <cell r="GU274">
            <v>0.18</v>
          </cell>
          <cell r="GV274">
            <v>0.124</v>
          </cell>
          <cell r="GW274">
            <v>3.6999999999999998E-2</v>
          </cell>
          <cell r="GX274">
            <v>0.05</v>
          </cell>
          <cell r="GY274">
            <v>0</v>
          </cell>
          <cell r="GZ274">
            <v>2.5000000000000001E-2</v>
          </cell>
          <cell r="HA274">
            <v>1.9E-2</v>
          </cell>
          <cell r="HB274">
            <v>0</v>
          </cell>
          <cell r="HC274">
            <v>0</v>
          </cell>
          <cell r="HD274">
            <v>0</v>
          </cell>
          <cell r="HE274">
            <v>3.1E-2</v>
          </cell>
          <cell r="HF274">
            <v>5.6000000000000001E-2</v>
          </cell>
          <cell r="HG274">
            <v>0.05</v>
          </cell>
          <cell r="HH274">
            <v>5.6000000000000001E-2</v>
          </cell>
          <cell r="HI274">
            <v>3.6999999999999998E-2</v>
          </cell>
          <cell r="HJ274">
            <v>4.2999999999999997E-2</v>
          </cell>
        </row>
        <row r="275">
          <cell r="G275" t="str">
            <v>EVERETT</v>
          </cell>
          <cell r="L275" t="str">
            <v>Pershing Elementary Network</v>
          </cell>
          <cell r="AB275">
            <v>609909</v>
          </cell>
          <cell r="AR275" t="str">
            <v>&lt; 30</v>
          </cell>
          <cell r="AS275" t="str">
            <v/>
          </cell>
          <cell r="AT275" t="str">
            <v/>
          </cell>
          <cell r="AU275" t="str">
            <v/>
          </cell>
        </row>
        <row r="276">
          <cell r="G276" t="str">
            <v>FALCONER</v>
          </cell>
          <cell r="L276" t="str">
            <v>Fullerton Elementary Network</v>
          </cell>
          <cell r="AB276">
            <v>609910</v>
          </cell>
          <cell r="AR276" t="str">
            <v>74</v>
          </cell>
          <cell r="AS276" t="str">
            <v>neutral</v>
          </cell>
          <cell r="AT276" t="str">
            <v>neutral</v>
          </cell>
          <cell r="AU276" t="str">
            <v>strong</v>
          </cell>
          <cell r="AV276">
            <v>40</v>
          </cell>
          <cell r="AW276">
            <v>55</v>
          </cell>
          <cell r="AX276">
            <v>65</v>
          </cell>
          <cell r="AY276">
            <v>627</v>
          </cell>
          <cell r="AZ276">
            <v>24</v>
          </cell>
          <cell r="BA276">
            <v>4</v>
          </cell>
          <cell r="BB276">
            <v>9</v>
          </cell>
          <cell r="BC276">
            <v>571</v>
          </cell>
          <cell r="BI276">
            <v>1.2999999999999999E-2</v>
          </cell>
          <cell r="BJ276">
            <v>6.0000000000000001E-3</v>
          </cell>
          <cell r="BK276">
            <v>1.7999999999999999E-2</v>
          </cell>
          <cell r="BL276">
            <v>6.0000000000000001E-3</v>
          </cell>
          <cell r="BM276">
            <v>8.0000000000000002E-3</v>
          </cell>
          <cell r="BN276">
            <v>5.6000000000000001E-2</v>
          </cell>
          <cell r="BO276">
            <v>3.6999999999999998E-2</v>
          </cell>
          <cell r="BP276">
            <v>0.04</v>
          </cell>
          <cell r="BQ276">
            <v>6.0999999999999999E-2</v>
          </cell>
          <cell r="BR276">
            <v>0.04</v>
          </cell>
          <cell r="BS276">
            <v>8.3000000000000004E-2</v>
          </cell>
          <cell r="BT276">
            <v>0.155</v>
          </cell>
          <cell r="BU276">
            <v>0.434</v>
          </cell>
          <cell r="BV276">
            <v>0.39200000000000002</v>
          </cell>
          <cell r="BW276">
            <v>0.45100000000000001</v>
          </cell>
          <cell r="BX276">
            <v>0.34399999999999997</v>
          </cell>
          <cell r="BY276">
            <v>0.42899999999999999</v>
          </cell>
          <cell r="BZ276">
            <v>0.375</v>
          </cell>
          <cell r="CA276">
            <v>3.2000000000000001E-2</v>
          </cell>
          <cell r="CB276">
            <v>1.0999999999999999E-2</v>
          </cell>
          <cell r="CC276">
            <v>0.04</v>
          </cell>
          <cell r="CD276">
            <v>1.9E-2</v>
          </cell>
          <cell r="CE276">
            <v>3.6999999999999998E-2</v>
          </cell>
          <cell r="CF276">
            <v>4.9000000000000002E-2</v>
          </cell>
          <cell r="CG276">
            <v>0.48499999999999999</v>
          </cell>
          <cell r="CH276">
            <v>0.55000000000000004</v>
          </cell>
          <cell r="CI276">
            <v>0.43099999999999999</v>
          </cell>
          <cell r="CJ276">
            <v>0.59</v>
          </cell>
          <cell r="CK276">
            <v>0.443</v>
          </cell>
          <cell r="CL276">
            <v>0.36499999999999999</v>
          </cell>
          <cell r="CM276">
            <v>0</v>
          </cell>
          <cell r="CN276">
            <v>2E-3</v>
          </cell>
          <cell r="CO276">
            <v>2E-3</v>
          </cell>
          <cell r="CP276">
            <v>6.0000000000000001E-3</v>
          </cell>
          <cell r="CQ276">
            <v>2E-3</v>
          </cell>
          <cell r="CR276">
            <v>5.0000000000000001E-3</v>
          </cell>
          <cell r="CS276">
            <v>8.0000000000000002E-3</v>
          </cell>
          <cell r="CT276">
            <v>6.0999999999999999E-2</v>
          </cell>
          <cell r="CU276">
            <v>2.1000000000000001E-2</v>
          </cell>
          <cell r="CV276">
            <v>0.01</v>
          </cell>
          <cell r="CW276">
            <v>0.01</v>
          </cell>
          <cell r="CX276">
            <v>1.6E-2</v>
          </cell>
          <cell r="CY276">
            <v>2.1999999999999999E-2</v>
          </cell>
          <cell r="CZ276">
            <v>1.6E-2</v>
          </cell>
          <cell r="DA276">
            <v>3.2000000000000001E-2</v>
          </cell>
          <cell r="DB276">
            <v>4.4999999999999998E-2</v>
          </cell>
          <cell r="DC276">
            <v>7.1999999999999995E-2</v>
          </cell>
          <cell r="DD276">
            <v>5.0999999999999997E-2</v>
          </cell>
          <cell r="DE276">
            <v>0.16300000000000001</v>
          </cell>
          <cell r="DF276">
            <v>0.182</v>
          </cell>
          <cell r="DG276">
            <v>0.20100000000000001</v>
          </cell>
          <cell r="DH276">
            <v>0.23400000000000001</v>
          </cell>
          <cell r="DI276">
            <v>0.20300000000000001</v>
          </cell>
          <cell r="DJ276">
            <v>0.217</v>
          </cell>
          <cell r="DK276">
            <v>0.26500000000000001</v>
          </cell>
          <cell r="DL276">
            <v>0.28199999999999997</v>
          </cell>
          <cell r="DM276">
            <v>0.27100000000000002</v>
          </cell>
          <cell r="DN276">
            <v>2.9000000000000001E-2</v>
          </cell>
          <cell r="DO276">
            <v>1.7999999999999999E-2</v>
          </cell>
          <cell r="DP276">
            <v>1.7999999999999999E-2</v>
          </cell>
          <cell r="DQ276">
            <v>1.2999999999999999E-2</v>
          </cell>
          <cell r="DR276">
            <v>1.9E-2</v>
          </cell>
          <cell r="DS276">
            <v>2.5999999999999999E-2</v>
          </cell>
          <cell r="DT276">
            <v>2.1999999999999999E-2</v>
          </cell>
          <cell r="DU276">
            <v>2.5999999999999999E-2</v>
          </cell>
          <cell r="DV276">
            <v>2.1999999999999999E-2</v>
          </cell>
          <cell r="DW276">
            <v>0.79900000000000004</v>
          </cell>
          <cell r="DX276">
            <v>0.78900000000000003</v>
          </cell>
          <cell r="DY276">
            <v>0.76400000000000001</v>
          </cell>
          <cell r="DZ276">
            <v>0.72399999999999998</v>
          </cell>
          <cell r="EA276">
            <v>0.76100000000000001</v>
          </cell>
          <cell r="EB276">
            <v>0.72099999999999997</v>
          </cell>
          <cell r="EC276">
            <v>0.66</v>
          </cell>
          <cell r="ED276">
            <v>0.56000000000000005</v>
          </cell>
          <cell r="EE276">
            <v>0.63500000000000001</v>
          </cell>
          <cell r="EF276">
            <v>0.40200000000000002</v>
          </cell>
          <cell r="EG276">
            <v>8.0000000000000002E-3</v>
          </cell>
          <cell r="EH276">
            <v>0</v>
          </cell>
          <cell r="EJ276">
            <v>0.223</v>
          </cell>
          <cell r="EK276">
            <v>3.5000000000000003E-2</v>
          </cell>
          <cell r="EL276">
            <v>2.4E-2</v>
          </cell>
          <cell r="EN276">
            <v>0.14799999999999999</v>
          </cell>
          <cell r="EO276">
            <v>0.32100000000000001</v>
          </cell>
          <cell r="EP276">
            <v>0.29299999999999998</v>
          </cell>
          <cell r="ER276">
            <v>0.113</v>
          </cell>
          <cell r="ES276">
            <v>6.5000000000000002E-2</v>
          </cell>
          <cell r="ET276">
            <v>9.0999999999999998E-2</v>
          </cell>
          <cell r="EV276">
            <v>0.113</v>
          </cell>
          <cell r="EW276">
            <v>0.57099999999999995</v>
          </cell>
          <cell r="EX276">
            <v>0.59199999999999997</v>
          </cell>
          <cell r="EZ276">
            <v>8.6999999999999993</v>
          </cell>
          <cell r="FA276">
            <v>8.0000000000000002E-3</v>
          </cell>
          <cell r="FB276">
            <v>5.0000000000000001E-3</v>
          </cell>
          <cell r="FC276">
            <v>5.0000000000000001E-3</v>
          </cell>
          <cell r="FD276">
            <v>8.0000000000000002E-3</v>
          </cell>
          <cell r="FE276">
            <v>3.6999999999999998E-2</v>
          </cell>
          <cell r="FF276">
            <v>3.5000000000000003E-2</v>
          </cell>
          <cell r="FG276">
            <v>5.6000000000000001E-2</v>
          </cell>
          <cell r="FH276">
            <v>0.15</v>
          </cell>
          <cell r="FI276">
            <v>0.20399999999999999</v>
          </cell>
          <cell r="FJ276">
            <v>0.40699999999999997</v>
          </cell>
          <cell r="FK276">
            <v>8.5999999999999993E-2</v>
          </cell>
          <cell r="GA276">
            <v>2E-3</v>
          </cell>
          <cell r="GB276">
            <v>2E-3</v>
          </cell>
          <cell r="GC276">
            <v>2E-3</v>
          </cell>
          <cell r="GD276">
            <v>2E-3</v>
          </cell>
          <cell r="GE276">
            <v>6.5000000000000002E-2</v>
          </cell>
          <cell r="GF276">
            <v>0.01</v>
          </cell>
          <cell r="GG276">
            <v>0.27400000000000002</v>
          </cell>
          <cell r="GH276">
            <v>0.26500000000000001</v>
          </cell>
          <cell r="GI276">
            <v>0.26</v>
          </cell>
          <cell r="GJ276">
            <v>0.247</v>
          </cell>
          <cell r="GK276">
            <v>0.34399999999999997</v>
          </cell>
          <cell r="GL276">
            <v>0.26</v>
          </cell>
          <cell r="GM276">
            <v>0.61099999999999999</v>
          </cell>
          <cell r="GN276">
            <v>0.47699999999999998</v>
          </cell>
          <cell r="GO276">
            <v>0.48199999999999998</v>
          </cell>
          <cell r="GP276">
            <v>0.501</v>
          </cell>
          <cell r="GQ276">
            <v>0.40400000000000003</v>
          </cell>
          <cell r="GR276">
            <v>0.58899999999999997</v>
          </cell>
          <cell r="GS276">
            <v>2.7E-2</v>
          </cell>
          <cell r="GT276">
            <v>0.13900000000000001</v>
          </cell>
          <cell r="GU276">
            <v>0.13600000000000001</v>
          </cell>
          <cell r="GV276">
            <v>0.123</v>
          </cell>
          <cell r="GW276">
            <v>6.7000000000000004E-2</v>
          </cell>
          <cell r="GX276">
            <v>3.3000000000000002E-2</v>
          </cell>
          <cell r="GY276">
            <v>1.0999999999999999E-2</v>
          </cell>
          <cell r="GZ276">
            <v>1.4E-2</v>
          </cell>
          <cell r="HA276">
            <v>1.6E-2</v>
          </cell>
          <cell r="HB276">
            <v>1.4E-2</v>
          </cell>
          <cell r="HC276">
            <v>1.0999999999999999E-2</v>
          </cell>
          <cell r="HD276">
            <v>1.0999999999999999E-2</v>
          </cell>
          <cell r="HE276">
            <v>7.4999999999999997E-2</v>
          </cell>
          <cell r="HF276">
            <v>0.104</v>
          </cell>
          <cell r="HG276">
            <v>0.105</v>
          </cell>
          <cell r="HH276">
            <v>0.113</v>
          </cell>
          <cell r="HI276">
            <v>0.108</v>
          </cell>
          <cell r="HJ276">
            <v>9.7000000000000003E-2</v>
          </cell>
        </row>
        <row r="277">
          <cell r="G277" t="str">
            <v>FARNSWORTH</v>
          </cell>
          <cell r="L277" t="str">
            <v>O'Hare Elementary Network</v>
          </cell>
          <cell r="AB277">
            <v>609912</v>
          </cell>
          <cell r="AR277" t="str">
            <v>40</v>
          </cell>
          <cell r="AS277" t="str">
            <v>strong</v>
          </cell>
          <cell r="AT277" t="str">
            <v>strong</v>
          </cell>
          <cell r="AU277" t="str">
            <v>neutral</v>
          </cell>
          <cell r="AV277">
            <v>62</v>
          </cell>
          <cell r="AW277">
            <v>69</v>
          </cell>
          <cell r="AX277">
            <v>51</v>
          </cell>
          <cell r="AY277">
            <v>155</v>
          </cell>
          <cell r="AZ277">
            <v>72</v>
          </cell>
          <cell r="BA277">
            <v>14</v>
          </cell>
          <cell r="BB277">
            <v>4</v>
          </cell>
          <cell r="BC277">
            <v>50</v>
          </cell>
          <cell r="BI277">
            <v>1.9E-2</v>
          </cell>
          <cell r="BJ277">
            <v>1.2999999999999999E-2</v>
          </cell>
          <cell r="BK277">
            <v>6.0000000000000001E-3</v>
          </cell>
          <cell r="BL277">
            <v>0</v>
          </cell>
          <cell r="BM277">
            <v>6.0000000000000001E-3</v>
          </cell>
          <cell r="BN277">
            <v>3.9E-2</v>
          </cell>
          <cell r="BO277">
            <v>5.8000000000000003E-2</v>
          </cell>
          <cell r="BP277">
            <v>3.9E-2</v>
          </cell>
          <cell r="BQ277">
            <v>1.2999999999999999E-2</v>
          </cell>
          <cell r="BR277">
            <v>1.9E-2</v>
          </cell>
          <cell r="BS277">
            <v>7.0999999999999994E-2</v>
          </cell>
          <cell r="BT277">
            <v>0.155</v>
          </cell>
          <cell r="BU277">
            <v>0.28399999999999997</v>
          </cell>
          <cell r="BV277">
            <v>0.219</v>
          </cell>
          <cell r="BW277">
            <v>0.29699999999999999</v>
          </cell>
          <cell r="BX277">
            <v>0.17399999999999999</v>
          </cell>
          <cell r="BY277">
            <v>0.34799999999999998</v>
          </cell>
          <cell r="BZ277">
            <v>0.30299999999999999</v>
          </cell>
          <cell r="CA277">
            <v>6.0000000000000001E-3</v>
          </cell>
          <cell r="CB277">
            <v>1.9E-2</v>
          </cell>
          <cell r="CC277">
            <v>3.2000000000000001E-2</v>
          </cell>
          <cell r="CD277">
            <v>6.0000000000000001E-3</v>
          </cell>
          <cell r="CE277">
            <v>1.9E-2</v>
          </cell>
          <cell r="CF277">
            <v>2.5999999999999999E-2</v>
          </cell>
          <cell r="CG277">
            <v>0.63200000000000001</v>
          </cell>
          <cell r="CH277">
            <v>0.71</v>
          </cell>
          <cell r="CI277">
            <v>0.65200000000000002</v>
          </cell>
          <cell r="CJ277">
            <v>0.8</v>
          </cell>
          <cell r="CK277">
            <v>0.55500000000000005</v>
          </cell>
          <cell r="CL277">
            <v>0.47699999999999998</v>
          </cell>
          <cell r="CM277">
            <v>6.0000000000000001E-3</v>
          </cell>
          <cell r="CN277">
            <v>6.0000000000000001E-3</v>
          </cell>
          <cell r="CO277">
            <v>6.0000000000000001E-3</v>
          </cell>
          <cell r="CP277">
            <v>1.9E-2</v>
          </cell>
          <cell r="CQ277">
            <v>6.0000000000000001E-3</v>
          </cell>
          <cell r="CR277">
            <v>0</v>
          </cell>
          <cell r="CS277">
            <v>1.9E-2</v>
          </cell>
          <cell r="CT277">
            <v>3.9E-2</v>
          </cell>
          <cell r="CU277">
            <v>1.9E-2</v>
          </cell>
          <cell r="CV277">
            <v>2.5999999999999999E-2</v>
          </cell>
          <cell r="CW277">
            <v>6.0000000000000001E-3</v>
          </cell>
          <cell r="CX277">
            <v>1.2999999999999999E-2</v>
          </cell>
          <cell r="CY277">
            <v>1.2999999999999999E-2</v>
          </cell>
          <cell r="CZ277">
            <v>1.2999999999999999E-2</v>
          </cell>
          <cell r="DA277">
            <v>2.5999999999999999E-2</v>
          </cell>
          <cell r="DB277">
            <v>5.8000000000000003E-2</v>
          </cell>
          <cell r="DC277">
            <v>9.7000000000000003E-2</v>
          </cell>
          <cell r="DD277">
            <v>7.0999999999999994E-2</v>
          </cell>
          <cell r="DE277">
            <v>7.0999999999999994E-2</v>
          </cell>
          <cell r="DF277">
            <v>9.7000000000000003E-2</v>
          </cell>
          <cell r="DG277">
            <v>0.11600000000000001</v>
          </cell>
          <cell r="DH277">
            <v>8.4000000000000005E-2</v>
          </cell>
          <cell r="DI277">
            <v>0.11600000000000001</v>
          </cell>
          <cell r="DJ277">
            <v>0.2</v>
          </cell>
          <cell r="DK277">
            <v>0.18099999999999999</v>
          </cell>
          <cell r="DL277">
            <v>0.252</v>
          </cell>
          <cell r="DM277">
            <v>0.18099999999999999</v>
          </cell>
          <cell r="DN277">
            <v>1.9E-2</v>
          </cell>
          <cell r="DO277">
            <v>1.9E-2</v>
          </cell>
          <cell r="DP277">
            <v>2.5999999999999999E-2</v>
          </cell>
          <cell r="DQ277">
            <v>1.9E-2</v>
          </cell>
          <cell r="DR277">
            <v>2.5999999999999999E-2</v>
          </cell>
          <cell r="DS277">
            <v>2.5999999999999999E-2</v>
          </cell>
          <cell r="DT277">
            <v>2.5999999999999999E-2</v>
          </cell>
          <cell r="DU277">
            <v>3.2000000000000001E-2</v>
          </cell>
          <cell r="DV277">
            <v>3.2000000000000001E-2</v>
          </cell>
          <cell r="DW277">
            <v>0.877</v>
          </cell>
          <cell r="DX277">
            <v>0.871</v>
          </cell>
          <cell r="DY277">
            <v>0.83899999999999997</v>
          </cell>
          <cell r="DZ277">
            <v>0.86499999999999999</v>
          </cell>
          <cell r="EA277">
            <v>0.83899999999999997</v>
          </cell>
          <cell r="EB277">
            <v>0.748</v>
          </cell>
          <cell r="EC277">
            <v>0.71599999999999997</v>
          </cell>
          <cell r="ED277">
            <v>0.58099999999999996</v>
          </cell>
          <cell r="EE277">
            <v>0.69699999999999995</v>
          </cell>
          <cell r="EF277">
            <v>0.54200000000000004</v>
          </cell>
          <cell r="EG277">
            <v>1.2999999999999999E-2</v>
          </cell>
          <cell r="EH277">
            <v>1.9E-2</v>
          </cell>
          <cell r="EJ277">
            <v>0.28999999999999998</v>
          </cell>
          <cell r="EK277">
            <v>0</v>
          </cell>
          <cell r="EL277">
            <v>6.0000000000000001E-3</v>
          </cell>
          <cell r="EN277">
            <v>4.4999999999999998E-2</v>
          </cell>
          <cell r="EO277">
            <v>0.29699999999999999</v>
          </cell>
          <cell r="EP277">
            <v>0.2</v>
          </cell>
          <cell r="ER277">
            <v>4.4999999999999998E-2</v>
          </cell>
          <cell r="ES277">
            <v>4.4999999999999998E-2</v>
          </cell>
          <cell r="ET277">
            <v>7.6999999999999999E-2</v>
          </cell>
          <cell r="EV277">
            <v>7.6999999999999999E-2</v>
          </cell>
          <cell r="EW277">
            <v>0.64500000000000002</v>
          </cell>
          <cell r="EX277">
            <v>0.69699999999999995</v>
          </cell>
          <cell r="EZ277">
            <v>8.83</v>
          </cell>
          <cell r="FA277">
            <v>0</v>
          </cell>
          <cell r="FB277">
            <v>6.0000000000000001E-3</v>
          </cell>
          <cell r="FC277">
            <v>6.0000000000000001E-3</v>
          </cell>
          <cell r="FD277">
            <v>1.2999999999999999E-2</v>
          </cell>
          <cell r="FE277">
            <v>2.5999999999999999E-2</v>
          </cell>
          <cell r="FF277">
            <v>2.5999999999999999E-2</v>
          </cell>
          <cell r="FG277">
            <v>6.5000000000000002E-2</v>
          </cell>
          <cell r="FH277">
            <v>0.18099999999999999</v>
          </cell>
          <cell r="FI277">
            <v>0.18099999999999999</v>
          </cell>
          <cell r="FJ277">
            <v>0.47099999999999997</v>
          </cell>
          <cell r="FK277">
            <v>2.5999999999999999E-2</v>
          </cell>
          <cell r="GA277">
            <v>6.0000000000000001E-3</v>
          </cell>
          <cell r="GB277">
            <v>1.2999999999999999E-2</v>
          </cell>
          <cell r="GC277">
            <v>1.2999999999999999E-2</v>
          </cell>
          <cell r="GD277">
            <v>7.6999999999999999E-2</v>
          </cell>
          <cell r="GE277">
            <v>0.14199999999999999</v>
          </cell>
          <cell r="GF277">
            <v>0</v>
          </cell>
          <cell r="GG277">
            <v>0.30299999999999999</v>
          </cell>
          <cell r="GH277">
            <v>0.27100000000000002</v>
          </cell>
          <cell r="GI277">
            <v>0.26500000000000001</v>
          </cell>
          <cell r="GJ277">
            <v>0.374</v>
          </cell>
          <cell r="GK277">
            <v>0.34799999999999998</v>
          </cell>
          <cell r="GL277">
            <v>0.316</v>
          </cell>
          <cell r="GM277">
            <v>0.64500000000000002</v>
          </cell>
          <cell r="GN277">
            <v>0.45200000000000001</v>
          </cell>
          <cell r="GO277">
            <v>0.52300000000000002</v>
          </cell>
          <cell r="GP277">
            <v>0.41899999999999998</v>
          </cell>
          <cell r="GQ277">
            <v>0.31</v>
          </cell>
          <cell r="GR277">
            <v>0.61899999999999999</v>
          </cell>
          <cell r="GS277">
            <v>1.2999999999999999E-2</v>
          </cell>
          <cell r="GT277">
            <v>0.18099999999999999</v>
          </cell>
          <cell r="GU277">
            <v>0.161</v>
          </cell>
          <cell r="GV277">
            <v>8.4000000000000005E-2</v>
          </cell>
          <cell r="GW277">
            <v>0.11600000000000001</v>
          </cell>
          <cell r="GX277">
            <v>1.9E-2</v>
          </cell>
          <cell r="GY277">
            <v>6.0000000000000001E-3</v>
          </cell>
          <cell r="GZ277">
            <v>5.1999999999999998E-2</v>
          </cell>
          <cell r="HA277">
            <v>6.0000000000000001E-3</v>
          </cell>
          <cell r="HB277">
            <v>1.2999999999999999E-2</v>
          </cell>
          <cell r="HC277">
            <v>2.5999999999999999E-2</v>
          </cell>
          <cell r="HD277">
            <v>6.0000000000000001E-3</v>
          </cell>
          <cell r="HE277">
            <v>2.5999999999999999E-2</v>
          </cell>
          <cell r="HF277">
            <v>3.2000000000000001E-2</v>
          </cell>
          <cell r="HG277">
            <v>3.2000000000000001E-2</v>
          </cell>
          <cell r="HH277">
            <v>3.2000000000000001E-2</v>
          </cell>
          <cell r="HI277">
            <v>5.8000000000000003E-2</v>
          </cell>
          <cell r="HJ277">
            <v>3.9E-2</v>
          </cell>
        </row>
        <row r="278">
          <cell r="G278" t="str">
            <v>GOODLOW</v>
          </cell>
          <cell r="L278" t="str">
            <v>Englewood-Gresham Elementary Network</v>
          </cell>
          <cell r="AB278">
            <v>609913</v>
          </cell>
          <cell r="AR278" t="str">
            <v>32</v>
          </cell>
          <cell r="AS278" t="str">
            <v>very weak</v>
          </cell>
          <cell r="AT278" t="str">
            <v>very weak</v>
          </cell>
          <cell r="AU278" t="str">
            <v>very weak</v>
          </cell>
          <cell r="AV278">
            <v>0</v>
          </cell>
          <cell r="AW278">
            <v>6</v>
          </cell>
          <cell r="AX278">
            <v>6</v>
          </cell>
          <cell r="AY278">
            <v>57</v>
          </cell>
          <cell r="AZ278">
            <v>0</v>
          </cell>
          <cell r="BA278">
            <v>0</v>
          </cell>
          <cell r="BB278">
            <v>55</v>
          </cell>
          <cell r="BC278">
            <v>0</v>
          </cell>
          <cell r="BI278">
            <v>0.14000000000000001</v>
          </cell>
          <cell r="BJ278">
            <v>8.7999999999999995E-2</v>
          </cell>
          <cell r="BK278">
            <v>7.0000000000000007E-2</v>
          </cell>
          <cell r="BL278">
            <v>3.5000000000000003E-2</v>
          </cell>
          <cell r="BM278">
            <v>0.21099999999999999</v>
          </cell>
          <cell r="BN278">
            <v>0.29799999999999999</v>
          </cell>
          <cell r="BO278">
            <v>0.28100000000000003</v>
          </cell>
          <cell r="BP278">
            <v>0.22800000000000001</v>
          </cell>
          <cell r="BQ278">
            <v>0.316</v>
          </cell>
          <cell r="BR278">
            <v>0.21099999999999999</v>
          </cell>
          <cell r="BS278">
            <v>0.22800000000000001</v>
          </cell>
          <cell r="BT278">
            <v>0.28100000000000003</v>
          </cell>
          <cell r="BU278">
            <v>0.26300000000000001</v>
          </cell>
          <cell r="BV278">
            <v>0.316</v>
          </cell>
          <cell r="BW278">
            <v>0.33300000000000002</v>
          </cell>
          <cell r="BX278">
            <v>0.35099999999999998</v>
          </cell>
          <cell r="BY278">
            <v>0.26300000000000001</v>
          </cell>
          <cell r="BZ278">
            <v>0.193</v>
          </cell>
          <cell r="CA278">
            <v>0</v>
          </cell>
          <cell r="CB278">
            <v>1.7999999999999999E-2</v>
          </cell>
          <cell r="CC278">
            <v>0</v>
          </cell>
          <cell r="CD278">
            <v>5.2999999999999999E-2</v>
          </cell>
          <cell r="CE278">
            <v>5.2999999999999999E-2</v>
          </cell>
          <cell r="CF278">
            <v>1.7999999999999999E-2</v>
          </cell>
          <cell r="CG278">
            <v>0.316</v>
          </cell>
          <cell r="CH278">
            <v>0.35099999999999998</v>
          </cell>
          <cell r="CI278">
            <v>0.28100000000000003</v>
          </cell>
          <cell r="CJ278">
            <v>0.35099999999999998</v>
          </cell>
          <cell r="CK278">
            <v>0.246</v>
          </cell>
          <cell r="CL278">
            <v>0.21099999999999999</v>
          </cell>
          <cell r="CM278">
            <v>3.5000000000000003E-2</v>
          </cell>
          <cell r="CN278">
            <v>1.7999999999999999E-2</v>
          </cell>
          <cell r="CO278">
            <v>1.7999999999999999E-2</v>
          </cell>
          <cell r="CP278">
            <v>7.0000000000000007E-2</v>
          </cell>
          <cell r="CQ278">
            <v>1.7999999999999999E-2</v>
          </cell>
          <cell r="CR278">
            <v>3.5000000000000003E-2</v>
          </cell>
          <cell r="CS278">
            <v>7.0000000000000007E-2</v>
          </cell>
          <cell r="CT278">
            <v>0.193</v>
          </cell>
          <cell r="CU278">
            <v>0.105</v>
          </cell>
          <cell r="CV278">
            <v>1.7999999999999999E-2</v>
          </cell>
          <cell r="CW278">
            <v>8.7999999999999995E-2</v>
          </cell>
          <cell r="CX278">
            <v>0.123</v>
          </cell>
          <cell r="CY278">
            <v>8.7999999999999995E-2</v>
          </cell>
          <cell r="CZ278">
            <v>0.123</v>
          </cell>
          <cell r="DA278">
            <v>0.22800000000000001</v>
          </cell>
          <cell r="DB278">
            <v>0.14000000000000001</v>
          </cell>
          <cell r="DC278">
            <v>7.0000000000000007E-2</v>
          </cell>
          <cell r="DD278">
            <v>0.193</v>
          </cell>
          <cell r="DE278">
            <v>0.22800000000000001</v>
          </cell>
          <cell r="DF278">
            <v>0.26300000000000001</v>
          </cell>
          <cell r="DG278">
            <v>0.246</v>
          </cell>
          <cell r="DH278">
            <v>0.17499999999999999</v>
          </cell>
          <cell r="DI278">
            <v>0.26300000000000001</v>
          </cell>
          <cell r="DJ278">
            <v>0.35099999999999998</v>
          </cell>
          <cell r="DK278">
            <v>0.316</v>
          </cell>
          <cell r="DL278">
            <v>0.246</v>
          </cell>
          <cell r="DM278">
            <v>0.246</v>
          </cell>
          <cell r="DN278">
            <v>0</v>
          </cell>
          <cell r="DO278">
            <v>0</v>
          </cell>
          <cell r="DP278">
            <v>0</v>
          </cell>
          <cell r="DQ278">
            <v>1.7999999999999999E-2</v>
          </cell>
          <cell r="DR278">
            <v>1.7999999999999999E-2</v>
          </cell>
          <cell r="DS278">
            <v>1.7999999999999999E-2</v>
          </cell>
          <cell r="DT278">
            <v>1.7999999999999999E-2</v>
          </cell>
          <cell r="DU278">
            <v>1.7999999999999999E-2</v>
          </cell>
          <cell r="DV278">
            <v>3.5000000000000003E-2</v>
          </cell>
          <cell r="DW278">
            <v>0.71899999999999997</v>
          </cell>
          <cell r="DX278">
            <v>0.63200000000000001</v>
          </cell>
          <cell r="DY278">
            <v>0.61399999999999999</v>
          </cell>
          <cell r="DZ278">
            <v>0.64900000000000002</v>
          </cell>
          <cell r="EA278">
            <v>0.57899999999999996</v>
          </cell>
          <cell r="EB278">
            <v>0.36799999999999999</v>
          </cell>
          <cell r="EC278">
            <v>0.45600000000000002</v>
          </cell>
          <cell r="ED278">
            <v>0.47399999999999998</v>
          </cell>
          <cell r="EE278">
            <v>0.42099999999999999</v>
          </cell>
          <cell r="EF278">
            <v>0.158</v>
          </cell>
          <cell r="EG278">
            <v>8.7999999999999995E-2</v>
          </cell>
          <cell r="EH278">
            <v>7.0000000000000007E-2</v>
          </cell>
          <cell r="EJ278">
            <v>0.35099999999999998</v>
          </cell>
          <cell r="EK278">
            <v>0.22800000000000001</v>
          </cell>
          <cell r="EL278">
            <v>0.193</v>
          </cell>
          <cell r="EN278">
            <v>0.17499999999999999</v>
          </cell>
          <cell r="EO278">
            <v>0.29799999999999999</v>
          </cell>
          <cell r="EP278">
            <v>0.38600000000000001</v>
          </cell>
          <cell r="ER278">
            <v>1.7999999999999999E-2</v>
          </cell>
          <cell r="ES278">
            <v>3.5000000000000003E-2</v>
          </cell>
          <cell r="ET278">
            <v>8.7999999999999995E-2</v>
          </cell>
          <cell r="EV278">
            <v>0.29799999999999999</v>
          </cell>
          <cell r="EW278">
            <v>0.35099999999999998</v>
          </cell>
          <cell r="EX278">
            <v>0.26300000000000001</v>
          </cell>
          <cell r="EZ278">
            <v>5.77</v>
          </cell>
          <cell r="FA278">
            <v>0.158</v>
          </cell>
          <cell r="FB278">
            <v>3.5000000000000003E-2</v>
          </cell>
          <cell r="FC278">
            <v>7.0000000000000007E-2</v>
          </cell>
          <cell r="FD278">
            <v>5.2999999999999999E-2</v>
          </cell>
          <cell r="FE278">
            <v>0.17499999999999999</v>
          </cell>
          <cell r="FF278">
            <v>7.0000000000000007E-2</v>
          </cell>
          <cell r="FG278">
            <v>5.2999999999999999E-2</v>
          </cell>
          <cell r="FH278">
            <v>0.193</v>
          </cell>
          <cell r="FI278">
            <v>1.7999999999999999E-2</v>
          </cell>
          <cell r="FJ278">
            <v>0.17499999999999999</v>
          </cell>
          <cell r="FK278">
            <v>0</v>
          </cell>
          <cell r="GA278">
            <v>1.7999999999999999E-2</v>
          </cell>
          <cell r="GB278">
            <v>3.5000000000000003E-2</v>
          </cell>
          <cell r="GC278">
            <v>5.2999999999999999E-2</v>
          </cell>
          <cell r="GD278">
            <v>0.105</v>
          </cell>
          <cell r="GE278">
            <v>0.47399999999999998</v>
          </cell>
          <cell r="GF278">
            <v>0.105</v>
          </cell>
          <cell r="GG278">
            <v>0.45600000000000002</v>
          </cell>
          <cell r="GH278">
            <v>0.35099999999999998</v>
          </cell>
          <cell r="GI278">
            <v>0.38600000000000001</v>
          </cell>
          <cell r="GJ278">
            <v>0.45600000000000002</v>
          </cell>
          <cell r="GK278">
            <v>0.246</v>
          </cell>
          <cell r="GL278">
            <v>0.45600000000000002</v>
          </cell>
          <cell r="GM278">
            <v>0.49099999999999999</v>
          </cell>
          <cell r="GN278">
            <v>0.35099999999999998</v>
          </cell>
          <cell r="GO278">
            <v>0.26300000000000001</v>
          </cell>
          <cell r="GP278">
            <v>0.28100000000000003</v>
          </cell>
          <cell r="GQ278">
            <v>0.22800000000000001</v>
          </cell>
          <cell r="GR278">
            <v>0.38600000000000001</v>
          </cell>
          <cell r="GS278">
            <v>1.7999999999999999E-2</v>
          </cell>
          <cell r="GT278">
            <v>0.22800000000000001</v>
          </cell>
          <cell r="GU278">
            <v>0.26300000000000001</v>
          </cell>
          <cell r="GV278">
            <v>0.123</v>
          </cell>
          <cell r="GW278">
            <v>3.5000000000000003E-2</v>
          </cell>
          <cell r="GX278">
            <v>3.5000000000000003E-2</v>
          </cell>
          <cell r="GY278">
            <v>1.7999999999999999E-2</v>
          </cell>
          <cell r="GZ278">
            <v>0</v>
          </cell>
          <cell r="HA278">
            <v>1.7999999999999999E-2</v>
          </cell>
          <cell r="HB278">
            <v>0</v>
          </cell>
          <cell r="HC278">
            <v>1.7999999999999999E-2</v>
          </cell>
          <cell r="HD278">
            <v>0</v>
          </cell>
          <cell r="HE278">
            <v>0</v>
          </cell>
          <cell r="HF278">
            <v>3.5000000000000003E-2</v>
          </cell>
          <cell r="HG278">
            <v>1.7999999999999999E-2</v>
          </cell>
          <cell r="HH278">
            <v>3.5000000000000003E-2</v>
          </cell>
          <cell r="HI278">
            <v>0</v>
          </cell>
          <cell r="HJ278">
            <v>1.7999999999999999E-2</v>
          </cell>
        </row>
        <row r="279">
          <cell r="G279" t="str">
            <v>FERMI</v>
          </cell>
          <cell r="L279" t="str">
            <v>Burnham Park Elementary Network</v>
          </cell>
          <cell r="AB279">
            <v>609916</v>
          </cell>
          <cell r="AR279" t="str">
            <v>52</v>
          </cell>
          <cell r="AS279" t="str">
            <v>neutral</v>
          </cell>
          <cell r="AT279" t="str">
            <v>weak</v>
          </cell>
          <cell r="AU279" t="str">
            <v>weak</v>
          </cell>
          <cell r="AV279">
            <v>52</v>
          </cell>
          <cell r="AW279">
            <v>35</v>
          </cell>
          <cell r="AX279">
            <v>37</v>
          </cell>
          <cell r="AY279">
            <v>94</v>
          </cell>
          <cell r="AZ279">
            <v>0</v>
          </cell>
          <cell r="BA279">
            <v>0</v>
          </cell>
          <cell r="BB279">
            <v>89</v>
          </cell>
          <cell r="BC279">
            <v>0</v>
          </cell>
          <cell r="BI279">
            <v>2.1000000000000001E-2</v>
          </cell>
          <cell r="BJ279">
            <v>1.0999999999999999E-2</v>
          </cell>
          <cell r="BK279">
            <v>2.1000000000000001E-2</v>
          </cell>
          <cell r="BL279">
            <v>4.2999999999999997E-2</v>
          </cell>
          <cell r="BM279">
            <v>5.2999999999999999E-2</v>
          </cell>
          <cell r="BN279">
            <v>5.2999999999999999E-2</v>
          </cell>
          <cell r="BO279">
            <v>4.2999999999999997E-2</v>
          </cell>
          <cell r="BP279">
            <v>6.4000000000000001E-2</v>
          </cell>
          <cell r="BQ279">
            <v>4.2999999999999997E-2</v>
          </cell>
          <cell r="BR279">
            <v>4.2999999999999997E-2</v>
          </cell>
          <cell r="BS279">
            <v>0.13800000000000001</v>
          </cell>
          <cell r="BT279">
            <v>0.17</v>
          </cell>
          <cell r="BU279">
            <v>0.26600000000000001</v>
          </cell>
          <cell r="BV279">
            <v>0.21299999999999999</v>
          </cell>
          <cell r="BW279">
            <v>0.27700000000000002</v>
          </cell>
          <cell r="BX279">
            <v>0.23400000000000001</v>
          </cell>
          <cell r="BY279">
            <v>0.26600000000000001</v>
          </cell>
          <cell r="BZ279">
            <v>0.21299999999999999</v>
          </cell>
          <cell r="CA279">
            <v>1.0999999999999999E-2</v>
          </cell>
          <cell r="CB279">
            <v>1.0999999999999999E-2</v>
          </cell>
          <cell r="CC279">
            <v>0</v>
          </cell>
          <cell r="CD279">
            <v>0</v>
          </cell>
          <cell r="CE279">
            <v>0</v>
          </cell>
          <cell r="CF279">
            <v>4.2999999999999997E-2</v>
          </cell>
          <cell r="CG279">
            <v>0.66</v>
          </cell>
          <cell r="CH279">
            <v>0.70199999999999996</v>
          </cell>
          <cell r="CI279">
            <v>0.66</v>
          </cell>
          <cell r="CJ279">
            <v>0.68100000000000005</v>
          </cell>
          <cell r="CK279">
            <v>0.54300000000000004</v>
          </cell>
          <cell r="CL279">
            <v>0.52100000000000002</v>
          </cell>
          <cell r="CM279">
            <v>2.1000000000000001E-2</v>
          </cell>
          <cell r="CN279">
            <v>1.0999999999999999E-2</v>
          </cell>
          <cell r="CO279">
            <v>1.0999999999999999E-2</v>
          </cell>
          <cell r="CP279">
            <v>0</v>
          </cell>
          <cell r="CQ279">
            <v>1.0999999999999999E-2</v>
          </cell>
          <cell r="CR279">
            <v>3.2000000000000001E-2</v>
          </cell>
          <cell r="CS279">
            <v>4.2999999999999997E-2</v>
          </cell>
          <cell r="CT279">
            <v>5.2999999999999999E-2</v>
          </cell>
          <cell r="CU279">
            <v>5.2999999999999999E-2</v>
          </cell>
          <cell r="CV279">
            <v>2.1000000000000001E-2</v>
          </cell>
          <cell r="CW279">
            <v>2.1000000000000001E-2</v>
          </cell>
          <cell r="CX279">
            <v>3.2000000000000001E-2</v>
          </cell>
          <cell r="CY279">
            <v>8.5000000000000006E-2</v>
          </cell>
          <cell r="CZ279">
            <v>5.2999999999999999E-2</v>
          </cell>
          <cell r="DA279">
            <v>8.5000000000000006E-2</v>
          </cell>
          <cell r="DB279">
            <v>4.2999999999999997E-2</v>
          </cell>
          <cell r="DC279">
            <v>6.4000000000000001E-2</v>
          </cell>
          <cell r="DD279">
            <v>7.3999999999999996E-2</v>
          </cell>
          <cell r="DE279">
            <v>0.20200000000000001</v>
          </cell>
          <cell r="DF279">
            <v>0.245</v>
          </cell>
          <cell r="DG279">
            <v>0.26600000000000001</v>
          </cell>
          <cell r="DH279">
            <v>0.255</v>
          </cell>
          <cell r="DI279">
            <v>0.26600000000000001</v>
          </cell>
          <cell r="DJ279">
            <v>0.31900000000000001</v>
          </cell>
          <cell r="DK279">
            <v>0.309</v>
          </cell>
          <cell r="DL279">
            <v>0.27700000000000002</v>
          </cell>
          <cell r="DM279">
            <v>0.245</v>
          </cell>
          <cell r="DN279">
            <v>0</v>
          </cell>
          <cell r="DO279">
            <v>1.0999999999999999E-2</v>
          </cell>
          <cell r="DP279">
            <v>2.1000000000000001E-2</v>
          </cell>
          <cell r="DQ279">
            <v>0</v>
          </cell>
          <cell r="DR279">
            <v>1.0999999999999999E-2</v>
          </cell>
          <cell r="DS279">
            <v>2.1000000000000001E-2</v>
          </cell>
          <cell r="DT279">
            <v>1.0999999999999999E-2</v>
          </cell>
          <cell r="DU279">
            <v>1.0999999999999999E-2</v>
          </cell>
          <cell r="DV279">
            <v>5.2999999999999999E-2</v>
          </cell>
          <cell r="DW279">
            <v>0.755</v>
          </cell>
          <cell r="DX279">
            <v>0.71299999999999997</v>
          </cell>
          <cell r="DY279">
            <v>0.67</v>
          </cell>
          <cell r="DZ279">
            <v>0.66</v>
          </cell>
          <cell r="EA279">
            <v>0.66</v>
          </cell>
          <cell r="EB279">
            <v>0.54300000000000004</v>
          </cell>
          <cell r="EC279">
            <v>0.59599999999999997</v>
          </cell>
          <cell r="ED279">
            <v>0.59599999999999997</v>
          </cell>
          <cell r="EE279">
            <v>0.57399999999999995</v>
          </cell>
          <cell r="EF279">
            <v>0.29799999999999999</v>
          </cell>
          <cell r="EG279">
            <v>8.5000000000000006E-2</v>
          </cell>
          <cell r="EH279">
            <v>3.2000000000000001E-2</v>
          </cell>
          <cell r="EJ279">
            <v>0.35099999999999998</v>
          </cell>
          <cell r="EK279">
            <v>8.5000000000000006E-2</v>
          </cell>
          <cell r="EL279">
            <v>0.128</v>
          </cell>
          <cell r="EN279">
            <v>0.13800000000000001</v>
          </cell>
          <cell r="EO279">
            <v>0.34</v>
          </cell>
          <cell r="EP279">
            <v>0.31900000000000001</v>
          </cell>
          <cell r="ER279">
            <v>5.2999999999999999E-2</v>
          </cell>
          <cell r="ES279">
            <v>3.2000000000000001E-2</v>
          </cell>
          <cell r="ET279">
            <v>9.6000000000000002E-2</v>
          </cell>
          <cell r="EV279">
            <v>0.16</v>
          </cell>
          <cell r="EW279">
            <v>0.45700000000000002</v>
          </cell>
          <cell r="EX279">
            <v>0.42599999999999999</v>
          </cell>
          <cell r="EZ279">
            <v>6.89</v>
          </cell>
          <cell r="FA279">
            <v>8.5000000000000006E-2</v>
          </cell>
          <cell r="FB279">
            <v>3.2000000000000001E-2</v>
          </cell>
          <cell r="FC279">
            <v>3.2000000000000001E-2</v>
          </cell>
          <cell r="FD279">
            <v>4.2999999999999997E-2</v>
          </cell>
          <cell r="FE279">
            <v>9.6000000000000002E-2</v>
          </cell>
          <cell r="FF279">
            <v>7.3999999999999996E-2</v>
          </cell>
          <cell r="FG279">
            <v>0.13800000000000001</v>
          </cell>
          <cell r="FH279">
            <v>0.14899999999999999</v>
          </cell>
          <cell r="FI279">
            <v>5.2999999999999999E-2</v>
          </cell>
          <cell r="FJ279">
            <v>0.27700000000000002</v>
          </cell>
          <cell r="FK279">
            <v>2.1000000000000001E-2</v>
          </cell>
          <cell r="GA279">
            <v>3.2000000000000001E-2</v>
          </cell>
          <cell r="GB279">
            <v>3.2000000000000001E-2</v>
          </cell>
          <cell r="GC279">
            <v>3.2000000000000001E-2</v>
          </cell>
          <cell r="GD279">
            <v>2.1000000000000001E-2</v>
          </cell>
          <cell r="GE279">
            <v>6.4000000000000001E-2</v>
          </cell>
          <cell r="GF279">
            <v>1.0999999999999999E-2</v>
          </cell>
          <cell r="GG279">
            <v>0.40400000000000003</v>
          </cell>
          <cell r="GH279">
            <v>0.38300000000000001</v>
          </cell>
          <cell r="GI279">
            <v>0.36199999999999999</v>
          </cell>
          <cell r="GJ279">
            <v>0.40400000000000003</v>
          </cell>
          <cell r="GK279">
            <v>0.52100000000000002</v>
          </cell>
          <cell r="GL279">
            <v>0.41499999999999998</v>
          </cell>
          <cell r="GM279">
            <v>0.42599999999999999</v>
          </cell>
          <cell r="GN279">
            <v>0.309</v>
          </cell>
          <cell r="GO279">
            <v>0.309</v>
          </cell>
          <cell r="GP279">
            <v>0.35099999999999998</v>
          </cell>
          <cell r="GQ279">
            <v>0.255</v>
          </cell>
          <cell r="GR279">
            <v>0.44700000000000001</v>
          </cell>
          <cell r="GS279">
            <v>9.6000000000000002E-2</v>
          </cell>
          <cell r="GT279">
            <v>0.191</v>
          </cell>
          <cell r="GU279">
            <v>0.223</v>
          </cell>
          <cell r="GV279">
            <v>0.17</v>
          </cell>
          <cell r="GW279">
            <v>0.11700000000000001</v>
          </cell>
          <cell r="GX279">
            <v>7.3999999999999996E-2</v>
          </cell>
          <cell r="GY279">
            <v>0</v>
          </cell>
          <cell r="GZ279">
            <v>3.2000000000000001E-2</v>
          </cell>
          <cell r="HA279">
            <v>3.2000000000000001E-2</v>
          </cell>
          <cell r="HB279">
            <v>1.0999999999999999E-2</v>
          </cell>
          <cell r="HC279">
            <v>1.0999999999999999E-2</v>
          </cell>
          <cell r="HD279">
            <v>2.1000000000000001E-2</v>
          </cell>
          <cell r="HE279">
            <v>4.2999999999999997E-2</v>
          </cell>
          <cell r="HF279">
            <v>5.2999999999999999E-2</v>
          </cell>
          <cell r="HG279">
            <v>4.2999999999999997E-2</v>
          </cell>
          <cell r="HH279">
            <v>4.2999999999999997E-2</v>
          </cell>
          <cell r="HI279">
            <v>3.2000000000000001E-2</v>
          </cell>
          <cell r="HJ279">
            <v>3.2000000000000001E-2</v>
          </cell>
        </row>
        <row r="280">
          <cell r="G280" t="str">
            <v>FERNWOOD</v>
          </cell>
          <cell r="L280" t="str">
            <v>Rock Island Elementary Network</v>
          </cell>
          <cell r="AB280">
            <v>609917</v>
          </cell>
          <cell r="AR280" t="str">
            <v>&lt; 30</v>
          </cell>
          <cell r="AS280" t="str">
            <v/>
          </cell>
          <cell r="AT280" t="str">
            <v/>
          </cell>
          <cell r="AU280" t="str">
            <v/>
          </cell>
        </row>
        <row r="281">
          <cell r="G281" t="str">
            <v>FIELD</v>
          </cell>
          <cell r="L281" t="str">
            <v>Ravenswood-Ridge Elementary Network</v>
          </cell>
          <cell r="AB281">
            <v>609918</v>
          </cell>
          <cell r="AR281" t="str">
            <v>&lt; 30</v>
          </cell>
          <cell r="AS281" t="str">
            <v/>
          </cell>
          <cell r="AT281" t="str">
            <v/>
          </cell>
          <cell r="AU281" t="str">
            <v/>
          </cell>
        </row>
        <row r="282">
          <cell r="G282" t="str">
            <v>FISKE</v>
          </cell>
          <cell r="L282" t="str">
            <v>Burnham Park Elementary Network</v>
          </cell>
          <cell r="AB282">
            <v>609919</v>
          </cell>
          <cell r="AR282" t="str">
            <v>&gt; 75</v>
          </cell>
          <cell r="AS282" t="str">
            <v>neutral</v>
          </cell>
          <cell r="AT282" t="str">
            <v>neutral</v>
          </cell>
          <cell r="AU282" t="str">
            <v>strong</v>
          </cell>
          <cell r="AV282">
            <v>49</v>
          </cell>
          <cell r="AW282">
            <v>53</v>
          </cell>
          <cell r="AX282">
            <v>61</v>
          </cell>
          <cell r="AY282">
            <v>134</v>
          </cell>
          <cell r="AZ282">
            <v>1</v>
          </cell>
          <cell r="BA282">
            <v>0</v>
          </cell>
          <cell r="BB282">
            <v>129</v>
          </cell>
          <cell r="BC282">
            <v>0</v>
          </cell>
          <cell r="BI282">
            <v>7.0000000000000001E-3</v>
          </cell>
          <cell r="BJ282">
            <v>7.0000000000000001E-3</v>
          </cell>
          <cell r="BK282">
            <v>7.0000000000000001E-3</v>
          </cell>
          <cell r="BL282">
            <v>1.4999999999999999E-2</v>
          </cell>
          <cell r="BM282">
            <v>4.4999999999999998E-2</v>
          </cell>
          <cell r="BN282">
            <v>6.7000000000000004E-2</v>
          </cell>
          <cell r="BO282">
            <v>0.104</v>
          </cell>
          <cell r="BP282">
            <v>6.7000000000000004E-2</v>
          </cell>
          <cell r="BQ282">
            <v>7.4999999999999997E-2</v>
          </cell>
          <cell r="BR282">
            <v>7.4999999999999997E-2</v>
          </cell>
          <cell r="BS282">
            <v>0.104</v>
          </cell>
          <cell r="BT282">
            <v>6.7000000000000004E-2</v>
          </cell>
          <cell r="BU282">
            <v>0.35099999999999998</v>
          </cell>
          <cell r="BV282">
            <v>0.30599999999999999</v>
          </cell>
          <cell r="BW282">
            <v>0.30599999999999999</v>
          </cell>
          <cell r="BX282">
            <v>0.23899999999999999</v>
          </cell>
          <cell r="BY282">
            <v>0.27600000000000002</v>
          </cell>
          <cell r="BZ282">
            <v>0.23899999999999999</v>
          </cell>
          <cell r="CA282">
            <v>7.0000000000000001E-3</v>
          </cell>
          <cell r="CB282">
            <v>1.4999999999999999E-2</v>
          </cell>
          <cell r="CC282">
            <v>7.0000000000000001E-3</v>
          </cell>
          <cell r="CD282">
            <v>2.1999999999999999E-2</v>
          </cell>
          <cell r="CE282">
            <v>7.0000000000000001E-3</v>
          </cell>
          <cell r="CF282">
            <v>7.0000000000000001E-3</v>
          </cell>
          <cell r="CG282">
            <v>0.53</v>
          </cell>
          <cell r="CH282">
            <v>0.60399999999999998</v>
          </cell>
          <cell r="CI282">
            <v>0.60399999999999998</v>
          </cell>
          <cell r="CJ282">
            <v>0.64900000000000002</v>
          </cell>
          <cell r="CK282">
            <v>0.56699999999999995</v>
          </cell>
          <cell r="CL282">
            <v>0.61899999999999999</v>
          </cell>
          <cell r="CM282">
            <v>0</v>
          </cell>
          <cell r="CN282">
            <v>0</v>
          </cell>
          <cell r="CO282">
            <v>0</v>
          </cell>
          <cell r="CP282">
            <v>7.0000000000000001E-3</v>
          </cell>
          <cell r="CQ282">
            <v>1.4999999999999999E-2</v>
          </cell>
          <cell r="CR282">
            <v>7.0000000000000001E-3</v>
          </cell>
          <cell r="CS282">
            <v>0.03</v>
          </cell>
          <cell r="CT282">
            <v>6.7000000000000004E-2</v>
          </cell>
          <cell r="CU282">
            <v>5.1999999999999998E-2</v>
          </cell>
          <cell r="CV282">
            <v>1.4999999999999999E-2</v>
          </cell>
          <cell r="CW282">
            <v>5.1999999999999998E-2</v>
          </cell>
          <cell r="CX282">
            <v>5.1999999999999998E-2</v>
          </cell>
          <cell r="CY282">
            <v>0.03</v>
          </cell>
          <cell r="CZ282">
            <v>1.4999999999999999E-2</v>
          </cell>
          <cell r="DA282">
            <v>6.7000000000000004E-2</v>
          </cell>
          <cell r="DB282">
            <v>0.03</v>
          </cell>
          <cell r="DC282">
            <v>3.6999999999999998E-2</v>
          </cell>
          <cell r="DD282">
            <v>0.06</v>
          </cell>
          <cell r="DE282">
            <v>0.23899999999999999</v>
          </cell>
          <cell r="DF282">
            <v>0.23899999999999999</v>
          </cell>
          <cell r="DG282">
            <v>0.20899999999999999</v>
          </cell>
          <cell r="DH282">
            <v>0.20899999999999999</v>
          </cell>
          <cell r="DI282">
            <v>0.157</v>
          </cell>
          <cell r="DJ282">
            <v>0.20899999999999999</v>
          </cell>
          <cell r="DK282">
            <v>0.19400000000000001</v>
          </cell>
          <cell r="DL282">
            <v>0.157</v>
          </cell>
          <cell r="DM282">
            <v>0.11899999999999999</v>
          </cell>
          <cell r="DN282">
            <v>7.0000000000000001E-3</v>
          </cell>
          <cell r="DO282">
            <v>7.0000000000000001E-3</v>
          </cell>
          <cell r="DP282">
            <v>1.4999999999999999E-2</v>
          </cell>
          <cell r="DQ282">
            <v>7.0000000000000001E-3</v>
          </cell>
          <cell r="DR282">
            <v>1.4999999999999999E-2</v>
          </cell>
          <cell r="DS282">
            <v>7.0000000000000001E-3</v>
          </cell>
          <cell r="DT282">
            <v>7.0000000000000001E-3</v>
          </cell>
          <cell r="DU282">
            <v>7.0000000000000001E-3</v>
          </cell>
          <cell r="DV282">
            <v>1.4999999999999999E-2</v>
          </cell>
          <cell r="DW282">
            <v>0.73899999999999999</v>
          </cell>
          <cell r="DX282">
            <v>0.70099999999999996</v>
          </cell>
          <cell r="DY282">
            <v>0.72399999999999998</v>
          </cell>
          <cell r="DZ282">
            <v>0.746</v>
          </cell>
          <cell r="EA282">
            <v>0.79900000000000004</v>
          </cell>
          <cell r="EB282">
            <v>0.70899999999999996</v>
          </cell>
          <cell r="EC282">
            <v>0.73899999999999999</v>
          </cell>
          <cell r="ED282">
            <v>0.73099999999999998</v>
          </cell>
          <cell r="EE282">
            <v>0.754</v>
          </cell>
          <cell r="EF282">
            <v>0.54500000000000004</v>
          </cell>
          <cell r="EG282">
            <v>0.03</v>
          </cell>
          <cell r="EH282">
            <v>0</v>
          </cell>
          <cell r="EJ282">
            <v>0.23899999999999999</v>
          </cell>
          <cell r="EK282">
            <v>0.09</v>
          </cell>
          <cell r="EL282">
            <v>0.127</v>
          </cell>
          <cell r="EN282">
            <v>0.09</v>
          </cell>
          <cell r="EO282">
            <v>0.49299999999999999</v>
          </cell>
          <cell r="EP282">
            <v>0.41799999999999998</v>
          </cell>
          <cell r="ER282">
            <v>1.4999999999999999E-2</v>
          </cell>
          <cell r="ES282">
            <v>2.1999999999999999E-2</v>
          </cell>
          <cell r="ET282">
            <v>0.03</v>
          </cell>
          <cell r="EV282">
            <v>0.112</v>
          </cell>
          <cell r="EW282">
            <v>0.36599999999999999</v>
          </cell>
          <cell r="EX282">
            <v>0.42499999999999999</v>
          </cell>
          <cell r="EZ282">
            <v>6.95</v>
          </cell>
          <cell r="FA282">
            <v>3.6999999999999998E-2</v>
          </cell>
          <cell r="FB282">
            <v>2.1999999999999999E-2</v>
          </cell>
          <cell r="FC282">
            <v>1.4999999999999999E-2</v>
          </cell>
          <cell r="FD282">
            <v>4.4999999999999998E-2</v>
          </cell>
          <cell r="FE282">
            <v>6.7000000000000004E-2</v>
          </cell>
          <cell r="FF282">
            <v>0.14899999999999999</v>
          </cell>
          <cell r="FG282">
            <v>0.16400000000000001</v>
          </cell>
          <cell r="FH282">
            <v>0.26900000000000002</v>
          </cell>
          <cell r="FI282">
            <v>0.127</v>
          </cell>
          <cell r="FJ282">
            <v>8.2000000000000003E-2</v>
          </cell>
          <cell r="FK282">
            <v>2.1999999999999999E-2</v>
          </cell>
          <cell r="GA282">
            <v>1.4999999999999999E-2</v>
          </cell>
          <cell r="GB282">
            <v>1.4999999999999999E-2</v>
          </cell>
          <cell r="GC282">
            <v>3.6999999999999998E-2</v>
          </cell>
          <cell r="GD282">
            <v>0.104</v>
          </cell>
          <cell r="GE282">
            <v>0.03</v>
          </cell>
          <cell r="GF282">
            <v>7.0000000000000001E-3</v>
          </cell>
          <cell r="GG282">
            <v>0.29099999999999998</v>
          </cell>
          <cell r="GH282">
            <v>0.26100000000000001</v>
          </cell>
          <cell r="GI282">
            <v>0.42499999999999999</v>
          </cell>
          <cell r="GJ282">
            <v>0.17899999999999999</v>
          </cell>
          <cell r="GK282">
            <v>0.30599999999999999</v>
          </cell>
          <cell r="GL282">
            <v>0.20899999999999999</v>
          </cell>
          <cell r="GM282">
            <v>0.64900000000000002</v>
          </cell>
          <cell r="GN282">
            <v>0.60399999999999998</v>
          </cell>
          <cell r="GO282">
            <v>0.224</v>
          </cell>
          <cell r="GP282">
            <v>8.2000000000000003E-2</v>
          </cell>
          <cell r="GQ282">
            <v>0.58199999999999996</v>
          </cell>
          <cell r="GR282">
            <v>0.72399999999999998</v>
          </cell>
          <cell r="GS282">
            <v>2.1999999999999999E-2</v>
          </cell>
          <cell r="GT282">
            <v>0.09</v>
          </cell>
          <cell r="GU282">
            <v>0.26900000000000002</v>
          </cell>
          <cell r="GV282">
            <v>0.32800000000000001</v>
          </cell>
          <cell r="GW282">
            <v>3.6999999999999998E-2</v>
          </cell>
          <cell r="GX282">
            <v>2.1999999999999999E-2</v>
          </cell>
          <cell r="GY282">
            <v>0</v>
          </cell>
          <cell r="GZ282">
            <v>0</v>
          </cell>
          <cell r="HA282">
            <v>1.4999999999999999E-2</v>
          </cell>
          <cell r="HB282">
            <v>0.26100000000000001</v>
          </cell>
          <cell r="HC282">
            <v>0</v>
          </cell>
          <cell r="HD282">
            <v>7.0000000000000001E-3</v>
          </cell>
          <cell r="HE282">
            <v>2.1999999999999999E-2</v>
          </cell>
          <cell r="HF282">
            <v>0.03</v>
          </cell>
          <cell r="HG282">
            <v>0.03</v>
          </cell>
          <cell r="HH282">
            <v>4.4999999999999998E-2</v>
          </cell>
          <cell r="HI282">
            <v>4.4999999999999998E-2</v>
          </cell>
          <cell r="HJ282">
            <v>0.03</v>
          </cell>
        </row>
        <row r="283">
          <cell r="G283" t="str">
            <v>KANOON</v>
          </cell>
          <cell r="L283" t="str">
            <v>Pilsen-Little Village Elementary Network</v>
          </cell>
          <cell r="AB283">
            <v>609920</v>
          </cell>
          <cell r="AR283" t="str">
            <v>&gt; 75</v>
          </cell>
          <cell r="AS283" t="str">
            <v>weak</v>
          </cell>
          <cell r="AT283" t="str">
            <v>neutral</v>
          </cell>
          <cell r="AU283" t="str">
            <v>neutral</v>
          </cell>
          <cell r="AV283">
            <v>37</v>
          </cell>
          <cell r="AW283">
            <v>58</v>
          </cell>
          <cell r="AX283">
            <v>48</v>
          </cell>
          <cell r="AY283">
            <v>330</v>
          </cell>
          <cell r="AZ283">
            <v>4</v>
          </cell>
          <cell r="BA283">
            <v>0</v>
          </cell>
          <cell r="BB283">
            <v>1</v>
          </cell>
          <cell r="BC283">
            <v>319</v>
          </cell>
          <cell r="BI283">
            <v>8.9999999999999993E-3</v>
          </cell>
          <cell r="BJ283">
            <v>1.2E-2</v>
          </cell>
          <cell r="BK283">
            <v>2.1000000000000001E-2</v>
          </cell>
          <cell r="BL283">
            <v>3.0000000000000001E-3</v>
          </cell>
          <cell r="BM283">
            <v>1.2E-2</v>
          </cell>
          <cell r="BN283">
            <v>6.0999999999999999E-2</v>
          </cell>
          <cell r="BO283">
            <v>7.2999999999999995E-2</v>
          </cell>
          <cell r="BP283">
            <v>5.8000000000000003E-2</v>
          </cell>
          <cell r="BQ283">
            <v>0.106</v>
          </cell>
          <cell r="BR283">
            <v>6.0999999999999999E-2</v>
          </cell>
          <cell r="BS283">
            <v>0.13</v>
          </cell>
          <cell r="BT283">
            <v>0.182</v>
          </cell>
          <cell r="BU283">
            <v>0.376</v>
          </cell>
          <cell r="BV283">
            <v>0.34499999999999997</v>
          </cell>
          <cell r="BW283">
            <v>0.41199999999999998</v>
          </cell>
          <cell r="BX283">
            <v>0.34799999999999998</v>
          </cell>
          <cell r="BY283">
            <v>0.39700000000000002</v>
          </cell>
          <cell r="BZ283">
            <v>0.35499999999999998</v>
          </cell>
          <cell r="CA283">
            <v>8.9999999999999993E-3</v>
          </cell>
          <cell r="CB283">
            <v>6.0000000000000001E-3</v>
          </cell>
          <cell r="CC283">
            <v>2.1000000000000001E-2</v>
          </cell>
          <cell r="CD283">
            <v>1.4999999999999999E-2</v>
          </cell>
          <cell r="CE283">
            <v>1.7999999999999999E-2</v>
          </cell>
          <cell r="CF283">
            <v>1.2E-2</v>
          </cell>
          <cell r="CG283">
            <v>0.53300000000000003</v>
          </cell>
          <cell r="CH283">
            <v>0.57899999999999996</v>
          </cell>
          <cell r="CI283">
            <v>0.439</v>
          </cell>
          <cell r="CJ283">
            <v>0.57299999999999995</v>
          </cell>
          <cell r="CK283">
            <v>0.442</v>
          </cell>
          <cell r="CL283">
            <v>0.39100000000000001</v>
          </cell>
          <cell r="CM283">
            <v>0</v>
          </cell>
          <cell r="CN283">
            <v>0</v>
          </cell>
          <cell r="CO283">
            <v>3.0000000000000001E-3</v>
          </cell>
          <cell r="CP283">
            <v>3.0000000000000001E-3</v>
          </cell>
          <cell r="CQ283">
            <v>0</v>
          </cell>
          <cell r="CR283">
            <v>6.0000000000000001E-3</v>
          </cell>
          <cell r="CS283">
            <v>8.9999999999999993E-3</v>
          </cell>
          <cell r="CT283">
            <v>4.8000000000000001E-2</v>
          </cell>
          <cell r="CU283">
            <v>0.03</v>
          </cell>
          <cell r="CV283">
            <v>1.2E-2</v>
          </cell>
          <cell r="CW283">
            <v>1.2E-2</v>
          </cell>
          <cell r="CX283">
            <v>0.03</v>
          </cell>
          <cell r="CY283">
            <v>4.4999999999999998E-2</v>
          </cell>
          <cell r="CZ283">
            <v>2.1000000000000001E-2</v>
          </cell>
          <cell r="DA283">
            <v>0.03</v>
          </cell>
          <cell r="DB283">
            <v>6.4000000000000001E-2</v>
          </cell>
          <cell r="DC283">
            <v>9.7000000000000003E-2</v>
          </cell>
          <cell r="DD283">
            <v>5.1999999999999998E-2</v>
          </cell>
          <cell r="DE283">
            <v>0.14199999999999999</v>
          </cell>
          <cell r="DF283">
            <v>0.14799999999999999</v>
          </cell>
          <cell r="DG283">
            <v>0.17299999999999999</v>
          </cell>
          <cell r="DH283">
            <v>0.17</v>
          </cell>
          <cell r="DI283">
            <v>0.158</v>
          </cell>
          <cell r="DJ283">
            <v>0.19400000000000001</v>
          </cell>
          <cell r="DK283">
            <v>0.25800000000000001</v>
          </cell>
          <cell r="DL283">
            <v>0.24199999999999999</v>
          </cell>
          <cell r="DM283">
            <v>0.25800000000000001</v>
          </cell>
          <cell r="DN283">
            <v>6.0000000000000001E-3</v>
          </cell>
          <cell r="DO283">
            <v>0</v>
          </cell>
          <cell r="DP283">
            <v>0</v>
          </cell>
          <cell r="DQ283">
            <v>1.2E-2</v>
          </cell>
          <cell r="DR283">
            <v>6.0000000000000001E-3</v>
          </cell>
          <cell r="DS283">
            <v>3.0000000000000001E-3</v>
          </cell>
          <cell r="DT283">
            <v>3.0000000000000001E-3</v>
          </cell>
          <cell r="DU283">
            <v>3.0000000000000001E-3</v>
          </cell>
          <cell r="DV283">
            <v>3.0000000000000001E-3</v>
          </cell>
          <cell r="DW283">
            <v>0.83899999999999997</v>
          </cell>
          <cell r="DX283">
            <v>0.83899999999999997</v>
          </cell>
          <cell r="DY283">
            <v>0.79400000000000004</v>
          </cell>
          <cell r="DZ283">
            <v>0.77</v>
          </cell>
          <cell r="EA283">
            <v>0.81499999999999995</v>
          </cell>
          <cell r="EB283">
            <v>0.76700000000000002</v>
          </cell>
          <cell r="EC283">
            <v>0.66700000000000004</v>
          </cell>
          <cell r="ED283">
            <v>0.60899999999999999</v>
          </cell>
          <cell r="EE283">
            <v>0.65800000000000003</v>
          </cell>
          <cell r="EF283">
            <v>0.42099999999999999</v>
          </cell>
          <cell r="EG283">
            <v>2.4E-2</v>
          </cell>
          <cell r="EH283">
            <v>1.4999999999999999E-2</v>
          </cell>
          <cell r="EJ283">
            <v>0.24199999999999999</v>
          </cell>
          <cell r="EK283">
            <v>6.0999999999999999E-2</v>
          </cell>
          <cell r="EL283">
            <v>3.5999999999999997E-2</v>
          </cell>
          <cell r="EN283">
            <v>0.20300000000000001</v>
          </cell>
          <cell r="EO283">
            <v>0.309</v>
          </cell>
          <cell r="EP283">
            <v>0.29099999999999998</v>
          </cell>
          <cell r="ER283">
            <v>6.0000000000000001E-3</v>
          </cell>
          <cell r="ES283">
            <v>0</v>
          </cell>
          <cell r="ET283">
            <v>3.3000000000000002E-2</v>
          </cell>
          <cell r="EV283">
            <v>0.127</v>
          </cell>
          <cell r="EW283">
            <v>0.60599999999999998</v>
          </cell>
          <cell r="EX283">
            <v>0.624</v>
          </cell>
          <cell r="EZ283">
            <v>8.39</v>
          </cell>
          <cell r="FA283">
            <v>1.2E-2</v>
          </cell>
          <cell r="FB283">
            <v>1.2E-2</v>
          </cell>
          <cell r="FC283">
            <v>6.0000000000000001E-3</v>
          </cell>
          <cell r="FD283">
            <v>1.2E-2</v>
          </cell>
          <cell r="FE283">
            <v>7.2999999999999995E-2</v>
          </cell>
          <cell r="FF283">
            <v>3.3000000000000002E-2</v>
          </cell>
          <cell r="FG283">
            <v>9.0999999999999998E-2</v>
          </cell>
          <cell r="FH283">
            <v>0.13900000000000001</v>
          </cell>
          <cell r="FI283">
            <v>0.19700000000000001</v>
          </cell>
          <cell r="FJ283">
            <v>0.39700000000000002</v>
          </cell>
          <cell r="FK283">
            <v>2.7E-2</v>
          </cell>
          <cell r="GA283">
            <v>6.0000000000000001E-3</v>
          </cell>
          <cell r="GB283">
            <v>2.4E-2</v>
          </cell>
          <cell r="GC283">
            <v>1.2E-2</v>
          </cell>
          <cell r="GD283">
            <v>2.1000000000000001E-2</v>
          </cell>
          <cell r="GE283">
            <v>0.17599999999999999</v>
          </cell>
          <cell r="GF283">
            <v>0.03</v>
          </cell>
          <cell r="GG283">
            <v>0.35799999999999998</v>
          </cell>
          <cell r="GH283">
            <v>0.28499999999999998</v>
          </cell>
          <cell r="GI283">
            <v>0.315</v>
          </cell>
          <cell r="GJ283">
            <v>0.315</v>
          </cell>
          <cell r="GK283">
            <v>0.33300000000000002</v>
          </cell>
          <cell r="GL283">
            <v>0.35199999999999998</v>
          </cell>
          <cell r="GM283">
            <v>0.56399999999999995</v>
          </cell>
          <cell r="GN283">
            <v>0.41499999999999998</v>
          </cell>
          <cell r="GO283">
            <v>0.51800000000000002</v>
          </cell>
          <cell r="GP283">
            <v>0.53600000000000003</v>
          </cell>
          <cell r="GQ283">
            <v>0.35799999999999998</v>
          </cell>
          <cell r="GR283">
            <v>0.51500000000000001</v>
          </cell>
          <cell r="GS283">
            <v>3.5999999999999997E-2</v>
          </cell>
          <cell r="GT283">
            <v>0.215</v>
          </cell>
          <cell r="GU283">
            <v>0.13300000000000001</v>
          </cell>
          <cell r="GV283">
            <v>9.0999999999999998E-2</v>
          </cell>
          <cell r="GW283">
            <v>0.10299999999999999</v>
          </cell>
          <cell r="GX283">
            <v>7.2999999999999995E-2</v>
          </cell>
          <cell r="GY283">
            <v>2.7E-2</v>
          </cell>
          <cell r="GZ283">
            <v>5.5E-2</v>
          </cell>
          <cell r="HA283">
            <v>1.4999999999999999E-2</v>
          </cell>
          <cell r="HB283">
            <v>1.4999999999999999E-2</v>
          </cell>
          <cell r="HC283">
            <v>2.4E-2</v>
          </cell>
          <cell r="HD283">
            <v>2.4E-2</v>
          </cell>
          <cell r="HE283">
            <v>8.9999999999999993E-3</v>
          </cell>
          <cell r="HF283">
            <v>6.0000000000000001E-3</v>
          </cell>
          <cell r="HG283">
            <v>6.0000000000000001E-3</v>
          </cell>
          <cell r="HH283">
            <v>2.1000000000000001E-2</v>
          </cell>
          <cell r="HI283">
            <v>6.0000000000000001E-3</v>
          </cell>
          <cell r="HJ283">
            <v>6.0000000000000001E-3</v>
          </cell>
        </row>
        <row r="284">
          <cell r="G284" t="str">
            <v>TELPOCHCALLI</v>
          </cell>
          <cell r="L284" t="str">
            <v>Pilsen-Little Village Elementary Network</v>
          </cell>
          <cell r="AB284">
            <v>609921</v>
          </cell>
          <cell r="AR284" t="str">
            <v>58</v>
          </cell>
          <cell r="AS284" t="str">
            <v>strong</v>
          </cell>
          <cell r="AT284" t="str">
            <v>strong</v>
          </cell>
          <cell r="AU284" t="str">
            <v>weak</v>
          </cell>
          <cell r="AV284">
            <v>60</v>
          </cell>
          <cell r="AW284">
            <v>64</v>
          </cell>
          <cell r="AX284">
            <v>23</v>
          </cell>
          <cell r="AY284">
            <v>95</v>
          </cell>
          <cell r="AZ284">
            <v>4</v>
          </cell>
          <cell r="BA284">
            <v>0</v>
          </cell>
          <cell r="BB284">
            <v>0</v>
          </cell>
          <cell r="BC284">
            <v>85</v>
          </cell>
          <cell r="BI284">
            <v>0</v>
          </cell>
          <cell r="BJ284">
            <v>0</v>
          </cell>
          <cell r="BK284">
            <v>2.1000000000000001E-2</v>
          </cell>
          <cell r="BL284">
            <v>2.1000000000000001E-2</v>
          </cell>
          <cell r="BM284">
            <v>1.0999999999999999E-2</v>
          </cell>
          <cell r="BN284">
            <v>6.3E-2</v>
          </cell>
          <cell r="BO284">
            <v>2.1000000000000001E-2</v>
          </cell>
          <cell r="BP284">
            <v>3.2000000000000001E-2</v>
          </cell>
          <cell r="BQ284">
            <v>3.2000000000000001E-2</v>
          </cell>
          <cell r="BR284">
            <v>2.1000000000000001E-2</v>
          </cell>
          <cell r="BS284">
            <v>0.13700000000000001</v>
          </cell>
          <cell r="BT284">
            <v>0.13700000000000001</v>
          </cell>
          <cell r="BU284">
            <v>0.21099999999999999</v>
          </cell>
          <cell r="BV284">
            <v>0.16800000000000001</v>
          </cell>
          <cell r="BW284">
            <v>0.28399999999999997</v>
          </cell>
          <cell r="BX284">
            <v>0.23200000000000001</v>
          </cell>
          <cell r="BY284">
            <v>0.35799999999999998</v>
          </cell>
          <cell r="BZ284">
            <v>0.253</v>
          </cell>
          <cell r="CA284">
            <v>2.1000000000000001E-2</v>
          </cell>
          <cell r="CB284">
            <v>1.0999999999999999E-2</v>
          </cell>
          <cell r="CC284">
            <v>6.3E-2</v>
          </cell>
          <cell r="CD284">
            <v>1.0999999999999999E-2</v>
          </cell>
          <cell r="CE284">
            <v>1.0999999999999999E-2</v>
          </cell>
          <cell r="CF284">
            <v>4.2000000000000003E-2</v>
          </cell>
          <cell r="CG284">
            <v>0.747</v>
          </cell>
          <cell r="CH284">
            <v>0.78900000000000003</v>
          </cell>
          <cell r="CI284">
            <v>0.6</v>
          </cell>
          <cell r="CJ284">
            <v>0.71599999999999997</v>
          </cell>
          <cell r="CK284">
            <v>0.48399999999999999</v>
          </cell>
          <cell r="CL284">
            <v>0.505</v>
          </cell>
          <cell r="CM284">
            <v>0</v>
          </cell>
          <cell r="CN284">
            <v>0</v>
          </cell>
          <cell r="CO284">
            <v>0</v>
          </cell>
          <cell r="CP284">
            <v>1.0999999999999999E-2</v>
          </cell>
          <cell r="CQ284">
            <v>1.0999999999999999E-2</v>
          </cell>
          <cell r="CR284">
            <v>0</v>
          </cell>
          <cell r="CS284">
            <v>2.1000000000000001E-2</v>
          </cell>
          <cell r="CT284">
            <v>4.2000000000000003E-2</v>
          </cell>
          <cell r="CU284">
            <v>0</v>
          </cell>
          <cell r="CV284">
            <v>1.0999999999999999E-2</v>
          </cell>
          <cell r="CW284">
            <v>1.0999999999999999E-2</v>
          </cell>
          <cell r="CX284">
            <v>1.0999999999999999E-2</v>
          </cell>
          <cell r="CY284">
            <v>5.2999999999999999E-2</v>
          </cell>
          <cell r="CZ284">
            <v>1.0999999999999999E-2</v>
          </cell>
          <cell r="DA284">
            <v>6.3E-2</v>
          </cell>
          <cell r="DB284">
            <v>6.3E-2</v>
          </cell>
          <cell r="DC284">
            <v>2.1000000000000001E-2</v>
          </cell>
          <cell r="DD284">
            <v>6.3E-2</v>
          </cell>
          <cell r="DE284">
            <v>0.105</v>
          </cell>
          <cell r="DF284">
            <v>0.158</v>
          </cell>
          <cell r="DG284">
            <v>0.221</v>
          </cell>
          <cell r="DH284">
            <v>0.14699999999999999</v>
          </cell>
          <cell r="DI284">
            <v>0.158</v>
          </cell>
          <cell r="DJ284">
            <v>0.221</v>
          </cell>
          <cell r="DK284">
            <v>0.2</v>
          </cell>
          <cell r="DL284">
            <v>0.30499999999999999</v>
          </cell>
          <cell r="DM284">
            <v>0.17899999999999999</v>
          </cell>
          <cell r="DN284">
            <v>1.0999999999999999E-2</v>
          </cell>
          <cell r="DO284">
            <v>4.2000000000000003E-2</v>
          </cell>
          <cell r="DP284">
            <v>2.1000000000000001E-2</v>
          </cell>
          <cell r="DQ284">
            <v>3.2000000000000001E-2</v>
          </cell>
          <cell r="DR284">
            <v>2.1000000000000001E-2</v>
          </cell>
          <cell r="DS284">
            <v>2.1000000000000001E-2</v>
          </cell>
          <cell r="DT284">
            <v>4.2000000000000003E-2</v>
          </cell>
          <cell r="DU284">
            <v>3.2000000000000001E-2</v>
          </cell>
          <cell r="DV284">
            <v>2.1000000000000001E-2</v>
          </cell>
          <cell r="DW284">
            <v>0.874</v>
          </cell>
          <cell r="DX284">
            <v>0.78900000000000003</v>
          </cell>
          <cell r="DY284">
            <v>0.747</v>
          </cell>
          <cell r="DZ284">
            <v>0.75800000000000001</v>
          </cell>
          <cell r="EA284">
            <v>0.8</v>
          </cell>
          <cell r="EB284">
            <v>0.69499999999999995</v>
          </cell>
          <cell r="EC284">
            <v>0.67400000000000004</v>
          </cell>
          <cell r="ED284">
            <v>0.6</v>
          </cell>
          <cell r="EE284">
            <v>0.73699999999999999</v>
          </cell>
          <cell r="EF284">
            <v>0.505</v>
          </cell>
          <cell r="EG284">
            <v>1.0999999999999999E-2</v>
          </cell>
          <cell r="EH284">
            <v>1.0999999999999999E-2</v>
          </cell>
          <cell r="EJ284">
            <v>0.189</v>
          </cell>
          <cell r="EK284">
            <v>5.2999999999999999E-2</v>
          </cell>
          <cell r="EL284">
            <v>1.0999999999999999E-2</v>
          </cell>
          <cell r="EN284">
            <v>0.13700000000000001</v>
          </cell>
          <cell r="EO284">
            <v>0.253</v>
          </cell>
          <cell r="EP284">
            <v>0.21099999999999999</v>
          </cell>
          <cell r="ER284">
            <v>6.3E-2</v>
          </cell>
          <cell r="ES284">
            <v>8.4000000000000005E-2</v>
          </cell>
          <cell r="ET284">
            <v>7.3999999999999996E-2</v>
          </cell>
          <cell r="EV284">
            <v>0.105</v>
          </cell>
          <cell r="EW284">
            <v>0.6</v>
          </cell>
          <cell r="EX284">
            <v>0.69499999999999995</v>
          </cell>
          <cell r="EZ284">
            <v>9.16</v>
          </cell>
          <cell r="FA284">
            <v>1.0999999999999999E-2</v>
          </cell>
          <cell r="FB284">
            <v>0</v>
          </cell>
          <cell r="FC284">
            <v>0</v>
          </cell>
          <cell r="FD284">
            <v>0</v>
          </cell>
          <cell r="FE284">
            <v>2.1000000000000001E-2</v>
          </cell>
          <cell r="FF284">
            <v>1.0999999999999999E-2</v>
          </cell>
          <cell r="FG284">
            <v>3.2000000000000001E-2</v>
          </cell>
          <cell r="FH284">
            <v>0.13700000000000001</v>
          </cell>
          <cell r="FI284">
            <v>0.14699999999999999</v>
          </cell>
          <cell r="FJ284">
            <v>0.54700000000000004</v>
          </cell>
          <cell r="FK284">
            <v>9.5000000000000001E-2</v>
          </cell>
          <cell r="GA284">
            <v>1.0999999999999999E-2</v>
          </cell>
          <cell r="GB284">
            <v>8.4000000000000005E-2</v>
          </cell>
          <cell r="GC284">
            <v>6.3E-2</v>
          </cell>
          <cell r="GD284">
            <v>0.11600000000000001</v>
          </cell>
          <cell r="GE284">
            <v>0.14699999999999999</v>
          </cell>
          <cell r="GF284">
            <v>0</v>
          </cell>
          <cell r="GG284">
            <v>0.42099999999999999</v>
          </cell>
          <cell r="GH284">
            <v>0.29499999999999998</v>
          </cell>
          <cell r="GI284">
            <v>0.33700000000000002</v>
          </cell>
          <cell r="GJ284">
            <v>0.32600000000000001</v>
          </cell>
          <cell r="GK284">
            <v>0.35799999999999998</v>
          </cell>
          <cell r="GL284">
            <v>0.432</v>
          </cell>
          <cell r="GM284">
            <v>0.45300000000000001</v>
          </cell>
          <cell r="GN284">
            <v>0.221</v>
          </cell>
          <cell r="GO284">
            <v>0.30499999999999999</v>
          </cell>
          <cell r="GP284">
            <v>0.29499999999999998</v>
          </cell>
          <cell r="GQ284">
            <v>0.29499999999999998</v>
          </cell>
          <cell r="GR284">
            <v>0.46300000000000002</v>
          </cell>
          <cell r="GS284">
            <v>3.2000000000000001E-2</v>
          </cell>
          <cell r="GT284">
            <v>0.189</v>
          </cell>
          <cell r="GU284">
            <v>0.158</v>
          </cell>
          <cell r="GV284">
            <v>0.11600000000000001</v>
          </cell>
          <cell r="GW284">
            <v>0.126</v>
          </cell>
          <cell r="GX284">
            <v>3.2000000000000001E-2</v>
          </cell>
          <cell r="GY284">
            <v>3.2000000000000001E-2</v>
          </cell>
          <cell r="GZ284">
            <v>0.13700000000000001</v>
          </cell>
          <cell r="HA284">
            <v>4.2000000000000003E-2</v>
          </cell>
          <cell r="HB284">
            <v>9.5000000000000001E-2</v>
          </cell>
          <cell r="HC284">
            <v>2.1000000000000001E-2</v>
          </cell>
          <cell r="HD284">
            <v>3.2000000000000001E-2</v>
          </cell>
          <cell r="HE284">
            <v>5.2999999999999999E-2</v>
          </cell>
          <cell r="HF284">
            <v>7.3999999999999996E-2</v>
          </cell>
          <cell r="HG284">
            <v>9.5000000000000001E-2</v>
          </cell>
          <cell r="HH284">
            <v>5.2999999999999999E-2</v>
          </cell>
          <cell r="HI284">
            <v>5.2999999999999999E-2</v>
          </cell>
          <cell r="HJ284">
            <v>4.2000000000000003E-2</v>
          </cell>
        </row>
        <row r="285">
          <cell r="G285" t="str">
            <v>BELMONT-CRAGIN</v>
          </cell>
          <cell r="L285" t="str">
            <v>Fullerton Elementary Network</v>
          </cell>
          <cell r="AB285">
            <v>609922</v>
          </cell>
          <cell r="AR285" t="str">
            <v>53</v>
          </cell>
          <cell r="AS285" t="str">
            <v>strong</v>
          </cell>
          <cell r="AT285" t="str">
            <v>strong</v>
          </cell>
          <cell r="AU285" t="str">
            <v>neutral</v>
          </cell>
          <cell r="AV285">
            <v>64</v>
          </cell>
          <cell r="AW285">
            <v>75</v>
          </cell>
          <cell r="AX285">
            <v>52</v>
          </cell>
          <cell r="AY285">
            <v>240</v>
          </cell>
          <cell r="AZ285">
            <v>6</v>
          </cell>
          <cell r="BA285">
            <v>1</v>
          </cell>
          <cell r="BB285">
            <v>6</v>
          </cell>
          <cell r="BC285">
            <v>219</v>
          </cell>
          <cell r="BI285">
            <v>1.2999999999999999E-2</v>
          </cell>
          <cell r="BJ285">
            <v>4.0000000000000001E-3</v>
          </cell>
          <cell r="BK285">
            <v>2.5000000000000001E-2</v>
          </cell>
          <cell r="BL285">
            <v>0</v>
          </cell>
          <cell r="BM285">
            <v>4.0000000000000001E-3</v>
          </cell>
          <cell r="BN285">
            <v>2.9000000000000001E-2</v>
          </cell>
          <cell r="BO285">
            <v>1.7000000000000001E-2</v>
          </cell>
          <cell r="BP285">
            <v>3.3000000000000002E-2</v>
          </cell>
          <cell r="BQ285">
            <v>1.2999999999999999E-2</v>
          </cell>
          <cell r="BR285">
            <v>1.2999999999999999E-2</v>
          </cell>
          <cell r="BS285">
            <v>4.5999999999999999E-2</v>
          </cell>
          <cell r="BT285">
            <v>0.14599999999999999</v>
          </cell>
          <cell r="BU285">
            <v>0.32500000000000001</v>
          </cell>
          <cell r="BV285">
            <v>0.217</v>
          </cell>
          <cell r="BW285">
            <v>0.33300000000000002</v>
          </cell>
          <cell r="BX285">
            <v>0.16300000000000001</v>
          </cell>
          <cell r="BY285">
            <v>0.35</v>
          </cell>
          <cell r="BZ285">
            <v>0.28299999999999997</v>
          </cell>
          <cell r="CA285">
            <v>4.2000000000000003E-2</v>
          </cell>
          <cell r="CB285">
            <v>3.3000000000000002E-2</v>
          </cell>
          <cell r="CC285">
            <v>4.5999999999999999E-2</v>
          </cell>
          <cell r="CD285">
            <v>3.6999999999999998E-2</v>
          </cell>
          <cell r="CE285">
            <v>4.2000000000000003E-2</v>
          </cell>
          <cell r="CF285">
            <v>6.7000000000000004E-2</v>
          </cell>
          <cell r="CG285">
            <v>0.60399999999999998</v>
          </cell>
          <cell r="CH285">
            <v>0.71299999999999997</v>
          </cell>
          <cell r="CI285">
            <v>0.58299999999999996</v>
          </cell>
          <cell r="CJ285">
            <v>0.78700000000000003</v>
          </cell>
          <cell r="CK285">
            <v>0.55800000000000005</v>
          </cell>
          <cell r="CL285">
            <v>0.47499999999999998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1.7000000000000001E-2</v>
          </cell>
          <cell r="CU285">
            <v>8.0000000000000002E-3</v>
          </cell>
          <cell r="CV285">
            <v>8.0000000000000002E-3</v>
          </cell>
          <cell r="CW285">
            <v>4.0000000000000001E-3</v>
          </cell>
          <cell r="CX285">
            <v>1.2999999999999999E-2</v>
          </cell>
          <cell r="CY285">
            <v>1.7000000000000001E-2</v>
          </cell>
          <cell r="CZ285">
            <v>8.0000000000000002E-3</v>
          </cell>
          <cell r="DA285">
            <v>2.9000000000000001E-2</v>
          </cell>
          <cell r="DB285">
            <v>4.2000000000000003E-2</v>
          </cell>
          <cell r="DC285">
            <v>5.8000000000000003E-2</v>
          </cell>
          <cell r="DD285">
            <v>2.9000000000000001E-2</v>
          </cell>
          <cell r="DE285">
            <v>8.6999999999999994E-2</v>
          </cell>
          <cell r="DF285">
            <v>0.121</v>
          </cell>
          <cell r="DG285">
            <v>0.14199999999999999</v>
          </cell>
          <cell r="DH285">
            <v>0.154</v>
          </cell>
          <cell r="DI285">
            <v>0.129</v>
          </cell>
          <cell r="DJ285">
            <v>0.15</v>
          </cell>
          <cell r="DK285">
            <v>0.192</v>
          </cell>
          <cell r="DL285">
            <v>0.246</v>
          </cell>
          <cell r="DM285">
            <v>0.17100000000000001</v>
          </cell>
          <cell r="DN285">
            <v>3.6999999999999998E-2</v>
          </cell>
          <cell r="DO285">
            <v>3.3000000000000002E-2</v>
          </cell>
          <cell r="DP285">
            <v>2.1000000000000001E-2</v>
          </cell>
          <cell r="DQ285">
            <v>2.9000000000000001E-2</v>
          </cell>
          <cell r="DR285">
            <v>3.6999999999999998E-2</v>
          </cell>
          <cell r="DS285">
            <v>4.2000000000000003E-2</v>
          </cell>
          <cell r="DT285">
            <v>2.5000000000000001E-2</v>
          </cell>
          <cell r="DU285">
            <v>2.5000000000000001E-2</v>
          </cell>
          <cell r="DV285">
            <v>2.5000000000000001E-2</v>
          </cell>
          <cell r="DW285">
            <v>0.86699999999999999</v>
          </cell>
          <cell r="DX285">
            <v>0.84199999999999997</v>
          </cell>
          <cell r="DY285">
            <v>0.82499999999999996</v>
          </cell>
          <cell r="DZ285">
            <v>0.8</v>
          </cell>
          <cell r="EA285">
            <v>0.82499999999999996</v>
          </cell>
          <cell r="EB285">
            <v>0.77900000000000003</v>
          </cell>
          <cell r="EC285">
            <v>0.74199999999999999</v>
          </cell>
          <cell r="ED285">
            <v>0.65400000000000003</v>
          </cell>
          <cell r="EE285">
            <v>0.76700000000000002</v>
          </cell>
          <cell r="EF285">
            <v>0.621</v>
          </cell>
          <cell r="EG285">
            <v>8.0000000000000002E-3</v>
          </cell>
          <cell r="EH285">
            <v>4.0000000000000001E-3</v>
          </cell>
          <cell r="EJ285">
            <v>0.108</v>
          </cell>
          <cell r="EK285">
            <v>1.2999999999999999E-2</v>
          </cell>
          <cell r="EL285">
            <v>0</v>
          </cell>
          <cell r="EN285">
            <v>7.9000000000000001E-2</v>
          </cell>
          <cell r="EO285">
            <v>0.158</v>
          </cell>
          <cell r="EP285">
            <v>0.15</v>
          </cell>
          <cell r="ER285">
            <v>0.1</v>
          </cell>
          <cell r="ES285">
            <v>3.3000000000000002E-2</v>
          </cell>
          <cell r="ET285">
            <v>8.3000000000000004E-2</v>
          </cell>
          <cell r="EV285">
            <v>9.1999999999999998E-2</v>
          </cell>
          <cell r="EW285">
            <v>0.78700000000000003</v>
          </cell>
          <cell r="EX285">
            <v>0.76200000000000001</v>
          </cell>
          <cell r="EZ285">
            <v>9.4499999999999993</v>
          </cell>
          <cell r="FA285">
            <v>0</v>
          </cell>
          <cell r="FB285">
            <v>0</v>
          </cell>
          <cell r="FC285">
            <v>4.0000000000000001E-3</v>
          </cell>
          <cell r="FD285">
            <v>0</v>
          </cell>
          <cell r="FE285">
            <v>2.1000000000000001E-2</v>
          </cell>
          <cell r="FF285">
            <v>1.7000000000000001E-2</v>
          </cell>
          <cell r="FG285">
            <v>2.5000000000000001E-2</v>
          </cell>
          <cell r="FH285">
            <v>6.7000000000000004E-2</v>
          </cell>
          <cell r="FI285">
            <v>9.6000000000000002E-2</v>
          </cell>
          <cell r="FJ285">
            <v>0.69599999999999995</v>
          </cell>
          <cell r="FK285">
            <v>7.4999999999999997E-2</v>
          </cell>
          <cell r="GA285">
            <v>0</v>
          </cell>
          <cell r="GB285">
            <v>1.7000000000000001E-2</v>
          </cell>
          <cell r="GC285">
            <v>1.7000000000000001E-2</v>
          </cell>
          <cell r="GD285">
            <v>2.9000000000000001E-2</v>
          </cell>
          <cell r="GE285">
            <v>0.05</v>
          </cell>
          <cell r="GF285">
            <v>2.5000000000000001E-2</v>
          </cell>
          <cell r="GG285">
            <v>0.28699999999999998</v>
          </cell>
          <cell r="GH285">
            <v>0.254</v>
          </cell>
          <cell r="GI285">
            <v>0.32900000000000001</v>
          </cell>
          <cell r="GJ285">
            <v>0.3</v>
          </cell>
          <cell r="GK285">
            <v>0.183</v>
          </cell>
          <cell r="GL285">
            <v>0.246</v>
          </cell>
          <cell r="GM285">
            <v>0.60799999999999998</v>
          </cell>
          <cell r="GN285">
            <v>0.308</v>
          </cell>
          <cell r="GO285">
            <v>0.41199999999999998</v>
          </cell>
          <cell r="GP285">
            <v>0.52900000000000003</v>
          </cell>
          <cell r="GQ285">
            <v>0.217</v>
          </cell>
          <cell r="GR285">
            <v>0.61299999999999999</v>
          </cell>
          <cell r="GS285">
            <v>2.1000000000000001E-2</v>
          </cell>
          <cell r="GT285">
            <v>0.192</v>
          </cell>
          <cell r="GU285">
            <v>8.6999999999999994E-2</v>
          </cell>
          <cell r="GV285">
            <v>3.3000000000000002E-2</v>
          </cell>
          <cell r="GW285">
            <v>0.14199999999999999</v>
          </cell>
          <cell r="GX285">
            <v>1.7000000000000001E-2</v>
          </cell>
          <cell r="GY285">
            <v>2.1000000000000001E-2</v>
          </cell>
          <cell r="GZ285">
            <v>0.108</v>
          </cell>
          <cell r="HA285">
            <v>5.3999999999999999E-2</v>
          </cell>
          <cell r="HB285">
            <v>3.3000000000000002E-2</v>
          </cell>
          <cell r="HC285">
            <v>0.27500000000000002</v>
          </cell>
          <cell r="HD285">
            <v>3.6999999999999998E-2</v>
          </cell>
          <cell r="HE285">
            <v>6.3E-2</v>
          </cell>
          <cell r="HF285">
            <v>0.121</v>
          </cell>
          <cell r="HG285">
            <v>0.1</v>
          </cell>
          <cell r="HH285">
            <v>7.4999999999999997E-2</v>
          </cell>
          <cell r="HI285">
            <v>0.13300000000000001</v>
          </cell>
          <cell r="HJ285">
            <v>6.3E-2</v>
          </cell>
        </row>
        <row r="286">
          <cell r="G286" t="str">
            <v>FORT DEARBORN</v>
          </cell>
          <cell r="L286" t="str">
            <v>Rock Island Elementary Network</v>
          </cell>
          <cell r="AB286">
            <v>609924</v>
          </cell>
          <cell r="AR286" t="str">
            <v>&lt; 30</v>
          </cell>
          <cell r="AS286" t="str">
            <v/>
          </cell>
          <cell r="AT286" t="str">
            <v/>
          </cell>
          <cell r="AU286" t="str">
            <v/>
          </cell>
        </row>
        <row r="287">
          <cell r="G287" t="str">
            <v>KELLMAN</v>
          </cell>
          <cell r="L287" t="str">
            <v>Garfield-Humboldt Elementary Network</v>
          </cell>
          <cell r="AB287">
            <v>609925</v>
          </cell>
          <cell r="AR287" t="str">
            <v>62</v>
          </cell>
          <cell r="AS287" t="str">
            <v>very strong</v>
          </cell>
          <cell r="AT287" t="str">
            <v>strong</v>
          </cell>
          <cell r="AU287" t="str">
            <v>strong</v>
          </cell>
          <cell r="AV287">
            <v>80</v>
          </cell>
          <cell r="AW287">
            <v>65</v>
          </cell>
          <cell r="AX287">
            <v>70</v>
          </cell>
          <cell r="AY287">
            <v>126</v>
          </cell>
          <cell r="AZ287">
            <v>0</v>
          </cell>
          <cell r="BA287">
            <v>0</v>
          </cell>
          <cell r="BB287">
            <v>122</v>
          </cell>
          <cell r="BC287">
            <v>1</v>
          </cell>
          <cell r="BI287">
            <v>0</v>
          </cell>
          <cell r="BJ287">
            <v>0</v>
          </cell>
          <cell r="BK287">
            <v>8.0000000000000002E-3</v>
          </cell>
          <cell r="BL287">
            <v>1.6E-2</v>
          </cell>
          <cell r="BM287">
            <v>1.6E-2</v>
          </cell>
          <cell r="BN287">
            <v>5.6000000000000001E-2</v>
          </cell>
          <cell r="BO287">
            <v>0</v>
          </cell>
          <cell r="BP287">
            <v>0</v>
          </cell>
          <cell r="BQ287">
            <v>8.0000000000000002E-3</v>
          </cell>
          <cell r="BR287">
            <v>3.2000000000000001E-2</v>
          </cell>
          <cell r="BS287">
            <v>7.9000000000000001E-2</v>
          </cell>
          <cell r="BT287">
            <v>0.16700000000000001</v>
          </cell>
          <cell r="BU287">
            <v>0.183</v>
          </cell>
          <cell r="BV287">
            <v>0.151</v>
          </cell>
          <cell r="BW287">
            <v>0.14299999999999999</v>
          </cell>
          <cell r="BX287">
            <v>0.13500000000000001</v>
          </cell>
          <cell r="BY287">
            <v>0.27</v>
          </cell>
          <cell r="BZ287">
            <v>0.20599999999999999</v>
          </cell>
          <cell r="CA287">
            <v>0</v>
          </cell>
          <cell r="CB287">
            <v>8.0000000000000002E-3</v>
          </cell>
          <cell r="CC287">
            <v>0</v>
          </cell>
          <cell r="CD287">
            <v>8.0000000000000002E-3</v>
          </cell>
          <cell r="CE287">
            <v>8.0000000000000002E-3</v>
          </cell>
          <cell r="CF287">
            <v>8.0000000000000002E-3</v>
          </cell>
          <cell r="CG287">
            <v>0.81699999999999995</v>
          </cell>
          <cell r="CH287">
            <v>0.84099999999999997</v>
          </cell>
          <cell r="CI287">
            <v>0.84099999999999997</v>
          </cell>
          <cell r="CJ287">
            <v>0.81</v>
          </cell>
          <cell r="CK287">
            <v>0.627</v>
          </cell>
          <cell r="CL287">
            <v>0.56299999999999994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3.2000000000000001E-2</v>
          </cell>
          <cell r="CU287">
            <v>2.4E-2</v>
          </cell>
          <cell r="CV287">
            <v>0</v>
          </cell>
          <cell r="CW287">
            <v>8.0000000000000002E-3</v>
          </cell>
          <cell r="CX287">
            <v>8.0000000000000002E-3</v>
          </cell>
          <cell r="CY287">
            <v>1.6E-2</v>
          </cell>
          <cell r="CZ287">
            <v>8.0000000000000002E-3</v>
          </cell>
          <cell r="DA287">
            <v>6.3E-2</v>
          </cell>
          <cell r="DB287">
            <v>6.3E-2</v>
          </cell>
          <cell r="DC287">
            <v>8.6999999999999994E-2</v>
          </cell>
          <cell r="DD287">
            <v>7.0999999999999994E-2</v>
          </cell>
          <cell r="DE287">
            <v>0.111</v>
          </cell>
          <cell r="DF287">
            <v>0.159</v>
          </cell>
          <cell r="DG287">
            <v>0.151</v>
          </cell>
          <cell r="DH287">
            <v>0.127</v>
          </cell>
          <cell r="DI287">
            <v>0.16700000000000001</v>
          </cell>
          <cell r="DJ287">
            <v>0.26200000000000001</v>
          </cell>
          <cell r="DK287">
            <v>0.23799999999999999</v>
          </cell>
          <cell r="DL287">
            <v>0.222</v>
          </cell>
          <cell r="DM287">
            <v>0.183</v>
          </cell>
          <cell r="DN287">
            <v>0</v>
          </cell>
          <cell r="DO287">
            <v>0</v>
          </cell>
          <cell r="DP287">
            <v>8.0000000000000002E-3</v>
          </cell>
          <cell r="DQ287">
            <v>0</v>
          </cell>
          <cell r="DR287">
            <v>0</v>
          </cell>
          <cell r="DS287">
            <v>2.4E-2</v>
          </cell>
          <cell r="DT287">
            <v>8.0000000000000002E-3</v>
          </cell>
          <cell r="DU287">
            <v>0</v>
          </cell>
          <cell r="DV287">
            <v>1.6E-2</v>
          </cell>
          <cell r="DW287">
            <v>0.88900000000000001</v>
          </cell>
          <cell r="DX287">
            <v>0.83299999999999996</v>
          </cell>
          <cell r="DY287">
            <v>0.83299999999999996</v>
          </cell>
          <cell r="DZ287">
            <v>0.85699999999999998</v>
          </cell>
          <cell r="EA287">
            <v>0.82499999999999996</v>
          </cell>
          <cell r="EB287">
            <v>0.65100000000000002</v>
          </cell>
          <cell r="EC287">
            <v>0.69</v>
          </cell>
          <cell r="ED287">
            <v>0.65900000000000003</v>
          </cell>
          <cell r="EE287">
            <v>0.70599999999999996</v>
          </cell>
          <cell r="EF287">
            <v>0.63500000000000001</v>
          </cell>
          <cell r="EG287">
            <v>3.2000000000000001E-2</v>
          </cell>
          <cell r="EH287">
            <v>1.6E-2</v>
          </cell>
          <cell r="EJ287">
            <v>0.222</v>
          </cell>
          <cell r="EK287">
            <v>3.2000000000000001E-2</v>
          </cell>
          <cell r="EL287">
            <v>8.0000000000000002E-3</v>
          </cell>
          <cell r="EN287">
            <v>4.8000000000000001E-2</v>
          </cell>
          <cell r="EO287">
            <v>0.16700000000000001</v>
          </cell>
          <cell r="EP287">
            <v>0.159</v>
          </cell>
          <cell r="ER287">
            <v>1.6E-2</v>
          </cell>
          <cell r="ES287">
            <v>0.04</v>
          </cell>
          <cell r="ET287">
            <v>7.9000000000000001E-2</v>
          </cell>
          <cell r="EV287">
            <v>7.9000000000000001E-2</v>
          </cell>
          <cell r="EW287">
            <v>0.73</v>
          </cell>
          <cell r="EX287">
            <v>0.73799999999999999</v>
          </cell>
          <cell r="EZ287">
            <v>8.99</v>
          </cell>
          <cell r="FA287">
            <v>0</v>
          </cell>
          <cell r="FB287">
            <v>0</v>
          </cell>
          <cell r="FC287">
            <v>0</v>
          </cell>
          <cell r="FD287">
            <v>1.6E-2</v>
          </cell>
          <cell r="FE287">
            <v>2.4E-2</v>
          </cell>
          <cell r="FF287">
            <v>0.04</v>
          </cell>
          <cell r="FG287">
            <v>6.3E-2</v>
          </cell>
          <cell r="FH287">
            <v>0.13500000000000001</v>
          </cell>
          <cell r="FI287">
            <v>0.159</v>
          </cell>
          <cell r="FJ287">
            <v>0.54800000000000004</v>
          </cell>
          <cell r="FK287">
            <v>1.6E-2</v>
          </cell>
          <cell r="GA287">
            <v>0</v>
          </cell>
          <cell r="GB287">
            <v>8.0000000000000002E-3</v>
          </cell>
          <cell r="GC287">
            <v>1.6E-2</v>
          </cell>
          <cell r="GD287">
            <v>0.16700000000000001</v>
          </cell>
          <cell r="GE287">
            <v>0.10299999999999999</v>
          </cell>
          <cell r="GF287">
            <v>0</v>
          </cell>
          <cell r="GG287">
            <v>0.183</v>
          </cell>
          <cell r="GH287">
            <v>0.151</v>
          </cell>
          <cell r="GI287">
            <v>0.23799999999999999</v>
          </cell>
          <cell r="GJ287">
            <v>0.222</v>
          </cell>
          <cell r="GK287">
            <v>0.34899999999999998</v>
          </cell>
          <cell r="GL287">
            <v>0.183</v>
          </cell>
          <cell r="GM287">
            <v>0.76200000000000001</v>
          </cell>
          <cell r="GN287">
            <v>0.65100000000000002</v>
          </cell>
          <cell r="GO287">
            <v>0.57099999999999995</v>
          </cell>
          <cell r="GP287">
            <v>0.42099999999999999</v>
          </cell>
          <cell r="GQ287">
            <v>0.44400000000000001</v>
          </cell>
          <cell r="GR287">
            <v>0.78600000000000003</v>
          </cell>
          <cell r="GS287">
            <v>3.2000000000000001E-2</v>
          </cell>
          <cell r="GT287">
            <v>0.151</v>
          </cell>
          <cell r="GU287">
            <v>0.151</v>
          </cell>
          <cell r="GV287">
            <v>8.6999999999999994E-2</v>
          </cell>
          <cell r="GW287">
            <v>7.0999999999999994E-2</v>
          </cell>
          <cell r="GX287">
            <v>8.0000000000000002E-3</v>
          </cell>
          <cell r="GY287">
            <v>8.0000000000000002E-3</v>
          </cell>
          <cell r="GZ287">
            <v>1.6E-2</v>
          </cell>
          <cell r="HA287">
            <v>1.6E-2</v>
          </cell>
          <cell r="HB287">
            <v>7.0999999999999994E-2</v>
          </cell>
          <cell r="HC287">
            <v>8.0000000000000002E-3</v>
          </cell>
          <cell r="HD287">
            <v>8.0000000000000002E-3</v>
          </cell>
          <cell r="HE287">
            <v>1.6E-2</v>
          </cell>
          <cell r="HF287">
            <v>2.4E-2</v>
          </cell>
          <cell r="HG287">
            <v>8.0000000000000002E-3</v>
          </cell>
          <cell r="HH287">
            <v>3.2000000000000001E-2</v>
          </cell>
          <cell r="HI287">
            <v>2.4E-2</v>
          </cell>
          <cell r="HJ287">
            <v>1.6E-2</v>
          </cell>
        </row>
        <row r="288">
          <cell r="G288" t="str">
            <v>FRANKLIN</v>
          </cell>
          <cell r="L288" t="str">
            <v>Fullerton Elementary Network</v>
          </cell>
          <cell r="AB288">
            <v>609926</v>
          </cell>
          <cell r="AR288" t="str">
            <v>56</v>
          </cell>
          <cell r="AS288" t="str">
            <v>very strong</v>
          </cell>
          <cell r="AT288" t="str">
            <v>strong</v>
          </cell>
          <cell r="AU288" t="str">
            <v>weak</v>
          </cell>
          <cell r="AV288">
            <v>80</v>
          </cell>
          <cell r="AW288">
            <v>64</v>
          </cell>
          <cell r="AX288">
            <v>37</v>
          </cell>
          <cell r="AY288">
            <v>137</v>
          </cell>
          <cell r="AZ288">
            <v>58</v>
          </cell>
          <cell r="BA288">
            <v>8</v>
          </cell>
          <cell r="BB288">
            <v>39</v>
          </cell>
          <cell r="BC288">
            <v>18</v>
          </cell>
          <cell r="BI288">
            <v>5.0999999999999997E-2</v>
          </cell>
          <cell r="BJ288">
            <v>2.9000000000000001E-2</v>
          </cell>
          <cell r="BK288">
            <v>7.0000000000000001E-3</v>
          </cell>
          <cell r="BL288">
            <v>0</v>
          </cell>
          <cell r="BM288">
            <v>0</v>
          </cell>
          <cell r="BN288">
            <v>3.5999999999999997E-2</v>
          </cell>
          <cell r="BO288">
            <v>6.6000000000000003E-2</v>
          </cell>
          <cell r="BP288">
            <v>4.3999999999999997E-2</v>
          </cell>
          <cell r="BQ288">
            <v>2.1999999999999999E-2</v>
          </cell>
          <cell r="BR288">
            <v>0</v>
          </cell>
          <cell r="BS288">
            <v>2.9000000000000001E-2</v>
          </cell>
          <cell r="BT288">
            <v>5.8000000000000003E-2</v>
          </cell>
          <cell r="BU288">
            <v>0.29899999999999999</v>
          </cell>
          <cell r="BV288">
            <v>0.20399999999999999</v>
          </cell>
          <cell r="BW288">
            <v>0.19700000000000001</v>
          </cell>
          <cell r="BX288">
            <v>2.9000000000000001E-2</v>
          </cell>
          <cell r="BY288">
            <v>0.219</v>
          </cell>
          <cell r="BZ288">
            <v>0.23400000000000001</v>
          </cell>
          <cell r="CA288">
            <v>7.0000000000000001E-3</v>
          </cell>
          <cell r="CB288">
            <v>1.4999999999999999E-2</v>
          </cell>
          <cell r="CC288">
            <v>7.0000000000000001E-3</v>
          </cell>
          <cell r="CD288">
            <v>2.1999999999999999E-2</v>
          </cell>
          <cell r="CE288">
            <v>7.0000000000000001E-3</v>
          </cell>
          <cell r="CF288">
            <v>2.9000000000000001E-2</v>
          </cell>
          <cell r="CG288">
            <v>0.57699999999999996</v>
          </cell>
          <cell r="CH288">
            <v>0.70799999999999996</v>
          </cell>
          <cell r="CI288">
            <v>0.76600000000000001</v>
          </cell>
          <cell r="CJ288">
            <v>0.94899999999999995</v>
          </cell>
          <cell r="CK288">
            <v>0.745</v>
          </cell>
          <cell r="CL288">
            <v>0.64200000000000002</v>
          </cell>
          <cell r="CM288">
            <v>7.0000000000000001E-3</v>
          </cell>
          <cell r="CN288">
            <v>0</v>
          </cell>
          <cell r="CO288">
            <v>0</v>
          </cell>
          <cell r="CP288">
            <v>2.9000000000000001E-2</v>
          </cell>
          <cell r="CQ288">
            <v>7.0000000000000001E-3</v>
          </cell>
          <cell r="CR288">
            <v>1.4999999999999999E-2</v>
          </cell>
          <cell r="CS288">
            <v>0</v>
          </cell>
          <cell r="CT288">
            <v>3.5999999999999997E-2</v>
          </cell>
          <cell r="CU288">
            <v>2.1999999999999999E-2</v>
          </cell>
          <cell r="CV288">
            <v>1.4999999999999999E-2</v>
          </cell>
          <cell r="CW288">
            <v>2.1999999999999999E-2</v>
          </cell>
          <cell r="CX288">
            <v>2.1999999999999999E-2</v>
          </cell>
          <cell r="CY288">
            <v>7.0000000000000001E-3</v>
          </cell>
          <cell r="CZ288">
            <v>2.1999999999999999E-2</v>
          </cell>
          <cell r="DA288">
            <v>2.9000000000000001E-2</v>
          </cell>
          <cell r="DB288">
            <v>5.8000000000000003E-2</v>
          </cell>
          <cell r="DC288">
            <v>0.11700000000000001</v>
          </cell>
          <cell r="DD288">
            <v>8.7999999999999995E-2</v>
          </cell>
          <cell r="DE288">
            <v>0.11700000000000001</v>
          </cell>
          <cell r="DF288">
            <v>0.13100000000000001</v>
          </cell>
          <cell r="DG288">
            <v>0.161</v>
          </cell>
          <cell r="DH288">
            <v>0.13100000000000001</v>
          </cell>
          <cell r="DI288">
            <v>0.109</v>
          </cell>
          <cell r="DJ288">
            <v>0.19</v>
          </cell>
          <cell r="DK288">
            <v>0.20399999999999999</v>
          </cell>
          <cell r="DL288">
            <v>0.22600000000000001</v>
          </cell>
          <cell r="DM288">
            <v>0.248</v>
          </cell>
          <cell r="DN288">
            <v>7.0000000000000001E-3</v>
          </cell>
          <cell r="DO288">
            <v>7.0000000000000001E-3</v>
          </cell>
          <cell r="DP288">
            <v>1.4999999999999999E-2</v>
          </cell>
          <cell r="DQ288">
            <v>7.0000000000000001E-3</v>
          </cell>
          <cell r="DR288">
            <v>7.0000000000000001E-3</v>
          </cell>
          <cell r="DS288">
            <v>2.1999999999999999E-2</v>
          </cell>
          <cell r="DT288">
            <v>7.0000000000000001E-3</v>
          </cell>
          <cell r="DU288">
            <v>1.4999999999999999E-2</v>
          </cell>
          <cell r="DV288">
            <v>1.4999999999999999E-2</v>
          </cell>
          <cell r="DW288">
            <v>0.85399999999999998</v>
          </cell>
          <cell r="DX288">
            <v>0.83899999999999997</v>
          </cell>
          <cell r="DY288">
            <v>0.80300000000000005</v>
          </cell>
          <cell r="DZ288">
            <v>0.82499999999999996</v>
          </cell>
          <cell r="EA288">
            <v>0.85399999999999998</v>
          </cell>
          <cell r="EB288">
            <v>0.745</v>
          </cell>
          <cell r="EC288">
            <v>0.73</v>
          </cell>
          <cell r="ED288">
            <v>0.60599999999999998</v>
          </cell>
          <cell r="EE288">
            <v>0.628</v>
          </cell>
          <cell r="EF288">
            <v>0.48199999999999998</v>
          </cell>
          <cell r="EG288">
            <v>7.0000000000000001E-3</v>
          </cell>
          <cell r="EH288">
            <v>7.0000000000000001E-3</v>
          </cell>
          <cell r="EJ288">
            <v>0.35799999999999998</v>
          </cell>
          <cell r="EK288">
            <v>2.1999999999999999E-2</v>
          </cell>
          <cell r="EL288">
            <v>7.0000000000000001E-3</v>
          </cell>
          <cell r="EN288">
            <v>5.8000000000000003E-2</v>
          </cell>
          <cell r="EO288">
            <v>0.32800000000000001</v>
          </cell>
          <cell r="EP288">
            <v>0.26300000000000001</v>
          </cell>
          <cell r="ER288">
            <v>2.9000000000000001E-2</v>
          </cell>
          <cell r="ES288">
            <v>2.1999999999999999E-2</v>
          </cell>
          <cell r="ET288">
            <v>4.3999999999999997E-2</v>
          </cell>
          <cell r="EV288">
            <v>7.2999999999999995E-2</v>
          </cell>
          <cell r="EW288">
            <v>0.62</v>
          </cell>
          <cell r="EX288">
            <v>0.67900000000000005</v>
          </cell>
          <cell r="EZ288">
            <v>9.5299999999999994</v>
          </cell>
          <cell r="FA288">
            <v>0</v>
          </cell>
          <cell r="FB288">
            <v>0</v>
          </cell>
          <cell r="FC288">
            <v>1.4999999999999999E-2</v>
          </cell>
          <cell r="FD288">
            <v>0</v>
          </cell>
          <cell r="FE288">
            <v>0</v>
          </cell>
          <cell r="FF288">
            <v>0</v>
          </cell>
          <cell r="FG288">
            <v>3.5999999999999997E-2</v>
          </cell>
          <cell r="FH288">
            <v>4.3999999999999997E-2</v>
          </cell>
          <cell r="FI288">
            <v>0.161</v>
          </cell>
          <cell r="FJ288">
            <v>0.72299999999999998</v>
          </cell>
          <cell r="FK288">
            <v>2.1999999999999999E-2</v>
          </cell>
          <cell r="GA288">
            <v>0</v>
          </cell>
          <cell r="GB288">
            <v>4.3999999999999997E-2</v>
          </cell>
          <cell r="GC288">
            <v>2.1999999999999999E-2</v>
          </cell>
          <cell r="GD288">
            <v>9.5000000000000001E-2</v>
          </cell>
          <cell r="GE288">
            <v>0.23400000000000001</v>
          </cell>
          <cell r="GF288">
            <v>7.0000000000000001E-3</v>
          </cell>
          <cell r="GG288">
            <v>0.43099999999999999</v>
          </cell>
          <cell r="GH288">
            <v>0.36499999999999999</v>
          </cell>
          <cell r="GI288">
            <v>0.32800000000000001</v>
          </cell>
          <cell r="GJ288">
            <v>0.57699999999999996</v>
          </cell>
          <cell r="GK288">
            <v>0.46</v>
          </cell>
          <cell r="GL288">
            <v>0.314</v>
          </cell>
          <cell r="GM288">
            <v>0.51800000000000002</v>
          </cell>
          <cell r="GN288">
            <v>0.44500000000000001</v>
          </cell>
          <cell r="GO288">
            <v>0.54700000000000004</v>
          </cell>
          <cell r="GP288">
            <v>0.26300000000000001</v>
          </cell>
          <cell r="GQ288">
            <v>0.17499999999999999</v>
          </cell>
          <cell r="GR288">
            <v>0.63500000000000001</v>
          </cell>
          <cell r="GS288">
            <v>1.4999999999999999E-2</v>
          </cell>
          <cell r="GT288">
            <v>0.109</v>
          </cell>
          <cell r="GU288">
            <v>6.6000000000000003E-2</v>
          </cell>
          <cell r="GV288">
            <v>3.5999999999999997E-2</v>
          </cell>
          <cell r="GW288">
            <v>4.3999999999999997E-2</v>
          </cell>
          <cell r="GX288">
            <v>1.4999999999999999E-2</v>
          </cell>
          <cell r="GY288">
            <v>1.4999999999999999E-2</v>
          </cell>
          <cell r="GZ288">
            <v>1.4999999999999999E-2</v>
          </cell>
          <cell r="HA288">
            <v>7.0000000000000001E-3</v>
          </cell>
          <cell r="HB288">
            <v>0</v>
          </cell>
          <cell r="HC288">
            <v>5.8000000000000003E-2</v>
          </cell>
          <cell r="HD288">
            <v>7.0000000000000001E-3</v>
          </cell>
          <cell r="HE288">
            <v>2.1999999999999999E-2</v>
          </cell>
          <cell r="HF288">
            <v>2.1999999999999999E-2</v>
          </cell>
          <cell r="HG288">
            <v>2.9000000000000001E-2</v>
          </cell>
          <cell r="HH288">
            <v>2.9000000000000001E-2</v>
          </cell>
          <cell r="HI288">
            <v>2.9000000000000001E-2</v>
          </cell>
          <cell r="HJ288">
            <v>2.1999999999999999E-2</v>
          </cell>
        </row>
        <row r="289">
          <cell r="G289" t="str">
            <v>FOSTER PARK</v>
          </cell>
          <cell r="L289" t="str">
            <v>Englewood-Gresham Elementary Network</v>
          </cell>
          <cell r="AB289">
            <v>609927</v>
          </cell>
          <cell r="AR289" t="str">
            <v>65</v>
          </cell>
          <cell r="AS289" t="str">
            <v>neutral</v>
          </cell>
          <cell r="AT289" t="str">
            <v>neutral</v>
          </cell>
          <cell r="AU289" t="str">
            <v>neutral</v>
          </cell>
          <cell r="AV289">
            <v>40</v>
          </cell>
          <cell r="AW289">
            <v>44</v>
          </cell>
          <cell r="AX289">
            <v>44</v>
          </cell>
          <cell r="AY289">
            <v>165</v>
          </cell>
          <cell r="AZ289">
            <v>0</v>
          </cell>
          <cell r="BA289">
            <v>0</v>
          </cell>
          <cell r="BB289">
            <v>160</v>
          </cell>
          <cell r="BC289">
            <v>0</v>
          </cell>
          <cell r="BI289">
            <v>1.2E-2</v>
          </cell>
          <cell r="BJ289">
            <v>1.2E-2</v>
          </cell>
          <cell r="BK289">
            <v>1.2E-2</v>
          </cell>
          <cell r="BL289">
            <v>4.2000000000000003E-2</v>
          </cell>
          <cell r="BM289">
            <v>4.2000000000000003E-2</v>
          </cell>
          <cell r="BN289">
            <v>7.2999999999999995E-2</v>
          </cell>
          <cell r="BO289">
            <v>0.10299999999999999</v>
          </cell>
          <cell r="BP289">
            <v>0.10299999999999999</v>
          </cell>
          <cell r="BQ289">
            <v>0.158</v>
          </cell>
          <cell r="BR289">
            <v>7.2999999999999995E-2</v>
          </cell>
          <cell r="BS289">
            <v>0.121</v>
          </cell>
          <cell r="BT289">
            <v>0.16400000000000001</v>
          </cell>
          <cell r="BU289">
            <v>0.30299999999999999</v>
          </cell>
          <cell r="BV289">
            <v>0.26700000000000002</v>
          </cell>
          <cell r="BW289">
            <v>0.26100000000000001</v>
          </cell>
          <cell r="BX289">
            <v>0.218</v>
          </cell>
          <cell r="BY289">
            <v>0.28499999999999998</v>
          </cell>
          <cell r="BZ289">
            <v>0.255</v>
          </cell>
          <cell r="CA289">
            <v>0</v>
          </cell>
          <cell r="CB289">
            <v>1.2E-2</v>
          </cell>
          <cell r="CC289">
            <v>6.0000000000000001E-3</v>
          </cell>
          <cell r="CD289">
            <v>6.0000000000000001E-3</v>
          </cell>
          <cell r="CE289">
            <v>1.2E-2</v>
          </cell>
          <cell r="CF289">
            <v>1.7999999999999999E-2</v>
          </cell>
          <cell r="CG289">
            <v>0.58199999999999996</v>
          </cell>
          <cell r="CH289">
            <v>0.60599999999999998</v>
          </cell>
          <cell r="CI289">
            <v>0.56399999999999995</v>
          </cell>
          <cell r="CJ289">
            <v>0.66100000000000003</v>
          </cell>
          <cell r="CK289">
            <v>0.53900000000000003</v>
          </cell>
          <cell r="CL289">
            <v>0.49099999999999999</v>
          </cell>
          <cell r="CM289">
            <v>6.0000000000000001E-3</v>
          </cell>
          <cell r="CN289">
            <v>1.2E-2</v>
          </cell>
          <cell r="CO289">
            <v>6.0000000000000001E-3</v>
          </cell>
          <cell r="CP289">
            <v>1.2E-2</v>
          </cell>
          <cell r="CQ289">
            <v>1.7999999999999999E-2</v>
          </cell>
          <cell r="CR289">
            <v>0.03</v>
          </cell>
          <cell r="CS289">
            <v>6.7000000000000004E-2</v>
          </cell>
          <cell r="CT289">
            <v>6.7000000000000004E-2</v>
          </cell>
          <cell r="CU289">
            <v>5.5E-2</v>
          </cell>
          <cell r="CV289">
            <v>4.2000000000000003E-2</v>
          </cell>
          <cell r="CW289">
            <v>0.03</v>
          </cell>
          <cell r="CX289">
            <v>4.2000000000000003E-2</v>
          </cell>
          <cell r="CY289">
            <v>4.8000000000000001E-2</v>
          </cell>
          <cell r="CZ289">
            <v>4.2000000000000003E-2</v>
          </cell>
          <cell r="DA289">
            <v>8.5000000000000006E-2</v>
          </cell>
          <cell r="DB289">
            <v>7.9000000000000001E-2</v>
          </cell>
          <cell r="DC289">
            <v>7.2999999999999995E-2</v>
          </cell>
          <cell r="DD289">
            <v>9.7000000000000003E-2</v>
          </cell>
          <cell r="DE289">
            <v>0.158</v>
          </cell>
          <cell r="DF289">
            <v>0.188</v>
          </cell>
          <cell r="DG289">
            <v>0.188</v>
          </cell>
          <cell r="DH289">
            <v>0.14499999999999999</v>
          </cell>
          <cell r="DI289">
            <v>0.218</v>
          </cell>
          <cell r="DJ289">
            <v>0.24199999999999999</v>
          </cell>
          <cell r="DK289">
            <v>0.20599999999999999</v>
          </cell>
          <cell r="DL289">
            <v>0.224</v>
          </cell>
          <cell r="DM289">
            <v>0.21199999999999999</v>
          </cell>
          <cell r="DN289">
            <v>6.0000000000000001E-3</v>
          </cell>
          <cell r="DO289">
            <v>0</v>
          </cell>
          <cell r="DP289">
            <v>0</v>
          </cell>
          <cell r="DQ289">
            <v>6.0000000000000001E-3</v>
          </cell>
          <cell r="DR289">
            <v>0</v>
          </cell>
          <cell r="DS289">
            <v>0</v>
          </cell>
          <cell r="DT289">
            <v>0</v>
          </cell>
          <cell r="DU289">
            <v>1.2E-2</v>
          </cell>
          <cell r="DV289">
            <v>1.7999999999999999E-2</v>
          </cell>
          <cell r="DW289">
            <v>0.78800000000000003</v>
          </cell>
          <cell r="DX289">
            <v>0.77</v>
          </cell>
          <cell r="DY289">
            <v>0.76400000000000001</v>
          </cell>
          <cell r="DZ289">
            <v>0.78800000000000003</v>
          </cell>
          <cell r="EA289">
            <v>0.72099999999999997</v>
          </cell>
          <cell r="EB289">
            <v>0.64200000000000002</v>
          </cell>
          <cell r="EC289">
            <v>0.64800000000000002</v>
          </cell>
          <cell r="ED289">
            <v>0.624</v>
          </cell>
          <cell r="EE289">
            <v>0.61799999999999999</v>
          </cell>
          <cell r="EF289">
            <v>0.43</v>
          </cell>
          <cell r="EG289">
            <v>6.7000000000000004E-2</v>
          </cell>
          <cell r="EH289">
            <v>3.5999999999999997E-2</v>
          </cell>
          <cell r="EJ289">
            <v>0.26700000000000002</v>
          </cell>
          <cell r="EK289">
            <v>7.9000000000000001E-2</v>
          </cell>
          <cell r="EL289">
            <v>0.10299999999999999</v>
          </cell>
          <cell r="EN289">
            <v>0.13900000000000001</v>
          </cell>
          <cell r="EO289">
            <v>0.27900000000000003</v>
          </cell>
          <cell r="EP289">
            <v>0.28499999999999998</v>
          </cell>
          <cell r="ER289">
            <v>0</v>
          </cell>
          <cell r="ES289">
            <v>1.7999999999999999E-2</v>
          </cell>
          <cell r="ET289">
            <v>0.03</v>
          </cell>
          <cell r="EV289">
            <v>0.16400000000000001</v>
          </cell>
          <cell r="EW289">
            <v>0.55800000000000005</v>
          </cell>
          <cell r="EX289">
            <v>0.54500000000000004</v>
          </cell>
          <cell r="EZ289">
            <v>7.13</v>
          </cell>
          <cell r="FA289">
            <v>7.2999999999999995E-2</v>
          </cell>
          <cell r="FB289">
            <v>1.7999999999999999E-2</v>
          </cell>
          <cell r="FC289">
            <v>4.2000000000000003E-2</v>
          </cell>
          <cell r="FD289">
            <v>3.5999999999999997E-2</v>
          </cell>
          <cell r="FE289">
            <v>0.10299999999999999</v>
          </cell>
          <cell r="FF289">
            <v>4.2000000000000003E-2</v>
          </cell>
          <cell r="FG289">
            <v>9.7000000000000003E-2</v>
          </cell>
          <cell r="FH289">
            <v>0.182</v>
          </cell>
          <cell r="FI289">
            <v>0.14499999999999999</v>
          </cell>
          <cell r="FJ289">
            <v>0.23599999999999999</v>
          </cell>
          <cell r="FK289">
            <v>2.4E-2</v>
          </cell>
          <cell r="GA289">
            <v>4.2000000000000003E-2</v>
          </cell>
          <cell r="GB289">
            <v>2.4E-2</v>
          </cell>
          <cell r="GC289">
            <v>3.5999999999999997E-2</v>
          </cell>
          <cell r="GD289">
            <v>4.2000000000000003E-2</v>
          </cell>
          <cell r="GE289">
            <v>0.14499999999999999</v>
          </cell>
          <cell r="GF289">
            <v>6.7000000000000004E-2</v>
          </cell>
          <cell r="GG289">
            <v>0.27900000000000003</v>
          </cell>
          <cell r="GH289">
            <v>0.28499999999999998</v>
          </cell>
          <cell r="GI289">
            <v>0.34499999999999997</v>
          </cell>
          <cell r="GJ289">
            <v>0.33300000000000002</v>
          </cell>
          <cell r="GK289">
            <v>0.29699999999999999</v>
          </cell>
          <cell r="GL289">
            <v>0.33300000000000002</v>
          </cell>
          <cell r="GM289">
            <v>0.61199999999999999</v>
          </cell>
          <cell r="GN289">
            <v>0.503</v>
          </cell>
          <cell r="GO289">
            <v>0.45500000000000002</v>
          </cell>
          <cell r="GP289">
            <v>0.49099999999999999</v>
          </cell>
          <cell r="GQ289">
            <v>0.442</v>
          </cell>
          <cell r="GR289">
            <v>0.55200000000000005</v>
          </cell>
          <cell r="GS289">
            <v>1.7999999999999999E-2</v>
          </cell>
          <cell r="GT289">
            <v>0.14499999999999999</v>
          </cell>
          <cell r="GU289">
            <v>0.115</v>
          </cell>
          <cell r="GV289">
            <v>7.2999999999999995E-2</v>
          </cell>
          <cell r="GW289">
            <v>5.5E-2</v>
          </cell>
          <cell r="GX289">
            <v>1.7999999999999999E-2</v>
          </cell>
          <cell r="GY289">
            <v>0.03</v>
          </cell>
          <cell r="GZ289">
            <v>0.03</v>
          </cell>
          <cell r="HA289">
            <v>0.03</v>
          </cell>
          <cell r="HB289">
            <v>2.4E-2</v>
          </cell>
          <cell r="HC289">
            <v>3.5999999999999997E-2</v>
          </cell>
          <cell r="HD289">
            <v>1.7999999999999999E-2</v>
          </cell>
          <cell r="HE289">
            <v>1.7999999999999999E-2</v>
          </cell>
          <cell r="HF289">
            <v>1.2E-2</v>
          </cell>
          <cell r="HG289">
            <v>1.7999999999999999E-2</v>
          </cell>
          <cell r="HH289">
            <v>3.5999999999999997E-2</v>
          </cell>
          <cell r="HI289">
            <v>2.4E-2</v>
          </cell>
          <cell r="HJ289">
            <v>1.2E-2</v>
          </cell>
        </row>
        <row r="290">
          <cell r="G290" t="str">
            <v>FULLER</v>
          </cell>
          <cell r="L290" t="str">
            <v>AUSL Schools</v>
          </cell>
          <cell r="AB290">
            <v>609928</v>
          </cell>
          <cell r="AR290" t="str">
            <v>43</v>
          </cell>
          <cell r="AS290" t="str">
            <v>neutral</v>
          </cell>
          <cell r="AT290" t="str">
            <v>strong</v>
          </cell>
          <cell r="AU290" t="str">
            <v>strong</v>
          </cell>
          <cell r="AV290">
            <v>59</v>
          </cell>
          <cell r="AW290">
            <v>76</v>
          </cell>
          <cell r="AX290">
            <v>76</v>
          </cell>
          <cell r="AY290">
            <v>57</v>
          </cell>
          <cell r="AZ290">
            <v>0</v>
          </cell>
          <cell r="BA290">
            <v>0</v>
          </cell>
          <cell r="BB290">
            <v>56</v>
          </cell>
          <cell r="BC290">
            <v>0</v>
          </cell>
          <cell r="BI290">
            <v>0</v>
          </cell>
          <cell r="BJ290">
            <v>1.7999999999999999E-2</v>
          </cell>
          <cell r="BK290">
            <v>1.7999999999999999E-2</v>
          </cell>
          <cell r="BL290">
            <v>1.7999999999999999E-2</v>
          </cell>
          <cell r="BM290">
            <v>1.7999999999999999E-2</v>
          </cell>
          <cell r="BN290">
            <v>5.2999999999999999E-2</v>
          </cell>
          <cell r="BO290">
            <v>5.2999999999999999E-2</v>
          </cell>
          <cell r="BP290">
            <v>5.2999999999999999E-2</v>
          </cell>
          <cell r="BQ290">
            <v>5.2999999999999999E-2</v>
          </cell>
          <cell r="BR290">
            <v>0.123</v>
          </cell>
          <cell r="BS290">
            <v>8.7999999999999995E-2</v>
          </cell>
          <cell r="BT290">
            <v>8.7999999999999995E-2</v>
          </cell>
          <cell r="BU290">
            <v>0.22800000000000001</v>
          </cell>
          <cell r="BV290">
            <v>0.21099999999999999</v>
          </cell>
          <cell r="BW290">
            <v>0.29799999999999999</v>
          </cell>
          <cell r="BX290">
            <v>0.17499999999999999</v>
          </cell>
          <cell r="BY290">
            <v>0.316</v>
          </cell>
          <cell r="BZ290">
            <v>0.26300000000000001</v>
          </cell>
          <cell r="CA290">
            <v>0</v>
          </cell>
          <cell r="CB290">
            <v>0</v>
          </cell>
          <cell r="CC290">
            <v>0</v>
          </cell>
          <cell r="CD290">
            <v>1.7999999999999999E-2</v>
          </cell>
          <cell r="CE290">
            <v>1.7999999999999999E-2</v>
          </cell>
          <cell r="CF290">
            <v>5.2999999999999999E-2</v>
          </cell>
          <cell r="CG290">
            <v>0.71899999999999997</v>
          </cell>
          <cell r="CH290">
            <v>0.71899999999999997</v>
          </cell>
          <cell r="CI290">
            <v>0.63200000000000001</v>
          </cell>
          <cell r="CJ290">
            <v>0.66700000000000004</v>
          </cell>
          <cell r="CK290">
            <v>0.56100000000000005</v>
          </cell>
          <cell r="CL290">
            <v>0.54400000000000004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5.2999999999999999E-2</v>
          </cell>
          <cell r="CU290">
            <v>5.2999999999999999E-2</v>
          </cell>
          <cell r="CV290">
            <v>0</v>
          </cell>
          <cell r="CW290">
            <v>1.7999999999999999E-2</v>
          </cell>
          <cell r="CX290">
            <v>1.7999999999999999E-2</v>
          </cell>
          <cell r="CY290">
            <v>1.7999999999999999E-2</v>
          </cell>
          <cell r="CZ290">
            <v>1.7999999999999999E-2</v>
          </cell>
          <cell r="DA290">
            <v>1.7999999999999999E-2</v>
          </cell>
          <cell r="DB290">
            <v>3.5000000000000003E-2</v>
          </cell>
          <cell r="DC290">
            <v>3.5000000000000003E-2</v>
          </cell>
          <cell r="DD290">
            <v>3.5000000000000003E-2</v>
          </cell>
          <cell r="DE290">
            <v>5.2999999999999999E-2</v>
          </cell>
          <cell r="DF290">
            <v>5.2999999999999999E-2</v>
          </cell>
          <cell r="DG290">
            <v>0.123</v>
          </cell>
          <cell r="DH290">
            <v>0.21099999999999999</v>
          </cell>
          <cell r="DI290">
            <v>0.14000000000000001</v>
          </cell>
          <cell r="DJ290">
            <v>0.22800000000000001</v>
          </cell>
          <cell r="DK290">
            <v>0.158</v>
          </cell>
          <cell r="DL290">
            <v>0.22800000000000001</v>
          </cell>
          <cell r="DM290">
            <v>0.17499999999999999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1.7999999999999999E-2</v>
          </cell>
          <cell r="DV290">
            <v>1.7999999999999999E-2</v>
          </cell>
          <cell r="DW290">
            <v>0.94699999999999995</v>
          </cell>
          <cell r="DX290">
            <v>0.93</v>
          </cell>
          <cell r="DY290">
            <v>0.86</v>
          </cell>
          <cell r="DZ290">
            <v>0.77200000000000002</v>
          </cell>
          <cell r="EA290">
            <v>0.84199999999999997</v>
          </cell>
          <cell r="EB290">
            <v>0.754</v>
          </cell>
          <cell r="EC290">
            <v>0.80700000000000005</v>
          </cell>
          <cell r="ED290">
            <v>0.66700000000000004</v>
          </cell>
          <cell r="EE290">
            <v>0.71899999999999997</v>
          </cell>
          <cell r="EF290">
            <v>0.36799999999999999</v>
          </cell>
          <cell r="EG290">
            <v>1.7999999999999999E-2</v>
          </cell>
          <cell r="EH290">
            <v>1.7999999999999999E-2</v>
          </cell>
          <cell r="EJ290">
            <v>0.29799999999999999</v>
          </cell>
          <cell r="EK290">
            <v>3.5000000000000003E-2</v>
          </cell>
          <cell r="EL290">
            <v>3.5000000000000003E-2</v>
          </cell>
          <cell r="EN290">
            <v>0.123</v>
          </cell>
          <cell r="EO290">
            <v>0.28100000000000003</v>
          </cell>
          <cell r="EP290">
            <v>0.29799999999999999</v>
          </cell>
          <cell r="ER290">
            <v>3.5000000000000003E-2</v>
          </cell>
          <cell r="ES290">
            <v>0</v>
          </cell>
          <cell r="ET290">
            <v>7.0000000000000007E-2</v>
          </cell>
          <cell r="EV290">
            <v>0.17499999999999999</v>
          </cell>
          <cell r="EW290">
            <v>0.66700000000000004</v>
          </cell>
          <cell r="EX290">
            <v>0.57899999999999996</v>
          </cell>
          <cell r="EZ290">
            <v>7.52</v>
          </cell>
          <cell r="FA290">
            <v>5.2999999999999999E-2</v>
          </cell>
          <cell r="FB290">
            <v>0</v>
          </cell>
          <cell r="FC290">
            <v>5.2999999999999999E-2</v>
          </cell>
          <cell r="FD290">
            <v>3.5000000000000003E-2</v>
          </cell>
          <cell r="FE290">
            <v>3.5000000000000003E-2</v>
          </cell>
          <cell r="FF290">
            <v>0.105</v>
          </cell>
          <cell r="FG290">
            <v>0.158</v>
          </cell>
          <cell r="FH290">
            <v>7.0000000000000007E-2</v>
          </cell>
          <cell r="FI290">
            <v>8.7999999999999995E-2</v>
          </cell>
          <cell r="FJ290">
            <v>0.35099999999999998</v>
          </cell>
          <cell r="FK290">
            <v>5.2999999999999999E-2</v>
          </cell>
          <cell r="GA290">
            <v>0</v>
          </cell>
          <cell r="GB290">
            <v>0</v>
          </cell>
          <cell r="GC290">
            <v>1.7999999999999999E-2</v>
          </cell>
          <cell r="GD290">
            <v>0</v>
          </cell>
          <cell r="GE290">
            <v>5.2999999999999999E-2</v>
          </cell>
          <cell r="GF290">
            <v>1.7999999999999999E-2</v>
          </cell>
          <cell r="GG290">
            <v>0.21099999999999999</v>
          </cell>
          <cell r="GH290">
            <v>0.29799999999999999</v>
          </cell>
          <cell r="GI290">
            <v>0.28100000000000003</v>
          </cell>
          <cell r="GJ290">
            <v>0.246</v>
          </cell>
          <cell r="GK290">
            <v>0.246</v>
          </cell>
          <cell r="GL290">
            <v>0.26300000000000001</v>
          </cell>
          <cell r="GM290">
            <v>0.71899999999999997</v>
          </cell>
          <cell r="GN290">
            <v>0.52600000000000002</v>
          </cell>
          <cell r="GO290">
            <v>0.52600000000000002</v>
          </cell>
          <cell r="GP290">
            <v>0.56100000000000005</v>
          </cell>
          <cell r="GQ290">
            <v>0.59599999999999997</v>
          </cell>
          <cell r="GR290">
            <v>0.64900000000000002</v>
          </cell>
          <cell r="GS290">
            <v>3.5000000000000003E-2</v>
          </cell>
          <cell r="GT290">
            <v>8.7999999999999995E-2</v>
          </cell>
          <cell r="GU290">
            <v>8.7999999999999995E-2</v>
          </cell>
          <cell r="GV290">
            <v>0.123</v>
          </cell>
          <cell r="GW290">
            <v>1.7999999999999999E-2</v>
          </cell>
          <cell r="GX290">
            <v>3.5000000000000003E-2</v>
          </cell>
          <cell r="GY290">
            <v>1.7999999999999999E-2</v>
          </cell>
          <cell r="GZ290">
            <v>1.7999999999999999E-2</v>
          </cell>
          <cell r="HA290">
            <v>1.7999999999999999E-2</v>
          </cell>
          <cell r="HB290">
            <v>5.2999999999999999E-2</v>
          </cell>
          <cell r="HC290">
            <v>3.5000000000000003E-2</v>
          </cell>
          <cell r="HD290">
            <v>1.7999999999999999E-2</v>
          </cell>
          <cell r="HE290">
            <v>1.7999999999999999E-2</v>
          </cell>
          <cell r="HF290">
            <v>7.0000000000000007E-2</v>
          </cell>
          <cell r="HG290">
            <v>7.0000000000000007E-2</v>
          </cell>
          <cell r="HH290">
            <v>1.7999999999999999E-2</v>
          </cell>
          <cell r="HI290">
            <v>5.2999999999999999E-2</v>
          </cell>
          <cell r="HJ290">
            <v>1.7999999999999999E-2</v>
          </cell>
        </row>
        <row r="291">
          <cell r="G291" t="str">
            <v>FULTON</v>
          </cell>
          <cell r="L291" t="str">
            <v>Pershing Elementary Network</v>
          </cell>
          <cell r="AB291">
            <v>609929</v>
          </cell>
          <cell r="AR291" t="str">
            <v>&gt; 75</v>
          </cell>
          <cell r="AS291" t="str">
            <v>neutral</v>
          </cell>
          <cell r="AT291" t="str">
            <v>neutral</v>
          </cell>
          <cell r="AU291" t="str">
            <v>neutral</v>
          </cell>
          <cell r="AV291">
            <v>50</v>
          </cell>
          <cell r="AW291">
            <v>51</v>
          </cell>
          <cell r="AX291">
            <v>58</v>
          </cell>
          <cell r="AY291">
            <v>169</v>
          </cell>
          <cell r="AZ291">
            <v>4</v>
          </cell>
          <cell r="BA291">
            <v>0</v>
          </cell>
          <cell r="BB291">
            <v>105</v>
          </cell>
          <cell r="BC291">
            <v>54</v>
          </cell>
          <cell r="BI291">
            <v>1.7999999999999999E-2</v>
          </cell>
          <cell r="BJ291">
            <v>1.2E-2</v>
          </cell>
          <cell r="BK291">
            <v>0</v>
          </cell>
          <cell r="BL291">
            <v>3.5999999999999997E-2</v>
          </cell>
          <cell r="BM291">
            <v>0.03</v>
          </cell>
          <cell r="BN291">
            <v>2.4E-2</v>
          </cell>
          <cell r="BO291">
            <v>8.8999999999999996E-2</v>
          </cell>
          <cell r="BP291">
            <v>8.8999999999999996E-2</v>
          </cell>
          <cell r="BQ291">
            <v>8.8999999999999996E-2</v>
          </cell>
          <cell r="BR291">
            <v>3.5999999999999997E-2</v>
          </cell>
          <cell r="BS291">
            <v>8.8999999999999996E-2</v>
          </cell>
          <cell r="BT291">
            <v>0.10100000000000001</v>
          </cell>
          <cell r="BU291">
            <v>0.35499999999999998</v>
          </cell>
          <cell r="BV291">
            <v>0.26</v>
          </cell>
          <cell r="BW291">
            <v>0.33100000000000002</v>
          </cell>
          <cell r="BX291">
            <v>0.20699999999999999</v>
          </cell>
          <cell r="BY291">
            <v>0.26</v>
          </cell>
          <cell r="BZ291">
            <v>0.26600000000000001</v>
          </cell>
          <cell r="CA291">
            <v>0.03</v>
          </cell>
          <cell r="CB291">
            <v>2.4E-2</v>
          </cell>
          <cell r="CC291">
            <v>1.7999999999999999E-2</v>
          </cell>
          <cell r="CD291">
            <v>2.4E-2</v>
          </cell>
          <cell r="CE291">
            <v>0.03</v>
          </cell>
          <cell r="CF291">
            <v>4.7E-2</v>
          </cell>
          <cell r="CG291">
            <v>0.50900000000000001</v>
          </cell>
          <cell r="CH291">
            <v>0.61499999999999999</v>
          </cell>
          <cell r="CI291">
            <v>0.56200000000000006</v>
          </cell>
          <cell r="CJ291">
            <v>0.69799999999999995</v>
          </cell>
          <cell r="CK291">
            <v>0.59199999999999997</v>
          </cell>
          <cell r="CL291">
            <v>0.56200000000000006</v>
          </cell>
          <cell r="CM291">
            <v>6.0000000000000001E-3</v>
          </cell>
          <cell r="CN291">
            <v>0</v>
          </cell>
          <cell r="CO291">
            <v>0</v>
          </cell>
          <cell r="CP291">
            <v>6.0000000000000001E-3</v>
          </cell>
          <cell r="CQ291">
            <v>6.0000000000000001E-3</v>
          </cell>
          <cell r="CR291">
            <v>6.0000000000000001E-3</v>
          </cell>
          <cell r="CS291">
            <v>0</v>
          </cell>
          <cell r="CT291">
            <v>4.7E-2</v>
          </cell>
          <cell r="CU291">
            <v>6.0000000000000001E-3</v>
          </cell>
          <cell r="CV291">
            <v>0.03</v>
          </cell>
          <cell r="CW291">
            <v>0.03</v>
          </cell>
          <cell r="CX291">
            <v>2.4E-2</v>
          </cell>
          <cell r="CY291">
            <v>3.5999999999999997E-2</v>
          </cell>
          <cell r="CZ291">
            <v>2.4E-2</v>
          </cell>
          <cell r="DA291">
            <v>8.3000000000000004E-2</v>
          </cell>
          <cell r="DB291">
            <v>7.0999999999999994E-2</v>
          </cell>
          <cell r="DC291">
            <v>5.8999999999999997E-2</v>
          </cell>
          <cell r="DD291">
            <v>7.0999999999999994E-2</v>
          </cell>
          <cell r="DE291">
            <v>0.17199999999999999</v>
          </cell>
          <cell r="DF291">
            <v>0.16</v>
          </cell>
          <cell r="DG291">
            <v>0.19500000000000001</v>
          </cell>
          <cell r="DH291">
            <v>0.19500000000000001</v>
          </cell>
          <cell r="DI291">
            <v>0.22500000000000001</v>
          </cell>
          <cell r="DJ291">
            <v>0.28399999999999997</v>
          </cell>
          <cell r="DK291">
            <v>0.19500000000000001</v>
          </cell>
          <cell r="DL291">
            <v>0.23100000000000001</v>
          </cell>
          <cell r="DM291">
            <v>0.23699999999999999</v>
          </cell>
          <cell r="DN291">
            <v>2.4E-2</v>
          </cell>
          <cell r="DO291">
            <v>0.03</v>
          </cell>
          <cell r="DP291">
            <v>3.5999999999999997E-2</v>
          </cell>
          <cell r="DQ291">
            <v>3.5999999999999997E-2</v>
          </cell>
          <cell r="DR291">
            <v>2.4E-2</v>
          </cell>
          <cell r="DS291">
            <v>4.1000000000000002E-2</v>
          </cell>
          <cell r="DT291">
            <v>2.4E-2</v>
          </cell>
          <cell r="DU291">
            <v>2.4E-2</v>
          </cell>
          <cell r="DV291">
            <v>3.5999999999999997E-2</v>
          </cell>
          <cell r="DW291">
            <v>0.76900000000000002</v>
          </cell>
          <cell r="DX291">
            <v>0.78100000000000003</v>
          </cell>
          <cell r="DY291">
            <v>0.746</v>
          </cell>
          <cell r="DZ291">
            <v>0.72799999999999998</v>
          </cell>
          <cell r="EA291">
            <v>0.72199999999999998</v>
          </cell>
          <cell r="EB291">
            <v>0.58599999999999997</v>
          </cell>
          <cell r="EC291">
            <v>0.71</v>
          </cell>
          <cell r="ED291">
            <v>0.63900000000000001</v>
          </cell>
          <cell r="EE291">
            <v>0.65100000000000002</v>
          </cell>
          <cell r="EF291">
            <v>0.32500000000000001</v>
          </cell>
          <cell r="EG291">
            <v>0.03</v>
          </cell>
          <cell r="EH291">
            <v>0.03</v>
          </cell>
          <cell r="EJ291">
            <v>0.27200000000000002</v>
          </cell>
          <cell r="EK291">
            <v>0.10100000000000001</v>
          </cell>
          <cell r="EL291">
            <v>8.8999999999999996E-2</v>
          </cell>
          <cell r="EN291">
            <v>0.13600000000000001</v>
          </cell>
          <cell r="EO291">
            <v>0.254</v>
          </cell>
          <cell r="EP291">
            <v>0.23100000000000001</v>
          </cell>
          <cell r="ER291">
            <v>5.2999999999999999E-2</v>
          </cell>
          <cell r="ES291">
            <v>7.6999999999999999E-2</v>
          </cell>
          <cell r="ET291">
            <v>0.107</v>
          </cell>
          <cell r="EV291">
            <v>0.21299999999999999</v>
          </cell>
          <cell r="EW291">
            <v>0.53800000000000003</v>
          </cell>
          <cell r="EX291">
            <v>0.54400000000000004</v>
          </cell>
          <cell r="EZ291">
            <v>7.53</v>
          </cell>
          <cell r="FA291">
            <v>3.5999999999999997E-2</v>
          </cell>
          <cell r="FB291">
            <v>0.03</v>
          </cell>
          <cell r="FC291">
            <v>1.7999999999999999E-2</v>
          </cell>
          <cell r="FD291">
            <v>3.5999999999999997E-2</v>
          </cell>
          <cell r="FE291">
            <v>8.8999999999999996E-2</v>
          </cell>
          <cell r="FF291">
            <v>5.2999999999999999E-2</v>
          </cell>
          <cell r="FG291">
            <v>9.5000000000000001E-2</v>
          </cell>
          <cell r="FH291">
            <v>0.13</v>
          </cell>
          <cell r="FI291">
            <v>0.124</v>
          </cell>
          <cell r="FJ291">
            <v>0.28999999999999998</v>
          </cell>
          <cell r="FK291">
            <v>0.10100000000000001</v>
          </cell>
          <cell r="GA291">
            <v>6.0000000000000001E-3</v>
          </cell>
          <cell r="GB291">
            <v>0</v>
          </cell>
          <cell r="GC291">
            <v>1.2E-2</v>
          </cell>
          <cell r="GD291">
            <v>2.4E-2</v>
          </cell>
          <cell r="GE291">
            <v>6.5000000000000002E-2</v>
          </cell>
          <cell r="GF291">
            <v>6.0000000000000001E-3</v>
          </cell>
          <cell r="GG291">
            <v>0.26</v>
          </cell>
          <cell r="GH291">
            <v>0.23699999999999999</v>
          </cell>
          <cell r="GI291">
            <v>0.27200000000000002</v>
          </cell>
          <cell r="GJ291">
            <v>0.29599999999999999</v>
          </cell>
          <cell r="GK291">
            <v>0.308</v>
          </cell>
          <cell r="GL291">
            <v>0.26</v>
          </cell>
          <cell r="GM291">
            <v>0.61499999999999999</v>
          </cell>
          <cell r="GN291">
            <v>0.45</v>
          </cell>
          <cell r="GO291">
            <v>0.438</v>
          </cell>
          <cell r="GP291">
            <v>0.432</v>
          </cell>
          <cell r="GQ291">
            <v>0.432</v>
          </cell>
          <cell r="GR291">
            <v>0.55600000000000005</v>
          </cell>
          <cell r="GS291">
            <v>5.2999999999999999E-2</v>
          </cell>
          <cell r="GT291">
            <v>0.19500000000000001</v>
          </cell>
          <cell r="GU291">
            <v>0.16600000000000001</v>
          </cell>
          <cell r="GV291">
            <v>0.11799999999999999</v>
          </cell>
          <cell r="GW291">
            <v>8.3000000000000004E-2</v>
          </cell>
          <cell r="GX291">
            <v>7.0999999999999994E-2</v>
          </cell>
          <cell r="GY291">
            <v>2.4E-2</v>
          </cell>
          <cell r="GZ291">
            <v>0.03</v>
          </cell>
          <cell r="HA291">
            <v>3.5999999999999997E-2</v>
          </cell>
          <cell r="HB291">
            <v>4.7E-2</v>
          </cell>
          <cell r="HC291">
            <v>0.03</v>
          </cell>
          <cell r="HD291">
            <v>0.03</v>
          </cell>
          <cell r="HE291">
            <v>4.1000000000000002E-2</v>
          </cell>
          <cell r="HF291">
            <v>8.8999999999999996E-2</v>
          </cell>
          <cell r="HG291">
            <v>7.6999999999999999E-2</v>
          </cell>
          <cell r="HH291">
            <v>8.3000000000000004E-2</v>
          </cell>
          <cell r="HI291">
            <v>8.3000000000000004E-2</v>
          </cell>
          <cell r="HJ291">
            <v>7.6999999999999999E-2</v>
          </cell>
        </row>
        <row r="292">
          <cell r="G292" t="str">
            <v>FUNSTON</v>
          </cell>
          <cell r="L292" t="str">
            <v>Fullerton Elementary Network</v>
          </cell>
          <cell r="AB292">
            <v>609930</v>
          </cell>
          <cell r="AR292" t="str">
            <v>&gt; 75</v>
          </cell>
          <cell r="AS292" t="str">
            <v>weak</v>
          </cell>
          <cell r="AT292" t="str">
            <v>neutral</v>
          </cell>
          <cell r="AU292" t="str">
            <v>neutral</v>
          </cell>
          <cell r="AV292">
            <v>24</v>
          </cell>
          <cell r="AW292">
            <v>43</v>
          </cell>
          <cell r="AX292">
            <v>44</v>
          </cell>
          <cell r="AY292">
            <v>267</v>
          </cell>
          <cell r="AZ292">
            <v>4</v>
          </cell>
          <cell r="BA292">
            <v>0</v>
          </cell>
          <cell r="BB292">
            <v>27</v>
          </cell>
          <cell r="BC292">
            <v>227</v>
          </cell>
          <cell r="BI292">
            <v>2.5999999999999999E-2</v>
          </cell>
          <cell r="BJ292">
            <v>1.4999999999999999E-2</v>
          </cell>
          <cell r="BK292">
            <v>0.03</v>
          </cell>
          <cell r="BL292">
            <v>7.0000000000000001E-3</v>
          </cell>
          <cell r="BM292">
            <v>3.6999999999999998E-2</v>
          </cell>
          <cell r="BN292">
            <v>9.4E-2</v>
          </cell>
          <cell r="BO292">
            <v>0.112</v>
          </cell>
          <cell r="BP292">
            <v>9.4E-2</v>
          </cell>
          <cell r="BQ292">
            <v>0.09</v>
          </cell>
          <cell r="BR292">
            <v>7.9000000000000001E-2</v>
          </cell>
          <cell r="BS292">
            <v>0.124</v>
          </cell>
          <cell r="BT292">
            <v>0.184</v>
          </cell>
          <cell r="BU292">
            <v>0.47899999999999998</v>
          </cell>
          <cell r="BV292">
            <v>0.39700000000000002</v>
          </cell>
          <cell r="BW292">
            <v>0.40100000000000002</v>
          </cell>
          <cell r="BX292">
            <v>0.36699999999999999</v>
          </cell>
          <cell r="BY292">
            <v>0.43099999999999999</v>
          </cell>
          <cell r="BZ292">
            <v>0.307</v>
          </cell>
          <cell r="CA292">
            <v>3.4000000000000002E-2</v>
          </cell>
          <cell r="CB292">
            <v>2.5999999999999999E-2</v>
          </cell>
          <cell r="CC292">
            <v>3.6999999999999998E-2</v>
          </cell>
          <cell r="CD292">
            <v>0.03</v>
          </cell>
          <cell r="CE292">
            <v>2.5999999999999999E-2</v>
          </cell>
          <cell r="CF292">
            <v>4.9000000000000002E-2</v>
          </cell>
          <cell r="CG292">
            <v>0.34799999999999998</v>
          </cell>
          <cell r="CH292">
            <v>0.46800000000000003</v>
          </cell>
          <cell r="CI292">
            <v>0.442</v>
          </cell>
          <cell r="CJ292">
            <v>0.51700000000000002</v>
          </cell>
          <cell r="CK292">
            <v>0.38200000000000001</v>
          </cell>
          <cell r="CL292">
            <v>0.36699999999999999</v>
          </cell>
          <cell r="CM292">
            <v>1.4999999999999999E-2</v>
          </cell>
          <cell r="CN292">
            <v>4.0000000000000001E-3</v>
          </cell>
          <cell r="CO292">
            <v>4.0000000000000001E-3</v>
          </cell>
          <cell r="CP292">
            <v>1.4999999999999999E-2</v>
          </cell>
          <cell r="CQ292">
            <v>4.0000000000000001E-3</v>
          </cell>
          <cell r="CR292">
            <v>1.4999999999999999E-2</v>
          </cell>
          <cell r="CS292">
            <v>1.4999999999999999E-2</v>
          </cell>
          <cell r="CT292">
            <v>5.1999999999999998E-2</v>
          </cell>
          <cell r="CU292">
            <v>0.03</v>
          </cell>
          <cell r="CV292">
            <v>1.9E-2</v>
          </cell>
          <cell r="CW292">
            <v>2.5999999999999999E-2</v>
          </cell>
          <cell r="CX292">
            <v>0.03</v>
          </cell>
          <cell r="CY292">
            <v>0.03</v>
          </cell>
          <cell r="CZ292">
            <v>4.1000000000000002E-2</v>
          </cell>
          <cell r="DA292">
            <v>5.1999999999999998E-2</v>
          </cell>
          <cell r="DB292">
            <v>9.4E-2</v>
          </cell>
          <cell r="DC292">
            <v>0.11600000000000001</v>
          </cell>
          <cell r="DD292">
            <v>7.9000000000000001E-2</v>
          </cell>
          <cell r="DE292">
            <v>0.20200000000000001</v>
          </cell>
          <cell r="DF292">
            <v>0.161</v>
          </cell>
          <cell r="DG292">
            <v>0.23200000000000001</v>
          </cell>
          <cell r="DH292">
            <v>0.217</v>
          </cell>
          <cell r="DI292">
            <v>0.21</v>
          </cell>
          <cell r="DJ292">
            <v>0.28799999999999998</v>
          </cell>
          <cell r="DK292">
            <v>0.26200000000000001</v>
          </cell>
          <cell r="DL292">
            <v>0.21299999999999999</v>
          </cell>
          <cell r="DM292">
            <v>0.22800000000000001</v>
          </cell>
          <cell r="DN292">
            <v>7.0000000000000001E-3</v>
          </cell>
          <cell r="DO292">
            <v>1.9E-2</v>
          </cell>
          <cell r="DP292">
            <v>2.5999999999999999E-2</v>
          </cell>
          <cell r="DQ292">
            <v>0.03</v>
          </cell>
          <cell r="DR292">
            <v>1.9E-2</v>
          </cell>
          <cell r="DS292">
            <v>1.9E-2</v>
          </cell>
          <cell r="DT292">
            <v>2.5999999999999999E-2</v>
          </cell>
          <cell r="DU292">
            <v>2.5999999999999999E-2</v>
          </cell>
          <cell r="DV292">
            <v>2.5999999999999999E-2</v>
          </cell>
          <cell r="DW292">
            <v>0.75700000000000001</v>
          </cell>
          <cell r="DX292">
            <v>0.79</v>
          </cell>
          <cell r="DY292">
            <v>0.70799999999999996</v>
          </cell>
          <cell r="DZ292">
            <v>0.70799999999999996</v>
          </cell>
          <cell r="EA292">
            <v>0.72699999999999998</v>
          </cell>
          <cell r="EB292">
            <v>0.625</v>
          </cell>
          <cell r="EC292">
            <v>0.60299999999999998</v>
          </cell>
          <cell r="ED292">
            <v>0.59199999999999997</v>
          </cell>
          <cell r="EE292">
            <v>0.63700000000000001</v>
          </cell>
          <cell r="EF292">
            <v>0.28100000000000003</v>
          </cell>
          <cell r="EG292">
            <v>0.03</v>
          </cell>
          <cell r="EH292">
            <v>2.1999999999999999E-2</v>
          </cell>
          <cell r="EJ292">
            <v>0.28799999999999998</v>
          </cell>
          <cell r="EK292">
            <v>8.5999999999999993E-2</v>
          </cell>
          <cell r="EL292">
            <v>3.6999999999999998E-2</v>
          </cell>
          <cell r="EN292">
            <v>0.19900000000000001</v>
          </cell>
          <cell r="EO292">
            <v>0.36</v>
          </cell>
          <cell r="EP292">
            <v>0.315</v>
          </cell>
          <cell r="ER292">
            <v>7.0999999999999994E-2</v>
          </cell>
          <cell r="ES292">
            <v>4.9000000000000002E-2</v>
          </cell>
          <cell r="ET292">
            <v>0.13100000000000001</v>
          </cell>
          <cell r="EV292">
            <v>0.161</v>
          </cell>
          <cell r="EW292">
            <v>0.47599999999999998</v>
          </cell>
          <cell r="EX292">
            <v>0.49399999999999999</v>
          </cell>
          <cell r="EZ292">
            <v>8</v>
          </cell>
          <cell r="FA292">
            <v>2.5999999999999999E-2</v>
          </cell>
          <cell r="FB292">
            <v>1.9E-2</v>
          </cell>
          <cell r="FC292">
            <v>2.5999999999999999E-2</v>
          </cell>
          <cell r="FD292">
            <v>2.5999999999999999E-2</v>
          </cell>
          <cell r="FE292">
            <v>6.4000000000000001E-2</v>
          </cell>
          <cell r="FF292">
            <v>4.1000000000000002E-2</v>
          </cell>
          <cell r="FG292">
            <v>6.7000000000000004E-2</v>
          </cell>
          <cell r="FH292">
            <v>0.161</v>
          </cell>
          <cell r="FI292">
            <v>0.20200000000000001</v>
          </cell>
          <cell r="FJ292">
            <v>0.33300000000000002</v>
          </cell>
          <cell r="FK292">
            <v>3.4000000000000002E-2</v>
          </cell>
          <cell r="GA292">
            <v>1.0999999999999999E-2</v>
          </cell>
          <cell r="GB292">
            <v>1.0999999999999999E-2</v>
          </cell>
          <cell r="GC292">
            <v>4.0000000000000001E-3</v>
          </cell>
          <cell r="GD292">
            <v>1.0999999999999999E-2</v>
          </cell>
          <cell r="GE292">
            <v>0.157</v>
          </cell>
          <cell r="GF292">
            <v>4.1000000000000002E-2</v>
          </cell>
          <cell r="GG292">
            <v>0.35599999999999998</v>
          </cell>
          <cell r="GH292">
            <v>0.35199999999999998</v>
          </cell>
          <cell r="GI292">
            <v>0.315</v>
          </cell>
          <cell r="GJ292">
            <v>0.34499999999999997</v>
          </cell>
          <cell r="GK292">
            <v>0.34100000000000003</v>
          </cell>
          <cell r="GL292">
            <v>0.36</v>
          </cell>
          <cell r="GM292">
            <v>0.52400000000000002</v>
          </cell>
          <cell r="GN292">
            <v>0.378</v>
          </cell>
          <cell r="GO292">
            <v>0.44600000000000001</v>
          </cell>
          <cell r="GP292">
            <v>0.46400000000000002</v>
          </cell>
          <cell r="GQ292">
            <v>0.35599999999999998</v>
          </cell>
          <cell r="GR292">
            <v>0.45700000000000002</v>
          </cell>
          <cell r="GS292">
            <v>4.9000000000000002E-2</v>
          </cell>
          <cell r="GT292">
            <v>0.157</v>
          </cell>
          <cell r="GU292">
            <v>0.14599999999999999</v>
          </cell>
          <cell r="GV292">
            <v>0.10100000000000001</v>
          </cell>
          <cell r="GW292">
            <v>7.9000000000000001E-2</v>
          </cell>
          <cell r="GX292">
            <v>6.4000000000000001E-2</v>
          </cell>
          <cell r="GY292">
            <v>7.0000000000000001E-3</v>
          </cell>
          <cell r="GZ292">
            <v>1.9E-2</v>
          </cell>
          <cell r="HA292">
            <v>1.0999999999999999E-2</v>
          </cell>
          <cell r="HB292">
            <v>1.0999999999999999E-2</v>
          </cell>
          <cell r="HC292">
            <v>1.4999999999999999E-2</v>
          </cell>
          <cell r="HD292">
            <v>7.0000000000000001E-3</v>
          </cell>
          <cell r="HE292">
            <v>5.1999999999999998E-2</v>
          </cell>
          <cell r="HF292">
            <v>8.2000000000000003E-2</v>
          </cell>
          <cell r="HG292">
            <v>7.9000000000000001E-2</v>
          </cell>
          <cell r="HH292">
            <v>6.7000000000000004E-2</v>
          </cell>
          <cell r="HI292">
            <v>5.1999999999999998E-2</v>
          </cell>
          <cell r="HJ292">
            <v>7.0999999999999994E-2</v>
          </cell>
        </row>
        <row r="293">
          <cell r="G293" t="str">
            <v>OWENS</v>
          </cell>
          <cell r="L293" t="str">
            <v>Lake Calumet Elementary Network</v>
          </cell>
          <cell r="AB293">
            <v>609932</v>
          </cell>
          <cell r="AR293" t="str">
            <v>67</v>
          </cell>
          <cell r="AS293" t="str">
            <v>neutral</v>
          </cell>
          <cell r="AT293" t="str">
            <v>strong</v>
          </cell>
          <cell r="AU293" t="str">
            <v>strong</v>
          </cell>
          <cell r="AV293">
            <v>58</v>
          </cell>
          <cell r="AW293">
            <v>63</v>
          </cell>
          <cell r="AX293">
            <v>71</v>
          </cell>
          <cell r="AY293">
            <v>162</v>
          </cell>
          <cell r="AZ293">
            <v>0</v>
          </cell>
          <cell r="BA293">
            <v>0</v>
          </cell>
          <cell r="BB293">
            <v>153</v>
          </cell>
          <cell r="BC293">
            <v>1</v>
          </cell>
          <cell r="BI293">
            <v>1.9E-2</v>
          </cell>
          <cell r="BJ293">
            <v>1.2E-2</v>
          </cell>
          <cell r="BK293">
            <v>6.0000000000000001E-3</v>
          </cell>
          <cell r="BL293">
            <v>1.9E-2</v>
          </cell>
          <cell r="BM293">
            <v>3.6999999999999998E-2</v>
          </cell>
          <cell r="BN293">
            <v>8.5999999999999993E-2</v>
          </cell>
          <cell r="BO293">
            <v>6.2E-2</v>
          </cell>
          <cell r="BP293">
            <v>4.2999999999999997E-2</v>
          </cell>
          <cell r="BQ293">
            <v>4.2999999999999997E-2</v>
          </cell>
          <cell r="BR293">
            <v>3.1E-2</v>
          </cell>
          <cell r="BS293">
            <v>8.5999999999999993E-2</v>
          </cell>
          <cell r="BT293">
            <v>0.13</v>
          </cell>
          <cell r="BU293">
            <v>0.27200000000000002</v>
          </cell>
          <cell r="BV293">
            <v>0.216</v>
          </cell>
          <cell r="BW293">
            <v>0.25900000000000001</v>
          </cell>
          <cell r="BX293">
            <v>0.17899999999999999</v>
          </cell>
          <cell r="BY293">
            <v>0.28399999999999997</v>
          </cell>
          <cell r="BZ293">
            <v>0.222</v>
          </cell>
          <cell r="CA293">
            <v>6.0000000000000001E-3</v>
          </cell>
          <cell r="CB293">
            <v>1.2E-2</v>
          </cell>
          <cell r="CC293">
            <v>6.0000000000000001E-3</v>
          </cell>
          <cell r="CD293">
            <v>6.0000000000000001E-3</v>
          </cell>
          <cell r="CE293">
            <v>1.2E-2</v>
          </cell>
          <cell r="CF293">
            <v>4.2999999999999997E-2</v>
          </cell>
          <cell r="CG293">
            <v>0.64200000000000002</v>
          </cell>
          <cell r="CH293">
            <v>0.71599999999999997</v>
          </cell>
          <cell r="CI293">
            <v>0.68500000000000005</v>
          </cell>
          <cell r="CJ293">
            <v>0.76500000000000001</v>
          </cell>
          <cell r="CK293">
            <v>0.57999999999999996</v>
          </cell>
          <cell r="CL293">
            <v>0.51900000000000002</v>
          </cell>
          <cell r="CM293">
            <v>6.0000000000000001E-3</v>
          </cell>
          <cell r="CN293">
            <v>6.0000000000000001E-3</v>
          </cell>
          <cell r="CO293">
            <v>6.0000000000000001E-3</v>
          </cell>
          <cell r="CP293">
            <v>6.0000000000000001E-3</v>
          </cell>
          <cell r="CQ293">
            <v>6.0000000000000001E-3</v>
          </cell>
          <cell r="CR293">
            <v>6.0000000000000001E-3</v>
          </cell>
          <cell r="CS293">
            <v>3.6999999999999998E-2</v>
          </cell>
          <cell r="CT293">
            <v>5.6000000000000001E-2</v>
          </cell>
          <cell r="CU293">
            <v>1.9E-2</v>
          </cell>
          <cell r="CV293">
            <v>2.5000000000000001E-2</v>
          </cell>
          <cell r="CW293">
            <v>1.9E-2</v>
          </cell>
          <cell r="CX293">
            <v>1.2E-2</v>
          </cell>
          <cell r="CY293">
            <v>3.6999999999999998E-2</v>
          </cell>
          <cell r="CZ293">
            <v>3.1E-2</v>
          </cell>
          <cell r="DA293">
            <v>5.6000000000000001E-2</v>
          </cell>
          <cell r="DB293">
            <v>3.6999999999999998E-2</v>
          </cell>
          <cell r="DC293">
            <v>0.11700000000000001</v>
          </cell>
          <cell r="DD293">
            <v>9.9000000000000005E-2</v>
          </cell>
          <cell r="DE293">
            <v>0.123</v>
          </cell>
          <cell r="DF293">
            <v>9.2999999999999999E-2</v>
          </cell>
          <cell r="DG293">
            <v>0.13</v>
          </cell>
          <cell r="DH293">
            <v>0.105</v>
          </cell>
          <cell r="DI293">
            <v>8.5999999999999993E-2</v>
          </cell>
          <cell r="DJ293">
            <v>0.23499999999999999</v>
          </cell>
          <cell r="DK293">
            <v>0.20399999999999999</v>
          </cell>
          <cell r="DL293">
            <v>0.111</v>
          </cell>
          <cell r="DM293">
            <v>0.13600000000000001</v>
          </cell>
          <cell r="DN293">
            <v>0</v>
          </cell>
          <cell r="DO293">
            <v>6.0000000000000001E-3</v>
          </cell>
          <cell r="DP293">
            <v>1.9E-2</v>
          </cell>
          <cell r="DQ293">
            <v>1.2E-2</v>
          </cell>
          <cell r="DR293">
            <v>1.2E-2</v>
          </cell>
          <cell r="DS293">
            <v>1.9E-2</v>
          </cell>
          <cell r="DT293">
            <v>6.0000000000000001E-3</v>
          </cell>
          <cell r="DU293">
            <v>2.5000000000000001E-2</v>
          </cell>
          <cell r="DV293">
            <v>3.1E-2</v>
          </cell>
          <cell r="DW293">
            <v>0.84599999999999997</v>
          </cell>
          <cell r="DX293">
            <v>0.877</v>
          </cell>
          <cell r="DY293">
            <v>0.83299999999999996</v>
          </cell>
          <cell r="DZ293">
            <v>0.84</v>
          </cell>
          <cell r="EA293">
            <v>0.86399999999999999</v>
          </cell>
          <cell r="EB293">
            <v>0.68500000000000005</v>
          </cell>
          <cell r="EC293">
            <v>0.71599999999999997</v>
          </cell>
          <cell r="ED293">
            <v>0.69099999999999995</v>
          </cell>
          <cell r="EE293">
            <v>0.71599999999999997</v>
          </cell>
          <cell r="EF293">
            <v>0.59299999999999997</v>
          </cell>
          <cell r="EG293">
            <v>1.2E-2</v>
          </cell>
          <cell r="EH293">
            <v>6.0000000000000001E-3</v>
          </cell>
          <cell r="EJ293">
            <v>0.16</v>
          </cell>
          <cell r="EK293">
            <v>4.9000000000000002E-2</v>
          </cell>
          <cell r="EL293">
            <v>2.5000000000000001E-2</v>
          </cell>
          <cell r="EN293">
            <v>3.6999999999999998E-2</v>
          </cell>
          <cell r="EO293">
            <v>0.16</v>
          </cell>
          <cell r="EP293">
            <v>0.14799999999999999</v>
          </cell>
          <cell r="ER293">
            <v>6.2E-2</v>
          </cell>
          <cell r="ES293">
            <v>4.9000000000000002E-2</v>
          </cell>
          <cell r="ET293">
            <v>0.13600000000000001</v>
          </cell>
          <cell r="EV293">
            <v>0.14799999999999999</v>
          </cell>
          <cell r="EW293">
            <v>0.72799999999999998</v>
          </cell>
          <cell r="EX293">
            <v>0.68500000000000005</v>
          </cell>
          <cell r="EZ293">
            <v>8.8699999999999992</v>
          </cell>
          <cell r="FA293">
            <v>6.0000000000000001E-3</v>
          </cell>
          <cell r="FB293">
            <v>6.0000000000000001E-3</v>
          </cell>
          <cell r="FC293">
            <v>0</v>
          </cell>
          <cell r="FD293">
            <v>1.2E-2</v>
          </cell>
          <cell r="FE293">
            <v>2.5000000000000001E-2</v>
          </cell>
          <cell r="FF293">
            <v>4.9000000000000002E-2</v>
          </cell>
          <cell r="FG293">
            <v>3.6999999999999998E-2</v>
          </cell>
          <cell r="FH293">
            <v>0.13</v>
          </cell>
          <cell r="FI293">
            <v>0.185</v>
          </cell>
          <cell r="FJ293">
            <v>0.48099999999999998</v>
          </cell>
          <cell r="FK293">
            <v>6.8000000000000005E-2</v>
          </cell>
          <cell r="GA293">
            <v>6.0000000000000001E-3</v>
          </cell>
          <cell r="GB293">
            <v>1.9E-2</v>
          </cell>
          <cell r="GC293">
            <v>6.0000000000000001E-3</v>
          </cell>
          <cell r="GD293">
            <v>3.6999999999999998E-2</v>
          </cell>
          <cell r="GE293">
            <v>3.6999999999999998E-2</v>
          </cell>
          <cell r="GF293">
            <v>0</v>
          </cell>
          <cell r="GG293">
            <v>0.17899999999999999</v>
          </cell>
          <cell r="GH293">
            <v>0.222</v>
          </cell>
          <cell r="GI293">
            <v>0.25900000000000001</v>
          </cell>
          <cell r="GJ293">
            <v>0.25900000000000001</v>
          </cell>
          <cell r="GK293">
            <v>0.33300000000000002</v>
          </cell>
          <cell r="GL293">
            <v>0.24099999999999999</v>
          </cell>
          <cell r="GM293">
            <v>0.69799999999999995</v>
          </cell>
          <cell r="GN293">
            <v>0.48799999999999999</v>
          </cell>
          <cell r="GO293">
            <v>0.48099999999999998</v>
          </cell>
          <cell r="GP293">
            <v>0.53700000000000003</v>
          </cell>
          <cell r="GQ293">
            <v>0.5</v>
          </cell>
          <cell r="GR293">
            <v>0.66</v>
          </cell>
          <cell r="GS293">
            <v>3.1E-2</v>
          </cell>
          <cell r="GT293">
            <v>0.17299999999999999</v>
          </cell>
          <cell r="GU293">
            <v>0.14799999999999999</v>
          </cell>
          <cell r="GV293">
            <v>7.3999999999999996E-2</v>
          </cell>
          <cell r="GW293">
            <v>4.2999999999999997E-2</v>
          </cell>
          <cell r="GX293">
            <v>3.1E-2</v>
          </cell>
          <cell r="GY293">
            <v>1.2E-2</v>
          </cell>
          <cell r="GZ293">
            <v>1.9E-2</v>
          </cell>
          <cell r="HA293">
            <v>3.1E-2</v>
          </cell>
          <cell r="HB293">
            <v>1.9E-2</v>
          </cell>
          <cell r="HC293">
            <v>1.9E-2</v>
          </cell>
          <cell r="HD293">
            <v>1.2E-2</v>
          </cell>
          <cell r="HE293">
            <v>7.3999999999999996E-2</v>
          </cell>
          <cell r="HF293">
            <v>0.08</v>
          </cell>
          <cell r="HG293">
            <v>7.3999999999999996E-2</v>
          </cell>
          <cell r="HH293">
            <v>7.3999999999999996E-2</v>
          </cell>
          <cell r="HI293">
            <v>6.8000000000000005E-2</v>
          </cell>
          <cell r="HJ293">
            <v>5.6000000000000001E-2</v>
          </cell>
        </row>
        <row r="294">
          <cell r="G294" t="str">
            <v>GALE</v>
          </cell>
          <cell r="L294" t="str">
            <v>Ravenswood-Ridge Elementary Network</v>
          </cell>
          <cell r="AB294">
            <v>609933</v>
          </cell>
          <cell r="AR294" t="str">
            <v>44</v>
          </cell>
          <cell r="AS294" t="str">
            <v>neutral</v>
          </cell>
          <cell r="AT294" t="str">
            <v>neutral</v>
          </cell>
          <cell r="AU294" t="str">
            <v>neutral</v>
          </cell>
          <cell r="AV294">
            <v>48</v>
          </cell>
          <cell r="AW294">
            <v>42</v>
          </cell>
          <cell r="AX294">
            <v>59</v>
          </cell>
          <cell r="AY294">
            <v>129</v>
          </cell>
          <cell r="AZ294">
            <v>3</v>
          </cell>
          <cell r="BA294">
            <v>5</v>
          </cell>
          <cell r="BB294">
            <v>82</v>
          </cell>
          <cell r="BC294">
            <v>30</v>
          </cell>
          <cell r="BI294">
            <v>0</v>
          </cell>
          <cell r="BJ294">
            <v>8.0000000000000002E-3</v>
          </cell>
          <cell r="BK294">
            <v>0</v>
          </cell>
          <cell r="BL294">
            <v>8.0000000000000002E-3</v>
          </cell>
          <cell r="BM294">
            <v>4.7E-2</v>
          </cell>
          <cell r="BN294">
            <v>6.2E-2</v>
          </cell>
          <cell r="BO294">
            <v>6.2E-2</v>
          </cell>
          <cell r="BP294">
            <v>3.9E-2</v>
          </cell>
          <cell r="BQ294">
            <v>6.2E-2</v>
          </cell>
          <cell r="BR294">
            <v>2.3E-2</v>
          </cell>
          <cell r="BS294">
            <v>0.14000000000000001</v>
          </cell>
          <cell r="BT294">
            <v>0.109</v>
          </cell>
          <cell r="BU294">
            <v>0.35699999999999998</v>
          </cell>
          <cell r="BV294">
            <v>0.30199999999999999</v>
          </cell>
          <cell r="BW294">
            <v>0.33300000000000002</v>
          </cell>
          <cell r="BX294">
            <v>0.33300000000000002</v>
          </cell>
          <cell r="BY294">
            <v>0.36399999999999999</v>
          </cell>
          <cell r="BZ294">
            <v>0.318</v>
          </cell>
          <cell r="CA294">
            <v>0</v>
          </cell>
          <cell r="CB294">
            <v>8.0000000000000002E-3</v>
          </cell>
          <cell r="CC294">
            <v>1.6E-2</v>
          </cell>
          <cell r="CD294">
            <v>8.0000000000000002E-3</v>
          </cell>
          <cell r="CE294">
            <v>1.6E-2</v>
          </cell>
          <cell r="CF294">
            <v>2.3E-2</v>
          </cell>
          <cell r="CG294">
            <v>0.58099999999999996</v>
          </cell>
          <cell r="CH294">
            <v>0.64300000000000002</v>
          </cell>
          <cell r="CI294">
            <v>0.58899999999999997</v>
          </cell>
          <cell r="CJ294">
            <v>0.628</v>
          </cell>
          <cell r="CK294">
            <v>0.434</v>
          </cell>
          <cell r="CL294">
            <v>0.48799999999999999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8.0000000000000002E-3</v>
          </cell>
          <cell r="CR294">
            <v>8.0000000000000002E-3</v>
          </cell>
          <cell r="CS294">
            <v>2.3E-2</v>
          </cell>
          <cell r="CT294">
            <v>0.10100000000000001</v>
          </cell>
          <cell r="CU294">
            <v>9.2999999999999999E-2</v>
          </cell>
          <cell r="CV294">
            <v>1.6E-2</v>
          </cell>
          <cell r="CW294">
            <v>2.3E-2</v>
          </cell>
          <cell r="CX294">
            <v>3.9E-2</v>
          </cell>
          <cell r="CY294">
            <v>3.1E-2</v>
          </cell>
          <cell r="CZ294">
            <v>3.9E-2</v>
          </cell>
          <cell r="DA294">
            <v>7.8E-2</v>
          </cell>
          <cell r="DB294">
            <v>0.13200000000000001</v>
          </cell>
          <cell r="DC294">
            <v>8.5000000000000006E-2</v>
          </cell>
          <cell r="DD294">
            <v>5.3999999999999999E-2</v>
          </cell>
          <cell r="DE294">
            <v>0.17799999999999999</v>
          </cell>
          <cell r="DF294">
            <v>0.155</v>
          </cell>
          <cell r="DG294">
            <v>0.20200000000000001</v>
          </cell>
          <cell r="DH294">
            <v>0.186</v>
          </cell>
          <cell r="DI294">
            <v>0.217</v>
          </cell>
          <cell r="DJ294">
            <v>0.34899999999999998</v>
          </cell>
          <cell r="DK294">
            <v>0.23300000000000001</v>
          </cell>
          <cell r="DL294">
            <v>0.20200000000000001</v>
          </cell>
          <cell r="DM294">
            <v>0.22500000000000001</v>
          </cell>
          <cell r="DN294">
            <v>1.6E-2</v>
          </cell>
          <cell r="DO294">
            <v>8.0000000000000002E-3</v>
          </cell>
          <cell r="DP294">
            <v>2.3E-2</v>
          </cell>
          <cell r="DQ294">
            <v>0</v>
          </cell>
          <cell r="DR294">
            <v>0</v>
          </cell>
          <cell r="DS294">
            <v>8.0000000000000002E-3</v>
          </cell>
          <cell r="DT294">
            <v>8.0000000000000002E-3</v>
          </cell>
          <cell r="DU294">
            <v>0</v>
          </cell>
          <cell r="DV294">
            <v>8.0000000000000002E-3</v>
          </cell>
          <cell r="DW294">
            <v>0.79100000000000004</v>
          </cell>
          <cell r="DX294">
            <v>0.81399999999999995</v>
          </cell>
          <cell r="DY294">
            <v>0.73599999999999999</v>
          </cell>
          <cell r="DZ294">
            <v>0.78300000000000003</v>
          </cell>
          <cell r="EA294">
            <v>0.73599999999999999</v>
          </cell>
          <cell r="EB294">
            <v>0.55800000000000005</v>
          </cell>
          <cell r="EC294">
            <v>0.60499999999999998</v>
          </cell>
          <cell r="ED294">
            <v>0.61199999999999999</v>
          </cell>
          <cell r="EE294">
            <v>0.62</v>
          </cell>
          <cell r="EF294">
            <v>0.34899999999999998</v>
          </cell>
          <cell r="EG294">
            <v>2.3E-2</v>
          </cell>
          <cell r="EH294">
            <v>0</v>
          </cell>
          <cell r="EJ294">
            <v>0.36399999999999999</v>
          </cell>
          <cell r="EK294">
            <v>9.2999999999999999E-2</v>
          </cell>
          <cell r="EL294">
            <v>7.0000000000000007E-2</v>
          </cell>
          <cell r="EN294">
            <v>0.186</v>
          </cell>
          <cell r="EO294">
            <v>0.38800000000000001</v>
          </cell>
          <cell r="EP294">
            <v>0.32600000000000001</v>
          </cell>
          <cell r="ER294">
            <v>8.0000000000000002E-3</v>
          </cell>
          <cell r="ES294">
            <v>2.3E-2</v>
          </cell>
          <cell r="ET294">
            <v>3.9E-2</v>
          </cell>
          <cell r="EV294">
            <v>9.2999999999999999E-2</v>
          </cell>
          <cell r="EW294">
            <v>0.47299999999999998</v>
          </cell>
          <cell r="EX294">
            <v>0.56599999999999995</v>
          </cell>
          <cell r="EZ294">
            <v>7.76</v>
          </cell>
          <cell r="FA294">
            <v>2.3E-2</v>
          </cell>
          <cell r="FB294">
            <v>8.0000000000000002E-3</v>
          </cell>
          <cell r="FC294">
            <v>0</v>
          </cell>
          <cell r="FD294">
            <v>2.3E-2</v>
          </cell>
          <cell r="FE294">
            <v>0.10100000000000001</v>
          </cell>
          <cell r="FF294">
            <v>0.11600000000000001</v>
          </cell>
          <cell r="FG294">
            <v>9.2999999999999999E-2</v>
          </cell>
          <cell r="FH294">
            <v>0.20200000000000001</v>
          </cell>
          <cell r="FI294">
            <v>0.16300000000000001</v>
          </cell>
          <cell r="FJ294">
            <v>0.26400000000000001</v>
          </cell>
          <cell r="FK294">
            <v>8.0000000000000002E-3</v>
          </cell>
          <cell r="GA294">
            <v>0</v>
          </cell>
          <cell r="GB294">
            <v>8.0000000000000002E-3</v>
          </cell>
          <cell r="GC294">
            <v>0</v>
          </cell>
          <cell r="GD294">
            <v>4.7E-2</v>
          </cell>
          <cell r="GE294">
            <v>3.9E-2</v>
          </cell>
          <cell r="GF294">
            <v>1.6E-2</v>
          </cell>
          <cell r="GG294">
            <v>0.33300000000000002</v>
          </cell>
          <cell r="GH294">
            <v>0.23300000000000001</v>
          </cell>
          <cell r="GI294">
            <v>0.28699999999999998</v>
          </cell>
          <cell r="GJ294">
            <v>0.28699999999999998</v>
          </cell>
          <cell r="GK294">
            <v>0.34100000000000003</v>
          </cell>
          <cell r="GL294">
            <v>0.27100000000000002</v>
          </cell>
          <cell r="GM294">
            <v>0.55000000000000004</v>
          </cell>
          <cell r="GN294">
            <v>0.434</v>
          </cell>
          <cell r="GO294">
            <v>0.434</v>
          </cell>
          <cell r="GP294">
            <v>0.36399999999999999</v>
          </cell>
          <cell r="GQ294">
            <v>0.434</v>
          </cell>
          <cell r="GR294">
            <v>0.55800000000000005</v>
          </cell>
          <cell r="GS294">
            <v>6.2E-2</v>
          </cell>
          <cell r="GT294">
            <v>0.22500000000000001</v>
          </cell>
          <cell r="GU294">
            <v>0.20200000000000001</v>
          </cell>
          <cell r="GV294">
            <v>0.20200000000000001</v>
          </cell>
          <cell r="GW294">
            <v>9.2999999999999999E-2</v>
          </cell>
          <cell r="GX294">
            <v>7.8E-2</v>
          </cell>
          <cell r="GY294">
            <v>3.1E-2</v>
          </cell>
          <cell r="GZ294">
            <v>5.3999999999999999E-2</v>
          </cell>
          <cell r="HA294">
            <v>3.9E-2</v>
          </cell>
          <cell r="HB294">
            <v>4.7E-2</v>
          </cell>
          <cell r="HC294">
            <v>4.7E-2</v>
          </cell>
          <cell r="HD294">
            <v>3.9E-2</v>
          </cell>
          <cell r="HE294">
            <v>2.3E-2</v>
          </cell>
          <cell r="HF294">
            <v>4.7E-2</v>
          </cell>
          <cell r="HG294">
            <v>3.9E-2</v>
          </cell>
          <cell r="HH294">
            <v>5.3999999999999999E-2</v>
          </cell>
          <cell r="HI294">
            <v>4.7E-2</v>
          </cell>
          <cell r="HJ294">
            <v>3.9E-2</v>
          </cell>
        </row>
        <row r="295">
          <cell r="G295" t="str">
            <v>GALLISTEL</v>
          </cell>
          <cell r="L295" t="str">
            <v>Lake Calumet Elementary Network</v>
          </cell>
          <cell r="AB295">
            <v>609935</v>
          </cell>
          <cell r="AR295" t="str">
            <v>58</v>
          </cell>
          <cell r="AS295" t="str">
            <v>neutral</v>
          </cell>
          <cell r="AT295" t="str">
            <v>strong</v>
          </cell>
          <cell r="AU295" t="str">
            <v>weak</v>
          </cell>
          <cell r="AV295">
            <v>47</v>
          </cell>
          <cell r="AW295">
            <v>62</v>
          </cell>
          <cell r="AX295">
            <v>28</v>
          </cell>
          <cell r="AY295">
            <v>400</v>
          </cell>
          <cell r="AZ295">
            <v>8</v>
          </cell>
          <cell r="BA295">
            <v>0</v>
          </cell>
          <cell r="BB295">
            <v>7</v>
          </cell>
          <cell r="BC295">
            <v>372</v>
          </cell>
          <cell r="BI295">
            <v>0.01</v>
          </cell>
          <cell r="BJ295">
            <v>3.0000000000000001E-3</v>
          </cell>
          <cell r="BK295">
            <v>0.02</v>
          </cell>
          <cell r="BL295">
            <v>1.4999999999999999E-2</v>
          </cell>
          <cell r="BM295">
            <v>2.5000000000000001E-2</v>
          </cell>
          <cell r="BN295">
            <v>0.08</v>
          </cell>
          <cell r="BO295">
            <v>5.1999999999999998E-2</v>
          </cell>
          <cell r="BP295">
            <v>3.6999999999999998E-2</v>
          </cell>
          <cell r="BQ295">
            <v>6.3E-2</v>
          </cell>
          <cell r="BR295">
            <v>2.5000000000000001E-2</v>
          </cell>
          <cell r="BS295">
            <v>0.08</v>
          </cell>
          <cell r="BT295">
            <v>0.13800000000000001</v>
          </cell>
          <cell r="BU295">
            <v>0.39</v>
          </cell>
          <cell r="BV295">
            <v>0.313</v>
          </cell>
          <cell r="BW295">
            <v>0.433</v>
          </cell>
          <cell r="BX295">
            <v>0.245</v>
          </cell>
          <cell r="BY295">
            <v>0.34</v>
          </cell>
          <cell r="BZ295">
            <v>0.313</v>
          </cell>
          <cell r="CA295">
            <v>1.2999999999999999E-2</v>
          </cell>
          <cell r="CB295">
            <v>1.4999999999999999E-2</v>
          </cell>
          <cell r="CC295">
            <v>1.4999999999999999E-2</v>
          </cell>
          <cell r="CD295">
            <v>0.01</v>
          </cell>
          <cell r="CE295">
            <v>1.4999999999999999E-2</v>
          </cell>
          <cell r="CF295">
            <v>2.1999999999999999E-2</v>
          </cell>
          <cell r="CG295">
            <v>0.53500000000000003</v>
          </cell>
          <cell r="CH295">
            <v>0.63200000000000001</v>
          </cell>
          <cell r="CI295">
            <v>0.47</v>
          </cell>
          <cell r="CJ295">
            <v>0.70499999999999996</v>
          </cell>
          <cell r="CK295">
            <v>0.54</v>
          </cell>
          <cell r="CL295">
            <v>0.44800000000000001</v>
          </cell>
          <cell r="CM295">
            <v>0</v>
          </cell>
          <cell r="CN295">
            <v>3.0000000000000001E-3</v>
          </cell>
          <cell r="CO295">
            <v>3.0000000000000001E-3</v>
          </cell>
          <cell r="CP295">
            <v>3.0000000000000001E-3</v>
          </cell>
          <cell r="CQ295">
            <v>0</v>
          </cell>
          <cell r="CR295">
            <v>3.0000000000000001E-3</v>
          </cell>
          <cell r="CS295">
            <v>2.1999999999999999E-2</v>
          </cell>
          <cell r="CT295">
            <v>4.8000000000000001E-2</v>
          </cell>
          <cell r="CU295">
            <v>2.5000000000000001E-2</v>
          </cell>
          <cell r="CV295">
            <v>3.0000000000000001E-3</v>
          </cell>
          <cell r="CW295">
            <v>7.0000000000000001E-3</v>
          </cell>
          <cell r="CX295">
            <v>1.4999999999999999E-2</v>
          </cell>
          <cell r="CY295">
            <v>0.03</v>
          </cell>
          <cell r="CZ295">
            <v>1.2999999999999999E-2</v>
          </cell>
          <cell r="DA295">
            <v>2.1999999999999999E-2</v>
          </cell>
          <cell r="DB295">
            <v>0.06</v>
          </cell>
          <cell r="DC295">
            <v>7.6999999999999999E-2</v>
          </cell>
          <cell r="DD295">
            <v>5.8000000000000003E-2</v>
          </cell>
          <cell r="DE295">
            <v>0.115</v>
          </cell>
          <cell r="DF295">
            <v>0.14499999999999999</v>
          </cell>
          <cell r="DG295">
            <v>0.17699999999999999</v>
          </cell>
          <cell r="DH295">
            <v>0.19500000000000001</v>
          </cell>
          <cell r="DI295">
            <v>0.16300000000000001</v>
          </cell>
          <cell r="DJ295">
            <v>0.22</v>
          </cell>
          <cell r="DK295">
            <v>0.25800000000000001</v>
          </cell>
          <cell r="DL295">
            <v>0.23699999999999999</v>
          </cell>
          <cell r="DM295">
            <v>0.24</v>
          </cell>
          <cell r="DN295">
            <v>0.01</v>
          </cell>
          <cell r="DO295">
            <v>0.01</v>
          </cell>
          <cell r="DP295">
            <v>1.2999999999999999E-2</v>
          </cell>
          <cell r="DQ295">
            <v>1.4999999999999999E-2</v>
          </cell>
          <cell r="DR295">
            <v>1.4999999999999999E-2</v>
          </cell>
          <cell r="DS295">
            <v>1.7999999999999999E-2</v>
          </cell>
          <cell r="DT295">
            <v>0.01</v>
          </cell>
          <cell r="DU295">
            <v>1.2999999999999999E-2</v>
          </cell>
          <cell r="DV295">
            <v>1.2999999999999999E-2</v>
          </cell>
          <cell r="DW295">
            <v>0.873</v>
          </cell>
          <cell r="DX295">
            <v>0.83499999999999996</v>
          </cell>
          <cell r="DY295">
            <v>0.79200000000000004</v>
          </cell>
          <cell r="DZ295">
            <v>0.75700000000000001</v>
          </cell>
          <cell r="EA295">
            <v>0.81</v>
          </cell>
          <cell r="EB295">
            <v>0.73799999999999999</v>
          </cell>
          <cell r="EC295">
            <v>0.65</v>
          </cell>
          <cell r="ED295">
            <v>0.625</v>
          </cell>
          <cell r="EE295">
            <v>0.66500000000000004</v>
          </cell>
          <cell r="EF295">
            <v>0.36699999999999999</v>
          </cell>
          <cell r="EG295">
            <v>2.1999999999999999E-2</v>
          </cell>
          <cell r="EH295">
            <v>1.2999999999999999E-2</v>
          </cell>
          <cell r="EJ295">
            <v>0.253</v>
          </cell>
          <cell r="EK295">
            <v>0.05</v>
          </cell>
          <cell r="EL295">
            <v>0.03</v>
          </cell>
          <cell r="EN295">
            <v>0.16</v>
          </cell>
          <cell r="EO295">
            <v>0.34699999999999998</v>
          </cell>
          <cell r="EP295">
            <v>0.315</v>
          </cell>
          <cell r="ER295">
            <v>0.09</v>
          </cell>
          <cell r="ES295">
            <v>8.3000000000000004E-2</v>
          </cell>
          <cell r="ET295">
            <v>0.09</v>
          </cell>
          <cell r="EV295">
            <v>0.13</v>
          </cell>
          <cell r="EW295">
            <v>0.498</v>
          </cell>
          <cell r="EX295">
            <v>0.55200000000000005</v>
          </cell>
          <cell r="EZ295">
            <v>8.49</v>
          </cell>
          <cell r="FA295">
            <v>7.0000000000000001E-3</v>
          </cell>
          <cell r="FB295">
            <v>3.0000000000000001E-3</v>
          </cell>
          <cell r="FC295">
            <v>5.0000000000000001E-3</v>
          </cell>
          <cell r="FD295">
            <v>1.2999999999999999E-2</v>
          </cell>
          <cell r="FE295">
            <v>6.8000000000000005E-2</v>
          </cell>
          <cell r="FF295">
            <v>2.5000000000000001E-2</v>
          </cell>
          <cell r="FG295">
            <v>8.6999999999999994E-2</v>
          </cell>
          <cell r="FH295">
            <v>0.16</v>
          </cell>
          <cell r="FI295">
            <v>0.17199999999999999</v>
          </cell>
          <cell r="FJ295">
            <v>0.38300000000000001</v>
          </cell>
          <cell r="FK295">
            <v>7.6999999999999999E-2</v>
          </cell>
          <cell r="GA295">
            <v>0.02</v>
          </cell>
          <cell r="GB295">
            <v>7.0000000000000007E-2</v>
          </cell>
          <cell r="GC295">
            <v>3.5000000000000003E-2</v>
          </cell>
          <cell r="GD295">
            <v>6.5000000000000002E-2</v>
          </cell>
          <cell r="GE295">
            <v>0.158</v>
          </cell>
          <cell r="GF295">
            <v>5.1999999999999998E-2</v>
          </cell>
          <cell r="GG295">
            <v>0.32300000000000001</v>
          </cell>
          <cell r="GH295">
            <v>0.29699999999999999</v>
          </cell>
          <cell r="GI295">
            <v>0.33500000000000002</v>
          </cell>
          <cell r="GJ295">
            <v>0.36499999999999999</v>
          </cell>
          <cell r="GK295">
            <v>0.35199999999999998</v>
          </cell>
          <cell r="GL295">
            <v>0.38300000000000001</v>
          </cell>
          <cell r="GM295">
            <v>0.52500000000000002</v>
          </cell>
          <cell r="GN295">
            <v>0.26</v>
          </cell>
          <cell r="GO295">
            <v>0.33500000000000002</v>
          </cell>
          <cell r="GP295">
            <v>0.36199999999999999</v>
          </cell>
          <cell r="GQ295">
            <v>0.28699999999999998</v>
          </cell>
          <cell r="GR295">
            <v>0.41499999999999998</v>
          </cell>
          <cell r="GS295">
            <v>0.04</v>
          </cell>
          <cell r="GT295">
            <v>0.218</v>
          </cell>
          <cell r="GU295">
            <v>0.16</v>
          </cell>
          <cell r="GV295">
            <v>7.1999999999999995E-2</v>
          </cell>
          <cell r="GW295">
            <v>7.4999999999999997E-2</v>
          </cell>
          <cell r="GX295">
            <v>5.5E-2</v>
          </cell>
          <cell r="GY295">
            <v>0.02</v>
          </cell>
          <cell r="GZ295">
            <v>7.0000000000000007E-2</v>
          </cell>
          <cell r="HA295">
            <v>5.5E-2</v>
          </cell>
          <cell r="HB295">
            <v>6.5000000000000002E-2</v>
          </cell>
          <cell r="HC295">
            <v>0.05</v>
          </cell>
          <cell r="HD295">
            <v>2.5000000000000001E-2</v>
          </cell>
          <cell r="HE295">
            <v>7.1999999999999995E-2</v>
          </cell>
          <cell r="HF295">
            <v>8.5000000000000006E-2</v>
          </cell>
          <cell r="HG295">
            <v>0.08</v>
          </cell>
          <cell r="HH295">
            <v>7.0000000000000007E-2</v>
          </cell>
          <cell r="HI295">
            <v>7.6999999999999999E-2</v>
          </cell>
          <cell r="HJ295">
            <v>7.0000000000000007E-2</v>
          </cell>
        </row>
        <row r="296">
          <cell r="G296" t="str">
            <v>GARVY</v>
          </cell>
          <cell r="L296" t="str">
            <v>O'Hare Elementary Network</v>
          </cell>
          <cell r="AB296">
            <v>609937</v>
          </cell>
          <cell r="AR296" t="str">
            <v>52</v>
          </cell>
          <cell r="AS296" t="str">
            <v>strong</v>
          </cell>
          <cell r="AT296" t="str">
            <v>neutral</v>
          </cell>
          <cell r="AU296" t="str">
            <v>strong</v>
          </cell>
          <cell r="AV296">
            <v>68</v>
          </cell>
          <cell r="AW296">
            <v>49</v>
          </cell>
          <cell r="AX296">
            <v>69</v>
          </cell>
          <cell r="AY296">
            <v>253</v>
          </cell>
          <cell r="AZ296">
            <v>157</v>
          </cell>
          <cell r="BA296">
            <v>23</v>
          </cell>
          <cell r="BB296">
            <v>1</v>
          </cell>
          <cell r="BC296">
            <v>49</v>
          </cell>
          <cell r="BI296">
            <v>0</v>
          </cell>
          <cell r="BJ296">
            <v>0</v>
          </cell>
          <cell r="BK296">
            <v>0</v>
          </cell>
          <cell r="BL296">
            <v>4.0000000000000001E-3</v>
          </cell>
          <cell r="BM296">
            <v>1.6E-2</v>
          </cell>
          <cell r="BN296">
            <v>5.0999999999999997E-2</v>
          </cell>
          <cell r="BO296">
            <v>2.4E-2</v>
          </cell>
          <cell r="BP296">
            <v>2.4E-2</v>
          </cell>
          <cell r="BQ296">
            <v>1.6E-2</v>
          </cell>
          <cell r="BR296">
            <v>2.4E-2</v>
          </cell>
          <cell r="BS296">
            <v>9.9000000000000005E-2</v>
          </cell>
          <cell r="BT296">
            <v>0.126</v>
          </cell>
          <cell r="BU296">
            <v>0.22900000000000001</v>
          </cell>
          <cell r="BV296">
            <v>0.20200000000000001</v>
          </cell>
          <cell r="BW296">
            <v>0.22500000000000001</v>
          </cell>
          <cell r="BX296">
            <v>0.17</v>
          </cell>
          <cell r="BY296">
            <v>0.30399999999999999</v>
          </cell>
          <cell r="BZ296">
            <v>0.29599999999999999</v>
          </cell>
          <cell r="CA296">
            <v>1.6E-2</v>
          </cell>
          <cell r="CB296">
            <v>1.2E-2</v>
          </cell>
          <cell r="CC296">
            <v>1.2E-2</v>
          </cell>
          <cell r="CD296">
            <v>0.02</v>
          </cell>
          <cell r="CE296">
            <v>8.0000000000000002E-3</v>
          </cell>
          <cell r="CF296">
            <v>2.4E-2</v>
          </cell>
          <cell r="CG296">
            <v>0.73099999999999998</v>
          </cell>
          <cell r="CH296">
            <v>0.76300000000000001</v>
          </cell>
          <cell r="CI296">
            <v>0.747</v>
          </cell>
          <cell r="CJ296">
            <v>0.78300000000000003</v>
          </cell>
          <cell r="CK296">
            <v>0.57299999999999995</v>
          </cell>
          <cell r="CL296">
            <v>0.502</v>
          </cell>
          <cell r="CM296">
            <v>0</v>
          </cell>
          <cell r="CN296">
            <v>8.0000000000000002E-3</v>
          </cell>
          <cell r="CO296">
            <v>4.0000000000000001E-3</v>
          </cell>
          <cell r="CP296">
            <v>8.0000000000000002E-3</v>
          </cell>
          <cell r="CQ296">
            <v>0</v>
          </cell>
          <cell r="CR296">
            <v>1.6E-2</v>
          </cell>
          <cell r="CS296">
            <v>1.2E-2</v>
          </cell>
          <cell r="CT296">
            <v>7.0999999999999994E-2</v>
          </cell>
          <cell r="CU296">
            <v>2.8000000000000001E-2</v>
          </cell>
          <cell r="CV296">
            <v>1.6E-2</v>
          </cell>
          <cell r="CW296">
            <v>1.6E-2</v>
          </cell>
          <cell r="CX296">
            <v>3.5999999999999997E-2</v>
          </cell>
          <cell r="CY296">
            <v>0.04</v>
          </cell>
          <cell r="CZ296">
            <v>2.4E-2</v>
          </cell>
          <cell r="DA296">
            <v>4.2999999999999997E-2</v>
          </cell>
          <cell r="DB296">
            <v>0.10299999999999999</v>
          </cell>
          <cell r="DC296">
            <v>0.115</v>
          </cell>
          <cell r="DD296">
            <v>9.0999999999999998E-2</v>
          </cell>
          <cell r="DE296">
            <v>0.13800000000000001</v>
          </cell>
          <cell r="DF296">
            <v>0.186</v>
          </cell>
          <cell r="DG296">
            <v>0.19</v>
          </cell>
          <cell r="DH296">
            <v>0.16200000000000001</v>
          </cell>
          <cell r="DI296">
            <v>0.17799999999999999</v>
          </cell>
          <cell r="DJ296">
            <v>0.249</v>
          </cell>
          <cell r="DK296">
            <v>0.23300000000000001</v>
          </cell>
          <cell r="DL296">
            <v>0.249</v>
          </cell>
          <cell r="DM296">
            <v>0.24099999999999999</v>
          </cell>
          <cell r="DN296">
            <v>4.0000000000000001E-3</v>
          </cell>
          <cell r="DO296">
            <v>8.0000000000000002E-3</v>
          </cell>
          <cell r="DP296">
            <v>8.0000000000000002E-3</v>
          </cell>
          <cell r="DQ296">
            <v>1.6E-2</v>
          </cell>
          <cell r="DR296">
            <v>1.2E-2</v>
          </cell>
          <cell r="DS296">
            <v>1.6E-2</v>
          </cell>
          <cell r="DT296">
            <v>1.2E-2</v>
          </cell>
          <cell r="DU296">
            <v>1.6E-2</v>
          </cell>
          <cell r="DV296">
            <v>1.2E-2</v>
          </cell>
          <cell r="DW296">
            <v>0.84199999999999997</v>
          </cell>
          <cell r="DX296">
            <v>0.78300000000000003</v>
          </cell>
          <cell r="DY296">
            <v>0.76300000000000001</v>
          </cell>
          <cell r="DZ296">
            <v>0.77500000000000002</v>
          </cell>
          <cell r="EA296">
            <v>0.78700000000000003</v>
          </cell>
          <cell r="EB296">
            <v>0.67600000000000005</v>
          </cell>
          <cell r="EC296">
            <v>0.64</v>
          </cell>
          <cell r="ED296">
            <v>0.54900000000000004</v>
          </cell>
          <cell r="EE296">
            <v>0.628</v>
          </cell>
          <cell r="EF296">
            <v>0.435</v>
          </cell>
          <cell r="EG296">
            <v>1.2E-2</v>
          </cell>
          <cell r="EH296">
            <v>0</v>
          </cell>
          <cell r="EJ296">
            <v>0.38300000000000001</v>
          </cell>
          <cell r="EK296">
            <v>1.2E-2</v>
          </cell>
          <cell r="EL296">
            <v>0.02</v>
          </cell>
          <cell r="EN296">
            <v>6.3E-2</v>
          </cell>
          <cell r="EO296">
            <v>0.26500000000000001</v>
          </cell>
          <cell r="EP296">
            <v>0.19400000000000001</v>
          </cell>
          <cell r="ER296">
            <v>3.2000000000000001E-2</v>
          </cell>
          <cell r="ES296">
            <v>3.5999999999999997E-2</v>
          </cell>
          <cell r="ET296">
            <v>8.3000000000000004E-2</v>
          </cell>
          <cell r="EV296">
            <v>8.6999999999999994E-2</v>
          </cell>
          <cell r="EW296">
            <v>0.67600000000000005</v>
          </cell>
          <cell r="EX296">
            <v>0.70399999999999996</v>
          </cell>
          <cell r="EZ296">
            <v>9.0399999999999991</v>
          </cell>
          <cell r="FA296">
            <v>0</v>
          </cell>
          <cell r="FB296">
            <v>1.2E-2</v>
          </cell>
          <cell r="FC296">
            <v>8.0000000000000002E-3</v>
          </cell>
          <cell r="FD296">
            <v>1.2E-2</v>
          </cell>
          <cell r="FE296">
            <v>8.0000000000000002E-3</v>
          </cell>
          <cell r="FF296">
            <v>3.2000000000000001E-2</v>
          </cell>
          <cell r="FG296">
            <v>4.7E-2</v>
          </cell>
          <cell r="FH296">
            <v>0.10299999999999999</v>
          </cell>
          <cell r="FI296">
            <v>0.20200000000000001</v>
          </cell>
          <cell r="FJ296">
            <v>0.55300000000000005</v>
          </cell>
          <cell r="FK296">
            <v>2.4E-2</v>
          </cell>
          <cell r="GA296">
            <v>0</v>
          </cell>
          <cell r="GB296">
            <v>4.0000000000000001E-3</v>
          </cell>
          <cell r="GC296">
            <v>0.02</v>
          </cell>
          <cell r="GD296">
            <v>3.5999999999999997E-2</v>
          </cell>
          <cell r="GE296">
            <v>7.9000000000000001E-2</v>
          </cell>
          <cell r="GF296">
            <v>4.0000000000000001E-3</v>
          </cell>
          <cell r="GG296">
            <v>0.182</v>
          </cell>
          <cell r="GH296">
            <v>0.23300000000000001</v>
          </cell>
          <cell r="GI296">
            <v>0.27300000000000002</v>
          </cell>
          <cell r="GJ296">
            <v>0.33600000000000002</v>
          </cell>
          <cell r="GK296">
            <v>0.40300000000000002</v>
          </cell>
          <cell r="GL296">
            <v>0.17399999999999999</v>
          </cell>
          <cell r="GM296">
            <v>0.76300000000000001</v>
          </cell>
          <cell r="GN296">
            <v>0.60499999999999998</v>
          </cell>
          <cell r="GO296">
            <v>0.58899999999999997</v>
          </cell>
          <cell r="GP296">
            <v>0.55700000000000005</v>
          </cell>
          <cell r="GQ296">
            <v>0.3</v>
          </cell>
          <cell r="GR296">
            <v>0.77900000000000003</v>
          </cell>
          <cell r="GS296">
            <v>1.6E-2</v>
          </cell>
          <cell r="GT296">
            <v>0.111</v>
          </cell>
          <cell r="GU296">
            <v>7.4999999999999997E-2</v>
          </cell>
          <cell r="GV296">
            <v>2.8000000000000001E-2</v>
          </cell>
          <cell r="GW296">
            <v>0.123</v>
          </cell>
          <cell r="GX296">
            <v>4.0000000000000001E-3</v>
          </cell>
          <cell r="GY296">
            <v>4.0000000000000001E-3</v>
          </cell>
          <cell r="GZ296">
            <v>0</v>
          </cell>
          <cell r="HA296">
            <v>0</v>
          </cell>
          <cell r="HB296">
            <v>0</v>
          </cell>
          <cell r="HC296">
            <v>5.0999999999999997E-2</v>
          </cell>
          <cell r="HD296">
            <v>4.0000000000000001E-3</v>
          </cell>
          <cell r="HE296">
            <v>3.5999999999999997E-2</v>
          </cell>
          <cell r="HF296">
            <v>4.7E-2</v>
          </cell>
          <cell r="HG296">
            <v>4.2999999999999997E-2</v>
          </cell>
          <cell r="HH296">
            <v>4.2999999999999997E-2</v>
          </cell>
          <cell r="HI296">
            <v>4.2999999999999997E-2</v>
          </cell>
          <cell r="HJ296">
            <v>3.5999999999999997E-2</v>
          </cell>
        </row>
        <row r="297">
          <cell r="G297" t="str">
            <v>GARY</v>
          </cell>
          <cell r="L297" t="str">
            <v>Pilsen-Little Village Elementary Network</v>
          </cell>
          <cell r="AB297">
            <v>609938</v>
          </cell>
          <cell r="AR297" t="str">
            <v>&lt; 30</v>
          </cell>
          <cell r="AS297" t="str">
            <v/>
          </cell>
          <cell r="AT297" t="str">
            <v/>
          </cell>
          <cell r="AU297" t="str">
            <v/>
          </cell>
        </row>
        <row r="298">
          <cell r="G298" t="str">
            <v>GILLESPIE</v>
          </cell>
          <cell r="L298" t="str">
            <v>Rock Island Elementary Network</v>
          </cell>
          <cell r="AB298">
            <v>609939</v>
          </cell>
          <cell r="AR298" t="str">
            <v>&lt; 30</v>
          </cell>
          <cell r="AS298" t="str">
            <v/>
          </cell>
          <cell r="AT298" t="str">
            <v/>
          </cell>
          <cell r="AU298" t="str">
            <v/>
          </cell>
        </row>
        <row r="299">
          <cell r="G299" t="str">
            <v>RANDOLPH</v>
          </cell>
          <cell r="L299" t="str">
            <v>Englewood-Gresham Elementary Network</v>
          </cell>
          <cell r="AB299">
            <v>609941</v>
          </cell>
          <cell r="AR299" t="str">
            <v>45</v>
          </cell>
          <cell r="AS299" t="str">
            <v>neutral</v>
          </cell>
          <cell r="AT299" t="str">
            <v>neutral</v>
          </cell>
          <cell r="AU299" t="str">
            <v>neutral</v>
          </cell>
          <cell r="AV299">
            <v>52</v>
          </cell>
          <cell r="AW299">
            <v>48</v>
          </cell>
          <cell r="AX299">
            <v>48</v>
          </cell>
          <cell r="AY299">
            <v>148</v>
          </cell>
          <cell r="AZ299">
            <v>2</v>
          </cell>
          <cell r="BA299">
            <v>0</v>
          </cell>
          <cell r="BB299">
            <v>138</v>
          </cell>
          <cell r="BC299">
            <v>4</v>
          </cell>
          <cell r="BI299">
            <v>7.0000000000000001E-3</v>
          </cell>
          <cell r="BJ299">
            <v>0.02</v>
          </cell>
          <cell r="BK299">
            <v>1.4E-2</v>
          </cell>
          <cell r="BL299">
            <v>1.4E-2</v>
          </cell>
          <cell r="BM299">
            <v>7.0000000000000001E-3</v>
          </cell>
          <cell r="BN299">
            <v>4.7E-2</v>
          </cell>
          <cell r="BO299">
            <v>7.3999999999999996E-2</v>
          </cell>
          <cell r="BP299">
            <v>2.7E-2</v>
          </cell>
          <cell r="BQ299">
            <v>4.1000000000000002E-2</v>
          </cell>
          <cell r="BR299">
            <v>3.4000000000000002E-2</v>
          </cell>
          <cell r="BS299">
            <v>8.1000000000000003E-2</v>
          </cell>
          <cell r="BT299">
            <v>0.128</v>
          </cell>
          <cell r="BU299">
            <v>0.35799999999999998</v>
          </cell>
          <cell r="BV299">
            <v>0.25700000000000001</v>
          </cell>
          <cell r="BW299">
            <v>0.38500000000000001</v>
          </cell>
          <cell r="BX299">
            <v>0.25700000000000001</v>
          </cell>
          <cell r="BY299">
            <v>0.311</v>
          </cell>
          <cell r="BZ299">
            <v>0.29699999999999999</v>
          </cell>
          <cell r="CA299">
            <v>0</v>
          </cell>
          <cell r="CB299">
            <v>0.02</v>
          </cell>
          <cell r="CC299">
            <v>7.0000000000000001E-3</v>
          </cell>
          <cell r="CD299">
            <v>0.02</v>
          </cell>
          <cell r="CE299">
            <v>1.4E-2</v>
          </cell>
          <cell r="CF299">
            <v>5.3999999999999999E-2</v>
          </cell>
          <cell r="CG299">
            <v>0.56100000000000005</v>
          </cell>
          <cell r="CH299">
            <v>0.67600000000000005</v>
          </cell>
          <cell r="CI299">
            <v>0.55400000000000005</v>
          </cell>
          <cell r="CJ299">
            <v>0.67600000000000005</v>
          </cell>
          <cell r="CK299">
            <v>0.58799999999999997</v>
          </cell>
          <cell r="CL299">
            <v>0.47299999999999998</v>
          </cell>
          <cell r="CM299">
            <v>0</v>
          </cell>
          <cell r="CN299">
            <v>0</v>
          </cell>
          <cell r="CO299">
            <v>0</v>
          </cell>
          <cell r="CP299">
            <v>7.0000000000000001E-3</v>
          </cell>
          <cell r="CQ299">
            <v>0</v>
          </cell>
          <cell r="CR299">
            <v>0.02</v>
          </cell>
          <cell r="CS299">
            <v>1.4E-2</v>
          </cell>
          <cell r="CT299">
            <v>4.7E-2</v>
          </cell>
          <cell r="CU299">
            <v>0.02</v>
          </cell>
          <cell r="CV299">
            <v>7.0000000000000001E-3</v>
          </cell>
          <cell r="CW299">
            <v>7.0000000000000001E-3</v>
          </cell>
          <cell r="CX299">
            <v>0.02</v>
          </cell>
          <cell r="CY299">
            <v>2.7E-2</v>
          </cell>
          <cell r="CZ299">
            <v>2.7E-2</v>
          </cell>
          <cell r="DA299">
            <v>6.0999999999999999E-2</v>
          </cell>
          <cell r="DB299">
            <v>8.1000000000000003E-2</v>
          </cell>
          <cell r="DC299">
            <v>7.3999999999999996E-2</v>
          </cell>
          <cell r="DD299">
            <v>8.1000000000000003E-2</v>
          </cell>
          <cell r="DE299">
            <v>0.182</v>
          </cell>
          <cell r="DF299">
            <v>0.23</v>
          </cell>
          <cell r="DG299">
            <v>0.223</v>
          </cell>
          <cell r="DH299">
            <v>0.23</v>
          </cell>
          <cell r="DI299">
            <v>0.24299999999999999</v>
          </cell>
          <cell r="DJ299">
            <v>0.32400000000000001</v>
          </cell>
          <cell r="DK299">
            <v>0.216</v>
          </cell>
          <cell r="DL299">
            <v>0.24299999999999999</v>
          </cell>
          <cell r="DM299">
            <v>0.223</v>
          </cell>
          <cell r="DN299">
            <v>0</v>
          </cell>
          <cell r="DO299">
            <v>0</v>
          </cell>
          <cell r="DP299">
            <v>7.0000000000000001E-3</v>
          </cell>
          <cell r="DQ299">
            <v>7.0000000000000001E-3</v>
          </cell>
          <cell r="DR299">
            <v>0</v>
          </cell>
          <cell r="DS299">
            <v>7.0000000000000001E-3</v>
          </cell>
          <cell r="DT299">
            <v>0</v>
          </cell>
          <cell r="DU299">
            <v>7.0000000000000001E-3</v>
          </cell>
          <cell r="DV299">
            <v>1.4E-2</v>
          </cell>
          <cell r="DW299">
            <v>0.81100000000000005</v>
          </cell>
          <cell r="DX299">
            <v>0.76400000000000001</v>
          </cell>
          <cell r="DY299">
            <v>0.75</v>
          </cell>
          <cell r="DZ299">
            <v>0.73</v>
          </cell>
          <cell r="EA299">
            <v>0.73</v>
          </cell>
          <cell r="EB299">
            <v>0.58799999999999997</v>
          </cell>
          <cell r="EC299">
            <v>0.68899999999999995</v>
          </cell>
          <cell r="ED299">
            <v>0.628</v>
          </cell>
          <cell r="EE299">
            <v>0.66200000000000003</v>
          </cell>
          <cell r="EF299">
            <v>0.29699999999999999</v>
          </cell>
          <cell r="EG299">
            <v>5.3999999999999999E-2</v>
          </cell>
          <cell r="EH299">
            <v>1.4E-2</v>
          </cell>
          <cell r="EJ299">
            <v>0.372</v>
          </cell>
          <cell r="EK299">
            <v>0.10100000000000001</v>
          </cell>
          <cell r="EL299">
            <v>5.3999999999999999E-2</v>
          </cell>
          <cell r="EN299">
            <v>0.13500000000000001</v>
          </cell>
          <cell r="EO299">
            <v>0.35099999999999998</v>
          </cell>
          <cell r="EP299">
            <v>0.372</v>
          </cell>
          <cell r="ER299">
            <v>7.0000000000000001E-3</v>
          </cell>
          <cell r="ES299">
            <v>1.4E-2</v>
          </cell>
          <cell r="ET299">
            <v>5.3999999999999999E-2</v>
          </cell>
          <cell r="EV299">
            <v>0.189</v>
          </cell>
          <cell r="EW299">
            <v>0.48</v>
          </cell>
          <cell r="EX299">
            <v>0.50700000000000001</v>
          </cell>
          <cell r="EZ299">
            <v>7.56</v>
          </cell>
          <cell r="FA299">
            <v>0.02</v>
          </cell>
          <cell r="FB299">
            <v>1.4E-2</v>
          </cell>
          <cell r="FC299">
            <v>4.1000000000000002E-2</v>
          </cell>
          <cell r="FD299">
            <v>2.7E-2</v>
          </cell>
          <cell r="FE299">
            <v>0.115</v>
          </cell>
          <cell r="FF299">
            <v>8.7999999999999995E-2</v>
          </cell>
          <cell r="FG299">
            <v>8.7999999999999995E-2</v>
          </cell>
          <cell r="FH299">
            <v>0.16900000000000001</v>
          </cell>
          <cell r="FI299">
            <v>0.17599999999999999</v>
          </cell>
          <cell r="FJ299">
            <v>0.26400000000000001</v>
          </cell>
          <cell r="FK299">
            <v>0</v>
          </cell>
          <cell r="GA299">
            <v>1.4E-2</v>
          </cell>
          <cell r="GB299">
            <v>0.02</v>
          </cell>
          <cell r="GC299">
            <v>7.0000000000000001E-3</v>
          </cell>
          <cell r="GD299">
            <v>3.4000000000000002E-2</v>
          </cell>
          <cell r="GE299">
            <v>0.122</v>
          </cell>
          <cell r="GF299">
            <v>0.02</v>
          </cell>
          <cell r="GG299">
            <v>0.27</v>
          </cell>
          <cell r="GH299">
            <v>0.33100000000000002</v>
          </cell>
          <cell r="GI299">
            <v>0.36499999999999999</v>
          </cell>
          <cell r="GJ299">
            <v>0.38500000000000001</v>
          </cell>
          <cell r="GK299">
            <v>0.38500000000000001</v>
          </cell>
          <cell r="GL299">
            <v>0.378</v>
          </cell>
          <cell r="GM299">
            <v>0.628</v>
          </cell>
          <cell r="GN299">
            <v>0.39200000000000002</v>
          </cell>
          <cell r="GO299">
            <v>0.47299999999999998</v>
          </cell>
          <cell r="GP299">
            <v>0.45900000000000002</v>
          </cell>
          <cell r="GQ299">
            <v>0.35799999999999998</v>
          </cell>
          <cell r="GR299">
            <v>0.53400000000000003</v>
          </cell>
          <cell r="GS299">
            <v>6.8000000000000005E-2</v>
          </cell>
          <cell r="GT299">
            <v>0.19600000000000001</v>
          </cell>
          <cell r="GU299">
            <v>0.108</v>
          </cell>
          <cell r="GV299">
            <v>6.8000000000000005E-2</v>
          </cell>
          <cell r="GW299">
            <v>8.7999999999999995E-2</v>
          </cell>
          <cell r="GX299">
            <v>3.4000000000000002E-2</v>
          </cell>
          <cell r="GY299">
            <v>0.02</v>
          </cell>
          <cell r="GZ299">
            <v>2.7E-2</v>
          </cell>
          <cell r="HA299">
            <v>1.4E-2</v>
          </cell>
          <cell r="HB299">
            <v>1.4E-2</v>
          </cell>
          <cell r="HC299">
            <v>1.4E-2</v>
          </cell>
          <cell r="HD299">
            <v>1.4E-2</v>
          </cell>
          <cell r="HE299">
            <v>0</v>
          </cell>
          <cell r="HF299">
            <v>3.4000000000000002E-2</v>
          </cell>
          <cell r="HG299">
            <v>3.4000000000000002E-2</v>
          </cell>
          <cell r="HH299">
            <v>4.1000000000000002E-2</v>
          </cell>
          <cell r="HI299">
            <v>3.4000000000000002E-2</v>
          </cell>
          <cell r="HJ299">
            <v>0.02</v>
          </cell>
        </row>
        <row r="300">
          <cell r="G300" t="str">
            <v>GOETHE</v>
          </cell>
          <cell r="L300" t="str">
            <v>Fullerton Elementary Network</v>
          </cell>
          <cell r="AB300">
            <v>609942</v>
          </cell>
          <cell r="AR300" t="str">
            <v>&gt; 75</v>
          </cell>
          <cell r="AS300" t="str">
            <v>strong</v>
          </cell>
          <cell r="AT300" t="str">
            <v>strong</v>
          </cell>
          <cell r="AU300" t="str">
            <v>neutral</v>
          </cell>
          <cell r="AV300">
            <v>64</v>
          </cell>
          <cell r="AW300">
            <v>71</v>
          </cell>
          <cell r="AX300">
            <v>52</v>
          </cell>
          <cell r="AY300">
            <v>453</v>
          </cell>
          <cell r="AZ300">
            <v>61</v>
          </cell>
          <cell r="BA300">
            <v>1</v>
          </cell>
          <cell r="BB300">
            <v>12</v>
          </cell>
          <cell r="BC300">
            <v>344</v>
          </cell>
          <cell r="BI300">
            <v>1.0999999999999999E-2</v>
          </cell>
          <cell r="BJ300">
            <v>0</v>
          </cell>
          <cell r="BK300">
            <v>1.2999999999999999E-2</v>
          </cell>
          <cell r="BL300">
            <v>8.9999999999999993E-3</v>
          </cell>
          <cell r="BM300">
            <v>1.4999999999999999E-2</v>
          </cell>
          <cell r="BN300">
            <v>2.5999999999999999E-2</v>
          </cell>
          <cell r="BO300">
            <v>2.5999999999999999E-2</v>
          </cell>
          <cell r="BP300">
            <v>0.02</v>
          </cell>
          <cell r="BQ300">
            <v>0.02</v>
          </cell>
          <cell r="BR300">
            <v>1.2999999999999999E-2</v>
          </cell>
          <cell r="BS300">
            <v>5.2999999999999999E-2</v>
          </cell>
          <cell r="BT300">
            <v>0.128</v>
          </cell>
          <cell r="BU300">
            <v>0.33600000000000002</v>
          </cell>
          <cell r="BV300">
            <v>0.214</v>
          </cell>
          <cell r="BW300">
            <v>0.28299999999999997</v>
          </cell>
          <cell r="BX300">
            <v>0.20499999999999999</v>
          </cell>
          <cell r="BY300">
            <v>0.32500000000000001</v>
          </cell>
          <cell r="BZ300">
            <v>0.30199999999999999</v>
          </cell>
          <cell r="CA300">
            <v>2.1999999999999999E-2</v>
          </cell>
          <cell r="CB300">
            <v>2.5999999999999999E-2</v>
          </cell>
          <cell r="CC300">
            <v>2.4E-2</v>
          </cell>
          <cell r="CD300">
            <v>0.02</v>
          </cell>
          <cell r="CE300">
            <v>2.9000000000000001E-2</v>
          </cell>
          <cell r="CF300">
            <v>2.9000000000000001E-2</v>
          </cell>
          <cell r="CG300">
            <v>0.60499999999999998</v>
          </cell>
          <cell r="CH300">
            <v>0.74</v>
          </cell>
          <cell r="CI300">
            <v>0.66</v>
          </cell>
          <cell r="CJ300">
            <v>0.753</v>
          </cell>
          <cell r="CK300">
            <v>0.57799999999999996</v>
          </cell>
          <cell r="CL300">
            <v>0.51400000000000001</v>
          </cell>
          <cell r="CM300">
            <v>7.0000000000000001E-3</v>
          </cell>
          <cell r="CN300">
            <v>4.0000000000000001E-3</v>
          </cell>
          <cell r="CO300">
            <v>2E-3</v>
          </cell>
          <cell r="CP300">
            <v>1.0999999999999999E-2</v>
          </cell>
          <cell r="CQ300">
            <v>7.0000000000000001E-3</v>
          </cell>
          <cell r="CR300">
            <v>1.2999999999999999E-2</v>
          </cell>
          <cell r="CS300">
            <v>1.2999999999999999E-2</v>
          </cell>
          <cell r="CT300">
            <v>4.5999999999999999E-2</v>
          </cell>
          <cell r="CU300">
            <v>1.4999999999999999E-2</v>
          </cell>
          <cell r="CV300">
            <v>4.0000000000000001E-3</v>
          </cell>
          <cell r="CW300">
            <v>8.9999999999999993E-3</v>
          </cell>
          <cell r="CX300">
            <v>7.0000000000000001E-3</v>
          </cell>
          <cell r="CY300">
            <v>1.7999999999999999E-2</v>
          </cell>
          <cell r="CZ300">
            <v>1.2999999999999999E-2</v>
          </cell>
          <cell r="DA300">
            <v>1.0999999999999999E-2</v>
          </cell>
          <cell r="DB300">
            <v>3.5000000000000003E-2</v>
          </cell>
          <cell r="DC300">
            <v>0.04</v>
          </cell>
          <cell r="DD300">
            <v>4.3999999999999997E-2</v>
          </cell>
          <cell r="DE300">
            <v>8.5999999999999993E-2</v>
          </cell>
          <cell r="DF300">
            <v>0.11700000000000001</v>
          </cell>
          <cell r="DG300">
            <v>0.14799999999999999</v>
          </cell>
          <cell r="DH300">
            <v>0.15</v>
          </cell>
          <cell r="DI300">
            <v>0.14599999999999999</v>
          </cell>
          <cell r="DJ300">
            <v>0.19600000000000001</v>
          </cell>
          <cell r="DK300">
            <v>0.185</v>
          </cell>
          <cell r="DL300">
            <v>0.20300000000000001</v>
          </cell>
          <cell r="DM300">
            <v>0.185</v>
          </cell>
          <cell r="DN300">
            <v>1.0999999999999999E-2</v>
          </cell>
          <cell r="DO300">
            <v>1.4999999999999999E-2</v>
          </cell>
          <cell r="DP300">
            <v>1.4999999999999999E-2</v>
          </cell>
          <cell r="DQ300">
            <v>0.02</v>
          </cell>
          <cell r="DR300">
            <v>1.7999999999999999E-2</v>
          </cell>
          <cell r="DS300">
            <v>1.7999999999999999E-2</v>
          </cell>
          <cell r="DT300">
            <v>3.3000000000000002E-2</v>
          </cell>
          <cell r="DU300">
            <v>0.02</v>
          </cell>
          <cell r="DV300">
            <v>1.7999999999999999E-2</v>
          </cell>
          <cell r="DW300">
            <v>0.89200000000000002</v>
          </cell>
          <cell r="DX300">
            <v>0.85399999999999998</v>
          </cell>
          <cell r="DY300">
            <v>0.82799999999999996</v>
          </cell>
          <cell r="DZ300">
            <v>0.80100000000000005</v>
          </cell>
          <cell r="EA300">
            <v>0.81699999999999995</v>
          </cell>
          <cell r="EB300">
            <v>0.76200000000000001</v>
          </cell>
          <cell r="EC300">
            <v>0.73299999999999998</v>
          </cell>
          <cell r="ED300">
            <v>0.69099999999999995</v>
          </cell>
          <cell r="EE300">
            <v>0.73699999999999999</v>
          </cell>
          <cell r="EF300">
            <v>0.47</v>
          </cell>
          <cell r="EG300">
            <v>2.9000000000000001E-2</v>
          </cell>
          <cell r="EH300">
            <v>0.02</v>
          </cell>
          <cell r="EJ300">
            <v>0.24299999999999999</v>
          </cell>
          <cell r="EK300">
            <v>2.4E-2</v>
          </cell>
          <cell r="EL300">
            <v>8.9999999999999993E-3</v>
          </cell>
          <cell r="EN300">
            <v>0.115</v>
          </cell>
          <cell r="EO300">
            <v>0.27200000000000002</v>
          </cell>
          <cell r="EP300">
            <v>0.20300000000000001</v>
          </cell>
          <cell r="ER300">
            <v>9.7000000000000003E-2</v>
          </cell>
          <cell r="ES300">
            <v>4.9000000000000002E-2</v>
          </cell>
          <cell r="ET300">
            <v>7.6999999999999999E-2</v>
          </cell>
          <cell r="EV300">
            <v>7.4999999999999997E-2</v>
          </cell>
          <cell r="EW300">
            <v>0.627</v>
          </cell>
          <cell r="EX300">
            <v>0.69099999999999995</v>
          </cell>
          <cell r="EZ300">
            <v>9.25</v>
          </cell>
          <cell r="FA300">
            <v>0</v>
          </cell>
          <cell r="FB300">
            <v>2E-3</v>
          </cell>
          <cell r="FC300">
            <v>2E-3</v>
          </cell>
          <cell r="FD300">
            <v>4.0000000000000001E-3</v>
          </cell>
          <cell r="FE300">
            <v>1.7999999999999999E-2</v>
          </cell>
          <cell r="FF300">
            <v>1.0999999999999999E-2</v>
          </cell>
          <cell r="FG300">
            <v>3.7999999999999999E-2</v>
          </cell>
          <cell r="FH300">
            <v>0.121</v>
          </cell>
          <cell r="FI300">
            <v>0.16300000000000001</v>
          </cell>
          <cell r="FJ300">
            <v>0.58699999999999997</v>
          </cell>
          <cell r="FK300">
            <v>5.2999999999999999E-2</v>
          </cell>
          <cell r="GA300">
            <v>4.0000000000000001E-3</v>
          </cell>
          <cell r="GB300">
            <v>2.1999999999999999E-2</v>
          </cell>
          <cell r="GC300">
            <v>2.5999999999999999E-2</v>
          </cell>
          <cell r="GD300">
            <v>2.9000000000000001E-2</v>
          </cell>
          <cell r="GE300">
            <v>0.13900000000000001</v>
          </cell>
          <cell r="GF300">
            <v>2E-3</v>
          </cell>
          <cell r="GG300">
            <v>0.30499999999999999</v>
          </cell>
          <cell r="GH300">
            <v>0.30499999999999999</v>
          </cell>
          <cell r="GI300">
            <v>0.311</v>
          </cell>
          <cell r="GJ300">
            <v>0.33300000000000002</v>
          </cell>
          <cell r="GK300">
            <v>0.32200000000000001</v>
          </cell>
          <cell r="GL300">
            <v>0.30499999999999999</v>
          </cell>
          <cell r="GM300">
            <v>0.61799999999999999</v>
          </cell>
          <cell r="GN300">
            <v>0.45300000000000001</v>
          </cell>
          <cell r="GO300">
            <v>0.48599999999999999</v>
          </cell>
          <cell r="GP300">
            <v>0.48099999999999998</v>
          </cell>
          <cell r="GQ300">
            <v>0.36399999999999999</v>
          </cell>
          <cell r="GR300">
            <v>0.60299999999999998</v>
          </cell>
          <cell r="GS300">
            <v>1.0999999999999999E-2</v>
          </cell>
          <cell r="GT300">
            <v>0.13700000000000001</v>
          </cell>
          <cell r="GU300">
            <v>9.9000000000000005E-2</v>
          </cell>
          <cell r="GV300">
            <v>0.06</v>
          </cell>
          <cell r="GW300">
            <v>9.0999999999999998E-2</v>
          </cell>
          <cell r="GX300">
            <v>2.1999999999999999E-2</v>
          </cell>
          <cell r="GY300">
            <v>1.4999999999999999E-2</v>
          </cell>
          <cell r="GZ300">
            <v>2.4E-2</v>
          </cell>
          <cell r="HA300">
            <v>0.02</v>
          </cell>
          <cell r="HB300">
            <v>2.1999999999999999E-2</v>
          </cell>
          <cell r="HC300">
            <v>0.02</v>
          </cell>
          <cell r="HD300">
            <v>8.9999999999999993E-3</v>
          </cell>
          <cell r="HE300">
            <v>4.5999999999999999E-2</v>
          </cell>
          <cell r="HF300">
            <v>0.06</v>
          </cell>
          <cell r="HG300">
            <v>5.7000000000000002E-2</v>
          </cell>
          <cell r="HH300">
            <v>7.4999999999999997E-2</v>
          </cell>
          <cell r="HI300">
            <v>6.4000000000000001E-2</v>
          </cell>
          <cell r="HJ300">
            <v>0.06</v>
          </cell>
        </row>
        <row r="301">
          <cell r="G301" t="str">
            <v>GOMPERS</v>
          </cell>
          <cell r="L301" t="str">
            <v>Lake Calumet Elementary Network</v>
          </cell>
          <cell r="AB301">
            <v>609943</v>
          </cell>
          <cell r="AR301" t="str">
            <v>&lt; 30</v>
          </cell>
          <cell r="AS301" t="str">
            <v/>
          </cell>
          <cell r="AT301" t="str">
            <v/>
          </cell>
          <cell r="AU301" t="str">
            <v/>
          </cell>
        </row>
        <row r="302">
          <cell r="G302" t="str">
            <v>GRISSOM</v>
          </cell>
          <cell r="L302" t="str">
            <v>Lake Calumet Elementary Network</v>
          </cell>
          <cell r="AB302">
            <v>609944</v>
          </cell>
          <cell r="AR302" t="str">
            <v>38</v>
          </cell>
          <cell r="AS302" t="str">
            <v>strong</v>
          </cell>
          <cell r="AT302" t="str">
            <v>neutral</v>
          </cell>
          <cell r="AU302" t="str">
            <v>weak</v>
          </cell>
          <cell r="AV302">
            <v>65</v>
          </cell>
          <cell r="AW302">
            <v>56</v>
          </cell>
          <cell r="AX302">
            <v>34</v>
          </cell>
          <cell r="AY302">
            <v>69</v>
          </cell>
          <cell r="AZ302">
            <v>22</v>
          </cell>
          <cell r="BA302">
            <v>0</v>
          </cell>
          <cell r="BB302">
            <v>3</v>
          </cell>
          <cell r="BC302">
            <v>40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1.4E-2</v>
          </cell>
          <cell r="BN302">
            <v>8.6999999999999994E-2</v>
          </cell>
          <cell r="BO302">
            <v>1.4E-2</v>
          </cell>
          <cell r="BP302">
            <v>1.4E-2</v>
          </cell>
          <cell r="BQ302">
            <v>1.4E-2</v>
          </cell>
          <cell r="BR302">
            <v>5.8000000000000003E-2</v>
          </cell>
          <cell r="BS302">
            <v>0.11600000000000001</v>
          </cell>
          <cell r="BT302">
            <v>0.13</v>
          </cell>
          <cell r="BU302">
            <v>0.217</v>
          </cell>
          <cell r="BV302">
            <v>0.188</v>
          </cell>
          <cell r="BW302">
            <v>0.17399999999999999</v>
          </cell>
          <cell r="BX302">
            <v>0.159</v>
          </cell>
          <cell r="BY302">
            <v>0.31900000000000001</v>
          </cell>
          <cell r="BZ302">
            <v>0.27500000000000002</v>
          </cell>
          <cell r="CA302">
            <v>1.4E-2</v>
          </cell>
          <cell r="CB302">
            <v>1.4E-2</v>
          </cell>
          <cell r="CC302">
            <v>1.4E-2</v>
          </cell>
          <cell r="CD302">
            <v>0</v>
          </cell>
          <cell r="CE302">
            <v>2.9000000000000001E-2</v>
          </cell>
          <cell r="CF302">
            <v>2.9000000000000001E-2</v>
          </cell>
          <cell r="CG302">
            <v>0.754</v>
          </cell>
          <cell r="CH302">
            <v>0.78300000000000003</v>
          </cell>
          <cell r="CI302">
            <v>0.79700000000000004</v>
          </cell>
          <cell r="CJ302">
            <v>0.78300000000000003</v>
          </cell>
          <cell r="CK302">
            <v>0.52200000000000002</v>
          </cell>
          <cell r="CL302">
            <v>0.47799999999999998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5.8000000000000003E-2</v>
          </cell>
          <cell r="CT302">
            <v>4.2999999999999997E-2</v>
          </cell>
          <cell r="CU302">
            <v>2.9000000000000001E-2</v>
          </cell>
          <cell r="CV302">
            <v>0</v>
          </cell>
          <cell r="CW302">
            <v>1.4E-2</v>
          </cell>
          <cell r="CX302">
            <v>2.9000000000000001E-2</v>
          </cell>
          <cell r="CY302">
            <v>2.9000000000000001E-2</v>
          </cell>
          <cell r="CZ302">
            <v>1.4E-2</v>
          </cell>
          <cell r="DA302">
            <v>2.9000000000000001E-2</v>
          </cell>
          <cell r="DB302">
            <v>2.9000000000000001E-2</v>
          </cell>
          <cell r="DC302">
            <v>7.1999999999999995E-2</v>
          </cell>
          <cell r="DD302">
            <v>4.2999999999999997E-2</v>
          </cell>
          <cell r="DE302">
            <v>0.17399999999999999</v>
          </cell>
          <cell r="DF302">
            <v>0.159</v>
          </cell>
          <cell r="DG302">
            <v>0.188</v>
          </cell>
          <cell r="DH302">
            <v>0.14499999999999999</v>
          </cell>
          <cell r="DI302">
            <v>0.11600000000000001</v>
          </cell>
          <cell r="DJ302">
            <v>0.26100000000000001</v>
          </cell>
          <cell r="DK302">
            <v>0.26100000000000001</v>
          </cell>
          <cell r="DL302">
            <v>0.23200000000000001</v>
          </cell>
          <cell r="DM302">
            <v>0.28999999999999998</v>
          </cell>
          <cell r="DN302">
            <v>0</v>
          </cell>
          <cell r="DO302">
            <v>1.4E-2</v>
          </cell>
          <cell r="DP302">
            <v>1.4E-2</v>
          </cell>
          <cell r="DQ302">
            <v>1.4E-2</v>
          </cell>
          <cell r="DR302">
            <v>1.4E-2</v>
          </cell>
          <cell r="DS302">
            <v>0</v>
          </cell>
          <cell r="DT302">
            <v>1.4E-2</v>
          </cell>
          <cell r="DU302">
            <v>2.9000000000000001E-2</v>
          </cell>
          <cell r="DV302">
            <v>0</v>
          </cell>
          <cell r="DW302">
            <v>0.82599999999999996</v>
          </cell>
          <cell r="DX302">
            <v>0.81200000000000006</v>
          </cell>
          <cell r="DY302">
            <v>0.76800000000000002</v>
          </cell>
          <cell r="DZ302">
            <v>0.81200000000000006</v>
          </cell>
          <cell r="EA302">
            <v>0.85499999999999998</v>
          </cell>
          <cell r="EB302">
            <v>0.71</v>
          </cell>
          <cell r="EC302">
            <v>0.63800000000000001</v>
          </cell>
          <cell r="ED302">
            <v>0.623</v>
          </cell>
          <cell r="EE302">
            <v>0.63800000000000001</v>
          </cell>
          <cell r="EF302">
            <v>0.42</v>
          </cell>
          <cell r="EG302">
            <v>2.9000000000000001E-2</v>
          </cell>
          <cell r="EH302">
            <v>2.9000000000000001E-2</v>
          </cell>
          <cell r="EJ302">
            <v>0.435</v>
          </cell>
          <cell r="EK302">
            <v>0</v>
          </cell>
          <cell r="EL302">
            <v>1.4E-2</v>
          </cell>
          <cell r="EN302">
            <v>5.8000000000000003E-2</v>
          </cell>
          <cell r="EO302">
            <v>0.30399999999999999</v>
          </cell>
          <cell r="EP302">
            <v>0.159</v>
          </cell>
          <cell r="ER302">
            <v>1.4E-2</v>
          </cell>
          <cell r="ES302">
            <v>1.4E-2</v>
          </cell>
          <cell r="ET302">
            <v>4.2999999999999997E-2</v>
          </cell>
          <cell r="EV302">
            <v>7.1999999999999995E-2</v>
          </cell>
          <cell r="EW302">
            <v>0.65200000000000002</v>
          </cell>
          <cell r="EX302">
            <v>0.754</v>
          </cell>
          <cell r="EZ302">
            <v>9.16</v>
          </cell>
          <cell r="FA302">
            <v>0</v>
          </cell>
          <cell r="FB302">
            <v>0</v>
          </cell>
          <cell r="FC302">
            <v>0</v>
          </cell>
          <cell r="FD302">
            <v>1.4E-2</v>
          </cell>
          <cell r="FE302">
            <v>0</v>
          </cell>
          <cell r="FF302">
            <v>2.9000000000000001E-2</v>
          </cell>
          <cell r="FG302">
            <v>4.2999999999999997E-2</v>
          </cell>
          <cell r="FH302">
            <v>0.13</v>
          </cell>
          <cell r="FI302">
            <v>0.23200000000000001</v>
          </cell>
          <cell r="FJ302">
            <v>0.53600000000000003</v>
          </cell>
          <cell r="FK302">
            <v>1.4E-2</v>
          </cell>
          <cell r="GA302">
            <v>0</v>
          </cell>
          <cell r="GB302">
            <v>0.13</v>
          </cell>
          <cell r="GC302">
            <v>0.13</v>
          </cell>
          <cell r="GD302">
            <v>0.159</v>
          </cell>
          <cell r="GE302">
            <v>0.20300000000000001</v>
          </cell>
          <cell r="GF302">
            <v>0</v>
          </cell>
          <cell r="GG302">
            <v>0.34799999999999998</v>
          </cell>
          <cell r="GH302">
            <v>0.39100000000000001</v>
          </cell>
          <cell r="GI302">
            <v>0.39100000000000001</v>
          </cell>
          <cell r="GJ302">
            <v>0.40600000000000003</v>
          </cell>
          <cell r="GK302">
            <v>0.33300000000000002</v>
          </cell>
          <cell r="GL302">
            <v>0.17399999999999999</v>
          </cell>
          <cell r="GM302">
            <v>0.59399999999999997</v>
          </cell>
          <cell r="GN302">
            <v>0.159</v>
          </cell>
          <cell r="GO302">
            <v>0.23200000000000001</v>
          </cell>
          <cell r="GP302">
            <v>0.377</v>
          </cell>
          <cell r="GQ302">
            <v>0.30399999999999999</v>
          </cell>
          <cell r="GR302">
            <v>0.754</v>
          </cell>
          <cell r="GS302">
            <v>1.4E-2</v>
          </cell>
          <cell r="GT302">
            <v>0.159</v>
          </cell>
          <cell r="GU302">
            <v>0.13</v>
          </cell>
          <cell r="GV302">
            <v>1.4E-2</v>
          </cell>
          <cell r="GW302">
            <v>7.1999999999999995E-2</v>
          </cell>
          <cell r="GX302">
            <v>2.9000000000000001E-2</v>
          </cell>
          <cell r="GY302">
            <v>2.9000000000000001E-2</v>
          </cell>
          <cell r="GZ302">
            <v>0.10100000000000001</v>
          </cell>
          <cell r="HA302">
            <v>8.6999999999999994E-2</v>
          </cell>
          <cell r="HB302">
            <v>1.4E-2</v>
          </cell>
          <cell r="HC302">
            <v>2.9000000000000001E-2</v>
          </cell>
          <cell r="HD302">
            <v>1.4E-2</v>
          </cell>
          <cell r="HE302">
            <v>1.4E-2</v>
          </cell>
          <cell r="HF302">
            <v>5.8000000000000003E-2</v>
          </cell>
          <cell r="HG302">
            <v>2.9000000000000001E-2</v>
          </cell>
          <cell r="HH302">
            <v>2.9000000000000001E-2</v>
          </cell>
          <cell r="HI302">
            <v>5.8000000000000003E-2</v>
          </cell>
          <cell r="HJ302">
            <v>2.9000000000000001E-2</v>
          </cell>
        </row>
        <row r="303">
          <cell r="G303" t="str">
            <v>GOUDY</v>
          </cell>
          <cell r="L303" t="str">
            <v>Ravenswood-Ridge Elementary Network</v>
          </cell>
          <cell r="AB303">
            <v>609945</v>
          </cell>
          <cell r="AR303" t="str">
            <v>&lt; 30</v>
          </cell>
          <cell r="AS303" t="str">
            <v/>
          </cell>
          <cell r="AT303" t="str">
            <v/>
          </cell>
          <cell r="AU303" t="str">
            <v/>
          </cell>
        </row>
        <row r="304">
          <cell r="G304" t="str">
            <v>GRAHAM</v>
          </cell>
          <cell r="L304" t="str">
            <v>Pershing Elementary Network</v>
          </cell>
          <cell r="AB304">
            <v>609947</v>
          </cell>
          <cell r="AR304" t="str">
            <v>56</v>
          </cell>
          <cell r="AS304" t="str">
            <v>weak</v>
          </cell>
          <cell r="AT304" t="str">
            <v>weak</v>
          </cell>
          <cell r="AU304" t="str">
            <v>neutral</v>
          </cell>
          <cell r="AV304">
            <v>28</v>
          </cell>
          <cell r="AW304">
            <v>21</v>
          </cell>
          <cell r="AX304">
            <v>41</v>
          </cell>
          <cell r="AY304">
            <v>139</v>
          </cell>
          <cell r="AZ304">
            <v>46</v>
          </cell>
          <cell r="BA304">
            <v>3</v>
          </cell>
          <cell r="BB304">
            <v>27</v>
          </cell>
          <cell r="BC304">
            <v>43</v>
          </cell>
          <cell r="BI304">
            <v>2.9000000000000001E-2</v>
          </cell>
          <cell r="BJ304">
            <v>1.4E-2</v>
          </cell>
          <cell r="BK304">
            <v>7.0000000000000001E-3</v>
          </cell>
          <cell r="BL304">
            <v>0</v>
          </cell>
          <cell r="BM304">
            <v>7.1999999999999995E-2</v>
          </cell>
          <cell r="BN304">
            <v>0.129</v>
          </cell>
          <cell r="BO304">
            <v>0.13700000000000001</v>
          </cell>
          <cell r="BP304">
            <v>0.14399999999999999</v>
          </cell>
          <cell r="BQ304">
            <v>8.5999999999999993E-2</v>
          </cell>
          <cell r="BR304">
            <v>6.5000000000000002E-2</v>
          </cell>
          <cell r="BS304">
            <v>0.16500000000000001</v>
          </cell>
          <cell r="BT304">
            <v>0.18</v>
          </cell>
          <cell r="BU304">
            <v>0.28799999999999998</v>
          </cell>
          <cell r="BV304">
            <v>0.28799999999999998</v>
          </cell>
          <cell r="BW304">
            <v>0.42399999999999999</v>
          </cell>
          <cell r="BX304">
            <v>0.27300000000000002</v>
          </cell>
          <cell r="BY304">
            <v>0.33800000000000002</v>
          </cell>
          <cell r="BZ304">
            <v>0.32400000000000001</v>
          </cell>
          <cell r="CA304">
            <v>7.0000000000000001E-3</v>
          </cell>
          <cell r="CB304">
            <v>1.4E-2</v>
          </cell>
          <cell r="CC304">
            <v>0</v>
          </cell>
          <cell r="CD304">
            <v>1.4E-2</v>
          </cell>
          <cell r="CE304">
            <v>0</v>
          </cell>
          <cell r="CF304">
            <v>3.5999999999999997E-2</v>
          </cell>
          <cell r="CG304">
            <v>0.54</v>
          </cell>
          <cell r="CH304">
            <v>0.54</v>
          </cell>
          <cell r="CI304">
            <v>0.48199999999999998</v>
          </cell>
          <cell r="CJ304">
            <v>0.64700000000000002</v>
          </cell>
          <cell r="CK304">
            <v>0.42399999999999999</v>
          </cell>
          <cell r="CL304">
            <v>0.33100000000000002</v>
          </cell>
          <cell r="CM304">
            <v>7.0000000000000001E-3</v>
          </cell>
          <cell r="CN304">
            <v>0</v>
          </cell>
          <cell r="CO304">
            <v>1.4E-2</v>
          </cell>
          <cell r="CP304">
            <v>1.4E-2</v>
          </cell>
          <cell r="CQ304">
            <v>0</v>
          </cell>
          <cell r="CR304">
            <v>1.4E-2</v>
          </cell>
          <cell r="CS304">
            <v>4.2999999999999997E-2</v>
          </cell>
          <cell r="CT304">
            <v>0.18</v>
          </cell>
          <cell r="CU304">
            <v>9.4E-2</v>
          </cell>
          <cell r="CV304">
            <v>5.8000000000000003E-2</v>
          </cell>
          <cell r="CW304">
            <v>3.5999999999999997E-2</v>
          </cell>
          <cell r="CX304">
            <v>2.9000000000000001E-2</v>
          </cell>
          <cell r="CY304">
            <v>0.05</v>
          </cell>
          <cell r="CZ304">
            <v>2.9000000000000001E-2</v>
          </cell>
          <cell r="DA304">
            <v>0.129</v>
          </cell>
          <cell r="DB304">
            <v>0.151</v>
          </cell>
          <cell r="DC304">
            <v>0.151</v>
          </cell>
          <cell r="DD304">
            <v>0.17299999999999999</v>
          </cell>
          <cell r="DE304">
            <v>0.223</v>
          </cell>
          <cell r="DF304">
            <v>0.23</v>
          </cell>
          <cell r="DG304">
            <v>0.317</v>
          </cell>
          <cell r="DH304">
            <v>0.20100000000000001</v>
          </cell>
          <cell r="DI304">
            <v>0.26600000000000001</v>
          </cell>
          <cell r="DJ304">
            <v>0.29499999999999998</v>
          </cell>
          <cell r="DK304">
            <v>0.30199999999999999</v>
          </cell>
          <cell r="DL304">
            <v>0.13700000000000001</v>
          </cell>
          <cell r="DM304">
            <v>0.25900000000000001</v>
          </cell>
          <cell r="DN304">
            <v>0</v>
          </cell>
          <cell r="DO304">
            <v>7.0000000000000001E-3</v>
          </cell>
          <cell r="DP304">
            <v>0</v>
          </cell>
          <cell r="DQ304">
            <v>1.4E-2</v>
          </cell>
          <cell r="DR304">
            <v>2.1999999999999999E-2</v>
          </cell>
          <cell r="DS304">
            <v>2.9000000000000001E-2</v>
          </cell>
          <cell r="DT304">
            <v>1.4E-2</v>
          </cell>
          <cell r="DU304">
            <v>1.4E-2</v>
          </cell>
          <cell r="DV304">
            <v>3.5999999999999997E-2</v>
          </cell>
          <cell r="DW304">
            <v>0.71199999999999997</v>
          </cell>
          <cell r="DX304">
            <v>0.72699999999999998</v>
          </cell>
          <cell r="DY304">
            <v>0.64</v>
          </cell>
          <cell r="DZ304">
            <v>0.71899999999999997</v>
          </cell>
          <cell r="EA304">
            <v>0.68300000000000005</v>
          </cell>
          <cell r="EB304">
            <v>0.53200000000000003</v>
          </cell>
          <cell r="EC304">
            <v>0.48899999999999999</v>
          </cell>
          <cell r="ED304">
            <v>0.51800000000000002</v>
          </cell>
          <cell r="EE304">
            <v>0.439</v>
          </cell>
          <cell r="EF304">
            <v>0.30199999999999999</v>
          </cell>
          <cell r="EG304">
            <v>2.1999999999999999E-2</v>
          </cell>
          <cell r="EH304">
            <v>7.0000000000000001E-3</v>
          </cell>
          <cell r="EJ304">
            <v>0.374</v>
          </cell>
          <cell r="EK304">
            <v>7.9000000000000001E-2</v>
          </cell>
          <cell r="EL304">
            <v>0.108</v>
          </cell>
          <cell r="EN304">
            <v>0.115</v>
          </cell>
          <cell r="EO304">
            <v>0.32400000000000001</v>
          </cell>
          <cell r="EP304">
            <v>0.42399999999999999</v>
          </cell>
          <cell r="ER304">
            <v>1.4E-2</v>
          </cell>
          <cell r="ES304">
            <v>2.9000000000000001E-2</v>
          </cell>
          <cell r="ET304">
            <v>0.05</v>
          </cell>
          <cell r="EV304">
            <v>0.19400000000000001</v>
          </cell>
          <cell r="EW304">
            <v>0.54700000000000004</v>
          </cell>
          <cell r="EX304">
            <v>0.41</v>
          </cell>
          <cell r="EZ304">
            <v>6.96</v>
          </cell>
          <cell r="FA304">
            <v>3.5999999999999997E-2</v>
          </cell>
          <cell r="FB304">
            <v>2.1999999999999999E-2</v>
          </cell>
          <cell r="FC304">
            <v>0.05</v>
          </cell>
          <cell r="FD304">
            <v>5.8000000000000003E-2</v>
          </cell>
          <cell r="FE304">
            <v>0.115</v>
          </cell>
          <cell r="FF304">
            <v>0.14399999999999999</v>
          </cell>
          <cell r="FG304">
            <v>0.10100000000000001</v>
          </cell>
          <cell r="FH304">
            <v>0.108</v>
          </cell>
          <cell r="FI304">
            <v>8.5999999999999993E-2</v>
          </cell>
          <cell r="FJ304">
            <v>0.252</v>
          </cell>
          <cell r="FK304">
            <v>2.9000000000000001E-2</v>
          </cell>
          <cell r="GA304">
            <v>7.0000000000000001E-3</v>
          </cell>
          <cell r="GB304">
            <v>1.4E-2</v>
          </cell>
          <cell r="GC304">
            <v>1.4E-2</v>
          </cell>
          <cell r="GD304">
            <v>2.9000000000000001E-2</v>
          </cell>
          <cell r="GE304">
            <v>0.216</v>
          </cell>
          <cell r="GF304">
            <v>2.9000000000000001E-2</v>
          </cell>
          <cell r="GG304">
            <v>0.41699999999999998</v>
          </cell>
          <cell r="GH304">
            <v>0.28799999999999998</v>
          </cell>
          <cell r="GI304">
            <v>0.29499999999999998</v>
          </cell>
          <cell r="GJ304">
            <v>0.33800000000000002</v>
          </cell>
          <cell r="GK304">
            <v>0.38100000000000001</v>
          </cell>
          <cell r="GL304">
            <v>0.38800000000000001</v>
          </cell>
          <cell r="GM304">
            <v>0.48899999999999999</v>
          </cell>
          <cell r="GN304">
            <v>0.432</v>
          </cell>
          <cell r="GO304">
            <v>0.46800000000000003</v>
          </cell>
          <cell r="GP304">
            <v>0.46</v>
          </cell>
          <cell r="GQ304">
            <v>0.28799999999999998</v>
          </cell>
          <cell r="GR304">
            <v>0.48899999999999999</v>
          </cell>
          <cell r="GS304">
            <v>4.2999999999999997E-2</v>
          </cell>
          <cell r="GT304">
            <v>0.20100000000000001</v>
          </cell>
          <cell r="GU304">
            <v>0.17299999999999999</v>
          </cell>
          <cell r="GV304">
            <v>0.122</v>
          </cell>
          <cell r="GW304">
            <v>9.4E-2</v>
          </cell>
          <cell r="GX304">
            <v>0.05</v>
          </cell>
          <cell r="GY304">
            <v>1.4E-2</v>
          </cell>
          <cell r="GZ304">
            <v>0.05</v>
          </cell>
          <cell r="HA304">
            <v>3.5999999999999997E-2</v>
          </cell>
          <cell r="HB304">
            <v>2.1999999999999999E-2</v>
          </cell>
          <cell r="HC304">
            <v>7.0000000000000001E-3</v>
          </cell>
          <cell r="HD304">
            <v>1.4E-2</v>
          </cell>
          <cell r="HE304">
            <v>2.9000000000000001E-2</v>
          </cell>
          <cell r="HF304">
            <v>1.4E-2</v>
          </cell>
          <cell r="HG304">
            <v>1.4E-2</v>
          </cell>
          <cell r="HH304">
            <v>2.9000000000000001E-2</v>
          </cell>
          <cell r="HI304">
            <v>1.4E-2</v>
          </cell>
          <cell r="HJ304">
            <v>2.9000000000000001E-2</v>
          </cell>
        </row>
        <row r="305">
          <cell r="G305" t="str">
            <v>GRAY, W</v>
          </cell>
          <cell r="L305" t="str">
            <v>O'Hare Elementary Network</v>
          </cell>
          <cell r="AB305">
            <v>609949</v>
          </cell>
          <cell r="AR305" t="str">
            <v>57</v>
          </cell>
          <cell r="AS305" t="str">
            <v>weak</v>
          </cell>
          <cell r="AT305" t="str">
            <v>strong</v>
          </cell>
          <cell r="AU305" t="str">
            <v>neutral</v>
          </cell>
          <cell r="AV305">
            <v>28</v>
          </cell>
          <cell r="AW305">
            <v>60</v>
          </cell>
          <cell r="AX305">
            <v>56</v>
          </cell>
          <cell r="AY305">
            <v>458</v>
          </cell>
          <cell r="AZ305">
            <v>52</v>
          </cell>
          <cell r="BA305">
            <v>13</v>
          </cell>
          <cell r="BB305">
            <v>6</v>
          </cell>
          <cell r="BC305">
            <v>350</v>
          </cell>
          <cell r="BI305">
            <v>4.5999999999999999E-2</v>
          </cell>
          <cell r="BJ305">
            <v>3.3000000000000002E-2</v>
          </cell>
          <cell r="BK305">
            <v>1.4999999999999999E-2</v>
          </cell>
          <cell r="BL305">
            <v>1.7000000000000001E-2</v>
          </cell>
          <cell r="BM305">
            <v>2.4E-2</v>
          </cell>
          <cell r="BN305">
            <v>7.3999999999999996E-2</v>
          </cell>
          <cell r="BO305">
            <v>0.14399999999999999</v>
          </cell>
          <cell r="BP305">
            <v>0.12</v>
          </cell>
          <cell r="BQ305">
            <v>8.1000000000000003E-2</v>
          </cell>
          <cell r="BR305">
            <v>3.5000000000000003E-2</v>
          </cell>
          <cell r="BS305">
            <v>9.6000000000000002E-2</v>
          </cell>
          <cell r="BT305">
            <v>0.192</v>
          </cell>
          <cell r="BU305">
            <v>0.441</v>
          </cell>
          <cell r="BV305">
            <v>0.36199999999999999</v>
          </cell>
          <cell r="BW305">
            <v>0.45400000000000001</v>
          </cell>
          <cell r="BX305">
            <v>0.28399999999999997</v>
          </cell>
          <cell r="BY305">
            <v>0.439</v>
          </cell>
          <cell r="BZ305">
            <v>0.376</v>
          </cell>
          <cell r="CA305">
            <v>2.1999999999999999E-2</v>
          </cell>
          <cell r="CB305">
            <v>0.02</v>
          </cell>
          <cell r="CC305">
            <v>3.5000000000000003E-2</v>
          </cell>
          <cell r="CD305">
            <v>2.5999999999999999E-2</v>
          </cell>
          <cell r="CE305">
            <v>2.8000000000000001E-2</v>
          </cell>
          <cell r="CF305">
            <v>3.5000000000000003E-2</v>
          </cell>
          <cell r="CG305">
            <v>0.34699999999999998</v>
          </cell>
          <cell r="CH305">
            <v>0.46500000000000002</v>
          </cell>
          <cell r="CI305">
            <v>0.41499999999999998</v>
          </cell>
          <cell r="CJ305">
            <v>0.63800000000000001</v>
          </cell>
          <cell r="CK305">
            <v>0.41299999999999998</v>
          </cell>
          <cell r="CL305">
            <v>0.32300000000000001</v>
          </cell>
          <cell r="CM305">
            <v>7.0000000000000001E-3</v>
          </cell>
          <cell r="CN305">
            <v>2E-3</v>
          </cell>
          <cell r="CO305">
            <v>4.0000000000000001E-3</v>
          </cell>
          <cell r="CP305">
            <v>8.9999999999999993E-3</v>
          </cell>
          <cell r="CQ305">
            <v>4.0000000000000001E-3</v>
          </cell>
          <cell r="CR305">
            <v>8.9999999999999993E-3</v>
          </cell>
          <cell r="CS305">
            <v>1.0999999999999999E-2</v>
          </cell>
          <cell r="CT305">
            <v>6.6000000000000003E-2</v>
          </cell>
          <cell r="CU305">
            <v>1.4999999999999999E-2</v>
          </cell>
          <cell r="CV305">
            <v>1.0999999999999999E-2</v>
          </cell>
          <cell r="CW305">
            <v>1.0999999999999999E-2</v>
          </cell>
          <cell r="CX305">
            <v>1.4999999999999999E-2</v>
          </cell>
          <cell r="CY305">
            <v>2.8000000000000001E-2</v>
          </cell>
          <cell r="CZ305">
            <v>0.02</v>
          </cell>
          <cell r="DA305">
            <v>3.6999999999999998E-2</v>
          </cell>
          <cell r="DB305">
            <v>5.5E-2</v>
          </cell>
          <cell r="DC305">
            <v>9.8000000000000004E-2</v>
          </cell>
          <cell r="DD305">
            <v>5.8999999999999997E-2</v>
          </cell>
          <cell r="DE305">
            <v>0.10299999999999999</v>
          </cell>
          <cell r="DF305">
            <v>0.13300000000000001</v>
          </cell>
          <cell r="DG305">
            <v>0.17</v>
          </cell>
          <cell r="DH305">
            <v>0.17199999999999999</v>
          </cell>
          <cell r="DI305">
            <v>0.14000000000000001</v>
          </cell>
          <cell r="DJ305">
            <v>0.23599999999999999</v>
          </cell>
          <cell r="DK305">
            <v>0.251</v>
          </cell>
          <cell r="DL305">
            <v>0.221</v>
          </cell>
          <cell r="DM305">
            <v>0.22900000000000001</v>
          </cell>
          <cell r="DN305">
            <v>1.4999999999999999E-2</v>
          </cell>
          <cell r="DO305">
            <v>1.0999999999999999E-2</v>
          </cell>
          <cell r="DP305">
            <v>1.7000000000000001E-2</v>
          </cell>
          <cell r="DQ305">
            <v>1.2999999999999999E-2</v>
          </cell>
          <cell r="DR305">
            <v>1.0999999999999999E-2</v>
          </cell>
          <cell r="DS305">
            <v>1.7000000000000001E-2</v>
          </cell>
          <cell r="DT305">
            <v>1.7000000000000001E-2</v>
          </cell>
          <cell r="DU305">
            <v>2.4E-2</v>
          </cell>
          <cell r="DV305">
            <v>3.3000000000000002E-2</v>
          </cell>
          <cell r="DW305">
            <v>0.86499999999999999</v>
          </cell>
          <cell r="DX305">
            <v>0.84299999999999997</v>
          </cell>
          <cell r="DY305">
            <v>0.79300000000000004</v>
          </cell>
          <cell r="DZ305">
            <v>0.77700000000000002</v>
          </cell>
          <cell r="EA305">
            <v>0.82499999999999996</v>
          </cell>
          <cell r="EB305">
            <v>0.70099999999999996</v>
          </cell>
          <cell r="EC305">
            <v>0.66600000000000004</v>
          </cell>
          <cell r="ED305">
            <v>0.59199999999999997</v>
          </cell>
          <cell r="EE305">
            <v>0.66400000000000003</v>
          </cell>
          <cell r="EF305">
            <v>0.36</v>
          </cell>
          <cell r="EG305">
            <v>1.4999999999999999E-2</v>
          </cell>
          <cell r="EH305">
            <v>1.7000000000000001E-2</v>
          </cell>
          <cell r="EJ305">
            <v>0.31900000000000001</v>
          </cell>
          <cell r="EK305">
            <v>7.3999999999999996E-2</v>
          </cell>
          <cell r="EL305">
            <v>3.3000000000000002E-2</v>
          </cell>
          <cell r="EN305">
            <v>0.14000000000000001</v>
          </cell>
          <cell r="EO305">
            <v>0.34699999999999998</v>
          </cell>
          <cell r="EP305">
            <v>0.33200000000000002</v>
          </cell>
          <cell r="ER305">
            <v>6.0999999999999999E-2</v>
          </cell>
          <cell r="ES305">
            <v>3.6999999999999998E-2</v>
          </cell>
          <cell r="ET305">
            <v>7.0000000000000007E-2</v>
          </cell>
          <cell r="EV305">
            <v>0.12</v>
          </cell>
          <cell r="EW305">
            <v>0.52600000000000002</v>
          </cell>
          <cell r="EX305">
            <v>0.54800000000000004</v>
          </cell>
          <cell r="EZ305">
            <v>8.41</v>
          </cell>
          <cell r="FA305">
            <v>7.0000000000000001E-3</v>
          </cell>
          <cell r="FB305">
            <v>2E-3</v>
          </cell>
          <cell r="FC305">
            <v>7.0000000000000001E-3</v>
          </cell>
          <cell r="FD305">
            <v>1.2999999999999999E-2</v>
          </cell>
          <cell r="FE305">
            <v>7.1999999999999995E-2</v>
          </cell>
          <cell r="FF305">
            <v>4.8000000000000001E-2</v>
          </cell>
          <cell r="FG305">
            <v>8.1000000000000003E-2</v>
          </cell>
          <cell r="FH305">
            <v>0.17899999999999999</v>
          </cell>
          <cell r="FI305">
            <v>0.18099999999999999</v>
          </cell>
          <cell r="FJ305">
            <v>0.376</v>
          </cell>
          <cell r="FK305">
            <v>3.5000000000000003E-2</v>
          </cell>
          <cell r="GA305">
            <v>4.0000000000000001E-3</v>
          </cell>
          <cell r="GB305">
            <v>2E-3</v>
          </cell>
          <cell r="GC305">
            <v>1.2999999999999999E-2</v>
          </cell>
          <cell r="GD305">
            <v>2.1999999999999999E-2</v>
          </cell>
          <cell r="GE305">
            <v>0.122</v>
          </cell>
          <cell r="GF305">
            <v>1.4999999999999999E-2</v>
          </cell>
          <cell r="GG305">
            <v>0.27700000000000002</v>
          </cell>
          <cell r="GH305">
            <v>0.27100000000000002</v>
          </cell>
          <cell r="GI305">
            <v>0.312</v>
          </cell>
          <cell r="GJ305">
            <v>0.27900000000000003</v>
          </cell>
          <cell r="GK305">
            <v>0.42399999999999999</v>
          </cell>
          <cell r="GL305">
            <v>0.36699999999999999</v>
          </cell>
          <cell r="GM305">
            <v>0.629</v>
          </cell>
          <cell r="GN305">
            <v>0.502</v>
          </cell>
          <cell r="GO305">
            <v>0.52400000000000002</v>
          </cell>
          <cell r="GP305">
            <v>0.54100000000000004</v>
          </cell>
          <cell r="GQ305">
            <v>0.30099999999999999</v>
          </cell>
          <cell r="GR305">
            <v>0.51300000000000001</v>
          </cell>
          <cell r="GS305">
            <v>3.1E-2</v>
          </cell>
          <cell r="GT305">
            <v>0.155</v>
          </cell>
          <cell r="GU305">
            <v>8.1000000000000003E-2</v>
          </cell>
          <cell r="GV305">
            <v>7.9000000000000001E-2</v>
          </cell>
          <cell r="GW305">
            <v>7.3999999999999996E-2</v>
          </cell>
          <cell r="GX305">
            <v>3.5000000000000003E-2</v>
          </cell>
          <cell r="GY305">
            <v>1.4999999999999999E-2</v>
          </cell>
          <cell r="GZ305">
            <v>0.02</v>
          </cell>
          <cell r="HA305">
            <v>2.1999999999999999E-2</v>
          </cell>
          <cell r="HB305">
            <v>2.8000000000000001E-2</v>
          </cell>
          <cell r="HC305">
            <v>2.4E-2</v>
          </cell>
          <cell r="HD305">
            <v>1.4999999999999999E-2</v>
          </cell>
          <cell r="HE305">
            <v>4.3999999999999997E-2</v>
          </cell>
          <cell r="HF305">
            <v>0.05</v>
          </cell>
          <cell r="HG305">
            <v>4.8000000000000001E-2</v>
          </cell>
          <cell r="HH305">
            <v>0.05</v>
          </cell>
          <cell r="HI305">
            <v>5.5E-2</v>
          </cell>
          <cell r="HJ305">
            <v>5.5E-2</v>
          </cell>
        </row>
        <row r="306">
          <cell r="G306" t="str">
            <v>ORTIZ DE DOMINGUEZ</v>
          </cell>
          <cell r="L306" t="str">
            <v>Pilsen-Little Village Elementary Network</v>
          </cell>
          <cell r="AB306">
            <v>609950</v>
          </cell>
          <cell r="AR306" t="str">
            <v>&gt; 75</v>
          </cell>
          <cell r="AS306" t="str">
            <v>neutral</v>
          </cell>
          <cell r="AT306" t="str">
            <v>very strong</v>
          </cell>
          <cell r="AU306" t="str">
            <v>strong</v>
          </cell>
          <cell r="AV306">
            <v>48</v>
          </cell>
          <cell r="AW306">
            <v>81</v>
          </cell>
          <cell r="AX306">
            <v>68</v>
          </cell>
          <cell r="AY306">
            <v>494</v>
          </cell>
          <cell r="AZ306">
            <v>6</v>
          </cell>
          <cell r="BA306">
            <v>1</v>
          </cell>
          <cell r="BB306">
            <v>2</v>
          </cell>
          <cell r="BC306">
            <v>464</v>
          </cell>
          <cell r="BI306">
            <v>0.02</v>
          </cell>
          <cell r="BJ306">
            <v>1.2E-2</v>
          </cell>
          <cell r="BK306">
            <v>0.02</v>
          </cell>
          <cell r="BL306">
            <v>0.01</v>
          </cell>
          <cell r="BM306">
            <v>1.4E-2</v>
          </cell>
          <cell r="BN306">
            <v>3.5999999999999997E-2</v>
          </cell>
          <cell r="BO306">
            <v>4.4999999999999998E-2</v>
          </cell>
          <cell r="BP306">
            <v>3.7999999999999999E-2</v>
          </cell>
          <cell r="BQ306">
            <v>4.2999999999999997E-2</v>
          </cell>
          <cell r="BR306">
            <v>0.01</v>
          </cell>
          <cell r="BS306">
            <v>6.3E-2</v>
          </cell>
          <cell r="BT306">
            <v>0.14399999999999999</v>
          </cell>
          <cell r="BU306">
            <v>0.42299999999999999</v>
          </cell>
          <cell r="BV306">
            <v>0.35799999999999998</v>
          </cell>
          <cell r="BW306">
            <v>0.40899999999999997</v>
          </cell>
          <cell r="BX306">
            <v>0.245</v>
          </cell>
          <cell r="BY306">
            <v>0.40100000000000002</v>
          </cell>
          <cell r="BZ306">
            <v>0.34399999999999997</v>
          </cell>
          <cell r="CA306">
            <v>2.8000000000000001E-2</v>
          </cell>
          <cell r="CB306">
            <v>1.2E-2</v>
          </cell>
          <cell r="CC306">
            <v>4.9000000000000002E-2</v>
          </cell>
          <cell r="CD306">
            <v>1.7999999999999999E-2</v>
          </cell>
          <cell r="CE306">
            <v>2.8000000000000001E-2</v>
          </cell>
          <cell r="CF306">
            <v>3.2000000000000001E-2</v>
          </cell>
          <cell r="CG306">
            <v>0.48399999999999999</v>
          </cell>
          <cell r="CH306">
            <v>0.57899999999999996</v>
          </cell>
          <cell r="CI306">
            <v>0.48</v>
          </cell>
          <cell r="CJ306">
            <v>0.71699999999999997</v>
          </cell>
          <cell r="CK306">
            <v>0.49399999999999999</v>
          </cell>
          <cell r="CL306">
            <v>0.443</v>
          </cell>
          <cell r="CM306">
            <v>4.0000000000000001E-3</v>
          </cell>
          <cell r="CN306">
            <v>4.0000000000000001E-3</v>
          </cell>
          <cell r="CO306">
            <v>2E-3</v>
          </cell>
          <cell r="CP306">
            <v>4.0000000000000001E-3</v>
          </cell>
          <cell r="CQ306">
            <v>2E-3</v>
          </cell>
          <cell r="CR306">
            <v>8.0000000000000002E-3</v>
          </cell>
          <cell r="CS306">
            <v>4.0000000000000001E-3</v>
          </cell>
          <cell r="CT306">
            <v>1.6E-2</v>
          </cell>
          <cell r="CU306">
            <v>4.0000000000000001E-3</v>
          </cell>
          <cell r="CV306">
            <v>8.0000000000000002E-3</v>
          </cell>
          <cell r="CW306">
            <v>2E-3</v>
          </cell>
          <cell r="CX306">
            <v>2E-3</v>
          </cell>
          <cell r="CY306">
            <v>1.2E-2</v>
          </cell>
          <cell r="CZ306">
            <v>8.0000000000000002E-3</v>
          </cell>
          <cell r="DA306">
            <v>8.0000000000000002E-3</v>
          </cell>
          <cell r="DB306">
            <v>1.4E-2</v>
          </cell>
          <cell r="DC306">
            <v>2.1999999999999999E-2</v>
          </cell>
          <cell r="DD306">
            <v>2.1999999999999999E-2</v>
          </cell>
          <cell r="DE306">
            <v>9.5000000000000001E-2</v>
          </cell>
          <cell r="DF306">
            <v>0.109</v>
          </cell>
          <cell r="DG306">
            <v>0.14000000000000001</v>
          </cell>
          <cell r="DH306">
            <v>0.16400000000000001</v>
          </cell>
          <cell r="DI306">
            <v>0.115</v>
          </cell>
          <cell r="DJ306">
            <v>0.182</v>
          </cell>
          <cell r="DK306">
            <v>0.184</v>
          </cell>
          <cell r="DL306">
            <v>0.221</v>
          </cell>
          <cell r="DM306">
            <v>0.186</v>
          </cell>
          <cell r="DN306">
            <v>6.0000000000000001E-3</v>
          </cell>
          <cell r="DO306">
            <v>1.2E-2</v>
          </cell>
          <cell r="DP306">
            <v>1.4E-2</v>
          </cell>
          <cell r="DQ306">
            <v>1.2E-2</v>
          </cell>
          <cell r="DR306">
            <v>1.7999999999999999E-2</v>
          </cell>
          <cell r="DS306">
            <v>8.0000000000000002E-3</v>
          </cell>
          <cell r="DT306">
            <v>1.2E-2</v>
          </cell>
          <cell r="DU306">
            <v>1.4E-2</v>
          </cell>
          <cell r="DV306">
            <v>3.2000000000000001E-2</v>
          </cell>
          <cell r="DW306">
            <v>0.88700000000000001</v>
          </cell>
          <cell r="DX306">
            <v>0.872</v>
          </cell>
          <cell r="DY306">
            <v>0.84199999999999997</v>
          </cell>
          <cell r="DZ306">
            <v>0.80800000000000005</v>
          </cell>
          <cell r="EA306">
            <v>0.85599999999999998</v>
          </cell>
          <cell r="EB306">
            <v>0.79400000000000004</v>
          </cell>
          <cell r="EC306">
            <v>0.78500000000000003</v>
          </cell>
          <cell r="ED306">
            <v>0.72699999999999998</v>
          </cell>
          <cell r="EE306">
            <v>0.755</v>
          </cell>
          <cell r="EF306">
            <v>0.43099999999999999</v>
          </cell>
          <cell r="EG306">
            <v>3.4000000000000002E-2</v>
          </cell>
          <cell r="EH306">
            <v>0.01</v>
          </cell>
          <cell r="EJ306">
            <v>0.186</v>
          </cell>
          <cell r="EK306">
            <v>5.8999999999999997E-2</v>
          </cell>
          <cell r="EL306">
            <v>1.4E-2</v>
          </cell>
          <cell r="EN306">
            <v>0.16200000000000001</v>
          </cell>
          <cell r="EO306">
            <v>0.30399999999999999</v>
          </cell>
          <cell r="EP306">
            <v>0.23899999999999999</v>
          </cell>
          <cell r="ER306">
            <v>0.109</v>
          </cell>
          <cell r="ES306">
            <v>5.0999999999999997E-2</v>
          </cell>
          <cell r="ET306">
            <v>8.8999999999999996E-2</v>
          </cell>
          <cell r="EV306">
            <v>0.111</v>
          </cell>
          <cell r="EW306">
            <v>0.55300000000000005</v>
          </cell>
          <cell r="EX306">
            <v>0.64800000000000002</v>
          </cell>
          <cell r="EZ306">
            <v>9.0299999999999994</v>
          </cell>
          <cell r="FA306">
            <v>6.0000000000000001E-3</v>
          </cell>
          <cell r="FB306">
            <v>6.0000000000000001E-3</v>
          </cell>
          <cell r="FC306">
            <v>2E-3</v>
          </cell>
          <cell r="FD306">
            <v>0.01</v>
          </cell>
          <cell r="FE306">
            <v>1.7999999999999999E-2</v>
          </cell>
          <cell r="FF306">
            <v>2.1999999999999999E-2</v>
          </cell>
          <cell r="FG306">
            <v>0.03</v>
          </cell>
          <cell r="FH306">
            <v>0.126</v>
          </cell>
          <cell r="FI306">
            <v>0.19600000000000001</v>
          </cell>
          <cell r="FJ306">
            <v>0.50600000000000001</v>
          </cell>
          <cell r="FK306">
            <v>7.6999999999999999E-2</v>
          </cell>
          <cell r="GA306">
            <v>6.0000000000000001E-3</v>
          </cell>
          <cell r="GB306">
            <v>6.0000000000000001E-3</v>
          </cell>
          <cell r="GC306">
            <v>8.0000000000000002E-3</v>
          </cell>
          <cell r="GD306">
            <v>2E-3</v>
          </cell>
          <cell r="GE306">
            <v>2.5999999999999999E-2</v>
          </cell>
          <cell r="GF306">
            <v>2E-3</v>
          </cell>
          <cell r="GG306">
            <v>0.245</v>
          </cell>
          <cell r="GH306">
            <v>0.23499999999999999</v>
          </cell>
          <cell r="GI306">
            <v>0.27700000000000002</v>
          </cell>
          <cell r="GJ306">
            <v>0.27700000000000002</v>
          </cell>
          <cell r="GK306">
            <v>0.33200000000000002</v>
          </cell>
          <cell r="GL306">
            <v>0.27500000000000002</v>
          </cell>
          <cell r="GM306">
            <v>0.67600000000000005</v>
          </cell>
          <cell r="GN306">
            <v>0.433</v>
          </cell>
          <cell r="GO306">
            <v>0.52600000000000002</v>
          </cell>
          <cell r="GP306">
            <v>0.57699999999999996</v>
          </cell>
          <cell r="GQ306">
            <v>0.45700000000000002</v>
          </cell>
          <cell r="GR306">
            <v>0.61899999999999999</v>
          </cell>
          <cell r="GS306">
            <v>1.4E-2</v>
          </cell>
          <cell r="GT306">
            <v>0.217</v>
          </cell>
          <cell r="GU306">
            <v>0.109</v>
          </cell>
          <cell r="GV306">
            <v>6.0999999999999999E-2</v>
          </cell>
          <cell r="GW306">
            <v>9.9000000000000005E-2</v>
          </cell>
          <cell r="GX306">
            <v>3.4000000000000002E-2</v>
          </cell>
          <cell r="GY306">
            <v>0.01</v>
          </cell>
          <cell r="GZ306">
            <v>1.7999999999999999E-2</v>
          </cell>
          <cell r="HA306">
            <v>1.7999999999999999E-2</v>
          </cell>
          <cell r="HB306">
            <v>1.7999999999999999E-2</v>
          </cell>
          <cell r="HC306">
            <v>1.7999999999999999E-2</v>
          </cell>
          <cell r="HD306">
            <v>0.01</v>
          </cell>
          <cell r="HE306">
            <v>4.9000000000000002E-2</v>
          </cell>
          <cell r="HF306">
            <v>9.0999999999999998E-2</v>
          </cell>
          <cell r="HG306">
            <v>6.0999999999999999E-2</v>
          </cell>
          <cell r="HH306">
            <v>6.5000000000000002E-2</v>
          </cell>
          <cell r="HI306">
            <v>6.7000000000000004E-2</v>
          </cell>
          <cell r="HJ306">
            <v>5.8999999999999997E-2</v>
          </cell>
        </row>
        <row r="307">
          <cell r="G307" t="str">
            <v>ARIEL</v>
          </cell>
          <cell r="L307" t="str">
            <v>Burnham Park Elementary Network</v>
          </cell>
          <cell r="AB307">
            <v>609951</v>
          </cell>
          <cell r="AR307" t="str">
            <v>&lt; 30</v>
          </cell>
          <cell r="AS307" t="str">
            <v/>
          </cell>
          <cell r="AT307" t="str">
            <v/>
          </cell>
          <cell r="AU307" t="str">
            <v/>
          </cell>
        </row>
        <row r="308">
          <cell r="G308" t="str">
            <v>GREENE</v>
          </cell>
          <cell r="L308" t="str">
            <v>Pershing Elementary Network</v>
          </cell>
          <cell r="AB308">
            <v>609952</v>
          </cell>
          <cell r="AR308" t="str">
            <v>&gt; 75</v>
          </cell>
          <cell r="AS308" t="str">
            <v>neutral</v>
          </cell>
          <cell r="AT308" t="str">
            <v>strong</v>
          </cell>
          <cell r="AU308" t="str">
            <v>strong</v>
          </cell>
          <cell r="AV308">
            <v>59</v>
          </cell>
          <cell r="AW308">
            <v>69</v>
          </cell>
          <cell r="AX308">
            <v>78</v>
          </cell>
          <cell r="AY308">
            <v>323</v>
          </cell>
          <cell r="AZ308">
            <v>24</v>
          </cell>
          <cell r="BA308">
            <v>6</v>
          </cell>
          <cell r="BB308">
            <v>2</v>
          </cell>
          <cell r="BC308">
            <v>273</v>
          </cell>
          <cell r="BI308">
            <v>0</v>
          </cell>
          <cell r="BJ308">
            <v>6.0000000000000001E-3</v>
          </cell>
          <cell r="BK308">
            <v>3.0000000000000001E-3</v>
          </cell>
          <cell r="BL308">
            <v>1.2E-2</v>
          </cell>
          <cell r="BM308">
            <v>1.2E-2</v>
          </cell>
          <cell r="BN308">
            <v>6.5000000000000002E-2</v>
          </cell>
          <cell r="BO308">
            <v>5.8999999999999997E-2</v>
          </cell>
          <cell r="BP308">
            <v>2.1999999999999999E-2</v>
          </cell>
          <cell r="BQ308">
            <v>0.04</v>
          </cell>
          <cell r="BR308">
            <v>2.5000000000000001E-2</v>
          </cell>
          <cell r="BS308">
            <v>0.09</v>
          </cell>
          <cell r="BT308">
            <v>0.121</v>
          </cell>
          <cell r="BU308">
            <v>0.33100000000000002</v>
          </cell>
          <cell r="BV308">
            <v>0.30299999999999999</v>
          </cell>
          <cell r="BW308">
            <v>0.32200000000000001</v>
          </cell>
          <cell r="BX308">
            <v>0.16700000000000001</v>
          </cell>
          <cell r="BY308">
            <v>0.245</v>
          </cell>
          <cell r="BZ308">
            <v>0.26300000000000001</v>
          </cell>
          <cell r="CA308">
            <v>2.8000000000000001E-2</v>
          </cell>
          <cell r="CB308">
            <v>1.9E-2</v>
          </cell>
          <cell r="CC308">
            <v>2.5000000000000001E-2</v>
          </cell>
          <cell r="CD308">
            <v>3.4000000000000002E-2</v>
          </cell>
          <cell r="CE308">
            <v>3.1E-2</v>
          </cell>
          <cell r="CF308">
            <v>0.04</v>
          </cell>
          <cell r="CG308">
            <v>0.58199999999999996</v>
          </cell>
          <cell r="CH308">
            <v>0.65</v>
          </cell>
          <cell r="CI308">
            <v>0.61</v>
          </cell>
          <cell r="CJ308">
            <v>0.76200000000000001</v>
          </cell>
          <cell r="CK308">
            <v>0.622</v>
          </cell>
          <cell r="CL308">
            <v>0.51100000000000001</v>
          </cell>
          <cell r="CM308">
            <v>0</v>
          </cell>
          <cell r="CN308">
            <v>0</v>
          </cell>
          <cell r="CO308">
            <v>3.0000000000000001E-3</v>
          </cell>
          <cell r="CP308">
            <v>0</v>
          </cell>
          <cell r="CQ308">
            <v>0</v>
          </cell>
          <cell r="CR308">
            <v>0</v>
          </cell>
          <cell r="CS308">
            <v>2.1999999999999999E-2</v>
          </cell>
          <cell r="CT308">
            <v>6.2E-2</v>
          </cell>
          <cell r="CU308">
            <v>1.2E-2</v>
          </cell>
          <cell r="CV308">
            <v>8.9999999999999993E-3</v>
          </cell>
          <cell r="CW308">
            <v>1.4999999999999999E-2</v>
          </cell>
          <cell r="CX308">
            <v>1.4999999999999999E-2</v>
          </cell>
          <cell r="CY308">
            <v>1.4999999999999999E-2</v>
          </cell>
          <cell r="CZ308">
            <v>1.2E-2</v>
          </cell>
          <cell r="DA308">
            <v>2.8000000000000001E-2</v>
          </cell>
          <cell r="DB308">
            <v>4.2999999999999997E-2</v>
          </cell>
          <cell r="DC308">
            <v>7.0999999999999994E-2</v>
          </cell>
          <cell r="DD308">
            <v>6.2E-2</v>
          </cell>
          <cell r="DE308">
            <v>0.08</v>
          </cell>
          <cell r="DF308">
            <v>9.6000000000000002E-2</v>
          </cell>
          <cell r="DG308">
            <v>0.14199999999999999</v>
          </cell>
          <cell r="DH308">
            <v>0.127</v>
          </cell>
          <cell r="DI308">
            <v>0.105</v>
          </cell>
          <cell r="DJ308">
            <v>0.19800000000000001</v>
          </cell>
          <cell r="DK308">
            <v>0.19800000000000001</v>
          </cell>
          <cell r="DL308">
            <v>0.19500000000000001</v>
          </cell>
          <cell r="DM308">
            <v>0.19500000000000001</v>
          </cell>
          <cell r="DN308">
            <v>1.4999999999999999E-2</v>
          </cell>
          <cell r="DO308">
            <v>2.5000000000000001E-2</v>
          </cell>
          <cell r="DP308">
            <v>3.4000000000000002E-2</v>
          </cell>
          <cell r="DQ308">
            <v>1.9E-2</v>
          </cell>
          <cell r="DR308">
            <v>3.1E-2</v>
          </cell>
          <cell r="DS308">
            <v>2.1999999999999999E-2</v>
          </cell>
          <cell r="DT308">
            <v>3.1E-2</v>
          </cell>
          <cell r="DU308">
            <v>3.1E-2</v>
          </cell>
          <cell r="DV308">
            <v>3.6999999999999998E-2</v>
          </cell>
          <cell r="DW308">
            <v>0.89500000000000002</v>
          </cell>
          <cell r="DX308">
            <v>0.86399999999999999</v>
          </cell>
          <cell r="DY308">
            <v>0.80500000000000005</v>
          </cell>
          <cell r="DZ308">
            <v>0.83899999999999997</v>
          </cell>
          <cell r="EA308">
            <v>0.85099999999999998</v>
          </cell>
          <cell r="EB308">
            <v>0.752</v>
          </cell>
          <cell r="EC308">
            <v>0.70599999999999996</v>
          </cell>
          <cell r="ED308">
            <v>0.64100000000000001</v>
          </cell>
          <cell r="EE308">
            <v>0.69299999999999995</v>
          </cell>
          <cell r="EF308">
            <v>0.52300000000000002</v>
          </cell>
          <cell r="EG308">
            <v>0</v>
          </cell>
          <cell r="EH308">
            <v>0</v>
          </cell>
          <cell r="EJ308">
            <v>0.17</v>
          </cell>
          <cell r="EK308">
            <v>0.05</v>
          </cell>
          <cell r="EL308">
            <v>6.0000000000000001E-3</v>
          </cell>
          <cell r="EN308">
            <v>7.6999999999999999E-2</v>
          </cell>
          <cell r="EO308">
            <v>0.25700000000000001</v>
          </cell>
          <cell r="EP308">
            <v>0.17599999999999999</v>
          </cell>
          <cell r="ER308">
            <v>9.6000000000000002E-2</v>
          </cell>
          <cell r="ES308">
            <v>5.6000000000000001E-2</v>
          </cell>
          <cell r="ET308">
            <v>0.10199999999999999</v>
          </cell>
          <cell r="EV308">
            <v>0.13300000000000001</v>
          </cell>
          <cell r="EW308">
            <v>0.63800000000000001</v>
          </cell>
          <cell r="EX308">
            <v>0.71499999999999997</v>
          </cell>
          <cell r="EZ308">
            <v>8.92</v>
          </cell>
          <cell r="FA308">
            <v>3.0000000000000001E-3</v>
          </cell>
          <cell r="FB308">
            <v>6.0000000000000001E-3</v>
          </cell>
          <cell r="FC308">
            <v>3.0000000000000001E-3</v>
          </cell>
          <cell r="FD308">
            <v>6.0000000000000001E-3</v>
          </cell>
          <cell r="FE308">
            <v>1.9E-2</v>
          </cell>
          <cell r="FF308">
            <v>3.6999999999999998E-2</v>
          </cell>
          <cell r="FG308">
            <v>5.6000000000000001E-2</v>
          </cell>
          <cell r="FH308">
            <v>0.161</v>
          </cell>
          <cell r="FI308">
            <v>0.13</v>
          </cell>
          <cell r="FJ308">
            <v>0.502</v>
          </cell>
          <cell r="FK308">
            <v>7.6999999999999999E-2</v>
          </cell>
          <cell r="GA308">
            <v>0</v>
          </cell>
          <cell r="GB308">
            <v>3.0000000000000001E-3</v>
          </cell>
          <cell r="GC308">
            <v>3.0000000000000001E-3</v>
          </cell>
          <cell r="GD308">
            <v>6.0000000000000001E-3</v>
          </cell>
          <cell r="GE308">
            <v>3.1E-2</v>
          </cell>
          <cell r="GF308">
            <v>0</v>
          </cell>
          <cell r="GG308">
            <v>0.20399999999999999</v>
          </cell>
          <cell r="GH308">
            <v>0.22900000000000001</v>
          </cell>
          <cell r="GI308">
            <v>0.17299999999999999</v>
          </cell>
          <cell r="GJ308">
            <v>0.248</v>
          </cell>
          <cell r="GK308">
            <v>0.316</v>
          </cell>
          <cell r="GL308">
            <v>0.17599999999999999</v>
          </cell>
          <cell r="GM308">
            <v>0.70599999999999996</v>
          </cell>
          <cell r="GN308">
            <v>0.53600000000000003</v>
          </cell>
          <cell r="GO308">
            <v>0.64100000000000001</v>
          </cell>
          <cell r="GP308">
            <v>0.61299999999999999</v>
          </cell>
          <cell r="GQ308">
            <v>0.46400000000000002</v>
          </cell>
          <cell r="GR308">
            <v>0.72799999999999998</v>
          </cell>
          <cell r="GS308">
            <v>1.9E-2</v>
          </cell>
          <cell r="GT308">
            <v>0.13300000000000001</v>
          </cell>
          <cell r="GU308">
            <v>7.3999999999999996E-2</v>
          </cell>
          <cell r="GV308">
            <v>3.1E-2</v>
          </cell>
          <cell r="GW308">
            <v>7.3999999999999996E-2</v>
          </cell>
          <cell r="GX308">
            <v>1.4999999999999999E-2</v>
          </cell>
          <cell r="GY308">
            <v>1.2E-2</v>
          </cell>
          <cell r="GZ308">
            <v>1.4999999999999999E-2</v>
          </cell>
          <cell r="HA308">
            <v>2.5000000000000001E-2</v>
          </cell>
          <cell r="HB308">
            <v>2.5000000000000001E-2</v>
          </cell>
          <cell r="HC308">
            <v>0.04</v>
          </cell>
          <cell r="HD308">
            <v>1.9E-2</v>
          </cell>
          <cell r="HE308">
            <v>5.8999999999999997E-2</v>
          </cell>
          <cell r="HF308">
            <v>8.4000000000000005E-2</v>
          </cell>
          <cell r="HG308">
            <v>8.4000000000000005E-2</v>
          </cell>
          <cell r="HH308">
            <v>7.6999999999999999E-2</v>
          </cell>
          <cell r="HI308">
            <v>7.3999999999999996E-2</v>
          </cell>
          <cell r="HJ308">
            <v>6.2E-2</v>
          </cell>
        </row>
        <row r="309">
          <cell r="G309" t="str">
            <v>GREGORY</v>
          </cell>
          <cell r="L309" t="str">
            <v>Garfield-Humboldt Elementary Network</v>
          </cell>
          <cell r="AB309">
            <v>609954</v>
          </cell>
          <cell r="AR309" t="str">
            <v>66</v>
          </cell>
          <cell r="AS309" t="str">
            <v>neutral</v>
          </cell>
          <cell r="AT309" t="str">
            <v>neutral</v>
          </cell>
          <cell r="AU309" t="str">
            <v>strong</v>
          </cell>
          <cell r="AV309">
            <v>53</v>
          </cell>
          <cell r="AW309">
            <v>49</v>
          </cell>
          <cell r="AX309">
            <v>67</v>
          </cell>
          <cell r="AY309">
            <v>112</v>
          </cell>
          <cell r="AZ309">
            <v>0</v>
          </cell>
          <cell r="BA309">
            <v>0</v>
          </cell>
          <cell r="BB309">
            <v>108</v>
          </cell>
          <cell r="BC309">
            <v>1</v>
          </cell>
          <cell r="BI309">
            <v>8.9999999999999993E-3</v>
          </cell>
          <cell r="BJ309">
            <v>0</v>
          </cell>
          <cell r="BK309">
            <v>0</v>
          </cell>
          <cell r="BL309">
            <v>8.9999999999999993E-3</v>
          </cell>
          <cell r="BM309">
            <v>8.9999999999999993E-3</v>
          </cell>
          <cell r="BN309">
            <v>7.0999999999999994E-2</v>
          </cell>
          <cell r="BO309">
            <v>0.13400000000000001</v>
          </cell>
          <cell r="BP309">
            <v>7.0999999999999994E-2</v>
          </cell>
          <cell r="BQ309">
            <v>6.3E-2</v>
          </cell>
          <cell r="BR309">
            <v>9.8000000000000004E-2</v>
          </cell>
          <cell r="BS309">
            <v>7.0999999999999994E-2</v>
          </cell>
          <cell r="BT309">
            <v>0.125</v>
          </cell>
          <cell r="BU309">
            <v>0.28599999999999998</v>
          </cell>
          <cell r="BV309">
            <v>0.24099999999999999</v>
          </cell>
          <cell r="BW309">
            <v>0.313</v>
          </cell>
          <cell r="BX309">
            <v>0.161</v>
          </cell>
          <cell r="BY309">
            <v>0.26800000000000002</v>
          </cell>
          <cell r="BZ309">
            <v>0.214</v>
          </cell>
          <cell r="CA309">
            <v>8.9999999999999993E-3</v>
          </cell>
          <cell r="CB309">
            <v>2.7E-2</v>
          </cell>
          <cell r="CC309">
            <v>1.7999999999999999E-2</v>
          </cell>
          <cell r="CD309">
            <v>0</v>
          </cell>
          <cell r="CE309">
            <v>8.9999999999999993E-3</v>
          </cell>
          <cell r="CF309">
            <v>4.4999999999999998E-2</v>
          </cell>
          <cell r="CG309">
            <v>0.56299999999999994</v>
          </cell>
          <cell r="CH309">
            <v>0.66100000000000003</v>
          </cell>
          <cell r="CI309">
            <v>0.60699999999999998</v>
          </cell>
          <cell r="CJ309">
            <v>0.73199999999999998</v>
          </cell>
          <cell r="CK309">
            <v>0.64300000000000002</v>
          </cell>
          <cell r="CL309">
            <v>0.54500000000000004</v>
          </cell>
          <cell r="CM309">
            <v>0</v>
          </cell>
          <cell r="CN309">
            <v>8.9999999999999993E-3</v>
          </cell>
          <cell r="CO309">
            <v>8.9999999999999993E-3</v>
          </cell>
          <cell r="CP309">
            <v>8.9999999999999993E-3</v>
          </cell>
          <cell r="CQ309">
            <v>0</v>
          </cell>
          <cell r="CR309">
            <v>8.9999999999999993E-3</v>
          </cell>
          <cell r="CS309">
            <v>2.7E-2</v>
          </cell>
          <cell r="CT309">
            <v>7.0999999999999994E-2</v>
          </cell>
          <cell r="CU309">
            <v>4.4999999999999998E-2</v>
          </cell>
          <cell r="CV309">
            <v>3.5999999999999997E-2</v>
          </cell>
          <cell r="CW309">
            <v>4.4999999999999998E-2</v>
          </cell>
          <cell r="CX309">
            <v>6.3E-2</v>
          </cell>
          <cell r="CY309">
            <v>2.7E-2</v>
          </cell>
          <cell r="CZ309">
            <v>4.4999999999999998E-2</v>
          </cell>
          <cell r="DA309">
            <v>9.8000000000000004E-2</v>
          </cell>
          <cell r="DB309">
            <v>0.08</v>
          </cell>
          <cell r="DC309">
            <v>4.4999999999999998E-2</v>
          </cell>
          <cell r="DD309">
            <v>8.8999999999999996E-2</v>
          </cell>
          <cell r="DE309">
            <v>0.214</v>
          </cell>
          <cell r="DF309">
            <v>0.19600000000000001</v>
          </cell>
          <cell r="DG309">
            <v>0.188</v>
          </cell>
          <cell r="DH309">
            <v>0.17</v>
          </cell>
          <cell r="DI309">
            <v>0.17899999999999999</v>
          </cell>
          <cell r="DJ309">
            <v>0.27700000000000002</v>
          </cell>
          <cell r="DK309">
            <v>0.17899999999999999</v>
          </cell>
          <cell r="DL309">
            <v>0.152</v>
          </cell>
          <cell r="DM309">
            <v>0.13400000000000001</v>
          </cell>
          <cell r="DN309">
            <v>0</v>
          </cell>
          <cell r="DO309">
            <v>8.9999999999999993E-3</v>
          </cell>
          <cell r="DP309">
            <v>8.9999999999999993E-3</v>
          </cell>
          <cell r="DQ309">
            <v>8.9999999999999993E-3</v>
          </cell>
          <cell r="DR309">
            <v>0</v>
          </cell>
          <cell r="DS309">
            <v>0</v>
          </cell>
          <cell r="DT309">
            <v>0</v>
          </cell>
          <cell r="DU309">
            <v>8.9999999999999993E-3</v>
          </cell>
          <cell r="DV309">
            <v>8.9999999999999993E-3</v>
          </cell>
          <cell r="DW309">
            <v>0.75</v>
          </cell>
          <cell r="DX309">
            <v>0.74099999999999999</v>
          </cell>
          <cell r="DY309">
            <v>0.73199999999999998</v>
          </cell>
          <cell r="DZ309">
            <v>0.78600000000000003</v>
          </cell>
          <cell r="EA309">
            <v>0.77700000000000002</v>
          </cell>
          <cell r="EB309">
            <v>0.61599999999999999</v>
          </cell>
          <cell r="EC309">
            <v>0.71399999999999997</v>
          </cell>
          <cell r="ED309">
            <v>0.72299999999999998</v>
          </cell>
          <cell r="EE309">
            <v>0.72299999999999998</v>
          </cell>
          <cell r="EF309">
            <v>0.42899999999999999</v>
          </cell>
          <cell r="EG309">
            <v>8.9999999999999993E-3</v>
          </cell>
          <cell r="EH309">
            <v>8.9999999999999993E-3</v>
          </cell>
          <cell r="EJ309">
            <v>0.313</v>
          </cell>
          <cell r="EK309">
            <v>8.8999999999999996E-2</v>
          </cell>
          <cell r="EL309">
            <v>6.3E-2</v>
          </cell>
          <cell r="EN309">
            <v>3.5999999999999997E-2</v>
          </cell>
          <cell r="EO309">
            <v>0.30399999999999999</v>
          </cell>
          <cell r="EP309">
            <v>0.23200000000000001</v>
          </cell>
          <cell r="ER309">
            <v>2.7E-2</v>
          </cell>
          <cell r="ES309">
            <v>8.9999999999999993E-3</v>
          </cell>
          <cell r="ET309">
            <v>7.0999999999999994E-2</v>
          </cell>
          <cell r="EV309">
            <v>0.19600000000000001</v>
          </cell>
          <cell r="EW309">
            <v>0.58899999999999997</v>
          </cell>
          <cell r="EX309">
            <v>0.625</v>
          </cell>
          <cell r="EZ309">
            <v>8.08</v>
          </cell>
          <cell r="FA309">
            <v>1.7999999999999999E-2</v>
          </cell>
          <cell r="FB309">
            <v>8.9999999999999993E-3</v>
          </cell>
          <cell r="FC309">
            <v>1.7999999999999999E-2</v>
          </cell>
          <cell r="FD309">
            <v>4.4999999999999998E-2</v>
          </cell>
          <cell r="FE309">
            <v>6.3E-2</v>
          </cell>
          <cell r="FF309">
            <v>7.0999999999999994E-2</v>
          </cell>
          <cell r="FG309">
            <v>4.4999999999999998E-2</v>
          </cell>
          <cell r="FH309">
            <v>0.161</v>
          </cell>
          <cell r="FI309">
            <v>0.152</v>
          </cell>
          <cell r="FJ309">
            <v>0.375</v>
          </cell>
          <cell r="FK309">
            <v>4.4999999999999998E-2</v>
          </cell>
          <cell r="GA309">
            <v>8.9999999999999993E-3</v>
          </cell>
          <cell r="GB309">
            <v>8.9999999999999993E-3</v>
          </cell>
          <cell r="GC309">
            <v>8.9999999999999993E-3</v>
          </cell>
          <cell r="GD309">
            <v>8.9999999999999993E-3</v>
          </cell>
          <cell r="GE309">
            <v>7.0999999999999994E-2</v>
          </cell>
          <cell r="GF309">
            <v>8.9999999999999993E-3</v>
          </cell>
          <cell r="GG309">
            <v>0.29499999999999998</v>
          </cell>
          <cell r="GH309">
            <v>0.27700000000000002</v>
          </cell>
          <cell r="GI309">
            <v>0.223</v>
          </cell>
          <cell r="GJ309">
            <v>0.214</v>
          </cell>
          <cell r="GK309">
            <v>0.23200000000000001</v>
          </cell>
          <cell r="GL309">
            <v>0.25900000000000001</v>
          </cell>
          <cell r="GM309">
            <v>0.58899999999999997</v>
          </cell>
          <cell r="GN309">
            <v>0.438</v>
          </cell>
          <cell r="GO309">
            <v>0.51800000000000002</v>
          </cell>
          <cell r="GP309">
            <v>0.52700000000000002</v>
          </cell>
          <cell r="GQ309">
            <v>0.51800000000000002</v>
          </cell>
          <cell r="GR309">
            <v>0.65200000000000002</v>
          </cell>
          <cell r="GS309">
            <v>6.3E-2</v>
          </cell>
          <cell r="GT309">
            <v>0.214</v>
          </cell>
          <cell r="GU309">
            <v>0.19600000000000001</v>
          </cell>
          <cell r="GV309">
            <v>0.17</v>
          </cell>
          <cell r="GW309">
            <v>0.13400000000000001</v>
          </cell>
          <cell r="GX309">
            <v>4.4999999999999998E-2</v>
          </cell>
          <cell r="GY309">
            <v>1.7999999999999999E-2</v>
          </cell>
          <cell r="GZ309">
            <v>3.5999999999999997E-2</v>
          </cell>
          <cell r="HA309">
            <v>2.7E-2</v>
          </cell>
          <cell r="HB309">
            <v>2.7E-2</v>
          </cell>
          <cell r="HC309">
            <v>1.7999999999999999E-2</v>
          </cell>
          <cell r="HD309">
            <v>1.7999999999999999E-2</v>
          </cell>
          <cell r="HE309">
            <v>2.7E-2</v>
          </cell>
          <cell r="HF309">
            <v>2.7E-2</v>
          </cell>
          <cell r="HG309">
            <v>2.7E-2</v>
          </cell>
          <cell r="HH309">
            <v>5.3999999999999999E-2</v>
          </cell>
          <cell r="HI309">
            <v>2.7E-2</v>
          </cell>
          <cell r="HJ309">
            <v>1.7999999999999999E-2</v>
          </cell>
        </row>
        <row r="310">
          <cell r="G310" t="str">
            <v>GRESHAM</v>
          </cell>
          <cell r="L310" t="str">
            <v>Englewood-Gresham Elementary Network</v>
          </cell>
          <cell r="AB310">
            <v>609955</v>
          </cell>
          <cell r="AR310" t="str">
            <v>58</v>
          </cell>
          <cell r="AS310" t="str">
            <v>strong</v>
          </cell>
          <cell r="AT310" t="str">
            <v>weak</v>
          </cell>
          <cell r="AU310" t="str">
            <v>neutral</v>
          </cell>
          <cell r="AV310">
            <v>61</v>
          </cell>
          <cell r="AW310">
            <v>33</v>
          </cell>
          <cell r="AX310">
            <v>43</v>
          </cell>
          <cell r="AY310">
            <v>118</v>
          </cell>
          <cell r="AZ310">
            <v>0</v>
          </cell>
          <cell r="BA310">
            <v>0</v>
          </cell>
          <cell r="BB310">
            <v>115</v>
          </cell>
          <cell r="BC310">
            <v>0</v>
          </cell>
          <cell r="BI310">
            <v>0</v>
          </cell>
          <cell r="BJ310">
            <v>0</v>
          </cell>
          <cell r="BK310">
            <v>8.0000000000000002E-3</v>
          </cell>
          <cell r="BL310">
            <v>8.0000000000000002E-3</v>
          </cell>
          <cell r="BM310">
            <v>1.7000000000000001E-2</v>
          </cell>
          <cell r="BN310">
            <v>4.2000000000000003E-2</v>
          </cell>
          <cell r="BO310">
            <v>5.8999999999999997E-2</v>
          </cell>
          <cell r="BP310">
            <v>5.0999999999999997E-2</v>
          </cell>
          <cell r="BQ310">
            <v>2.5000000000000001E-2</v>
          </cell>
          <cell r="BR310">
            <v>5.8999999999999997E-2</v>
          </cell>
          <cell r="BS310">
            <v>9.2999999999999999E-2</v>
          </cell>
          <cell r="BT310">
            <v>0.13600000000000001</v>
          </cell>
          <cell r="BU310">
            <v>0.254</v>
          </cell>
          <cell r="BV310">
            <v>0.26300000000000001</v>
          </cell>
          <cell r="BW310">
            <v>0.27100000000000002</v>
          </cell>
          <cell r="BX310">
            <v>0.246</v>
          </cell>
          <cell r="BY310">
            <v>0.22900000000000001</v>
          </cell>
          <cell r="BZ310">
            <v>0.26300000000000001</v>
          </cell>
          <cell r="CA310">
            <v>1.7000000000000001E-2</v>
          </cell>
          <cell r="CB310">
            <v>1.7000000000000001E-2</v>
          </cell>
          <cell r="CC310">
            <v>4.2000000000000003E-2</v>
          </cell>
          <cell r="CD310">
            <v>0</v>
          </cell>
          <cell r="CE310">
            <v>4.2000000000000003E-2</v>
          </cell>
          <cell r="CF310">
            <v>8.0000000000000002E-3</v>
          </cell>
          <cell r="CG310">
            <v>0.66900000000000004</v>
          </cell>
          <cell r="CH310">
            <v>0.66900000000000004</v>
          </cell>
          <cell r="CI310">
            <v>0.65300000000000002</v>
          </cell>
          <cell r="CJ310">
            <v>0.68600000000000005</v>
          </cell>
          <cell r="CK310">
            <v>0.61899999999999999</v>
          </cell>
          <cell r="CL310">
            <v>0.55100000000000005</v>
          </cell>
          <cell r="CM310">
            <v>0</v>
          </cell>
          <cell r="CN310">
            <v>8.0000000000000002E-3</v>
          </cell>
          <cell r="CO310">
            <v>8.0000000000000002E-3</v>
          </cell>
          <cell r="CP310">
            <v>0</v>
          </cell>
          <cell r="CQ310">
            <v>0</v>
          </cell>
          <cell r="CR310">
            <v>3.4000000000000002E-2</v>
          </cell>
          <cell r="CS310">
            <v>6.8000000000000005E-2</v>
          </cell>
          <cell r="CT310">
            <v>0.13600000000000001</v>
          </cell>
          <cell r="CU310">
            <v>5.0999999999999997E-2</v>
          </cell>
          <cell r="CV310">
            <v>2.5000000000000001E-2</v>
          </cell>
          <cell r="CW310">
            <v>2.5000000000000001E-2</v>
          </cell>
          <cell r="CX310">
            <v>5.8999999999999997E-2</v>
          </cell>
          <cell r="CY310">
            <v>8.5000000000000006E-2</v>
          </cell>
          <cell r="CZ310">
            <v>0.127</v>
          </cell>
          <cell r="DA310">
            <v>0.11899999999999999</v>
          </cell>
          <cell r="DB310">
            <v>8.5000000000000006E-2</v>
          </cell>
          <cell r="DC310">
            <v>0.10199999999999999</v>
          </cell>
          <cell r="DD310">
            <v>0.13600000000000001</v>
          </cell>
          <cell r="DE310">
            <v>0.10199999999999999</v>
          </cell>
          <cell r="DF310">
            <v>0.20300000000000001</v>
          </cell>
          <cell r="DG310">
            <v>0.20300000000000001</v>
          </cell>
          <cell r="DH310">
            <v>0.16900000000000001</v>
          </cell>
          <cell r="DI310">
            <v>0.161</v>
          </cell>
          <cell r="DJ310">
            <v>0.22</v>
          </cell>
          <cell r="DK310">
            <v>0.246</v>
          </cell>
          <cell r="DL310">
            <v>0.17799999999999999</v>
          </cell>
          <cell r="DM310">
            <v>0.153</v>
          </cell>
          <cell r="DN310">
            <v>8.0000000000000002E-3</v>
          </cell>
          <cell r="DO310">
            <v>8.0000000000000002E-3</v>
          </cell>
          <cell r="DP310">
            <v>1.7000000000000001E-2</v>
          </cell>
          <cell r="DQ310">
            <v>2.5000000000000001E-2</v>
          </cell>
          <cell r="DR310">
            <v>2.5000000000000001E-2</v>
          </cell>
          <cell r="DS310">
            <v>8.0000000000000002E-3</v>
          </cell>
          <cell r="DT310">
            <v>1.7000000000000001E-2</v>
          </cell>
          <cell r="DU310">
            <v>1.7000000000000001E-2</v>
          </cell>
          <cell r="DV310">
            <v>3.4000000000000002E-2</v>
          </cell>
          <cell r="DW310">
            <v>0.86399999999999999</v>
          </cell>
          <cell r="DX310">
            <v>0.754</v>
          </cell>
          <cell r="DY310">
            <v>0.71199999999999997</v>
          </cell>
          <cell r="DZ310">
            <v>0.72</v>
          </cell>
          <cell r="EA310">
            <v>0.68600000000000005</v>
          </cell>
          <cell r="EB310">
            <v>0.61899999999999999</v>
          </cell>
          <cell r="EC310">
            <v>0.58499999999999996</v>
          </cell>
          <cell r="ED310">
            <v>0.56799999999999995</v>
          </cell>
          <cell r="EE310">
            <v>0.627</v>
          </cell>
          <cell r="EF310">
            <v>0.29699999999999999</v>
          </cell>
          <cell r="EG310">
            <v>1.7000000000000001E-2</v>
          </cell>
          <cell r="EH310">
            <v>1.7000000000000001E-2</v>
          </cell>
          <cell r="EJ310">
            <v>0.28000000000000003</v>
          </cell>
          <cell r="EK310">
            <v>0.127</v>
          </cell>
          <cell r="EL310">
            <v>8.5000000000000006E-2</v>
          </cell>
          <cell r="EN310">
            <v>0.127</v>
          </cell>
          <cell r="EO310">
            <v>0.28799999999999998</v>
          </cell>
          <cell r="EP310">
            <v>0.29699999999999999</v>
          </cell>
          <cell r="ER310">
            <v>9.2999999999999999E-2</v>
          </cell>
          <cell r="ES310">
            <v>0.11899999999999999</v>
          </cell>
          <cell r="ET310">
            <v>0.13600000000000001</v>
          </cell>
          <cell r="EV310">
            <v>0.20300000000000001</v>
          </cell>
          <cell r="EW310">
            <v>0.44900000000000001</v>
          </cell>
          <cell r="EX310">
            <v>0.46600000000000003</v>
          </cell>
          <cell r="EZ310">
            <v>7.32</v>
          </cell>
          <cell r="FA310">
            <v>1.7000000000000001E-2</v>
          </cell>
          <cell r="FB310">
            <v>3.4000000000000002E-2</v>
          </cell>
          <cell r="FC310">
            <v>2.5000000000000001E-2</v>
          </cell>
          <cell r="FD310">
            <v>6.8000000000000005E-2</v>
          </cell>
          <cell r="FE310">
            <v>0.10199999999999999</v>
          </cell>
          <cell r="FF310">
            <v>3.4000000000000002E-2</v>
          </cell>
          <cell r="FG310">
            <v>0.11899999999999999</v>
          </cell>
          <cell r="FH310">
            <v>0.127</v>
          </cell>
          <cell r="FI310">
            <v>7.5999999999999998E-2</v>
          </cell>
          <cell r="FJ310">
            <v>0.27100000000000002</v>
          </cell>
          <cell r="FK310">
            <v>0.127</v>
          </cell>
          <cell r="GA310">
            <v>5.0999999999999997E-2</v>
          </cell>
          <cell r="GB310">
            <v>2.5000000000000001E-2</v>
          </cell>
          <cell r="GC310">
            <v>4.2000000000000003E-2</v>
          </cell>
          <cell r="GD310">
            <v>1.7000000000000001E-2</v>
          </cell>
          <cell r="GE310">
            <v>5.0999999999999997E-2</v>
          </cell>
          <cell r="GF310">
            <v>1.7000000000000001E-2</v>
          </cell>
          <cell r="GG310">
            <v>0.35599999999999998</v>
          </cell>
          <cell r="GH310">
            <v>0.314</v>
          </cell>
          <cell r="GI310">
            <v>0.314</v>
          </cell>
          <cell r="GJ310">
            <v>0.32200000000000001</v>
          </cell>
          <cell r="GK310">
            <v>0.441</v>
          </cell>
          <cell r="GL310">
            <v>0.33100000000000002</v>
          </cell>
          <cell r="GM310">
            <v>0.441</v>
          </cell>
          <cell r="GN310">
            <v>0.35599999999999998</v>
          </cell>
          <cell r="GO310">
            <v>0.28000000000000003</v>
          </cell>
          <cell r="GP310">
            <v>0.34699999999999998</v>
          </cell>
          <cell r="GQ310">
            <v>0.29699999999999999</v>
          </cell>
          <cell r="GR310">
            <v>0.49199999999999999</v>
          </cell>
          <cell r="GS310">
            <v>4.2000000000000003E-2</v>
          </cell>
          <cell r="GT310">
            <v>0.16900000000000001</v>
          </cell>
          <cell r="GU310">
            <v>0.22</v>
          </cell>
          <cell r="GV310">
            <v>0.17799999999999999</v>
          </cell>
          <cell r="GW310">
            <v>0.10199999999999999</v>
          </cell>
          <cell r="GX310">
            <v>4.2000000000000003E-2</v>
          </cell>
          <cell r="GY310">
            <v>8.0000000000000002E-3</v>
          </cell>
          <cell r="GZ310">
            <v>3.4000000000000002E-2</v>
          </cell>
          <cell r="HA310">
            <v>4.2000000000000003E-2</v>
          </cell>
          <cell r="HB310">
            <v>2.5000000000000001E-2</v>
          </cell>
          <cell r="HC310">
            <v>8.0000000000000002E-3</v>
          </cell>
          <cell r="HD310">
            <v>1.7000000000000001E-2</v>
          </cell>
          <cell r="HE310">
            <v>0.10199999999999999</v>
          </cell>
          <cell r="HF310">
            <v>0.10199999999999999</v>
          </cell>
          <cell r="HG310">
            <v>0.10199999999999999</v>
          </cell>
          <cell r="HH310">
            <v>0.11</v>
          </cell>
          <cell r="HI310">
            <v>0.10199999999999999</v>
          </cell>
          <cell r="HJ310">
            <v>0.10199999999999999</v>
          </cell>
        </row>
        <row r="311">
          <cell r="G311" t="str">
            <v>GRIMES</v>
          </cell>
          <cell r="L311" t="str">
            <v>Midway Elementary Network</v>
          </cell>
          <cell r="AB311">
            <v>609956</v>
          </cell>
          <cell r="AR311" t="str">
            <v>42</v>
          </cell>
          <cell r="AS311" t="str">
            <v>strong</v>
          </cell>
          <cell r="AT311" t="str">
            <v>neutral</v>
          </cell>
          <cell r="AU311" t="str">
            <v>weak</v>
          </cell>
          <cell r="AV311">
            <v>61</v>
          </cell>
          <cell r="AW311">
            <v>46</v>
          </cell>
          <cell r="AX311">
            <v>34</v>
          </cell>
          <cell r="AY311">
            <v>140</v>
          </cell>
          <cell r="AZ311">
            <v>26</v>
          </cell>
          <cell r="BA311">
            <v>1</v>
          </cell>
          <cell r="BB311">
            <v>1</v>
          </cell>
          <cell r="BC311">
            <v>101</v>
          </cell>
          <cell r="BI311">
            <v>0</v>
          </cell>
          <cell r="BJ311">
            <v>0</v>
          </cell>
          <cell r="BK311">
            <v>0</v>
          </cell>
          <cell r="BL311">
            <v>2.1000000000000001E-2</v>
          </cell>
          <cell r="BM311">
            <v>0</v>
          </cell>
          <cell r="BN311">
            <v>4.2999999999999997E-2</v>
          </cell>
          <cell r="BO311">
            <v>5.7000000000000002E-2</v>
          </cell>
          <cell r="BP311">
            <v>0.05</v>
          </cell>
          <cell r="BQ311">
            <v>7.0999999999999994E-2</v>
          </cell>
          <cell r="BR311">
            <v>4.2999999999999997E-2</v>
          </cell>
          <cell r="BS311">
            <v>0.1</v>
          </cell>
          <cell r="BT311">
            <v>0.114</v>
          </cell>
          <cell r="BU311">
            <v>0.24299999999999999</v>
          </cell>
          <cell r="BV311">
            <v>0.2</v>
          </cell>
          <cell r="BW311">
            <v>0.23599999999999999</v>
          </cell>
          <cell r="BX311">
            <v>0.2</v>
          </cell>
          <cell r="BY311">
            <v>0.32900000000000001</v>
          </cell>
          <cell r="BZ311">
            <v>0.34300000000000003</v>
          </cell>
          <cell r="CA311">
            <v>0</v>
          </cell>
          <cell r="CB311">
            <v>7.0000000000000001E-3</v>
          </cell>
          <cell r="CC311">
            <v>7.0000000000000001E-3</v>
          </cell>
          <cell r="CD311">
            <v>2.9000000000000001E-2</v>
          </cell>
          <cell r="CE311">
            <v>1.4E-2</v>
          </cell>
          <cell r="CF311">
            <v>7.0000000000000001E-3</v>
          </cell>
          <cell r="CG311">
            <v>0.7</v>
          </cell>
          <cell r="CH311">
            <v>0.74299999999999999</v>
          </cell>
          <cell r="CI311">
            <v>0.68600000000000005</v>
          </cell>
          <cell r="CJ311">
            <v>0.70699999999999996</v>
          </cell>
          <cell r="CK311">
            <v>0.55700000000000005</v>
          </cell>
          <cell r="CL311">
            <v>0.49299999999999999</v>
          </cell>
          <cell r="CM311">
            <v>0</v>
          </cell>
          <cell r="CN311">
            <v>7.0000000000000001E-3</v>
          </cell>
          <cell r="CO311">
            <v>7.0000000000000001E-3</v>
          </cell>
          <cell r="CP311">
            <v>0</v>
          </cell>
          <cell r="CQ311">
            <v>7.0000000000000001E-3</v>
          </cell>
          <cell r="CR311">
            <v>7.0000000000000001E-3</v>
          </cell>
          <cell r="CS311">
            <v>2.9000000000000001E-2</v>
          </cell>
          <cell r="CT311">
            <v>0.107</v>
          </cell>
          <cell r="CU311">
            <v>0.05</v>
          </cell>
          <cell r="CV311">
            <v>7.0000000000000001E-3</v>
          </cell>
          <cell r="CW311">
            <v>0</v>
          </cell>
          <cell r="CX311">
            <v>7.0000000000000001E-3</v>
          </cell>
          <cell r="CY311">
            <v>2.9000000000000001E-2</v>
          </cell>
          <cell r="CZ311">
            <v>2.1000000000000001E-2</v>
          </cell>
          <cell r="DA311">
            <v>7.0999999999999994E-2</v>
          </cell>
          <cell r="DB311">
            <v>9.2999999999999999E-2</v>
          </cell>
          <cell r="DC311">
            <v>0.114</v>
          </cell>
          <cell r="DD311">
            <v>0.13600000000000001</v>
          </cell>
          <cell r="DE311">
            <v>0.14299999999999999</v>
          </cell>
          <cell r="DF311">
            <v>0.17100000000000001</v>
          </cell>
          <cell r="DG311">
            <v>0.221</v>
          </cell>
          <cell r="DH311">
            <v>0.20699999999999999</v>
          </cell>
          <cell r="DI311">
            <v>0.20699999999999999</v>
          </cell>
          <cell r="DJ311">
            <v>0.25700000000000001</v>
          </cell>
          <cell r="DK311">
            <v>0.22900000000000001</v>
          </cell>
          <cell r="DL311">
            <v>0.221</v>
          </cell>
          <cell r="DM311">
            <v>0.14299999999999999</v>
          </cell>
          <cell r="DN311">
            <v>0</v>
          </cell>
          <cell r="DO311">
            <v>7.0000000000000001E-3</v>
          </cell>
          <cell r="DP311">
            <v>7.0000000000000001E-3</v>
          </cell>
          <cell r="DQ311">
            <v>0</v>
          </cell>
          <cell r="DR311">
            <v>0</v>
          </cell>
          <cell r="DS311">
            <v>0</v>
          </cell>
          <cell r="DT311">
            <v>7.0000000000000001E-3</v>
          </cell>
          <cell r="DU311">
            <v>4.2999999999999997E-2</v>
          </cell>
          <cell r="DV311">
            <v>1.4E-2</v>
          </cell>
          <cell r="DW311">
            <v>0.85</v>
          </cell>
          <cell r="DX311">
            <v>0.81399999999999995</v>
          </cell>
          <cell r="DY311">
            <v>0.75700000000000001</v>
          </cell>
          <cell r="DZ311">
            <v>0.76400000000000001</v>
          </cell>
          <cell r="EA311">
            <v>0.76400000000000001</v>
          </cell>
          <cell r="EB311">
            <v>0.66400000000000003</v>
          </cell>
          <cell r="EC311">
            <v>0.64300000000000002</v>
          </cell>
          <cell r="ED311">
            <v>0.51400000000000001</v>
          </cell>
          <cell r="EE311">
            <v>0.65700000000000003</v>
          </cell>
          <cell r="EF311">
            <v>0.45</v>
          </cell>
          <cell r="EG311">
            <v>2.1000000000000001E-2</v>
          </cell>
          <cell r="EH311">
            <v>7.0000000000000001E-3</v>
          </cell>
          <cell r="EJ311">
            <v>0.23599999999999999</v>
          </cell>
          <cell r="EK311">
            <v>2.1000000000000001E-2</v>
          </cell>
          <cell r="EL311">
            <v>7.0000000000000001E-3</v>
          </cell>
          <cell r="EN311">
            <v>9.2999999999999999E-2</v>
          </cell>
          <cell r="EO311">
            <v>0.29299999999999998</v>
          </cell>
          <cell r="EP311">
            <v>0.29299999999999998</v>
          </cell>
          <cell r="ER311">
            <v>5.7000000000000002E-2</v>
          </cell>
          <cell r="ES311">
            <v>0.05</v>
          </cell>
          <cell r="ET311">
            <v>0.05</v>
          </cell>
          <cell r="EV311">
            <v>0.16400000000000001</v>
          </cell>
          <cell r="EW311">
            <v>0.61399999999999999</v>
          </cell>
          <cell r="EX311">
            <v>0.64300000000000002</v>
          </cell>
          <cell r="EZ311">
            <v>8.41</v>
          </cell>
          <cell r="FA311">
            <v>0</v>
          </cell>
          <cell r="FB311">
            <v>0</v>
          </cell>
          <cell r="FC311">
            <v>2.1000000000000001E-2</v>
          </cell>
          <cell r="FD311">
            <v>2.9000000000000001E-2</v>
          </cell>
          <cell r="FE311">
            <v>7.0999999999999994E-2</v>
          </cell>
          <cell r="FF311">
            <v>2.9000000000000001E-2</v>
          </cell>
          <cell r="FG311">
            <v>5.7000000000000002E-2</v>
          </cell>
          <cell r="FH311">
            <v>0.193</v>
          </cell>
          <cell r="FI311">
            <v>0.17100000000000001</v>
          </cell>
          <cell r="FJ311">
            <v>0.38600000000000001</v>
          </cell>
          <cell r="FK311">
            <v>4.2999999999999997E-2</v>
          </cell>
          <cell r="GA311">
            <v>1.4E-2</v>
          </cell>
          <cell r="GB311">
            <v>6.4000000000000001E-2</v>
          </cell>
          <cell r="GC311">
            <v>2.9000000000000001E-2</v>
          </cell>
          <cell r="GD311">
            <v>6.4000000000000001E-2</v>
          </cell>
          <cell r="GE311">
            <v>0.193</v>
          </cell>
          <cell r="GF311">
            <v>0</v>
          </cell>
          <cell r="GG311">
            <v>0.33600000000000002</v>
          </cell>
          <cell r="GH311">
            <v>0.29299999999999998</v>
          </cell>
          <cell r="GI311">
            <v>0.33600000000000002</v>
          </cell>
          <cell r="GJ311">
            <v>0.40699999999999997</v>
          </cell>
          <cell r="GK311">
            <v>0.40699999999999997</v>
          </cell>
          <cell r="GL311">
            <v>0.35699999999999998</v>
          </cell>
          <cell r="GM311">
            <v>0.51400000000000001</v>
          </cell>
          <cell r="GN311">
            <v>0.35699999999999998</v>
          </cell>
          <cell r="GO311">
            <v>0.4</v>
          </cell>
          <cell r="GP311">
            <v>0.39300000000000002</v>
          </cell>
          <cell r="GQ311">
            <v>0.27100000000000002</v>
          </cell>
          <cell r="GR311">
            <v>0.54300000000000004</v>
          </cell>
          <cell r="GS311">
            <v>5.7000000000000002E-2</v>
          </cell>
          <cell r="GT311">
            <v>0.16400000000000001</v>
          </cell>
          <cell r="GU311">
            <v>0.121</v>
          </cell>
          <cell r="GV311">
            <v>5.7000000000000002E-2</v>
          </cell>
          <cell r="GW311">
            <v>6.4000000000000001E-2</v>
          </cell>
          <cell r="GX311">
            <v>4.2999999999999997E-2</v>
          </cell>
          <cell r="GY311">
            <v>2.1000000000000001E-2</v>
          </cell>
          <cell r="GZ311">
            <v>4.2999999999999997E-2</v>
          </cell>
          <cell r="HA311">
            <v>4.2999999999999997E-2</v>
          </cell>
          <cell r="HB311">
            <v>1.4E-2</v>
          </cell>
          <cell r="HC311">
            <v>1.4E-2</v>
          </cell>
          <cell r="HD311">
            <v>1.4E-2</v>
          </cell>
          <cell r="HE311">
            <v>5.7000000000000002E-2</v>
          </cell>
          <cell r="HF311">
            <v>7.9000000000000001E-2</v>
          </cell>
          <cell r="HG311">
            <v>7.0999999999999994E-2</v>
          </cell>
          <cell r="HH311">
            <v>6.4000000000000001E-2</v>
          </cell>
          <cell r="HI311">
            <v>0.05</v>
          </cell>
          <cell r="HJ311">
            <v>4.2999999999999997E-2</v>
          </cell>
        </row>
        <row r="312">
          <cell r="G312" t="str">
            <v>GUNSAULUS</v>
          </cell>
          <cell r="L312" t="str">
            <v>Pershing Elementary Network</v>
          </cell>
          <cell r="AB312">
            <v>609958</v>
          </cell>
          <cell r="AR312" t="str">
            <v>37</v>
          </cell>
          <cell r="AS312" t="str">
            <v>weak</v>
          </cell>
          <cell r="AT312" t="str">
            <v>weak</v>
          </cell>
          <cell r="AU312" t="str">
            <v>weak</v>
          </cell>
          <cell r="AV312">
            <v>26</v>
          </cell>
          <cell r="AW312">
            <v>30</v>
          </cell>
          <cell r="AX312">
            <v>35</v>
          </cell>
          <cell r="AY312">
            <v>200</v>
          </cell>
          <cell r="AZ312">
            <v>13</v>
          </cell>
          <cell r="BA312">
            <v>11</v>
          </cell>
          <cell r="BB312">
            <v>20</v>
          </cell>
          <cell r="BC312">
            <v>141</v>
          </cell>
          <cell r="BI312">
            <v>0.01</v>
          </cell>
          <cell r="BJ312">
            <v>5.0000000000000001E-3</v>
          </cell>
          <cell r="BK312">
            <v>0.01</v>
          </cell>
          <cell r="BL312">
            <v>1.4999999999999999E-2</v>
          </cell>
          <cell r="BM312">
            <v>2.5000000000000001E-2</v>
          </cell>
          <cell r="BN312">
            <v>7.4999999999999997E-2</v>
          </cell>
          <cell r="BO312">
            <v>0.11</v>
          </cell>
          <cell r="BP312">
            <v>9.5000000000000001E-2</v>
          </cell>
          <cell r="BQ312">
            <v>0.1</v>
          </cell>
          <cell r="BR312">
            <v>0.06</v>
          </cell>
          <cell r="BS312">
            <v>0.15</v>
          </cell>
          <cell r="BT312">
            <v>0.19</v>
          </cell>
          <cell r="BU312">
            <v>0.54500000000000004</v>
          </cell>
          <cell r="BV312">
            <v>0.45</v>
          </cell>
          <cell r="BW312">
            <v>0.51500000000000001</v>
          </cell>
          <cell r="BX312">
            <v>0.28000000000000003</v>
          </cell>
          <cell r="BY312">
            <v>0.39</v>
          </cell>
          <cell r="BZ312">
            <v>0.4</v>
          </cell>
          <cell r="CA312">
            <v>0.01</v>
          </cell>
          <cell r="CB312">
            <v>0.02</v>
          </cell>
          <cell r="CC312">
            <v>3.5000000000000003E-2</v>
          </cell>
          <cell r="CD312">
            <v>0.01</v>
          </cell>
          <cell r="CE312">
            <v>2.5000000000000001E-2</v>
          </cell>
          <cell r="CF312">
            <v>0.01</v>
          </cell>
          <cell r="CG312">
            <v>0.32500000000000001</v>
          </cell>
          <cell r="CH312">
            <v>0.43</v>
          </cell>
          <cell r="CI312">
            <v>0.34</v>
          </cell>
          <cell r="CJ312">
            <v>0.63500000000000001</v>
          </cell>
          <cell r="CK312">
            <v>0.41</v>
          </cell>
          <cell r="CL312">
            <v>0.32500000000000001</v>
          </cell>
          <cell r="CM312">
            <v>0.01</v>
          </cell>
          <cell r="CN312">
            <v>0.01</v>
          </cell>
          <cell r="CO312">
            <v>1.4999999999999999E-2</v>
          </cell>
          <cell r="CP312">
            <v>5.0000000000000001E-3</v>
          </cell>
          <cell r="CQ312">
            <v>0.01</v>
          </cell>
          <cell r="CR312">
            <v>1.4999999999999999E-2</v>
          </cell>
          <cell r="CS312">
            <v>2.5000000000000001E-2</v>
          </cell>
          <cell r="CT312">
            <v>0.09</v>
          </cell>
          <cell r="CU312">
            <v>4.4999999999999998E-2</v>
          </cell>
          <cell r="CV312">
            <v>0.01</v>
          </cell>
          <cell r="CW312">
            <v>1.4999999999999999E-2</v>
          </cell>
          <cell r="CX312">
            <v>1.4999999999999999E-2</v>
          </cell>
          <cell r="CY312">
            <v>3.5000000000000003E-2</v>
          </cell>
          <cell r="CZ312">
            <v>0.02</v>
          </cell>
          <cell r="DA312">
            <v>2.5000000000000001E-2</v>
          </cell>
          <cell r="DB312">
            <v>0.13500000000000001</v>
          </cell>
          <cell r="DC312">
            <v>0.13</v>
          </cell>
          <cell r="DD312">
            <v>0.125</v>
          </cell>
          <cell r="DE312">
            <v>0.22</v>
          </cell>
          <cell r="DF312">
            <v>0.255</v>
          </cell>
          <cell r="DG312">
            <v>0.28499999999999998</v>
          </cell>
          <cell r="DH312">
            <v>0.28999999999999998</v>
          </cell>
          <cell r="DI312">
            <v>0.315</v>
          </cell>
          <cell r="DJ312">
            <v>0.41</v>
          </cell>
          <cell r="DK312">
            <v>0.31</v>
          </cell>
          <cell r="DL312">
            <v>0.29499999999999998</v>
          </cell>
          <cell r="DM312">
            <v>0.27</v>
          </cell>
          <cell r="DN312">
            <v>0.01</v>
          </cell>
          <cell r="DO312">
            <v>0.01</v>
          </cell>
          <cell r="DP312">
            <v>5.0000000000000001E-3</v>
          </cell>
          <cell r="DQ312">
            <v>0.01</v>
          </cell>
          <cell r="DR312">
            <v>0.03</v>
          </cell>
          <cell r="DS312">
            <v>2.5000000000000001E-2</v>
          </cell>
          <cell r="DT312">
            <v>0.01</v>
          </cell>
          <cell r="DU312">
            <v>1.4999999999999999E-2</v>
          </cell>
          <cell r="DV312">
            <v>0.01</v>
          </cell>
          <cell r="DW312">
            <v>0.75</v>
          </cell>
          <cell r="DX312">
            <v>0.71</v>
          </cell>
          <cell r="DY312">
            <v>0.68</v>
          </cell>
          <cell r="DZ312">
            <v>0.66</v>
          </cell>
          <cell r="EA312">
            <v>0.625</v>
          </cell>
          <cell r="EB312">
            <v>0.52500000000000002</v>
          </cell>
          <cell r="EC312">
            <v>0.52</v>
          </cell>
          <cell r="ED312">
            <v>0.47</v>
          </cell>
          <cell r="EE312">
            <v>0.55000000000000004</v>
          </cell>
          <cell r="EF312">
            <v>0.28999999999999998</v>
          </cell>
          <cell r="EG312">
            <v>1.4999999999999999E-2</v>
          </cell>
          <cell r="EH312">
            <v>5.0000000000000001E-3</v>
          </cell>
          <cell r="EJ312">
            <v>0.375</v>
          </cell>
          <cell r="EK312">
            <v>3.5000000000000003E-2</v>
          </cell>
          <cell r="EL312">
            <v>0.01</v>
          </cell>
          <cell r="EN312">
            <v>0.14000000000000001</v>
          </cell>
          <cell r="EO312">
            <v>0.39500000000000002</v>
          </cell>
          <cell r="EP312">
            <v>0.41499999999999998</v>
          </cell>
          <cell r="ER312">
            <v>0.06</v>
          </cell>
          <cell r="ES312">
            <v>3.5000000000000003E-2</v>
          </cell>
          <cell r="ET312">
            <v>0.08</v>
          </cell>
          <cell r="EV312">
            <v>0.13500000000000001</v>
          </cell>
          <cell r="EW312">
            <v>0.52</v>
          </cell>
          <cell r="EX312">
            <v>0.49</v>
          </cell>
          <cell r="EZ312">
            <v>8.11</v>
          </cell>
          <cell r="FA312">
            <v>5.0000000000000001E-3</v>
          </cell>
          <cell r="FB312">
            <v>0</v>
          </cell>
          <cell r="FC312">
            <v>0.01</v>
          </cell>
          <cell r="FD312">
            <v>0.03</v>
          </cell>
          <cell r="FE312">
            <v>8.5000000000000006E-2</v>
          </cell>
          <cell r="FF312">
            <v>7.0000000000000007E-2</v>
          </cell>
          <cell r="FG312">
            <v>0.09</v>
          </cell>
          <cell r="FH312">
            <v>0.19500000000000001</v>
          </cell>
          <cell r="FI312">
            <v>0.2</v>
          </cell>
          <cell r="FJ312">
            <v>0.3</v>
          </cell>
          <cell r="FK312">
            <v>1.4999999999999999E-2</v>
          </cell>
          <cell r="GA312">
            <v>0.02</v>
          </cell>
          <cell r="GB312">
            <v>2.5000000000000001E-2</v>
          </cell>
          <cell r="GC312">
            <v>2.5000000000000001E-2</v>
          </cell>
          <cell r="GD312">
            <v>1.4999999999999999E-2</v>
          </cell>
          <cell r="GE312">
            <v>0.2</v>
          </cell>
          <cell r="GF312">
            <v>4.4999999999999998E-2</v>
          </cell>
          <cell r="GG312">
            <v>0.34499999999999997</v>
          </cell>
          <cell r="GH312">
            <v>0.41</v>
          </cell>
          <cell r="GI312">
            <v>0.39</v>
          </cell>
          <cell r="GJ312">
            <v>0.37</v>
          </cell>
          <cell r="GK312">
            <v>0.38</v>
          </cell>
          <cell r="GL312">
            <v>0.43</v>
          </cell>
          <cell r="GM312">
            <v>0.54</v>
          </cell>
          <cell r="GN312">
            <v>0.33500000000000002</v>
          </cell>
          <cell r="GO312">
            <v>0.38500000000000001</v>
          </cell>
          <cell r="GP312">
            <v>0.46500000000000002</v>
          </cell>
          <cell r="GQ312">
            <v>0.26500000000000001</v>
          </cell>
          <cell r="GR312">
            <v>0.44500000000000001</v>
          </cell>
          <cell r="GS312">
            <v>4.4999999999999998E-2</v>
          </cell>
          <cell r="GT312">
            <v>0.17499999999999999</v>
          </cell>
          <cell r="GU312">
            <v>0.15</v>
          </cell>
          <cell r="GV312">
            <v>0.105</v>
          </cell>
          <cell r="GW312">
            <v>8.5000000000000006E-2</v>
          </cell>
          <cell r="GX312">
            <v>0.02</v>
          </cell>
          <cell r="GY312">
            <v>1.4999999999999999E-2</v>
          </cell>
          <cell r="GZ312">
            <v>0.02</v>
          </cell>
          <cell r="HA312">
            <v>1.4999999999999999E-2</v>
          </cell>
          <cell r="HB312">
            <v>1.4999999999999999E-2</v>
          </cell>
          <cell r="HC312">
            <v>0.03</v>
          </cell>
          <cell r="HD312">
            <v>0.02</v>
          </cell>
          <cell r="HE312">
            <v>3.5000000000000003E-2</v>
          </cell>
          <cell r="HF312">
            <v>3.5000000000000003E-2</v>
          </cell>
          <cell r="HG312">
            <v>3.5000000000000003E-2</v>
          </cell>
          <cell r="HH312">
            <v>0.03</v>
          </cell>
          <cell r="HI312">
            <v>0.04</v>
          </cell>
          <cell r="HJ312">
            <v>0.04</v>
          </cell>
        </row>
        <row r="313">
          <cell r="G313" t="str">
            <v>HAINES</v>
          </cell>
          <cell r="L313" t="str">
            <v>Pershing Elementary Network</v>
          </cell>
          <cell r="AB313">
            <v>609959</v>
          </cell>
          <cell r="AR313" t="str">
            <v>&gt; 75</v>
          </cell>
          <cell r="AS313" t="str">
            <v>weak</v>
          </cell>
          <cell r="AT313" t="str">
            <v>weak</v>
          </cell>
          <cell r="AU313" t="str">
            <v>very weak</v>
          </cell>
          <cell r="AV313">
            <v>31</v>
          </cell>
          <cell r="AW313">
            <v>36</v>
          </cell>
          <cell r="AX313">
            <v>8</v>
          </cell>
          <cell r="AY313">
            <v>376</v>
          </cell>
          <cell r="AZ313">
            <v>0</v>
          </cell>
          <cell r="BA313">
            <v>333</v>
          </cell>
          <cell r="BB313">
            <v>25</v>
          </cell>
          <cell r="BC313">
            <v>2</v>
          </cell>
          <cell r="BI313">
            <v>1.6E-2</v>
          </cell>
          <cell r="BJ313">
            <v>5.0000000000000001E-3</v>
          </cell>
          <cell r="BK313">
            <v>1.6E-2</v>
          </cell>
          <cell r="BL313">
            <v>2.4E-2</v>
          </cell>
          <cell r="BM313">
            <v>5.8999999999999997E-2</v>
          </cell>
          <cell r="BN313">
            <v>0.157</v>
          </cell>
          <cell r="BO313">
            <v>4.4999999999999998E-2</v>
          </cell>
          <cell r="BP313">
            <v>5.6000000000000001E-2</v>
          </cell>
          <cell r="BQ313">
            <v>0.04</v>
          </cell>
          <cell r="BR313">
            <v>0.125</v>
          </cell>
          <cell r="BS313">
            <v>0.18099999999999999</v>
          </cell>
          <cell r="BT313">
            <v>0.26100000000000001</v>
          </cell>
          <cell r="BU313">
            <v>0.29299999999999998</v>
          </cell>
          <cell r="BV313">
            <v>0.28699999999999998</v>
          </cell>
          <cell r="BW313">
            <v>0.33500000000000002</v>
          </cell>
          <cell r="BX313">
            <v>0.31900000000000001</v>
          </cell>
          <cell r="BY313">
            <v>0.375</v>
          </cell>
          <cell r="BZ313">
            <v>0.26900000000000002</v>
          </cell>
          <cell r="CA313">
            <v>0.04</v>
          </cell>
          <cell r="CB313">
            <v>2.9000000000000001E-2</v>
          </cell>
          <cell r="CC313">
            <v>2.7E-2</v>
          </cell>
          <cell r="CD313">
            <v>2.7E-2</v>
          </cell>
          <cell r="CE313">
            <v>4.2999999999999997E-2</v>
          </cell>
          <cell r="CF313">
            <v>0.04</v>
          </cell>
          <cell r="CG313">
            <v>0.60599999999999998</v>
          </cell>
          <cell r="CH313">
            <v>0.622</v>
          </cell>
          <cell r="CI313">
            <v>0.58199999999999996</v>
          </cell>
          <cell r="CJ313">
            <v>0.505</v>
          </cell>
          <cell r="CK313">
            <v>0.34300000000000003</v>
          </cell>
          <cell r="CL313">
            <v>0.27400000000000002</v>
          </cell>
          <cell r="CM313">
            <v>3.0000000000000001E-3</v>
          </cell>
          <cell r="CN313">
            <v>8.0000000000000002E-3</v>
          </cell>
          <cell r="CO313">
            <v>1.2999999999999999E-2</v>
          </cell>
          <cell r="CP313">
            <v>8.0000000000000002E-3</v>
          </cell>
          <cell r="CQ313">
            <v>5.0000000000000001E-3</v>
          </cell>
          <cell r="CR313">
            <v>5.0000000000000001E-3</v>
          </cell>
          <cell r="CS313">
            <v>2.1000000000000001E-2</v>
          </cell>
          <cell r="CT313">
            <v>5.0999999999999997E-2</v>
          </cell>
          <cell r="CU313">
            <v>1.6E-2</v>
          </cell>
          <cell r="CV313">
            <v>2.7E-2</v>
          </cell>
          <cell r="CW313">
            <v>2.1000000000000001E-2</v>
          </cell>
          <cell r="CX313">
            <v>4.8000000000000001E-2</v>
          </cell>
          <cell r="CY313">
            <v>3.6999999999999998E-2</v>
          </cell>
          <cell r="CZ313">
            <v>2.1000000000000001E-2</v>
          </cell>
          <cell r="DA313">
            <v>4.2999999999999997E-2</v>
          </cell>
          <cell r="DB313">
            <v>7.1999999999999995E-2</v>
          </cell>
          <cell r="DC313">
            <v>0.10100000000000001</v>
          </cell>
          <cell r="DD313">
            <v>0.104</v>
          </cell>
          <cell r="DE313">
            <v>0.22900000000000001</v>
          </cell>
          <cell r="DF313">
            <v>0.223</v>
          </cell>
          <cell r="DG313">
            <v>0.27100000000000002</v>
          </cell>
          <cell r="DH313">
            <v>0.26900000000000002</v>
          </cell>
          <cell r="DI313">
            <v>0.25</v>
          </cell>
          <cell r="DJ313">
            <v>0.29299999999999998</v>
          </cell>
          <cell r="DK313">
            <v>0.34599999999999997</v>
          </cell>
          <cell r="DL313">
            <v>0.316</v>
          </cell>
          <cell r="DM313">
            <v>0.33800000000000002</v>
          </cell>
          <cell r="DN313">
            <v>3.5000000000000003E-2</v>
          </cell>
          <cell r="DO313">
            <v>3.2000000000000001E-2</v>
          </cell>
          <cell r="DP313">
            <v>3.2000000000000001E-2</v>
          </cell>
          <cell r="DQ313">
            <v>2.7E-2</v>
          </cell>
          <cell r="DR313">
            <v>4.2999999999999997E-2</v>
          </cell>
          <cell r="DS313">
            <v>2.1000000000000001E-2</v>
          </cell>
          <cell r="DT313">
            <v>6.0999999999999999E-2</v>
          </cell>
          <cell r="DU313">
            <v>6.0999999999999999E-2</v>
          </cell>
          <cell r="DV313">
            <v>6.9000000000000006E-2</v>
          </cell>
          <cell r="DW313">
            <v>0.70699999999999996</v>
          </cell>
          <cell r="DX313">
            <v>0.71499999999999997</v>
          </cell>
          <cell r="DY313">
            <v>0.63600000000000001</v>
          </cell>
          <cell r="DZ313">
            <v>0.66</v>
          </cell>
          <cell r="EA313">
            <v>0.68100000000000005</v>
          </cell>
          <cell r="EB313">
            <v>0.63800000000000001</v>
          </cell>
          <cell r="EC313">
            <v>0.5</v>
          </cell>
          <cell r="ED313">
            <v>0.47099999999999997</v>
          </cell>
          <cell r="EE313">
            <v>0.47299999999999998</v>
          </cell>
          <cell r="EF313">
            <v>0.505</v>
          </cell>
          <cell r="EG313">
            <v>1.6E-2</v>
          </cell>
          <cell r="EH313">
            <v>1.0999999999999999E-2</v>
          </cell>
          <cell r="EJ313">
            <v>0.186</v>
          </cell>
          <cell r="EK313">
            <v>2.7E-2</v>
          </cell>
          <cell r="EL313">
            <v>5.0000000000000001E-3</v>
          </cell>
          <cell r="EN313">
            <v>0.10100000000000001</v>
          </cell>
          <cell r="EO313">
            <v>0.27900000000000003</v>
          </cell>
          <cell r="EP313">
            <v>0.23699999999999999</v>
          </cell>
          <cell r="ER313">
            <v>9.2999999999999999E-2</v>
          </cell>
          <cell r="ES313">
            <v>5.6000000000000001E-2</v>
          </cell>
          <cell r="ET313">
            <v>6.9000000000000006E-2</v>
          </cell>
          <cell r="EV313">
            <v>0.114</v>
          </cell>
          <cell r="EW313">
            <v>0.622</v>
          </cell>
          <cell r="EX313">
            <v>0.67800000000000005</v>
          </cell>
          <cell r="EZ313">
            <v>8.52</v>
          </cell>
          <cell r="FA313">
            <v>1.9E-2</v>
          </cell>
          <cell r="FB313">
            <v>1.0999999999999999E-2</v>
          </cell>
          <cell r="FC313">
            <v>8.0000000000000002E-3</v>
          </cell>
          <cell r="FD313">
            <v>1.2999999999999999E-2</v>
          </cell>
          <cell r="FE313">
            <v>4.8000000000000001E-2</v>
          </cell>
          <cell r="FF313">
            <v>4.4999999999999998E-2</v>
          </cell>
          <cell r="FG313">
            <v>5.2999999999999999E-2</v>
          </cell>
          <cell r="FH313">
            <v>0.106</v>
          </cell>
          <cell r="FI313">
            <v>9.8000000000000004E-2</v>
          </cell>
          <cell r="FJ313">
            <v>0.46</v>
          </cell>
          <cell r="FK313">
            <v>0.13800000000000001</v>
          </cell>
          <cell r="GA313">
            <v>3.0000000000000001E-3</v>
          </cell>
          <cell r="GB313">
            <v>3.0000000000000001E-3</v>
          </cell>
          <cell r="GC313">
            <v>3.0000000000000001E-3</v>
          </cell>
          <cell r="GD313">
            <v>1.2999999999999999E-2</v>
          </cell>
          <cell r="GE313">
            <v>6.6000000000000003E-2</v>
          </cell>
          <cell r="GF313">
            <v>2.4E-2</v>
          </cell>
          <cell r="GG313">
            <v>0.66</v>
          </cell>
          <cell r="GH313">
            <v>0.55600000000000005</v>
          </cell>
          <cell r="GI313">
            <v>0.59799999999999998</v>
          </cell>
          <cell r="GJ313">
            <v>0.57699999999999996</v>
          </cell>
          <cell r="GK313">
            <v>0.55300000000000005</v>
          </cell>
          <cell r="GL313">
            <v>0.62</v>
          </cell>
          <cell r="GM313">
            <v>0.21299999999999999</v>
          </cell>
          <cell r="GN313">
            <v>0.19900000000000001</v>
          </cell>
          <cell r="GO313">
            <v>0.184</v>
          </cell>
          <cell r="GP313">
            <v>0.20499999999999999</v>
          </cell>
          <cell r="GQ313">
            <v>0.16200000000000001</v>
          </cell>
          <cell r="GR313">
            <v>0.21299999999999999</v>
          </cell>
          <cell r="GS313">
            <v>4.4999999999999998E-2</v>
          </cell>
          <cell r="GT313">
            <v>0.16500000000000001</v>
          </cell>
          <cell r="GU313">
            <v>0.13600000000000001</v>
          </cell>
          <cell r="GV313">
            <v>0.12</v>
          </cell>
          <cell r="GW313">
            <v>0.13600000000000001</v>
          </cell>
          <cell r="GX313">
            <v>6.0999999999999999E-2</v>
          </cell>
          <cell r="GY313">
            <v>1.0999999999999999E-2</v>
          </cell>
          <cell r="GZ313">
            <v>1.0999999999999999E-2</v>
          </cell>
          <cell r="HA313">
            <v>1.0999999999999999E-2</v>
          </cell>
          <cell r="HB313">
            <v>1.0999999999999999E-2</v>
          </cell>
          <cell r="HC313">
            <v>1.6E-2</v>
          </cell>
          <cell r="HD313">
            <v>1.0999999999999999E-2</v>
          </cell>
          <cell r="HE313">
            <v>6.9000000000000006E-2</v>
          </cell>
          <cell r="HF313">
            <v>6.6000000000000003E-2</v>
          </cell>
          <cell r="HG313">
            <v>6.9000000000000006E-2</v>
          </cell>
          <cell r="HH313">
            <v>7.3999999999999996E-2</v>
          </cell>
          <cell r="HI313">
            <v>6.6000000000000003E-2</v>
          </cell>
          <cell r="HJ313">
            <v>7.1999999999999995E-2</v>
          </cell>
        </row>
        <row r="314">
          <cell r="G314" t="str">
            <v>HALE</v>
          </cell>
          <cell r="L314" t="str">
            <v>Midway Elementary Network</v>
          </cell>
          <cell r="AB314">
            <v>609960</v>
          </cell>
          <cell r="AR314" t="str">
            <v>65</v>
          </cell>
          <cell r="AS314" t="str">
            <v>neutral</v>
          </cell>
          <cell r="AT314" t="str">
            <v>weak</v>
          </cell>
          <cell r="AU314" t="str">
            <v>neutral</v>
          </cell>
          <cell r="AV314">
            <v>44</v>
          </cell>
          <cell r="AW314">
            <v>32</v>
          </cell>
          <cell r="AX314">
            <v>44</v>
          </cell>
          <cell r="AY314">
            <v>318</v>
          </cell>
          <cell r="AZ314">
            <v>89</v>
          </cell>
          <cell r="BA314">
            <v>4</v>
          </cell>
          <cell r="BB314">
            <v>2</v>
          </cell>
          <cell r="BC314">
            <v>196</v>
          </cell>
          <cell r="BI314">
            <v>2.1999999999999999E-2</v>
          </cell>
          <cell r="BJ314">
            <v>2.5000000000000001E-2</v>
          </cell>
          <cell r="BK314">
            <v>1.2999999999999999E-2</v>
          </cell>
          <cell r="BL314">
            <v>6.0000000000000001E-3</v>
          </cell>
          <cell r="BM314">
            <v>2.8000000000000001E-2</v>
          </cell>
          <cell r="BN314">
            <v>5.7000000000000002E-2</v>
          </cell>
          <cell r="BO314">
            <v>0.126</v>
          </cell>
          <cell r="BP314">
            <v>6.9000000000000006E-2</v>
          </cell>
          <cell r="BQ314">
            <v>0.06</v>
          </cell>
          <cell r="BR314">
            <v>4.3999999999999997E-2</v>
          </cell>
          <cell r="BS314">
            <v>0.104</v>
          </cell>
          <cell r="BT314">
            <v>0.16700000000000001</v>
          </cell>
          <cell r="BU314">
            <v>0.28299999999999997</v>
          </cell>
          <cell r="BV314">
            <v>0.28000000000000003</v>
          </cell>
          <cell r="BW314">
            <v>0.33300000000000002</v>
          </cell>
          <cell r="BX314">
            <v>0.23300000000000001</v>
          </cell>
          <cell r="BY314">
            <v>0.38400000000000001</v>
          </cell>
          <cell r="BZ314">
            <v>0.28899999999999998</v>
          </cell>
          <cell r="CA314">
            <v>8.9999999999999993E-3</v>
          </cell>
          <cell r="CB314">
            <v>1.2999999999999999E-2</v>
          </cell>
          <cell r="CC314">
            <v>8.9999999999999993E-3</v>
          </cell>
          <cell r="CD314">
            <v>1.9E-2</v>
          </cell>
          <cell r="CE314">
            <v>6.0000000000000001E-3</v>
          </cell>
          <cell r="CF314">
            <v>2.1999999999999999E-2</v>
          </cell>
          <cell r="CG314">
            <v>0.56000000000000005</v>
          </cell>
          <cell r="CH314">
            <v>0.61299999999999999</v>
          </cell>
          <cell r="CI314">
            <v>0.58499999999999996</v>
          </cell>
          <cell r="CJ314">
            <v>0.69799999999999995</v>
          </cell>
          <cell r="CK314">
            <v>0.47799999999999998</v>
          </cell>
          <cell r="CL314">
            <v>0.46500000000000002</v>
          </cell>
          <cell r="CM314">
            <v>6.0000000000000001E-3</v>
          </cell>
          <cell r="CN314">
            <v>6.0000000000000001E-3</v>
          </cell>
          <cell r="CO314">
            <v>6.0000000000000001E-3</v>
          </cell>
          <cell r="CP314">
            <v>6.0000000000000001E-3</v>
          </cell>
          <cell r="CQ314">
            <v>3.0000000000000001E-3</v>
          </cell>
          <cell r="CR314">
            <v>6.0000000000000001E-3</v>
          </cell>
          <cell r="CS314">
            <v>2.1999999999999999E-2</v>
          </cell>
          <cell r="CT314">
            <v>0.11899999999999999</v>
          </cell>
          <cell r="CU314">
            <v>4.1000000000000002E-2</v>
          </cell>
          <cell r="CV314">
            <v>6.0000000000000001E-3</v>
          </cell>
          <cell r="CW314">
            <v>6.0000000000000001E-3</v>
          </cell>
          <cell r="CX314">
            <v>1.2999999999999999E-2</v>
          </cell>
          <cell r="CY314">
            <v>3.7999999999999999E-2</v>
          </cell>
          <cell r="CZ314">
            <v>8.9999999999999993E-3</v>
          </cell>
          <cell r="DA314">
            <v>0.05</v>
          </cell>
          <cell r="DB314">
            <v>0.126</v>
          </cell>
          <cell r="DC314">
            <v>0.19800000000000001</v>
          </cell>
          <cell r="DD314">
            <v>0.129</v>
          </cell>
          <cell r="DE314">
            <v>0.20399999999999999</v>
          </cell>
          <cell r="DF314">
            <v>0.27</v>
          </cell>
          <cell r="DG314">
            <v>0.311</v>
          </cell>
          <cell r="DH314">
            <v>0.26100000000000001</v>
          </cell>
          <cell r="DI314">
            <v>0.27700000000000002</v>
          </cell>
          <cell r="DJ314">
            <v>0.32100000000000001</v>
          </cell>
          <cell r="DK314">
            <v>0.32400000000000001</v>
          </cell>
          <cell r="DL314">
            <v>0.223</v>
          </cell>
          <cell r="DM314">
            <v>0.27700000000000002</v>
          </cell>
          <cell r="DN314">
            <v>8.9999999999999993E-3</v>
          </cell>
          <cell r="DO314">
            <v>6.0000000000000001E-3</v>
          </cell>
          <cell r="DP314">
            <v>1.2999999999999999E-2</v>
          </cell>
          <cell r="DQ314">
            <v>1.2999999999999999E-2</v>
          </cell>
          <cell r="DR314">
            <v>8.9999999999999993E-3</v>
          </cell>
          <cell r="DS314">
            <v>1.6E-2</v>
          </cell>
          <cell r="DT314">
            <v>6.0000000000000001E-3</v>
          </cell>
          <cell r="DU314">
            <v>6.0000000000000001E-3</v>
          </cell>
          <cell r="DV314">
            <v>1.6E-2</v>
          </cell>
          <cell r="DW314">
            <v>0.77400000000000002</v>
          </cell>
          <cell r="DX314">
            <v>0.71099999999999997</v>
          </cell>
          <cell r="DY314">
            <v>0.65700000000000003</v>
          </cell>
          <cell r="DZ314">
            <v>0.68200000000000005</v>
          </cell>
          <cell r="EA314">
            <v>0.70099999999999996</v>
          </cell>
          <cell r="EB314">
            <v>0.60699999999999998</v>
          </cell>
          <cell r="EC314">
            <v>0.52200000000000002</v>
          </cell>
          <cell r="ED314">
            <v>0.45300000000000001</v>
          </cell>
          <cell r="EE314">
            <v>0.53800000000000003</v>
          </cell>
          <cell r="EF314">
            <v>0.437</v>
          </cell>
          <cell r="EG314">
            <v>1.6E-2</v>
          </cell>
          <cell r="EH314">
            <v>1.2999999999999999E-2</v>
          </cell>
          <cell r="EJ314">
            <v>0.374</v>
          </cell>
          <cell r="EK314">
            <v>3.5000000000000003E-2</v>
          </cell>
          <cell r="EL314">
            <v>1.2999999999999999E-2</v>
          </cell>
          <cell r="EN314">
            <v>9.4E-2</v>
          </cell>
          <cell r="EO314">
            <v>0.33600000000000002</v>
          </cell>
          <cell r="EP314">
            <v>0.27700000000000002</v>
          </cell>
          <cell r="ER314">
            <v>2.8000000000000001E-2</v>
          </cell>
          <cell r="ES314">
            <v>8.9999999999999993E-3</v>
          </cell>
          <cell r="ET314">
            <v>2.1999999999999999E-2</v>
          </cell>
          <cell r="EV314">
            <v>6.6000000000000003E-2</v>
          </cell>
          <cell r="EW314">
            <v>0.60399999999999998</v>
          </cell>
          <cell r="EX314">
            <v>0.67600000000000005</v>
          </cell>
          <cell r="EZ314">
            <v>8.5500000000000007</v>
          </cell>
          <cell r="FA314">
            <v>8.9999999999999993E-3</v>
          </cell>
          <cell r="FB314">
            <v>0</v>
          </cell>
          <cell r="FC314">
            <v>6.0000000000000001E-3</v>
          </cell>
          <cell r="FD314">
            <v>1.6E-2</v>
          </cell>
          <cell r="FE314">
            <v>4.3999999999999997E-2</v>
          </cell>
          <cell r="FF314">
            <v>5.7000000000000002E-2</v>
          </cell>
          <cell r="FG314">
            <v>8.7999999999999995E-2</v>
          </cell>
          <cell r="FH314">
            <v>0.151</v>
          </cell>
          <cell r="FI314">
            <v>0.189</v>
          </cell>
          <cell r="FJ314">
            <v>0.42099999999999999</v>
          </cell>
          <cell r="FK314">
            <v>1.9E-2</v>
          </cell>
          <cell r="GA314">
            <v>1.2999999999999999E-2</v>
          </cell>
          <cell r="GB314">
            <v>1.9E-2</v>
          </cell>
          <cell r="GC314">
            <v>1.6E-2</v>
          </cell>
          <cell r="GD314">
            <v>2.5000000000000001E-2</v>
          </cell>
          <cell r="GE314">
            <v>0.20399999999999999</v>
          </cell>
          <cell r="GF314">
            <v>2.1999999999999999E-2</v>
          </cell>
          <cell r="GG314">
            <v>0.38100000000000001</v>
          </cell>
          <cell r="GH314">
            <v>0.26400000000000001</v>
          </cell>
          <cell r="GI314">
            <v>0.32700000000000001</v>
          </cell>
          <cell r="GJ314">
            <v>0.36799999999999999</v>
          </cell>
          <cell r="GK314">
            <v>0.437</v>
          </cell>
          <cell r="GL314">
            <v>0.33</v>
          </cell>
          <cell r="GM314">
            <v>0.53800000000000003</v>
          </cell>
          <cell r="GN314">
            <v>0.51600000000000001</v>
          </cell>
          <cell r="GO314">
            <v>0.47499999999999998</v>
          </cell>
          <cell r="GP314">
            <v>0.49099999999999999</v>
          </cell>
          <cell r="GQ314">
            <v>0.192</v>
          </cell>
          <cell r="GR314">
            <v>0.58199999999999996</v>
          </cell>
          <cell r="GS314">
            <v>4.7E-2</v>
          </cell>
          <cell r="GT314">
            <v>0.16400000000000001</v>
          </cell>
          <cell r="GU314">
            <v>0.14799999999999999</v>
          </cell>
          <cell r="GV314">
            <v>7.4999999999999997E-2</v>
          </cell>
          <cell r="GW314">
            <v>0.123</v>
          </cell>
          <cell r="GX314">
            <v>2.5000000000000001E-2</v>
          </cell>
          <cell r="GY314">
            <v>1.2999999999999999E-2</v>
          </cell>
          <cell r="GZ314">
            <v>1.6E-2</v>
          </cell>
          <cell r="HA314">
            <v>1.2999999999999999E-2</v>
          </cell>
          <cell r="HB314">
            <v>8.9999999999999993E-3</v>
          </cell>
          <cell r="HC314">
            <v>1.9E-2</v>
          </cell>
          <cell r="HD314">
            <v>1.2999999999999999E-2</v>
          </cell>
          <cell r="HE314">
            <v>8.9999999999999993E-3</v>
          </cell>
          <cell r="HF314">
            <v>2.1999999999999999E-2</v>
          </cell>
          <cell r="HG314">
            <v>2.1999999999999999E-2</v>
          </cell>
          <cell r="HH314">
            <v>3.1E-2</v>
          </cell>
          <cell r="HI314">
            <v>2.5000000000000001E-2</v>
          </cell>
          <cell r="HJ314">
            <v>2.8000000000000001E-2</v>
          </cell>
        </row>
        <row r="315">
          <cell r="G315" t="str">
            <v>HEROES</v>
          </cell>
          <cell r="L315" t="str">
            <v>Skyway Elementary Network</v>
          </cell>
          <cell r="AB315">
            <v>609961</v>
          </cell>
          <cell r="AR315" t="str">
            <v>59</v>
          </cell>
          <cell r="AS315" t="str">
            <v>neutral</v>
          </cell>
          <cell r="AT315" t="str">
            <v>weak</v>
          </cell>
          <cell r="AU315" t="str">
            <v>neutral</v>
          </cell>
          <cell r="AV315">
            <v>40</v>
          </cell>
          <cell r="AW315">
            <v>36</v>
          </cell>
          <cell r="AX315">
            <v>42</v>
          </cell>
          <cell r="AY315">
            <v>155</v>
          </cell>
          <cell r="AZ315">
            <v>0</v>
          </cell>
          <cell r="BA315">
            <v>1</v>
          </cell>
          <cell r="BB315">
            <v>105</v>
          </cell>
          <cell r="BC315">
            <v>40</v>
          </cell>
          <cell r="BI315">
            <v>3.2000000000000001E-2</v>
          </cell>
          <cell r="BJ315">
            <v>1.9E-2</v>
          </cell>
          <cell r="BK315">
            <v>1.9E-2</v>
          </cell>
          <cell r="BL315">
            <v>2.5999999999999999E-2</v>
          </cell>
          <cell r="BM315">
            <v>2.5999999999999999E-2</v>
          </cell>
          <cell r="BN315">
            <v>0.09</v>
          </cell>
          <cell r="BO315">
            <v>5.1999999999999998E-2</v>
          </cell>
          <cell r="BP315">
            <v>7.0999999999999994E-2</v>
          </cell>
          <cell r="BQ315">
            <v>0.10299999999999999</v>
          </cell>
          <cell r="BR315">
            <v>5.1999999999999998E-2</v>
          </cell>
          <cell r="BS315">
            <v>0.17399999999999999</v>
          </cell>
          <cell r="BT315">
            <v>0.129</v>
          </cell>
          <cell r="BU315">
            <v>0.374</v>
          </cell>
          <cell r="BV315">
            <v>0.28399999999999997</v>
          </cell>
          <cell r="BW315">
            <v>0.32300000000000001</v>
          </cell>
          <cell r="BX315">
            <v>0.25800000000000001</v>
          </cell>
          <cell r="BY315">
            <v>0.36099999999999999</v>
          </cell>
          <cell r="BZ315">
            <v>0.35499999999999998</v>
          </cell>
          <cell r="CA315">
            <v>6.0000000000000001E-3</v>
          </cell>
          <cell r="CB315">
            <v>6.0000000000000001E-3</v>
          </cell>
          <cell r="CC315">
            <v>6.0000000000000001E-3</v>
          </cell>
          <cell r="CD315">
            <v>1.9E-2</v>
          </cell>
          <cell r="CE315">
            <v>2.5999999999999999E-2</v>
          </cell>
          <cell r="CF315">
            <v>3.2000000000000001E-2</v>
          </cell>
          <cell r="CG315">
            <v>0.53500000000000003</v>
          </cell>
          <cell r="CH315">
            <v>0.61899999999999999</v>
          </cell>
          <cell r="CI315">
            <v>0.54800000000000004</v>
          </cell>
          <cell r="CJ315">
            <v>0.64500000000000002</v>
          </cell>
          <cell r="CK315">
            <v>0.41299999999999998</v>
          </cell>
          <cell r="CL315">
            <v>0.39400000000000002</v>
          </cell>
          <cell r="CM315">
            <v>0</v>
          </cell>
          <cell r="CN315">
            <v>6.0000000000000001E-3</v>
          </cell>
          <cell r="CO315">
            <v>6.0000000000000001E-3</v>
          </cell>
          <cell r="CP315">
            <v>6.0000000000000001E-3</v>
          </cell>
          <cell r="CQ315">
            <v>6.0000000000000001E-3</v>
          </cell>
          <cell r="CR315">
            <v>1.9E-2</v>
          </cell>
          <cell r="CS315">
            <v>4.4999999999999998E-2</v>
          </cell>
          <cell r="CT315">
            <v>8.4000000000000005E-2</v>
          </cell>
          <cell r="CU315">
            <v>4.4999999999999998E-2</v>
          </cell>
          <cell r="CV315">
            <v>6.0000000000000001E-3</v>
          </cell>
          <cell r="CW315">
            <v>3.2000000000000001E-2</v>
          </cell>
          <cell r="CX315">
            <v>3.2000000000000001E-2</v>
          </cell>
          <cell r="CY315">
            <v>3.9E-2</v>
          </cell>
          <cell r="CZ315">
            <v>6.5000000000000002E-2</v>
          </cell>
          <cell r="DA315">
            <v>0.09</v>
          </cell>
          <cell r="DB315">
            <v>7.0999999999999994E-2</v>
          </cell>
          <cell r="DC315">
            <v>0.10299999999999999</v>
          </cell>
          <cell r="DD315">
            <v>0.13500000000000001</v>
          </cell>
          <cell r="DE315">
            <v>0.20599999999999999</v>
          </cell>
          <cell r="DF315">
            <v>0.22600000000000001</v>
          </cell>
          <cell r="DG315">
            <v>0.25800000000000001</v>
          </cell>
          <cell r="DH315">
            <v>0.23899999999999999</v>
          </cell>
          <cell r="DI315">
            <v>0.22600000000000001</v>
          </cell>
          <cell r="DJ315">
            <v>0.316</v>
          </cell>
          <cell r="DK315">
            <v>0.316</v>
          </cell>
          <cell r="DL315">
            <v>0.27700000000000002</v>
          </cell>
          <cell r="DM315">
            <v>0.28399999999999997</v>
          </cell>
          <cell r="DN315">
            <v>6.0000000000000001E-3</v>
          </cell>
          <cell r="DO315">
            <v>1.2999999999999999E-2</v>
          </cell>
          <cell r="DP315">
            <v>6.0000000000000001E-3</v>
          </cell>
          <cell r="DQ315">
            <v>1.2999999999999999E-2</v>
          </cell>
          <cell r="DR315">
            <v>1.2999999999999999E-2</v>
          </cell>
          <cell r="DS315">
            <v>6.0000000000000001E-3</v>
          </cell>
          <cell r="DT315">
            <v>6.0000000000000001E-3</v>
          </cell>
          <cell r="DU315">
            <v>1.2999999999999999E-2</v>
          </cell>
          <cell r="DV315">
            <v>4.4999999999999998E-2</v>
          </cell>
          <cell r="DW315">
            <v>0.78100000000000003</v>
          </cell>
          <cell r="DX315">
            <v>0.72299999999999998</v>
          </cell>
          <cell r="DY315">
            <v>0.69699999999999995</v>
          </cell>
          <cell r="DZ315">
            <v>0.70299999999999996</v>
          </cell>
          <cell r="EA315">
            <v>0.69</v>
          </cell>
          <cell r="EB315">
            <v>0.56799999999999995</v>
          </cell>
          <cell r="EC315">
            <v>0.56100000000000005</v>
          </cell>
          <cell r="ED315">
            <v>0.52300000000000002</v>
          </cell>
          <cell r="EE315">
            <v>0.49</v>
          </cell>
          <cell r="EF315">
            <v>0.374</v>
          </cell>
          <cell r="EG315">
            <v>3.2000000000000001E-2</v>
          </cell>
          <cell r="EH315">
            <v>1.2999999999999999E-2</v>
          </cell>
          <cell r="EJ315">
            <v>0.32300000000000001</v>
          </cell>
          <cell r="EK315">
            <v>0.16800000000000001</v>
          </cell>
          <cell r="EL315">
            <v>9.7000000000000003E-2</v>
          </cell>
          <cell r="EN315">
            <v>0.129</v>
          </cell>
          <cell r="EO315">
            <v>0.36099999999999999</v>
          </cell>
          <cell r="EP315">
            <v>0.34799999999999998</v>
          </cell>
          <cell r="ER315">
            <v>3.2000000000000001E-2</v>
          </cell>
          <cell r="ES315">
            <v>3.9E-2</v>
          </cell>
          <cell r="ET315">
            <v>0.10299999999999999</v>
          </cell>
          <cell r="EV315">
            <v>0.14199999999999999</v>
          </cell>
          <cell r="EW315">
            <v>0.4</v>
          </cell>
          <cell r="EX315">
            <v>0.439</v>
          </cell>
          <cell r="EZ315">
            <v>7.39</v>
          </cell>
          <cell r="FA315">
            <v>4.4999999999999998E-2</v>
          </cell>
          <cell r="FB315">
            <v>6.0000000000000001E-3</v>
          </cell>
          <cell r="FC315">
            <v>1.9E-2</v>
          </cell>
          <cell r="FD315">
            <v>4.4999999999999998E-2</v>
          </cell>
          <cell r="FE315">
            <v>0.09</v>
          </cell>
          <cell r="FF315">
            <v>6.5000000000000002E-2</v>
          </cell>
          <cell r="FG315">
            <v>0.10299999999999999</v>
          </cell>
          <cell r="FH315">
            <v>0.21299999999999999</v>
          </cell>
          <cell r="FI315">
            <v>0.129</v>
          </cell>
          <cell r="FJ315">
            <v>0.219</v>
          </cell>
          <cell r="FK315">
            <v>6.5000000000000002E-2</v>
          </cell>
          <cell r="GA315">
            <v>1.9E-2</v>
          </cell>
          <cell r="GB315">
            <v>1.9E-2</v>
          </cell>
          <cell r="GC315">
            <v>3.2000000000000001E-2</v>
          </cell>
          <cell r="GD315">
            <v>1.9E-2</v>
          </cell>
          <cell r="GE315">
            <v>0.17399999999999999</v>
          </cell>
          <cell r="GF315">
            <v>2.5999999999999999E-2</v>
          </cell>
          <cell r="GG315">
            <v>0.36799999999999999</v>
          </cell>
          <cell r="GH315">
            <v>0.29699999999999999</v>
          </cell>
          <cell r="GI315">
            <v>0.34799999999999998</v>
          </cell>
          <cell r="GJ315">
            <v>0.34200000000000003</v>
          </cell>
          <cell r="GK315">
            <v>0.32900000000000001</v>
          </cell>
          <cell r="GL315">
            <v>0.31</v>
          </cell>
          <cell r="GM315">
            <v>0.45800000000000002</v>
          </cell>
          <cell r="GN315">
            <v>0.38100000000000001</v>
          </cell>
          <cell r="GO315">
            <v>0.34799999999999998</v>
          </cell>
          <cell r="GP315">
            <v>0.44500000000000001</v>
          </cell>
          <cell r="GQ315">
            <v>0.32900000000000001</v>
          </cell>
          <cell r="GR315">
            <v>0.54200000000000004</v>
          </cell>
          <cell r="GS315">
            <v>0.11600000000000001</v>
          </cell>
          <cell r="GT315">
            <v>0.23899999999999999</v>
          </cell>
          <cell r="GU315">
            <v>0.20599999999999999</v>
          </cell>
          <cell r="GV315">
            <v>0.11</v>
          </cell>
          <cell r="GW315">
            <v>0.11600000000000001</v>
          </cell>
          <cell r="GX315">
            <v>6.5000000000000002E-2</v>
          </cell>
          <cell r="GY315">
            <v>6.0000000000000001E-3</v>
          </cell>
          <cell r="GZ315">
            <v>6.0000000000000001E-3</v>
          </cell>
          <cell r="HA315">
            <v>1.2999999999999999E-2</v>
          </cell>
          <cell r="HB315">
            <v>1.9E-2</v>
          </cell>
          <cell r="HC315">
            <v>6.0000000000000001E-3</v>
          </cell>
          <cell r="HD315">
            <v>1.9E-2</v>
          </cell>
          <cell r="HE315">
            <v>3.2000000000000001E-2</v>
          </cell>
          <cell r="HF315">
            <v>5.8000000000000003E-2</v>
          </cell>
          <cell r="HG315">
            <v>5.1999999999999998E-2</v>
          </cell>
          <cell r="HH315">
            <v>6.5000000000000002E-2</v>
          </cell>
          <cell r="HI315">
            <v>4.4999999999999998E-2</v>
          </cell>
          <cell r="HJ315">
            <v>3.9E-2</v>
          </cell>
        </row>
        <row r="316">
          <cell r="G316" t="str">
            <v>HAMILTON</v>
          </cell>
          <cell r="L316" t="str">
            <v>Ravenswood-Ridge Elementary Network</v>
          </cell>
          <cell r="AB316">
            <v>609963</v>
          </cell>
          <cell r="AR316" t="str">
            <v>40</v>
          </cell>
          <cell r="AS316" t="str">
            <v>very strong</v>
          </cell>
          <cell r="AT316" t="str">
            <v>strong</v>
          </cell>
          <cell r="AU316" t="str">
            <v>strong</v>
          </cell>
          <cell r="AV316">
            <v>90</v>
          </cell>
          <cell r="AW316">
            <v>67</v>
          </cell>
          <cell r="AX316">
            <v>70</v>
          </cell>
          <cell r="AY316">
            <v>99</v>
          </cell>
          <cell r="AZ316">
            <v>61</v>
          </cell>
          <cell r="BA316">
            <v>5</v>
          </cell>
          <cell r="BB316">
            <v>9</v>
          </cell>
          <cell r="BC316">
            <v>18</v>
          </cell>
          <cell r="BI316">
            <v>0.01</v>
          </cell>
          <cell r="BJ316">
            <v>0</v>
          </cell>
          <cell r="BK316">
            <v>0</v>
          </cell>
          <cell r="BL316">
            <v>0.01</v>
          </cell>
          <cell r="BM316">
            <v>0</v>
          </cell>
          <cell r="BN316">
            <v>0.03</v>
          </cell>
          <cell r="BO316">
            <v>0.02</v>
          </cell>
          <cell r="BP316">
            <v>0.02</v>
          </cell>
          <cell r="BQ316">
            <v>0.01</v>
          </cell>
          <cell r="BR316">
            <v>0</v>
          </cell>
          <cell r="BS316">
            <v>0.01</v>
          </cell>
          <cell r="BT316">
            <v>7.0999999999999994E-2</v>
          </cell>
          <cell r="BU316">
            <v>0.121</v>
          </cell>
          <cell r="BV316">
            <v>0.13100000000000001</v>
          </cell>
          <cell r="BW316">
            <v>0.182</v>
          </cell>
          <cell r="BX316">
            <v>9.0999999999999998E-2</v>
          </cell>
          <cell r="BY316">
            <v>0.29299999999999998</v>
          </cell>
          <cell r="BZ316">
            <v>0.222</v>
          </cell>
          <cell r="CA316">
            <v>0.01</v>
          </cell>
          <cell r="CB316">
            <v>0.01</v>
          </cell>
          <cell r="CC316">
            <v>0.02</v>
          </cell>
          <cell r="CD316">
            <v>0.02</v>
          </cell>
          <cell r="CE316">
            <v>0.01</v>
          </cell>
          <cell r="CF316">
            <v>0.01</v>
          </cell>
          <cell r="CG316">
            <v>0.83799999999999997</v>
          </cell>
          <cell r="CH316">
            <v>0.83799999999999997</v>
          </cell>
          <cell r="CI316">
            <v>0.78800000000000003</v>
          </cell>
          <cell r="CJ316">
            <v>0.879</v>
          </cell>
          <cell r="CK316">
            <v>0.68700000000000006</v>
          </cell>
          <cell r="CL316">
            <v>0.66700000000000004</v>
          </cell>
          <cell r="CM316">
            <v>0</v>
          </cell>
          <cell r="CN316">
            <v>0</v>
          </cell>
          <cell r="CO316">
            <v>0</v>
          </cell>
          <cell r="CP316">
            <v>0.01</v>
          </cell>
          <cell r="CQ316">
            <v>0</v>
          </cell>
          <cell r="CR316">
            <v>0.01</v>
          </cell>
          <cell r="CS316">
            <v>0</v>
          </cell>
          <cell r="CT316">
            <v>0.01</v>
          </cell>
          <cell r="CU316">
            <v>0</v>
          </cell>
          <cell r="CV316">
            <v>0</v>
          </cell>
          <cell r="CW316">
            <v>0</v>
          </cell>
          <cell r="CX316">
            <v>0.01</v>
          </cell>
          <cell r="CY316">
            <v>0.01</v>
          </cell>
          <cell r="CZ316">
            <v>0.01</v>
          </cell>
          <cell r="DA316">
            <v>0.04</v>
          </cell>
          <cell r="DB316">
            <v>0.03</v>
          </cell>
          <cell r="DC316">
            <v>0.13100000000000001</v>
          </cell>
          <cell r="DD316">
            <v>0.111</v>
          </cell>
          <cell r="DE316">
            <v>0.121</v>
          </cell>
          <cell r="DF316">
            <v>0.152</v>
          </cell>
          <cell r="DG316">
            <v>0.152</v>
          </cell>
          <cell r="DH316">
            <v>0.13100000000000001</v>
          </cell>
          <cell r="DI316">
            <v>0.17199999999999999</v>
          </cell>
          <cell r="DJ316">
            <v>0.21199999999999999</v>
          </cell>
          <cell r="DK316">
            <v>0.17199999999999999</v>
          </cell>
          <cell r="DL316">
            <v>0.182</v>
          </cell>
          <cell r="DM316">
            <v>0.253</v>
          </cell>
          <cell r="DN316">
            <v>0.02</v>
          </cell>
          <cell r="DO316">
            <v>0.02</v>
          </cell>
          <cell r="DP316">
            <v>0.03</v>
          </cell>
          <cell r="DQ316">
            <v>0.02</v>
          </cell>
          <cell r="DR316">
            <v>0.02</v>
          </cell>
          <cell r="DS316">
            <v>0.02</v>
          </cell>
          <cell r="DT316">
            <v>0.02</v>
          </cell>
          <cell r="DU316">
            <v>0.03</v>
          </cell>
          <cell r="DV316">
            <v>0.02</v>
          </cell>
          <cell r="DW316">
            <v>0.85899999999999999</v>
          </cell>
          <cell r="DX316">
            <v>0.82799999999999996</v>
          </cell>
          <cell r="DY316">
            <v>0.80800000000000005</v>
          </cell>
          <cell r="DZ316">
            <v>0.82799999999999996</v>
          </cell>
          <cell r="EA316">
            <v>0.79800000000000004</v>
          </cell>
          <cell r="EB316">
            <v>0.71699999999999997</v>
          </cell>
          <cell r="EC316">
            <v>0.77800000000000002</v>
          </cell>
          <cell r="ED316">
            <v>0.64600000000000002</v>
          </cell>
          <cell r="EE316">
            <v>0.61599999999999999</v>
          </cell>
          <cell r="EF316">
            <v>0.56599999999999995</v>
          </cell>
          <cell r="EG316">
            <v>0</v>
          </cell>
          <cell r="EH316">
            <v>0</v>
          </cell>
          <cell r="EJ316">
            <v>0.27300000000000002</v>
          </cell>
          <cell r="EK316">
            <v>0.03</v>
          </cell>
          <cell r="EL316">
            <v>0</v>
          </cell>
          <cell r="EN316">
            <v>5.0999999999999997E-2</v>
          </cell>
          <cell r="EO316">
            <v>0.13100000000000001</v>
          </cell>
          <cell r="EP316">
            <v>0.17199999999999999</v>
          </cell>
          <cell r="ER316">
            <v>0.04</v>
          </cell>
          <cell r="ES316">
            <v>6.0999999999999999E-2</v>
          </cell>
          <cell r="ET316">
            <v>0.03</v>
          </cell>
          <cell r="EV316">
            <v>7.0999999999999994E-2</v>
          </cell>
          <cell r="EW316">
            <v>0.77800000000000002</v>
          </cell>
          <cell r="EX316">
            <v>0.79800000000000004</v>
          </cell>
          <cell r="EZ316">
            <v>9.36</v>
          </cell>
          <cell r="FA316">
            <v>0</v>
          </cell>
          <cell r="FB316">
            <v>0</v>
          </cell>
          <cell r="FC316">
            <v>0</v>
          </cell>
          <cell r="FD316">
            <v>0.01</v>
          </cell>
          <cell r="FE316">
            <v>0</v>
          </cell>
          <cell r="FF316">
            <v>0.01</v>
          </cell>
          <cell r="FG316">
            <v>0.03</v>
          </cell>
          <cell r="FH316">
            <v>0.111</v>
          </cell>
          <cell r="FI316">
            <v>0.21199999999999999</v>
          </cell>
          <cell r="FJ316">
            <v>0.60599999999999998</v>
          </cell>
          <cell r="FK316">
            <v>0.02</v>
          </cell>
          <cell r="GA316">
            <v>0</v>
          </cell>
          <cell r="GB316">
            <v>0.02</v>
          </cell>
          <cell r="GC316">
            <v>0.01</v>
          </cell>
          <cell r="GD316">
            <v>0</v>
          </cell>
          <cell r="GE316">
            <v>7.0999999999999994E-2</v>
          </cell>
          <cell r="GF316">
            <v>0</v>
          </cell>
          <cell r="GG316">
            <v>0.24199999999999999</v>
          </cell>
          <cell r="GH316">
            <v>0.33300000000000002</v>
          </cell>
          <cell r="GI316">
            <v>0.17199999999999999</v>
          </cell>
          <cell r="GJ316">
            <v>0.24199999999999999</v>
          </cell>
          <cell r="GK316">
            <v>0.41399999999999998</v>
          </cell>
          <cell r="GL316">
            <v>0.21199999999999999</v>
          </cell>
          <cell r="GM316">
            <v>0.69699999999999995</v>
          </cell>
          <cell r="GN316">
            <v>0.34300000000000003</v>
          </cell>
          <cell r="GO316">
            <v>0.73699999999999999</v>
          </cell>
          <cell r="GP316">
            <v>0.67700000000000005</v>
          </cell>
          <cell r="GQ316">
            <v>0.32300000000000001</v>
          </cell>
          <cell r="GR316">
            <v>0.73699999999999999</v>
          </cell>
          <cell r="GS316">
            <v>0.02</v>
          </cell>
          <cell r="GT316">
            <v>0.24199999999999999</v>
          </cell>
          <cell r="GU316">
            <v>5.0999999999999997E-2</v>
          </cell>
          <cell r="GV316">
            <v>5.0999999999999997E-2</v>
          </cell>
          <cell r="GW316">
            <v>0.111</v>
          </cell>
          <cell r="GX316">
            <v>0.02</v>
          </cell>
          <cell r="GY316">
            <v>0.02</v>
          </cell>
          <cell r="GZ316">
            <v>0.02</v>
          </cell>
          <cell r="HA316">
            <v>0</v>
          </cell>
          <cell r="HB316">
            <v>0</v>
          </cell>
          <cell r="HC316">
            <v>5.0999999999999997E-2</v>
          </cell>
          <cell r="HD316">
            <v>0</v>
          </cell>
          <cell r="HE316">
            <v>0.02</v>
          </cell>
          <cell r="HF316">
            <v>0.04</v>
          </cell>
          <cell r="HG316">
            <v>0.03</v>
          </cell>
          <cell r="HH316">
            <v>0.03</v>
          </cell>
          <cell r="HI316">
            <v>0.03</v>
          </cell>
          <cell r="HJ316">
            <v>0.03</v>
          </cell>
        </row>
        <row r="317">
          <cell r="G317" t="str">
            <v>HAMLINE</v>
          </cell>
          <cell r="L317" t="str">
            <v>Pershing Elementary Network</v>
          </cell>
          <cell r="AB317">
            <v>609964</v>
          </cell>
          <cell r="AR317" t="str">
            <v>&gt; 75</v>
          </cell>
          <cell r="AS317" t="str">
            <v>very weak</v>
          </cell>
          <cell r="AT317" t="str">
            <v>very weak</v>
          </cell>
          <cell r="AU317" t="str">
            <v>weak</v>
          </cell>
          <cell r="AV317">
            <v>9</v>
          </cell>
          <cell r="AW317">
            <v>17</v>
          </cell>
          <cell r="AX317">
            <v>27</v>
          </cell>
          <cell r="AY317">
            <v>415</v>
          </cell>
          <cell r="AZ317">
            <v>15</v>
          </cell>
          <cell r="BA317">
            <v>0</v>
          </cell>
          <cell r="BB317">
            <v>25</v>
          </cell>
          <cell r="BC317">
            <v>346</v>
          </cell>
          <cell r="BI317">
            <v>1.2E-2</v>
          </cell>
          <cell r="BJ317">
            <v>1.9E-2</v>
          </cell>
          <cell r="BK317">
            <v>4.1000000000000002E-2</v>
          </cell>
          <cell r="BL317">
            <v>1.2E-2</v>
          </cell>
          <cell r="BM317">
            <v>5.0999999999999997E-2</v>
          </cell>
          <cell r="BN317">
            <v>0.123</v>
          </cell>
          <cell r="BO317">
            <v>0.13</v>
          </cell>
          <cell r="BP317">
            <v>0.108</v>
          </cell>
          <cell r="BQ317">
            <v>0.13</v>
          </cell>
          <cell r="BR317">
            <v>0.113</v>
          </cell>
          <cell r="BS317">
            <v>0.17100000000000001</v>
          </cell>
          <cell r="BT317">
            <v>0.27500000000000002</v>
          </cell>
          <cell r="BU317">
            <v>0.51800000000000002</v>
          </cell>
          <cell r="BV317">
            <v>0.47</v>
          </cell>
          <cell r="BW317">
            <v>0.48</v>
          </cell>
          <cell r="BX317">
            <v>0.41899999999999998</v>
          </cell>
          <cell r="BY317">
            <v>0.48699999999999999</v>
          </cell>
          <cell r="BZ317">
            <v>0.34699999999999998</v>
          </cell>
          <cell r="CA317">
            <v>1.4E-2</v>
          </cell>
          <cell r="CB317">
            <v>0.01</v>
          </cell>
          <cell r="CC317">
            <v>1.7000000000000001E-2</v>
          </cell>
          <cell r="CD317">
            <v>2.7E-2</v>
          </cell>
          <cell r="CE317">
            <v>2.1999999999999999E-2</v>
          </cell>
          <cell r="CF317">
            <v>2.7E-2</v>
          </cell>
          <cell r="CG317">
            <v>0.32500000000000001</v>
          </cell>
          <cell r="CH317">
            <v>0.39300000000000002</v>
          </cell>
          <cell r="CI317">
            <v>0.33300000000000002</v>
          </cell>
          <cell r="CJ317">
            <v>0.42899999999999999</v>
          </cell>
          <cell r="CK317">
            <v>0.27</v>
          </cell>
          <cell r="CL317">
            <v>0.22900000000000001</v>
          </cell>
          <cell r="CM317">
            <v>7.0000000000000001E-3</v>
          </cell>
          <cell r="CN317">
            <v>1.2E-2</v>
          </cell>
          <cell r="CO317">
            <v>1.2E-2</v>
          </cell>
          <cell r="CP317">
            <v>3.1E-2</v>
          </cell>
          <cell r="CQ317">
            <v>3.1E-2</v>
          </cell>
          <cell r="CR317">
            <v>2.9000000000000001E-2</v>
          </cell>
          <cell r="CS317">
            <v>3.4000000000000002E-2</v>
          </cell>
          <cell r="CT317">
            <v>6.3E-2</v>
          </cell>
          <cell r="CU317">
            <v>2.9000000000000001E-2</v>
          </cell>
          <cell r="CV317">
            <v>4.5999999999999999E-2</v>
          </cell>
          <cell r="CW317">
            <v>0.06</v>
          </cell>
          <cell r="CX317">
            <v>7.4999999999999997E-2</v>
          </cell>
          <cell r="CY317">
            <v>8.6999999999999994E-2</v>
          </cell>
          <cell r="CZ317">
            <v>4.8000000000000001E-2</v>
          </cell>
          <cell r="DA317">
            <v>7.6999999999999999E-2</v>
          </cell>
          <cell r="DB317">
            <v>8.6999999999999994E-2</v>
          </cell>
          <cell r="DC317">
            <v>0.11600000000000001</v>
          </cell>
          <cell r="DD317">
            <v>7.6999999999999999E-2</v>
          </cell>
          <cell r="DE317">
            <v>0.28000000000000003</v>
          </cell>
          <cell r="DF317">
            <v>0.32500000000000001</v>
          </cell>
          <cell r="DG317">
            <v>0.38100000000000001</v>
          </cell>
          <cell r="DH317">
            <v>0.36899999999999999</v>
          </cell>
          <cell r="DI317">
            <v>0.35899999999999999</v>
          </cell>
          <cell r="DJ317">
            <v>0.36399999999999999</v>
          </cell>
          <cell r="DK317">
            <v>0.33500000000000002</v>
          </cell>
          <cell r="DL317">
            <v>0.36899999999999999</v>
          </cell>
          <cell r="DM317">
            <v>0.378</v>
          </cell>
          <cell r="DN317">
            <v>0.01</v>
          </cell>
          <cell r="DO317">
            <v>0.01</v>
          </cell>
          <cell r="DP317">
            <v>1.4E-2</v>
          </cell>
          <cell r="DQ317">
            <v>7.0000000000000001E-3</v>
          </cell>
          <cell r="DR317">
            <v>5.0000000000000001E-3</v>
          </cell>
          <cell r="DS317">
            <v>1.7000000000000001E-2</v>
          </cell>
          <cell r="DT317">
            <v>7.0000000000000001E-3</v>
          </cell>
          <cell r="DU317">
            <v>1.2E-2</v>
          </cell>
          <cell r="DV317">
            <v>2.7E-2</v>
          </cell>
          <cell r="DW317">
            <v>0.65800000000000003</v>
          </cell>
          <cell r="DX317">
            <v>0.59299999999999997</v>
          </cell>
          <cell r="DY317">
            <v>0.51800000000000002</v>
          </cell>
          <cell r="DZ317">
            <v>0.50600000000000001</v>
          </cell>
          <cell r="EA317">
            <v>0.55700000000000005</v>
          </cell>
          <cell r="EB317">
            <v>0.51300000000000001</v>
          </cell>
          <cell r="EC317">
            <v>0.53700000000000003</v>
          </cell>
          <cell r="ED317">
            <v>0.441</v>
          </cell>
          <cell r="EE317">
            <v>0.48899999999999999</v>
          </cell>
          <cell r="EF317">
            <v>0.38100000000000001</v>
          </cell>
          <cell r="EG317">
            <v>5.5E-2</v>
          </cell>
          <cell r="EH317">
            <v>2.4E-2</v>
          </cell>
          <cell r="EJ317">
            <v>0.29399999999999998</v>
          </cell>
          <cell r="EK317">
            <v>0.157</v>
          </cell>
          <cell r="EL317">
            <v>0.108</v>
          </cell>
          <cell r="EN317">
            <v>0.161</v>
          </cell>
          <cell r="EO317">
            <v>0.38600000000000001</v>
          </cell>
          <cell r="EP317">
            <v>0.39800000000000002</v>
          </cell>
          <cell r="ER317">
            <v>7.6999999999999999E-2</v>
          </cell>
          <cell r="ES317">
            <v>5.2999999999999999E-2</v>
          </cell>
          <cell r="ET317">
            <v>6.3E-2</v>
          </cell>
          <cell r="EV317">
            <v>8.6999999999999994E-2</v>
          </cell>
          <cell r="EW317">
            <v>0.34899999999999998</v>
          </cell>
          <cell r="EX317">
            <v>0.40699999999999997</v>
          </cell>
          <cell r="EZ317">
            <v>6.65</v>
          </cell>
          <cell r="FA317">
            <v>0.06</v>
          </cell>
          <cell r="FB317">
            <v>5.2999999999999999E-2</v>
          </cell>
          <cell r="FC317">
            <v>3.5999999999999997E-2</v>
          </cell>
          <cell r="FD317">
            <v>3.4000000000000002E-2</v>
          </cell>
          <cell r="FE317">
            <v>0.111</v>
          </cell>
          <cell r="FF317">
            <v>6.7000000000000004E-2</v>
          </cell>
          <cell r="FG317">
            <v>0.14699999999999999</v>
          </cell>
          <cell r="FH317">
            <v>0.16900000000000001</v>
          </cell>
          <cell r="FI317">
            <v>0.106</v>
          </cell>
          <cell r="FJ317">
            <v>0.152</v>
          </cell>
          <cell r="FK317">
            <v>6.5000000000000002E-2</v>
          </cell>
          <cell r="GA317">
            <v>1.9E-2</v>
          </cell>
          <cell r="GB317">
            <v>2.1999999999999999E-2</v>
          </cell>
          <cell r="GC317">
            <v>2.4E-2</v>
          </cell>
          <cell r="GD317">
            <v>3.1E-2</v>
          </cell>
          <cell r="GE317">
            <v>0.154</v>
          </cell>
          <cell r="GF317">
            <v>3.5999999999999997E-2</v>
          </cell>
          <cell r="GG317">
            <v>0.47</v>
          </cell>
          <cell r="GH317">
            <v>0.38800000000000001</v>
          </cell>
          <cell r="GI317">
            <v>0.41699999999999998</v>
          </cell>
          <cell r="GJ317">
            <v>0.4</v>
          </cell>
          <cell r="GK317">
            <v>0.40699999999999997</v>
          </cell>
          <cell r="GL317">
            <v>0.42399999999999999</v>
          </cell>
          <cell r="GM317">
            <v>0.38300000000000001</v>
          </cell>
          <cell r="GN317">
            <v>0.311</v>
          </cell>
          <cell r="GO317">
            <v>0.32800000000000001</v>
          </cell>
          <cell r="GP317">
            <v>0.36099999999999999</v>
          </cell>
          <cell r="GQ317">
            <v>0.248</v>
          </cell>
          <cell r="GR317">
            <v>0.35199999999999998</v>
          </cell>
          <cell r="GS317">
            <v>8.4000000000000005E-2</v>
          </cell>
          <cell r="GT317">
            <v>0.19</v>
          </cell>
          <cell r="GU317">
            <v>0.152</v>
          </cell>
          <cell r="GV317">
            <v>0.12</v>
          </cell>
          <cell r="GW317">
            <v>0.111</v>
          </cell>
          <cell r="GX317">
            <v>0.123</v>
          </cell>
          <cell r="GY317">
            <v>2E-3</v>
          </cell>
          <cell r="GZ317">
            <v>2.1999999999999999E-2</v>
          </cell>
          <cell r="HA317">
            <v>1.2E-2</v>
          </cell>
          <cell r="HB317">
            <v>1.9E-2</v>
          </cell>
          <cell r="HC317">
            <v>1.4E-2</v>
          </cell>
          <cell r="HD317">
            <v>0.01</v>
          </cell>
          <cell r="HE317">
            <v>4.1000000000000002E-2</v>
          </cell>
          <cell r="HF317">
            <v>6.7000000000000004E-2</v>
          </cell>
          <cell r="HG317">
            <v>6.7000000000000004E-2</v>
          </cell>
          <cell r="HH317">
            <v>6.7000000000000004E-2</v>
          </cell>
          <cell r="HI317">
            <v>6.5000000000000002E-2</v>
          </cell>
          <cell r="HJ317">
            <v>5.5E-2</v>
          </cell>
        </row>
        <row r="318">
          <cell r="G318" t="str">
            <v>HAMMOND</v>
          </cell>
          <cell r="L318" t="str">
            <v>Pilsen-Little Village Elementary Network</v>
          </cell>
          <cell r="AB318">
            <v>609966</v>
          </cell>
          <cell r="AR318" t="str">
            <v>&gt; 75</v>
          </cell>
          <cell r="AS318" t="str">
            <v>weak</v>
          </cell>
          <cell r="AT318" t="str">
            <v>weak</v>
          </cell>
          <cell r="AU318" t="str">
            <v>neutral</v>
          </cell>
          <cell r="AV318">
            <v>31</v>
          </cell>
          <cell r="AW318">
            <v>33</v>
          </cell>
          <cell r="AX318">
            <v>53</v>
          </cell>
          <cell r="AY318">
            <v>184</v>
          </cell>
          <cell r="AZ318">
            <v>6</v>
          </cell>
          <cell r="BA318">
            <v>0</v>
          </cell>
          <cell r="BB318">
            <v>9</v>
          </cell>
          <cell r="BC318">
            <v>155</v>
          </cell>
          <cell r="BI318">
            <v>4.2999999999999997E-2</v>
          </cell>
          <cell r="BJ318">
            <v>5.0000000000000001E-3</v>
          </cell>
          <cell r="BK318">
            <v>3.3000000000000002E-2</v>
          </cell>
          <cell r="BL318">
            <v>2.7E-2</v>
          </cell>
          <cell r="BM318">
            <v>1.6E-2</v>
          </cell>
          <cell r="BN318">
            <v>0.06</v>
          </cell>
          <cell r="BO318">
            <v>0.16800000000000001</v>
          </cell>
          <cell r="BP318">
            <v>9.1999999999999998E-2</v>
          </cell>
          <cell r="BQ318">
            <v>8.2000000000000003E-2</v>
          </cell>
          <cell r="BR318">
            <v>5.3999999999999999E-2</v>
          </cell>
          <cell r="BS318">
            <v>0.14099999999999999</v>
          </cell>
          <cell r="BT318">
            <v>0.16800000000000001</v>
          </cell>
          <cell r="BU318">
            <v>0.35299999999999998</v>
          </cell>
          <cell r="BV318">
            <v>0.35899999999999999</v>
          </cell>
          <cell r="BW318">
            <v>0.41299999999999998</v>
          </cell>
          <cell r="BX318">
            <v>0.29299999999999998</v>
          </cell>
          <cell r="BY318">
            <v>0.38600000000000001</v>
          </cell>
          <cell r="BZ318">
            <v>0.33700000000000002</v>
          </cell>
          <cell r="CA318">
            <v>2.7E-2</v>
          </cell>
          <cell r="CB318">
            <v>1.6E-2</v>
          </cell>
          <cell r="CC318">
            <v>2.7E-2</v>
          </cell>
          <cell r="CD318">
            <v>4.2999999999999997E-2</v>
          </cell>
          <cell r="CE318">
            <v>3.3000000000000002E-2</v>
          </cell>
          <cell r="CF318">
            <v>3.3000000000000002E-2</v>
          </cell>
          <cell r="CG318">
            <v>0.40799999999999997</v>
          </cell>
          <cell r="CH318">
            <v>0.52700000000000002</v>
          </cell>
          <cell r="CI318">
            <v>0.44600000000000001</v>
          </cell>
          <cell r="CJ318">
            <v>0.58199999999999996</v>
          </cell>
          <cell r="CK318">
            <v>0.42399999999999999</v>
          </cell>
          <cell r="CL318">
            <v>0.40200000000000002</v>
          </cell>
          <cell r="CM318">
            <v>5.0000000000000001E-3</v>
          </cell>
          <cell r="CN318">
            <v>5.0000000000000001E-3</v>
          </cell>
          <cell r="CO318">
            <v>5.0000000000000001E-3</v>
          </cell>
          <cell r="CP318">
            <v>1.0999999999999999E-2</v>
          </cell>
          <cell r="CQ318">
            <v>0</v>
          </cell>
          <cell r="CR318">
            <v>1.0999999999999999E-2</v>
          </cell>
          <cell r="CS318">
            <v>2.7E-2</v>
          </cell>
          <cell r="CT318">
            <v>9.8000000000000004E-2</v>
          </cell>
          <cell r="CU318">
            <v>4.2999999999999997E-2</v>
          </cell>
          <cell r="CV318">
            <v>3.7999999999999999E-2</v>
          </cell>
          <cell r="CW318">
            <v>0.06</v>
          </cell>
          <cell r="CX318">
            <v>2.7E-2</v>
          </cell>
          <cell r="CY318">
            <v>6.5000000000000002E-2</v>
          </cell>
          <cell r="CZ318">
            <v>5.3999999999999999E-2</v>
          </cell>
          <cell r="DA318">
            <v>4.2999999999999997E-2</v>
          </cell>
          <cell r="DB318">
            <v>0.13</v>
          </cell>
          <cell r="DC318">
            <v>0.14699999999999999</v>
          </cell>
          <cell r="DD318">
            <v>0.114</v>
          </cell>
          <cell r="DE318">
            <v>0.20100000000000001</v>
          </cell>
          <cell r="DF318">
            <v>0.22800000000000001</v>
          </cell>
          <cell r="DG318">
            <v>0.26600000000000001</v>
          </cell>
          <cell r="DH318">
            <v>0.23400000000000001</v>
          </cell>
          <cell r="DI318">
            <v>0.245</v>
          </cell>
          <cell r="DJ318">
            <v>0.33700000000000002</v>
          </cell>
          <cell r="DK318">
            <v>0.223</v>
          </cell>
          <cell r="DL318">
            <v>0.22800000000000001</v>
          </cell>
          <cell r="DM318">
            <v>0.22800000000000001</v>
          </cell>
          <cell r="DN318">
            <v>1.6E-2</v>
          </cell>
          <cell r="DO318">
            <v>5.0000000000000001E-3</v>
          </cell>
          <cell r="DP318">
            <v>2.1999999999999999E-2</v>
          </cell>
          <cell r="DQ318">
            <v>1.0999999999999999E-2</v>
          </cell>
          <cell r="DR318">
            <v>1.0999999999999999E-2</v>
          </cell>
          <cell r="DS318">
            <v>1.6E-2</v>
          </cell>
          <cell r="DT318">
            <v>1.6E-2</v>
          </cell>
          <cell r="DU318">
            <v>1.6E-2</v>
          </cell>
          <cell r="DV318">
            <v>2.1999999999999999E-2</v>
          </cell>
          <cell r="DW318">
            <v>0.73899999999999999</v>
          </cell>
          <cell r="DX318">
            <v>0.70099999999999996</v>
          </cell>
          <cell r="DY318">
            <v>0.67900000000000005</v>
          </cell>
          <cell r="DZ318">
            <v>0.67900000000000005</v>
          </cell>
          <cell r="EA318">
            <v>0.69</v>
          </cell>
          <cell r="EB318">
            <v>0.59199999999999997</v>
          </cell>
          <cell r="EC318">
            <v>0.60299999999999998</v>
          </cell>
          <cell r="ED318">
            <v>0.51100000000000001</v>
          </cell>
          <cell r="EE318">
            <v>0.59199999999999997</v>
          </cell>
          <cell r="EF318">
            <v>0.33700000000000002</v>
          </cell>
          <cell r="EG318">
            <v>1.6E-2</v>
          </cell>
          <cell r="EH318">
            <v>2.1999999999999999E-2</v>
          </cell>
          <cell r="EJ318">
            <v>0.26100000000000001</v>
          </cell>
          <cell r="EK318">
            <v>0.06</v>
          </cell>
          <cell r="EL318">
            <v>2.7E-2</v>
          </cell>
          <cell r="EN318">
            <v>0.19</v>
          </cell>
          <cell r="EO318">
            <v>0.36399999999999999</v>
          </cell>
          <cell r="EP318">
            <v>0.35299999999999998</v>
          </cell>
          <cell r="ER318">
            <v>9.8000000000000004E-2</v>
          </cell>
          <cell r="ES318">
            <v>0.06</v>
          </cell>
          <cell r="ET318">
            <v>0.109</v>
          </cell>
          <cell r="EV318">
            <v>0.114</v>
          </cell>
          <cell r="EW318">
            <v>0.5</v>
          </cell>
          <cell r="EX318">
            <v>0.48899999999999999</v>
          </cell>
          <cell r="EZ318">
            <v>8.15</v>
          </cell>
          <cell r="FA318">
            <v>2.1999999999999999E-2</v>
          </cell>
          <cell r="FB318">
            <v>1.0999999999999999E-2</v>
          </cell>
          <cell r="FC318">
            <v>1.0999999999999999E-2</v>
          </cell>
          <cell r="FD318">
            <v>2.1999999999999999E-2</v>
          </cell>
          <cell r="FE318">
            <v>4.2999999999999997E-2</v>
          </cell>
          <cell r="FF318">
            <v>5.3999999999999999E-2</v>
          </cell>
          <cell r="FG318">
            <v>6.5000000000000002E-2</v>
          </cell>
          <cell r="FH318">
            <v>0.19600000000000001</v>
          </cell>
          <cell r="FI318">
            <v>0.114</v>
          </cell>
          <cell r="FJ318">
            <v>0.34200000000000003</v>
          </cell>
          <cell r="FK318">
            <v>0.12</v>
          </cell>
          <cell r="GA318">
            <v>1.0999999999999999E-2</v>
          </cell>
          <cell r="GB318">
            <v>5.0000000000000001E-3</v>
          </cell>
          <cell r="GC318">
            <v>1.6E-2</v>
          </cell>
          <cell r="GD318">
            <v>3.7999999999999999E-2</v>
          </cell>
          <cell r="GE318">
            <v>8.2000000000000003E-2</v>
          </cell>
          <cell r="GF318">
            <v>5.0000000000000001E-3</v>
          </cell>
          <cell r="GG318">
            <v>0.315</v>
          </cell>
          <cell r="GH318">
            <v>0.27700000000000002</v>
          </cell>
          <cell r="GI318">
            <v>0.28799999999999998</v>
          </cell>
          <cell r="GJ318">
            <v>0.30399999999999999</v>
          </cell>
          <cell r="GK318">
            <v>0.29299999999999998</v>
          </cell>
          <cell r="GL318">
            <v>0.27700000000000002</v>
          </cell>
          <cell r="GM318">
            <v>0.44600000000000001</v>
          </cell>
          <cell r="GN318">
            <v>0.35899999999999999</v>
          </cell>
          <cell r="GO318">
            <v>0.435</v>
          </cell>
          <cell r="GP318">
            <v>0.42899999999999999</v>
          </cell>
          <cell r="GQ318">
            <v>0.40200000000000002</v>
          </cell>
          <cell r="GR318">
            <v>0.51100000000000001</v>
          </cell>
          <cell r="GS318">
            <v>0.14099999999999999</v>
          </cell>
          <cell r="GT318">
            <v>0.23899999999999999</v>
          </cell>
          <cell r="GU318">
            <v>0.14099999999999999</v>
          </cell>
          <cell r="GV318">
            <v>0.10299999999999999</v>
          </cell>
          <cell r="GW318">
            <v>0.10299999999999999</v>
          </cell>
          <cell r="GX318">
            <v>0.10299999999999999</v>
          </cell>
          <cell r="GY318">
            <v>3.3000000000000002E-2</v>
          </cell>
          <cell r="GZ318">
            <v>2.1999999999999999E-2</v>
          </cell>
          <cell r="HA318">
            <v>2.7E-2</v>
          </cell>
          <cell r="HB318">
            <v>2.7E-2</v>
          </cell>
          <cell r="HC318">
            <v>2.7E-2</v>
          </cell>
          <cell r="HD318">
            <v>2.7E-2</v>
          </cell>
          <cell r="HE318">
            <v>5.3999999999999999E-2</v>
          </cell>
          <cell r="HF318">
            <v>9.8000000000000004E-2</v>
          </cell>
          <cell r="HG318">
            <v>9.1999999999999998E-2</v>
          </cell>
          <cell r="HH318">
            <v>9.8000000000000004E-2</v>
          </cell>
          <cell r="HI318">
            <v>9.1999999999999998E-2</v>
          </cell>
          <cell r="HJ318">
            <v>7.5999999999999998E-2</v>
          </cell>
        </row>
        <row r="319">
          <cell r="G319" t="str">
            <v>FINKL</v>
          </cell>
          <cell r="L319" t="str">
            <v>Pilsen-Little Village Elementary Network</v>
          </cell>
          <cell r="AB319">
            <v>609967</v>
          </cell>
          <cell r="AR319" t="str">
            <v>60</v>
          </cell>
          <cell r="AS319" t="str">
            <v>neutral</v>
          </cell>
          <cell r="AT319" t="str">
            <v>neutral</v>
          </cell>
          <cell r="AU319" t="str">
            <v>neutral</v>
          </cell>
          <cell r="AV319">
            <v>42</v>
          </cell>
          <cell r="AW319">
            <v>43</v>
          </cell>
          <cell r="AX319">
            <v>59</v>
          </cell>
          <cell r="AY319">
            <v>203</v>
          </cell>
          <cell r="AZ319">
            <v>2</v>
          </cell>
          <cell r="BA319">
            <v>0</v>
          </cell>
          <cell r="BB319">
            <v>11</v>
          </cell>
          <cell r="BC319">
            <v>174</v>
          </cell>
          <cell r="BI319">
            <v>1.4999999999999999E-2</v>
          </cell>
          <cell r="BJ319">
            <v>2.5000000000000001E-2</v>
          </cell>
          <cell r="BK319">
            <v>2.5000000000000001E-2</v>
          </cell>
          <cell r="BL319">
            <v>0.02</v>
          </cell>
          <cell r="BM319">
            <v>1.4999999999999999E-2</v>
          </cell>
          <cell r="BN319">
            <v>5.8999999999999997E-2</v>
          </cell>
          <cell r="BO319">
            <v>4.9000000000000002E-2</v>
          </cell>
          <cell r="BP319">
            <v>2.5000000000000001E-2</v>
          </cell>
          <cell r="BQ319">
            <v>6.4000000000000001E-2</v>
          </cell>
          <cell r="BR319">
            <v>3.9E-2</v>
          </cell>
          <cell r="BS319">
            <v>0.108</v>
          </cell>
          <cell r="BT319">
            <v>0.17699999999999999</v>
          </cell>
          <cell r="BU319">
            <v>0.38400000000000001</v>
          </cell>
          <cell r="BV319">
            <v>0.29599999999999999</v>
          </cell>
          <cell r="BW319">
            <v>0.32500000000000001</v>
          </cell>
          <cell r="BX319">
            <v>0.29099999999999998</v>
          </cell>
          <cell r="BY319">
            <v>0.39400000000000002</v>
          </cell>
          <cell r="BZ319">
            <v>0.36499999999999999</v>
          </cell>
          <cell r="CA319">
            <v>3.9E-2</v>
          </cell>
          <cell r="CB319">
            <v>3.4000000000000002E-2</v>
          </cell>
          <cell r="CC319">
            <v>5.3999999999999999E-2</v>
          </cell>
          <cell r="CD319">
            <v>0.03</v>
          </cell>
          <cell r="CE319">
            <v>5.3999999999999999E-2</v>
          </cell>
          <cell r="CF319">
            <v>4.9000000000000002E-2</v>
          </cell>
          <cell r="CG319">
            <v>0.51200000000000001</v>
          </cell>
          <cell r="CH319">
            <v>0.621</v>
          </cell>
          <cell r="CI319">
            <v>0.53200000000000003</v>
          </cell>
          <cell r="CJ319">
            <v>0.621</v>
          </cell>
          <cell r="CK319">
            <v>0.42899999999999999</v>
          </cell>
          <cell r="CL319">
            <v>0.35</v>
          </cell>
          <cell r="CM319">
            <v>5.0000000000000001E-3</v>
          </cell>
          <cell r="CN319">
            <v>0.02</v>
          </cell>
          <cell r="CO319">
            <v>5.0000000000000001E-3</v>
          </cell>
          <cell r="CP319">
            <v>5.0000000000000001E-3</v>
          </cell>
          <cell r="CQ319">
            <v>0</v>
          </cell>
          <cell r="CR319">
            <v>1.4999999999999999E-2</v>
          </cell>
          <cell r="CS319">
            <v>0.03</v>
          </cell>
          <cell r="CT319">
            <v>6.4000000000000001E-2</v>
          </cell>
          <cell r="CU319">
            <v>3.4000000000000002E-2</v>
          </cell>
          <cell r="CV319">
            <v>0.03</v>
          </cell>
          <cell r="CW319">
            <v>3.9E-2</v>
          </cell>
          <cell r="CX319">
            <v>0.03</v>
          </cell>
          <cell r="CY319">
            <v>4.9000000000000002E-2</v>
          </cell>
          <cell r="CZ319">
            <v>3.9E-2</v>
          </cell>
          <cell r="DA319">
            <v>4.3999999999999997E-2</v>
          </cell>
          <cell r="DB319">
            <v>4.9000000000000002E-2</v>
          </cell>
          <cell r="DC319">
            <v>0.123</v>
          </cell>
          <cell r="DD319">
            <v>8.8999999999999996E-2</v>
          </cell>
          <cell r="DE319">
            <v>0.158</v>
          </cell>
          <cell r="DF319">
            <v>0.14799999999999999</v>
          </cell>
          <cell r="DG319">
            <v>0.20699999999999999</v>
          </cell>
          <cell r="DH319">
            <v>0.23200000000000001</v>
          </cell>
          <cell r="DI319">
            <v>0.222</v>
          </cell>
          <cell r="DJ319">
            <v>0.30499999999999999</v>
          </cell>
          <cell r="DK319">
            <v>0.26100000000000001</v>
          </cell>
          <cell r="DL319">
            <v>0.23200000000000001</v>
          </cell>
          <cell r="DM319">
            <v>0.23599999999999999</v>
          </cell>
          <cell r="DN319">
            <v>0.02</v>
          </cell>
          <cell r="DO319">
            <v>0.02</v>
          </cell>
          <cell r="DP319">
            <v>3.9E-2</v>
          </cell>
          <cell r="DQ319">
            <v>2.5000000000000001E-2</v>
          </cell>
          <cell r="DR319">
            <v>0.03</v>
          </cell>
          <cell r="DS319">
            <v>0.02</v>
          </cell>
          <cell r="DT319">
            <v>0.03</v>
          </cell>
          <cell r="DU319">
            <v>2.5000000000000001E-2</v>
          </cell>
          <cell r="DV319">
            <v>0.03</v>
          </cell>
          <cell r="DW319">
            <v>0.78800000000000003</v>
          </cell>
          <cell r="DX319">
            <v>0.77300000000000002</v>
          </cell>
          <cell r="DY319">
            <v>0.71899999999999997</v>
          </cell>
          <cell r="DZ319">
            <v>0.69</v>
          </cell>
          <cell r="EA319">
            <v>0.70899999999999996</v>
          </cell>
          <cell r="EB319">
            <v>0.61599999999999999</v>
          </cell>
          <cell r="EC319">
            <v>0.63100000000000001</v>
          </cell>
          <cell r="ED319">
            <v>0.55700000000000005</v>
          </cell>
          <cell r="EE319">
            <v>0.61099999999999999</v>
          </cell>
          <cell r="EF319">
            <v>0.33500000000000002</v>
          </cell>
          <cell r="EG319">
            <v>3.4000000000000002E-2</v>
          </cell>
          <cell r="EH319">
            <v>0.03</v>
          </cell>
          <cell r="EJ319">
            <v>0.246</v>
          </cell>
          <cell r="EK319">
            <v>7.3999999999999996E-2</v>
          </cell>
          <cell r="EL319">
            <v>3.4000000000000002E-2</v>
          </cell>
          <cell r="EN319">
            <v>0.19700000000000001</v>
          </cell>
          <cell r="EO319">
            <v>0.28599999999999998</v>
          </cell>
          <cell r="EP319">
            <v>0.26100000000000001</v>
          </cell>
          <cell r="ER319">
            <v>6.4000000000000001E-2</v>
          </cell>
          <cell r="ES319">
            <v>5.8999999999999997E-2</v>
          </cell>
          <cell r="ET319">
            <v>6.9000000000000006E-2</v>
          </cell>
          <cell r="EV319">
            <v>0.158</v>
          </cell>
          <cell r="EW319">
            <v>0.54700000000000004</v>
          </cell>
          <cell r="EX319">
            <v>0.60599999999999998</v>
          </cell>
          <cell r="EZ319">
            <v>8.41</v>
          </cell>
          <cell r="FA319">
            <v>0.02</v>
          </cell>
          <cell r="FB319">
            <v>5.0000000000000001E-3</v>
          </cell>
          <cell r="FC319">
            <v>5.0000000000000001E-3</v>
          </cell>
          <cell r="FD319">
            <v>0.02</v>
          </cell>
          <cell r="FE319">
            <v>3.4000000000000002E-2</v>
          </cell>
          <cell r="FF319">
            <v>4.3999999999999997E-2</v>
          </cell>
          <cell r="FG319">
            <v>9.4E-2</v>
          </cell>
          <cell r="FH319">
            <v>0.13800000000000001</v>
          </cell>
          <cell r="FI319">
            <v>0.182</v>
          </cell>
          <cell r="FJ319">
            <v>0.374</v>
          </cell>
          <cell r="FK319">
            <v>8.4000000000000005E-2</v>
          </cell>
          <cell r="GA319">
            <v>0.01</v>
          </cell>
          <cell r="GB319">
            <v>1.4999999999999999E-2</v>
          </cell>
          <cell r="GC319">
            <v>6.4000000000000001E-2</v>
          </cell>
          <cell r="GD319">
            <v>0.02</v>
          </cell>
          <cell r="GE319">
            <v>0.11799999999999999</v>
          </cell>
          <cell r="GF319">
            <v>0.01</v>
          </cell>
          <cell r="GG319">
            <v>0.3</v>
          </cell>
          <cell r="GH319">
            <v>0.26100000000000001</v>
          </cell>
          <cell r="GI319">
            <v>0.23599999999999999</v>
          </cell>
          <cell r="GJ319">
            <v>0.3</v>
          </cell>
          <cell r="GK319">
            <v>0.34499999999999997</v>
          </cell>
          <cell r="GL319">
            <v>0.24099999999999999</v>
          </cell>
          <cell r="GM319">
            <v>0.59099999999999997</v>
          </cell>
          <cell r="GN319">
            <v>0.45800000000000002</v>
          </cell>
          <cell r="GO319">
            <v>0.42899999999999999</v>
          </cell>
          <cell r="GP319">
            <v>0.50700000000000001</v>
          </cell>
          <cell r="GQ319">
            <v>0.379</v>
          </cell>
          <cell r="GR319">
            <v>0.64</v>
          </cell>
          <cell r="GS319">
            <v>3.4000000000000002E-2</v>
          </cell>
          <cell r="GT319">
            <v>0.158</v>
          </cell>
          <cell r="GU319">
            <v>0.158</v>
          </cell>
          <cell r="GV319">
            <v>6.4000000000000001E-2</v>
          </cell>
          <cell r="GW319">
            <v>7.3999999999999996E-2</v>
          </cell>
          <cell r="GX319">
            <v>0.02</v>
          </cell>
          <cell r="GY319">
            <v>0.02</v>
          </cell>
          <cell r="GZ319">
            <v>0.03</v>
          </cell>
          <cell r="HA319">
            <v>5.3999999999999999E-2</v>
          </cell>
          <cell r="HB319">
            <v>0.03</v>
          </cell>
          <cell r="HC319">
            <v>2.5000000000000001E-2</v>
          </cell>
          <cell r="HD319">
            <v>2.5000000000000001E-2</v>
          </cell>
          <cell r="HE319">
            <v>4.3999999999999997E-2</v>
          </cell>
          <cell r="HF319">
            <v>7.9000000000000001E-2</v>
          </cell>
          <cell r="HG319">
            <v>5.8999999999999997E-2</v>
          </cell>
          <cell r="HH319">
            <v>7.9000000000000001E-2</v>
          </cell>
          <cell r="HI319">
            <v>5.8999999999999997E-2</v>
          </cell>
          <cell r="HJ319">
            <v>6.4000000000000001E-2</v>
          </cell>
        </row>
        <row r="320">
          <cell r="G320" t="str">
            <v>MCAULIFFE</v>
          </cell>
          <cell r="L320" t="str">
            <v>Fullerton Elementary Network</v>
          </cell>
          <cell r="AB320">
            <v>609968</v>
          </cell>
          <cell r="AR320" t="str">
            <v>&lt; 30</v>
          </cell>
          <cell r="AS320" t="str">
            <v/>
          </cell>
          <cell r="AT320" t="str">
            <v/>
          </cell>
          <cell r="AU320" t="str">
            <v/>
          </cell>
        </row>
        <row r="321">
          <cell r="G321" t="str">
            <v>HARTE</v>
          </cell>
          <cell r="L321" t="str">
            <v>Burnham Park Elementary Network</v>
          </cell>
          <cell r="AB321">
            <v>609969</v>
          </cell>
          <cell r="AR321" t="str">
            <v>37</v>
          </cell>
          <cell r="AS321" t="str">
            <v>neutral</v>
          </cell>
          <cell r="AT321" t="str">
            <v>weak</v>
          </cell>
          <cell r="AU321" t="str">
            <v>weak</v>
          </cell>
          <cell r="AV321">
            <v>54</v>
          </cell>
          <cell r="AW321">
            <v>35</v>
          </cell>
          <cell r="AX321">
            <v>32</v>
          </cell>
          <cell r="AY321">
            <v>95</v>
          </cell>
          <cell r="AZ321">
            <v>2</v>
          </cell>
          <cell r="BA321">
            <v>1</v>
          </cell>
          <cell r="BB321">
            <v>78</v>
          </cell>
          <cell r="BC321">
            <v>7</v>
          </cell>
          <cell r="BI321">
            <v>0</v>
          </cell>
          <cell r="BJ321">
            <v>0</v>
          </cell>
          <cell r="BK321">
            <v>0</v>
          </cell>
          <cell r="BL321">
            <v>1.0999999999999999E-2</v>
          </cell>
          <cell r="BM321">
            <v>2.1000000000000001E-2</v>
          </cell>
          <cell r="BN321">
            <v>8.4000000000000005E-2</v>
          </cell>
          <cell r="BO321">
            <v>6.3E-2</v>
          </cell>
          <cell r="BP321">
            <v>3.2000000000000001E-2</v>
          </cell>
          <cell r="BQ321">
            <v>2.1000000000000001E-2</v>
          </cell>
          <cell r="BR321">
            <v>3.2000000000000001E-2</v>
          </cell>
          <cell r="BS321">
            <v>0.2</v>
          </cell>
          <cell r="BT321">
            <v>0.11600000000000001</v>
          </cell>
          <cell r="BU321">
            <v>0.35799999999999998</v>
          </cell>
          <cell r="BV321">
            <v>0.28399999999999997</v>
          </cell>
          <cell r="BW321">
            <v>0.32600000000000001</v>
          </cell>
          <cell r="BX321">
            <v>0.158</v>
          </cell>
          <cell r="BY321">
            <v>0.28399999999999997</v>
          </cell>
          <cell r="BZ321">
            <v>0.38900000000000001</v>
          </cell>
          <cell r="CA321">
            <v>0</v>
          </cell>
          <cell r="CB321">
            <v>0</v>
          </cell>
          <cell r="CC321">
            <v>2.1000000000000001E-2</v>
          </cell>
          <cell r="CD321">
            <v>0</v>
          </cell>
          <cell r="CE321">
            <v>3.2000000000000001E-2</v>
          </cell>
          <cell r="CF321">
            <v>1.0999999999999999E-2</v>
          </cell>
          <cell r="CG321">
            <v>0.57899999999999996</v>
          </cell>
          <cell r="CH321">
            <v>0.68400000000000005</v>
          </cell>
          <cell r="CI321">
            <v>0.63200000000000001</v>
          </cell>
          <cell r="CJ321">
            <v>0.8</v>
          </cell>
          <cell r="CK321">
            <v>0.46300000000000002</v>
          </cell>
          <cell r="CL321">
            <v>0.4</v>
          </cell>
          <cell r="CM321">
            <v>0</v>
          </cell>
          <cell r="CN321">
            <v>1.0999999999999999E-2</v>
          </cell>
          <cell r="CO321">
            <v>1.0999999999999999E-2</v>
          </cell>
          <cell r="CP321">
            <v>0</v>
          </cell>
          <cell r="CQ321">
            <v>1.0999999999999999E-2</v>
          </cell>
          <cell r="CR321">
            <v>1.0999999999999999E-2</v>
          </cell>
          <cell r="CS321">
            <v>3.2000000000000001E-2</v>
          </cell>
          <cell r="CT321">
            <v>0.14699999999999999</v>
          </cell>
          <cell r="CU321">
            <v>5.2999999999999999E-2</v>
          </cell>
          <cell r="CV321">
            <v>1.0999999999999999E-2</v>
          </cell>
          <cell r="CW321">
            <v>1.0999999999999999E-2</v>
          </cell>
          <cell r="CX321">
            <v>2.1000000000000001E-2</v>
          </cell>
          <cell r="CY321">
            <v>3.2000000000000001E-2</v>
          </cell>
          <cell r="CZ321">
            <v>3.2000000000000001E-2</v>
          </cell>
          <cell r="DA321">
            <v>9.5000000000000001E-2</v>
          </cell>
          <cell r="DB321">
            <v>7.3999999999999996E-2</v>
          </cell>
          <cell r="DC321">
            <v>0.17899999999999999</v>
          </cell>
          <cell r="DD321">
            <v>0.14699999999999999</v>
          </cell>
          <cell r="DE321">
            <v>0.17899999999999999</v>
          </cell>
          <cell r="DF321">
            <v>0.189</v>
          </cell>
          <cell r="DG321">
            <v>0.23200000000000001</v>
          </cell>
          <cell r="DH321">
            <v>0.221</v>
          </cell>
          <cell r="DI321">
            <v>0.21099999999999999</v>
          </cell>
          <cell r="DJ321">
            <v>0.26300000000000001</v>
          </cell>
          <cell r="DK321">
            <v>0.30499999999999999</v>
          </cell>
          <cell r="DL321">
            <v>0.2</v>
          </cell>
          <cell r="DM321">
            <v>0.28399999999999997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3.2000000000000001E-2</v>
          </cell>
          <cell r="DT321">
            <v>0</v>
          </cell>
          <cell r="DU321">
            <v>0</v>
          </cell>
          <cell r="DV321">
            <v>1.0999999999999999E-2</v>
          </cell>
          <cell r="DW321">
            <v>0.81100000000000005</v>
          </cell>
          <cell r="DX321">
            <v>0.78900000000000003</v>
          </cell>
          <cell r="DY321">
            <v>0.73699999999999999</v>
          </cell>
          <cell r="DZ321">
            <v>0.747</v>
          </cell>
          <cell r="EA321">
            <v>0.747</v>
          </cell>
          <cell r="EB321">
            <v>0.6</v>
          </cell>
          <cell r="EC321">
            <v>0.58899999999999997</v>
          </cell>
          <cell r="ED321">
            <v>0.47399999999999998</v>
          </cell>
          <cell r="EE321">
            <v>0.505</v>
          </cell>
          <cell r="EF321">
            <v>0.41099999999999998</v>
          </cell>
          <cell r="EG321">
            <v>2.1000000000000001E-2</v>
          </cell>
          <cell r="EH321">
            <v>2.1000000000000001E-2</v>
          </cell>
          <cell r="EJ321">
            <v>0.379</v>
          </cell>
          <cell r="EK321">
            <v>3.2000000000000001E-2</v>
          </cell>
          <cell r="EL321">
            <v>0</v>
          </cell>
          <cell r="EN321">
            <v>6.3E-2</v>
          </cell>
          <cell r="EO321">
            <v>0.32600000000000001</v>
          </cell>
          <cell r="EP321">
            <v>0.34699999999999998</v>
          </cell>
          <cell r="ER321">
            <v>5.2999999999999999E-2</v>
          </cell>
          <cell r="ES321">
            <v>5.2999999999999999E-2</v>
          </cell>
          <cell r="ET321">
            <v>9.5000000000000001E-2</v>
          </cell>
          <cell r="EV321">
            <v>9.5000000000000001E-2</v>
          </cell>
          <cell r="EW321">
            <v>0.56799999999999995</v>
          </cell>
          <cell r="EX321">
            <v>0.53700000000000003</v>
          </cell>
          <cell r="EZ321">
            <v>8.0299999999999994</v>
          </cell>
          <cell r="FA321">
            <v>0</v>
          </cell>
          <cell r="FB321">
            <v>0</v>
          </cell>
          <cell r="FC321">
            <v>2.1000000000000001E-2</v>
          </cell>
          <cell r="FD321">
            <v>3.2000000000000001E-2</v>
          </cell>
          <cell r="FE321">
            <v>6.3E-2</v>
          </cell>
          <cell r="FF321">
            <v>5.2999999999999999E-2</v>
          </cell>
          <cell r="FG321">
            <v>0.16800000000000001</v>
          </cell>
          <cell r="FH321">
            <v>0.16800000000000001</v>
          </cell>
          <cell r="FI321">
            <v>0.158</v>
          </cell>
          <cell r="FJ321">
            <v>0.28399999999999997</v>
          </cell>
          <cell r="FK321">
            <v>5.2999999999999999E-2</v>
          </cell>
          <cell r="GA321">
            <v>1.0999999999999999E-2</v>
          </cell>
          <cell r="GB321">
            <v>4.2000000000000003E-2</v>
          </cell>
          <cell r="GC321">
            <v>3.2000000000000001E-2</v>
          </cell>
          <cell r="GD321">
            <v>6.3E-2</v>
          </cell>
          <cell r="GE321">
            <v>9.5000000000000001E-2</v>
          </cell>
          <cell r="GF321">
            <v>0</v>
          </cell>
          <cell r="GG321">
            <v>0.36799999999999999</v>
          </cell>
          <cell r="GH321">
            <v>0.41099999999999998</v>
          </cell>
          <cell r="GI321">
            <v>0.47399999999999998</v>
          </cell>
          <cell r="GJ321">
            <v>0.51600000000000001</v>
          </cell>
          <cell r="GK321">
            <v>0.51600000000000001</v>
          </cell>
          <cell r="GL321">
            <v>0.41099999999999998</v>
          </cell>
          <cell r="GM321">
            <v>0.51600000000000001</v>
          </cell>
          <cell r="GN321">
            <v>0.27400000000000002</v>
          </cell>
          <cell r="GO321">
            <v>0.27400000000000002</v>
          </cell>
          <cell r="GP321">
            <v>0.29499999999999998</v>
          </cell>
          <cell r="GQ321">
            <v>0.21099999999999999</v>
          </cell>
          <cell r="GR321">
            <v>0.495</v>
          </cell>
          <cell r="GS321">
            <v>3.2000000000000001E-2</v>
          </cell>
          <cell r="GT321">
            <v>0.17899999999999999</v>
          </cell>
          <cell r="GU321">
            <v>0.13700000000000001</v>
          </cell>
          <cell r="GV321">
            <v>5.2999999999999999E-2</v>
          </cell>
          <cell r="GW321">
            <v>7.3999999999999996E-2</v>
          </cell>
          <cell r="GX321">
            <v>2.1000000000000001E-2</v>
          </cell>
          <cell r="GY321">
            <v>4.2000000000000003E-2</v>
          </cell>
          <cell r="GZ321">
            <v>3.2000000000000001E-2</v>
          </cell>
          <cell r="HA321">
            <v>3.2000000000000001E-2</v>
          </cell>
          <cell r="HB321">
            <v>3.2000000000000001E-2</v>
          </cell>
          <cell r="HC321">
            <v>4.2000000000000003E-2</v>
          </cell>
          <cell r="HD321">
            <v>3.2000000000000001E-2</v>
          </cell>
          <cell r="HE321">
            <v>3.2000000000000001E-2</v>
          </cell>
          <cell r="HF321">
            <v>6.3E-2</v>
          </cell>
          <cell r="HG321">
            <v>5.2999999999999999E-2</v>
          </cell>
          <cell r="HH321">
            <v>4.2000000000000003E-2</v>
          </cell>
          <cell r="HI321">
            <v>6.3E-2</v>
          </cell>
          <cell r="HJ321">
            <v>4.2000000000000003E-2</v>
          </cell>
        </row>
        <row r="322">
          <cell r="G322" t="str">
            <v>HARVARD</v>
          </cell>
          <cell r="L322" t="str">
            <v>AUSL Schools</v>
          </cell>
          <cell r="AB322">
            <v>609971</v>
          </cell>
          <cell r="AR322" t="str">
            <v>47</v>
          </cell>
          <cell r="AS322" t="str">
            <v>weak</v>
          </cell>
          <cell r="AT322" t="str">
            <v>neutral</v>
          </cell>
          <cell r="AU322" t="str">
            <v>neutral</v>
          </cell>
          <cell r="AV322">
            <v>32</v>
          </cell>
          <cell r="AW322">
            <v>44</v>
          </cell>
          <cell r="AX322">
            <v>56</v>
          </cell>
          <cell r="AY322">
            <v>145</v>
          </cell>
          <cell r="AZ322">
            <v>3</v>
          </cell>
          <cell r="BA322">
            <v>5</v>
          </cell>
          <cell r="BB322">
            <v>109</v>
          </cell>
          <cell r="BC322">
            <v>23</v>
          </cell>
          <cell r="BI322">
            <v>1.4E-2</v>
          </cell>
          <cell r="BJ322">
            <v>1.4E-2</v>
          </cell>
          <cell r="BK322">
            <v>4.1000000000000002E-2</v>
          </cell>
          <cell r="BL322">
            <v>2.8000000000000001E-2</v>
          </cell>
          <cell r="BM322">
            <v>4.1000000000000002E-2</v>
          </cell>
          <cell r="BN322">
            <v>9.7000000000000003E-2</v>
          </cell>
          <cell r="BO322">
            <v>0.159</v>
          </cell>
          <cell r="BP322">
            <v>0.10299999999999999</v>
          </cell>
          <cell r="BQ322">
            <v>7.5999999999999998E-2</v>
          </cell>
          <cell r="BR322">
            <v>0.11</v>
          </cell>
          <cell r="BS322">
            <v>0.13100000000000001</v>
          </cell>
          <cell r="BT322">
            <v>0.20699999999999999</v>
          </cell>
          <cell r="BU322">
            <v>0.28299999999999997</v>
          </cell>
          <cell r="BV322">
            <v>0.30299999999999999</v>
          </cell>
          <cell r="BW322">
            <v>0.29699999999999999</v>
          </cell>
          <cell r="BX322">
            <v>0.214</v>
          </cell>
          <cell r="BY322">
            <v>0.32400000000000001</v>
          </cell>
          <cell r="BZ322">
            <v>0.317</v>
          </cell>
          <cell r="CA322">
            <v>0</v>
          </cell>
          <cell r="CB322">
            <v>7.0000000000000001E-3</v>
          </cell>
          <cell r="CC322">
            <v>1.4E-2</v>
          </cell>
          <cell r="CD322">
            <v>2.1000000000000001E-2</v>
          </cell>
          <cell r="CE322">
            <v>2.8000000000000001E-2</v>
          </cell>
          <cell r="CF322">
            <v>2.1000000000000001E-2</v>
          </cell>
          <cell r="CG322">
            <v>0.54500000000000004</v>
          </cell>
          <cell r="CH322">
            <v>0.57199999999999995</v>
          </cell>
          <cell r="CI322">
            <v>0.57199999999999995</v>
          </cell>
          <cell r="CJ322">
            <v>0.628</v>
          </cell>
          <cell r="CK322">
            <v>0.47599999999999998</v>
          </cell>
          <cell r="CL322">
            <v>0.35899999999999999</v>
          </cell>
          <cell r="CM322">
            <v>7.0000000000000001E-3</v>
          </cell>
          <cell r="CN322">
            <v>0</v>
          </cell>
          <cell r="CO322">
            <v>7.0000000000000001E-3</v>
          </cell>
          <cell r="CP322">
            <v>1.4E-2</v>
          </cell>
          <cell r="CQ322">
            <v>7.0000000000000001E-3</v>
          </cell>
          <cell r="CR322">
            <v>1.4E-2</v>
          </cell>
          <cell r="CS322">
            <v>2.1000000000000001E-2</v>
          </cell>
          <cell r="CT322">
            <v>7.5999999999999998E-2</v>
          </cell>
          <cell r="CU322">
            <v>2.1000000000000001E-2</v>
          </cell>
          <cell r="CV322">
            <v>3.4000000000000002E-2</v>
          </cell>
          <cell r="CW322">
            <v>4.1000000000000002E-2</v>
          </cell>
          <cell r="CX322">
            <v>4.1000000000000002E-2</v>
          </cell>
          <cell r="CY322">
            <v>4.1000000000000002E-2</v>
          </cell>
          <cell r="CZ322">
            <v>3.4000000000000002E-2</v>
          </cell>
          <cell r="DA322">
            <v>0.124</v>
          </cell>
          <cell r="DB322">
            <v>6.9000000000000006E-2</v>
          </cell>
          <cell r="DC322">
            <v>0.13100000000000001</v>
          </cell>
          <cell r="DD322">
            <v>0.13800000000000001</v>
          </cell>
          <cell r="DE322">
            <v>0.10299999999999999</v>
          </cell>
          <cell r="DF322">
            <v>0.17899999999999999</v>
          </cell>
          <cell r="DG322">
            <v>0.193</v>
          </cell>
          <cell r="DH322">
            <v>0.159</v>
          </cell>
          <cell r="DI322">
            <v>0.16600000000000001</v>
          </cell>
          <cell r="DJ322">
            <v>0.28999999999999998</v>
          </cell>
          <cell r="DK322">
            <v>0.255</v>
          </cell>
          <cell r="DL322">
            <v>0.24099999999999999</v>
          </cell>
          <cell r="DM322">
            <v>0.22800000000000001</v>
          </cell>
          <cell r="DN322">
            <v>0</v>
          </cell>
          <cell r="DO322">
            <v>0</v>
          </cell>
          <cell r="DP322">
            <v>0</v>
          </cell>
          <cell r="DQ322">
            <v>7.0000000000000001E-3</v>
          </cell>
          <cell r="DR322">
            <v>0</v>
          </cell>
          <cell r="DS322">
            <v>7.0000000000000001E-3</v>
          </cell>
          <cell r="DT322">
            <v>7.0000000000000001E-3</v>
          </cell>
          <cell r="DU322">
            <v>2.1000000000000001E-2</v>
          </cell>
          <cell r="DV322">
            <v>1.4E-2</v>
          </cell>
          <cell r="DW322">
            <v>0.85499999999999998</v>
          </cell>
          <cell r="DX322">
            <v>0.77900000000000003</v>
          </cell>
          <cell r="DY322">
            <v>0.75900000000000001</v>
          </cell>
          <cell r="DZ322">
            <v>0.77900000000000003</v>
          </cell>
          <cell r="EA322">
            <v>0.79300000000000004</v>
          </cell>
          <cell r="EB322">
            <v>0.56599999999999995</v>
          </cell>
          <cell r="EC322">
            <v>0.64800000000000002</v>
          </cell>
          <cell r="ED322">
            <v>0.53100000000000003</v>
          </cell>
          <cell r="EE322">
            <v>0.6</v>
          </cell>
          <cell r="EF322">
            <v>0.40699999999999997</v>
          </cell>
          <cell r="EG322">
            <v>1.4E-2</v>
          </cell>
          <cell r="EH322">
            <v>1.4E-2</v>
          </cell>
          <cell r="EJ322">
            <v>0.34499999999999997</v>
          </cell>
          <cell r="EK322">
            <v>8.3000000000000004E-2</v>
          </cell>
          <cell r="EL322">
            <v>4.1000000000000002E-2</v>
          </cell>
          <cell r="EN322">
            <v>8.3000000000000004E-2</v>
          </cell>
          <cell r="EO322">
            <v>0.36599999999999999</v>
          </cell>
          <cell r="EP322">
            <v>0.317</v>
          </cell>
          <cell r="ER322">
            <v>6.2E-2</v>
          </cell>
          <cell r="ES322">
            <v>4.1000000000000002E-2</v>
          </cell>
          <cell r="ET322">
            <v>0.10299999999999999</v>
          </cell>
          <cell r="EV322">
            <v>0.10299999999999999</v>
          </cell>
          <cell r="EW322">
            <v>0.497</v>
          </cell>
          <cell r="EX322">
            <v>0.52400000000000002</v>
          </cell>
          <cell r="EZ322">
            <v>7.85</v>
          </cell>
          <cell r="FA322">
            <v>2.8000000000000001E-2</v>
          </cell>
          <cell r="FB322">
            <v>0</v>
          </cell>
          <cell r="FC322">
            <v>2.8000000000000001E-2</v>
          </cell>
          <cell r="FD322">
            <v>2.8000000000000001E-2</v>
          </cell>
          <cell r="FE322">
            <v>0.10299999999999999</v>
          </cell>
          <cell r="FF322">
            <v>5.5E-2</v>
          </cell>
          <cell r="FG322">
            <v>5.5E-2</v>
          </cell>
          <cell r="FH322">
            <v>0.2</v>
          </cell>
          <cell r="FI322">
            <v>0.16600000000000001</v>
          </cell>
          <cell r="FJ322">
            <v>0.30299999999999999</v>
          </cell>
          <cell r="FK322">
            <v>3.4000000000000002E-2</v>
          </cell>
          <cell r="GA322">
            <v>0</v>
          </cell>
          <cell r="GB322">
            <v>0</v>
          </cell>
          <cell r="GC322">
            <v>7.0000000000000001E-3</v>
          </cell>
          <cell r="GD322">
            <v>0</v>
          </cell>
          <cell r="GE322">
            <v>0.13100000000000001</v>
          </cell>
          <cell r="GF322">
            <v>0</v>
          </cell>
          <cell r="GG322">
            <v>0.30299999999999999</v>
          </cell>
          <cell r="GH322">
            <v>0.28999999999999998</v>
          </cell>
          <cell r="GI322">
            <v>0.26900000000000002</v>
          </cell>
          <cell r="GJ322">
            <v>0.33800000000000002</v>
          </cell>
          <cell r="GK322">
            <v>0.42099999999999999</v>
          </cell>
          <cell r="GL322">
            <v>0.33100000000000002</v>
          </cell>
          <cell r="GM322">
            <v>0.57199999999999995</v>
          </cell>
          <cell r="GN322">
            <v>0.49</v>
          </cell>
          <cell r="GO322">
            <v>0.4</v>
          </cell>
          <cell r="GP322">
            <v>0.42799999999999999</v>
          </cell>
          <cell r="GQ322">
            <v>0.29699999999999999</v>
          </cell>
          <cell r="GR322">
            <v>0.59299999999999997</v>
          </cell>
          <cell r="GS322">
            <v>5.5E-2</v>
          </cell>
          <cell r="GT322">
            <v>0.159</v>
          </cell>
          <cell r="GU322">
            <v>0.186</v>
          </cell>
          <cell r="GV322">
            <v>0.152</v>
          </cell>
          <cell r="GW322">
            <v>8.3000000000000004E-2</v>
          </cell>
          <cell r="GX322">
            <v>1.4E-2</v>
          </cell>
          <cell r="GY322">
            <v>7.0000000000000001E-3</v>
          </cell>
          <cell r="GZ322">
            <v>1.4E-2</v>
          </cell>
          <cell r="HA322">
            <v>6.9000000000000006E-2</v>
          </cell>
          <cell r="HB322">
            <v>1.4E-2</v>
          </cell>
          <cell r="HC322">
            <v>1.4E-2</v>
          </cell>
          <cell r="HD322">
            <v>1.4E-2</v>
          </cell>
          <cell r="HE322">
            <v>6.2E-2</v>
          </cell>
          <cell r="HF322">
            <v>4.8000000000000001E-2</v>
          </cell>
          <cell r="HG322">
            <v>6.9000000000000006E-2</v>
          </cell>
          <cell r="HH322">
            <v>6.9000000000000006E-2</v>
          </cell>
          <cell r="HI322">
            <v>5.5E-2</v>
          </cell>
          <cell r="HJ322">
            <v>4.8000000000000001E-2</v>
          </cell>
        </row>
        <row r="323">
          <cell r="G323" t="str">
            <v>HAUGAN</v>
          </cell>
          <cell r="L323" t="str">
            <v>O'Hare Elementary Network</v>
          </cell>
          <cell r="AB323">
            <v>609972</v>
          </cell>
          <cell r="AR323" t="str">
            <v>62</v>
          </cell>
          <cell r="AS323" t="str">
            <v>weak</v>
          </cell>
          <cell r="AT323" t="str">
            <v>neutral</v>
          </cell>
          <cell r="AU323" t="str">
            <v>neutral</v>
          </cell>
          <cell r="AV323">
            <v>24</v>
          </cell>
          <cell r="AW323">
            <v>58</v>
          </cell>
          <cell r="AX323">
            <v>51</v>
          </cell>
          <cell r="AY323">
            <v>461</v>
          </cell>
          <cell r="AZ323">
            <v>22</v>
          </cell>
          <cell r="BA323">
            <v>15</v>
          </cell>
          <cell r="BB323">
            <v>14</v>
          </cell>
          <cell r="BC323">
            <v>381</v>
          </cell>
          <cell r="BI323">
            <v>2.5999999999999999E-2</v>
          </cell>
          <cell r="BJ323">
            <v>1.2999999999999999E-2</v>
          </cell>
          <cell r="BK323">
            <v>0.02</v>
          </cell>
          <cell r="BL323">
            <v>2E-3</v>
          </cell>
          <cell r="BM323">
            <v>1.4999999999999999E-2</v>
          </cell>
          <cell r="BN323">
            <v>6.9000000000000006E-2</v>
          </cell>
          <cell r="BO323">
            <v>0.11700000000000001</v>
          </cell>
          <cell r="BP323">
            <v>7.1999999999999995E-2</v>
          </cell>
          <cell r="BQ323">
            <v>0.08</v>
          </cell>
          <cell r="BR323">
            <v>5.6000000000000001E-2</v>
          </cell>
          <cell r="BS323">
            <v>0.128</v>
          </cell>
          <cell r="BT323">
            <v>0.18</v>
          </cell>
          <cell r="BU323">
            <v>0.501</v>
          </cell>
          <cell r="BV323">
            <v>0.47699999999999998</v>
          </cell>
          <cell r="BW323">
            <v>0.46899999999999997</v>
          </cell>
          <cell r="BX323">
            <v>0.36699999999999999</v>
          </cell>
          <cell r="BY323">
            <v>0.44900000000000001</v>
          </cell>
          <cell r="BZ323">
            <v>0.40300000000000002</v>
          </cell>
          <cell r="CA323">
            <v>2.5999999999999999E-2</v>
          </cell>
          <cell r="CB323">
            <v>3.9E-2</v>
          </cell>
          <cell r="CC323">
            <v>6.3E-2</v>
          </cell>
          <cell r="CD323">
            <v>4.8000000000000001E-2</v>
          </cell>
          <cell r="CE323">
            <v>5.3999999999999999E-2</v>
          </cell>
          <cell r="CF323">
            <v>6.7000000000000004E-2</v>
          </cell>
          <cell r="CG323">
            <v>0.33</v>
          </cell>
          <cell r="CH323">
            <v>0.39900000000000002</v>
          </cell>
          <cell r="CI323">
            <v>0.36899999999999999</v>
          </cell>
          <cell r="CJ323">
            <v>0.52700000000000002</v>
          </cell>
          <cell r="CK323">
            <v>0.35399999999999998</v>
          </cell>
          <cell r="CL323">
            <v>0.28000000000000003</v>
          </cell>
          <cell r="CM323">
            <v>4.0000000000000001E-3</v>
          </cell>
          <cell r="CN323">
            <v>2E-3</v>
          </cell>
          <cell r="CO323">
            <v>0</v>
          </cell>
          <cell r="CP323">
            <v>2E-3</v>
          </cell>
          <cell r="CQ323">
            <v>0</v>
          </cell>
          <cell r="CR323">
            <v>7.0000000000000001E-3</v>
          </cell>
          <cell r="CS323">
            <v>1.0999999999999999E-2</v>
          </cell>
          <cell r="CT323">
            <v>2.8000000000000001E-2</v>
          </cell>
          <cell r="CU323">
            <v>8.9999999999999993E-3</v>
          </cell>
          <cell r="CV323">
            <v>8.9999999999999993E-3</v>
          </cell>
          <cell r="CW323">
            <v>7.0000000000000001E-3</v>
          </cell>
          <cell r="CX323">
            <v>1.2999999999999999E-2</v>
          </cell>
          <cell r="CY323">
            <v>2.4E-2</v>
          </cell>
          <cell r="CZ323">
            <v>0.02</v>
          </cell>
          <cell r="DA323">
            <v>1.2999999999999999E-2</v>
          </cell>
          <cell r="DB323">
            <v>4.5999999999999999E-2</v>
          </cell>
          <cell r="DC323">
            <v>6.5000000000000002E-2</v>
          </cell>
          <cell r="DD323">
            <v>3.6999999999999998E-2</v>
          </cell>
          <cell r="DE323">
            <v>0.17100000000000001</v>
          </cell>
          <cell r="DF323">
            <v>0.189</v>
          </cell>
          <cell r="DG323">
            <v>0.21299999999999999</v>
          </cell>
          <cell r="DH323">
            <v>0.219</v>
          </cell>
          <cell r="DI323">
            <v>0.193</v>
          </cell>
          <cell r="DJ323">
            <v>0.26900000000000002</v>
          </cell>
          <cell r="DK323">
            <v>0.23400000000000001</v>
          </cell>
          <cell r="DL323">
            <v>0.27800000000000002</v>
          </cell>
          <cell r="DM323">
            <v>0.27300000000000002</v>
          </cell>
          <cell r="DN323">
            <v>2.4E-2</v>
          </cell>
          <cell r="DO323">
            <v>2.1999999999999999E-2</v>
          </cell>
          <cell r="DP323">
            <v>2.5999999999999999E-2</v>
          </cell>
          <cell r="DQ323">
            <v>0.03</v>
          </cell>
          <cell r="DR323">
            <v>2.4E-2</v>
          </cell>
          <cell r="DS323">
            <v>3.5000000000000003E-2</v>
          </cell>
          <cell r="DT323">
            <v>3.5000000000000003E-2</v>
          </cell>
          <cell r="DU323">
            <v>2.4E-2</v>
          </cell>
          <cell r="DV323">
            <v>0.03</v>
          </cell>
          <cell r="DW323">
            <v>0.79200000000000004</v>
          </cell>
          <cell r="DX323">
            <v>0.78100000000000003</v>
          </cell>
          <cell r="DY323">
            <v>0.748</v>
          </cell>
          <cell r="DZ323">
            <v>0.72499999999999998</v>
          </cell>
          <cell r="EA323">
            <v>0.76400000000000001</v>
          </cell>
          <cell r="EB323">
            <v>0.67700000000000005</v>
          </cell>
          <cell r="EC323">
            <v>0.67500000000000004</v>
          </cell>
          <cell r="ED323">
            <v>0.60499999999999998</v>
          </cell>
          <cell r="EE323">
            <v>0.65100000000000002</v>
          </cell>
          <cell r="EF323">
            <v>0.32800000000000001</v>
          </cell>
          <cell r="EG323">
            <v>1.4999999999999999E-2</v>
          </cell>
          <cell r="EH323">
            <v>4.0000000000000001E-3</v>
          </cell>
          <cell r="EJ323">
            <v>0.23200000000000001</v>
          </cell>
          <cell r="EK323">
            <v>3.5000000000000003E-2</v>
          </cell>
          <cell r="EL323">
            <v>2.4E-2</v>
          </cell>
          <cell r="EN323">
            <v>0.19700000000000001</v>
          </cell>
          <cell r="EO323">
            <v>0.38</v>
          </cell>
          <cell r="EP323">
            <v>0.32300000000000001</v>
          </cell>
          <cell r="ER323">
            <v>0.121</v>
          </cell>
          <cell r="ES323">
            <v>6.3E-2</v>
          </cell>
          <cell r="ET323">
            <v>0.08</v>
          </cell>
          <cell r="EV323">
            <v>0.121</v>
          </cell>
          <cell r="EW323">
            <v>0.50800000000000001</v>
          </cell>
          <cell r="EX323">
            <v>0.56799999999999995</v>
          </cell>
          <cell r="EZ323">
            <v>8.11</v>
          </cell>
          <cell r="FA323">
            <v>1.2999999999999999E-2</v>
          </cell>
          <cell r="FB323">
            <v>4.0000000000000001E-3</v>
          </cell>
          <cell r="FC323">
            <v>2.1999999999999999E-2</v>
          </cell>
          <cell r="FD323">
            <v>0.03</v>
          </cell>
          <cell r="FE323">
            <v>5.6000000000000001E-2</v>
          </cell>
          <cell r="FF323">
            <v>6.3E-2</v>
          </cell>
          <cell r="FG323">
            <v>6.7000000000000004E-2</v>
          </cell>
          <cell r="FH323">
            <v>0.182</v>
          </cell>
          <cell r="FI323">
            <v>0.156</v>
          </cell>
          <cell r="FJ323">
            <v>0.32800000000000001</v>
          </cell>
          <cell r="FK323">
            <v>7.8E-2</v>
          </cell>
          <cell r="GA323">
            <v>7.0000000000000001E-3</v>
          </cell>
          <cell r="GB323">
            <v>1.0999999999999999E-2</v>
          </cell>
          <cell r="GC323">
            <v>4.0000000000000001E-3</v>
          </cell>
          <cell r="GD323">
            <v>1.2999999999999999E-2</v>
          </cell>
          <cell r="GE323">
            <v>7.5999999999999998E-2</v>
          </cell>
          <cell r="GF323">
            <v>2.1999999999999999E-2</v>
          </cell>
          <cell r="GG323">
            <v>0.31900000000000001</v>
          </cell>
          <cell r="GH323">
            <v>0.27300000000000002</v>
          </cell>
          <cell r="GI323">
            <v>0.315</v>
          </cell>
          <cell r="GJ323">
            <v>0.28599999999999998</v>
          </cell>
          <cell r="GK323">
            <v>0.38400000000000001</v>
          </cell>
          <cell r="GL323">
            <v>0.33400000000000002</v>
          </cell>
          <cell r="GM323">
            <v>0.56999999999999995</v>
          </cell>
          <cell r="GN323">
            <v>0.36899999999999999</v>
          </cell>
          <cell r="GO323">
            <v>0.42699999999999999</v>
          </cell>
          <cell r="GP323">
            <v>0.44900000000000001</v>
          </cell>
          <cell r="GQ323">
            <v>0.32800000000000001</v>
          </cell>
          <cell r="GR323">
            <v>0.46600000000000003</v>
          </cell>
          <cell r="GS323">
            <v>3.3000000000000002E-2</v>
          </cell>
          <cell r="GT323">
            <v>0.19700000000000001</v>
          </cell>
          <cell r="GU323">
            <v>0.115</v>
          </cell>
          <cell r="GV323">
            <v>0.11700000000000001</v>
          </cell>
          <cell r="GW323">
            <v>9.8000000000000004E-2</v>
          </cell>
          <cell r="GX323">
            <v>5.8999999999999997E-2</v>
          </cell>
          <cell r="GY323">
            <v>1.2999999999999999E-2</v>
          </cell>
          <cell r="GZ323">
            <v>2.8000000000000001E-2</v>
          </cell>
          <cell r="HA323">
            <v>2.4E-2</v>
          </cell>
          <cell r="HB323">
            <v>2.5999999999999999E-2</v>
          </cell>
          <cell r="HC323">
            <v>2.1999999999999999E-2</v>
          </cell>
          <cell r="HD323">
            <v>1.7000000000000001E-2</v>
          </cell>
          <cell r="HE323">
            <v>5.8999999999999997E-2</v>
          </cell>
          <cell r="HF323">
            <v>0.121</v>
          </cell>
          <cell r="HG323">
            <v>0.115</v>
          </cell>
          <cell r="HH323">
            <v>0.108</v>
          </cell>
          <cell r="HI323">
            <v>9.2999999999999999E-2</v>
          </cell>
          <cell r="HJ323">
            <v>0.10199999999999999</v>
          </cell>
        </row>
        <row r="324">
          <cell r="G324" t="str">
            <v>ZAPATA</v>
          </cell>
          <cell r="L324" t="str">
            <v>Pilsen-Little Village Elementary Network</v>
          </cell>
          <cell r="AB324">
            <v>609973</v>
          </cell>
          <cell r="AR324" t="str">
            <v>50</v>
          </cell>
          <cell r="AS324" t="str">
            <v>very weak</v>
          </cell>
          <cell r="AT324" t="str">
            <v>weak</v>
          </cell>
          <cell r="AU324" t="str">
            <v>weak</v>
          </cell>
          <cell r="AV324">
            <v>13</v>
          </cell>
          <cell r="AW324">
            <v>33</v>
          </cell>
          <cell r="AX324">
            <v>39</v>
          </cell>
          <cell r="AY324">
            <v>281</v>
          </cell>
          <cell r="AZ324">
            <v>6</v>
          </cell>
          <cell r="BA324">
            <v>0</v>
          </cell>
          <cell r="BB324">
            <v>1</v>
          </cell>
          <cell r="BC324">
            <v>267</v>
          </cell>
          <cell r="BI324">
            <v>1.7999999999999999E-2</v>
          </cell>
          <cell r="BJ324">
            <v>1.7999999999999999E-2</v>
          </cell>
          <cell r="BK324">
            <v>2.8000000000000001E-2</v>
          </cell>
          <cell r="BL324">
            <v>3.2000000000000001E-2</v>
          </cell>
          <cell r="BM324">
            <v>3.2000000000000001E-2</v>
          </cell>
          <cell r="BN324">
            <v>0.114</v>
          </cell>
          <cell r="BO324">
            <v>0.128</v>
          </cell>
          <cell r="BP324">
            <v>0.13500000000000001</v>
          </cell>
          <cell r="BQ324">
            <v>0.128</v>
          </cell>
          <cell r="BR324">
            <v>0.13200000000000001</v>
          </cell>
          <cell r="BS324">
            <v>0.14899999999999999</v>
          </cell>
          <cell r="BT324">
            <v>0.27400000000000002</v>
          </cell>
          <cell r="BU324">
            <v>0.50900000000000001</v>
          </cell>
          <cell r="BV324">
            <v>0.41599999999999998</v>
          </cell>
          <cell r="BW324">
            <v>0.40200000000000002</v>
          </cell>
          <cell r="BX324">
            <v>0.33100000000000002</v>
          </cell>
          <cell r="BY324">
            <v>0.41599999999999998</v>
          </cell>
          <cell r="BZ324">
            <v>0.27400000000000002</v>
          </cell>
          <cell r="CA324">
            <v>2.8000000000000001E-2</v>
          </cell>
          <cell r="CB324">
            <v>1.7999999999999999E-2</v>
          </cell>
          <cell r="CC324">
            <v>0.05</v>
          </cell>
          <cell r="CD324">
            <v>2.5000000000000001E-2</v>
          </cell>
          <cell r="CE324">
            <v>2.8000000000000001E-2</v>
          </cell>
          <cell r="CF324">
            <v>6.4000000000000001E-2</v>
          </cell>
          <cell r="CG324">
            <v>0.317</v>
          </cell>
          <cell r="CH324">
            <v>0.41299999999999998</v>
          </cell>
          <cell r="CI324">
            <v>0.39100000000000001</v>
          </cell>
          <cell r="CJ324">
            <v>0.48</v>
          </cell>
          <cell r="CK324">
            <v>0.374</v>
          </cell>
          <cell r="CL324">
            <v>0.27400000000000002</v>
          </cell>
          <cell r="CM324">
            <v>4.0000000000000001E-3</v>
          </cell>
          <cell r="CN324">
            <v>4.0000000000000001E-3</v>
          </cell>
          <cell r="CO324">
            <v>4.0000000000000001E-3</v>
          </cell>
          <cell r="CP324">
            <v>4.0000000000000001E-3</v>
          </cell>
          <cell r="CQ324">
            <v>7.0000000000000001E-3</v>
          </cell>
          <cell r="CR324">
            <v>7.0000000000000001E-3</v>
          </cell>
          <cell r="CS324">
            <v>2.5000000000000001E-2</v>
          </cell>
          <cell r="CT324">
            <v>0.1</v>
          </cell>
          <cell r="CU324">
            <v>3.5999999999999997E-2</v>
          </cell>
          <cell r="CV324">
            <v>1.0999999999999999E-2</v>
          </cell>
          <cell r="CW324">
            <v>1.7999999999999999E-2</v>
          </cell>
          <cell r="CX324">
            <v>3.2000000000000001E-2</v>
          </cell>
          <cell r="CY324">
            <v>3.2000000000000001E-2</v>
          </cell>
          <cell r="CZ324">
            <v>2.8000000000000001E-2</v>
          </cell>
          <cell r="DA324">
            <v>6.8000000000000005E-2</v>
          </cell>
          <cell r="DB324">
            <v>7.4999999999999997E-2</v>
          </cell>
          <cell r="DC324">
            <v>0.125</v>
          </cell>
          <cell r="DD324">
            <v>8.5000000000000006E-2</v>
          </cell>
          <cell r="DE324">
            <v>0.23100000000000001</v>
          </cell>
          <cell r="DF324">
            <v>0.26300000000000001</v>
          </cell>
          <cell r="DG324">
            <v>0.30599999999999999</v>
          </cell>
          <cell r="DH324">
            <v>0.28100000000000003</v>
          </cell>
          <cell r="DI324">
            <v>0.27</v>
          </cell>
          <cell r="DJ324">
            <v>0.313</v>
          </cell>
          <cell r="DK324">
            <v>0.35199999999999998</v>
          </cell>
          <cell r="DL324">
            <v>0.313</v>
          </cell>
          <cell r="DM324">
            <v>0.313</v>
          </cell>
          <cell r="DN324">
            <v>7.0000000000000001E-3</v>
          </cell>
          <cell r="DO324">
            <v>1.4E-2</v>
          </cell>
          <cell r="DP324">
            <v>2.8000000000000001E-2</v>
          </cell>
          <cell r="DQ324">
            <v>2.8000000000000001E-2</v>
          </cell>
          <cell r="DR324">
            <v>2.1000000000000001E-2</v>
          </cell>
          <cell r="DS324">
            <v>2.5000000000000001E-2</v>
          </cell>
          <cell r="DT324">
            <v>2.1000000000000001E-2</v>
          </cell>
          <cell r="DU324">
            <v>1.4E-2</v>
          </cell>
          <cell r="DV324">
            <v>2.8000000000000001E-2</v>
          </cell>
          <cell r="DW324">
            <v>0.747</v>
          </cell>
          <cell r="DX324">
            <v>0.70099999999999996</v>
          </cell>
          <cell r="DY324">
            <v>0.63</v>
          </cell>
          <cell r="DZ324">
            <v>0.65500000000000003</v>
          </cell>
          <cell r="EA324">
            <v>0.67300000000000004</v>
          </cell>
          <cell r="EB324">
            <v>0.58699999999999997</v>
          </cell>
          <cell r="EC324">
            <v>0.52700000000000002</v>
          </cell>
          <cell r="ED324">
            <v>0.44800000000000001</v>
          </cell>
          <cell r="EE324">
            <v>0.53700000000000003</v>
          </cell>
          <cell r="EF324">
            <v>0.35599999999999998</v>
          </cell>
          <cell r="EG324">
            <v>7.0000000000000001E-3</v>
          </cell>
          <cell r="EH324">
            <v>7.0000000000000001E-3</v>
          </cell>
          <cell r="EJ324">
            <v>0.253</v>
          </cell>
          <cell r="EK324">
            <v>8.8999999999999996E-2</v>
          </cell>
          <cell r="EL324">
            <v>3.2000000000000001E-2</v>
          </cell>
          <cell r="EN324">
            <v>0.17399999999999999</v>
          </cell>
          <cell r="EO324">
            <v>0.33100000000000002</v>
          </cell>
          <cell r="EP324">
            <v>0.317</v>
          </cell>
          <cell r="ER324">
            <v>0.128</v>
          </cell>
          <cell r="ES324">
            <v>0.1</v>
          </cell>
          <cell r="ET324">
            <v>0.13500000000000001</v>
          </cell>
          <cell r="EV324">
            <v>8.8999999999999996E-2</v>
          </cell>
          <cell r="EW324">
            <v>0.47299999999999998</v>
          </cell>
          <cell r="EX324">
            <v>0.50900000000000001</v>
          </cell>
          <cell r="EZ324">
            <v>8.19</v>
          </cell>
          <cell r="FA324">
            <v>1.0999999999999999E-2</v>
          </cell>
          <cell r="FB324">
            <v>7.0000000000000001E-3</v>
          </cell>
          <cell r="FC324">
            <v>2.1000000000000001E-2</v>
          </cell>
          <cell r="FD324">
            <v>2.1000000000000001E-2</v>
          </cell>
          <cell r="FE324">
            <v>6.4000000000000001E-2</v>
          </cell>
          <cell r="FF324">
            <v>4.2999999999999997E-2</v>
          </cell>
          <cell r="FG324">
            <v>7.8E-2</v>
          </cell>
          <cell r="FH324">
            <v>0.14599999999999999</v>
          </cell>
          <cell r="FI324">
            <v>0.125</v>
          </cell>
          <cell r="FJ324">
            <v>0.35199999999999998</v>
          </cell>
          <cell r="FK324">
            <v>0.13200000000000001</v>
          </cell>
          <cell r="GA324">
            <v>0</v>
          </cell>
          <cell r="GB324">
            <v>7.0000000000000001E-3</v>
          </cell>
          <cell r="GC324">
            <v>7.0000000000000001E-3</v>
          </cell>
          <cell r="GD324">
            <v>3.2000000000000001E-2</v>
          </cell>
          <cell r="GE324">
            <v>0.153</v>
          </cell>
          <cell r="GF324">
            <v>4.0000000000000001E-3</v>
          </cell>
          <cell r="GG324">
            <v>0.374</v>
          </cell>
          <cell r="GH324">
            <v>0.33800000000000002</v>
          </cell>
          <cell r="GI324">
            <v>0.37</v>
          </cell>
          <cell r="GJ324">
            <v>0.377</v>
          </cell>
          <cell r="GK324">
            <v>0.377</v>
          </cell>
          <cell r="GL324">
            <v>0.35599999999999998</v>
          </cell>
          <cell r="GM324">
            <v>0.46300000000000002</v>
          </cell>
          <cell r="GN324">
            <v>0.35899999999999999</v>
          </cell>
          <cell r="GO324">
            <v>0.40200000000000002</v>
          </cell>
          <cell r="GP324">
            <v>0.37</v>
          </cell>
          <cell r="GQ324">
            <v>0.246</v>
          </cell>
          <cell r="GR324">
            <v>0.45200000000000001</v>
          </cell>
          <cell r="GS324">
            <v>3.5999999999999997E-2</v>
          </cell>
          <cell r="GT324">
            <v>0.14899999999999999</v>
          </cell>
          <cell r="GU324">
            <v>8.2000000000000003E-2</v>
          </cell>
          <cell r="GV324">
            <v>7.0999999999999994E-2</v>
          </cell>
          <cell r="GW324">
            <v>6.8000000000000005E-2</v>
          </cell>
          <cell r="GX324">
            <v>5.7000000000000002E-2</v>
          </cell>
          <cell r="GY324">
            <v>1.0999999999999999E-2</v>
          </cell>
          <cell r="GZ324">
            <v>1.0999999999999999E-2</v>
          </cell>
          <cell r="HA324">
            <v>1.4E-2</v>
          </cell>
          <cell r="HB324">
            <v>1.4E-2</v>
          </cell>
          <cell r="HC324">
            <v>1.0999999999999999E-2</v>
          </cell>
          <cell r="HD324">
            <v>7.0000000000000001E-3</v>
          </cell>
          <cell r="HE324">
            <v>0.11700000000000001</v>
          </cell>
          <cell r="HF324">
            <v>0.13500000000000001</v>
          </cell>
          <cell r="HG324">
            <v>0.125</v>
          </cell>
          <cell r="HH324">
            <v>0.13500000000000001</v>
          </cell>
          <cell r="HI324">
            <v>0.14599999999999999</v>
          </cell>
          <cell r="HJ324">
            <v>0.125</v>
          </cell>
        </row>
        <row r="325">
          <cell r="G325" t="str">
            <v>HAWTHORNE</v>
          </cell>
          <cell r="L325" t="str">
            <v>Ravenswood-Ridge Elementary Network</v>
          </cell>
          <cell r="AB325">
            <v>609974</v>
          </cell>
          <cell r="AR325" t="str">
            <v>35</v>
          </cell>
          <cell r="AS325" t="str">
            <v>very strong</v>
          </cell>
          <cell r="AT325" t="str">
            <v>weak</v>
          </cell>
          <cell r="AU325" t="str">
            <v>neutral</v>
          </cell>
          <cell r="AV325">
            <v>83</v>
          </cell>
          <cell r="AW325">
            <v>26</v>
          </cell>
          <cell r="AX325">
            <v>52</v>
          </cell>
          <cell r="AY325">
            <v>131</v>
          </cell>
          <cell r="AZ325">
            <v>78</v>
          </cell>
          <cell r="BA325">
            <v>11</v>
          </cell>
          <cell r="BB325">
            <v>6</v>
          </cell>
          <cell r="BC325">
            <v>13</v>
          </cell>
          <cell r="BI325">
            <v>0</v>
          </cell>
          <cell r="BJ325">
            <v>8.0000000000000002E-3</v>
          </cell>
          <cell r="BK325">
            <v>8.0000000000000002E-3</v>
          </cell>
          <cell r="BL325">
            <v>0</v>
          </cell>
          <cell r="BM325">
            <v>8.0000000000000002E-3</v>
          </cell>
          <cell r="BN325">
            <v>2.3E-2</v>
          </cell>
          <cell r="BO325">
            <v>0</v>
          </cell>
          <cell r="BP325">
            <v>1.4999999999999999E-2</v>
          </cell>
          <cell r="BQ325">
            <v>8.0000000000000002E-3</v>
          </cell>
          <cell r="BR325">
            <v>1.4999999999999999E-2</v>
          </cell>
          <cell r="BS325">
            <v>3.1E-2</v>
          </cell>
          <cell r="BT325">
            <v>9.9000000000000005E-2</v>
          </cell>
          <cell r="BU325">
            <v>0.13700000000000001</v>
          </cell>
          <cell r="BV325">
            <v>0.17599999999999999</v>
          </cell>
          <cell r="BW325">
            <v>0.17599999999999999</v>
          </cell>
          <cell r="BX325">
            <v>9.1999999999999998E-2</v>
          </cell>
          <cell r="BY325">
            <v>0.313</v>
          </cell>
          <cell r="BZ325">
            <v>0.26</v>
          </cell>
          <cell r="CA325">
            <v>1.4999999999999999E-2</v>
          </cell>
          <cell r="CB325">
            <v>8.0000000000000002E-3</v>
          </cell>
          <cell r="CC325">
            <v>3.7999999999999999E-2</v>
          </cell>
          <cell r="CD325">
            <v>3.1E-2</v>
          </cell>
          <cell r="CE325">
            <v>2.3E-2</v>
          </cell>
          <cell r="CF325">
            <v>2.3E-2</v>
          </cell>
          <cell r="CG325">
            <v>0.84699999999999998</v>
          </cell>
          <cell r="CH325">
            <v>0.79400000000000004</v>
          </cell>
          <cell r="CI325">
            <v>0.77100000000000002</v>
          </cell>
          <cell r="CJ325">
            <v>0.86299999999999999</v>
          </cell>
          <cell r="CK325">
            <v>0.626</v>
          </cell>
          <cell r="CL325">
            <v>0.59499999999999997</v>
          </cell>
          <cell r="CM325">
            <v>1.4999999999999999E-2</v>
          </cell>
          <cell r="CN325">
            <v>0</v>
          </cell>
          <cell r="CO325">
            <v>1.4999999999999999E-2</v>
          </cell>
          <cell r="CP325">
            <v>8.0000000000000002E-3</v>
          </cell>
          <cell r="CQ325">
            <v>0</v>
          </cell>
          <cell r="CR325">
            <v>0</v>
          </cell>
          <cell r="CS325">
            <v>3.1E-2</v>
          </cell>
          <cell r="CT325">
            <v>0.107</v>
          </cell>
          <cell r="CU325">
            <v>4.5999999999999999E-2</v>
          </cell>
          <cell r="CV325">
            <v>4.5999999999999999E-2</v>
          </cell>
          <cell r="CW325">
            <v>2.3E-2</v>
          </cell>
          <cell r="CX325">
            <v>4.5999999999999999E-2</v>
          </cell>
          <cell r="CY325">
            <v>6.0999999999999999E-2</v>
          </cell>
          <cell r="CZ325">
            <v>3.7999999999999999E-2</v>
          </cell>
          <cell r="DA325">
            <v>0.115</v>
          </cell>
          <cell r="DB325">
            <v>0.115</v>
          </cell>
          <cell r="DC325">
            <v>0.221</v>
          </cell>
          <cell r="DD325">
            <v>0.191</v>
          </cell>
          <cell r="DE325">
            <v>0.20599999999999999</v>
          </cell>
          <cell r="DF325">
            <v>0.24399999999999999</v>
          </cell>
          <cell r="DG325">
            <v>0.28999999999999998</v>
          </cell>
          <cell r="DH325">
            <v>0.214</v>
          </cell>
          <cell r="DI325">
            <v>0.23699999999999999</v>
          </cell>
          <cell r="DJ325">
            <v>0.28199999999999997</v>
          </cell>
          <cell r="DK325">
            <v>0.27500000000000002</v>
          </cell>
          <cell r="DL325">
            <v>0.214</v>
          </cell>
          <cell r="DM325">
            <v>0.20599999999999999</v>
          </cell>
          <cell r="DN325">
            <v>8.0000000000000002E-3</v>
          </cell>
          <cell r="DO325">
            <v>8.0000000000000002E-3</v>
          </cell>
          <cell r="DP325">
            <v>2.3E-2</v>
          </cell>
          <cell r="DQ325">
            <v>2.3E-2</v>
          </cell>
          <cell r="DR325">
            <v>8.0000000000000002E-3</v>
          </cell>
          <cell r="DS325">
            <v>1.4999999999999999E-2</v>
          </cell>
          <cell r="DT325">
            <v>1.4999999999999999E-2</v>
          </cell>
          <cell r="DU325">
            <v>2.3E-2</v>
          </cell>
          <cell r="DV325">
            <v>1.4999999999999999E-2</v>
          </cell>
          <cell r="DW325">
            <v>0.72499999999999998</v>
          </cell>
          <cell r="DX325">
            <v>0.72499999999999998</v>
          </cell>
          <cell r="DY325">
            <v>0.626</v>
          </cell>
          <cell r="DZ325">
            <v>0.69499999999999995</v>
          </cell>
          <cell r="EA325">
            <v>0.71799999999999997</v>
          </cell>
          <cell r="EB325">
            <v>0.58799999999999997</v>
          </cell>
          <cell r="EC325">
            <v>0.56499999999999995</v>
          </cell>
          <cell r="ED325">
            <v>0.435</v>
          </cell>
          <cell r="EE325">
            <v>0.54200000000000004</v>
          </cell>
          <cell r="EF325">
            <v>0.29799999999999999</v>
          </cell>
          <cell r="EG325">
            <v>4.5999999999999999E-2</v>
          </cell>
          <cell r="EH325">
            <v>4.5999999999999999E-2</v>
          </cell>
          <cell r="EJ325">
            <v>0.61099999999999999</v>
          </cell>
          <cell r="EK325">
            <v>0</v>
          </cell>
          <cell r="EL325">
            <v>0</v>
          </cell>
          <cell r="EN325">
            <v>3.1E-2</v>
          </cell>
          <cell r="EO325">
            <v>0.24399999999999999</v>
          </cell>
          <cell r="EP325">
            <v>0.221</v>
          </cell>
          <cell r="ER325">
            <v>1.4999999999999999E-2</v>
          </cell>
          <cell r="ES325">
            <v>4.5999999999999999E-2</v>
          </cell>
          <cell r="ET325">
            <v>2.3E-2</v>
          </cell>
          <cell r="EV325">
            <v>4.5999999999999999E-2</v>
          </cell>
          <cell r="EW325">
            <v>0.66400000000000003</v>
          </cell>
          <cell r="EX325">
            <v>0.71</v>
          </cell>
          <cell r="EZ325">
            <v>9.26</v>
          </cell>
          <cell r="FA325">
            <v>8.0000000000000002E-3</v>
          </cell>
          <cell r="FB325">
            <v>0</v>
          </cell>
          <cell r="FC325">
            <v>0</v>
          </cell>
          <cell r="FD325">
            <v>8.0000000000000002E-3</v>
          </cell>
          <cell r="FE325">
            <v>1.4999999999999999E-2</v>
          </cell>
          <cell r="FF325">
            <v>5.2999999999999999E-2</v>
          </cell>
          <cell r="FG325">
            <v>8.0000000000000002E-3</v>
          </cell>
          <cell r="FH325">
            <v>3.7999999999999999E-2</v>
          </cell>
          <cell r="FI325">
            <v>0.221</v>
          </cell>
          <cell r="FJ325">
            <v>0.63400000000000001</v>
          </cell>
          <cell r="FK325">
            <v>1.4999999999999999E-2</v>
          </cell>
          <cell r="GA325">
            <v>0</v>
          </cell>
          <cell r="GB325">
            <v>0</v>
          </cell>
          <cell r="GC325">
            <v>3.7999999999999999E-2</v>
          </cell>
          <cell r="GD325">
            <v>0.183</v>
          </cell>
          <cell r="GE325">
            <v>0.20599999999999999</v>
          </cell>
          <cell r="GF325">
            <v>8.0000000000000002E-3</v>
          </cell>
          <cell r="GG325">
            <v>0.32800000000000001</v>
          </cell>
          <cell r="GH325">
            <v>0.20599999999999999</v>
          </cell>
          <cell r="GI325">
            <v>0.41199999999999998</v>
          </cell>
          <cell r="GJ325">
            <v>0.41199999999999998</v>
          </cell>
          <cell r="GK325">
            <v>0.443</v>
          </cell>
          <cell r="GL325">
            <v>0.153</v>
          </cell>
          <cell r="GM325">
            <v>0.626</v>
          </cell>
          <cell r="GN325">
            <v>0.71</v>
          </cell>
          <cell r="GO325">
            <v>0.39700000000000002</v>
          </cell>
          <cell r="GP325">
            <v>0.29799999999999999</v>
          </cell>
          <cell r="GQ325">
            <v>0.20599999999999999</v>
          </cell>
          <cell r="GR325">
            <v>0.79400000000000004</v>
          </cell>
          <cell r="GS325">
            <v>8.0000000000000002E-3</v>
          </cell>
          <cell r="GT325">
            <v>5.2999999999999999E-2</v>
          </cell>
          <cell r="GU325">
            <v>0.122</v>
          </cell>
          <cell r="GV325">
            <v>6.9000000000000006E-2</v>
          </cell>
          <cell r="GW325">
            <v>6.9000000000000006E-2</v>
          </cell>
          <cell r="GX325">
            <v>8.0000000000000002E-3</v>
          </cell>
          <cell r="GY325">
            <v>1.4999999999999999E-2</v>
          </cell>
          <cell r="GZ325">
            <v>8.0000000000000002E-3</v>
          </cell>
          <cell r="HA325">
            <v>1.4999999999999999E-2</v>
          </cell>
          <cell r="HB325">
            <v>8.0000000000000002E-3</v>
          </cell>
          <cell r="HC325">
            <v>5.2999999999999999E-2</v>
          </cell>
          <cell r="HD325">
            <v>2.3E-2</v>
          </cell>
          <cell r="HE325">
            <v>2.3E-2</v>
          </cell>
          <cell r="HF325">
            <v>2.3E-2</v>
          </cell>
          <cell r="HG325">
            <v>1.4999999999999999E-2</v>
          </cell>
          <cell r="HH325">
            <v>3.1E-2</v>
          </cell>
          <cell r="HI325">
            <v>2.3E-2</v>
          </cell>
          <cell r="HJ325">
            <v>1.4999999999999999E-2</v>
          </cell>
        </row>
        <row r="326">
          <cell r="G326" t="str">
            <v>HAY</v>
          </cell>
          <cell r="L326" t="str">
            <v>Austin-North Lawndale Elementary Network</v>
          </cell>
          <cell r="AB326">
            <v>609975</v>
          </cell>
          <cell r="AR326" t="str">
            <v>66</v>
          </cell>
          <cell r="AS326" t="str">
            <v>neutral</v>
          </cell>
          <cell r="AT326" t="str">
            <v>neutral</v>
          </cell>
          <cell r="AU326" t="str">
            <v>neutral</v>
          </cell>
          <cell r="AV326">
            <v>43</v>
          </cell>
          <cell r="AW326">
            <v>45</v>
          </cell>
          <cell r="AX326">
            <v>53</v>
          </cell>
          <cell r="AY326">
            <v>197</v>
          </cell>
          <cell r="AZ326">
            <v>1</v>
          </cell>
          <cell r="BA326">
            <v>0</v>
          </cell>
          <cell r="BB326">
            <v>182</v>
          </cell>
          <cell r="BC326">
            <v>7</v>
          </cell>
          <cell r="BI326">
            <v>0.01</v>
          </cell>
          <cell r="BJ326">
            <v>0</v>
          </cell>
          <cell r="BK326">
            <v>0</v>
          </cell>
          <cell r="BL326">
            <v>5.0000000000000001E-3</v>
          </cell>
          <cell r="BM326">
            <v>0.01</v>
          </cell>
          <cell r="BN326">
            <v>4.5999999999999999E-2</v>
          </cell>
          <cell r="BO326">
            <v>0.157</v>
          </cell>
          <cell r="BP326">
            <v>9.6000000000000002E-2</v>
          </cell>
          <cell r="BQ326">
            <v>0.107</v>
          </cell>
          <cell r="BR326">
            <v>6.6000000000000003E-2</v>
          </cell>
          <cell r="BS326">
            <v>8.5999999999999993E-2</v>
          </cell>
          <cell r="BT326">
            <v>0.11700000000000001</v>
          </cell>
          <cell r="BU326">
            <v>0.34499999999999997</v>
          </cell>
          <cell r="BV326">
            <v>0.30499999999999999</v>
          </cell>
          <cell r="BW326">
            <v>0.32</v>
          </cell>
          <cell r="BX326">
            <v>0.254</v>
          </cell>
          <cell r="BY326">
            <v>0.33500000000000002</v>
          </cell>
          <cell r="BZ326">
            <v>0.29399999999999998</v>
          </cell>
          <cell r="CA326">
            <v>5.0000000000000001E-3</v>
          </cell>
          <cell r="CB326">
            <v>0.01</v>
          </cell>
          <cell r="CC326">
            <v>4.1000000000000002E-2</v>
          </cell>
          <cell r="CD326">
            <v>2.5000000000000001E-2</v>
          </cell>
          <cell r="CE326">
            <v>0.02</v>
          </cell>
          <cell r="CF326">
            <v>3.5999999999999997E-2</v>
          </cell>
          <cell r="CG326">
            <v>0.48199999999999998</v>
          </cell>
          <cell r="CH326">
            <v>0.58899999999999997</v>
          </cell>
          <cell r="CI326">
            <v>0.53300000000000003</v>
          </cell>
          <cell r="CJ326">
            <v>0.65</v>
          </cell>
          <cell r="CK326">
            <v>0.54800000000000004</v>
          </cell>
          <cell r="CL326">
            <v>0.50800000000000001</v>
          </cell>
          <cell r="CM326">
            <v>0</v>
          </cell>
          <cell r="CN326">
            <v>5.0000000000000001E-3</v>
          </cell>
          <cell r="CO326">
            <v>1.4999999999999999E-2</v>
          </cell>
          <cell r="CP326">
            <v>5.0000000000000001E-3</v>
          </cell>
          <cell r="CQ326">
            <v>0</v>
          </cell>
          <cell r="CR326">
            <v>1.4999999999999999E-2</v>
          </cell>
          <cell r="CS326">
            <v>2.5000000000000001E-2</v>
          </cell>
          <cell r="CT326">
            <v>4.1000000000000002E-2</v>
          </cell>
          <cell r="CU326">
            <v>3.5999999999999997E-2</v>
          </cell>
          <cell r="CV326">
            <v>4.1000000000000002E-2</v>
          </cell>
          <cell r="CW326">
            <v>4.1000000000000002E-2</v>
          </cell>
          <cell r="CX326">
            <v>5.0999999999999997E-2</v>
          </cell>
          <cell r="CY326">
            <v>7.0999999999999994E-2</v>
          </cell>
          <cell r="CZ326">
            <v>5.0999999999999997E-2</v>
          </cell>
          <cell r="DA326">
            <v>6.6000000000000003E-2</v>
          </cell>
          <cell r="DB326">
            <v>0.107</v>
          </cell>
          <cell r="DC326">
            <v>8.1000000000000003E-2</v>
          </cell>
          <cell r="DD326">
            <v>6.0999999999999999E-2</v>
          </cell>
          <cell r="DE326">
            <v>0.157</v>
          </cell>
          <cell r="DF326">
            <v>0.183</v>
          </cell>
          <cell r="DG326">
            <v>0.17299999999999999</v>
          </cell>
          <cell r="DH326">
            <v>0.16200000000000001</v>
          </cell>
          <cell r="DI326">
            <v>0.193</v>
          </cell>
          <cell r="DJ326">
            <v>0.249</v>
          </cell>
          <cell r="DK326">
            <v>0.188</v>
          </cell>
          <cell r="DL326">
            <v>0.23400000000000001</v>
          </cell>
          <cell r="DM326">
            <v>0.249</v>
          </cell>
          <cell r="DN326">
            <v>0.01</v>
          </cell>
          <cell r="DO326">
            <v>0.02</v>
          </cell>
          <cell r="DP326">
            <v>0.02</v>
          </cell>
          <cell r="DQ326">
            <v>2.5000000000000001E-2</v>
          </cell>
          <cell r="DR326">
            <v>2.5000000000000001E-2</v>
          </cell>
          <cell r="DS326">
            <v>0.03</v>
          </cell>
          <cell r="DT326">
            <v>1.4999999999999999E-2</v>
          </cell>
          <cell r="DU326">
            <v>0.02</v>
          </cell>
          <cell r="DV326">
            <v>0.03</v>
          </cell>
          <cell r="DW326">
            <v>0.79200000000000004</v>
          </cell>
          <cell r="DX326">
            <v>0.751</v>
          </cell>
          <cell r="DY326">
            <v>0.74099999999999999</v>
          </cell>
          <cell r="DZ326">
            <v>0.73599999999999999</v>
          </cell>
          <cell r="EA326">
            <v>0.73099999999999998</v>
          </cell>
          <cell r="EB326">
            <v>0.64</v>
          </cell>
          <cell r="EC326">
            <v>0.66500000000000004</v>
          </cell>
          <cell r="ED326">
            <v>0.624</v>
          </cell>
          <cell r="EE326">
            <v>0.624</v>
          </cell>
          <cell r="EF326">
            <v>0.29399999999999998</v>
          </cell>
          <cell r="EG326">
            <v>0.02</v>
          </cell>
          <cell r="EH326">
            <v>1.4999999999999999E-2</v>
          </cell>
          <cell r="EJ326">
            <v>0.30499999999999999</v>
          </cell>
          <cell r="EK326">
            <v>7.0999999999999994E-2</v>
          </cell>
          <cell r="EL326">
            <v>7.5999999999999998E-2</v>
          </cell>
          <cell r="EN326">
            <v>0.157</v>
          </cell>
          <cell r="EO326">
            <v>0.33</v>
          </cell>
          <cell r="EP326">
            <v>0.315</v>
          </cell>
          <cell r="ER326">
            <v>4.1000000000000002E-2</v>
          </cell>
          <cell r="ES326">
            <v>4.1000000000000002E-2</v>
          </cell>
          <cell r="ET326">
            <v>8.1000000000000003E-2</v>
          </cell>
          <cell r="EV326">
            <v>0.20300000000000001</v>
          </cell>
          <cell r="EW326">
            <v>0.53800000000000003</v>
          </cell>
          <cell r="EX326">
            <v>0.51300000000000001</v>
          </cell>
          <cell r="EZ326">
            <v>7.27</v>
          </cell>
          <cell r="FA326">
            <v>0.03</v>
          </cell>
          <cell r="FB326">
            <v>1.4999999999999999E-2</v>
          </cell>
          <cell r="FC326">
            <v>4.5999999999999999E-2</v>
          </cell>
          <cell r="FD326">
            <v>4.1000000000000002E-2</v>
          </cell>
          <cell r="FE326">
            <v>0.13200000000000001</v>
          </cell>
          <cell r="FF326">
            <v>8.1000000000000003E-2</v>
          </cell>
          <cell r="FG326">
            <v>9.0999999999999998E-2</v>
          </cell>
          <cell r="FH326">
            <v>0.127</v>
          </cell>
          <cell r="FI326">
            <v>0.13700000000000001</v>
          </cell>
          <cell r="FJ326">
            <v>0.254</v>
          </cell>
          <cell r="FK326">
            <v>4.5999999999999999E-2</v>
          </cell>
          <cell r="GA326">
            <v>0.01</v>
          </cell>
          <cell r="GB326">
            <v>2.5000000000000001E-2</v>
          </cell>
          <cell r="GC326">
            <v>2.5000000000000001E-2</v>
          </cell>
          <cell r="GD326">
            <v>1.4999999999999999E-2</v>
          </cell>
          <cell r="GE326">
            <v>6.6000000000000003E-2</v>
          </cell>
          <cell r="GF326">
            <v>0.01</v>
          </cell>
          <cell r="GG326">
            <v>0.32</v>
          </cell>
          <cell r="GH326">
            <v>0.28899999999999998</v>
          </cell>
          <cell r="GI326">
            <v>0.30499999999999999</v>
          </cell>
          <cell r="GJ326">
            <v>0.30499999999999999</v>
          </cell>
          <cell r="GK326">
            <v>0.315</v>
          </cell>
          <cell r="GL326">
            <v>0.34</v>
          </cell>
          <cell r="GM326">
            <v>0.56899999999999995</v>
          </cell>
          <cell r="GN326">
            <v>0.437</v>
          </cell>
          <cell r="GO326">
            <v>0.45700000000000002</v>
          </cell>
          <cell r="GP326">
            <v>0.497</v>
          </cell>
          <cell r="GQ326">
            <v>0.44700000000000001</v>
          </cell>
          <cell r="GR326">
            <v>0.51800000000000002</v>
          </cell>
          <cell r="GS326">
            <v>5.0999999999999997E-2</v>
          </cell>
          <cell r="GT326">
            <v>0.14699999999999999</v>
          </cell>
          <cell r="GU326">
            <v>0.122</v>
          </cell>
          <cell r="GV326">
            <v>0.10199999999999999</v>
          </cell>
          <cell r="GW326">
            <v>0.10199999999999999</v>
          </cell>
          <cell r="GX326">
            <v>6.6000000000000003E-2</v>
          </cell>
          <cell r="GY326">
            <v>1.4999999999999999E-2</v>
          </cell>
          <cell r="GZ326">
            <v>1.4999999999999999E-2</v>
          </cell>
          <cell r="HA326">
            <v>1.4999999999999999E-2</v>
          </cell>
          <cell r="HB326">
            <v>1.4999999999999999E-2</v>
          </cell>
          <cell r="HC326">
            <v>0.01</v>
          </cell>
          <cell r="HD326">
            <v>0.01</v>
          </cell>
          <cell r="HE326">
            <v>3.5999999999999997E-2</v>
          </cell>
          <cell r="HF326">
            <v>8.5999999999999993E-2</v>
          </cell>
          <cell r="HG326">
            <v>7.5999999999999998E-2</v>
          </cell>
          <cell r="HH326">
            <v>6.6000000000000003E-2</v>
          </cell>
          <cell r="HI326">
            <v>6.0999999999999999E-2</v>
          </cell>
          <cell r="HJ326">
            <v>5.6000000000000001E-2</v>
          </cell>
        </row>
        <row r="327">
          <cell r="G327" t="str">
            <v>HAYT</v>
          </cell>
          <cell r="L327" t="str">
            <v>Ravenswood-Ridge Elementary Network</v>
          </cell>
          <cell r="AB327">
            <v>609976</v>
          </cell>
          <cell r="AR327" t="str">
            <v>51</v>
          </cell>
          <cell r="AS327" t="str">
            <v>neutral</v>
          </cell>
          <cell r="AT327" t="str">
            <v>neutral</v>
          </cell>
          <cell r="AU327" t="str">
            <v>neutral</v>
          </cell>
          <cell r="AV327">
            <v>48</v>
          </cell>
          <cell r="AW327">
            <v>50</v>
          </cell>
          <cell r="AX327">
            <v>55</v>
          </cell>
          <cell r="AY327">
            <v>273</v>
          </cell>
          <cell r="AZ327">
            <v>46</v>
          </cell>
          <cell r="BA327">
            <v>48</v>
          </cell>
          <cell r="BB327">
            <v>38</v>
          </cell>
          <cell r="BC327">
            <v>120</v>
          </cell>
          <cell r="BI327">
            <v>7.0000000000000001E-3</v>
          </cell>
          <cell r="BJ327">
            <v>1.0999999999999999E-2</v>
          </cell>
          <cell r="BK327">
            <v>7.0000000000000001E-3</v>
          </cell>
          <cell r="BL327">
            <v>4.0000000000000001E-3</v>
          </cell>
          <cell r="BM327">
            <v>2.1999999999999999E-2</v>
          </cell>
          <cell r="BN327">
            <v>6.2E-2</v>
          </cell>
          <cell r="BO327">
            <v>7.2999999999999995E-2</v>
          </cell>
          <cell r="BP327">
            <v>4.3999999999999997E-2</v>
          </cell>
          <cell r="BQ327">
            <v>8.7999999999999995E-2</v>
          </cell>
          <cell r="BR327">
            <v>0.04</v>
          </cell>
          <cell r="BS327">
            <v>0.13200000000000001</v>
          </cell>
          <cell r="BT327">
            <v>0.16500000000000001</v>
          </cell>
          <cell r="BU327">
            <v>0.31900000000000001</v>
          </cell>
          <cell r="BV327">
            <v>0.30399999999999999</v>
          </cell>
          <cell r="BW327">
            <v>0.27800000000000002</v>
          </cell>
          <cell r="BX327">
            <v>0.187</v>
          </cell>
          <cell r="BY327">
            <v>0.39200000000000002</v>
          </cell>
          <cell r="BZ327">
            <v>0.36599999999999999</v>
          </cell>
          <cell r="CA327">
            <v>1.4999999999999999E-2</v>
          </cell>
          <cell r="CB327">
            <v>7.0000000000000001E-3</v>
          </cell>
          <cell r="CC327">
            <v>1.4999999999999999E-2</v>
          </cell>
          <cell r="CD327">
            <v>1.7999999999999999E-2</v>
          </cell>
          <cell r="CE327">
            <v>2.1999999999999999E-2</v>
          </cell>
          <cell r="CF327">
            <v>2.1999999999999999E-2</v>
          </cell>
          <cell r="CG327">
            <v>0.58599999999999997</v>
          </cell>
          <cell r="CH327">
            <v>0.63400000000000001</v>
          </cell>
          <cell r="CI327">
            <v>0.61199999999999999</v>
          </cell>
          <cell r="CJ327">
            <v>0.751</v>
          </cell>
          <cell r="CK327">
            <v>0.432</v>
          </cell>
          <cell r="CL327">
            <v>0.38500000000000001</v>
          </cell>
          <cell r="CM327">
            <v>7.0000000000000001E-3</v>
          </cell>
          <cell r="CN327">
            <v>7.0000000000000001E-3</v>
          </cell>
          <cell r="CO327">
            <v>1.4999999999999999E-2</v>
          </cell>
          <cell r="CP327">
            <v>1.0999999999999999E-2</v>
          </cell>
          <cell r="CQ327">
            <v>7.0000000000000001E-3</v>
          </cell>
          <cell r="CR327">
            <v>1.4999999999999999E-2</v>
          </cell>
          <cell r="CS327">
            <v>2.1999999999999999E-2</v>
          </cell>
          <cell r="CT327">
            <v>6.6000000000000003E-2</v>
          </cell>
          <cell r="CU327">
            <v>2.9000000000000001E-2</v>
          </cell>
          <cell r="CV327">
            <v>7.0000000000000001E-3</v>
          </cell>
          <cell r="CW327">
            <v>2.1999999999999999E-2</v>
          </cell>
          <cell r="CX327">
            <v>1.7999999999999999E-2</v>
          </cell>
          <cell r="CY327">
            <v>3.3000000000000002E-2</v>
          </cell>
          <cell r="CZ327">
            <v>3.3000000000000002E-2</v>
          </cell>
          <cell r="DA327">
            <v>4.3999999999999997E-2</v>
          </cell>
          <cell r="DB327">
            <v>5.8999999999999997E-2</v>
          </cell>
          <cell r="DC327">
            <v>0.10299999999999999</v>
          </cell>
          <cell r="DD327">
            <v>8.7999999999999995E-2</v>
          </cell>
          <cell r="DE327">
            <v>0.13900000000000001</v>
          </cell>
          <cell r="DF327">
            <v>0.154</v>
          </cell>
          <cell r="DG327">
            <v>0.22700000000000001</v>
          </cell>
          <cell r="DH327">
            <v>0.20899999999999999</v>
          </cell>
          <cell r="DI327">
            <v>0.17199999999999999</v>
          </cell>
          <cell r="DJ327">
            <v>0.28199999999999997</v>
          </cell>
          <cell r="DK327">
            <v>0.23400000000000001</v>
          </cell>
          <cell r="DL327">
            <v>0.23799999999999999</v>
          </cell>
          <cell r="DM327">
            <v>0.27500000000000002</v>
          </cell>
          <cell r="DN327">
            <v>1.0999999999999999E-2</v>
          </cell>
          <cell r="DO327">
            <v>7.0000000000000001E-3</v>
          </cell>
          <cell r="DP327">
            <v>1.4999999999999999E-2</v>
          </cell>
          <cell r="DQ327">
            <v>1.4999999999999999E-2</v>
          </cell>
          <cell r="DR327">
            <v>2.1999999999999999E-2</v>
          </cell>
          <cell r="DS327">
            <v>2.1999999999999999E-2</v>
          </cell>
          <cell r="DT327">
            <v>1.4999999999999999E-2</v>
          </cell>
          <cell r="DU327">
            <v>1.4999999999999999E-2</v>
          </cell>
          <cell r="DV327">
            <v>2.5999999999999999E-2</v>
          </cell>
          <cell r="DW327">
            <v>0.83499999999999996</v>
          </cell>
          <cell r="DX327">
            <v>0.81</v>
          </cell>
          <cell r="DY327">
            <v>0.72499999999999998</v>
          </cell>
          <cell r="DZ327">
            <v>0.73299999999999998</v>
          </cell>
          <cell r="EA327">
            <v>0.76600000000000001</v>
          </cell>
          <cell r="EB327">
            <v>0.63700000000000001</v>
          </cell>
          <cell r="EC327">
            <v>0.67</v>
          </cell>
          <cell r="ED327">
            <v>0.57899999999999996</v>
          </cell>
          <cell r="EE327">
            <v>0.58199999999999996</v>
          </cell>
          <cell r="EF327">
            <v>0.41799999999999998</v>
          </cell>
          <cell r="EG327">
            <v>1.4999999999999999E-2</v>
          </cell>
          <cell r="EH327">
            <v>4.0000000000000001E-3</v>
          </cell>
          <cell r="EJ327">
            <v>0.33</v>
          </cell>
          <cell r="EK327">
            <v>7.0000000000000007E-2</v>
          </cell>
          <cell r="EL327">
            <v>4.3999999999999997E-2</v>
          </cell>
          <cell r="EN327">
            <v>0.10299999999999999</v>
          </cell>
          <cell r="EO327">
            <v>0.33300000000000002</v>
          </cell>
          <cell r="EP327">
            <v>0.28599999999999998</v>
          </cell>
          <cell r="ER327">
            <v>6.6000000000000003E-2</v>
          </cell>
          <cell r="ES327">
            <v>5.5E-2</v>
          </cell>
          <cell r="ET327">
            <v>0.04</v>
          </cell>
          <cell r="EV327">
            <v>8.4000000000000005E-2</v>
          </cell>
          <cell r="EW327">
            <v>0.52700000000000002</v>
          </cell>
          <cell r="EX327">
            <v>0.626</v>
          </cell>
          <cell r="EZ327">
            <v>8.6</v>
          </cell>
          <cell r="FA327">
            <v>4.0000000000000001E-3</v>
          </cell>
          <cell r="FB327">
            <v>4.0000000000000001E-3</v>
          </cell>
          <cell r="FC327">
            <v>7.0000000000000001E-3</v>
          </cell>
          <cell r="FD327">
            <v>2.1999999999999999E-2</v>
          </cell>
          <cell r="FE327">
            <v>4.8000000000000001E-2</v>
          </cell>
          <cell r="FF327">
            <v>3.3000000000000002E-2</v>
          </cell>
          <cell r="FG327">
            <v>6.6000000000000003E-2</v>
          </cell>
          <cell r="FH327">
            <v>0.17899999999999999</v>
          </cell>
          <cell r="FI327">
            <v>0.16500000000000001</v>
          </cell>
          <cell r="FJ327">
            <v>0.42899999999999999</v>
          </cell>
          <cell r="FK327">
            <v>4.3999999999999997E-2</v>
          </cell>
          <cell r="GA327">
            <v>1.4999999999999999E-2</v>
          </cell>
          <cell r="GB327">
            <v>7.0000000000000001E-3</v>
          </cell>
          <cell r="GC327">
            <v>1.7999999999999999E-2</v>
          </cell>
          <cell r="GD327">
            <v>1.0999999999999999E-2</v>
          </cell>
          <cell r="GE327">
            <v>0.20100000000000001</v>
          </cell>
          <cell r="GF327">
            <v>7.0000000000000001E-3</v>
          </cell>
          <cell r="GG327">
            <v>0.32600000000000001</v>
          </cell>
          <cell r="GH327">
            <v>0.20899999999999999</v>
          </cell>
          <cell r="GI327">
            <v>0.28899999999999998</v>
          </cell>
          <cell r="GJ327">
            <v>0.26</v>
          </cell>
          <cell r="GK327">
            <v>0.38500000000000001</v>
          </cell>
          <cell r="GL327">
            <v>0.33300000000000002</v>
          </cell>
          <cell r="GM327">
            <v>0.59</v>
          </cell>
          <cell r="GN327">
            <v>0.55700000000000005</v>
          </cell>
          <cell r="GO327">
            <v>0.54600000000000004</v>
          </cell>
          <cell r="GP327">
            <v>0.48699999999999999</v>
          </cell>
          <cell r="GQ327">
            <v>0.27800000000000002</v>
          </cell>
          <cell r="GR327">
            <v>0.58199999999999996</v>
          </cell>
          <cell r="GS327">
            <v>0.04</v>
          </cell>
          <cell r="GT327">
            <v>0.17899999999999999</v>
          </cell>
          <cell r="GU327">
            <v>0.121</v>
          </cell>
          <cell r="GV327">
            <v>0.19800000000000001</v>
          </cell>
          <cell r="GW327">
            <v>9.9000000000000005E-2</v>
          </cell>
          <cell r="GX327">
            <v>4.3999999999999997E-2</v>
          </cell>
          <cell r="GY327">
            <v>1.0999999999999999E-2</v>
          </cell>
          <cell r="GZ327">
            <v>1.4999999999999999E-2</v>
          </cell>
          <cell r="HA327">
            <v>1.0999999999999999E-2</v>
          </cell>
          <cell r="HB327">
            <v>1.0999999999999999E-2</v>
          </cell>
          <cell r="HC327">
            <v>1.4999999999999999E-2</v>
          </cell>
          <cell r="HD327">
            <v>1.4999999999999999E-2</v>
          </cell>
          <cell r="HE327">
            <v>1.7999999999999999E-2</v>
          </cell>
          <cell r="HF327">
            <v>3.3000000000000002E-2</v>
          </cell>
          <cell r="HG327">
            <v>1.4999999999999999E-2</v>
          </cell>
          <cell r="HH327">
            <v>3.3000000000000002E-2</v>
          </cell>
          <cell r="HI327">
            <v>2.1999999999999999E-2</v>
          </cell>
          <cell r="HJ327">
            <v>1.7999999999999999E-2</v>
          </cell>
        </row>
        <row r="328">
          <cell r="G328" t="str">
            <v>WOODLAWN</v>
          </cell>
          <cell r="L328" t="str">
            <v>Burnham Park Elementary Network</v>
          </cell>
          <cell r="AB328">
            <v>609977</v>
          </cell>
          <cell r="AR328" t="str">
            <v>52</v>
          </cell>
          <cell r="AS328" t="str">
            <v>very strong</v>
          </cell>
          <cell r="AT328" t="str">
            <v>strong</v>
          </cell>
          <cell r="AU328" t="str">
            <v>strong</v>
          </cell>
          <cell r="AV328">
            <v>85</v>
          </cell>
          <cell r="AW328">
            <v>64</v>
          </cell>
          <cell r="AX328">
            <v>63</v>
          </cell>
          <cell r="AY328">
            <v>91</v>
          </cell>
          <cell r="AZ328">
            <v>0</v>
          </cell>
          <cell r="BA328">
            <v>0</v>
          </cell>
          <cell r="BB328">
            <v>84</v>
          </cell>
          <cell r="BC328">
            <v>0</v>
          </cell>
          <cell r="BI328">
            <v>1.0999999999999999E-2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2.1999999999999999E-2</v>
          </cell>
          <cell r="BO328">
            <v>4.3999999999999997E-2</v>
          </cell>
          <cell r="BP328">
            <v>4.3999999999999997E-2</v>
          </cell>
          <cell r="BQ328">
            <v>1.0999999999999999E-2</v>
          </cell>
          <cell r="BR328">
            <v>0</v>
          </cell>
          <cell r="BS328">
            <v>5.5E-2</v>
          </cell>
          <cell r="BT328">
            <v>6.6000000000000003E-2</v>
          </cell>
          <cell r="BU328">
            <v>0.121</v>
          </cell>
          <cell r="BV328">
            <v>0.11</v>
          </cell>
          <cell r="BW328">
            <v>0.13200000000000001</v>
          </cell>
          <cell r="BX328">
            <v>0.154</v>
          </cell>
          <cell r="BY328">
            <v>0.26400000000000001</v>
          </cell>
          <cell r="BZ328">
            <v>0.26400000000000001</v>
          </cell>
          <cell r="CA328">
            <v>2.1999999999999999E-2</v>
          </cell>
          <cell r="CB328">
            <v>2.1999999999999999E-2</v>
          </cell>
          <cell r="CC328">
            <v>2.1999999999999999E-2</v>
          </cell>
          <cell r="CD328">
            <v>1.0999999999999999E-2</v>
          </cell>
          <cell r="CE328">
            <v>3.3000000000000002E-2</v>
          </cell>
          <cell r="CF328">
            <v>4.3999999999999997E-2</v>
          </cell>
          <cell r="CG328">
            <v>0.80200000000000005</v>
          </cell>
          <cell r="CH328">
            <v>0.82399999999999995</v>
          </cell>
          <cell r="CI328">
            <v>0.83499999999999996</v>
          </cell>
          <cell r="CJ328">
            <v>0.83499999999999996</v>
          </cell>
          <cell r="CK328">
            <v>0.64800000000000002</v>
          </cell>
          <cell r="CL328">
            <v>0.60399999999999998</v>
          </cell>
          <cell r="CM328">
            <v>0</v>
          </cell>
          <cell r="CN328">
            <v>0</v>
          </cell>
          <cell r="CO328">
            <v>0</v>
          </cell>
          <cell r="CP328">
            <v>1.0999999999999999E-2</v>
          </cell>
          <cell r="CQ328">
            <v>0</v>
          </cell>
          <cell r="CR328">
            <v>0</v>
          </cell>
          <cell r="CS328">
            <v>2.1999999999999999E-2</v>
          </cell>
          <cell r="CT328">
            <v>7.6999999999999999E-2</v>
          </cell>
          <cell r="CU328">
            <v>5.5E-2</v>
          </cell>
          <cell r="CV328">
            <v>1.0999999999999999E-2</v>
          </cell>
          <cell r="CW328">
            <v>2.1999999999999999E-2</v>
          </cell>
          <cell r="CX328">
            <v>2.1999999999999999E-2</v>
          </cell>
          <cell r="CY328">
            <v>2.1999999999999999E-2</v>
          </cell>
          <cell r="CZ328">
            <v>1.0999999999999999E-2</v>
          </cell>
          <cell r="DA328">
            <v>8.7999999999999995E-2</v>
          </cell>
          <cell r="DB328">
            <v>2.1999999999999999E-2</v>
          </cell>
          <cell r="DC328">
            <v>8.7999999999999995E-2</v>
          </cell>
          <cell r="DD328">
            <v>6.6000000000000003E-2</v>
          </cell>
          <cell r="DE328">
            <v>7.6999999999999999E-2</v>
          </cell>
          <cell r="DF328">
            <v>0.13200000000000001</v>
          </cell>
          <cell r="DG328">
            <v>0.154</v>
          </cell>
          <cell r="DH328">
            <v>0.121</v>
          </cell>
          <cell r="DI328">
            <v>0.121</v>
          </cell>
          <cell r="DJ328">
            <v>0.187</v>
          </cell>
          <cell r="DK328">
            <v>0.26400000000000001</v>
          </cell>
          <cell r="DL328">
            <v>0.19800000000000001</v>
          </cell>
          <cell r="DM328">
            <v>0.20899999999999999</v>
          </cell>
          <cell r="DN328">
            <v>1.0999999999999999E-2</v>
          </cell>
          <cell r="DO328">
            <v>1.0999999999999999E-2</v>
          </cell>
          <cell r="DP328">
            <v>1.0999999999999999E-2</v>
          </cell>
          <cell r="DQ328">
            <v>1.0999999999999999E-2</v>
          </cell>
          <cell r="DR328">
            <v>1.0999999999999999E-2</v>
          </cell>
          <cell r="DS328">
            <v>3.3000000000000002E-2</v>
          </cell>
          <cell r="DT328">
            <v>1.0999999999999999E-2</v>
          </cell>
          <cell r="DU328">
            <v>2.1999999999999999E-2</v>
          </cell>
          <cell r="DV328">
            <v>2.1999999999999999E-2</v>
          </cell>
          <cell r="DW328">
            <v>0.90100000000000002</v>
          </cell>
          <cell r="DX328">
            <v>0.83499999999999996</v>
          </cell>
          <cell r="DY328">
            <v>0.81299999999999994</v>
          </cell>
          <cell r="DZ328">
            <v>0.83499999999999996</v>
          </cell>
          <cell r="EA328">
            <v>0.85699999999999998</v>
          </cell>
          <cell r="EB328">
            <v>0.69199999999999995</v>
          </cell>
          <cell r="EC328">
            <v>0.68100000000000005</v>
          </cell>
          <cell r="ED328">
            <v>0.61499999999999999</v>
          </cell>
          <cell r="EE328">
            <v>0.64800000000000002</v>
          </cell>
          <cell r="EF328">
            <v>0.56000000000000005</v>
          </cell>
          <cell r="EG328">
            <v>1.0999999999999999E-2</v>
          </cell>
          <cell r="EH328">
            <v>1.0999999999999999E-2</v>
          </cell>
          <cell r="EJ328">
            <v>0.26400000000000001</v>
          </cell>
          <cell r="EK328">
            <v>1.0999999999999999E-2</v>
          </cell>
          <cell r="EL328">
            <v>0</v>
          </cell>
          <cell r="EN328">
            <v>5.5E-2</v>
          </cell>
          <cell r="EO328">
            <v>0.17599999999999999</v>
          </cell>
          <cell r="EP328">
            <v>0.14299999999999999</v>
          </cell>
          <cell r="ER328">
            <v>3.3000000000000002E-2</v>
          </cell>
          <cell r="ES328">
            <v>2.1999999999999999E-2</v>
          </cell>
          <cell r="ET328">
            <v>6.6000000000000003E-2</v>
          </cell>
          <cell r="EV328">
            <v>8.7999999999999995E-2</v>
          </cell>
          <cell r="EW328">
            <v>0.78</v>
          </cell>
          <cell r="EX328">
            <v>0.78</v>
          </cell>
          <cell r="EZ328">
            <v>8.9600000000000009</v>
          </cell>
          <cell r="FA328">
            <v>0</v>
          </cell>
          <cell r="FB328">
            <v>0</v>
          </cell>
          <cell r="FC328">
            <v>0</v>
          </cell>
          <cell r="FD328">
            <v>3.3000000000000002E-2</v>
          </cell>
          <cell r="FE328">
            <v>2.1999999999999999E-2</v>
          </cell>
          <cell r="FF328">
            <v>3.3000000000000002E-2</v>
          </cell>
          <cell r="FG328">
            <v>6.6000000000000003E-2</v>
          </cell>
          <cell r="FH328">
            <v>0.13200000000000001</v>
          </cell>
          <cell r="FI328">
            <v>0.121</v>
          </cell>
          <cell r="FJ328">
            <v>0.57099999999999995</v>
          </cell>
          <cell r="FK328">
            <v>2.1999999999999999E-2</v>
          </cell>
          <cell r="GA328">
            <v>0</v>
          </cell>
          <cell r="GB328">
            <v>1.0999999999999999E-2</v>
          </cell>
          <cell r="GC328">
            <v>1.0999999999999999E-2</v>
          </cell>
          <cell r="GD328">
            <v>0.187</v>
          </cell>
          <cell r="GE328">
            <v>7.6999999999999999E-2</v>
          </cell>
          <cell r="GF328">
            <v>0</v>
          </cell>
          <cell r="GG328">
            <v>0.253</v>
          </cell>
          <cell r="GH328">
            <v>0.20899999999999999</v>
          </cell>
          <cell r="GI328">
            <v>0.20899999999999999</v>
          </cell>
          <cell r="GJ328">
            <v>0.23100000000000001</v>
          </cell>
          <cell r="GK328">
            <v>0.44</v>
          </cell>
          <cell r="GL328">
            <v>0.29699999999999999</v>
          </cell>
          <cell r="GM328">
            <v>0.71399999999999997</v>
          </cell>
          <cell r="GN328">
            <v>0.59299999999999997</v>
          </cell>
          <cell r="GO328">
            <v>0.56000000000000005</v>
          </cell>
          <cell r="GP328">
            <v>0.39600000000000002</v>
          </cell>
          <cell r="GQ328">
            <v>0.374</v>
          </cell>
          <cell r="GR328">
            <v>0.626</v>
          </cell>
          <cell r="GS328">
            <v>1.0999999999999999E-2</v>
          </cell>
          <cell r="GT328">
            <v>0.154</v>
          </cell>
          <cell r="GU328">
            <v>0.187</v>
          </cell>
          <cell r="GV328">
            <v>0.13200000000000001</v>
          </cell>
          <cell r="GW328">
            <v>7.6999999999999999E-2</v>
          </cell>
          <cell r="GX328">
            <v>3.3000000000000002E-2</v>
          </cell>
          <cell r="GY328">
            <v>0</v>
          </cell>
          <cell r="GZ328">
            <v>0</v>
          </cell>
          <cell r="HA328">
            <v>0</v>
          </cell>
          <cell r="HB328">
            <v>2.1999999999999999E-2</v>
          </cell>
          <cell r="HC328">
            <v>0</v>
          </cell>
          <cell r="HD328">
            <v>0</v>
          </cell>
          <cell r="HE328">
            <v>2.1999999999999999E-2</v>
          </cell>
          <cell r="HF328">
            <v>3.3000000000000002E-2</v>
          </cell>
          <cell r="HG328">
            <v>3.3000000000000002E-2</v>
          </cell>
          <cell r="HH328">
            <v>3.3000000000000002E-2</v>
          </cell>
          <cell r="HI328">
            <v>3.3000000000000002E-2</v>
          </cell>
          <cell r="HJ328">
            <v>4.3999999999999997E-2</v>
          </cell>
        </row>
        <row r="329">
          <cell r="G329" t="str">
            <v>SMITH</v>
          </cell>
          <cell r="L329" t="str">
            <v>Lake Calumet Elementary Network</v>
          </cell>
          <cell r="AB329">
            <v>609978</v>
          </cell>
          <cell r="AR329" t="str">
            <v>&lt; 30</v>
          </cell>
          <cell r="AS329" t="str">
            <v/>
          </cell>
          <cell r="AT329" t="str">
            <v/>
          </cell>
          <cell r="AU329" t="str">
            <v/>
          </cell>
        </row>
        <row r="330">
          <cell r="G330" t="str">
            <v>HEALY</v>
          </cell>
          <cell r="L330" t="str">
            <v>Pershing Elementary Network</v>
          </cell>
          <cell r="AB330">
            <v>609979</v>
          </cell>
          <cell r="AR330" t="str">
            <v>&lt; 30</v>
          </cell>
          <cell r="AS330" t="str">
            <v/>
          </cell>
          <cell r="AT330" t="str">
            <v/>
          </cell>
          <cell r="AU330" t="str">
            <v/>
          </cell>
        </row>
        <row r="331">
          <cell r="G331" t="str">
            <v>HEARST</v>
          </cell>
          <cell r="L331" t="str">
            <v>Midway Elementary Network</v>
          </cell>
          <cell r="AB331">
            <v>609981</v>
          </cell>
          <cell r="AR331" t="str">
            <v>51</v>
          </cell>
          <cell r="AS331" t="str">
            <v>weak</v>
          </cell>
          <cell r="AT331" t="str">
            <v>weak</v>
          </cell>
          <cell r="AU331" t="str">
            <v>very weak</v>
          </cell>
          <cell r="AV331">
            <v>36</v>
          </cell>
          <cell r="AW331">
            <v>23</v>
          </cell>
          <cell r="AX331">
            <v>19</v>
          </cell>
          <cell r="AY331">
            <v>133</v>
          </cell>
          <cell r="AZ331">
            <v>6</v>
          </cell>
          <cell r="BA331">
            <v>2</v>
          </cell>
          <cell r="BB331">
            <v>55</v>
          </cell>
          <cell r="BC331">
            <v>62</v>
          </cell>
          <cell r="BI331">
            <v>0</v>
          </cell>
          <cell r="BJ331">
            <v>0</v>
          </cell>
          <cell r="BK331">
            <v>8.0000000000000002E-3</v>
          </cell>
          <cell r="BL331">
            <v>1.4999999999999999E-2</v>
          </cell>
          <cell r="BM331">
            <v>2.3E-2</v>
          </cell>
          <cell r="BN331">
            <v>7.4999999999999997E-2</v>
          </cell>
          <cell r="BO331">
            <v>7.4999999999999997E-2</v>
          </cell>
          <cell r="BP331">
            <v>0.06</v>
          </cell>
          <cell r="BQ331">
            <v>0.105</v>
          </cell>
          <cell r="BR331">
            <v>8.3000000000000004E-2</v>
          </cell>
          <cell r="BS331">
            <v>0.16500000000000001</v>
          </cell>
          <cell r="BT331">
            <v>0.16500000000000001</v>
          </cell>
          <cell r="BU331">
            <v>0.42099999999999999</v>
          </cell>
          <cell r="BV331">
            <v>0.33100000000000002</v>
          </cell>
          <cell r="BW331">
            <v>0.36099999999999999</v>
          </cell>
          <cell r="BX331">
            <v>0.22600000000000001</v>
          </cell>
          <cell r="BY331">
            <v>0.33100000000000002</v>
          </cell>
          <cell r="BZ331">
            <v>0.316</v>
          </cell>
          <cell r="CA331">
            <v>2.3E-2</v>
          </cell>
          <cell r="CB331">
            <v>1.4999999999999999E-2</v>
          </cell>
          <cell r="CC331">
            <v>3.7999999999999999E-2</v>
          </cell>
          <cell r="CD331">
            <v>5.2999999999999999E-2</v>
          </cell>
          <cell r="CE331">
            <v>6.8000000000000005E-2</v>
          </cell>
          <cell r="CF331">
            <v>4.4999999999999998E-2</v>
          </cell>
          <cell r="CG331">
            <v>0.48099999999999998</v>
          </cell>
          <cell r="CH331">
            <v>0.59399999999999997</v>
          </cell>
          <cell r="CI331">
            <v>0.48899999999999999</v>
          </cell>
          <cell r="CJ331">
            <v>0.624</v>
          </cell>
          <cell r="CK331">
            <v>0.41399999999999998</v>
          </cell>
          <cell r="CL331">
            <v>0.39800000000000002</v>
          </cell>
          <cell r="CM331">
            <v>8.0000000000000002E-3</v>
          </cell>
          <cell r="CN331">
            <v>2.3E-2</v>
          </cell>
          <cell r="CO331">
            <v>2.3E-2</v>
          </cell>
          <cell r="CP331">
            <v>2.3E-2</v>
          </cell>
          <cell r="CQ331">
            <v>2.3E-2</v>
          </cell>
          <cell r="CR331">
            <v>3.7999999999999999E-2</v>
          </cell>
          <cell r="CS331">
            <v>0.09</v>
          </cell>
          <cell r="CT331">
            <v>0.12</v>
          </cell>
          <cell r="CU331">
            <v>0.09</v>
          </cell>
          <cell r="CV331">
            <v>8.0000000000000002E-3</v>
          </cell>
          <cell r="CW331">
            <v>0.03</v>
          </cell>
          <cell r="CX331">
            <v>3.7999999999999999E-2</v>
          </cell>
          <cell r="CY331">
            <v>3.7999999999999999E-2</v>
          </cell>
          <cell r="CZ331">
            <v>0.06</v>
          </cell>
          <cell r="DA331">
            <v>8.3000000000000004E-2</v>
          </cell>
          <cell r="DB331">
            <v>0.113</v>
          </cell>
          <cell r="DC331">
            <v>0.14299999999999999</v>
          </cell>
          <cell r="DD331">
            <v>9.8000000000000004E-2</v>
          </cell>
          <cell r="DE331">
            <v>0.22600000000000001</v>
          </cell>
          <cell r="DF331">
            <v>0.308</v>
          </cell>
          <cell r="DG331">
            <v>0.26300000000000001</v>
          </cell>
          <cell r="DH331">
            <v>0.22600000000000001</v>
          </cell>
          <cell r="DI331">
            <v>0.25600000000000001</v>
          </cell>
          <cell r="DJ331">
            <v>0.316</v>
          </cell>
          <cell r="DK331">
            <v>0.26300000000000001</v>
          </cell>
          <cell r="DL331">
            <v>0.20300000000000001</v>
          </cell>
          <cell r="DM331">
            <v>0.30099999999999999</v>
          </cell>
          <cell r="DN331">
            <v>1.4999999999999999E-2</v>
          </cell>
          <cell r="DO331">
            <v>8.0000000000000002E-3</v>
          </cell>
          <cell r="DP331">
            <v>2.3E-2</v>
          </cell>
          <cell r="DQ331">
            <v>1.4999999999999999E-2</v>
          </cell>
          <cell r="DR331">
            <v>0.03</v>
          </cell>
          <cell r="DS331">
            <v>1.4999999999999999E-2</v>
          </cell>
          <cell r="DT331">
            <v>2.3E-2</v>
          </cell>
          <cell r="DU331">
            <v>3.7999999999999999E-2</v>
          </cell>
          <cell r="DV331">
            <v>0.06</v>
          </cell>
          <cell r="DW331">
            <v>0.74399999999999999</v>
          </cell>
          <cell r="DX331">
            <v>0.63200000000000001</v>
          </cell>
          <cell r="DY331">
            <v>0.65400000000000003</v>
          </cell>
          <cell r="DZ331">
            <v>0.69899999999999995</v>
          </cell>
          <cell r="EA331">
            <v>0.63200000000000001</v>
          </cell>
          <cell r="EB331">
            <v>0.54900000000000004</v>
          </cell>
          <cell r="EC331">
            <v>0.51100000000000001</v>
          </cell>
          <cell r="ED331">
            <v>0.496</v>
          </cell>
          <cell r="EE331">
            <v>0.45100000000000001</v>
          </cell>
          <cell r="EF331">
            <v>0.29299999999999998</v>
          </cell>
          <cell r="EG331">
            <v>1.4999999999999999E-2</v>
          </cell>
          <cell r="EH331">
            <v>8.0000000000000002E-3</v>
          </cell>
          <cell r="EJ331">
            <v>0.33800000000000002</v>
          </cell>
          <cell r="EK331">
            <v>0.09</v>
          </cell>
          <cell r="EL331">
            <v>5.2999999999999999E-2</v>
          </cell>
          <cell r="EN331">
            <v>0.12</v>
          </cell>
          <cell r="EO331">
            <v>0.376</v>
          </cell>
          <cell r="EP331">
            <v>0.40600000000000003</v>
          </cell>
          <cell r="ER331">
            <v>8.3000000000000004E-2</v>
          </cell>
          <cell r="ES331">
            <v>7.4999999999999997E-2</v>
          </cell>
          <cell r="ET331">
            <v>0.14299999999999999</v>
          </cell>
          <cell r="EV331">
            <v>0.16500000000000001</v>
          </cell>
          <cell r="EW331">
            <v>0.44400000000000001</v>
          </cell>
          <cell r="EX331">
            <v>0.39100000000000001</v>
          </cell>
          <cell r="EZ331">
            <v>6.98</v>
          </cell>
          <cell r="FA331">
            <v>3.7999999999999999E-2</v>
          </cell>
          <cell r="FB331">
            <v>0.03</v>
          </cell>
          <cell r="FC331">
            <v>1.4999999999999999E-2</v>
          </cell>
          <cell r="FD331">
            <v>4.4999999999999998E-2</v>
          </cell>
          <cell r="FE331">
            <v>0.13500000000000001</v>
          </cell>
          <cell r="FF331">
            <v>9.8000000000000004E-2</v>
          </cell>
          <cell r="FG331">
            <v>0.14299999999999999</v>
          </cell>
          <cell r="FH331">
            <v>0.158</v>
          </cell>
          <cell r="FI331">
            <v>9.8000000000000004E-2</v>
          </cell>
          <cell r="FJ331">
            <v>0.188</v>
          </cell>
          <cell r="FK331">
            <v>5.2999999999999999E-2</v>
          </cell>
          <cell r="GA331">
            <v>0.03</v>
          </cell>
          <cell r="GB331">
            <v>3.7999999999999999E-2</v>
          </cell>
          <cell r="GC331">
            <v>1.4999999999999999E-2</v>
          </cell>
          <cell r="GD331">
            <v>3.7999999999999999E-2</v>
          </cell>
          <cell r="GE331">
            <v>0.17299999999999999</v>
          </cell>
          <cell r="GF331">
            <v>1.4999999999999999E-2</v>
          </cell>
          <cell r="GG331">
            <v>0.48899999999999999</v>
          </cell>
          <cell r="GH331">
            <v>0.39100000000000001</v>
          </cell>
          <cell r="GI331">
            <v>0.42099999999999999</v>
          </cell>
          <cell r="GJ331">
            <v>0.39800000000000002</v>
          </cell>
          <cell r="GK331">
            <v>0.42099999999999999</v>
          </cell>
          <cell r="GL331">
            <v>0.48099999999999998</v>
          </cell>
          <cell r="GM331">
            <v>0.35299999999999998</v>
          </cell>
          <cell r="GN331">
            <v>0.25600000000000001</v>
          </cell>
          <cell r="GO331">
            <v>0.29299999999999998</v>
          </cell>
          <cell r="GP331">
            <v>0.29299999999999998</v>
          </cell>
          <cell r="GQ331">
            <v>0.22600000000000001</v>
          </cell>
          <cell r="GR331">
            <v>0.33100000000000002</v>
          </cell>
          <cell r="GS331">
            <v>4.4999999999999998E-2</v>
          </cell>
          <cell r="GT331">
            <v>0.218</v>
          </cell>
          <cell r="GU331">
            <v>0.17299999999999999</v>
          </cell>
          <cell r="GV331">
            <v>0.18</v>
          </cell>
          <cell r="GW331">
            <v>7.4999999999999997E-2</v>
          </cell>
          <cell r="GX331">
            <v>0.06</v>
          </cell>
          <cell r="GY331">
            <v>1.4999999999999999E-2</v>
          </cell>
          <cell r="GZ331">
            <v>1.4999999999999999E-2</v>
          </cell>
          <cell r="HA331">
            <v>1.4999999999999999E-2</v>
          </cell>
          <cell r="HB331">
            <v>2.3E-2</v>
          </cell>
          <cell r="HC331">
            <v>8.0000000000000002E-3</v>
          </cell>
          <cell r="HD331">
            <v>1.4999999999999999E-2</v>
          </cell>
          <cell r="HE331">
            <v>6.8000000000000005E-2</v>
          </cell>
          <cell r="HF331">
            <v>8.3000000000000004E-2</v>
          </cell>
          <cell r="HG331">
            <v>8.3000000000000004E-2</v>
          </cell>
          <cell r="HH331">
            <v>6.8000000000000005E-2</v>
          </cell>
          <cell r="HI331">
            <v>9.8000000000000004E-2</v>
          </cell>
          <cell r="HJ331">
            <v>9.8000000000000004E-2</v>
          </cell>
        </row>
        <row r="332">
          <cell r="G332" t="str">
            <v>HEDGES</v>
          </cell>
          <cell r="L332" t="str">
            <v>Pershing Elementary Network</v>
          </cell>
          <cell r="AB332">
            <v>609983</v>
          </cell>
          <cell r="AR332" t="str">
            <v>&lt; 30</v>
          </cell>
          <cell r="AS332" t="str">
            <v/>
          </cell>
          <cell r="AT332" t="str">
            <v/>
          </cell>
          <cell r="AU332" t="str">
            <v/>
          </cell>
        </row>
        <row r="333">
          <cell r="G333" t="str">
            <v>HEFFERAN</v>
          </cell>
          <cell r="L333" t="str">
            <v>Garfield-Humboldt Elementary Network</v>
          </cell>
          <cell r="AB333">
            <v>609985</v>
          </cell>
          <cell r="AR333" t="str">
            <v>66</v>
          </cell>
          <cell r="AS333" t="str">
            <v>neutral</v>
          </cell>
          <cell r="AT333" t="str">
            <v>strong</v>
          </cell>
          <cell r="AU333" t="str">
            <v>neutral</v>
          </cell>
          <cell r="AV333">
            <v>53</v>
          </cell>
          <cell r="AW333">
            <v>73</v>
          </cell>
          <cell r="AX333">
            <v>59</v>
          </cell>
          <cell r="AY333">
            <v>91</v>
          </cell>
          <cell r="AZ333">
            <v>0</v>
          </cell>
          <cell r="BA333">
            <v>0</v>
          </cell>
          <cell r="BB333">
            <v>90</v>
          </cell>
          <cell r="BC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1.0999999999999999E-2</v>
          </cell>
          <cell r="BM333">
            <v>0</v>
          </cell>
          <cell r="BN333">
            <v>0.11</v>
          </cell>
          <cell r="BO333">
            <v>7.6999999999999999E-2</v>
          </cell>
          <cell r="BP333">
            <v>6.6000000000000003E-2</v>
          </cell>
          <cell r="BQ333">
            <v>5.5E-2</v>
          </cell>
          <cell r="BR333">
            <v>6.6000000000000003E-2</v>
          </cell>
          <cell r="BS333">
            <v>0.121</v>
          </cell>
          <cell r="BT333">
            <v>0.154</v>
          </cell>
          <cell r="BU333">
            <v>0.29699999999999999</v>
          </cell>
          <cell r="BV333">
            <v>0.187</v>
          </cell>
          <cell r="BW333">
            <v>0.253</v>
          </cell>
          <cell r="BX333">
            <v>0.27500000000000002</v>
          </cell>
          <cell r="BY333">
            <v>0.27500000000000002</v>
          </cell>
          <cell r="BZ333">
            <v>0.28599999999999998</v>
          </cell>
          <cell r="CA333">
            <v>0</v>
          </cell>
          <cell r="CB333">
            <v>2.1999999999999999E-2</v>
          </cell>
          <cell r="CC333">
            <v>3.3000000000000002E-2</v>
          </cell>
          <cell r="CD333">
            <v>1.0999999999999999E-2</v>
          </cell>
          <cell r="CE333">
            <v>1.0999999999999999E-2</v>
          </cell>
          <cell r="CF333">
            <v>1.0999999999999999E-2</v>
          </cell>
          <cell r="CG333">
            <v>0.626</v>
          </cell>
          <cell r="CH333">
            <v>0.72499999999999998</v>
          </cell>
          <cell r="CI333">
            <v>0.65900000000000003</v>
          </cell>
          <cell r="CJ333">
            <v>0.63700000000000001</v>
          </cell>
          <cell r="CK333">
            <v>0.59299999999999997</v>
          </cell>
          <cell r="CL333">
            <v>0.44</v>
          </cell>
          <cell r="CM333">
            <v>0</v>
          </cell>
          <cell r="CN333">
            <v>0</v>
          </cell>
          <cell r="CO333">
            <v>1.0999999999999999E-2</v>
          </cell>
          <cell r="CP333">
            <v>0</v>
          </cell>
          <cell r="CQ333">
            <v>0</v>
          </cell>
          <cell r="CR333">
            <v>0</v>
          </cell>
          <cell r="CS333">
            <v>3.3000000000000002E-2</v>
          </cell>
          <cell r="CT333">
            <v>4.3999999999999997E-2</v>
          </cell>
          <cell r="CU333">
            <v>3.3000000000000002E-2</v>
          </cell>
          <cell r="CV333">
            <v>1.0999999999999999E-2</v>
          </cell>
          <cell r="CW333">
            <v>1.0999999999999999E-2</v>
          </cell>
          <cell r="CX333">
            <v>2.1999999999999999E-2</v>
          </cell>
          <cell r="CY333">
            <v>1.0999999999999999E-2</v>
          </cell>
          <cell r="CZ333">
            <v>1.0999999999999999E-2</v>
          </cell>
          <cell r="DA333">
            <v>2.1999999999999999E-2</v>
          </cell>
          <cell r="DB333">
            <v>5.5E-2</v>
          </cell>
          <cell r="DC333">
            <v>6.6000000000000003E-2</v>
          </cell>
          <cell r="DD333">
            <v>3.3000000000000002E-2</v>
          </cell>
          <cell r="DE333">
            <v>6.6000000000000003E-2</v>
          </cell>
          <cell r="DF333">
            <v>8.7999999999999995E-2</v>
          </cell>
          <cell r="DG333">
            <v>8.7999999999999995E-2</v>
          </cell>
          <cell r="DH333">
            <v>0.121</v>
          </cell>
          <cell r="DI333">
            <v>0.121</v>
          </cell>
          <cell r="DJ333">
            <v>0.31900000000000001</v>
          </cell>
          <cell r="DK333">
            <v>0.16500000000000001</v>
          </cell>
          <cell r="DL333">
            <v>0.13200000000000001</v>
          </cell>
          <cell r="DM333">
            <v>0.187</v>
          </cell>
          <cell r="DN333">
            <v>1.0999999999999999E-2</v>
          </cell>
          <cell r="DO333">
            <v>0</v>
          </cell>
          <cell r="DP333">
            <v>2.1999999999999999E-2</v>
          </cell>
          <cell r="DQ333">
            <v>0</v>
          </cell>
          <cell r="DR333">
            <v>1.0999999999999999E-2</v>
          </cell>
          <cell r="DS333">
            <v>1.0999999999999999E-2</v>
          </cell>
          <cell r="DT333">
            <v>1.0999999999999999E-2</v>
          </cell>
          <cell r="DU333">
            <v>1.0999999999999999E-2</v>
          </cell>
          <cell r="DV333">
            <v>3.3000000000000002E-2</v>
          </cell>
          <cell r="DW333">
            <v>0.91200000000000003</v>
          </cell>
          <cell r="DX333">
            <v>0.90100000000000002</v>
          </cell>
          <cell r="DY333">
            <v>0.85699999999999998</v>
          </cell>
          <cell r="DZ333">
            <v>0.86799999999999999</v>
          </cell>
          <cell r="EA333">
            <v>0.85699999999999998</v>
          </cell>
          <cell r="EB333">
            <v>0.64800000000000002</v>
          </cell>
          <cell r="EC333">
            <v>0.73599999999999999</v>
          </cell>
          <cell r="ED333">
            <v>0.747</v>
          </cell>
          <cell r="EE333">
            <v>0.71399999999999997</v>
          </cell>
          <cell r="EF333">
            <v>0.48399999999999999</v>
          </cell>
          <cell r="EG333">
            <v>6.6000000000000003E-2</v>
          </cell>
          <cell r="EH333">
            <v>1.0999999999999999E-2</v>
          </cell>
          <cell r="EJ333">
            <v>0.374</v>
          </cell>
          <cell r="EK333">
            <v>9.9000000000000005E-2</v>
          </cell>
          <cell r="EL333">
            <v>3.3000000000000002E-2</v>
          </cell>
          <cell r="EN333">
            <v>6.6000000000000003E-2</v>
          </cell>
          <cell r="EO333">
            <v>0.28599999999999998</v>
          </cell>
          <cell r="EP333">
            <v>0.31900000000000001</v>
          </cell>
          <cell r="ER333">
            <v>1.0999999999999999E-2</v>
          </cell>
          <cell r="ES333">
            <v>0</v>
          </cell>
          <cell r="ET333">
            <v>6.6000000000000003E-2</v>
          </cell>
          <cell r="EV333">
            <v>6.6000000000000003E-2</v>
          </cell>
          <cell r="EW333">
            <v>0.54900000000000004</v>
          </cell>
          <cell r="EX333">
            <v>0.57099999999999995</v>
          </cell>
          <cell r="EZ333">
            <v>8.0500000000000007</v>
          </cell>
          <cell r="FA333">
            <v>3.3000000000000002E-2</v>
          </cell>
          <cell r="FB333">
            <v>0</v>
          </cell>
          <cell r="FC333">
            <v>1.0999999999999999E-2</v>
          </cell>
          <cell r="FD333">
            <v>5.5E-2</v>
          </cell>
          <cell r="FE333">
            <v>2.1999999999999999E-2</v>
          </cell>
          <cell r="FF333">
            <v>8.7999999999999995E-2</v>
          </cell>
          <cell r="FG333">
            <v>0.11</v>
          </cell>
          <cell r="FH333">
            <v>0.16500000000000001</v>
          </cell>
          <cell r="FI333">
            <v>0.121</v>
          </cell>
          <cell r="FJ333">
            <v>0.39600000000000002</v>
          </cell>
          <cell r="FK333">
            <v>0</v>
          </cell>
          <cell r="GA333">
            <v>1.0999999999999999E-2</v>
          </cell>
          <cell r="GB333">
            <v>1.0999999999999999E-2</v>
          </cell>
          <cell r="GC333">
            <v>0</v>
          </cell>
          <cell r="GD333">
            <v>4.3999999999999997E-2</v>
          </cell>
          <cell r="GE333">
            <v>3.3000000000000002E-2</v>
          </cell>
          <cell r="GF333">
            <v>0</v>
          </cell>
          <cell r="GG333">
            <v>0.253</v>
          </cell>
          <cell r="GH333">
            <v>0.33</v>
          </cell>
          <cell r="GI333">
            <v>0.34100000000000003</v>
          </cell>
          <cell r="GJ333">
            <v>0.33</v>
          </cell>
          <cell r="GK333">
            <v>0.46200000000000002</v>
          </cell>
          <cell r="GL333">
            <v>0.33</v>
          </cell>
          <cell r="GM333">
            <v>0.69199999999999995</v>
          </cell>
          <cell r="GN333">
            <v>0.495</v>
          </cell>
          <cell r="GO333">
            <v>0.505</v>
          </cell>
          <cell r="GP333">
            <v>0.48399999999999999</v>
          </cell>
          <cell r="GQ333">
            <v>0.38500000000000001</v>
          </cell>
          <cell r="GR333">
            <v>0.59299999999999997</v>
          </cell>
          <cell r="GS333">
            <v>3.3000000000000002E-2</v>
          </cell>
          <cell r="GT333">
            <v>0.13200000000000001</v>
          </cell>
          <cell r="GU333">
            <v>0.13200000000000001</v>
          </cell>
          <cell r="GV333">
            <v>8.7999999999999995E-2</v>
          </cell>
          <cell r="GW333">
            <v>9.9000000000000005E-2</v>
          </cell>
          <cell r="GX333">
            <v>3.3000000000000002E-2</v>
          </cell>
          <cell r="GY333">
            <v>1.0999999999999999E-2</v>
          </cell>
          <cell r="GZ333">
            <v>2.1999999999999999E-2</v>
          </cell>
          <cell r="HA333">
            <v>1.0999999999999999E-2</v>
          </cell>
          <cell r="HB333">
            <v>1.0999999999999999E-2</v>
          </cell>
          <cell r="HC333">
            <v>1.0999999999999999E-2</v>
          </cell>
          <cell r="HD333">
            <v>3.3000000000000002E-2</v>
          </cell>
          <cell r="HE333">
            <v>0</v>
          </cell>
          <cell r="HF333">
            <v>1.0999999999999999E-2</v>
          </cell>
          <cell r="HG333">
            <v>1.0999999999999999E-2</v>
          </cell>
          <cell r="HH333">
            <v>4.3999999999999997E-2</v>
          </cell>
          <cell r="HI333">
            <v>1.0999999999999999E-2</v>
          </cell>
          <cell r="HJ333">
            <v>1.0999999999999999E-2</v>
          </cell>
        </row>
        <row r="334">
          <cell r="G334" t="str">
            <v>HENDERSON</v>
          </cell>
          <cell r="L334" t="str">
            <v>Englewood-Gresham Elementary Network</v>
          </cell>
          <cell r="AB334">
            <v>609986</v>
          </cell>
          <cell r="AR334" t="str">
            <v>34</v>
          </cell>
          <cell r="AS334" t="str">
            <v>strong</v>
          </cell>
          <cell r="AT334" t="str">
            <v>neutral</v>
          </cell>
          <cell r="AU334" t="str">
            <v>neutral</v>
          </cell>
          <cell r="AV334">
            <v>61</v>
          </cell>
          <cell r="AW334">
            <v>56</v>
          </cell>
          <cell r="AX334">
            <v>48</v>
          </cell>
          <cell r="AY334">
            <v>65</v>
          </cell>
          <cell r="AZ334">
            <v>0</v>
          </cell>
          <cell r="BA334">
            <v>0</v>
          </cell>
          <cell r="BB334">
            <v>62</v>
          </cell>
          <cell r="BC334">
            <v>0</v>
          </cell>
          <cell r="BI334">
            <v>0</v>
          </cell>
          <cell r="BJ334">
            <v>1.4999999999999999E-2</v>
          </cell>
          <cell r="BK334">
            <v>0</v>
          </cell>
          <cell r="BL334">
            <v>0</v>
          </cell>
          <cell r="BM334">
            <v>3.1E-2</v>
          </cell>
          <cell r="BN334">
            <v>3.1E-2</v>
          </cell>
          <cell r="BO334">
            <v>0.108</v>
          </cell>
          <cell r="BP334">
            <v>3.1E-2</v>
          </cell>
          <cell r="BQ334">
            <v>0.13800000000000001</v>
          </cell>
          <cell r="BR334">
            <v>6.2E-2</v>
          </cell>
          <cell r="BS334">
            <v>0.108</v>
          </cell>
          <cell r="BT334">
            <v>7.6999999999999999E-2</v>
          </cell>
          <cell r="BU334">
            <v>0.26200000000000001</v>
          </cell>
          <cell r="BV334">
            <v>0.185</v>
          </cell>
          <cell r="BW334">
            <v>0.16900000000000001</v>
          </cell>
          <cell r="BX334">
            <v>0.215</v>
          </cell>
          <cell r="BY334">
            <v>0.13800000000000001</v>
          </cell>
          <cell r="BZ334">
            <v>0.23100000000000001</v>
          </cell>
          <cell r="CA334">
            <v>3.1E-2</v>
          </cell>
          <cell r="CB334">
            <v>3.1E-2</v>
          </cell>
          <cell r="CC334">
            <v>4.5999999999999999E-2</v>
          </cell>
          <cell r="CD334">
            <v>3.1E-2</v>
          </cell>
          <cell r="CE334">
            <v>6.2E-2</v>
          </cell>
          <cell r="CF334">
            <v>9.1999999999999998E-2</v>
          </cell>
          <cell r="CG334">
            <v>0.6</v>
          </cell>
          <cell r="CH334">
            <v>0.73799999999999999</v>
          </cell>
          <cell r="CI334">
            <v>0.64600000000000002</v>
          </cell>
          <cell r="CJ334">
            <v>0.69199999999999995</v>
          </cell>
          <cell r="CK334">
            <v>0.66200000000000003</v>
          </cell>
          <cell r="CL334">
            <v>0.56899999999999995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1.4999999999999999E-2</v>
          </cell>
          <cell r="CU334">
            <v>3.1E-2</v>
          </cell>
          <cell r="CV334">
            <v>4.5999999999999999E-2</v>
          </cell>
          <cell r="CW334">
            <v>3.1E-2</v>
          </cell>
          <cell r="CX334">
            <v>4.5999999999999999E-2</v>
          </cell>
          <cell r="CY334">
            <v>4.5999999999999999E-2</v>
          </cell>
          <cell r="CZ334">
            <v>6.2E-2</v>
          </cell>
          <cell r="DA334">
            <v>0.123</v>
          </cell>
          <cell r="DB334">
            <v>0.108</v>
          </cell>
          <cell r="DC334">
            <v>0.123</v>
          </cell>
          <cell r="DD334">
            <v>6.2E-2</v>
          </cell>
          <cell r="DE334">
            <v>6.2E-2</v>
          </cell>
          <cell r="DF334">
            <v>0.16900000000000001</v>
          </cell>
          <cell r="DG334">
            <v>0.123</v>
          </cell>
          <cell r="DH334">
            <v>0.154</v>
          </cell>
          <cell r="DI334">
            <v>0.16900000000000001</v>
          </cell>
          <cell r="DJ334">
            <v>0.185</v>
          </cell>
          <cell r="DK334">
            <v>0.13800000000000001</v>
          </cell>
          <cell r="DL334">
            <v>0.154</v>
          </cell>
          <cell r="DM334">
            <v>0.185</v>
          </cell>
          <cell r="DN334">
            <v>1.4999999999999999E-2</v>
          </cell>
          <cell r="DO334">
            <v>1.4999999999999999E-2</v>
          </cell>
          <cell r="DP334">
            <v>3.1E-2</v>
          </cell>
          <cell r="DQ334">
            <v>1.4999999999999999E-2</v>
          </cell>
          <cell r="DR334">
            <v>1.4999999999999999E-2</v>
          </cell>
          <cell r="DS334">
            <v>3.1E-2</v>
          </cell>
          <cell r="DT334">
            <v>1.4999999999999999E-2</v>
          </cell>
          <cell r="DU334">
            <v>1.4999999999999999E-2</v>
          </cell>
          <cell r="DV334">
            <v>1.4999999999999999E-2</v>
          </cell>
          <cell r="DW334">
            <v>0.877</v>
          </cell>
          <cell r="DX334">
            <v>0.78500000000000003</v>
          </cell>
          <cell r="DY334">
            <v>0.8</v>
          </cell>
          <cell r="DZ334">
            <v>0.78500000000000003</v>
          </cell>
          <cell r="EA334">
            <v>0.754</v>
          </cell>
          <cell r="EB334">
            <v>0.66200000000000003</v>
          </cell>
          <cell r="EC334">
            <v>0.73799999999999999</v>
          </cell>
          <cell r="ED334">
            <v>0.69199999999999995</v>
          </cell>
          <cell r="EE334">
            <v>0.70799999999999996</v>
          </cell>
          <cell r="EF334">
            <v>0.36899999999999999</v>
          </cell>
          <cell r="EG334">
            <v>9.1999999999999998E-2</v>
          </cell>
          <cell r="EH334">
            <v>4.5999999999999999E-2</v>
          </cell>
          <cell r="EJ334">
            <v>0.32300000000000001</v>
          </cell>
          <cell r="EK334">
            <v>0.29199999999999998</v>
          </cell>
          <cell r="EL334">
            <v>0.185</v>
          </cell>
          <cell r="EN334">
            <v>0.13800000000000001</v>
          </cell>
          <cell r="EO334">
            <v>0.26200000000000001</v>
          </cell>
          <cell r="EP334">
            <v>0.27700000000000002</v>
          </cell>
          <cell r="ER334">
            <v>3.1E-2</v>
          </cell>
          <cell r="ES334">
            <v>3.1E-2</v>
          </cell>
          <cell r="ET334">
            <v>3.1E-2</v>
          </cell>
          <cell r="EV334">
            <v>0.13800000000000001</v>
          </cell>
          <cell r="EW334">
            <v>0.32300000000000001</v>
          </cell>
          <cell r="EX334">
            <v>0.46200000000000002</v>
          </cell>
          <cell r="EZ334">
            <v>6.69</v>
          </cell>
          <cell r="FA334">
            <v>0.108</v>
          </cell>
          <cell r="FB334">
            <v>6.2E-2</v>
          </cell>
          <cell r="FC334">
            <v>3.1E-2</v>
          </cell>
          <cell r="FD334">
            <v>3.1E-2</v>
          </cell>
          <cell r="FE334">
            <v>0.108</v>
          </cell>
          <cell r="FF334">
            <v>3.1E-2</v>
          </cell>
          <cell r="FG334">
            <v>9.1999999999999998E-2</v>
          </cell>
          <cell r="FH334">
            <v>0.16900000000000001</v>
          </cell>
          <cell r="FI334">
            <v>0.123</v>
          </cell>
          <cell r="FJ334">
            <v>0.23100000000000001</v>
          </cell>
          <cell r="FK334">
            <v>1.4999999999999999E-2</v>
          </cell>
          <cell r="GA334">
            <v>7.6999999999999999E-2</v>
          </cell>
          <cell r="GB334">
            <v>0</v>
          </cell>
          <cell r="GC334">
            <v>1.4999999999999999E-2</v>
          </cell>
          <cell r="GD334">
            <v>7.6999999999999999E-2</v>
          </cell>
          <cell r="GE334">
            <v>0.185</v>
          </cell>
          <cell r="GF334">
            <v>3.1E-2</v>
          </cell>
          <cell r="GG334">
            <v>0.215</v>
          </cell>
          <cell r="GH334">
            <v>0.27700000000000002</v>
          </cell>
          <cell r="GI334">
            <v>0.26200000000000001</v>
          </cell>
          <cell r="GJ334">
            <v>0.32300000000000001</v>
          </cell>
          <cell r="GK334">
            <v>0.26200000000000001</v>
          </cell>
          <cell r="GL334">
            <v>0.33800000000000002</v>
          </cell>
          <cell r="GM334">
            <v>0.6</v>
          </cell>
          <cell r="GN334">
            <v>0.58499999999999996</v>
          </cell>
          <cell r="GO334">
            <v>0.6</v>
          </cell>
          <cell r="GP334">
            <v>0.38500000000000001</v>
          </cell>
          <cell r="GQ334">
            <v>0.4</v>
          </cell>
          <cell r="GR334">
            <v>0.52300000000000002</v>
          </cell>
          <cell r="GS334">
            <v>7.6999999999999999E-2</v>
          </cell>
          <cell r="GT334">
            <v>0.108</v>
          </cell>
          <cell r="GU334">
            <v>7.6999999999999999E-2</v>
          </cell>
          <cell r="GV334">
            <v>0.13800000000000001</v>
          </cell>
          <cell r="GW334">
            <v>7.6999999999999999E-2</v>
          </cell>
          <cell r="GX334">
            <v>3.1E-2</v>
          </cell>
          <cell r="GY334">
            <v>0</v>
          </cell>
          <cell r="GZ334">
            <v>0</v>
          </cell>
          <cell r="HA334">
            <v>0</v>
          </cell>
          <cell r="HB334">
            <v>1.4999999999999999E-2</v>
          </cell>
          <cell r="HC334">
            <v>0</v>
          </cell>
          <cell r="HD334">
            <v>0</v>
          </cell>
          <cell r="HE334">
            <v>3.1E-2</v>
          </cell>
          <cell r="HF334">
            <v>3.1E-2</v>
          </cell>
          <cell r="HG334">
            <v>4.5999999999999999E-2</v>
          </cell>
          <cell r="HH334">
            <v>6.2E-2</v>
          </cell>
          <cell r="HI334">
            <v>7.6999999999999999E-2</v>
          </cell>
          <cell r="HJ334">
            <v>7.6999999999999999E-2</v>
          </cell>
        </row>
        <row r="335">
          <cell r="G335" t="str">
            <v>HENDRICKS</v>
          </cell>
          <cell r="L335" t="str">
            <v>Pershing Elementary Network</v>
          </cell>
          <cell r="AB335">
            <v>609987</v>
          </cell>
          <cell r="AR335" t="str">
            <v>39</v>
          </cell>
          <cell r="AS335" t="str">
            <v>neutral</v>
          </cell>
          <cell r="AT335" t="str">
            <v>neutral</v>
          </cell>
          <cell r="AU335" t="str">
            <v>neutral</v>
          </cell>
          <cell r="AV335">
            <v>44</v>
          </cell>
          <cell r="AW335">
            <v>54</v>
          </cell>
          <cell r="AX335">
            <v>57</v>
          </cell>
          <cell r="AY335">
            <v>75</v>
          </cell>
          <cell r="AZ335">
            <v>0</v>
          </cell>
          <cell r="BA335">
            <v>0</v>
          </cell>
          <cell r="BB335">
            <v>65</v>
          </cell>
          <cell r="BC335">
            <v>2</v>
          </cell>
          <cell r="BI335">
            <v>0.04</v>
          </cell>
          <cell r="BJ335">
            <v>0.04</v>
          </cell>
          <cell r="BK335">
            <v>1.2999999999999999E-2</v>
          </cell>
          <cell r="BL335">
            <v>0</v>
          </cell>
          <cell r="BM335">
            <v>0.04</v>
          </cell>
          <cell r="BN335">
            <v>0.08</v>
          </cell>
          <cell r="BO335">
            <v>0.13300000000000001</v>
          </cell>
          <cell r="BP335">
            <v>0.08</v>
          </cell>
          <cell r="BQ335">
            <v>5.2999999999999999E-2</v>
          </cell>
          <cell r="BR335">
            <v>0.04</v>
          </cell>
          <cell r="BS335">
            <v>0.08</v>
          </cell>
          <cell r="BT335">
            <v>0.107</v>
          </cell>
          <cell r="BU335">
            <v>0.22700000000000001</v>
          </cell>
          <cell r="BV335">
            <v>0.28000000000000003</v>
          </cell>
          <cell r="BW335">
            <v>0.29299999999999998</v>
          </cell>
          <cell r="BX335">
            <v>0.253</v>
          </cell>
          <cell r="BY335">
            <v>0.33300000000000002</v>
          </cell>
          <cell r="BZ335">
            <v>0.32</v>
          </cell>
          <cell r="CA335">
            <v>5.2999999999999999E-2</v>
          </cell>
          <cell r="CB335">
            <v>2.7E-2</v>
          </cell>
          <cell r="CC335">
            <v>2.7E-2</v>
          </cell>
          <cell r="CD335">
            <v>0.04</v>
          </cell>
          <cell r="CE335">
            <v>5.2999999999999999E-2</v>
          </cell>
          <cell r="CF335">
            <v>5.2999999999999999E-2</v>
          </cell>
          <cell r="CG335">
            <v>0.54700000000000004</v>
          </cell>
          <cell r="CH335">
            <v>0.57299999999999995</v>
          </cell>
          <cell r="CI335">
            <v>0.61299999999999999</v>
          </cell>
          <cell r="CJ335">
            <v>0.66700000000000004</v>
          </cell>
          <cell r="CK335">
            <v>0.49299999999999999</v>
          </cell>
          <cell r="CL335">
            <v>0.44</v>
          </cell>
          <cell r="CM335">
            <v>1.2999999999999999E-2</v>
          </cell>
          <cell r="CN335">
            <v>2.7E-2</v>
          </cell>
          <cell r="CO335">
            <v>2.7E-2</v>
          </cell>
          <cell r="CP335">
            <v>1.2999999999999999E-2</v>
          </cell>
          <cell r="CQ335">
            <v>0</v>
          </cell>
          <cell r="CR335">
            <v>5.2999999999999999E-2</v>
          </cell>
          <cell r="CS335">
            <v>0.04</v>
          </cell>
          <cell r="CT335">
            <v>0.107</v>
          </cell>
          <cell r="CU335">
            <v>9.2999999999999999E-2</v>
          </cell>
          <cell r="CV335">
            <v>5.2999999999999999E-2</v>
          </cell>
          <cell r="CW335">
            <v>5.2999999999999999E-2</v>
          </cell>
          <cell r="CX335">
            <v>0.08</v>
          </cell>
          <cell r="CY335">
            <v>0.04</v>
          </cell>
          <cell r="CZ335">
            <v>0.08</v>
          </cell>
          <cell r="DA335">
            <v>6.7000000000000004E-2</v>
          </cell>
          <cell r="DB335">
            <v>0.107</v>
          </cell>
          <cell r="DC335">
            <v>5.2999999999999999E-2</v>
          </cell>
          <cell r="DD335">
            <v>5.2999999999999999E-2</v>
          </cell>
          <cell r="DE335">
            <v>0.04</v>
          </cell>
          <cell r="DF335">
            <v>9.2999999999999999E-2</v>
          </cell>
          <cell r="DG335">
            <v>6.7000000000000004E-2</v>
          </cell>
          <cell r="DH335">
            <v>6.7000000000000004E-2</v>
          </cell>
          <cell r="DI335">
            <v>6.7000000000000004E-2</v>
          </cell>
          <cell r="DJ335">
            <v>0.14699999999999999</v>
          </cell>
          <cell r="DK335">
            <v>5.2999999999999999E-2</v>
          </cell>
          <cell r="DL335">
            <v>0.16</v>
          </cell>
          <cell r="DM335">
            <v>0.08</v>
          </cell>
          <cell r="DN335">
            <v>2.7E-2</v>
          </cell>
          <cell r="DO335">
            <v>2.7E-2</v>
          </cell>
          <cell r="DP335">
            <v>1.2999999999999999E-2</v>
          </cell>
          <cell r="DQ335">
            <v>2.7E-2</v>
          </cell>
          <cell r="DR335">
            <v>2.7E-2</v>
          </cell>
          <cell r="DS335">
            <v>1.2999999999999999E-2</v>
          </cell>
          <cell r="DT335">
            <v>2.7E-2</v>
          </cell>
          <cell r="DU335">
            <v>2.7E-2</v>
          </cell>
          <cell r="DV335">
            <v>2.7E-2</v>
          </cell>
          <cell r="DW335">
            <v>0.86699999999999999</v>
          </cell>
          <cell r="DX335">
            <v>0.8</v>
          </cell>
          <cell r="DY335">
            <v>0.81299999999999994</v>
          </cell>
          <cell r="DZ335">
            <v>0.85299999999999998</v>
          </cell>
          <cell r="EA335">
            <v>0.82699999999999996</v>
          </cell>
          <cell r="EB335">
            <v>0.72</v>
          </cell>
          <cell r="EC335">
            <v>0.77300000000000002</v>
          </cell>
          <cell r="ED335">
            <v>0.65300000000000002</v>
          </cell>
          <cell r="EE335">
            <v>0.747</v>
          </cell>
          <cell r="EF335">
            <v>0.36</v>
          </cell>
          <cell r="EG335">
            <v>1.2999999999999999E-2</v>
          </cell>
          <cell r="EH335">
            <v>0</v>
          </cell>
          <cell r="EJ335">
            <v>0.21299999999999999</v>
          </cell>
          <cell r="EK335">
            <v>6.7000000000000004E-2</v>
          </cell>
          <cell r="EL335">
            <v>5.2999999999999999E-2</v>
          </cell>
          <cell r="EN335">
            <v>0.13300000000000001</v>
          </cell>
          <cell r="EO335">
            <v>0.24</v>
          </cell>
          <cell r="EP335">
            <v>0.21299999999999999</v>
          </cell>
          <cell r="ER335">
            <v>6.7000000000000004E-2</v>
          </cell>
          <cell r="ES335">
            <v>5.2999999999999999E-2</v>
          </cell>
          <cell r="ET335">
            <v>0.13300000000000001</v>
          </cell>
          <cell r="EV335">
            <v>0.22700000000000001</v>
          </cell>
          <cell r="EW335">
            <v>0.627</v>
          </cell>
          <cell r="EX335">
            <v>0.6</v>
          </cell>
          <cell r="EZ335">
            <v>7.5</v>
          </cell>
          <cell r="FA335">
            <v>5.2999999999999999E-2</v>
          </cell>
          <cell r="FB335">
            <v>2.7E-2</v>
          </cell>
          <cell r="FC335">
            <v>1.2999999999999999E-2</v>
          </cell>
          <cell r="FD335">
            <v>0.04</v>
          </cell>
          <cell r="FE335">
            <v>0.107</v>
          </cell>
          <cell r="FF335">
            <v>2.7E-2</v>
          </cell>
          <cell r="FG335">
            <v>9.2999999999999999E-2</v>
          </cell>
          <cell r="FH335">
            <v>0.16</v>
          </cell>
          <cell r="FI335">
            <v>0.13300000000000001</v>
          </cell>
          <cell r="FJ335">
            <v>0.307</v>
          </cell>
          <cell r="FK335">
            <v>0.04</v>
          </cell>
          <cell r="GA335">
            <v>1.2999999999999999E-2</v>
          </cell>
          <cell r="GB335">
            <v>2.7E-2</v>
          </cell>
          <cell r="GC335">
            <v>1.2999999999999999E-2</v>
          </cell>
          <cell r="GD335">
            <v>1.2999999999999999E-2</v>
          </cell>
          <cell r="GE335">
            <v>2.7E-2</v>
          </cell>
          <cell r="GF335">
            <v>0</v>
          </cell>
          <cell r="GG335">
            <v>0.33300000000000002</v>
          </cell>
          <cell r="GH335">
            <v>0.28000000000000003</v>
          </cell>
          <cell r="GI335">
            <v>0.28000000000000003</v>
          </cell>
          <cell r="GJ335">
            <v>0.29299999999999998</v>
          </cell>
          <cell r="GK335">
            <v>0.34699999999999998</v>
          </cell>
          <cell r="GL335">
            <v>0.32</v>
          </cell>
          <cell r="GM335">
            <v>0.49299999999999999</v>
          </cell>
          <cell r="GN335">
            <v>0.45300000000000001</v>
          </cell>
          <cell r="GO335">
            <v>0.46700000000000003</v>
          </cell>
          <cell r="GP335">
            <v>0.46700000000000003</v>
          </cell>
          <cell r="GQ335">
            <v>0.46700000000000003</v>
          </cell>
          <cell r="GR335">
            <v>0.57299999999999995</v>
          </cell>
          <cell r="GS335">
            <v>5.2999999999999999E-2</v>
          </cell>
          <cell r="GT335">
            <v>0.14699999999999999</v>
          </cell>
          <cell r="GU335">
            <v>0.13300000000000001</v>
          </cell>
          <cell r="GV335">
            <v>0.12</v>
          </cell>
          <cell r="GW335">
            <v>5.2999999999999999E-2</v>
          </cell>
          <cell r="GX335">
            <v>1.2999999999999999E-2</v>
          </cell>
          <cell r="GY335">
            <v>5.2999999999999999E-2</v>
          </cell>
          <cell r="GZ335">
            <v>5.2999999999999999E-2</v>
          </cell>
          <cell r="HA335">
            <v>6.7000000000000004E-2</v>
          </cell>
          <cell r="HB335">
            <v>5.2999999999999999E-2</v>
          </cell>
          <cell r="HC335">
            <v>5.2999999999999999E-2</v>
          </cell>
          <cell r="HD335">
            <v>0.04</v>
          </cell>
          <cell r="HE335">
            <v>5.2999999999999999E-2</v>
          </cell>
          <cell r="HF335">
            <v>0.04</v>
          </cell>
          <cell r="HG335">
            <v>0.04</v>
          </cell>
          <cell r="HH335">
            <v>5.2999999999999999E-2</v>
          </cell>
          <cell r="HI335">
            <v>5.2999999999999999E-2</v>
          </cell>
          <cell r="HJ335">
            <v>5.2999999999999999E-2</v>
          </cell>
        </row>
        <row r="336">
          <cell r="G336" t="str">
            <v>HENRY</v>
          </cell>
          <cell r="L336" t="str">
            <v>O'Hare Elementary Network</v>
          </cell>
          <cell r="AB336">
            <v>609988</v>
          </cell>
          <cell r="AR336" t="str">
            <v>61</v>
          </cell>
          <cell r="AS336" t="str">
            <v>neutral</v>
          </cell>
          <cell r="AT336" t="str">
            <v>neutral</v>
          </cell>
          <cell r="AU336" t="str">
            <v>neutral</v>
          </cell>
          <cell r="AV336">
            <v>40</v>
          </cell>
          <cell r="AW336">
            <v>57</v>
          </cell>
          <cell r="AX336">
            <v>44</v>
          </cell>
          <cell r="AY336">
            <v>227</v>
          </cell>
          <cell r="AZ336">
            <v>10</v>
          </cell>
          <cell r="BA336">
            <v>4</v>
          </cell>
          <cell r="BB336">
            <v>12</v>
          </cell>
          <cell r="BC336">
            <v>192</v>
          </cell>
          <cell r="BI336">
            <v>1.7999999999999999E-2</v>
          </cell>
          <cell r="BJ336">
            <v>1.7999999999999999E-2</v>
          </cell>
          <cell r="BK336">
            <v>1.7999999999999999E-2</v>
          </cell>
          <cell r="BL336">
            <v>4.0000000000000001E-3</v>
          </cell>
          <cell r="BM336">
            <v>1.2999999999999999E-2</v>
          </cell>
          <cell r="BN336">
            <v>4.3999999999999997E-2</v>
          </cell>
          <cell r="BO336">
            <v>8.4000000000000005E-2</v>
          </cell>
          <cell r="BP336">
            <v>4.8000000000000001E-2</v>
          </cell>
          <cell r="BQ336">
            <v>0.10100000000000001</v>
          </cell>
          <cell r="BR336">
            <v>6.2E-2</v>
          </cell>
          <cell r="BS336">
            <v>9.2999999999999999E-2</v>
          </cell>
          <cell r="BT336">
            <v>0.154</v>
          </cell>
          <cell r="BU336">
            <v>0.41399999999999998</v>
          </cell>
          <cell r="BV336">
            <v>0.35699999999999998</v>
          </cell>
          <cell r="BW336">
            <v>0.38300000000000001</v>
          </cell>
          <cell r="BX336">
            <v>0.26400000000000001</v>
          </cell>
          <cell r="BY336">
            <v>0.37</v>
          </cell>
          <cell r="BZ336">
            <v>0.33500000000000002</v>
          </cell>
          <cell r="CA336">
            <v>3.1E-2</v>
          </cell>
          <cell r="CB336">
            <v>2.1999999999999999E-2</v>
          </cell>
          <cell r="CC336">
            <v>5.7000000000000002E-2</v>
          </cell>
          <cell r="CD336">
            <v>2.5999999999999999E-2</v>
          </cell>
          <cell r="CE336">
            <v>5.2999999999999999E-2</v>
          </cell>
          <cell r="CF336">
            <v>0.04</v>
          </cell>
          <cell r="CG336">
            <v>0.45400000000000001</v>
          </cell>
          <cell r="CH336">
            <v>0.55500000000000005</v>
          </cell>
          <cell r="CI336">
            <v>0.441</v>
          </cell>
          <cell r="CJ336">
            <v>0.64300000000000002</v>
          </cell>
          <cell r="CK336">
            <v>0.47099999999999997</v>
          </cell>
          <cell r="CL336">
            <v>0.42699999999999999</v>
          </cell>
          <cell r="CM336">
            <v>4.0000000000000001E-3</v>
          </cell>
          <cell r="CN336">
            <v>4.0000000000000001E-3</v>
          </cell>
          <cell r="CO336">
            <v>4.0000000000000001E-3</v>
          </cell>
          <cell r="CP336">
            <v>8.9999999999999993E-3</v>
          </cell>
          <cell r="CQ336">
            <v>4.0000000000000001E-3</v>
          </cell>
          <cell r="CR336">
            <v>1.7999999999999999E-2</v>
          </cell>
          <cell r="CS336">
            <v>8.9999999999999993E-3</v>
          </cell>
          <cell r="CT336">
            <v>2.5999999999999999E-2</v>
          </cell>
          <cell r="CU336">
            <v>8.9999999999999993E-3</v>
          </cell>
          <cell r="CV336">
            <v>4.0000000000000001E-3</v>
          </cell>
          <cell r="CW336">
            <v>1.7999999999999999E-2</v>
          </cell>
          <cell r="CX336">
            <v>3.5000000000000003E-2</v>
          </cell>
          <cell r="CY336">
            <v>2.5999999999999999E-2</v>
          </cell>
          <cell r="CZ336">
            <v>2.5999999999999999E-2</v>
          </cell>
          <cell r="DA336">
            <v>1.2999999999999999E-2</v>
          </cell>
          <cell r="DB336">
            <v>3.1E-2</v>
          </cell>
          <cell r="DC336">
            <v>0.04</v>
          </cell>
          <cell r="DD336">
            <v>1.2999999999999999E-2</v>
          </cell>
          <cell r="DE336">
            <v>0.20300000000000001</v>
          </cell>
          <cell r="DF336">
            <v>0.216</v>
          </cell>
          <cell r="DG336">
            <v>0.21099999999999999</v>
          </cell>
          <cell r="DH336">
            <v>0.23300000000000001</v>
          </cell>
          <cell r="DI336">
            <v>0.19400000000000001</v>
          </cell>
          <cell r="DJ336">
            <v>0.251</v>
          </cell>
          <cell r="DK336">
            <v>0.27800000000000002</v>
          </cell>
          <cell r="DL336">
            <v>0.25600000000000001</v>
          </cell>
          <cell r="DM336">
            <v>0.28199999999999997</v>
          </cell>
          <cell r="DN336">
            <v>8.9999999999999993E-3</v>
          </cell>
          <cell r="DO336">
            <v>0</v>
          </cell>
          <cell r="DP336">
            <v>2.1999999999999999E-2</v>
          </cell>
          <cell r="DQ336">
            <v>0</v>
          </cell>
          <cell r="DR336">
            <v>1.2999999999999999E-2</v>
          </cell>
          <cell r="DS336">
            <v>8.9999999999999993E-3</v>
          </cell>
          <cell r="DT336">
            <v>4.0000000000000001E-3</v>
          </cell>
          <cell r="DU336">
            <v>0</v>
          </cell>
          <cell r="DV336">
            <v>8.9999999999999993E-3</v>
          </cell>
          <cell r="DW336">
            <v>0.78</v>
          </cell>
          <cell r="DX336">
            <v>0.76200000000000001</v>
          </cell>
          <cell r="DY336">
            <v>0.72699999999999998</v>
          </cell>
          <cell r="DZ336">
            <v>0.73099999999999998</v>
          </cell>
          <cell r="EA336">
            <v>0.76200000000000001</v>
          </cell>
          <cell r="EB336">
            <v>0.70899999999999996</v>
          </cell>
          <cell r="EC336">
            <v>0.67800000000000005</v>
          </cell>
          <cell r="ED336">
            <v>0.67800000000000005</v>
          </cell>
          <cell r="EE336">
            <v>0.68700000000000006</v>
          </cell>
          <cell r="EF336">
            <v>0.432</v>
          </cell>
          <cell r="EG336">
            <v>1.7999999999999999E-2</v>
          </cell>
          <cell r="EH336">
            <v>1.2999999999999999E-2</v>
          </cell>
          <cell r="EJ336">
            <v>0.189</v>
          </cell>
          <cell r="EK336">
            <v>5.2999999999999999E-2</v>
          </cell>
          <cell r="EL336">
            <v>3.1E-2</v>
          </cell>
          <cell r="EN336">
            <v>0.18099999999999999</v>
          </cell>
          <cell r="EO336">
            <v>0.374</v>
          </cell>
          <cell r="EP336">
            <v>0.379</v>
          </cell>
          <cell r="ER336">
            <v>8.4000000000000005E-2</v>
          </cell>
          <cell r="ES336">
            <v>2.5999999999999999E-2</v>
          </cell>
          <cell r="ET336">
            <v>7.4999999999999997E-2</v>
          </cell>
          <cell r="EV336">
            <v>0.115</v>
          </cell>
          <cell r="EW336">
            <v>0.52900000000000003</v>
          </cell>
          <cell r="EX336">
            <v>0.502</v>
          </cell>
          <cell r="EZ336">
            <v>8.67</v>
          </cell>
          <cell r="FA336">
            <v>8.9999999999999993E-3</v>
          </cell>
          <cell r="FB336">
            <v>4.0000000000000001E-3</v>
          </cell>
          <cell r="FC336">
            <v>1.7999999999999999E-2</v>
          </cell>
          <cell r="FD336">
            <v>8.9999999999999993E-3</v>
          </cell>
          <cell r="FE336">
            <v>2.5999999999999999E-2</v>
          </cell>
          <cell r="FF336">
            <v>3.5000000000000003E-2</v>
          </cell>
          <cell r="FG336">
            <v>6.2E-2</v>
          </cell>
          <cell r="FH336">
            <v>0.106</v>
          </cell>
          <cell r="FI336">
            <v>0.29099999999999998</v>
          </cell>
          <cell r="FJ336">
            <v>0.379</v>
          </cell>
          <cell r="FK336">
            <v>6.2E-2</v>
          </cell>
          <cell r="GA336">
            <v>8.9999999999999993E-3</v>
          </cell>
          <cell r="GB336">
            <v>4.0000000000000001E-3</v>
          </cell>
          <cell r="GC336">
            <v>0</v>
          </cell>
          <cell r="GD336">
            <v>4.0000000000000001E-3</v>
          </cell>
          <cell r="GE336">
            <v>7.0000000000000007E-2</v>
          </cell>
          <cell r="GF336">
            <v>2.5999999999999999E-2</v>
          </cell>
          <cell r="GG336">
            <v>0.41899999999999998</v>
          </cell>
          <cell r="GH336">
            <v>0.374</v>
          </cell>
          <cell r="GI336">
            <v>0.374</v>
          </cell>
          <cell r="GJ336">
            <v>0.34799999999999998</v>
          </cell>
          <cell r="GK336">
            <v>0.45400000000000001</v>
          </cell>
          <cell r="GL336">
            <v>0.39600000000000002</v>
          </cell>
          <cell r="GM336">
            <v>0.51500000000000001</v>
          </cell>
          <cell r="GN336">
            <v>0.32200000000000001</v>
          </cell>
          <cell r="GO336">
            <v>0.39200000000000002</v>
          </cell>
          <cell r="GP336">
            <v>0.436</v>
          </cell>
          <cell r="GQ336">
            <v>0.33</v>
          </cell>
          <cell r="GR336">
            <v>0.47599999999999998</v>
          </cell>
          <cell r="GS336">
            <v>1.2999999999999999E-2</v>
          </cell>
          <cell r="GT336">
            <v>0.21099999999999999</v>
          </cell>
          <cell r="GU336">
            <v>0.154</v>
          </cell>
          <cell r="GV336">
            <v>0.128</v>
          </cell>
          <cell r="GW336">
            <v>7.0000000000000007E-2</v>
          </cell>
          <cell r="GX336">
            <v>0.04</v>
          </cell>
          <cell r="GY336">
            <v>8.9999999999999993E-3</v>
          </cell>
          <cell r="GZ336">
            <v>1.7999999999999999E-2</v>
          </cell>
          <cell r="HA336">
            <v>1.2999999999999999E-2</v>
          </cell>
          <cell r="HB336">
            <v>1.2999999999999999E-2</v>
          </cell>
          <cell r="HC336">
            <v>8.9999999999999993E-3</v>
          </cell>
          <cell r="HD336">
            <v>4.0000000000000001E-3</v>
          </cell>
          <cell r="HE336">
            <v>3.5000000000000003E-2</v>
          </cell>
          <cell r="HF336">
            <v>7.0000000000000007E-2</v>
          </cell>
          <cell r="HG336">
            <v>6.6000000000000003E-2</v>
          </cell>
          <cell r="HH336">
            <v>7.0000000000000007E-2</v>
          </cell>
          <cell r="HI336">
            <v>6.6000000000000003E-2</v>
          </cell>
          <cell r="HJ336">
            <v>5.7000000000000002E-2</v>
          </cell>
        </row>
        <row r="337">
          <cell r="G337" t="str">
            <v>HERBERT</v>
          </cell>
          <cell r="L337" t="str">
            <v>Fulton Elementary Network</v>
          </cell>
          <cell r="AB337">
            <v>609989</v>
          </cell>
          <cell r="AR337" t="str">
            <v>30</v>
          </cell>
          <cell r="AS337" t="str">
            <v>weak</v>
          </cell>
          <cell r="AT337" t="str">
            <v>neutral</v>
          </cell>
          <cell r="AU337" t="str">
            <v>weak</v>
          </cell>
          <cell r="AV337">
            <v>34</v>
          </cell>
          <cell r="AW337">
            <v>48</v>
          </cell>
          <cell r="AX337">
            <v>29</v>
          </cell>
          <cell r="AY337">
            <v>63</v>
          </cell>
          <cell r="AZ337">
            <v>0</v>
          </cell>
          <cell r="BA337">
            <v>0</v>
          </cell>
          <cell r="BB337">
            <v>61</v>
          </cell>
          <cell r="BC337">
            <v>0</v>
          </cell>
          <cell r="BI337">
            <v>4.8000000000000001E-2</v>
          </cell>
          <cell r="BJ337">
            <v>9.5000000000000001E-2</v>
          </cell>
          <cell r="BK337">
            <v>3.2000000000000001E-2</v>
          </cell>
          <cell r="BL337">
            <v>0</v>
          </cell>
          <cell r="BM337">
            <v>6.3E-2</v>
          </cell>
          <cell r="BN337">
            <v>7.9000000000000001E-2</v>
          </cell>
          <cell r="BO337">
            <v>0.127</v>
          </cell>
          <cell r="BP337">
            <v>9.5000000000000001E-2</v>
          </cell>
          <cell r="BQ337">
            <v>0.14299999999999999</v>
          </cell>
          <cell r="BR337">
            <v>6.3E-2</v>
          </cell>
          <cell r="BS337">
            <v>9.5000000000000001E-2</v>
          </cell>
          <cell r="BT337">
            <v>0.14299999999999999</v>
          </cell>
          <cell r="BU337">
            <v>0.317</v>
          </cell>
          <cell r="BV337">
            <v>0.23799999999999999</v>
          </cell>
          <cell r="BW337">
            <v>0.317</v>
          </cell>
          <cell r="BX337">
            <v>0.23799999999999999</v>
          </cell>
          <cell r="BY337">
            <v>0.33300000000000002</v>
          </cell>
          <cell r="BZ337">
            <v>0.317</v>
          </cell>
          <cell r="CA337">
            <v>1.6E-2</v>
          </cell>
          <cell r="CB337">
            <v>1.6E-2</v>
          </cell>
          <cell r="CC337">
            <v>1.6E-2</v>
          </cell>
          <cell r="CD337">
            <v>1.6E-2</v>
          </cell>
          <cell r="CE337">
            <v>1.6E-2</v>
          </cell>
          <cell r="CF337">
            <v>1.6E-2</v>
          </cell>
          <cell r="CG337">
            <v>0.49199999999999999</v>
          </cell>
          <cell r="CH337">
            <v>0.55600000000000005</v>
          </cell>
          <cell r="CI337">
            <v>0.49199999999999999</v>
          </cell>
          <cell r="CJ337">
            <v>0.68300000000000005</v>
          </cell>
          <cell r="CK337">
            <v>0.49199999999999999</v>
          </cell>
          <cell r="CL337">
            <v>0.44400000000000001</v>
          </cell>
          <cell r="CM337">
            <v>0</v>
          </cell>
          <cell r="CN337">
            <v>1.6E-2</v>
          </cell>
          <cell r="CO337">
            <v>3.2000000000000001E-2</v>
          </cell>
          <cell r="CP337">
            <v>3.2000000000000001E-2</v>
          </cell>
          <cell r="CQ337">
            <v>0</v>
          </cell>
          <cell r="CR337">
            <v>0</v>
          </cell>
          <cell r="CS337">
            <v>1.6E-2</v>
          </cell>
          <cell r="CT337">
            <v>3.2000000000000001E-2</v>
          </cell>
          <cell r="CU337">
            <v>3.2000000000000001E-2</v>
          </cell>
          <cell r="CV337">
            <v>4.8000000000000001E-2</v>
          </cell>
          <cell r="CW337">
            <v>4.8000000000000001E-2</v>
          </cell>
          <cell r="CX337">
            <v>6.3E-2</v>
          </cell>
          <cell r="CY337">
            <v>7.9000000000000001E-2</v>
          </cell>
          <cell r="CZ337">
            <v>4.8000000000000001E-2</v>
          </cell>
          <cell r="DA337">
            <v>7.9000000000000001E-2</v>
          </cell>
          <cell r="DB337">
            <v>3.2000000000000001E-2</v>
          </cell>
          <cell r="DC337">
            <v>6.3E-2</v>
          </cell>
          <cell r="DD337">
            <v>6.3E-2</v>
          </cell>
          <cell r="DE337">
            <v>0.19</v>
          </cell>
          <cell r="DF337">
            <v>0.27</v>
          </cell>
          <cell r="DG337">
            <v>0.17499999999999999</v>
          </cell>
          <cell r="DH337">
            <v>0.127</v>
          </cell>
          <cell r="DI337">
            <v>0.19</v>
          </cell>
          <cell r="DJ337">
            <v>0.254</v>
          </cell>
          <cell r="DK337">
            <v>0.19</v>
          </cell>
          <cell r="DL337">
            <v>0.30199999999999999</v>
          </cell>
          <cell r="DM337">
            <v>0.19</v>
          </cell>
          <cell r="DN337">
            <v>0</v>
          </cell>
          <cell r="DO337">
            <v>0</v>
          </cell>
          <cell r="DP337">
            <v>1.6E-2</v>
          </cell>
          <cell r="DQ337">
            <v>0</v>
          </cell>
          <cell r="DR337">
            <v>1.6E-2</v>
          </cell>
          <cell r="DS337">
            <v>0</v>
          </cell>
          <cell r="DT337">
            <v>0</v>
          </cell>
          <cell r="DU337">
            <v>1.6E-2</v>
          </cell>
          <cell r="DV337">
            <v>1.6E-2</v>
          </cell>
          <cell r="DW337">
            <v>0.76200000000000001</v>
          </cell>
          <cell r="DX337">
            <v>0.66700000000000004</v>
          </cell>
          <cell r="DY337">
            <v>0.71399999999999997</v>
          </cell>
          <cell r="DZ337">
            <v>0.76200000000000001</v>
          </cell>
          <cell r="EA337">
            <v>0.746</v>
          </cell>
          <cell r="EB337">
            <v>0.66700000000000004</v>
          </cell>
          <cell r="EC337">
            <v>0.76200000000000001</v>
          </cell>
          <cell r="ED337">
            <v>0.58699999999999997</v>
          </cell>
          <cell r="EE337">
            <v>0.69799999999999995</v>
          </cell>
          <cell r="EF337">
            <v>0.27</v>
          </cell>
          <cell r="EG337">
            <v>3.2000000000000001E-2</v>
          </cell>
          <cell r="EH337">
            <v>1.6E-2</v>
          </cell>
          <cell r="EJ337">
            <v>0.34899999999999998</v>
          </cell>
          <cell r="EK337">
            <v>0.159</v>
          </cell>
          <cell r="EL337">
            <v>0.17499999999999999</v>
          </cell>
          <cell r="EN337">
            <v>0.14299999999999999</v>
          </cell>
          <cell r="EO337">
            <v>0.254</v>
          </cell>
          <cell r="EP337">
            <v>0.317</v>
          </cell>
          <cell r="ER337">
            <v>1.6E-2</v>
          </cell>
          <cell r="ES337">
            <v>7.9000000000000001E-2</v>
          </cell>
          <cell r="ET337">
            <v>9.5000000000000001E-2</v>
          </cell>
          <cell r="EV337">
            <v>0.222</v>
          </cell>
          <cell r="EW337">
            <v>0.47599999999999998</v>
          </cell>
          <cell r="EX337">
            <v>0.39700000000000002</v>
          </cell>
          <cell r="EZ337">
            <v>6.87</v>
          </cell>
          <cell r="FA337">
            <v>9.5000000000000001E-2</v>
          </cell>
          <cell r="FB337">
            <v>1.6E-2</v>
          </cell>
          <cell r="FC337">
            <v>1.6E-2</v>
          </cell>
          <cell r="FD337">
            <v>4.8000000000000001E-2</v>
          </cell>
          <cell r="FE337">
            <v>0.127</v>
          </cell>
          <cell r="FF337">
            <v>4.8000000000000001E-2</v>
          </cell>
          <cell r="FG337">
            <v>0.14299999999999999</v>
          </cell>
          <cell r="FH337">
            <v>0.127</v>
          </cell>
          <cell r="FI337">
            <v>9.5000000000000001E-2</v>
          </cell>
          <cell r="FJ337">
            <v>0.23799999999999999</v>
          </cell>
          <cell r="FK337">
            <v>4.8000000000000001E-2</v>
          </cell>
          <cell r="GA337">
            <v>7.9000000000000001E-2</v>
          </cell>
          <cell r="GB337">
            <v>4.8000000000000001E-2</v>
          </cell>
          <cell r="GC337">
            <v>1.6E-2</v>
          </cell>
          <cell r="GD337">
            <v>1.6E-2</v>
          </cell>
          <cell r="GE337">
            <v>0.14299999999999999</v>
          </cell>
          <cell r="GF337">
            <v>4.8000000000000001E-2</v>
          </cell>
          <cell r="GG337">
            <v>0.317</v>
          </cell>
          <cell r="GH337">
            <v>0.27</v>
          </cell>
          <cell r="GI337">
            <v>0.33300000000000002</v>
          </cell>
          <cell r="GJ337">
            <v>0.34899999999999998</v>
          </cell>
          <cell r="GK337">
            <v>0.39700000000000002</v>
          </cell>
          <cell r="GL337">
            <v>0.44400000000000001</v>
          </cell>
          <cell r="GM337">
            <v>0.44400000000000001</v>
          </cell>
          <cell r="GN337">
            <v>0.33300000000000002</v>
          </cell>
          <cell r="GO337">
            <v>0.38100000000000001</v>
          </cell>
          <cell r="GP337">
            <v>0.38100000000000001</v>
          </cell>
          <cell r="GQ337">
            <v>0.27</v>
          </cell>
          <cell r="GR337">
            <v>0.36499999999999999</v>
          </cell>
          <cell r="GS337">
            <v>6.3E-2</v>
          </cell>
          <cell r="GT337">
            <v>0.27</v>
          </cell>
          <cell r="GU337">
            <v>0.14299999999999999</v>
          </cell>
          <cell r="GV337">
            <v>0.127</v>
          </cell>
          <cell r="GW337">
            <v>9.5000000000000001E-2</v>
          </cell>
          <cell r="GX337">
            <v>4.8000000000000001E-2</v>
          </cell>
          <cell r="GY337">
            <v>6.3E-2</v>
          </cell>
          <cell r="GZ337">
            <v>4.8000000000000001E-2</v>
          </cell>
          <cell r="HA337">
            <v>7.9000000000000001E-2</v>
          </cell>
          <cell r="HB337">
            <v>9.5000000000000001E-2</v>
          </cell>
          <cell r="HC337">
            <v>6.3E-2</v>
          </cell>
          <cell r="HD337">
            <v>6.3E-2</v>
          </cell>
          <cell r="HE337">
            <v>3.2000000000000001E-2</v>
          </cell>
          <cell r="HF337">
            <v>3.2000000000000001E-2</v>
          </cell>
          <cell r="HG337">
            <v>4.8000000000000001E-2</v>
          </cell>
          <cell r="HH337">
            <v>3.2000000000000001E-2</v>
          </cell>
          <cell r="HI337">
            <v>3.2000000000000001E-2</v>
          </cell>
          <cell r="HJ337">
            <v>3.2000000000000001E-2</v>
          </cell>
        </row>
        <row r="338">
          <cell r="G338" t="str">
            <v>SOUTH LOOP</v>
          </cell>
          <cell r="L338" t="str">
            <v>Burnham Park Elementary Network</v>
          </cell>
          <cell r="AB338">
            <v>609990</v>
          </cell>
          <cell r="AR338" t="str">
            <v>43</v>
          </cell>
          <cell r="AS338" t="str">
            <v>neutral</v>
          </cell>
          <cell r="AT338" t="str">
            <v>very weak</v>
          </cell>
          <cell r="AU338" t="str">
            <v>very weak</v>
          </cell>
          <cell r="AV338">
            <v>41</v>
          </cell>
          <cell r="AW338">
            <v>17</v>
          </cell>
          <cell r="AX338">
            <v>16</v>
          </cell>
          <cell r="AY338">
            <v>269</v>
          </cell>
          <cell r="AZ338">
            <v>78</v>
          </cell>
          <cell r="BA338">
            <v>31</v>
          </cell>
          <cell r="BB338">
            <v>93</v>
          </cell>
          <cell r="BC338">
            <v>25</v>
          </cell>
          <cell r="BI338">
            <v>8.2000000000000003E-2</v>
          </cell>
          <cell r="BJ338">
            <v>5.6000000000000001E-2</v>
          </cell>
          <cell r="BK338">
            <v>1.4999999999999999E-2</v>
          </cell>
          <cell r="BL338">
            <v>0</v>
          </cell>
          <cell r="BM338">
            <v>1.0999999999999999E-2</v>
          </cell>
          <cell r="BN338">
            <v>6.3E-2</v>
          </cell>
          <cell r="BO338">
            <v>0.108</v>
          </cell>
          <cell r="BP338">
            <v>0.1</v>
          </cell>
          <cell r="BQ338">
            <v>8.8999999999999996E-2</v>
          </cell>
          <cell r="BR338">
            <v>1.9E-2</v>
          </cell>
          <cell r="BS338">
            <v>8.2000000000000003E-2</v>
          </cell>
          <cell r="BT338">
            <v>0.21199999999999999</v>
          </cell>
          <cell r="BU338">
            <v>0.34599999999999997</v>
          </cell>
          <cell r="BV338">
            <v>0.29699999999999999</v>
          </cell>
          <cell r="BW338">
            <v>0.32700000000000001</v>
          </cell>
          <cell r="BX338">
            <v>0.216</v>
          </cell>
          <cell r="BY338">
            <v>0.34200000000000003</v>
          </cell>
          <cell r="BZ338">
            <v>0.28299999999999997</v>
          </cell>
          <cell r="CA338">
            <v>1.0999999999999999E-2</v>
          </cell>
          <cell r="CB338">
            <v>1.4999999999999999E-2</v>
          </cell>
          <cell r="CC338">
            <v>1.4999999999999999E-2</v>
          </cell>
          <cell r="CD338">
            <v>2.1999999999999999E-2</v>
          </cell>
          <cell r="CE338">
            <v>2.1999999999999999E-2</v>
          </cell>
          <cell r="CF338">
            <v>2.1999999999999999E-2</v>
          </cell>
          <cell r="CG338">
            <v>0.45400000000000001</v>
          </cell>
          <cell r="CH338">
            <v>0.53200000000000003</v>
          </cell>
          <cell r="CI338">
            <v>0.55400000000000005</v>
          </cell>
          <cell r="CJ338">
            <v>0.74299999999999999</v>
          </cell>
          <cell r="CK338">
            <v>0.54300000000000004</v>
          </cell>
          <cell r="CL338">
            <v>0.42</v>
          </cell>
          <cell r="CM338">
            <v>1.0999999999999999E-2</v>
          </cell>
          <cell r="CN338">
            <v>1.4999999999999999E-2</v>
          </cell>
          <cell r="CO338">
            <v>2.1999999999999999E-2</v>
          </cell>
          <cell r="CP338">
            <v>2.1999999999999999E-2</v>
          </cell>
          <cell r="CQ338">
            <v>7.0000000000000001E-3</v>
          </cell>
          <cell r="CR338">
            <v>3.3000000000000002E-2</v>
          </cell>
          <cell r="CS338">
            <v>1.9E-2</v>
          </cell>
          <cell r="CT338">
            <v>0.152</v>
          </cell>
          <cell r="CU338">
            <v>7.0999999999999994E-2</v>
          </cell>
          <cell r="CV338">
            <v>5.1999999999999998E-2</v>
          </cell>
          <cell r="CW338">
            <v>5.1999999999999998E-2</v>
          </cell>
          <cell r="CX338">
            <v>7.0999999999999994E-2</v>
          </cell>
          <cell r="CY338">
            <v>6.3E-2</v>
          </cell>
          <cell r="CZ338">
            <v>7.8E-2</v>
          </cell>
          <cell r="DA338">
            <v>9.7000000000000003E-2</v>
          </cell>
          <cell r="DB338">
            <v>0.16</v>
          </cell>
          <cell r="DC338">
            <v>0.253</v>
          </cell>
          <cell r="DD338">
            <v>0.216</v>
          </cell>
          <cell r="DE338">
            <v>0.17100000000000001</v>
          </cell>
          <cell r="DF338">
            <v>0.23400000000000001</v>
          </cell>
          <cell r="DG338">
            <v>0.245</v>
          </cell>
          <cell r="DH338">
            <v>0.17799999999999999</v>
          </cell>
          <cell r="DI338">
            <v>0.249</v>
          </cell>
          <cell r="DJ338">
            <v>0.28999999999999998</v>
          </cell>
          <cell r="DK338">
            <v>0.30499999999999999</v>
          </cell>
          <cell r="DL338">
            <v>0.249</v>
          </cell>
          <cell r="DM338">
            <v>0.27500000000000002</v>
          </cell>
          <cell r="DN338">
            <v>2.5999999999999999E-2</v>
          </cell>
          <cell r="DO338">
            <v>1.9E-2</v>
          </cell>
          <cell r="DP338">
            <v>0.03</v>
          </cell>
          <cell r="DQ338">
            <v>2.1999999999999999E-2</v>
          </cell>
          <cell r="DR338">
            <v>1.9E-2</v>
          </cell>
          <cell r="DS338">
            <v>4.1000000000000002E-2</v>
          </cell>
          <cell r="DT338">
            <v>1.9E-2</v>
          </cell>
          <cell r="DU338">
            <v>2.5999999999999999E-2</v>
          </cell>
          <cell r="DV338">
            <v>0.03</v>
          </cell>
          <cell r="DW338">
            <v>0.74</v>
          </cell>
          <cell r="DX338">
            <v>0.68</v>
          </cell>
          <cell r="DY338">
            <v>0.63200000000000001</v>
          </cell>
          <cell r="DZ338">
            <v>0.71399999999999997</v>
          </cell>
          <cell r="EA338">
            <v>0.64700000000000002</v>
          </cell>
          <cell r="EB338">
            <v>0.53900000000000003</v>
          </cell>
          <cell r="EC338">
            <v>0.498</v>
          </cell>
          <cell r="ED338">
            <v>0.32</v>
          </cell>
          <cell r="EE338">
            <v>0.40899999999999997</v>
          </cell>
          <cell r="EF338">
            <v>0.48299999999999998</v>
          </cell>
          <cell r="EG338">
            <v>7.0000000000000001E-3</v>
          </cell>
          <cell r="EH338">
            <v>1.0999999999999999E-2</v>
          </cell>
          <cell r="EJ338">
            <v>0.40899999999999997</v>
          </cell>
          <cell r="EK338">
            <v>4.0000000000000001E-3</v>
          </cell>
          <cell r="EL338">
            <v>1.9E-2</v>
          </cell>
          <cell r="EN338">
            <v>0.03</v>
          </cell>
          <cell r="EO338">
            <v>0.29699999999999999</v>
          </cell>
          <cell r="EP338">
            <v>0.32300000000000001</v>
          </cell>
          <cell r="ER338">
            <v>4.1000000000000002E-2</v>
          </cell>
          <cell r="ES338">
            <v>4.1000000000000002E-2</v>
          </cell>
          <cell r="ET338">
            <v>3.3000000000000002E-2</v>
          </cell>
          <cell r="EV338">
            <v>3.6999999999999998E-2</v>
          </cell>
          <cell r="EW338">
            <v>0.65100000000000002</v>
          </cell>
          <cell r="EX338">
            <v>0.61299999999999999</v>
          </cell>
          <cell r="EZ338">
            <v>8.25</v>
          </cell>
          <cell r="FA338">
            <v>0.03</v>
          </cell>
          <cell r="FB338">
            <v>2.5999999999999999E-2</v>
          </cell>
          <cell r="FC338">
            <v>7.0000000000000001E-3</v>
          </cell>
          <cell r="FD338">
            <v>2.1999999999999999E-2</v>
          </cell>
          <cell r="FE338">
            <v>3.3000000000000002E-2</v>
          </cell>
          <cell r="FF338">
            <v>4.4999999999999998E-2</v>
          </cell>
          <cell r="FG338">
            <v>7.3999999999999996E-2</v>
          </cell>
          <cell r="FH338">
            <v>0.13400000000000001</v>
          </cell>
          <cell r="FI338">
            <v>0.182</v>
          </cell>
          <cell r="FJ338">
            <v>0.40500000000000003</v>
          </cell>
          <cell r="FK338">
            <v>4.1000000000000002E-2</v>
          </cell>
          <cell r="GA338">
            <v>2.1999999999999999E-2</v>
          </cell>
          <cell r="GB338">
            <v>0.112</v>
          </cell>
          <cell r="GC338">
            <v>5.1999999999999998E-2</v>
          </cell>
          <cell r="GD338">
            <v>5.8999999999999997E-2</v>
          </cell>
          <cell r="GE338">
            <v>0.17799999999999999</v>
          </cell>
          <cell r="GF338">
            <v>8.2000000000000003E-2</v>
          </cell>
          <cell r="GG338">
            <v>0.48</v>
          </cell>
          <cell r="GH338">
            <v>0.35699999999999998</v>
          </cell>
          <cell r="GI338">
            <v>0.41599999999999998</v>
          </cell>
          <cell r="GJ338">
            <v>0.53500000000000003</v>
          </cell>
          <cell r="GK338">
            <v>0.48</v>
          </cell>
          <cell r="GL338">
            <v>0.435</v>
          </cell>
          <cell r="GM338">
            <v>0.435</v>
          </cell>
          <cell r="GN338">
            <v>0.216</v>
          </cell>
          <cell r="GO338">
            <v>0.36799999999999999</v>
          </cell>
          <cell r="GP338">
            <v>0.32300000000000001</v>
          </cell>
          <cell r="GQ338">
            <v>0.16</v>
          </cell>
          <cell r="GR338">
            <v>0.435</v>
          </cell>
          <cell r="GS338">
            <v>1.4999999999999999E-2</v>
          </cell>
          <cell r="GT338">
            <v>0.22700000000000001</v>
          </cell>
          <cell r="GU338">
            <v>0.1</v>
          </cell>
          <cell r="GV338">
            <v>0.03</v>
          </cell>
          <cell r="GW338">
            <v>8.8999999999999996E-2</v>
          </cell>
          <cell r="GX338">
            <v>4.0000000000000001E-3</v>
          </cell>
          <cell r="GY338">
            <v>7.0000000000000001E-3</v>
          </cell>
          <cell r="GZ338">
            <v>4.8000000000000001E-2</v>
          </cell>
          <cell r="HA338">
            <v>1.4999999999999999E-2</v>
          </cell>
          <cell r="HB338">
            <v>1.4999999999999999E-2</v>
          </cell>
          <cell r="HC338">
            <v>5.6000000000000001E-2</v>
          </cell>
          <cell r="HD338">
            <v>7.0000000000000001E-3</v>
          </cell>
          <cell r="HE338">
            <v>4.1000000000000002E-2</v>
          </cell>
          <cell r="HF338">
            <v>4.1000000000000002E-2</v>
          </cell>
          <cell r="HG338">
            <v>4.8000000000000001E-2</v>
          </cell>
          <cell r="HH338">
            <v>3.6999999999999998E-2</v>
          </cell>
          <cell r="HI338">
            <v>3.6999999999999998E-2</v>
          </cell>
          <cell r="HJ338">
            <v>3.6999999999999998E-2</v>
          </cell>
        </row>
        <row r="339">
          <cell r="G339" t="str">
            <v>HERZL</v>
          </cell>
          <cell r="L339" t="str">
            <v>AUSL Schools</v>
          </cell>
          <cell r="AB339">
            <v>609991</v>
          </cell>
          <cell r="AR339" t="str">
            <v>62</v>
          </cell>
          <cell r="AS339" t="str">
            <v>neutral</v>
          </cell>
          <cell r="AT339" t="str">
            <v>neutral</v>
          </cell>
          <cell r="AU339" t="str">
            <v>neutral</v>
          </cell>
          <cell r="AV339">
            <v>42</v>
          </cell>
          <cell r="AW339">
            <v>52</v>
          </cell>
          <cell r="AX339">
            <v>43</v>
          </cell>
          <cell r="AY339">
            <v>149</v>
          </cell>
          <cell r="AZ339">
            <v>1</v>
          </cell>
          <cell r="BA339">
            <v>0</v>
          </cell>
          <cell r="BB339">
            <v>146</v>
          </cell>
          <cell r="BC339">
            <v>1</v>
          </cell>
          <cell r="BI339">
            <v>0.04</v>
          </cell>
          <cell r="BJ339">
            <v>0.02</v>
          </cell>
          <cell r="BK339">
            <v>0.02</v>
          </cell>
          <cell r="BL339">
            <v>2.7E-2</v>
          </cell>
          <cell r="BM339">
            <v>2.7E-2</v>
          </cell>
          <cell r="BN339">
            <v>4.7E-2</v>
          </cell>
          <cell r="BO339">
            <v>0.107</v>
          </cell>
          <cell r="BP339">
            <v>8.1000000000000003E-2</v>
          </cell>
          <cell r="BQ339">
            <v>8.6999999999999994E-2</v>
          </cell>
          <cell r="BR339">
            <v>5.3999999999999999E-2</v>
          </cell>
          <cell r="BS339">
            <v>9.4E-2</v>
          </cell>
          <cell r="BT339">
            <v>0.10100000000000001</v>
          </cell>
          <cell r="BU339">
            <v>0.30199999999999999</v>
          </cell>
          <cell r="BV339">
            <v>0.28899999999999998</v>
          </cell>
          <cell r="BW339">
            <v>0.41599999999999998</v>
          </cell>
          <cell r="BX339">
            <v>0.32200000000000001</v>
          </cell>
          <cell r="BY339">
            <v>0.32900000000000001</v>
          </cell>
          <cell r="BZ339">
            <v>0.32200000000000001</v>
          </cell>
          <cell r="CA339">
            <v>1.2999999999999999E-2</v>
          </cell>
          <cell r="CB339">
            <v>0.02</v>
          </cell>
          <cell r="CC339">
            <v>0.02</v>
          </cell>
          <cell r="CD339">
            <v>2.7E-2</v>
          </cell>
          <cell r="CE339">
            <v>2.7E-2</v>
          </cell>
          <cell r="CF339">
            <v>2.7E-2</v>
          </cell>
          <cell r="CG339">
            <v>0.53700000000000003</v>
          </cell>
          <cell r="CH339">
            <v>0.59099999999999997</v>
          </cell>
          <cell r="CI339">
            <v>0.45600000000000002</v>
          </cell>
          <cell r="CJ339">
            <v>0.56999999999999995</v>
          </cell>
          <cell r="CK339">
            <v>0.52300000000000002</v>
          </cell>
          <cell r="CL339">
            <v>0.503</v>
          </cell>
          <cell r="CM339">
            <v>0</v>
          </cell>
          <cell r="CN339">
            <v>7.0000000000000001E-3</v>
          </cell>
          <cell r="CO339">
            <v>0</v>
          </cell>
          <cell r="CP339">
            <v>7.0000000000000001E-3</v>
          </cell>
          <cell r="CQ339">
            <v>7.0000000000000001E-3</v>
          </cell>
          <cell r="CR339">
            <v>7.0000000000000001E-3</v>
          </cell>
          <cell r="CS339">
            <v>0.02</v>
          </cell>
          <cell r="CT339">
            <v>2.7E-2</v>
          </cell>
          <cell r="CU339">
            <v>1.2999999999999999E-2</v>
          </cell>
          <cell r="CV339">
            <v>0.02</v>
          </cell>
          <cell r="CW339">
            <v>1.2999999999999999E-2</v>
          </cell>
          <cell r="CX339">
            <v>2.7E-2</v>
          </cell>
          <cell r="CY339">
            <v>1.2999999999999999E-2</v>
          </cell>
          <cell r="CZ339">
            <v>7.0000000000000001E-3</v>
          </cell>
          <cell r="DA339">
            <v>7.3999999999999996E-2</v>
          </cell>
          <cell r="DB339">
            <v>0.06</v>
          </cell>
          <cell r="DC339">
            <v>8.6999999999999994E-2</v>
          </cell>
          <cell r="DD339">
            <v>7.3999999999999996E-2</v>
          </cell>
          <cell r="DE339">
            <v>0.121</v>
          </cell>
          <cell r="DF339">
            <v>0.161</v>
          </cell>
          <cell r="DG339">
            <v>0.215</v>
          </cell>
          <cell r="DH339">
            <v>0.23499999999999999</v>
          </cell>
          <cell r="DI339">
            <v>0.24199999999999999</v>
          </cell>
          <cell r="DJ339">
            <v>0.33600000000000002</v>
          </cell>
          <cell r="DK339">
            <v>0.28899999999999998</v>
          </cell>
          <cell r="DL339">
            <v>0.28899999999999998</v>
          </cell>
          <cell r="DM339">
            <v>0.22800000000000001</v>
          </cell>
          <cell r="DN339">
            <v>1.2999999999999999E-2</v>
          </cell>
          <cell r="DO339">
            <v>1.2999999999999999E-2</v>
          </cell>
          <cell r="DP339">
            <v>1.2999999999999999E-2</v>
          </cell>
          <cell r="DQ339">
            <v>7.0000000000000001E-3</v>
          </cell>
          <cell r="DR339">
            <v>2.7E-2</v>
          </cell>
          <cell r="DS339">
            <v>0.02</v>
          </cell>
          <cell r="DT339">
            <v>1.2999999999999999E-2</v>
          </cell>
          <cell r="DU339">
            <v>7.0000000000000001E-3</v>
          </cell>
          <cell r="DV339">
            <v>7.0000000000000001E-3</v>
          </cell>
          <cell r="DW339">
            <v>0.84599999999999997</v>
          </cell>
          <cell r="DX339">
            <v>0.80500000000000005</v>
          </cell>
          <cell r="DY339">
            <v>0.745</v>
          </cell>
          <cell r="DZ339">
            <v>0.73799999999999999</v>
          </cell>
          <cell r="EA339">
            <v>0.71799999999999997</v>
          </cell>
          <cell r="EB339">
            <v>0.56399999999999995</v>
          </cell>
          <cell r="EC339">
            <v>0.61699999999999999</v>
          </cell>
          <cell r="ED339">
            <v>0.59099999999999997</v>
          </cell>
          <cell r="EE339">
            <v>0.67800000000000005</v>
          </cell>
          <cell r="EF339">
            <v>0.33600000000000002</v>
          </cell>
          <cell r="EG339">
            <v>7.0000000000000001E-3</v>
          </cell>
          <cell r="EH339">
            <v>7.0000000000000001E-3</v>
          </cell>
          <cell r="EJ339">
            <v>0.34899999999999998</v>
          </cell>
          <cell r="EK339">
            <v>0.107</v>
          </cell>
          <cell r="EL339">
            <v>8.1000000000000003E-2</v>
          </cell>
          <cell r="EN339">
            <v>0.13400000000000001</v>
          </cell>
          <cell r="EO339">
            <v>0.32900000000000001</v>
          </cell>
          <cell r="EP339">
            <v>0.28199999999999997</v>
          </cell>
          <cell r="ER339">
            <v>2.7E-2</v>
          </cell>
          <cell r="ES339">
            <v>4.7E-2</v>
          </cell>
          <cell r="ET339">
            <v>0.121</v>
          </cell>
          <cell r="EV339">
            <v>0.154</v>
          </cell>
          <cell r="EW339">
            <v>0.51</v>
          </cell>
          <cell r="EX339">
            <v>0.51</v>
          </cell>
          <cell r="EZ339">
            <v>6.65</v>
          </cell>
          <cell r="FA339">
            <v>5.3999999999999999E-2</v>
          </cell>
          <cell r="FB339">
            <v>0.02</v>
          </cell>
          <cell r="FC339">
            <v>0.02</v>
          </cell>
          <cell r="FD339">
            <v>0.02</v>
          </cell>
          <cell r="FE339">
            <v>0.20100000000000001</v>
          </cell>
          <cell r="FF339">
            <v>0.13400000000000001</v>
          </cell>
          <cell r="FG339">
            <v>0.121</v>
          </cell>
          <cell r="FH339">
            <v>0.128</v>
          </cell>
          <cell r="FI339">
            <v>0.06</v>
          </cell>
          <cell r="FJ339">
            <v>0.17399999999999999</v>
          </cell>
          <cell r="FK339">
            <v>6.7000000000000004E-2</v>
          </cell>
          <cell r="GA339">
            <v>3.4000000000000002E-2</v>
          </cell>
          <cell r="GB339">
            <v>6.7000000000000004E-2</v>
          </cell>
          <cell r="GC339">
            <v>2.7E-2</v>
          </cell>
          <cell r="GD339">
            <v>2.7E-2</v>
          </cell>
          <cell r="GE339">
            <v>0.14099999999999999</v>
          </cell>
          <cell r="GF339">
            <v>0.06</v>
          </cell>
          <cell r="GG339">
            <v>0.32200000000000001</v>
          </cell>
          <cell r="GH339">
            <v>0.28199999999999997</v>
          </cell>
          <cell r="GI339">
            <v>0.33600000000000002</v>
          </cell>
          <cell r="GJ339">
            <v>0.33600000000000002</v>
          </cell>
          <cell r="GK339">
            <v>0.39600000000000002</v>
          </cell>
          <cell r="GL339">
            <v>0.376</v>
          </cell>
          <cell r="GM339">
            <v>0.54400000000000004</v>
          </cell>
          <cell r="GN339">
            <v>0.436</v>
          </cell>
          <cell r="GO339">
            <v>0.46300000000000002</v>
          </cell>
          <cell r="GP339">
            <v>0.46300000000000002</v>
          </cell>
          <cell r="GQ339">
            <v>0.315</v>
          </cell>
          <cell r="GR339">
            <v>0.47699999999999998</v>
          </cell>
          <cell r="GS339">
            <v>0.06</v>
          </cell>
          <cell r="GT339">
            <v>0.14799999999999999</v>
          </cell>
          <cell r="GU339">
            <v>0.107</v>
          </cell>
          <cell r="GV339">
            <v>9.4E-2</v>
          </cell>
          <cell r="GW339">
            <v>8.1000000000000003E-2</v>
          </cell>
          <cell r="GX339">
            <v>2.7E-2</v>
          </cell>
          <cell r="GY339">
            <v>7.0000000000000001E-3</v>
          </cell>
          <cell r="GZ339">
            <v>1.2999999999999999E-2</v>
          </cell>
          <cell r="HA339">
            <v>1.2999999999999999E-2</v>
          </cell>
          <cell r="HB339">
            <v>1.2999999999999999E-2</v>
          </cell>
          <cell r="HC339">
            <v>7.0000000000000001E-3</v>
          </cell>
          <cell r="HD339">
            <v>0.02</v>
          </cell>
          <cell r="HE339">
            <v>3.4000000000000002E-2</v>
          </cell>
          <cell r="HF339">
            <v>5.3999999999999999E-2</v>
          </cell>
          <cell r="HG339">
            <v>5.3999999999999999E-2</v>
          </cell>
          <cell r="HH339">
            <v>6.7000000000000004E-2</v>
          </cell>
          <cell r="HI339">
            <v>0.06</v>
          </cell>
          <cell r="HJ339">
            <v>0.04</v>
          </cell>
        </row>
        <row r="340">
          <cell r="G340" t="str">
            <v>LARA</v>
          </cell>
          <cell r="L340" t="str">
            <v>Pershing Elementary Network</v>
          </cell>
          <cell r="AB340">
            <v>609993</v>
          </cell>
          <cell r="AR340" t="str">
            <v>&lt; 30</v>
          </cell>
          <cell r="AS340" t="str">
            <v/>
          </cell>
          <cell r="AT340" t="str">
            <v/>
          </cell>
          <cell r="AU340" t="str">
            <v/>
          </cell>
        </row>
        <row r="341">
          <cell r="G341" t="str">
            <v>HIBBARD</v>
          </cell>
          <cell r="L341" t="str">
            <v>O'Hare Elementary Network</v>
          </cell>
          <cell r="AB341">
            <v>609994</v>
          </cell>
          <cell r="AR341" t="str">
            <v>&gt; 75</v>
          </cell>
          <cell r="AS341" t="str">
            <v>weak</v>
          </cell>
          <cell r="AT341" t="str">
            <v>neutral</v>
          </cell>
          <cell r="AU341" t="str">
            <v>neutral</v>
          </cell>
          <cell r="AV341">
            <v>34</v>
          </cell>
          <cell r="AW341">
            <v>50</v>
          </cell>
          <cell r="AX341">
            <v>58</v>
          </cell>
          <cell r="AY341">
            <v>719</v>
          </cell>
          <cell r="AZ341">
            <v>41</v>
          </cell>
          <cell r="BA341">
            <v>83</v>
          </cell>
          <cell r="BB341">
            <v>32</v>
          </cell>
          <cell r="BC341">
            <v>514</v>
          </cell>
          <cell r="BI341">
            <v>2.1000000000000001E-2</v>
          </cell>
          <cell r="BJ341">
            <v>1.7999999999999999E-2</v>
          </cell>
          <cell r="BK341">
            <v>2.9000000000000001E-2</v>
          </cell>
          <cell r="BL341">
            <v>1.2999999999999999E-2</v>
          </cell>
          <cell r="BM341">
            <v>2.1999999999999999E-2</v>
          </cell>
          <cell r="BN341">
            <v>5.7000000000000002E-2</v>
          </cell>
          <cell r="BO341">
            <v>0.114</v>
          </cell>
          <cell r="BP341">
            <v>7.5999999999999998E-2</v>
          </cell>
          <cell r="BQ341">
            <v>9.1999999999999998E-2</v>
          </cell>
          <cell r="BR341">
            <v>2.5999999999999999E-2</v>
          </cell>
          <cell r="BS341">
            <v>9.2999999999999999E-2</v>
          </cell>
          <cell r="BT341">
            <v>0.19500000000000001</v>
          </cell>
          <cell r="BU341">
            <v>0.44500000000000001</v>
          </cell>
          <cell r="BV341">
            <v>0.35699999999999998</v>
          </cell>
          <cell r="BW341">
            <v>0.39600000000000002</v>
          </cell>
          <cell r="BX341">
            <v>0.27500000000000002</v>
          </cell>
          <cell r="BY341">
            <v>0.378</v>
          </cell>
          <cell r="BZ341">
            <v>0.36299999999999999</v>
          </cell>
          <cell r="CA341">
            <v>4.7E-2</v>
          </cell>
          <cell r="CB341">
            <v>2.8000000000000001E-2</v>
          </cell>
          <cell r="CC341">
            <v>4.4999999999999998E-2</v>
          </cell>
          <cell r="CD341">
            <v>0.04</v>
          </cell>
          <cell r="CE341">
            <v>3.9E-2</v>
          </cell>
          <cell r="CF341">
            <v>6.4000000000000001E-2</v>
          </cell>
          <cell r="CG341">
            <v>0.373</v>
          </cell>
          <cell r="CH341">
            <v>0.52</v>
          </cell>
          <cell r="CI341">
            <v>0.438</v>
          </cell>
          <cell r="CJ341">
            <v>0.64500000000000002</v>
          </cell>
          <cell r="CK341">
            <v>0.46700000000000003</v>
          </cell>
          <cell r="CL341">
            <v>0.32100000000000001</v>
          </cell>
          <cell r="CM341">
            <v>4.0000000000000001E-3</v>
          </cell>
          <cell r="CN341">
            <v>4.0000000000000001E-3</v>
          </cell>
          <cell r="CO341">
            <v>6.0000000000000001E-3</v>
          </cell>
          <cell r="CP341">
            <v>1.2999999999999999E-2</v>
          </cell>
          <cell r="CQ341">
            <v>4.0000000000000001E-3</v>
          </cell>
          <cell r="CR341">
            <v>3.0000000000000001E-3</v>
          </cell>
          <cell r="CS341">
            <v>1.7000000000000001E-2</v>
          </cell>
          <cell r="CT341">
            <v>5.7000000000000002E-2</v>
          </cell>
          <cell r="CU341">
            <v>1.4E-2</v>
          </cell>
          <cell r="CV341">
            <v>1.9E-2</v>
          </cell>
          <cell r="CW341">
            <v>1.2999999999999999E-2</v>
          </cell>
          <cell r="CX341">
            <v>1.4E-2</v>
          </cell>
          <cell r="CY341">
            <v>4.7E-2</v>
          </cell>
          <cell r="CZ341">
            <v>1.9E-2</v>
          </cell>
          <cell r="DA341">
            <v>4.2000000000000003E-2</v>
          </cell>
          <cell r="DB341">
            <v>4.5999999999999999E-2</v>
          </cell>
          <cell r="DC341">
            <v>8.8999999999999996E-2</v>
          </cell>
          <cell r="DD341">
            <v>6.5000000000000002E-2</v>
          </cell>
          <cell r="DE341">
            <v>0.17799999999999999</v>
          </cell>
          <cell r="DF341">
            <v>0.191</v>
          </cell>
          <cell r="DG341">
            <v>0.23400000000000001</v>
          </cell>
          <cell r="DH341">
            <v>0.218</v>
          </cell>
          <cell r="DI341">
            <v>0.19900000000000001</v>
          </cell>
          <cell r="DJ341">
            <v>0.21099999999999999</v>
          </cell>
          <cell r="DK341">
            <v>0.29099999999999998</v>
          </cell>
          <cell r="DL341">
            <v>0.27400000000000002</v>
          </cell>
          <cell r="DM341">
            <v>0.27100000000000002</v>
          </cell>
          <cell r="DN341">
            <v>2.1000000000000001E-2</v>
          </cell>
          <cell r="DO341">
            <v>1.9E-2</v>
          </cell>
          <cell r="DP341">
            <v>3.5000000000000003E-2</v>
          </cell>
          <cell r="DQ341">
            <v>3.2000000000000001E-2</v>
          </cell>
          <cell r="DR341">
            <v>3.2000000000000001E-2</v>
          </cell>
          <cell r="DS341">
            <v>3.7999999999999999E-2</v>
          </cell>
          <cell r="DT341">
            <v>3.7999999999999999E-2</v>
          </cell>
          <cell r="DU341">
            <v>0.04</v>
          </cell>
          <cell r="DV341">
            <v>0.06</v>
          </cell>
          <cell r="DW341">
            <v>0.77700000000000002</v>
          </cell>
          <cell r="DX341">
            <v>0.77300000000000002</v>
          </cell>
          <cell r="DY341">
            <v>0.71199999999999997</v>
          </cell>
          <cell r="DZ341">
            <v>0.69</v>
          </cell>
          <cell r="EA341">
            <v>0.745</v>
          </cell>
          <cell r="EB341">
            <v>0.70699999999999996</v>
          </cell>
          <cell r="EC341">
            <v>0.60899999999999999</v>
          </cell>
          <cell r="ED341">
            <v>0.54</v>
          </cell>
          <cell r="EE341">
            <v>0.59</v>
          </cell>
          <cell r="EF341">
            <v>0.35599999999999998</v>
          </cell>
          <cell r="EG341">
            <v>8.0000000000000002E-3</v>
          </cell>
          <cell r="EH341">
            <v>6.0000000000000001E-3</v>
          </cell>
          <cell r="EJ341">
            <v>0.23599999999999999</v>
          </cell>
          <cell r="EK341">
            <v>3.5999999999999997E-2</v>
          </cell>
          <cell r="EL341">
            <v>1.9E-2</v>
          </cell>
          <cell r="EN341">
            <v>0.154</v>
          </cell>
          <cell r="EO341">
            <v>0.33700000000000002</v>
          </cell>
          <cell r="EP341">
            <v>0.29099999999999998</v>
          </cell>
          <cell r="ER341">
            <v>0.115</v>
          </cell>
          <cell r="ES341">
            <v>5.8000000000000003E-2</v>
          </cell>
          <cell r="ET341">
            <v>8.7999999999999995E-2</v>
          </cell>
          <cell r="EV341">
            <v>0.13800000000000001</v>
          </cell>
          <cell r="EW341">
            <v>0.56100000000000005</v>
          </cell>
          <cell r="EX341">
            <v>0.59699999999999998</v>
          </cell>
          <cell r="EZ341">
            <v>8.61</v>
          </cell>
          <cell r="FA341">
            <v>0.01</v>
          </cell>
          <cell r="FB341">
            <v>1E-3</v>
          </cell>
          <cell r="FC341">
            <v>1.0999999999999999E-2</v>
          </cell>
          <cell r="FD341">
            <v>1.7000000000000001E-2</v>
          </cell>
          <cell r="FE341">
            <v>5.0999999999999997E-2</v>
          </cell>
          <cell r="FF341">
            <v>2.9000000000000001E-2</v>
          </cell>
          <cell r="FG341">
            <v>6.0999999999999999E-2</v>
          </cell>
          <cell r="FH341">
            <v>0.13500000000000001</v>
          </cell>
          <cell r="FI341">
            <v>0.16800000000000001</v>
          </cell>
          <cell r="FJ341">
            <v>0.43099999999999999</v>
          </cell>
          <cell r="FK341">
            <v>8.5000000000000006E-2</v>
          </cell>
          <cell r="GA341">
            <v>4.0000000000000001E-3</v>
          </cell>
          <cell r="GB341">
            <v>6.0000000000000001E-3</v>
          </cell>
          <cell r="GC341">
            <v>1.9E-2</v>
          </cell>
          <cell r="GD341">
            <v>0.01</v>
          </cell>
          <cell r="GE341">
            <v>9.1999999999999998E-2</v>
          </cell>
          <cell r="GF341">
            <v>0.01</v>
          </cell>
          <cell r="GG341">
            <v>0.30499999999999999</v>
          </cell>
          <cell r="GH341">
            <v>0.25700000000000001</v>
          </cell>
          <cell r="GI341">
            <v>0.26800000000000002</v>
          </cell>
          <cell r="GJ341">
            <v>0.26800000000000002</v>
          </cell>
          <cell r="GK341">
            <v>0.316</v>
          </cell>
          <cell r="GL341">
            <v>0.27700000000000002</v>
          </cell>
          <cell r="GM341">
            <v>0.55200000000000005</v>
          </cell>
          <cell r="GN341">
            <v>0.435</v>
          </cell>
          <cell r="GO341">
            <v>0.45300000000000001</v>
          </cell>
          <cell r="GP341">
            <v>0.47</v>
          </cell>
          <cell r="GQ341">
            <v>0.38</v>
          </cell>
          <cell r="GR341">
            <v>0.53300000000000003</v>
          </cell>
          <cell r="GS341">
            <v>4.2999999999999997E-2</v>
          </cell>
          <cell r="GT341">
            <v>0.16300000000000001</v>
          </cell>
          <cell r="GU341">
            <v>0.128</v>
          </cell>
          <cell r="GV341">
            <v>0.108</v>
          </cell>
          <cell r="GW341">
            <v>7.9000000000000001E-2</v>
          </cell>
          <cell r="GX341">
            <v>4.9000000000000002E-2</v>
          </cell>
          <cell r="GY341">
            <v>2.1000000000000001E-2</v>
          </cell>
          <cell r="GZ341">
            <v>4.5999999999999999E-2</v>
          </cell>
          <cell r="HA341">
            <v>4.4999999999999998E-2</v>
          </cell>
          <cell r="HB341">
            <v>4.2000000000000003E-2</v>
          </cell>
          <cell r="HC341">
            <v>3.2000000000000001E-2</v>
          </cell>
          <cell r="HD341">
            <v>0.04</v>
          </cell>
          <cell r="HE341">
            <v>7.4999999999999997E-2</v>
          </cell>
          <cell r="HF341">
            <v>9.2999999999999999E-2</v>
          </cell>
          <cell r="HG341">
            <v>8.5999999999999993E-2</v>
          </cell>
          <cell r="HH341">
            <v>0.10199999999999999</v>
          </cell>
          <cell r="HI341">
            <v>0.10199999999999999</v>
          </cell>
          <cell r="HJ341">
            <v>9.1999999999999998E-2</v>
          </cell>
        </row>
        <row r="342">
          <cell r="G342" t="str">
            <v>HITCH</v>
          </cell>
          <cell r="L342" t="str">
            <v>O'Hare Elementary Network</v>
          </cell>
          <cell r="AB342">
            <v>609995</v>
          </cell>
          <cell r="AR342" t="str">
            <v>45</v>
          </cell>
          <cell r="AS342" t="str">
            <v>strong</v>
          </cell>
          <cell r="AT342" t="str">
            <v>neutral</v>
          </cell>
          <cell r="AU342" t="str">
            <v>neutral</v>
          </cell>
          <cell r="AV342">
            <v>66</v>
          </cell>
          <cell r="AW342">
            <v>59</v>
          </cell>
          <cell r="AX342">
            <v>48</v>
          </cell>
          <cell r="AY342">
            <v>148</v>
          </cell>
          <cell r="AZ342">
            <v>69</v>
          </cell>
          <cell r="BA342">
            <v>21</v>
          </cell>
          <cell r="BB342">
            <v>1</v>
          </cell>
          <cell r="BC342">
            <v>41</v>
          </cell>
          <cell r="BI342">
            <v>0</v>
          </cell>
          <cell r="BJ342">
            <v>1.4E-2</v>
          </cell>
          <cell r="BK342">
            <v>0</v>
          </cell>
          <cell r="BL342">
            <v>7.0000000000000001E-3</v>
          </cell>
          <cell r="BM342">
            <v>1.4E-2</v>
          </cell>
          <cell r="BN342">
            <v>4.1000000000000002E-2</v>
          </cell>
          <cell r="BO342">
            <v>2.7E-2</v>
          </cell>
          <cell r="BP342">
            <v>2.7E-2</v>
          </cell>
          <cell r="BQ342">
            <v>4.1000000000000002E-2</v>
          </cell>
          <cell r="BR342">
            <v>0.02</v>
          </cell>
          <cell r="BS342">
            <v>0.10100000000000001</v>
          </cell>
          <cell r="BT342">
            <v>0.189</v>
          </cell>
          <cell r="BU342">
            <v>0.24299999999999999</v>
          </cell>
          <cell r="BV342">
            <v>0.20300000000000001</v>
          </cell>
          <cell r="BW342">
            <v>0.25</v>
          </cell>
          <cell r="BX342">
            <v>0.19600000000000001</v>
          </cell>
          <cell r="BY342">
            <v>0.25700000000000001</v>
          </cell>
          <cell r="BZ342">
            <v>0.20300000000000001</v>
          </cell>
          <cell r="CA342">
            <v>0.02</v>
          </cell>
          <cell r="CB342">
            <v>0</v>
          </cell>
          <cell r="CC342">
            <v>0.02</v>
          </cell>
          <cell r="CD342">
            <v>1.4E-2</v>
          </cell>
          <cell r="CE342">
            <v>1.4E-2</v>
          </cell>
          <cell r="CF342">
            <v>2.7E-2</v>
          </cell>
          <cell r="CG342">
            <v>0.70899999999999996</v>
          </cell>
          <cell r="CH342">
            <v>0.75700000000000001</v>
          </cell>
          <cell r="CI342">
            <v>0.68899999999999995</v>
          </cell>
          <cell r="CJ342">
            <v>0.76400000000000001</v>
          </cell>
          <cell r="CK342">
            <v>0.61499999999999999</v>
          </cell>
          <cell r="CL342">
            <v>0.54100000000000004</v>
          </cell>
          <cell r="CM342">
            <v>1.4E-2</v>
          </cell>
          <cell r="CN342">
            <v>7.0000000000000001E-3</v>
          </cell>
          <cell r="CO342">
            <v>7.0000000000000001E-3</v>
          </cell>
          <cell r="CP342">
            <v>7.0000000000000001E-3</v>
          </cell>
          <cell r="CQ342">
            <v>7.0000000000000001E-3</v>
          </cell>
          <cell r="CR342">
            <v>7.0000000000000001E-3</v>
          </cell>
          <cell r="CS342">
            <v>2.7E-2</v>
          </cell>
          <cell r="CT342">
            <v>3.4000000000000002E-2</v>
          </cell>
          <cell r="CU342">
            <v>2.7E-2</v>
          </cell>
          <cell r="CV342">
            <v>1.4E-2</v>
          </cell>
          <cell r="CW342">
            <v>2.7E-2</v>
          </cell>
          <cell r="CX342">
            <v>2.7E-2</v>
          </cell>
          <cell r="CY342">
            <v>4.7E-2</v>
          </cell>
          <cell r="CZ342">
            <v>7.0000000000000001E-3</v>
          </cell>
          <cell r="DA342">
            <v>4.1000000000000002E-2</v>
          </cell>
          <cell r="DB342">
            <v>7.3999999999999996E-2</v>
          </cell>
          <cell r="DC342">
            <v>9.5000000000000001E-2</v>
          </cell>
          <cell r="DD342">
            <v>9.5000000000000001E-2</v>
          </cell>
          <cell r="DE342">
            <v>0.14199999999999999</v>
          </cell>
          <cell r="DF342">
            <v>0.14199999999999999</v>
          </cell>
          <cell r="DG342">
            <v>0.182</v>
          </cell>
          <cell r="DH342">
            <v>0.128</v>
          </cell>
          <cell r="DI342">
            <v>0.16200000000000001</v>
          </cell>
          <cell r="DJ342">
            <v>0.23599999999999999</v>
          </cell>
          <cell r="DK342">
            <v>0.19600000000000001</v>
          </cell>
          <cell r="DL342">
            <v>0.216</v>
          </cell>
          <cell r="DM342">
            <v>0.182</v>
          </cell>
          <cell r="DN342">
            <v>7.0000000000000001E-3</v>
          </cell>
          <cell r="DO342">
            <v>1.4E-2</v>
          </cell>
          <cell r="DP342">
            <v>0</v>
          </cell>
          <cell r="DQ342">
            <v>7.0000000000000001E-3</v>
          </cell>
          <cell r="DR342">
            <v>1.4E-2</v>
          </cell>
          <cell r="DS342">
            <v>1.4E-2</v>
          </cell>
          <cell r="DT342">
            <v>7.0000000000000001E-3</v>
          </cell>
          <cell r="DU342">
            <v>7.0000000000000001E-3</v>
          </cell>
          <cell r="DV342">
            <v>7.0000000000000001E-3</v>
          </cell>
          <cell r="DW342">
            <v>0.82399999999999995</v>
          </cell>
          <cell r="DX342">
            <v>0.81100000000000005</v>
          </cell>
          <cell r="DY342">
            <v>0.78400000000000003</v>
          </cell>
          <cell r="DZ342">
            <v>0.81100000000000005</v>
          </cell>
          <cell r="EA342">
            <v>0.81100000000000005</v>
          </cell>
          <cell r="EB342">
            <v>0.70299999999999996</v>
          </cell>
          <cell r="EC342">
            <v>0.69599999999999995</v>
          </cell>
          <cell r="ED342">
            <v>0.64900000000000002</v>
          </cell>
          <cell r="EE342">
            <v>0.68899999999999995</v>
          </cell>
          <cell r="EF342">
            <v>0.5</v>
          </cell>
          <cell r="EG342">
            <v>1.4E-2</v>
          </cell>
          <cell r="EH342">
            <v>1.4E-2</v>
          </cell>
          <cell r="EJ342">
            <v>0.29099999999999998</v>
          </cell>
          <cell r="EK342">
            <v>3.4000000000000002E-2</v>
          </cell>
          <cell r="EL342">
            <v>0.02</v>
          </cell>
          <cell r="EN342">
            <v>0.115</v>
          </cell>
          <cell r="EO342">
            <v>0.26400000000000001</v>
          </cell>
          <cell r="EP342">
            <v>0.182</v>
          </cell>
          <cell r="ER342">
            <v>3.4000000000000002E-2</v>
          </cell>
          <cell r="ES342">
            <v>4.1000000000000002E-2</v>
          </cell>
          <cell r="ET342">
            <v>5.3999999999999999E-2</v>
          </cell>
          <cell r="EV342">
            <v>6.0999999999999999E-2</v>
          </cell>
          <cell r="EW342">
            <v>0.64900000000000002</v>
          </cell>
          <cell r="EX342">
            <v>0.73</v>
          </cell>
          <cell r="EZ342">
            <v>8.82</v>
          </cell>
          <cell r="FA342">
            <v>7.0000000000000001E-3</v>
          </cell>
          <cell r="FB342">
            <v>7.0000000000000001E-3</v>
          </cell>
          <cell r="FC342">
            <v>1.4E-2</v>
          </cell>
          <cell r="FD342">
            <v>1.4E-2</v>
          </cell>
          <cell r="FE342">
            <v>7.0000000000000001E-3</v>
          </cell>
          <cell r="FF342">
            <v>4.1000000000000002E-2</v>
          </cell>
          <cell r="FG342">
            <v>6.8000000000000005E-2</v>
          </cell>
          <cell r="FH342">
            <v>0.16200000000000001</v>
          </cell>
          <cell r="FI342">
            <v>0.13500000000000001</v>
          </cell>
          <cell r="FJ342">
            <v>0.52</v>
          </cell>
          <cell r="FK342">
            <v>2.7E-2</v>
          </cell>
          <cell r="GA342">
            <v>7.0000000000000001E-3</v>
          </cell>
          <cell r="GB342">
            <v>5.3999999999999999E-2</v>
          </cell>
          <cell r="GC342">
            <v>3.4000000000000002E-2</v>
          </cell>
          <cell r="GD342">
            <v>0.02</v>
          </cell>
          <cell r="GE342">
            <v>0.14899999999999999</v>
          </cell>
          <cell r="GF342">
            <v>7.0000000000000001E-3</v>
          </cell>
          <cell r="GG342">
            <v>0.35799999999999998</v>
          </cell>
          <cell r="GH342">
            <v>0.32400000000000001</v>
          </cell>
          <cell r="GI342">
            <v>0.38500000000000001</v>
          </cell>
          <cell r="GJ342">
            <v>0.36499999999999999</v>
          </cell>
          <cell r="GK342">
            <v>0.432</v>
          </cell>
          <cell r="GL342">
            <v>0.223</v>
          </cell>
          <cell r="GM342">
            <v>0.58099999999999996</v>
          </cell>
          <cell r="GN342">
            <v>0.35799999999999998</v>
          </cell>
          <cell r="GO342">
            <v>0.439</v>
          </cell>
          <cell r="GP342">
            <v>0.47299999999999998</v>
          </cell>
          <cell r="GQ342">
            <v>0.311</v>
          </cell>
          <cell r="GR342">
            <v>0.66900000000000004</v>
          </cell>
          <cell r="GS342">
            <v>0.02</v>
          </cell>
          <cell r="GT342">
            <v>0.189</v>
          </cell>
          <cell r="GU342">
            <v>0.10100000000000001</v>
          </cell>
          <cell r="GV342">
            <v>0.108</v>
          </cell>
          <cell r="GW342">
            <v>6.8000000000000005E-2</v>
          </cell>
          <cell r="GX342">
            <v>3.4000000000000002E-2</v>
          </cell>
          <cell r="GY342">
            <v>1.4E-2</v>
          </cell>
          <cell r="GZ342">
            <v>4.1000000000000002E-2</v>
          </cell>
          <cell r="HA342">
            <v>1.4E-2</v>
          </cell>
          <cell r="HB342">
            <v>1.4E-2</v>
          </cell>
          <cell r="HC342">
            <v>0.02</v>
          </cell>
          <cell r="HD342">
            <v>2.7E-2</v>
          </cell>
          <cell r="HE342">
            <v>0.02</v>
          </cell>
          <cell r="HF342">
            <v>3.4000000000000002E-2</v>
          </cell>
          <cell r="HG342">
            <v>2.7E-2</v>
          </cell>
          <cell r="HH342">
            <v>0.02</v>
          </cell>
          <cell r="HI342">
            <v>0.02</v>
          </cell>
          <cell r="HJ342">
            <v>4.1000000000000002E-2</v>
          </cell>
        </row>
        <row r="343">
          <cell r="G343" t="str">
            <v>HOLDEN</v>
          </cell>
          <cell r="L343" t="str">
            <v>Pershing Elementary Network</v>
          </cell>
          <cell r="AB343">
            <v>609996</v>
          </cell>
          <cell r="AR343" t="str">
            <v>50</v>
          </cell>
          <cell r="AS343" t="str">
            <v>neutral</v>
          </cell>
          <cell r="AT343" t="str">
            <v>strong</v>
          </cell>
          <cell r="AU343" t="str">
            <v>neutral</v>
          </cell>
          <cell r="AV343">
            <v>55</v>
          </cell>
          <cell r="AW343">
            <v>61</v>
          </cell>
          <cell r="AX343">
            <v>51</v>
          </cell>
          <cell r="AY343">
            <v>184</v>
          </cell>
          <cell r="AZ343">
            <v>33</v>
          </cell>
          <cell r="BA343">
            <v>28</v>
          </cell>
          <cell r="BB343">
            <v>14</v>
          </cell>
          <cell r="BC343">
            <v>85</v>
          </cell>
          <cell r="BI343">
            <v>0</v>
          </cell>
          <cell r="BJ343">
            <v>5.0000000000000001E-3</v>
          </cell>
          <cell r="BK343">
            <v>1.0999999999999999E-2</v>
          </cell>
          <cell r="BL343">
            <v>5.0000000000000001E-3</v>
          </cell>
          <cell r="BM343">
            <v>5.0000000000000001E-3</v>
          </cell>
          <cell r="BN343">
            <v>4.2999999999999997E-2</v>
          </cell>
          <cell r="BO343">
            <v>6.5000000000000002E-2</v>
          </cell>
          <cell r="BP343">
            <v>2.7E-2</v>
          </cell>
          <cell r="BQ343">
            <v>5.3999999999999999E-2</v>
          </cell>
          <cell r="BR343">
            <v>0.06</v>
          </cell>
          <cell r="BS343">
            <v>9.1999999999999998E-2</v>
          </cell>
          <cell r="BT343">
            <v>0.13600000000000001</v>
          </cell>
          <cell r="BU343">
            <v>0.27700000000000002</v>
          </cell>
          <cell r="BV343">
            <v>0.223</v>
          </cell>
          <cell r="BW343">
            <v>0.32600000000000001</v>
          </cell>
          <cell r="BX343">
            <v>0.245</v>
          </cell>
          <cell r="BY343">
            <v>0.39700000000000002</v>
          </cell>
          <cell r="BZ343">
            <v>0.32100000000000001</v>
          </cell>
          <cell r="CA343">
            <v>1.0999999999999999E-2</v>
          </cell>
          <cell r="CB343">
            <v>1.0999999999999999E-2</v>
          </cell>
          <cell r="CC343">
            <v>1.6E-2</v>
          </cell>
          <cell r="CD343">
            <v>2.7E-2</v>
          </cell>
          <cell r="CE343">
            <v>1.0999999999999999E-2</v>
          </cell>
          <cell r="CF343">
            <v>1.6E-2</v>
          </cell>
          <cell r="CG343">
            <v>0.64700000000000002</v>
          </cell>
          <cell r="CH343">
            <v>0.73399999999999999</v>
          </cell>
          <cell r="CI343">
            <v>0.59199999999999997</v>
          </cell>
          <cell r="CJ343">
            <v>0.66300000000000003</v>
          </cell>
          <cell r="CK343">
            <v>0.495</v>
          </cell>
          <cell r="CL343">
            <v>0.48399999999999999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1.6E-2</v>
          </cell>
          <cell r="CT343">
            <v>4.9000000000000002E-2</v>
          </cell>
          <cell r="CU343">
            <v>1.6E-2</v>
          </cell>
          <cell r="CV343">
            <v>1.0999999999999999E-2</v>
          </cell>
          <cell r="CW343">
            <v>1.6E-2</v>
          </cell>
          <cell r="CX343">
            <v>2.1999999999999999E-2</v>
          </cell>
          <cell r="CY343">
            <v>3.7999999999999999E-2</v>
          </cell>
          <cell r="CZ343">
            <v>1.6E-2</v>
          </cell>
          <cell r="DA343">
            <v>5.3999999999999999E-2</v>
          </cell>
          <cell r="DB343">
            <v>4.9000000000000002E-2</v>
          </cell>
          <cell r="DC343">
            <v>8.6999999999999994E-2</v>
          </cell>
          <cell r="DD343">
            <v>9.1999999999999998E-2</v>
          </cell>
          <cell r="DE343">
            <v>0.14099999999999999</v>
          </cell>
          <cell r="DF343">
            <v>0.14699999999999999</v>
          </cell>
          <cell r="DG343">
            <v>0.19600000000000001</v>
          </cell>
          <cell r="DH343">
            <v>0.13600000000000001</v>
          </cell>
          <cell r="DI343">
            <v>0.152</v>
          </cell>
          <cell r="DJ343">
            <v>0.22800000000000001</v>
          </cell>
          <cell r="DK343">
            <v>0.20699999999999999</v>
          </cell>
          <cell r="DL343">
            <v>0.25</v>
          </cell>
          <cell r="DM343">
            <v>0.19</v>
          </cell>
          <cell r="DN343">
            <v>0</v>
          </cell>
          <cell r="DO343">
            <v>0</v>
          </cell>
          <cell r="DP343">
            <v>0</v>
          </cell>
          <cell r="DQ343">
            <v>5.0000000000000001E-3</v>
          </cell>
          <cell r="DR343">
            <v>1.6E-2</v>
          </cell>
          <cell r="DS343">
            <v>5.0000000000000001E-3</v>
          </cell>
          <cell r="DT343">
            <v>5.0000000000000001E-3</v>
          </cell>
          <cell r="DU343">
            <v>0</v>
          </cell>
          <cell r="DV343">
            <v>5.0000000000000001E-3</v>
          </cell>
          <cell r="DW343">
            <v>0.84799999999999998</v>
          </cell>
          <cell r="DX343">
            <v>0.83699999999999997</v>
          </cell>
          <cell r="DY343">
            <v>0.78300000000000003</v>
          </cell>
          <cell r="DZ343">
            <v>0.82099999999999995</v>
          </cell>
          <cell r="EA343">
            <v>0.81499999999999995</v>
          </cell>
          <cell r="EB343">
            <v>0.71199999999999997</v>
          </cell>
          <cell r="EC343">
            <v>0.72299999999999998</v>
          </cell>
          <cell r="ED343">
            <v>0.61399999999999999</v>
          </cell>
          <cell r="EE343">
            <v>0.69599999999999995</v>
          </cell>
          <cell r="EF343">
            <v>0.32100000000000001</v>
          </cell>
          <cell r="EG343">
            <v>9.8000000000000004E-2</v>
          </cell>
          <cell r="EH343">
            <v>5.0000000000000001E-3</v>
          </cell>
          <cell r="EJ343">
            <v>0.44600000000000001</v>
          </cell>
          <cell r="EK343">
            <v>3.7999999999999999E-2</v>
          </cell>
          <cell r="EL343">
            <v>2.1999999999999999E-2</v>
          </cell>
          <cell r="EN343">
            <v>9.8000000000000004E-2</v>
          </cell>
          <cell r="EO343">
            <v>0.29899999999999999</v>
          </cell>
          <cell r="EP343">
            <v>0.27200000000000002</v>
          </cell>
          <cell r="ER343">
            <v>3.3000000000000002E-2</v>
          </cell>
          <cell r="ES343">
            <v>3.3000000000000002E-2</v>
          </cell>
          <cell r="ET343">
            <v>4.9000000000000002E-2</v>
          </cell>
          <cell r="EV343">
            <v>0.10299999999999999</v>
          </cell>
          <cell r="EW343">
            <v>0.53300000000000003</v>
          </cell>
          <cell r="EX343">
            <v>0.65200000000000002</v>
          </cell>
          <cell r="EZ343">
            <v>8.6</v>
          </cell>
          <cell r="FA343">
            <v>2.1999999999999999E-2</v>
          </cell>
          <cell r="FB343">
            <v>0</v>
          </cell>
          <cell r="FC343">
            <v>1.0999999999999999E-2</v>
          </cell>
          <cell r="FD343">
            <v>1.0999999999999999E-2</v>
          </cell>
          <cell r="FE343">
            <v>4.2999999999999997E-2</v>
          </cell>
          <cell r="FF343">
            <v>4.2999999999999997E-2</v>
          </cell>
          <cell r="FG343">
            <v>8.2000000000000003E-2</v>
          </cell>
          <cell r="FH343">
            <v>0.109</v>
          </cell>
          <cell r="FI343">
            <v>0.19600000000000001</v>
          </cell>
          <cell r="FJ343">
            <v>0.47299999999999998</v>
          </cell>
          <cell r="FK343">
            <v>1.0999999999999999E-2</v>
          </cell>
          <cell r="GA343">
            <v>5.0000000000000001E-3</v>
          </cell>
          <cell r="GB343">
            <v>1.0999999999999999E-2</v>
          </cell>
          <cell r="GC343">
            <v>2.1999999999999999E-2</v>
          </cell>
          <cell r="GD343">
            <v>6.5000000000000002E-2</v>
          </cell>
          <cell r="GE343">
            <v>0.21199999999999999</v>
          </cell>
          <cell r="GF343">
            <v>1.0999999999999999E-2</v>
          </cell>
          <cell r="GG343">
            <v>0.32100000000000001</v>
          </cell>
          <cell r="GH343">
            <v>0.32100000000000001</v>
          </cell>
          <cell r="GI343">
            <v>0.35899999999999999</v>
          </cell>
          <cell r="GJ343">
            <v>0.34200000000000003</v>
          </cell>
          <cell r="GK343">
            <v>0.36399999999999999</v>
          </cell>
          <cell r="GL343">
            <v>0.28299999999999997</v>
          </cell>
          <cell r="GM343">
            <v>0.60899999999999999</v>
          </cell>
          <cell r="GN343">
            <v>0.44</v>
          </cell>
          <cell r="GO343">
            <v>0.48399999999999999</v>
          </cell>
          <cell r="GP343">
            <v>0.47799999999999998</v>
          </cell>
          <cell r="GQ343">
            <v>0.32600000000000001</v>
          </cell>
          <cell r="GR343">
            <v>0.63600000000000001</v>
          </cell>
          <cell r="GS343">
            <v>2.7E-2</v>
          </cell>
          <cell r="GT343">
            <v>0.114</v>
          </cell>
          <cell r="GU343">
            <v>9.8000000000000004E-2</v>
          </cell>
          <cell r="GV343">
            <v>8.2000000000000003E-2</v>
          </cell>
          <cell r="GW343">
            <v>5.3999999999999999E-2</v>
          </cell>
          <cell r="GX343">
            <v>3.3000000000000002E-2</v>
          </cell>
          <cell r="GY343">
            <v>1.6E-2</v>
          </cell>
          <cell r="GZ343">
            <v>7.0999999999999994E-2</v>
          </cell>
          <cell r="HA343">
            <v>1.6E-2</v>
          </cell>
          <cell r="HB343">
            <v>1.6E-2</v>
          </cell>
          <cell r="HC343">
            <v>1.6E-2</v>
          </cell>
          <cell r="HD343">
            <v>1.6E-2</v>
          </cell>
          <cell r="HE343">
            <v>2.1999999999999999E-2</v>
          </cell>
          <cell r="HF343">
            <v>4.2999999999999997E-2</v>
          </cell>
          <cell r="HG343">
            <v>2.1999999999999999E-2</v>
          </cell>
          <cell r="HH343">
            <v>1.6E-2</v>
          </cell>
          <cell r="HI343">
            <v>2.7E-2</v>
          </cell>
          <cell r="HJ343">
            <v>2.1999999999999999E-2</v>
          </cell>
        </row>
        <row r="344">
          <cell r="G344" t="str">
            <v>HOLMES</v>
          </cell>
          <cell r="L344" t="str">
            <v>Englewood-Gresham Elementary Network</v>
          </cell>
          <cell r="AB344">
            <v>609997</v>
          </cell>
          <cell r="AR344" t="str">
            <v>39</v>
          </cell>
          <cell r="AS344" t="str">
            <v>weak</v>
          </cell>
          <cell r="AT344" t="str">
            <v>neutral</v>
          </cell>
          <cell r="AU344" t="str">
            <v>neutral</v>
          </cell>
          <cell r="AV344">
            <v>32</v>
          </cell>
          <cell r="AW344">
            <v>48</v>
          </cell>
          <cell r="AX344">
            <v>45</v>
          </cell>
          <cell r="AY344">
            <v>82</v>
          </cell>
          <cell r="AZ344">
            <v>0</v>
          </cell>
          <cell r="BA344">
            <v>0</v>
          </cell>
          <cell r="BB344">
            <v>78</v>
          </cell>
          <cell r="BC344">
            <v>0</v>
          </cell>
          <cell r="BI344">
            <v>0</v>
          </cell>
          <cell r="BJ344">
            <v>1.2E-2</v>
          </cell>
          <cell r="BK344">
            <v>1.2E-2</v>
          </cell>
          <cell r="BL344">
            <v>0</v>
          </cell>
          <cell r="BM344">
            <v>0</v>
          </cell>
          <cell r="BN344">
            <v>7.2999999999999995E-2</v>
          </cell>
          <cell r="BO344">
            <v>0.19500000000000001</v>
          </cell>
          <cell r="BP344">
            <v>8.5000000000000006E-2</v>
          </cell>
          <cell r="BQ344">
            <v>0.183</v>
          </cell>
          <cell r="BR344">
            <v>9.8000000000000004E-2</v>
          </cell>
          <cell r="BS344">
            <v>0.122</v>
          </cell>
          <cell r="BT344">
            <v>0.122</v>
          </cell>
          <cell r="BU344">
            <v>0.41499999999999998</v>
          </cell>
          <cell r="BV344">
            <v>0.39</v>
          </cell>
          <cell r="BW344">
            <v>0.40200000000000002</v>
          </cell>
          <cell r="BX344">
            <v>0.23200000000000001</v>
          </cell>
          <cell r="BY344">
            <v>0.317</v>
          </cell>
          <cell r="BZ344">
            <v>0.32900000000000001</v>
          </cell>
          <cell r="CA344">
            <v>0</v>
          </cell>
          <cell r="CB344">
            <v>1.2E-2</v>
          </cell>
          <cell r="CC344">
            <v>0</v>
          </cell>
          <cell r="CD344">
            <v>4.9000000000000002E-2</v>
          </cell>
          <cell r="CE344">
            <v>0</v>
          </cell>
          <cell r="CF344">
            <v>6.0999999999999999E-2</v>
          </cell>
          <cell r="CG344">
            <v>0.39</v>
          </cell>
          <cell r="CH344">
            <v>0.5</v>
          </cell>
          <cell r="CI344">
            <v>0.40200000000000002</v>
          </cell>
          <cell r="CJ344">
            <v>0.622</v>
          </cell>
          <cell r="CK344">
            <v>0.56100000000000005</v>
          </cell>
          <cell r="CL344">
            <v>0.41499999999999998</v>
          </cell>
          <cell r="CM344">
            <v>1.2E-2</v>
          </cell>
          <cell r="CN344">
            <v>2.4E-2</v>
          </cell>
          <cell r="CO344">
            <v>1.2E-2</v>
          </cell>
          <cell r="CP344">
            <v>1.2E-2</v>
          </cell>
          <cell r="CQ344">
            <v>2.4E-2</v>
          </cell>
          <cell r="CR344">
            <v>4.9000000000000002E-2</v>
          </cell>
          <cell r="CS344">
            <v>1.2E-2</v>
          </cell>
          <cell r="CT344">
            <v>3.6999999999999998E-2</v>
          </cell>
          <cell r="CU344">
            <v>1.2E-2</v>
          </cell>
          <cell r="CV344">
            <v>3.6999999999999998E-2</v>
          </cell>
          <cell r="CW344">
            <v>2.4E-2</v>
          </cell>
          <cell r="CX344">
            <v>4.9000000000000002E-2</v>
          </cell>
          <cell r="CY344">
            <v>2.4E-2</v>
          </cell>
          <cell r="CZ344">
            <v>3.6999999999999998E-2</v>
          </cell>
          <cell r="DA344">
            <v>7.2999999999999995E-2</v>
          </cell>
          <cell r="DB344">
            <v>0.11</v>
          </cell>
          <cell r="DC344">
            <v>8.5000000000000006E-2</v>
          </cell>
          <cell r="DD344">
            <v>4.9000000000000002E-2</v>
          </cell>
          <cell r="DE344">
            <v>0.183</v>
          </cell>
          <cell r="DF344">
            <v>0.19500000000000001</v>
          </cell>
          <cell r="DG344">
            <v>0.20699999999999999</v>
          </cell>
          <cell r="DH344">
            <v>0.24399999999999999</v>
          </cell>
          <cell r="DI344">
            <v>0.22</v>
          </cell>
          <cell r="DJ344">
            <v>0.23200000000000001</v>
          </cell>
          <cell r="DK344">
            <v>0.183</v>
          </cell>
          <cell r="DL344">
            <v>0.23200000000000001</v>
          </cell>
          <cell r="DM344">
            <v>0.19500000000000001</v>
          </cell>
          <cell r="DN344">
            <v>6.0999999999999999E-2</v>
          </cell>
          <cell r="DO344">
            <v>1.2E-2</v>
          </cell>
          <cell r="DP344">
            <v>1.2E-2</v>
          </cell>
          <cell r="DQ344">
            <v>2.4E-2</v>
          </cell>
          <cell r="DR344">
            <v>2.4E-2</v>
          </cell>
          <cell r="DS344">
            <v>0</v>
          </cell>
          <cell r="DT344">
            <v>0</v>
          </cell>
          <cell r="DU344">
            <v>0</v>
          </cell>
          <cell r="DV344">
            <v>2.4E-2</v>
          </cell>
          <cell r="DW344">
            <v>0.70699999999999996</v>
          </cell>
          <cell r="DX344">
            <v>0.74399999999999999</v>
          </cell>
          <cell r="DY344">
            <v>0.72</v>
          </cell>
          <cell r="DZ344">
            <v>0.69499999999999995</v>
          </cell>
          <cell r="EA344">
            <v>0.69499999999999995</v>
          </cell>
          <cell r="EB344">
            <v>0.64600000000000002</v>
          </cell>
          <cell r="EC344">
            <v>0.69499999999999995</v>
          </cell>
          <cell r="ED344">
            <v>0.64600000000000002</v>
          </cell>
          <cell r="EE344">
            <v>0.72</v>
          </cell>
          <cell r="EF344">
            <v>0.11</v>
          </cell>
          <cell r="EG344">
            <v>7.2999999999999995E-2</v>
          </cell>
          <cell r="EH344">
            <v>6.0999999999999999E-2</v>
          </cell>
          <cell r="EJ344">
            <v>0.23200000000000001</v>
          </cell>
          <cell r="EK344">
            <v>0.159</v>
          </cell>
          <cell r="EL344">
            <v>0.159</v>
          </cell>
          <cell r="EN344">
            <v>0.30499999999999999</v>
          </cell>
          <cell r="EO344">
            <v>0.35399999999999998</v>
          </cell>
          <cell r="EP344">
            <v>0.317</v>
          </cell>
          <cell r="ER344">
            <v>2.4E-2</v>
          </cell>
          <cell r="ES344">
            <v>7.2999999999999995E-2</v>
          </cell>
          <cell r="ET344">
            <v>8.5000000000000006E-2</v>
          </cell>
          <cell r="EV344">
            <v>0.32900000000000001</v>
          </cell>
          <cell r="EW344">
            <v>0.34100000000000003</v>
          </cell>
          <cell r="EX344">
            <v>0.378</v>
          </cell>
          <cell r="EZ344">
            <v>5.59</v>
          </cell>
          <cell r="FA344">
            <v>0.159</v>
          </cell>
          <cell r="FB344">
            <v>3.6999999999999998E-2</v>
          </cell>
          <cell r="FC344">
            <v>6.0999999999999999E-2</v>
          </cell>
          <cell r="FD344">
            <v>9.8000000000000004E-2</v>
          </cell>
          <cell r="FE344">
            <v>8.5000000000000006E-2</v>
          </cell>
          <cell r="FF344">
            <v>7.2999999999999995E-2</v>
          </cell>
          <cell r="FG344">
            <v>0.122</v>
          </cell>
          <cell r="FH344">
            <v>8.5000000000000006E-2</v>
          </cell>
          <cell r="FI344">
            <v>9.8000000000000004E-2</v>
          </cell>
          <cell r="FJ344">
            <v>0.11</v>
          </cell>
          <cell r="FK344">
            <v>7.2999999999999995E-2</v>
          </cell>
          <cell r="GA344">
            <v>1.2E-2</v>
          </cell>
          <cell r="GB344">
            <v>0</v>
          </cell>
          <cell r="GC344">
            <v>1.2E-2</v>
          </cell>
          <cell r="GD344">
            <v>0</v>
          </cell>
          <cell r="GE344">
            <v>8.5000000000000006E-2</v>
          </cell>
          <cell r="GF344">
            <v>2.4E-2</v>
          </cell>
          <cell r="GG344">
            <v>0.32900000000000001</v>
          </cell>
          <cell r="GH344">
            <v>0.36599999999999999</v>
          </cell>
          <cell r="GI344">
            <v>0.35399999999999998</v>
          </cell>
          <cell r="GJ344">
            <v>0.40200000000000002</v>
          </cell>
          <cell r="GK344">
            <v>0.36599999999999999</v>
          </cell>
          <cell r="GL344">
            <v>0.45100000000000001</v>
          </cell>
          <cell r="GM344">
            <v>0.52400000000000002</v>
          </cell>
          <cell r="GN344">
            <v>0.36599999999999999</v>
          </cell>
          <cell r="GO344">
            <v>0.36599999999999999</v>
          </cell>
          <cell r="GP344">
            <v>0.39</v>
          </cell>
          <cell r="GQ344">
            <v>0.41499999999999998</v>
          </cell>
          <cell r="GR344">
            <v>0.41499999999999998</v>
          </cell>
          <cell r="GS344">
            <v>7.2999999999999995E-2</v>
          </cell>
          <cell r="GT344">
            <v>0.13400000000000001</v>
          </cell>
          <cell r="GU344">
            <v>0.13400000000000001</v>
          </cell>
          <cell r="GV344">
            <v>0.11</v>
          </cell>
          <cell r="GW344">
            <v>3.6999999999999998E-2</v>
          </cell>
          <cell r="GX344">
            <v>3.6999999999999998E-2</v>
          </cell>
          <cell r="GY344">
            <v>1.2E-2</v>
          </cell>
          <cell r="GZ344">
            <v>7.2999999999999995E-2</v>
          </cell>
          <cell r="HA344">
            <v>4.9000000000000002E-2</v>
          </cell>
          <cell r="HB344">
            <v>1.2E-2</v>
          </cell>
          <cell r="HC344">
            <v>2.4E-2</v>
          </cell>
          <cell r="HD344">
            <v>1.2E-2</v>
          </cell>
          <cell r="HE344">
            <v>4.9000000000000002E-2</v>
          </cell>
          <cell r="HF344">
            <v>6.0999999999999999E-2</v>
          </cell>
          <cell r="HG344">
            <v>8.5000000000000006E-2</v>
          </cell>
          <cell r="HH344">
            <v>8.5000000000000006E-2</v>
          </cell>
          <cell r="HI344">
            <v>7.2999999999999995E-2</v>
          </cell>
          <cell r="HJ344">
            <v>6.0999999999999999E-2</v>
          </cell>
        </row>
        <row r="345">
          <cell r="G345" t="str">
            <v>HOWE</v>
          </cell>
          <cell r="L345" t="str">
            <v>AUSL Schools</v>
          </cell>
          <cell r="AB345">
            <v>610000</v>
          </cell>
          <cell r="AR345" t="str">
            <v>&lt; 30</v>
          </cell>
          <cell r="AS345" t="str">
            <v/>
          </cell>
          <cell r="AT345" t="str">
            <v/>
          </cell>
          <cell r="AU345" t="str">
            <v/>
          </cell>
        </row>
        <row r="346">
          <cell r="G346" t="str">
            <v>HOYNE</v>
          </cell>
          <cell r="L346" t="str">
            <v>Skyway Elementary Network</v>
          </cell>
          <cell r="AB346">
            <v>610002</v>
          </cell>
          <cell r="AR346" t="str">
            <v>&gt; 75</v>
          </cell>
          <cell r="AS346" t="str">
            <v>very strong</v>
          </cell>
          <cell r="AT346" t="str">
            <v>very strong</v>
          </cell>
          <cell r="AU346" t="str">
            <v>strong</v>
          </cell>
          <cell r="AV346">
            <v>87</v>
          </cell>
          <cell r="AW346">
            <v>87</v>
          </cell>
          <cell r="AX346">
            <v>71</v>
          </cell>
          <cell r="AY346">
            <v>181</v>
          </cell>
          <cell r="AZ346">
            <v>0</v>
          </cell>
          <cell r="BA346">
            <v>0</v>
          </cell>
          <cell r="BB346">
            <v>169</v>
          </cell>
          <cell r="BC346">
            <v>1</v>
          </cell>
          <cell r="BI346">
            <v>6.0000000000000001E-3</v>
          </cell>
          <cell r="BJ346">
            <v>0</v>
          </cell>
          <cell r="BK346">
            <v>0</v>
          </cell>
          <cell r="BL346">
            <v>6.0000000000000001E-3</v>
          </cell>
          <cell r="BM346">
            <v>6.0000000000000001E-3</v>
          </cell>
          <cell r="BN346">
            <v>2.1999999999999999E-2</v>
          </cell>
          <cell r="BO346">
            <v>6.0000000000000001E-3</v>
          </cell>
          <cell r="BP346">
            <v>1.0999999999999999E-2</v>
          </cell>
          <cell r="BQ346">
            <v>0</v>
          </cell>
          <cell r="BR346">
            <v>1.7000000000000001E-2</v>
          </cell>
          <cell r="BS346">
            <v>3.9E-2</v>
          </cell>
          <cell r="BT346">
            <v>8.7999999999999995E-2</v>
          </cell>
          <cell r="BU346">
            <v>0.19900000000000001</v>
          </cell>
          <cell r="BV346">
            <v>8.7999999999999995E-2</v>
          </cell>
          <cell r="BW346">
            <v>0.155</v>
          </cell>
          <cell r="BX346">
            <v>0.16</v>
          </cell>
          <cell r="BY346">
            <v>0.215</v>
          </cell>
          <cell r="BZ346">
            <v>0.254</v>
          </cell>
          <cell r="CA346">
            <v>6.0000000000000001E-3</v>
          </cell>
          <cell r="CB346">
            <v>6.0000000000000001E-3</v>
          </cell>
          <cell r="CC346">
            <v>6.0000000000000001E-3</v>
          </cell>
          <cell r="CD346">
            <v>6.0000000000000001E-3</v>
          </cell>
          <cell r="CE346">
            <v>1.0999999999999999E-2</v>
          </cell>
          <cell r="CF346">
            <v>3.3000000000000002E-2</v>
          </cell>
          <cell r="CG346">
            <v>0.78500000000000003</v>
          </cell>
          <cell r="CH346">
            <v>0.89500000000000002</v>
          </cell>
          <cell r="CI346">
            <v>0.84</v>
          </cell>
          <cell r="CJ346">
            <v>0.81200000000000006</v>
          </cell>
          <cell r="CK346">
            <v>0.72899999999999998</v>
          </cell>
          <cell r="CL346">
            <v>0.60199999999999998</v>
          </cell>
          <cell r="CM346">
            <v>6.0000000000000001E-3</v>
          </cell>
          <cell r="CN346">
            <v>6.0000000000000001E-3</v>
          </cell>
          <cell r="CO346">
            <v>6.0000000000000001E-3</v>
          </cell>
          <cell r="CP346">
            <v>6.0000000000000001E-3</v>
          </cell>
          <cell r="CQ346">
            <v>6.0000000000000001E-3</v>
          </cell>
          <cell r="CR346">
            <v>6.0000000000000001E-3</v>
          </cell>
          <cell r="CS346">
            <v>6.0000000000000001E-3</v>
          </cell>
          <cell r="CT346">
            <v>2.1999999999999999E-2</v>
          </cell>
          <cell r="CU346">
            <v>1.0999999999999999E-2</v>
          </cell>
          <cell r="CV346">
            <v>0</v>
          </cell>
          <cell r="CW346">
            <v>6.0000000000000001E-3</v>
          </cell>
          <cell r="CX346">
            <v>6.0000000000000001E-3</v>
          </cell>
          <cell r="CY346">
            <v>2.1999999999999999E-2</v>
          </cell>
          <cell r="CZ346">
            <v>6.0000000000000001E-3</v>
          </cell>
          <cell r="DA346">
            <v>1.7000000000000001E-2</v>
          </cell>
          <cell r="DB346">
            <v>2.1999999999999999E-2</v>
          </cell>
          <cell r="DC346">
            <v>2.8000000000000001E-2</v>
          </cell>
          <cell r="DD346">
            <v>2.8000000000000001E-2</v>
          </cell>
          <cell r="DE346">
            <v>6.0999999999999999E-2</v>
          </cell>
          <cell r="DF346">
            <v>9.4E-2</v>
          </cell>
          <cell r="DG346">
            <v>9.9000000000000005E-2</v>
          </cell>
          <cell r="DH346">
            <v>8.7999999999999995E-2</v>
          </cell>
          <cell r="DI346">
            <v>0.105</v>
          </cell>
          <cell r="DJ346">
            <v>0.188</v>
          </cell>
          <cell r="DK346">
            <v>0.155</v>
          </cell>
          <cell r="DL346">
            <v>0.17100000000000001</v>
          </cell>
          <cell r="DM346">
            <v>0.13800000000000001</v>
          </cell>
          <cell r="DN346">
            <v>6.0000000000000001E-3</v>
          </cell>
          <cell r="DO346">
            <v>6.0000000000000001E-3</v>
          </cell>
          <cell r="DP346">
            <v>1.0999999999999999E-2</v>
          </cell>
          <cell r="DQ346">
            <v>6.0000000000000001E-3</v>
          </cell>
          <cell r="DR346">
            <v>6.0000000000000001E-3</v>
          </cell>
          <cell r="DS346">
            <v>6.0000000000000001E-3</v>
          </cell>
          <cell r="DT346">
            <v>1.0999999999999999E-2</v>
          </cell>
          <cell r="DU346">
            <v>1.7000000000000001E-2</v>
          </cell>
          <cell r="DV346">
            <v>1.7000000000000001E-2</v>
          </cell>
          <cell r="DW346">
            <v>0.92800000000000005</v>
          </cell>
          <cell r="DX346">
            <v>0.89</v>
          </cell>
          <cell r="DY346">
            <v>0.878</v>
          </cell>
          <cell r="DZ346">
            <v>0.878</v>
          </cell>
          <cell r="EA346">
            <v>0.878</v>
          </cell>
          <cell r="EB346">
            <v>0.78500000000000003</v>
          </cell>
          <cell r="EC346">
            <v>0.80700000000000005</v>
          </cell>
          <cell r="ED346">
            <v>0.76200000000000001</v>
          </cell>
          <cell r="EE346">
            <v>0.80700000000000005</v>
          </cell>
          <cell r="EF346">
            <v>0.624</v>
          </cell>
          <cell r="EG346">
            <v>1.0999999999999999E-2</v>
          </cell>
          <cell r="EH346">
            <v>6.0000000000000001E-3</v>
          </cell>
          <cell r="EJ346">
            <v>0.19900000000000001</v>
          </cell>
          <cell r="EK346">
            <v>6.0000000000000001E-3</v>
          </cell>
          <cell r="EL346">
            <v>0</v>
          </cell>
          <cell r="EN346">
            <v>3.3000000000000002E-2</v>
          </cell>
          <cell r="EO346">
            <v>0.215</v>
          </cell>
          <cell r="EP346">
            <v>0.155</v>
          </cell>
          <cell r="ER346">
            <v>0.05</v>
          </cell>
          <cell r="ES346">
            <v>3.9E-2</v>
          </cell>
          <cell r="ET346">
            <v>5.5E-2</v>
          </cell>
          <cell r="EV346">
            <v>9.4E-2</v>
          </cell>
          <cell r="EW346">
            <v>0.72899999999999998</v>
          </cell>
          <cell r="EX346">
            <v>0.78500000000000003</v>
          </cell>
          <cell r="EZ346">
            <v>9.39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2.1999999999999999E-2</v>
          </cell>
          <cell r="FF346">
            <v>1.7000000000000001E-2</v>
          </cell>
          <cell r="FG346">
            <v>2.8000000000000001E-2</v>
          </cell>
          <cell r="FH346">
            <v>9.4E-2</v>
          </cell>
          <cell r="FI346">
            <v>0.13300000000000001</v>
          </cell>
          <cell r="FJ346">
            <v>0.66300000000000003</v>
          </cell>
          <cell r="FK346">
            <v>4.3999999999999997E-2</v>
          </cell>
          <cell r="GA346">
            <v>0</v>
          </cell>
          <cell r="GB346">
            <v>4.3999999999999997E-2</v>
          </cell>
          <cell r="GC346">
            <v>0.05</v>
          </cell>
          <cell r="GD346">
            <v>1.7000000000000001E-2</v>
          </cell>
          <cell r="GE346">
            <v>0.05</v>
          </cell>
          <cell r="GF346">
            <v>0</v>
          </cell>
          <cell r="GG346">
            <v>0.20399999999999999</v>
          </cell>
          <cell r="GH346">
            <v>0.27100000000000002</v>
          </cell>
          <cell r="GI346">
            <v>0.27100000000000002</v>
          </cell>
          <cell r="GJ346">
            <v>0.27100000000000002</v>
          </cell>
          <cell r="GK346">
            <v>0.38700000000000001</v>
          </cell>
          <cell r="GL346">
            <v>0.155</v>
          </cell>
          <cell r="GM346">
            <v>0.751</v>
          </cell>
          <cell r="GN346">
            <v>0.44800000000000001</v>
          </cell>
          <cell r="GO346">
            <v>0.442</v>
          </cell>
          <cell r="GP346">
            <v>0.64600000000000002</v>
          </cell>
          <cell r="GQ346">
            <v>0.49199999999999999</v>
          </cell>
          <cell r="GR346">
            <v>0.79600000000000004</v>
          </cell>
          <cell r="GS346">
            <v>6.0000000000000001E-3</v>
          </cell>
          <cell r="GT346">
            <v>0.14399999999999999</v>
          </cell>
          <cell r="GU346">
            <v>0.11</v>
          </cell>
          <cell r="GV346">
            <v>2.1999999999999999E-2</v>
          </cell>
          <cell r="GW346">
            <v>3.3000000000000002E-2</v>
          </cell>
          <cell r="GX346">
            <v>0</v>
          </cell>
          <cell r="GY346">
            <v>6.0000000000000001E-3</v>
          </cell>
          <cell r="GZ346">
            <v>5.5E-2</v>
          </cell>
          <cell r="HA346">
            <v>9.4E-2</v>
          </cell>
          <cell r="HB346">
            <v>1.7000000000000001E-2</v>
          </cell>
          <cell r="HC346">
            <v>6.0000000000000001E-3</v>
          </cell>
          <cell r="HD346">
            <v>6.0000000000000001E-3</v>
          </cell>
          <cell r="HE346">
            <v>3.3000000000000002E-2</v>
          </cell>
          <cell r="HF346">
            <v>3.9E-2</v>
          </cell>
          <cell r="HG346">
            <v>3.3000000000000002E-2</v>
          </cell>
          <cell r="HH346">
            <v>2.8000000000000001E-2</v>
          </cell>
          <cell r="HI346">
            <v>3.3000000000000002E-2</v>
          </cell>
          <cell r="HJ346">
            <v>4.3999999999999997E-2</v>
          </cell>
        </row>
        <row r="347">
          <cell r="G347" t="str">
            <v>CUFFE</v>
          </cell>
          <cell r="L347" t="str">
            <v>Englewood-Gresham Elementary Network</v>
          </cell>
          <cell r="AB347">
            <v>610003</v>
          </cell>
          <cell r="AR347" t="str">
            <v>&gt; 75</v>
          </cell>
          <cell r="AS347" t="str">
            <v>neutral</v>
          </cell>
          <cell r="AT347" t="str">
            <v>strong</v>
          </cell>
          <cell r="AU347" t="str">
            <v>strong</v>
          </cell>
          <cell r="AV347">
            <v>57</v>
          </cell>
          <cell r="AW347">
            <v>67</v>
          </cell>
          <cell r="AX347">
            <v>75</v>
          </cell>
          <cell r="AY347">
            <v>305</v>
          </cell>
          <cell r="AZ347">
            <v>1</v>
          </cell>
          <cell r="BA347">
            <v>0</v>
          </cell>
          <cell r="BB347">
            <v>291</v>
          </cell>
          <cell r="BC347">
            <v>1</v>
          </cell>
          <cell r="BI347">
            <v>7.0000000000000001E-3</v>
          </cell>
          <cell r="BJ347">
            <v>0</v>
          </cell>
          <cell r="BK347">
            <v>7.0000000000000001E-3</v>
          </cell>
          <cell r="BL347">
            <v>3.0000000000000001E-3</v>
          </cell>
          <cell r="BM347">
            <v>1.2999999999999999E-2</v>
          </cell>
          <cell r="BN347">
            <v>4.9000000000000002E-2</v>
          </cell>
          <cell r="BO347">
            <v>7.1999999999999995E-2</v>
          </cell>
          <cell r="BP347">
            <v>5.1999999999999998E-2</v>
          </cell>
          <cell r="BQ347">
            <v>5.6000000000000001E-2</v>
          </cell>
          <cell r="BR347">
            <v>5.8999999999999997E-2</v>
          </cell>
          <cell r="BS347">
            <v>0.125</v>
          </cell>
          <cell r="BT347">
            <v>0.187</v>
          </cell>
          <cell r="BU347">
            <v>0.27200000000000002</v>
          </cell>
          <cell r="BV347">
            <v>0.22</v>
          </cell>
          <cell r="BW347">
            <v>0.23899999999999999</v>
          </cell>
          <cell r="BX347">
            <v>0.187</v>
          </cell>
          <cell r="BY347">
            <v>0.29499999999999998</v>
          </cell>
          <cell r="BZ347">
            <v>0.252</v>
          </cell>
          <cell r="CA347">
            <v>7.0000000000000001E-3</v>
          </cell>
          <cell r="CB347">
            <v>7.0000000000000001E-3</v>
          </cell>
          <cell r="CC347">
            <v>1.6E-2</v>
          </cell>
          <cell r="CD347">
            <v>1.6E-2</v>
          </cell>
          <cell r="CE347">
            <v>7.0000000000000001E-3</v>
          </cell>
          <cell r="CF347">
            <v>0.02</v>
          </cell>
          <cell r="CG347">
            <v>0.64300000000000002</v>
          </cell>
          <cell r="CH347">
            <v>0.72099999999999997</v>
          </cell>
          <cell r="CI347">
            <v>0.68200000000000005</v>
          </cell>
          <cell r="CJ347">
            <v>0.73399999999999999</v>
          </cell>
          <cell r="CK347">
            <v>0.56100000000000005</v>
          </cell>
          <cell r="CL347">
            <v>0.49199999999999999</v>
          </cell>
          <cell r="CM347">
            <v>3.0000000000000001E-3</v>
          </cell>
          <cell r="CN347">
            <v>7.0000000000000001E-3</v>
          </cell>
          <cell r="CO347">
            <v>3.0000000000000001E-3</v>
          </cell>
          <cell r="CP347">
            <v>0</v>
          </cell>
          <cell r="CQ347">
            <v>0</v>
          </cell>
          <cell r="CR347">
            <v>3.0000000000000001E-3</v>
          </cell>
          <cell r="CS347">
            <v>1.2999999999999999E-2</v>
          </cell>
          <cell r="CT347">
            <v>4.5999999999999999E-2</v>
          </cell>
          <cell r="CU347">
            <v>2.5999999999999999E-2</v>
          </cell>
          <cell r="CV347">
            <v>0.01</v>
          </cell>
          <cell r="CW347">
            <v>0.01</v>
          </cell>
          <cell r="CX347">
            <v>0.02</v>
          </cell>
          <cell r="CY347">
            <v>3.3000000000000002E-2</v>
          </cell>
          <cell r="CZ347">
            <v>0.03</v>
          </cell>
          <cell r="DA347">
            <v>4.5999999999999999E-2</v>
          </cell>
          <cell r="DB347">
            <v>8.2000000000000003E-2</v>
          </cell>
          <cell r="DC347">
            <v>6.9000000000000006E-2</v>
          </cell>
          <cell r="DD347">
            <v>6.9000000000000006E-2</v>
          </cell>
          <cell r="DE347">
            <v>0.111</v>
          </cell>
          <cell r="DF347">
            <v>0.128</v>
          </cell>
          <cell r="DG347">
            <v>0.14799999999999999</v>
          </cell>
          <cell r="DH347">
            <v>0.115</v>
          </cell>
          <cell r="DI347">
            <v>0.111</v>
          </cell>
          <cell r="DJ347">
            <v>0.2</v>
          </cell>
          <cell r="DK347">
            <v>0.17399999999999999</v>
          </cell>
          <cell r="DL347">
            <v>0.17399999999999999</v>
          </cell>
          <cell r="DM347">
            <v>0.13400000000000001</v>
          </cell>
          <cell r="DN347">
            <v>3.0000000000000001E-3</v>
          </cell>
          <cell r="DO347">
            <v>0.01</v>
          </cell>
          <cell r="DP347">
            <v>7.0000000000000001E-3</v>
          </cell>
          <cell r="DQ347">
            <v>3.0000000000000001E-3</v>
          </cell>
          <cell r="DR347">
            <v>0.01</v>
          </cell>
          <cell r="DS347">
            <v>0.02</v>
          </cell>
          <cell r="DT347">
            <v>7.0000000000000001E-3</v>
          </cell>
          <cell r="DU347">
            <v>1.6E-2</v>
          </cell>
          <cell r="DV347">
            <v>0.03</v>
          </cell>
          <cell r="DW347">
            <v>0.872</v>
          </cell>
          <cell r="DX347">
            <v>0.84599999999999997</v>
          </cell>
          <cell r="DY347">
            <v>0.82299999999999995</v>
          </cell>
          <cell r="DZ347">
            <v>0.84899999999999998</v>
          </cell>
          <cell r="EA347">
            <v>0.84899999999999998</v>
          </cell>
          <cell r="EB347">
            <v>0.73099999999999998</v>
          </cell>
          <cell r="EC347">
            <v>0.72499999999999998</v>
          </cell>
          <cell r="ED347">
            <v>0.69499999999999995</v>
          </cell>
          <cell r="EE347">
            <v>0.74099999999999999</v>
          </cell>
          <cell r="EF347">
            <v>0.47499999999999998</v>
          </cell>
          <cell r="EG347">
            <v>7.0000000000000001E-3</v>
          </cell>
          <cell r="EH347">
            <v>7.0000000000000001E-3</v>
          </cell>
          <cell r="EJ347">
            <v>0.318</v>
          </cell>
          <cell r="EK347">
            <v>5.6000000000000001E-2</v>
          </cell>
          <cell r="EL347">
            <v>3.9E-2</v>
          </cell>
          <cell r="EN347">
            <v>5.8999999999999997E-2</v>
          </cell>
          <cell r="EO347">
            <v>0.32500000000000001</v>
          </cell>
          <cell r="EP347">
            <v>0.23300000000000001</v>
          </cell>
          <cell r="ER347">
            <v>0.01</v>
          </cell>
          <cell r="ES347">
            <v>0.02</v>
          </cell>
          <cell r="ET347">
            <v>4.9000000000000002E-2</v>
          </cell>
          <cell r="EV347">
            <v>0.13800000000000001</v>
          </cell>
          <cell r="EW347">
            <v>0.59299999999999997</v>
          </cell>
          <cell r="EX347">
            <v>0.67200000000000004</v>
          </cell>
          <cell r="EZ347">
            <v>8.52</v>
          </cell>
          <cell r="FA347">
            <v>0.01</v>
          </cell>
          <cell r="FB347">
            <v>7.0000000000000001E-3</v>
          </cell>
          <cell r="FC347">
            <v>3.0000000000000001E-3</v>
          </cell>
          <cell r="FD347">
            <v>0.03</v>
          </cell>
          <cell r="FE347">
            <v>3.3000000000000002E-2</v>
          </cell>
          <cell r="FF347">
            <v>6.2E-2</v>
          </cell>
          <cell r="FG347">
            <v>7.4999999999999997E-2</v>
          </cell>
          <cell r="FH347">
            <v>0.14799999999999999</v>
          </cell>
          <cell r="FI347">
            <v>0.161</v>
          </cell>
          <cell r="FJ347">
            <v>0.439</v>
          </cell>
          <cell r="FK347">
            <v>3.3000000000000002E-2</v>
          </cell>
          <cell r="GA347">
            <v>7.0000000000000001E-3</v>
          </cell>
          <cell r="GB347">
            <v>2.5999999999999999E-2</v>
          </cell>
          <cell r="GC347">
            <v>1.2999999999999999E-2</v>
          </cell>
          <cell r="GD347">
            <v>7.0000000000000001E-3</v>
          </cell>
          <cell r="GE347">
            <v>0.10199999999999999</v>
          </cell>
          <cell r="GF347">
            <v>7.0000000000000001E-3</v>
          </cell>
          <cell r="GG347">
            <v>0.216</v>
          </cell>
          <cell r="GH347">
            <v>0.216</v>
          </cell>
          <cell r="GI347">
            <v>0.18</v>
          </cell>
          <cell r="GJ347">
            <v>0.23899999999999999</v>
          </cell>
          <cell r="GK347">
            <v>0.32100000000000001</v>
          </cell>
          <cell r="GL347">
            <v>0.16700000000000001</v>
          </cell>
          <cell r="GM347">
            <v>0.67900000000000005</v>
          </cell>
          <cell r="GN347">
            <v>0.52800000000000002</v>
          </cell>
          <cell r="GO347">
            <v>0.64900000000000002</v>
          </cell>
          <cell r="GP347">
            <v>0.63</v>
          </cell>
          <cell r="GQ347">
            <v>0.46600000000000003</v>
          </cell>
          <cell r="GR347">
            <v>0.74099999999999999</v>
          </cell>
          <cell r="GS347">
            <v>5.1999999999999998E-2</v>
          </cell>
          <cell r="GT347">
            <v>0.16700000000000001</v>
          </cell>
          <cell r="GU347">
            <v>9.5000000000000001E-2</v>
          </cell>
          <cell r="GV347">
            <v>5.8999999999999997E-2</v>
          </cell>
          <cell r="GW347">
            <v>6.2E-2</v>
          </cell>
          <cell r="GX347">
            <v>0.03</v>
          </cell>
          <cell r="GY347">
            <v>2.5999999999999999E-2</v>
          </cell>
          <cell r="GZ347">
            <v>3.3000000000000002E-2</v>
          </cell>
          <cell r="HA347">
            <v>3.5999999999999997E-2</v>
          </cell>
          <cell r="HB347">
            <v>3.5999999999999997E-2</v>
          </cell>
          <cell r="HC347">
            <v>0.03</v>
          </cell>
          <cell r="HD347">
            <v>0.03</v>
          </cell>
          <cell r="HE347">
            <v>0.02</v>
          </cell>
          <cell r="HF347">
            <v>0.03</v>
          </cell>
          <cell r="HG347">
            <v>2.5999999999999999E-2</v>
          </cell>
          <cell r="HH347">
            <v>0.03</v>
          </cell>
          <cell r="HI347">
            <v>0.02</v>
          </cell>
          <cell r="HJ347">
            <v>2.5999999999999999E-2</v>
          </cell>
        </row>
        <row r="348">
          <cell r="G348" t="str">
            <v>CULLEN</v>
          </cell>
          <cell r="L348" t="str">
            <v>Rock Island Elementary Network</v>
          </cell>
          <cell r="AB348">
            <v>610004</v>
          </cell>
          <cell r="AR348" t="str">
            <v>35</v>
          </cell>
          <cell r="AS348" t="str">
            <v>neutral</v>
          </cell>
          <cell r="AT348" t="str">
            <v>neutral</v>
          </cell>
          <cell r="AU348" t="str">
            <v>strong</v>
          </cell>
          <cell r="AV348">
            <v>55</v>
          </cell>
          <cell r="AW348">
            <v>45</v>
          </cell>
          <cell r="AX348">
            <v>68</v>
          </cell>
          <cell r="AY348">
            <v>61</v>
          </cell>
          <cell r="AZ348">
            <v>0</v>
          </cell>
          <cell r="BA348">
            <v>0</v>
          </cell>
          <cell r="BB348">
            <v>58</v>
          </cell>
          <cell r="BC348">
            <v>1</v>
          </cell>
          <cell r="BI348">
            <v>1.6E-2</v>
          </cell>
          <cell r="BJ348">
            <v>0</v>
          </cell>
          <cell r="BK348">
            <v>0</v>
          </cell>
          <cell r="BL348">
            <v>0</v>
          </cell>
          <cell r="BM348">
            <v>1.6E-2</v>
          </cell>
          <cell r="BN348">
            <v>6.6000000000000003E-2</v>
          </cell>
          <cell r="BO348">
            <v>9.8000000000000004E-2</v>
          </cell>
          <cell r="BP348">
            <v>4.9000000000000002E-2</v>
          </cell>
          <cell r="BQ348">
            <v>1.6E-2</v>
          </cell>
          <cell r="BR348">
            <v>4.9000000000000002E-2</v>
          </cell>
          <cell r="BS348">
            <v>3.3000000000000002E-2</v>
          </cell>
          <cell r="BT348">
            <v>8.2000000000000003E-2</v>
          </cell>
          <cell r="BU348">
            <v>0.41</v>
          </cell>
          <cell r="BV348">
            <v>0.26200000000000001</v>
          </cell>
          <cell r="BW348">
            <v>0.246</v>
          </cell>
          <cell r="BX348">
            <v>0.27900000000000003</v>
          </cell>
          <cell r="BY348">
            <v>0.39300000000000002</v>
          </cell>
          <cell r="BZ348">
            <v>0.36099999999999999</v>
          </cell>
          <cell r="CA348">
            <v>0</v>
          </cell>
          <cell r="CB348">
            <v>0</v>
          </cell>
          <cell r="CC348">
            <v>1.6E-2</v>
          </cell>
          <cell r="CD348">
            <v>0</v>
          </cell>
          <cell r="CE348">
            <v>1.6E-2</v>
          </cell>
          <cell r="CF348">
            <v>0</v>
          </cell>
          <cell r="CG348">
            <v>0.47499999999999998</v>
          </cell>
          <cell r="CH348">
            <v>0.68899999999999995</v>
          </cell>
          <cell r="CI348">
            <v>0.72099999999999997</v>
          </cell>
          <cell r="CJ348">
            <v>0.67200000000000004</v>
          </cell>
          <cell r="CK348">
            <v>0.54100000000000004</v>
          </cell>
          <cell r="CL348">
            <v>0.49199999999999999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1.6E-2</v>
          </cell>
          <cell r="CT348">
            <v>4.9000000000000002E-2</v>
          </cell>
          <cell r="CU348">
            <v>3.3000000000000002E-2</v>
          </cell>
          <cell r="CV348">
            <v>1.6E-2</v>
          </cell>
          <cell r="CW348">
            <v>0</v>
          </cell>
          <cell r="CX348">
            <v>1.6E-2</v>
          </cell>
          <cell r="CY348">
            <v>0</v>
          </cell>
          <cell r="CZ348">
            <v>1.6E-2</v>
          </cell>
          <cell r="DA348">
            <v>3.3000000000000002E-2</v>
          </cell>
          <cell r="DB348">
            <v>4.9000000000000002E-2</v>
          </cell>
          <cell r="DC348">
            <v>9.8000000000000004E-2</v>
          </cell>
          <cell r="DD348">
            <v>6.6000000000000003E-2</v>
          </cell>
          <cell r="DE348">
            <v>0.21299999999999999</v>
          </cell>
          <cell r="DF348">
            <v>0.246</v>
          </cell>
          <cell r="DG348">
            <v>0.21299999999999999</v>
          </cell>
          <cell r="DH348">
            <v>0.26200000000000001</v>
          </cell>
          <cell r="DI348">
            <v>0.27900000000000003</v>
          </cell>
          <cell r="DJ348">
            <v>0.29499999999999998</v>
          </cell>
          <cell r="DK348">
            <v>0.32800000000000001</v>
          </cell>
          <cell r="DL348">
            <v>0.34399999999999997</v>
          </cell>
          <cell r="DM348">
            <v>0.32800000000000001</v>
          </cell>
          <cell r="DN348">
            <v>1.6E-2</v>
          </cell>
          <cell r="DO348">
            <v>1.6E-2</v>
          </cell>
          <cell r="DP348">
            <v>0</v>
          </cell>
          <cell r="DQ348">
            <v>1.6E-2</v>
          </cell>
          <cell r="DR348">
            <v>1.6E-2</v>
          </cell>
          <cell r="DS348">
            <v>1.6E-2</v>
          </cell>
          <cell r="DT348">
            <v>1.6E-2</v>
          </cell>
          <cell r="DU348">
            <v>3.3000000000000002E-2</v>
          </cell>
          <cell r="DV348">
            <v>1.6E-2</v>
          </cell>
          <cell r="DW348">
            <v>0.754</v>
          </cell>
          <cell r="DX348">
            <v>0.73799999999999999</v>
          </cell>
          <cell r="DY348">
            <v>0.77</v>
          </cell>
          <cell r="DZ348">
            <v>0.72099999999999997</v>
          </cell>
          <cell r="EA348">
            <v>0.68899999999999995</v>
          </cell>
          <cell r="EB348">
            <v>0.65600000000000003</v>
          </cell>
          <cell r="EC348">
            <v>0.59</v>
          </cell>
          <cell r="ED348">
            <v>0.47499999999999998</v>
          </cell>
          <cell r="EE348">
            <v>0.55700000000000005</v>
          </cell>
          <cell r="EF348">
            <v>0.63900000000000001</v>
          </cell>
          <cell r="EG348">
            <v>0</v>
          </cell>
          <cell r="EH348">
            <v>0</v>
          </cell>
          <cell r="EJ348">
            <v>0.26200000000000001</v>
          </cell>
          <cell r="EK348">
            <v>6.6000000000000003E-2</v>
          </cell>
          <cell r="EL348">
            <v>0</v>
          </cell>
          <cell r="EN348">
            <v>1.6E-2</v>
          </cell>
          <cell r="EO348">
            <v>0.39300000000000002</v>
          </cell>
          <cell r="EP348">
            <v>0.29499999999999998</v>
          </cell>
          <cell r="ER348">
            <v>1.6E-2</v>
          </cell>
          <cell r="ES348">
            <v>3.3000000000000002E-2</v>
          </cell>
          <cell r="ET348">
            <v>6.6000000000000003E-2</v>
          </cell>
          <cell r="EV348">
            <v>6.6000000000000003E-2</v>
          </cell>
          <cell r="EW348">
            <v>0.50800000000000001</v>
          </cell>
          <cell r="EX348">
            <v>0.63900000000000001</v>
          </cell>
          <cell r="EZ348">
            <v>8.9499999999999993</v>
          </cell>
          <cell r="FA348">
            <v>1.6E-2</v>
          </cell>
          <cell r="FB348">
            <v>0</v>
          </cell>
          <cell r="FC348">
            <v>1.6E-2</v>
          </cell>
          <cell r="FD348">
            <v>0</v>
          </cell>
          <cell r="FE348">
            <v>3.3000000000000002E-2</v>
          </cell>
          <cell r="FF348">
            <v>1.6E-2</v>
          </cell>
          <cell r="FG348">
            <v>3.3000000000000002E-2</v>
          </cell>
          <cell r="FH348">
            <v>9.8000000000000004E-2</v>
          </cell>
          <cell r="FI348">
            <v>0.23</v>
          </cell>
          <cell r="FJ348">
            <v>0.52500000000000002</v>
          </cell>
          <cell r="FK348">
            <v>3.3000000000000002E-2</v>
          </cell>
          <cell r="GA348">
            <v>0</v>
          </cell>
          <cell r="GB348">
            <v>1.6E-2</v>
          </cell>
          <cell r="GC348">
            <v>3.3000000000000002E-2</v>
          </cell>
          <cell r="GD348">
            <v>0</v>
          </cell>
          <cell r="GE348">
            <v>3.3000000000000002E-2</v>
          </cell>
          <cell r="GF348">
            <v>0</v>
          </cell>
          <cell r="GG348">
            <v>0.32800000000000001</v>
          </cell>
          <cell r="GH348">
            <v>0.23</v>
          </cell>
          <cell r="GI348">
            <v>0.311</v>
          </cell>
          <cell r="GJ348">
            <v>0.32800000000000001</v>
          </cell>
          <cell r="GK348">
            <v>0.32800000000000001</v>
          </cell>
          <cell r="GL348">
            <v>0.13100000000000001</v>
          </cell>
          <cell r="GM348">
            <v>0.65600000000000003</v>
          </cell>
          <cell r="GN348">
            <v>0.57399999999999995</v>
          </cell>
          <cell r="GO348">
            <v>0.55700000000000005</v>
          </cell>
          <cell r="GP348">
            <v>0.59</v>
          </cell>
          <cell r="GQ348">
            <v>0.41</v>
          </cell>
          <cell r="GR348">
            <v>0.85199999999999998</v>
          </cell>
          <cell r="GS348">
            <v>0</v>
          </cell>
          <cell r="GT348">
            <v>0.115</v>
          </cell>
          <cell r="GU348">
            <v>6.6000000000000003E-2</v>
          </cell>
          <cell r="GV348">
            <v>3.3000000000000002E-2</v>
          </cell>
          <cell r="GW348">
            <v>0.21299999999999999</v>
          </cell>
          <cell r="GX348">
            <v>0</v>
          </cell>
          <cell r="GY348">
            <v>0</v>
          </cell>
          <cell r="GZ348">
            <v>1.6E-2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1.6E-2</v>
          </cell>
          <cell r="HF348">
            <v>4.9000000000000002E-2</v>
          </cell>
          <cell r="HG348">
            <v>3.3000000000000002E-2</v>
          </cell>
          <cell r="HH348">
            <v>4.9000000000000002E-2</v>
          </cell>
          <cell r="HI348">
            <v>1.6E-2</v>
          </cell>
          <cell r="HJ348">
            <v>1.6E-2</v>
          </cell>
        </row>
        <row r="349">
          <cell r="G349" t="str">
            <v>HUGHES, C</v>
          </cell>
          <cell r="L349" t="str">
            <v>Austin-North Lawndale Elementary Network</v>
          </cell>
          <cell r="AB349">
            <v>610005</v>
          </cell>
          <cell r="AR349" t="str">
            <v>66</v>
          </cell>
          <cell r="AS349" t="str">
            <v>neutral</v>
          </cell>
          <cell r="AT349" t="str">
            <v>neutral</v>
          </cell>
          <cell r="AU349" t="str">
            <v>neutral</v>
          </cell>
          <cell r="AV349">
            <v>54</v>
          </cell>
          <cell r="AW349">
            <v>46</v>
          </cell>
          <cell r="AX349">
            <v>50</v>
          </cell>
          <cell r="AY349">
            <v>90</v>
          </cell>
          <cell r="AZ349">
            <v>0</v>
          </cell>
          <cell r="BA349">
            <v>0</v>
          </cell>
          <cell r="BB349">
            <v>82</v>
          </cell>
          <cell r="BC349">
            <v>2</v>
          </cell>
          <cell r="BI349">
            <v>1.0999999999999999E-2</v>
          </cell>
          <cell r="BJ349">
            <v>1.0999999999999999E-2</v>
          </cell>
          <cell r="BK349">
            <v>2.1999999999999999E-2</v>
          </cell>
          <cell r="BL349">
            <v>1.0999999999999999E-2</v>
          </cell>
          <cell r="BM349">
            <v>2.1999999999999999E-2</v>
          </cell>
          <cell r="BN349">
            <v>8.8999999999999996E-2</v>
          </cell>
          <cell r="BO349">
            <v>7.8E-2</v>
          </cell>
          <cell r="BP349">
            <v>4.3999999999999997E-2</v>
          </cell>
          <cell r="BQ349">
            <v>7.8E-2</v>
          </cell>
          <cell r="BR349">
            <v>5.6000000000000001E-2</v>
          </cell>
          <cell r="BS349">
            <v>7.8E-2</v>
          </cell>
          <cell r="BT349">
            <v>0.156</v>
          </cell>
          <cell r="BU349">
            <v>0.222</v>
          </cell>
          <cell r="BV349">
            <v>0.26700000000000002</v>
          </cell>
          <cell r="BW349">
            <v>0.21099999999999999</v>
          </cell>
          <cell r="BX349">
            <v>0.23300000000000001</v>
          </cell>
          <cell r="BY349">
            <v>0.21099999999999999</v>
          </cell>
          <cell r="BZ349">
            <v>0.13300000000000001</v>
          </cell>
          <cell r="CA349">
            <v>3.3000000000000002E-2</v>
          </cell>
          <cell r="CB349">
            <v>1.0999999999999999E-2</v>
          </cell>
          <cell r="CC349">
            <v>4.3999999999999997E-2</v>
          </cell>
          <cell r="CD349">
            <v>2.1999999999999999E-2</v>
          </cell>
          <cell r="CE349">
            <v>5.6000000000000001E-2</v>
          </cell>
          <cell r="CF349">
            <v>5.6000000000000001E-2</v>
          </cell>
          <cell r="CG349">
            <v>0.65600000000000003</v>
          </cell>
          <cell r="CH349">
            <v>0.66700000000000004</v>
          </cell>
          <cell r="CI349">
            <v>0.64400000000000002</v>
          </cell>
          <cell r="CJ349">
            <v>0.67800000000000005</v>
          </cell>
          <cell r="CK349">
            <v>0.63300000000000001</v>
          </cell>
          <cell r="CL349">
            <v>0.56699999999999995</v>
          </cell>
          <cell r="CM349">
            <v>0</v>
          </cell>
          <cell r="CN349">
            <v>1.0999999999999999E-2</v>
          </cell>
          <cell r="CO349">
            <v>2.1999999999999999E-2</v>
          </cell>
          <cell r="CP349">
            <v>3.3000000000000002E-2</v>
          </cell>
          <cell r="CQ349">
            <v>2.1999999999999999E-2</v>
          </cell>
          <cell r="CR349">
            <v>4.3999999999999997E-2</v>
          </cell>
          <cell r="CS349">
            <v>1.0999999999999999E-2</v>
          </cell>
          <cell r="CT349">
            <v>7.8E-2</v>
          </cell>
          <cell r="CU349">
            <v>0.1</v>
          </cell>
          <cell r="CV349">
            <v>3.3000000000000002E-2</v>
          </cell>
          <cell r="CW349">
            <v>6.7000000000000004E-2</v>
          </cell>
          <cell r="CX349">
            <v>6.7000000000000004E-2</v>
          </cell>
          <cell r="CY349">
            <v>4.3999999999999997E-2</v>
          </cell>
          <cell r="CZ349">
            <v>7.8E-2</v>
          </cell>
          <cell r="DA349">
            <v>7.8E-2</v>
          </cell>
          <cell r="DB349">
            <v>7.8E-2</v>
          </cell>
          <cell r="DC349">
            <v>7.8E-2</v>
          </cell>
          <cell r="DD349">
            <v>2.1999999999999999E-2</v>
          </cell>
          <cell r="DE349">
            <v>0.13300000000000001</v>
          </cell>
          <cell r="DF349">
            <v>0.156</v>
          </cell>
          <cell r="DG349">
            <v>0.13300000000000001</v>
          </cell>
          <cell r="DH349">
            <v>0.156</v>
          </cell>
          <cell r="DI349">
            <v>0.13300000000000001</v>
          </cell>
          <cell r="DJ349">
            <v>0.222</v>
          </cell>
          <cell r="DK349">
            <v>0.222</v>
          </cell>
          <cell r="DL349">
            <v>0.189</v>
          </cell>
          <cell r="DM349">
            <v>0.2</v>
          </cell>
          <cell r="DN349">
            <v>0</v>
          </cell>
          <cell r="DO349">
            <v>1.0999999999999999E-2</v>
          </cell>
          <cell r="DP349">
            <v>3.3000000000000002E-2</v>
          </cell>
          <cell r="DQ349">
            <v>1.0999999999999999E-2</v>
          </cell>
          <cell r="DR349">
            <v>2.1999999999999999E-2</v>
          </cell>
          <cell r="DS349">
            <v>1.0999999999999999E-2</v>
          </cell>
          <cell r="DT349">
            <v>0</v>
          </cell>
          <cell r="DU349">
            <v>0</v>
          </cell>
          <cell r="DV349">
            <v>3.3000000000000002E-2</v>
          </cell>
          <cell r="DW349">
            <v>0.83299999999999996</v>
          </cell>
          <cell r="DX349">
            <v>0.75600000000000001</v>
          </cell>
          <cell r="DY349">
            <v>0.74399999999999999</v>
          </cell>
          <cell r="DZ349">
            <v>0.75600000000000001</v>
          </cell>
          <cell r="EA349">
            <v>0.74399999999999999</v>
          </cell>
          <cell r="EB349">
            <v>0.64400000000000002</v>
          </cell>
          <cell r="EC349">
            <v>0.68899999999999995</v>
          </cell>
          <cell r="ED349">
            <v>0.65600000000000003</v>
          </cell>
          <cell r="EE349">
            <v>0.64400000000000002</v>
          </cell>
          <cell r="EF349">
            <v>0.34399999999999997</v>
          </cell>
          <cell r="EG349">
            <v>2.1999999999999999E-2</v>
          </cell>
          <cell r="EH349">
            <v>3.3000000000000002E-2</v>
          </cell>
          <cell r="EJ349">
            <v>0.26700000000000002</v>
          </cell>
          <cell r="EK349">
            <v>0.156</v>
          </cell>
          <cell r="EL349">
            <v>5.6000000000000001E-2</v>
          </cell>
          <cell r="EN349">
            <v>0.122</v>
          </cell>
          <cell r="EO349">
            <v>0.24399999999999999</v>
          </cell>
          <cell r="EP349">
            <v>0.3</v>
          </cell>
          <cell r="ER349">
            <v>3.3000000000000002E-2</v>
          </cell>
          <cell r="ES349">
            <v>3.3000000000000002E-2</v>
          </cell>
          <cell r="ET349">
            <v>5.6000000000000001E-2</v>
          </cell>
          <cell r="EV349">
            <v>0.23300000000000001</v>
          </cell>
          <cell r="EW349">
            <v>0.54400000000000004</v>
          </cell>
          <cell r="EX349">
            <v>0.55600000000000005</v>
          </cell>
          <cell r="EZ349">
            <v>7.2</v>
          </cell>
          <cell r="FA349">
            <v>8.8999999999999996E-2</v>
          </cell>
          <cell r="FB349">
            <v>1.0999999999999999E-2</v>
          </cell>
          <cell r="FC349">
            <v>1.0999999999999999E-2</v>
          </cell>
          <cell r="FD349">
            <v>3.3000000000000002E-2</v>
          </cell>
          <cell r="FE349">
            <v>0.122</v>
          </cell>
          <cell r="FF349">
            <v>7.8E-2</v>
          </cell>
          <cell r="FG349">
            <v>0.122</v>
          </cell>
          <cell r="FH349">
            <v>8.8999999999999996E-2</v>
          </cell>
          <cell r="FI349">
            <v>0.1</v>
          </cell>
          <cell r="FJ349">
            <v>0.32200000000000001</v>
          </cell>
          <cell r="FK349">
            <v>2.1999999999999999E-2</v>
          </cell>
          <cell r="GA349">
            <v>3.3000000000000002E-2</v>
          </cell>
          <cell r="GB349">
            <v>3.3000000000000002E-2</v>
          </cell>
          <cell r="GC349">
            <v>4.3999999999999997E-2</v>
          </cell>
          <cell r="GD349">
            <v>2.1999999999999999E-2</v>
          </cell>
          <cell r="GE349">
            <v>6.7000000000000004E-2</v>
          </cell>
          <cell r="GF349">
            <v>6.7000000000000004E-2</v>
          </cell>
          <cell r="GG349">
            <v>0.3</v>
          </cell>
          <cell r="GH349">
            <v>0.24399999999999999</v>
          </cell>
          <cell r="GI349">
            <v>0.24399999999999999</v>
          </cell>
          <cell r="GJ349">
            <v>0.32200000000000001</v>
          </cell>
          <cell r="GK349">
            <v>0.3</v>
          </cell>
          <cell r="GL349">
            <v>0.311</v>
          </cell>
          <cell r="GM349">
            <v>0.56699999999999995</v>
          </cell>
          <cell r="GN349">
            <v>0.4</v>
          </cell>
          <cell r="GO349">
            <v>0.35599999999999998</v>
          </cell>
          <cell r="GP349">
            <v>0.44400000000000001</v>
          </cell>
          <cell r="GQ349">
            <v>0.48899999999999999</v>
          </cell>
          <cell r="GR349">
            <v>0.5</v>
          </cell>
          <cell r="GS349">
            <v>2.1999999999999999E-2</v>
          </cell>
          <cell r="GT349">
            <v>0.222</v>
          </cell>
          <cell r="GU349">
            <v>0.25600000000000001</v>
          </cell>
          <cell r="GV349">
            <v>0.1</v>
          </cell>
          <cell r="GW349">
            <v>6.7000000000000004E-2</v>
          </cell>
          <cell r="GX349">
            <v>4.3999999999999997E-2</v>
          </cell>
          <cell r="GY349">
            <v>3.3000000000000002E-2</v>
          </cell>
          <cell r="GZ349">
            <v>6.7000000000000004E-2</v>
          </cell>
          <cell r="HA349">
            <v>6.7000000000000004E-2</v>
          </cell>
          <cell r="HB349">
            <v>6.7000000000000004E-2</v>
          </cell>
          <cell r="HC349">
            <v>3.3000000000000002E-2</v>
          </cell>
          <cell r="HD349">
            <v>3.3000000000000002E-2</v>
          </cell>
          <cell r="HE349">
            <v>4.3999999999999997E-2</v>
          </cell>
          <cell r="HF349">
            <v>3.3000000000000002E-2</v>
          </cell>
          <cell r="HG349">
            <v>3.3000000000000002E-2</v>
          </cell>
          <cell r="HH349">
            <v>4.3999999999999997E-2</v>
          </cell>
          <cell r="HI349">
            <v>4.3999999999999997E-2</v>
          </cell>
          <cell r="HJ349">
            <v>4.3999999999999997E-2</v>
          </cell>
        </row>
        <row r="350">
          <cell r="G350" t="str">
            <v>HURLEY</v>
          </cell>
          <cell r="L350" t="str">
            <v>Midway Elementary Network</v>
          </cell>
          <cell r="AB350">
            <v>610006</v>
          </cell>
          <cell r="AR350" t="str">
            <v>52</v>
          </cell>
          <cell r="AS350" t="str">
            <v>weak</v>
          </cell>
          <cell r="AT350" t="str">
            <v>neutral</v>
          </cell>
          <cell r="AU350" t="str">
            <v>weak</v>
          </cell>
          <cell r="AV350">
            <v>30</v>
          </cell>
          <cell r="AW350">
            <v>43</v>
          </cell>
          <cell r="AX350">
            <v>23</v>
          </cell>
          <cell r="AY350">
            <v>236</v>
          </cell>
          <cell r="AZ350">
            <v>0</v>
          </cell>
          <cell r="BA350">
            <v>0</v>
          </cell>
          <cell r="BB350">
            <v>4</v>
          </cell>
          <cell r="BC350">
            <v>230</v>
          </cell>
          <cell r="BI350">
            <v>2.1000000000000001E-2</v>
          </cell>
          <cell r="BJ350">
            <v>0</v>
          </cell>
          <cell r="BK350">
            <v>1.2999999999999999E-2</v>
          </cell>
          <cell r="BL350">
            <v>1.2999999999999999E-2</v>
          </cell>
          <cell r="BM350">
            <v>1.2999999999999999E-2</v>
          </cell>
          <cell r="BN350">
            <v>6.8000000000000005E-2</v>
          </cell>
          <cell r="BO350">
            <v>7.1999999999999995E-2</v>
          </cell>
          <cell r="BP350">
            <v>6.8000000000000005E-2</v>
          </cell>
          <cell r="BQ350">
            <v>8.5000000000000006E-2</v>
          </cell>
          <cell r="BR350">
            <v>4.7E-2</v>
          </cell>
          <cell r="BS350">
            <v>0.13100000000000001</v>
          </cell>
          <cell r="BT350">
            <v>0.21199999999999999</v>
          </cell>
          <cell r="BU350">
            <v>0.496</v>
          </cell>
          <cell r="BV350">
            <v>0.42399999999999999</v>
          </cell>
          <cell r="BW350">
            <v>0.47899999999999998</v>
          </cell>
          <cell r="BX350">
            <v>0.32600000000000001</v>
          </cell>
          <cell r="BY350">
            <v>0.41899999999999998</v>
          </cell>
          <cell r="BZ350">
            <v>0.41499999999999998</v>
          </cell>
          <cell r="CA350">
            <v>8.0000000000000002E-3</v>
          </cell>
          <cell r="CB350">
            <v>8.0000000000000002E-3</v>
          </cell>
          <cell r="CC350">
            <v>3.4000000000000002E-2</v>
          </cell>
          <cell r="CD350">
            <v>1.7000000000000001E-2</v>
          </cell>
          <cell r="CE350">
            <v>2.5000000000000001E-2</v>
          </cell>
          <cell r="CF350">
            <v>1.7000000000000001E-2</v>
          </cell>
          <cell r="CG350">
            <v>0.40300000000000002</v>
          </cell>
          <cell r="CH350">
            <v>0.5</v>
          </cell>
          <cell r="CI350">
            <v>0.39</v>
          </cell>
          <cell r="CJ350">
            <v>0.59699999999999998</v>
          </cell>
          <cell r="CK350">
            <v>0.41099999999999998</v>
          </cell>
          <cell r="CL350">
            <v>0.28799999999999998</v>
          </cell>
          <cell r="CM350">
            <v>8.0000000000000002E-3</v>
          </cell>
          <cell r="CN350">
            <v>4.0000000000000001E-3</v>
          </cell>
          <cell r="CO350">
            <v>4.0000000000000001E-3</v>
          </cell>
          <cell r="CP350">
            <v>4.0000000000000001E-3</v>
          </cell>
          <cell r="CQ350">
            <v>8.0000000000000002E-3</v>
          </cell>
          <cell r="CR350">
            <v>4.0000000000000001E-3</v>
          </cell>
          <cell r="CS350">
            <v>2.5000000000000001E-2</v>
          </cell>
          <cell r="CT350">
            <v>8.8999999999999996E-2</v>
          </cell>
          <cell r="CU350">
            <v>4.2000000000000003E-2</v>
          </cell>
          <cell r="CV350">
            <v>0</v>
          </cell>
          <cell r="CW350">
            <v>1.2999999999999999E-2</v>
          </cell>
          <cell r="CX350">
            <v>1.2999999999999999E-2</v>
          </cell>
          <cell r="CY350">
            <v>4.2000000000000003E-2</v>
          </cell>
          <cell r="CZ350">
            <v>0.03</v>
          </cell>
          <cell r="DA350">
            <v>2.5000000000000001E-2</v>
          </cell>
          <cell r="DB350">
            <v>8.5000000000000006E-2</v>
          </cell>
          <cell r="DC350">
            <v>0.106</v>
          </cell>
          <cell r="DD350">
            <v>7.5999999999999998E-2</v>
          </cell>
          <cell r="DE350">
            <v>0.17799999999999999</v>
          </cell>
          <cell r="DF350">
            <v>0.19500000000000001</v>
          </cell>
          <cell r="DG350">
            <v>0.28000000000000003</v>
          </cell>
          <cell r="DH350">
            <v>0.23699999999999999</v>
          </cell>
          <cell r="DI350">
            <v>0.23300000000000001</v>
          </cell>
          <cell r="DJ350">
            <v>0.33900000000000002</v>
          </cell>
          <cell r="DK350">
            <v>0.26700000000000002</v>
          </cell>
          <cell r="DL350">
            <v>0.28000000000000003</v>
          </cell>
          <cell r="DM350">
            <v>0.30499999999999999</v>
          </cell>
          <cell r="DN350">
            <v>4.0000000000000001E-3</v>
          </cell>
          <cell r="DO350">
            <v>0</v>
          </cell>
          <cell r="DP350">
            <v>4.0000000000000001E-3</v>
          </cell>
          <cell r="DQ350">
            <v>8.0000000000000002E-3</v>
          </cell>
          <cell r="DR350">
            <v>4.0000000000000001E-3</v>
          </cell>
          <cell r="DS350">
            <v>4.0000000000000001E-3</v>
          </cell>
          <cell r="DT350">
            <v>8.0000000000000002E-3</v>
          </cell>
          <cell r="DU350">
            <v>4.0000000000000001E-3</v>
          </cell>
          <cell r="DV350">
            <v>8.0000000000000002E-3</v>
          </cell>
          <cell r="DW350">
            <v>0.80900000000000005</v>
          </cell>
          <cell r="DX350">
            <v>0.78800000000000003</v>
          </cell>
          <cell r="DY350">
            <v>0.69899999999999995</v>
          </cell>
          <cell r="DZ350">
            <v>0.70799999999999996</v>
          </cell>
          <cell r="EA350">
            <v>0.72499999999999998</v>
          </cell>
          <cell r="EB350">
            <v>0.627</v>
          </cell>
          <cell r="EC350">
            <v>0.61399999999999999</v>
          </cell>
          <cell r="ED350">
            <v>0.52100000000000002</v>
          </cell>
          <cell r="EE350">
            <v>0.56799999999999995</v>
          </cell>
          <cell r="EF350">
            <v>0.441</v>
          </cell>
          <cell r="EG350">
            <v>1.7000000000000001E-2</v>
          </cell>
          <cell r="EH350">
            <v>4.0000000000000001E-3</v>
          </cell>
          <cell r="EJ350">
            <v>0.32600000000000001</v>
          </cell>
          <cell r="EK350">
            <v>8.1000000000000003E-2</v>
          </cell>
          <cell r="EL350">
            <v>0.03</v>
          </cell>
          <cell r="EN350">
            <v>0.14000000000000001</v>
          </cell>
          <cell r="EO350">
            <v>0.377</v>
          </cell>
          <cell r="EP350">
            <v>0.32600000000000001</v>
          </cell>
          <cell r="ER350">
            <v>8.0000000000000002E-3</v>
          </cell>
          <cell r="ES350">
            <v>4.0000000000000001E-3</v>
          </cell>
          <cell r="ET350">
            <v>1.7000000000000001E-2</v>
          </cell>
          <cell r="EV350">
            <v>8.5000000000000006E-2</v>
          </cell>
          <cell r="EW350">
            <v>0.52100000000000002</v>
          </cell>
          <cell r="EX350">
            <v>0.623</v>
          </cell>
          <cell r="EZ350">
            <v>8.3000000000000007</v>
          </cell>
          <cell r="FA350">
            <v>8.0000000000000002E-3</v>
          </cell>
          <cell r="FB350">
            <v>8.0000000000000002E-3</v>
          </cell>
          <cell r="FC350">
            <v>2.5000000000000001E-2</v>
          </cell>
          <cell r="FD350">
            <v>1.7000000000000001E-2</v>
          </cell>
          <cell r="FE350">
            <v>4.2000000000000003E-2</v>
          </cell>
          <cell r="FF350">
            <v>5.8999999999999997E-2</v>
          </cell>
          <cell r="FG350">
            <v>8.1000000000000003E-2</v>
          </cell>
          <cell r="FH350">
            <v>0.16900000000000001</v>
          </cell>
          <cell r="FI350">
            <v>0.22</v>
          </cell>
          <cell r="FJ350">
            <v>0.35599999999999998</v>
          </cell>
          <cell r="FK350">
            <v>1.2999999999999999E-2</v>
          </cell>
          <cell r="GA350">
            <v>0.03</v>
          </cell>
          <cell r="GB350">
            <v>2.5000000000000001E-2</v>
          </cell>
          <cell r="GC350">
            <v>2.1000000000000001E-2</v>
          </cell>
          <cell r="GD350">
            <v>7.1999999999999995E-2</v>
          </cell>
          <cell r="GE350">
            <v>0.186</v>
          </cell>
          <cell r="GF350">
            <v>2.1000000000000001E-2</v>
          </cell>
          <cell r="GG350">
            <v>0.49199999999999999</v>
          </cell>
          <cell r="GH350">
            <v>0.42799999999999999</v>
          </cell>
          <cell r="GI350">
            <v>0.41099999999999998</v>
          </cell>
          <cell r="GJ350">
            <v>0.51300000000000001</v>
          </cell>
          <cell r="GK350">
            <v>0.42799999999999999</v>
          </cell>
          <cell r="GL350">
            <v>0.5</v>
          </cell>
          <cell r="GM350">
            <v>0.436</v>
          </cell>
          <cell r="GN350">
            <v>0.35199999999999998</v>
          </cell>
          <cell r="GO350">
            <v>0.42799999999999999</v>
          </cell>
          <cell r="GP350">
            <v>0.33900000000000002</v>
          </cell>
          <cell r="GQ350">
            <v>0.246</v>
          </cell>
          <cell r="GR350">
            <v>0.41099999999999998</v>
          </cell>
          <cell r="GS350">
            <v>2.1000000000000001E-2</v>
          </cell>
          <cell r="GT350">
            <v>0.157</v>
          </cell>
          <cell r="GU350">
            <v>0.10199999999999999</v>
          </cell>
          <cell r="GV350">
            <v>3.4000000000000002E-2</v>
          </cell>
          <cell r="GW350">
            <v>9.7000000000000003E-2</v>
          </cell>
          <cell r="GX350">
            <v>3.4000000000000002E-2</v>
          </cell>
          <cell r="GY350">
            <v>1.2999999999999999E-2</v>
          </cell>
          <cell r="GZ350">
            <v>1.7000000000000001E-2</v>
          </cell>
          <cell r="HA350">
            <v>1.2999999999999999E-2</v>
          </cell>
          <cell r="HB350">
            <v>1.2999999999999999E-2</v>
          </cell>
          <cell r="HC350">
            <v>2.5000000000000001E-2</v>
          </cell>
          <cell r="HD350">
            <v>2.1000000000000001E-2</v>
          </cell>
          <cell r="HE350">
            <v>8.0000000000000002E-3</v>
          </cell>
          <cell r="HF350">
            <v>2.1000000000000001E-2</v>
          </cell>
          <cell r="HG350">
            <v>2.5000000000000001E-2</v>
          </cell>
          <cell r="HH350">
            <v>0.03</v>
          </cell>
          <cell r="HI350">
            <v>1.7000000000000001E-2</v>
          </cell>
          <cell r="HJ350">
            <v>1.2999999999999999E-2</v>
          </cell>
        </row>
        <row r="351">
          <cell r="G351" t="str">
            <v>GALILEO</v>
          </cell>
          <cell r="L351" t="str">
            <v>Fulton Elementary Network</v>
          </cell>
          <cell r="AB351">
            <v>610009</v>
          </cell>
          <cell r="AR351" t="str">
            <v>&lt; 30</v>
          </cell>
          <cell r="AS351" t="str">
            <v/>
          </cell>
          <cell r="AT351" t="str">
            <v/>
          </cell>
          <cell r="AU351" t="str">
            <v/>
          </cell>
        </row>
        <row r="352">
          <cell r="G352" t="str">
            <v>JAHN</v>
          </cell>
          <cell r="L352" t="str">
            <v>Ravenswood-Ridge Elementary Network</v>
          </cell>
          <cell r="AB352">
            <v>610010</v>
          </cell>
          <cell r="AR352" t="str">
            <v>&lt; 30</v>
          </cell>
          <cell r="AS352" t="str">
            <v/>
          </cell>
          <cell r="AT352" t="str">
            <v/>
          </cell>
          <cell r="AU352" t="str">
            <v/>
          </cell>
        </row>
        <row r="353">
          <cell r="G353" t="str">
            <v>JAMIESON</v>
          </cell>
          <cell r="L353" t="str">
            <v>Ravenswood-Ridge Elementary Network</v>
          </cell>
          <cell r="AB353">
            <v>610011</v>
          </cell>
          <cell r="AR353" t="str">
            <v>35</v>
          </cell>
          <cell r="AS353" t="str">
            <v>strong</v>
          </cell>
          <cell r="AT353" t="str">
            <v>neutral</v>
          </cell>
          <cell r="AU353" t="str">
            <v>strong</v>
          </cell>
          <cell r="AV353">
            <v>69</v>
          </cell>
          <cell r="AW353">
            <v>46</v>
          </cell>
          <cell r="AX353">
            <v>63</v>
          </cell>
          <cell r="AY353">
            <v>182</v>
          </cell>
          <cell r="AZ353">
            <v>61</v>
          </cell>
          <cell r="BA353">
            <v>46</v>
          </cell>
          <cell r="BB353">
            <v>4</v>
          </cell>
          <cell r="BC353">
            <v>56</v>
          </cell>
          <cell r="BI353">
            <v>1.0999999999999999E-2</v>
          </cell>
          <cell r="BJ353">
            <v>1.6E-2</v>
          </cell>
          <cell r="BK353">
            <v>1.6E-2</v>
          </cell>
          <cell r="BL353">
            <v>1.6E-2</v>
          </cell>
          <cell r="BM353">
            <v>1.6E-2</v>
          </cell>
          <cell r="BN353">
            <v>0.06</v>
          </cell>
          <cell r="BO353">
            <v>3.3000000000000002E-2</v>
          </cell>
          <cell r="BP353">
            <v>2.7E-2</v>
          </cell>
          <cell r="BQ353">
            <v>2.7E-2</v>
          </cell>
          <cell r="BR353">
            <v>1.6E-2</v>
          </cell>
          <cell r="BS353">
            <v>7.0999999999999994E-2</v>
          </cell>
          <cell r="BT353">
            <v>7.0999999999999994E-2</v>
          </cell>
          <cell r="BU353">
            <v>0.192</v>
          </cell>
          <cell r="BV353">
            <v>0.22</v>
          </cell>
          <cell r="BW353">
            <v>0.24199999999999999</v>
          </cell>
          <cell r="BX353">
            <v>0.192</v>
          </cell>
          <cell r="BY353">
            <v>0.30199999999999999</v>
          </cell>
          <cell r="BZ353">
            <v>0.26400000000000001</v>
          </cell>
          <cell r="CA353">
            <v>2.7E-2</v>
          </cell>
          <cell r="CB353">
            <v>1.0999999999999999E-2</v>
          </cell>
          <cell r="CC353">
            <v>1.0999999999999999E-2</v>
          </cell>
          <cell r="CD353">
            <v>2.7E-2</v>
          </cell>
          <cell r="CE353">
            <v>1.6E-2</v>
          </cell>
          <cell r="CF353">
            <v>2.7E-2</v>
          </cell>
          <cell r="CG353">
            <v>0.73599999999999999</v>
          </cell>
          <cell r="CH353">
            <v>0.72499999999999998</v>
          </cell>
          <cell r="CI353">
            <v>0.70299999999999996</v>
          </cell>
          <cell r="CJ353">
            <v>0.747</v>
          </cell>
          <cell r="CK353">
            <v>0.59299999999999997</v>
          </cell>
          <cell r="CL353">
            <v>0.57699999999999996</v>
          </cell>
          <cell r="CM353">
            <v>5.0000000000000001E-3</v>
          </cell>
          <cell r="CN353">
            <v>5.0000000000000001E-3</v>
          </cell>
          <cell r="CO353">
            <v>1.6E-2</v>
          </cell>
          <cell r="CP353">
            <v>1.6E-2</v>
          </cell>
          <cell r="CQ353">
            <v>5.0000000000000001E-3</v>
          </cell>
          <cell r="CR353">
            <v>1.0999999999999999E-2</v>
          </cell>
          <cell r="CS353">
            <v>3.3000000000000002E-2</v>
          </cell>
          <cell r="CT353">
            <v>9.9000000000000005E-2</v>
          </cell>
          <cell r="CU353">
            <v>3.7999999999999999E-2</v>
          </cell>
          <cell r="CV353">
            <v>5.0000000000000001E-3</v>
          </cell>
          <cell r="CW353">
            <v>2.1999999999999999E-2</v>
          </cell>
          <cell r="CX353">
            <v>1.6E-2</v>
          </cell>
          <cell r="CY353">
            <v>1.0999999999999999E-2</v>
          </cell>
          <cell r="CZ353">
            <v>2.7E-2</v>
          </cell>
          <cell r="DA353">
            <v>7.0999999999999994E-2</v>
          </cell>
          <cell r="DB353">
            <v>7.0999999999999994E-2</v>
          </cell>
          <cell r="DC353">
            <v>0.126</v>
          </cell>
          <cell r="DD353">
            <v>0.11</v>
          </cell>
          <cell r="DE353">
            <v>0.126</v>
          </cell>
          <cell r="DF353">
            <v>0.17</v>
          </cell>
          <cell r="DG353">
            <v>0.22</v>
          </cell>
          <cell r="DH353">
            <v>0.192</v>
          </cell>
          <cell r="DI353">
            <v>0.192</v>
          </cell>
          <cell r="DJ353">
            <v>0.247</v>
          </cell>
          <cell r="DK353">
            <v>0.22500000000000001</v>
          </cell>
          <cell r="DL353">
            <v>0.20300000000000001</v>
          </cell>
          <cell r="DM353">
            <v>0.20300000000000001</v>
          </cell>
          <cell r="DN353">
            <v>1.0999999999999999E-2</v>
          </cell>
          <cell r="DO353">
            <v>1.0999999999999999E-2</v>
          </cell>
          <cell r="DP353">
            <v>1.0999999999999999E-2</v>
          </cell>
          <cell r="DQ353">
            <v>5.0000000000000001E-3</v>
          </cell>
          <cell r="DR353">
            <v>1.0999999999999999E-2</v>
          </cell>
          <cell r="DS353">
            <v>1.6E-2</v>
          </cell>
          <cell r="DT353">
            <v>1.6E-2</v>
          </cell>
          <cell r="DU353">
            <v>2.7E-2</v>
          </cell>
          <cell r="DV353">
            <v>1.6E-2</v>
          </cell>
          <cell r="DW353">
            <v>0.85199999999999998</v>
          </cell>
          <cell r="DX353">
            <v>0.79100000000000004</v>
          </cell>
          <cell r="DY353">
            <v>0.73599999999999999</v>
          </cell>
          <cell r="DZ353">
            <v>0.77500000000000002</v>
          </cell>
          <cell r="EA353">
            <v>0.76400000000000001</v>
          </cell>
          <cell r="EB353">
            <v>0.65400000000000003</v>
          </cell>
          <cell r="EC353">
            <v>0.65400000000000003</v>
          </cell>
          <cell r="ED353">
            <v>0.54400000000000004</v>
          </cell>
          <cell r="EE353">
            <v>0.63200000000000001</v>
          </cell>
          <cell r="EF353">
            <v>0.47299999999999998</v>
          </cell>
          <cell r="EG353">
            <v>1.6E-2</v>
          </cell>
          <cell r="EH353">
            <v>1.0999999999999999E-2</v>
          </cell>
          <cell r="EJ353">
            <v>0.30199999999999999</v>
          </cell>
          <cell r="EK353">
            <v>2.1999999999999999E-2</v>
          </cell>
          <cell r="EL353">
            <v>0</v>
          </cell>
          <cell r="EN353">
            <v>0.06</v>
          </cell>
          <cell r="EO353">
            <v>0.192</v>
          </cell>
          <cell r="EP353">
            <v>0.18099999999999999</v>
          </cell>
          <cell r="ER353">
            <v>3.7999999999999999E-2</v>
          </cell>
          <cell r="ES353">
            <v>3.3000000000000002E-2</v>
          </cell>
          <cell r="ET353">
            <v>4.9000000000000002E-2</v>
          </cell>
          <cell r="EV353">
            <v>0.126</v>
          </cell>
          <cell r="EW353">
            <v>0.73599999999999999</v>
          </cell>
          <cell r="EX353">
            <v>0.75800000000000001</v>
          </cell>
          <cell r="EZ353">
            <v>9.06</v>
          </cell>
          <cell r="FA353">
            <v>1.6E-2</v>
          </cell>
          <cell r="FB353">
            <v>5.0000000000000001E-3</v>
          </cell>
          <cell r="FC353">
            <v>0</v>
          </cell>
          <cell r="FD353">
            <v>2.1999999999999999E-2</v>
          </cell>
          <cell r="FE353">
            <v>1.0999999999999999E-2</v>
          </cell>
          <cell r="FF353">
            <v>1.0999999999999999E-2</v>
          </cell>
          <cell r="FG353">
            <v>4.3999999999999997E-2</v>
          </cell>
          <cell r="FH353">
            <v>8.7999999999999995E-2</v>
          </cell>
          <cell r="FI353">
            <v>0.187</v>
          </cell>
          <cell r="FJ353">
            <v>0.58799999999999997</v>
          </cell>
          <cell r="FK353">
            <v>2.7E-2</v>
          </cell>
          <cell r="GA353">
            <v>5.0000000000000001E-3</v>
          </cell>
          <cell r="GB353">
            <v>0</v>
          </cell>
          <cell r="GC353">
            <v>5.0000000000000001E-3</v>
          </cell>
          <cell r="GD353">
            <v>2.1999999999999999E-2</v>
          </cell>
          <cell r="GE353">
            <v>0.17</v>
          </cell>
          <cell r="GF353">
            <v>5.0000000000000001E-3</v>
          </cell>
          <cell r="GG353">
            <v>0.26900000000000002</v>
          </cell>
          <cell r="GH353">
            <v>0.32400000000000001</v>
          </cell>
          <cell r="GI353">
            <v>0.24199999999999999</v>
          </cell>
          <cell r="GJ353">
            <v>0.27500000000000002</v>
          </cell>
          <cell r="GK353">
            <v>0.32400000000000001</v>
          </cell>
          <cell r="GL353">
            <v>0.22500000000000001</v>
          </cell>
          <cell r="GM353">
            <v>0.64300000000000002</v>
          </cell>
          <cell r="GN353">
            <v>0.47799999999999998</v>
          </cell>
          <cell r="GO353">
            <v>0.60399999999999998</v>
          </cell>
          <cell r="GP353">
            <v>0.58799999999999997</v>
          </cell>
          <cell r="GQ353">
            <v>0.33500000000000002</v>
          </cell>
          <cell r="GR353">
            <v>0.68700000000000006</v>
          </cell>
          <cell r="GS353">
            <v>1.6E-2</v>
          </cell>
          <cell r="GT353">
            <v>0.115</v>
          </cell>
          <cell r="GU353">
            <v>8.7999999999999995E-2</v>
          </cell>
          <cell r="GV353">
            <v>2.7E-2</v>
          </cell>
          <cell r="GW353">
            <v>6.6000000000000003E-2</v>
          </cell>
          <cell r="GX353">
            <v>1.6E-2</v>
          </cell>
          <cell r="GY353">
            <v>4.3999999999999997E-2</v>
          </cell>
          <cell r="GZ353">
            <v>4.9000000000000002E-2</v>
          </cell>
          <cell r="HA353">
            <v>3.7999999999999999E-2</v>
          </cell>
          <cell r="HB353">
            <v>3.3000000000000002E-2</v>
          </cell>
          <cell r="HC353">
            <v>5.5E-2</v>
          </cell>
          <cell r="HD353">
            <v>2.7E-2</v>
          </cell>
          <cell r="HE353">
            <v>2.1999999999999999E-2</v>
          </cell>
          <cell r="HF353">
            <v>3.3000000000000002E-2</v>
          </cell>
          <cell r="HG353">
            <v>2.1999999999999999E-2</v>
          </cell>
          <cell r="HH353">
            <v>5.5E-2</v>
          </cell>
          <cell r="HI353">
            <v>4.9000000000000002E-2</v>
          </cell>
          <cell r="HJ353">
            <v>3.7999999999999999E-2</v>
          </cell>
        </row>
        <row r="354">
          <cell r="G354" t="str">
            <v>JENNER</v>
          </cell>
          <cell r="L354" t="str">
            <v>Fullerton Elementary Network</v>
          </cell>
          <cell r="AB354">
            <v>610012</v>
          </cell>
          <cell r="AR354" t="str">
            <v>52</v>
          </cell>
          <cell r="AS354" t="str">
            <v>neutral</v>
          </cell>
          <cell r="AT354" t="str">
            <v>neutral</v>
          </cell>
          <cell r="AU354" t="str">
            <v>strong</v>
          </cell>
          <cell r="AV354">
            <v>57</v>
          </cell>
          <cell r="AW354">
            <v>42</v>
          </cell>
          <cell r="AX354">
            <v>77</v>
          </cell>
          <cell r="AY354">
            <v>101</v>
          </cell>
          <cell r="AZ354">
            <v>0</v>
          </cell>
          <cell r="BA354">
            <v>0</v>
          </cell>
          <cell r="BB354">
            <v>100</v>
          </cell>
          <cell r="BC354">
            <v>0</v>
          </cell>
          <cell r="BI354">
            <v>0.01</v>
          </cell>
          <cell r="BJ354">
            <v>0.01</v>
          </cell>
          <cell r="BK354">
            <v>0.02</v>
          </cell>
          <cell r="BL354">
            <v>0.02</v>
          </cell>
          <cell r="BM354">
            <v>0.02</v>
          </cell>
          <cell r="BN354">
            <v>0.02</v>
          </cell>
          <cell r="BO354">
            <v>0.04</v>
          </cell>
          <cell r="BP354">
            <v>0.03</v>
          </cell>
          <cell r="BQ354">
            <v>0.01</v>
          </cell>
          <cell r="BR354">
            <v>0.01</v>
          </cell>
          <cell r="BS354">
            <v>6.9000000000000006E-2</v>
          </cell>
          <cell r="BT354">
            <v>0.129</v>
          </cell>
          <cell r="BU354">
            <v>0.317</v>
          </cell>
          <cell r="BV354">
            <v>0.218</v>
          </cell>
          <cell r="BW354">
            <v>0.36599999999999999</v>
          </cell>
          <cell r="BX354">
            <v>0.25700000000000001</v>
          </cell>
          <cell r="BY354">
            <v>0.36599999999999999</v>
          </cell>
          <cell r="BZ354">
            <v>0.42599999999999999</v>
          </cell>
          <cell r="CA354">
            <v>0</v>
          </cell>
          <cell r="CB354">
            <v>0</v>
          </cell>
          <cell r="CC354">
            <v>0.01</v>
          </cell>
          <cell r="CD354">
            <v>0.02</v>
          </cell>
          <cell r="CE354">
            <v>0.01</v>
          </cell>
          <cell r="CF354">
            <v>0.03</v>
          </cell>
          <cell r="CG354">
            <v>0.63400000000000001</v>
          </cell>
          <cell r="CH354">
            <v>0.74299999999999999</v>
          </cell>
          <cell r="CI354">
            <v>0.59399999999999997</v>
          </cell>
          <cell r="CJ354">
            <v>0.69299999999999995</v>
          </cell>
          <cell r="CK354">
            <v>0.53500000000000003</v>
          </cell>
          <cell r="CL354">
            <v>0.39600000000000002</v>
          </cell>
          <cell r="CM354">
            <v>0</v>
          </cell>
          <cell r="CN354">
            <v>0.01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0.03</v>
          </cell>
          <cell r="CT354">
            <v>0.04</v>
          </cell>
          <cell r="CU354">
            <v>0.04</v>
          </cell>
          <cell r="CV354">
            <v>0.01</v>
          </cell>
          <cell r="CW354">
            <v>0.04</v>
          </cell>
          <cell r="CX354">
            <v>5.8999999999999997E-2</v>
          </cell>
          <cell r="CY354">
            <v>0.03</v>
          </cell>
          <cell r="CZ354">
            <v>0.03</v>
          </cell>
          <cell r="DA354">
            <v>7.9000000000000001E-2</v>
          </cell>
          <cell r="DB354">
            <v>0.04</v>
          </cell>
          <cell r="DC354">
            <v>0.04</v>
          </cell>
          <cell r="DD354">
            <v>0.05</v>
          </cell>
          <cell r="DE354">
            <v>0.248</v>
          </cell>
          <cell r="DF354">
            <v>0.218</v>
          </cell>
          <cell r="DG354">
            <v>0.248</v>
          </cell>
          <cell r="DH354">
            <v>0.22800000000000001</v>
          </cell>
          <cell r="DI354">
            <v>0.248</v>
          </cell>
          <cell r="DJ354">
            <v>0.38600000000000001</v>
          </cell>
          <cell r="DK354">
            <v>0.36599999999999999</v>
          </cell>
          <cell r="DL354">
            <v>0.28699999999999998</v>
          </cell>
          <cell r="DM354">
            <v>0.307</v>
          </cell>
          <cell r="DN354">
            <v>0.01</v>
          </cell>
          <cell r="DO354">
            <v>0</v>
          </cell>
          <cell r="DP354">
            <v>0</v>
          </cell>
          <cell r="DQ354">
            <v>0</v>
          </cell>
          <cell r="DR354">
            <v>0.01</v>
          </cell>
          <cell r="DS354">
            <v>0.01</v>
          </cell>
          <cell r="DT354">
            <v>0.01</v>
          </cell>
          <cell r="DU354">
            <v>0.01</v>
          </cell>
          <cell r="DV354">
            <v>0.01</v>
          </cell>
          <cell r="DW354">
            <v>0.73299999999999998</v>
          </cell>
          <cell r="DX354">
            <v>0.73299999999999998</v>
          </cell>
          <cell r="DY354">
            <v>0.69299999999999995</v>
          </cell>
          <cell r="DZ354">
            <v>0.74299999999999999</v>
          </cell>
          <cell r="EA354">
            <v>0.71299999999999997</v>
          </cell>
          <cell r="EB354">
            <v>0.52500000000000002</v>
          </cell>
          <cell r="EC354">
            <v>0.55400000000000005</v>
          </cell>
          <cell r="ED354">
            <v>0.624</v>
          </cell>
          <cell r="EE354">
            <v>0.59399999999999997</v>
          </cell>
          <cell r="EF354">
            <v>0.45500000000000002</v>
          </cell>
          <cell r="EG354">
            <v>0</v>
          </cell>
          <cell r="EH354">
            <v>0</v>
          </cell>
          <cell r="EJ354">
            <v>0.22800000000000001</v>
          </cell>
          <cell r="EK354">
            <v>0.03</v>
          </cell>
          <cell r="EL354">
            <v>0.05</v>
          </cell>
          <cell r="EN354">
            <v>0.16800000000000001</v>
          </cell>
          <cell r="EO354">
            <v>0.317</v>
          </cell>
          <cell r="EP354">
            <v>0.25700000000000001</v>
          </cell>
          <cell r="ER354">
            <v>0</v>
          </cell>
          <cell r="ES354">
            <v>0.02</v>
          </cell>
          <cell r="ET354">
            <v>6.9000000000000006E-2</v>
          </cell>
          <cell r="EV354">
            <v>0.14899999999999999</v>
          </cell>
          <cell r="EW354">
            <v>0.63400000000000001</v>
          </cell>
          <cell r="EX354">
            <v>0.624</v>
          </cell>
          <cell r="EZ354">
            <v>8.2899999999999991</v>
          </cell>
          <cell r="FA354">
            <v>0.01</v>
          </cell>
          <cell r="FB354">
            <v>0</v>
          </cell>
          <cell r="FC354">
            <v>0.01</v>
          </cell>
          <cell r="FD354">
            <v>0.02</v>
          </cell>
          <cell r="FE354">
            <v>9.9000000000000005E-2</v>
          </cell>
          <cell r="FF354">
            <v>0.04</v>
          </cell>
          <cell r="FG354">
            <v>6.9000000000000006E-2</v>
          </cell>
          <cell r="FH354">
            <v>0.19800000000000001</v>
          </cell>
          <cell r="FI354">
            <v>0.158</v>
          </cell>
          <cell r="FJ354">
            <v>0.38600000000000001</v>
          </cell>
          <cell r="FK354">
            <v>0.01</v>
          </cell>
          <cell r="GA354">
            <v>0.02</v>
          </cell>
          <cell r="GB354">
            <v>0.01</v>
          </cell>
          <cell r="GC354">
            <v>0.01</v>
          </cell>
          <cell r="GD354">
            <v>0.01</v>
          </cell>
          <cell r="GE354">
            <v>0.02</v>
          </cell>
          <cell r="GF354">
            <v>0</v>
          </cell>
          <cell r="GG354">
            <v>0.27700000000000002</v>
          </cell>
          <cell r="GH354">
            <v>0.23799999999999999</v>
          </cell>
          <cell r="GI354">
            <v>0.25700000000000001</v>
          </cell>
          <cell r="GJ354">
            <v>0.23799999999999999</v>
          </cell>
          <cell r="GK354">
            <v>0.32700000000000001</v>
          </cell>
          <cell r="GL354">
            <v>0.16800000000000001</v>
          </cell>
          <cell r="GM354">
            <v>0.65300000000000002</v>
          </cell>
          <cell r="GN354">
            <v>0.59399999999999997</v>
          </cell>
          <cell r="GO354">
            <v>0.624</v>
          </cell>
          <cell r="GP354">
            <v>0.68300000000000005</v>
          </cell>
          <cell r="GQ354">
            <v>0.61399999999999999</v>
          </cell>
          <cell r="GR354">
            <v>0.77200000000000002</v>
          </cell>
          <cell r="GS354">
            <v>0.04</v>
          </cell>
          <cell r="GT354">
            <v>0.129</v>
          </cell>
          <cell r="GU354">
            <v>7.9000000000000001E-2</v>
          </cell>
          <cell r="GV354">
            <v>5.8999999999999997E-2</v>
          </cell>
          <cell r="GW354">
            <v>0.03</v>
          </cell>
          <cell r="GX354">
            <v>0.05</v>
          </cell>
          <cell r="GY354">
            <v>0.01</v>
          </cell>
          <cell r="GZ354">
            <v>0.03</v>
          </cell>
          <cell r="HA354">
            <v>0.02</v>
          </cell>
          <cell r="HB354">
            <v>0.01</v>
          </cell>
          <cell r="HC354">
            <v>0.01</v>
          </cell>
          <cell r="HD354">
            <v>0.01</v>
          </cell>
          <cell r="HE354">
            <v>0</v>
          </cell>
          <cell r="HF354">
            <v>0</v>
          </cell>
          <cell r="HG354">
            <v>0.01</v>
          </cell>
          <cell r="HH354">
            <v>0</v>
          </cell>
          <cell r="HI354">
            <v>0</v>
          </cell>
          <cell r="HJ354">
            <v>0</v>
          </cell>
        </row>
        <row r="355">
          <cell r="G355" t="str">
            <v>PILSEN</v>
          </cell>
          <cell r="L355" t="str">
            <v>Pilsen-Little Village Elementary Network</v>
          </cell>
          <cell r="AB355">
            <v>610013</v>
          </cell>
          <cell r="AR355" t="str">
            <v>73</v>
          </cell>
          <cell r="AS355" t="str">
            <v>weak</v>
          </cell>
          <cell r="AT355" t="str">
            <v>neutral</v>
          </cell>
          <cell r="AU355" t="str">
            <v>neutral</v>
          </cell>
          <cell r="AV355">
            <v>26</v>
          </cell>
          <cell r="AW355">
            <v>42</v>
          </cell>
          <cell r="AX355">
            <v>45</v>
          </cell>
          <cell r="AY355">
            <v>181</v>
          </cell>
          <cell r="AZ355">
            <v>3</v>
          </cell>
          <cell r="BA355">
            <v>1</v>
          </cell>
          <cell r="BB355">
            <v>5</v>
          </cell>
          <cell r="BC355">
            <v>166</v>
          </cell>
          <cell r="BI355">
            <v>2.1999999999999999E-2</v>
          </cell>
          <cell r="BJ355">
            <v>1.7000000000000001E-2</v>
          </cell>
          <cell r="BK355">
            <v>3.3000000000000002E-2</v>
          </cell>
          <cell r="BL355">
            <v>2.8000000000000001E-2</v>
          </cell>
          <cell r="BM355">
            <v>1.0999999999999999E-2</v>
          </cell>
          <cell r="BN355">
            <v>6.0999999999999999E-2</v>
          </cell>
          <cell r="BO355">
            <v>9.4E-2</v>
          </cell>
          <cell r="BP355">
            <v>6.0999999999999999E-2</v>
          </cell>
          <cell r="BQ355">
            <v>0.105</v>
          </cell>
          <cell r="BR355">
            <v>7.1999999999999995E-2</v>
          </cell>
          <cell r="BS355">
            <v>0.14399999999999999</v>
          </cell>
          <cell r="BT355">
            <v>0.17699999999999999</v>
          </cell>
          <cell r="BU355">
            <v>0.42499999999999999</v>
          </cell>
          <cell r="BV355">
            <v>0.38700000000000001</v>
          </cell>
          <cell r="BW355">
            <v>0.43099999999999999</v>
          </cell>
          <cell r="BX355">
            <v>0.34799999999999998</v>
          </cell>
          <cell r="BY355">
            <v>0.38700000000000001</v>
          </cell>
          <cell r="BZ355">
            <v>0.33100000000000002</v>
          </cell>
          <cell r="CA355">
            <v>3.3000000000000002E-2</v>
          </cell>
          <cell r="CB355">
            <v>3.9E-2</v>
          </cell>
          <cell r="CC355">
            <v>0.05</v>
          </cell>
          <cell r="CD355">
            <v>2.1999999999999999E-2</v>
          </cell>
          <cell r="CE355">
            <v>0.05</v>
          </cell>
          <cell r="CF355">
            <v>6.0999999999999999E-2</v>
          </cell>
          <cell r="CG355">
            <v>0.42499999999999999</v>
          </cell>
          <cell r="CH355">
            <v>0.497</v>
          </cell>
          <cell r="CI355">
            <v>0.38100000000000001</v>
          </cell>
          <cell r="CJ355">
            <v>0.53</v>
          </cell>
          <cell r="CK355">
            <v>0.40899999999999997</v>
          </cell>
          <cell r="CL355">
            <v>0.37</v>
          </cell>
          <cell r="CM355">
            <v>6.0000000000000001E-3</v>
          </cell>
          <cell r="CN355">
            <v>6.0000000000000001E-3</v>
          </cell>
          <cell r="CO355">
            <v>0</v>
          </cell>
          <cell r="CP355">
            <v>6.0000000000000001E-3</v>
          </cell>
          <cell r="CQ355">
            <v>6.0000000000000001E-3</v>
          </cell>
          <cell r="CR355">
            <v>1.0999999999999999E-2</v>
          </cell>
          <cell r="CS355">
            <v>1.7000000000000001E-2</v>
          </cell>
          <cell r="CT355">
            <v>6.0999999999999999E-2</v>
          </cell>
          <cell r="CU355">
            <v>2.1999999999999999E-2</v>
          </cell>
          <cell r="CV355">
            <v>2.1999999999999999E-2</v>
          </cell>
          <cell r="CW355">
            <v>2.1999999999999999E-2</v>
          </cell>
          <cell r="CX355">
            <v>3.3000000000000002E-2</v>
          </cell>
          <cell r="CY355">
            <v>7.6999999999999999E-2</v>
          </cell>
          <cell r="CZ355">
            <v>2.1999999999999999E-2</v>
          </cell>
          <cell r="DA355">
            <v>3.3000000000000002E-2</v>
          </cell>
          <cell r="DB355">
            <v>7.6999999999999999E-2</v>
          </cell>
          <cell r="DC355">
            <v>7.1999999999999995E-2</v>
          </cell>
          <cell r="DD355">
            <v>7.1999999999999995E-2</v>
          </cell>
          <cell r="DE355">
            <v>0.193</v>
          </cell>
          <cell r="DF355">
            <v>0.23200000000000001</v>
          </cell>
          <cell r="DG355">
            <v>0.27600000000000002</v>
          </cell>
          <cell r="DH355">
            <v>0.23799999999999999</v>
          </cell>
          <cell r="DI355">
            <v>0.23200000000000001</v>
          </cell>
          <cell r="DJ355">
            <v>0.309</v>
          </cell>
          <cell r="DK355">
            <v>0.27100000000000002</v>
          </cell>
          <cell r="DL355">
            <v>0.26500000000000001</v>
          </cell>
          <cell r="DM355">
            <v>0.24299999999999999</v>
          </cell>
          <cell r="DN355">
            <v>2.1999999999999999E-2</v>
          </cell>
          <cell r="DO355">
            <v>2.1999999999999999E-2</v>
          </cell>
          <cell r="DP355">
            <v>2.8000000000000001E-2</v>
          </cell>
          <cell r="DQ355">
            <v>2.1999999999999999E-2</v>
          </cell>
          <cell r="DR355">
            <v>1.7000000000000001E-2</v>
          </cell>
          <cell r="DS355">
            <v>2.8000000000000001E-2</v>
          </cell>
          <cell r="DT355">
            <v>3.3000000000000002E-2</v>
          </cell>
          <cell r="DU355">
            <v>2.1999999999999999E-2</v>
          </cell>
          <cell r="DV355">
            <v>3.9E-2</v>
          </cell>
          <cell r="DW355">
            <v>0.75700000000000001</v>
          </cell>
          <cell r="DX355">
            <v>0.71799999999999997</v>
          </cell>
          <cell r="DY355">
            <v>0.66300000000000003</v>
          </cell>
          <cell r="DZ355">
            <v>0.65700000000000003</v>
          </cell>
          <cell r="EA355">
            <v>0.72399999999999998</v>
          </cell>
          <cell r="EB355">
            <v>0.61899999999999999</v>
          </cell>
          <cell r="EC355">
            <v>0.60199999999999998</v>
          </cell>
          <cell r="ED355">
            <v>0.57999999999999996</v>
          </cell>
          <cell r="EE355">
            <v>0.624</v>
          </cell>
          <cell r="EF355">
            <v>0.40300000000000002</v>
          </cell>
          <cell r="EG355">
            <v>0</v>
          </cell>
          <cell r="EH355">
            <v>1.0999999999999999E-2</v>
          </cell>
          <cell r="EJ355">
            <v>0.26</v>
          </cell>
          <cell r="EK355">
            <v>8.3000000000000004E-2</v>
          </cell>
          <cell r="EL355">
            <v>4.3999999999999997E-2</v>
          </cell>
          <cell r="EN355">
            <v>0.16</v>
          </cell>
          <cell r="EO355">
            <v>0.35899999999999999</v>
          </cell>
          <cell r="EP355">
            <v>0.32</v>
          </cell>
          <cell r="ER355">
            <v>7.6999999999999999E-2</v>
          </cell>
          <cell r="ES355">
            <v>6.6000000000000003E-2</v>
          </cell>
          <cell r="ET355">
            <v>0.11600000000000001</v>
          </cell>
          <cell r="EV355">
            <v>9.9000000000000005E-2</v>
          </cell>
          <cell r="EW355">
            <v>0.49199999999999999</v>
          </cell>
          <cell r="EX355">
            <v>0.50800000000000001</v>
          </cell>
          <cell r="EZ355">
            <v>8.19</v>
          </cell>
          <cell r="FA355">
            <v>2.8000000000000001E-2</v>
          </cell>
          <cell r="FB355">
            <v>6.0000000000000001E-3</v>
          </cell>
          <cell r="FC355">
            <v>1.7000000000000001E-2</v>
          </cell>
          <cell r="FD355">
            <v>1.7000000000000001E-2</v>
          </cell>
          <cell r="FE355">
            <v>2.1999999999999999E-2</v>
          </cell>
          <cell r="FF355">
            <v>0.05</v>
          </cell>
          <cell r="FG355">
            <v>9.4E-2</v>
          </cell>
          <cell r="FH355">
            <v>0.13300000000000001</v>
          </cell>
          <cell r="FI355">
            <v>0.221</v>
          </cell>
          <cell r="FJ355">
            <v>0.29299999999999998</v>
          </cell>
          <cell r="FK355">
            <v>0.122</v>
          </cell>
          <cell r="GA355">
            <v>0</v>
          </cell>
          <cell r="GB355">
            <v>2.8000000000000001E-2</v>
          </cell>
          <cell r="GC355">
            <v>1.7000000000000001E-2</v>
          </cell>
          <cell r="GD355">
            <v>2.1999999999999999E-2</v>
          </cell>
          <cell r="GE355">
            <v>7.6999999999999999E-2</v>
          </cell>
          <cell r="GF355">
            <v>3.3000000000000002E-2</v>
          </cell>
          <cell r="GG355">
            <v>0.35399999999999998</v>
          </cell>
          <cell r="GH355">
            <v>0.27600000000000002</v>
          </cell>
          <cell r="GI355">
            <v>0.26</v>
          </cell>
          <cell r="GJ355">
            <v>0.32</v>
          </cell>
          <cell r="GK355">
            <v>0.309</v>
          </cell>
          <cell r="GL355">
            <v>0.35399999999999998</v>
          </cell>
          <cell r="GM355">
            <v>0.47</v>
          </cell>
          <cell r="GN355">
            <v>0.32</v>
          </cell>
          <cell r="GO355">
            <v>0.42</v>
          </cell>
          <cell r="GP355">
            <v>0.40300000000000002</v>
          </cell>
          <cell r="GQ355">
            <v>0.35399999999999998</v>
          </cell>
          <cell r="GR355">
            <v>0.42499999999999999</v>
          </cell>
          <cell r="GS355">
            <v>7.6999999999999999E-2</v>
          </cell>
          <cell r="GT355">
            <v>0.215</v>
          </cell>
          <cell r="GU355">
            <v>0.17699999999999999</v>
          </cell>
          <cell r="GV355">
            <v>0.11</v>
          </cell>
          <cell r="GW355">
            <v>0.13300000000000001</v>
          </cell>
          <cell r="GX355">
            <v>5.5E-2</v>
          </cell>
          <cell r="GY355">
            <v>1.0999999999999999E-2</v>
          </cell>
          <cell r="GZ355">
            <v>1.7000000000000001E-2</v>
          </cell>
          <cell r="HA355">
            <v>1.0999999999999999E-2</v>
          </cell>
          <cell r="HB355">
            <v>1.7000000000000001E-2</v>
          </cell>
          <cell r="HC355">
            <v>1.7000000000000001E-2</v>
          </cell>
          <cell r="HD355">
            <v>1.7000000000000001E-2</v>
          </cell>
          <cell r="HE355">
            <v>8.7999999999999995E-2</v>
          </cell>
          <cell r="HF355">
            <v>0.14399999999999999</v>
          </cell>
          <cell r="HG355">
            <v>0.11600000000000001</v>
          </cell>
          <cell r="HH355">
            <v>0.127</v>
          </cell>
          <cell r="HI355">
            <v>0.11</v>
          </cell>
          <cell r="HJ355">
            <v>0.11600000000000001</v>
          </cell>
        </row>
        <row r="356">
          <cell r="G356" t="str">
            <v>JUNGMAN</v>
          </cell>
          <cell r="L356" t="str">
            <v>Pilsen-Little Village Elementary Network</v>
          </cell>
          <cell r="AB356">
            <v>610015</v>
          </cell>
          <cell r="AR356" t="str">
            <v>&gt; 75</v>
          </cell>
          <cell r="AS356" t="str">
            <v>neutral</v>
          </cell>
          <cell r="AT356" t="str">
            <v>strong</v>
          </cell>
          <cell r="AU356" t="str">
            <v>neutral</v>
          </cell>
          <cell r="AV356">
            <v>40</v>
          </cell>
          <cell r="AW356">
            <v>64</v>
          </cell>
          <cell r="AX356">
            <v>48</v>
          </cell>
          <cell r="AY356">
            <v>143</v>
          </cell>
          <cell r="AZ356">
            <v>0</v>
          </cell>
          <cell r="BA356">
            <v>0</v>
          </cell>
          <cell r="BB356">
            <v>1</v>
          </cell>
          <cell r="BC356">
            <v>137</v>
          </cell>
          <cell r="BI356">
            <v>3.5000000000000003E-2</v>
          </cell>
          <cell r="BJ356">
            <v>0</v>
          </cell>
          <cell r="BK356">
            <v>1.4E-2</v>
          </cell>
          <cell r="BL356">
            <v>0</v>
          </cell>
          <cell r="BM356">
            <v>7.0000000000000001E-3</v>
          </cell>
          <cell r="BN356">
            <v>3.5000000000000003E-2</v>
          </cell>
          <cell r="BO356">
            <v>5.6000000000000001E-2</v>
          </cell>
          <cell r="BP356">
            <v>4.2000000000000003E-2</v>
          </cell>
          <cell r="BQ356">
            <v>3.5000000000000003E-2</v>
          </cell>
          <cell r="BR356">
            <v>3.5000000000000003E-2</v>
          </cell>
          <cell r="BS356">
            <v>4.9000000000000002E-2</v>
          </cell>
          <cell r="BT356">
            <v>0.14699999999999999</v>
          </cell>
          <cell r="BU356">
            <v>0.41299999999999998</v>
          </cell>
          <cell r="BV356">
            <v>0.378</v>
          </cell>
          <cell r="BW356">
            <v>0.49</v>
          </cell>
          <cell r="BX356">
            <v>0.33600000000000002</v>
          </cell>
          <cell r="BY356">
            <v>0.441</v>
          </cell>
          <cell r="BZ356">
            <v>0.46899999999999997</v>
          </cell>
          <cell r="CA356">
            <v>1.4E-2</v>
          </cell>
          <cell r="CB356">
            <v>7.0000000000000001E-3</v>
          </cell>
          <cell r="CC356">
            <v>2.8000000000000001E-2</v>
          </cell>
          <cell r="CD356">
            <v>1.4E-2</v>
          </cell>
          <cell r="CE356">
            <v>3.5000000000000003E-2</v>
          </cell>
          <cell r="CF356">
            <v>1.4E-2</v>
          </cell>
          <cell r="CG356">
            <v>0.48299999999999998</v>
          </cell>
          <cell r="CH356">
            <v>0.57299999999999995</v>
          </cell>
          <cell r="CI356">
            <v>0.434</v>
          </cell>
          <cell r="CJ356">
            <v>0.61499999999999999</v>
          </cell>
          <cell r="CK356">
            <v>0.46899999999999997</v>
          </cell>
          <cell r="CL356">
            <v>0.33600000000000002</v>
          </cell>
          <cell r="CM356">
            <v>7.0000000000000001E-3</v>
          </cell>
          <cell r="CN356">
            <v>7.0000000000000001E-3</v>
          </cell>
          <cell r="CO356">
            <v>0</v>
          </cell>
          <cell r="CP356">
            <v>7.0000000000000001E-3</v>
          </cell>
          <cell r="CQ356">
            <v>0</v>
          </cell>
          <cell r="CR356">
            <v>0</v>
          </cell>
          <cell r="CS356">
            <v>0</v>
          </cell>
          <cell r="CT356">
            <v>1.4E-2</v>
          </cell>
          <cell r="CU356">
            <v>7.0000000000000001E-3</v>
          </cell>
          <cell r="CV356">
            <v>7.0000000000000001E-3</v>
          </cell>
          <cell r="CW356">
            <v>0</v>
          </cell>
          <cell r="CX356">
            <v>0</v>
          </cell>
          <cell r="CY356">
            <v>7.0000000000000001E-3</v>
          </cell>
          <cell r="CZ356">
            <v>0</v>
          </cell>
          <cell r="DA356">
            <v>1.4E-2</v>
          </cell>
          <cell r="DB356">
            <v>2.1000000000000001E-2</v>
          </cell>
          <cell r="DC356">
            <v>3.5000000000000003E-2</v>
          </cell>
          <cell r="DD356">
            <v>2.8000000000000001E-2</v>
          </cell>
          <cell r="DE356">
            <v>0.19600000000000001</v>
          </cell>
          <cell r="DF356">
            <v>0.189</v>
          </cell>
          <cell r="DG356">
            <v>0.224</v>
          </cell>
          <cell r="DH356">
            <v>0.21</v>
          </cell>
          <cell r="DI356">
            <v>0.189</v>
          </cell>
          <cell r="DJ356">
            <v>0.224</v>
          </cell>
          <cell r="DK356">
            <v>0.26600000000000001</v>
          </cell>
          <cell r="DL356">
            <v>0.32200000000000001</v>
          </cell>
          <cell r="DM356">
            <v>0.25900000000000001</v>
          </cell>
          <cell r="DN356">
            <v>2.1000000000000001E-2</v>
          </cell>
          <cell r="DO356">
            <v>1.4E-2</v>
          </cell>
          <cell r="DP356">
            <v>1.4E-2</v>
          </cell>
          <cell r="DQ356">
            <v>7.0000000000000001E-3</v>
          </cell>
          <cell r="DR356">
            <v>1.4E-2</v>
          </cell>
          <cell r="DS356">
            <v>2.1000000000000001E-2</v>
          </cell>
          <cell r="DT356">
            <v>1.4E-2</v>
          </cell>
          <cell r="DU356">
            <v>2.8000000000000001E-2</v>
          </cell>
          <cell r="DV356">
            <v>2.8000000000000001E-2</v>
          </cell>
          <cell r="DW356">
            <v>0.76900000000000002</v>
          </cell>
          <cell r="DX356">
            <v>0.79</v>
          </cell>
          <cell r="DY356">
            <v>0.76200000000000001</v>
          </cell>
          <cell r="DZ356">
            <v>0.76900000000000002</v>
          </cell>
          <cell r="EA356">
            <v>0.79700000000000004</v>
          </cell>
          <cell r="EB356">
            <v>0.74099999999999999</v>
          </cell>
          <cell r="EC356">
            <v>0.69899999999999995</v>
          </cell>
          <cell r="ED356">
            <v>0.60099999999999998</v>
          </cell>
          <cell r="EE356">
            <v>0.67800000000000005</v>
          </cell>
          <cell r="EF356">
            <v>0.39200000000000002</v>
          </cell>
          <cell r="EG356">
            <v>7.0000000000000001E-3</v>
          </cell>
          <cell r="EH356">
            <v>0</v>
          </cell>
          <cell r="EJ356">
            <v>0.28699999999999998</v>
          </cell>
          <cell r="EK356">
            <v>2.8000000000000001E-2</v>
          </cell>
          <cell r="EL356">
            <v>3.5000000000000003E-2</v>
          </cell>
          <cell r="EN356">
            <v>0.16800000000000001</v>
          </cell>
          <cell r="EO356">
            <v>0.35</v>
          </cell>
          <cell r="EP356">
            <v>0.29399999999999998</v>
          </cell>
          <cell r="ER356">
            <v>4.9000000000000002E-2</v>
          </cell>
          <cell r="ES356">
            <v>4.2000000000000003E-2</v>
          </cell>
          <cell r="ET356">
            <v>4.9000000000000002E-2</v>
          </cell>
          <cell r="EV356">
            <v>0.105</v>
          </cell>
          <cell r="EW356">
            <v>0.57299999999999995</v>
          </cell>
          <cell r="EX356">
            <v>0.622</v>
          </cell>
          <cell r="EZ356">
            <v>8.02</v>
          </cell>
          <cell r="FA356">
            <v>7.0000000000000001E-3</v>
          </cell>
          <cell r="FB356">
            <v>7.0000000000000001E-3</v>
          </cell>
          <cell r="FC356">
            <v>2.1000000000000001E-2</v>
          </cell>
          <cell r="FD356">
            <v>1.4E-2</v>
          </cell>
          <cell r="FE356">
            <v>8.4000000000000005E-2</v>
          </cell>
          <cell r="FF356">
            <v>9.0999999999999998E-2</v>
          </cell>
          <cell r="FG356">
            <v>5.6000000000000001E-2</v>
          </cell>
          <cell r="FH356">
            <v>0.189</v>
          </cell>
          <cell r="FI356">
            <v>0.105</v>
          </cell>
          <cell r="FJ356">
            <v>0.32900000000000001</v>
          </cell>
          <cell r="FK356">
            <v>9.8000000000000004E-2</v>
          </cell>
          <cell r="GA356">
            <v>0</v>
          </cell>
          <cell r="GB356">
            <v>0</v>
          </cell>
          <cell r="GC356">
            <v>2.1000000000000001E-2</v>
          </cell>
          <cell r="GD356">
            <v>1.4E-2</v>
          </cell>
          <cell r="GE356">
            <v>0.112</v>
          </cell>
          <cell r="GF356">
            <v>7.0000000000000001E-3</v>
          </cell>
          <cell r="GG356">
            <v>0.35699999999999998</v>
          </cell>
          <cell r="GH356">
            <v>0.41299999999999998</v>
          </cell>
          <cell r="GI356">
            <v>0.28699999999999998</v>
          </cell>
          <cell r="GJ356">
            <v>0.378</v>
          </cell>
          <cell r="GK356">
            <v>0.42</v>
          </cell>
          <cell r="GL356">
            <v>0.35</v>
          </cell>
          <cell r="GM356">
            <v>0.54500000000000004</v>
          </cell>
          <cell r="GN356">
            <v>0.441</v>
          </cell>
          <cell r="GO356">
            <v>0.35699999999999998</v>
          </cell>
          <cell r="GP356">
            <v>0.51700000000000002</v>
          </cell>
          <cell r="GQ356">
            <v>0.35</v>
          </cell>
          <cell r="GR356">
            <v>0.56599999999999995</v>
          </cell>
          <cell r="GS356">
            <v>2.8000000000000001E-2</v>
          </cell>
          <cell r="GT356">
            <v>8.4000000000000005E-2</v>
          </cell>
          <cell r="GU356">
            <v>0.11899999999999999</v>
          </cell>
          <cell r="GV356">
            <v>0</v>
          </cell>
          <cell r="GW356">
            <v>5.6000000000000001E-2</v>
          </cell>
          <cell r="GX356">
            <v>3.5000000000000003E-2</v>
          </cell>
          <cell r="GY356">
            <v>1.4E-2</v>
          </cell>
          <cell r="GZ356">
            <v>0</v>
          </cell>
          <cell r="HA356">
            <v>0.112</v>
          </cell>
          <cell r="HB356">
            <v>2.1000000000000001E-2</v>
          </cell>
          <cell r="HC356">
            <v>1.4E-2</v>
          </cell>
          <cell r="HD356">
            <v>0</v>
          </cell>
          <cell r="HE356">
            <v>5.6000000000000001E-2</v>
          </cell>
          <cell r="HF356">
            <v>6.3E-2</v>
          </cell>
          <cell r="HG356">
            <v>0.105</v>
          </cell>
          <cell r="HH356">
            <v>7.0000000000000007E-2</v>
          </cell>
          <cell r="HI356">
            <v>4.9000000000000002E-2</v>
          </cell>
          <cell r="HJ356">
            <v>4.2000000000000003E-2</v>
          </cell>
        </row>
        <row r="357">
          <cell r="G357" t="str">
            <v>KELLOGG</v>
          </cell>
          <cell r="L357" t="str">
            <v>Rock Island Elementary Network</v>
          </cell>
          <cell r="AB357">
            <v>610016</v>
          </cell>
          <cell r="AR357" t="str">
            <v>41</v>
          </cell>
          <cell r="AS357" t="str">
            <v>neutral</v>
          </cell>
          <cell r="AT357" t="str">
            <v>neutral</v>
          </cell>
          <cell r="AU357" t="str">
            <v>weak</v>
          </cell>
          <cell r="AV357">
            <v>55</v>
          </cell>
          <cell r="AW357">
            <v>44</v>
          </cell>
          <cell r="AX357">
            <v>34</v>
          </cell>
          <cell r="AY357">
            <v>90</v>
          </cell>
          <cell r="AZ357">
            <v>14</v>
          </cell>
          <cell r="BA357">
            <v>0</v>
          </cell>
          <cell r="BB357">
            <v>61</v>
          </cell>
          <cell r="BC357">
            <v>1</v>
          </cell>
          <cell r="BI357">
            <v>2.1999999999999999E-2</v>
          </cell>
          <cell r="BJ357">
            <v>1.0999999999999999E-2</v>
          </cell>
          <cell r="BK357">
            <v>0</v>
          </cell>
          <cell r="BL357">
            <v>1.0999999999999999E-2</v>
          </cell>
          <cell r="BM357">
            <v>2.1999999999999999E-2</v>
          </cell>
          <cell r="BN357">
            <v>4.3999999999999997E-2</v>
          </cell>
          <cell r="BO357">
            <v>7.8E-2</v>
          </cell>
          <cell r="BP357">
            <v>4.3999999999999997E-2</v>
          </cell>
          <cell r="BQ357">
            <v>3.3000000000000002E-2</v>
          </cell>
          <cell r="BR357">
            <v>1.0999999999999999E-2</v>
          </cell>
          <cell r="BS357">
            <v>0.1</v>
          </cell>
          <cell r="BT357">
            <v>0.14399999999999999</v>
          </cell>
          <cell r="BU357">
            <v>0.311</v>
          </cell>
          <cell r="BV357">
            <v>0.24399999999999999</v>
          </cell>
          <cell r="BW357">
            <v>0.311</v>
          </cell>
          <cell r="BX357">
            <v>0.2</v>
          </cell>
          <cell r="BY357">
            <v>0.32200000000000001</v>
          </cell>
          <cell r="BZ357">
            <v>0.36699999999999999</v>
          </cell>
          <cell r="CA357">
            <v>0</v>
          </cell>
          <cell r="CB357">
            <v>0</v>
          </cell>
          <cell r="CC357">
            <v>1.0999999999999999E-2</v>
          </cell>
          <cell r="CD357">
            <v>0</v>
          </cell>
          <cell r="CE357">
            <v>2.1999999999999999E-2</v>
          </cell>
          <cell r="CF357">
            <v>1.0999999999999999E-2</v>
          </cell>
          <cell r="CG357">
            <v>0.58899999999999997</v>
          </cell>
          <cell r="CH357">
            <v>0.7</v>
          </cell>
          <cell r="CI357">
            <v>0.64400000000000002</v>
          </cell>
          <cell r="CJ357">
            <v>0.77800000000000002</v>
          </cell>
          <cell r="CK357">
            <v>0.53300000000000003</v>
          </cell>
          <cell r="CL357">
            <v>0.433</v>
          </cell>
          <cell r="CM357">
            <v>0</v>
          </cell>
          <cell r="CN357">
            <v>1.0999999999999999E-2</v>
          </cell>
          <cell r="CO357">
            <v>2.1999999999999999E-2</v>
          </cell>
          <cell r="CP357">
            <v>1.0999999999999999E-2</v>
          </cell>
          <cell r="CQ357">
            <v>1.0999999999999999E-2</v>
          </cell>
          <cell r="CR357">
            <v>1.0999999999999999E-2</v>
          </cell>
          <cell r="CS357">
            <v>1.0999999999999999E-2</v>
          </cell>
          <cell r="CT357">
            <v>0.122</v>
          </cell>
          <cell r="CU357">
            <v>3.3000000000000002E-2</v>
          </cell>
          <cell r="CV357">
            <v>1.0999999999999999E-2</v>
          </cell>
          <cell r="CW357">
            <v>4.3999999999999997E-2</v>
          </cell>
          <cell r="CX357">
            <v>3.3000000000000002E-2</v>
          </cell>
          <cell r="CY357">
            <v>2.1999999999999999E-2</v>
          </cell>
          <cell r="CZ357">
            <v>3.3000000000000002E-2</v>
          </cell>
          <cell r="DA357">
            <v>7.8E-2</v>
          </cell>
          <cell r="DB357">
            <v>8.8999999999999996E-2</v>
          </cell>
          <cell r="DC357">
            <v>0.122</v>
          </cell>
          <cell r="DD357">
            <v>0.122</v>
          </cell>
          <cell r="DE357">
            <v>0.156</v>
          </cell>
          <cell r="DF357">
            <v>0.16700000000000001</v>
          </cell>
          <cell r="DG357">
            <v>0.16700000000000001</v>
          </cell>
          <cell r="DH357">
            <v>8.8999999999999996E-2</v>
          </cell>
          <cell r="DI357">
            <v>0.17799999999999999</v>
          </cell>
          <cell r="DJ357">
            <v>0.24399999999999999</v>
          </cell>
          <cell r="DK357">
            <v>0.36699999999999999</v>
          </cell>
          <cell r="DL357">
            <v>0.24399999999999999</v>
          </cell>
          <cell r="DM357">
            <v>0.24399999999999999</v>
          </cell>
          <cell r="DN357">
            <v>0</v>
          </cell>
          <cell r="DO357">
            <v>1.0999999999999999E-2</v>
          </cell>
          <cell r="DP357">
            <v>0</v>
          </cell>
          <cell r="DQ357">
            <v>0</v>
          </cell>
          <cell r="DR357">
            <v>1.0999999999999999E-2</v>
          </cell>
          <cell r="DS357">
            <v>2.1999999999999999E-2</v>
          </cell>
          <cell r="DT357">
            <v>1.0999999999999999E-2</v>
          </cell>
          <cell r="DU357">
            <v>0</v>
          </cell>
          <cell r="DV357">
            <v>2.1999999999999999E-2</v>
          </cell>
          <cell r="DW357">
            <v>0.83299999999999996</v>
          </cell>
          <cell r="DX357">
            <v>0.76700000000000002</v>
          </cell>
          <cell r="DY357">
            <v>0.77800000000000002</v>
          </cell>
          <cell r="DZ357">
            <v>0.878</v>
          </cell>
          <cell r="EA357">
            <v>0.76700000000000002</v>
          </cell>
          <cell r="EB357">
            <v>0.64400000000000002</v>
          </cell>
          <cell r="EC357">
            <v>0.52200000000000002</v>
          </cell>
          <cell r="ED357">
            <v>0.51100000000000001</v>
          </cell>
          <cell r="EE357">
            <v>0.57799999999999996</v>
          </cell>
          <cell r="EF357">
            <v>0.46700000000000003</v>
          </cell>
          <cell r="EG357">
            <v>0</v>
          </cell>
          <cell r="EH357">
            <v>0</v>
          </cell>
          <cell r="EJ357">
            <v>0.378</v>
          </cell>
          <cell r="EK357">
            <v>0</v>
          </cell>
          <cell r="EL357">
            <v>0</v>
          </cell>
          <cell r="EN357">
            <v>4.3999999999999997E-2</v>
          </cell>
          <cell r="EO357">
            <v>0.32200000000000001</v>
          </cell>
          <cell r="EP357">
            <v>0.23300000000000001</v>
          </cell>
          <cell r="ER357">
            <v>6.7000000000000004E-2</v>
          </cell>
          <cell r="ES357">
            <v>4.3999999999999997E-2</v>
          </cell>
          <cell r="ET357">
            <v>5.6000000000000001E-2</v>
          </cell>
          <cell r="EV357">
            <v>4.3999999999999997E-2</v>
          </cell>
          <cell r="EW357">
            <v>0.63300000000000001</v>
          </cell>
          <cell r="EX357">
            <v>0.71099999999999997</v>
          </cell>
          <cell r="EZ357">
            <v>8.68</v>
          </cell>
          <cell r="FA357">
            <v>0</v>
          </cell>
          <cell r="FB357">
            <v>0</v>
          </cell>
          <cell r="FC357">
            <v>0</v>
          </cell>
          <cell r="FD357">
            <v>2.1999999999999999E-2</v>
          </cell>
          <cell r="FE357">
            <v>2.1999999999999999E-2</v>
          </cell>
          <cell r="FF357">
            <v>1.0999999999999999E-2</v>
          </cell>
          <cell r="FG357">
            <v>8.8999999999999996E-2</v>
          </cell>
          <cell r="FH357">
            <v>0.24399999999999999</v>
          </cell>
          <cell r="FI357">
            <v>0.2</v>
          </cell>
          <cell r="FJ357">
            <v>0.35599999999999998</v>
          </cell>
          <cell r="FK357">
            <v>5.6000000000000001E-2</v>
          </cell>
          <cell r="GA357">
            <v>4.3999999999999997E-2</v>
          </cell>
          <cell r="GB357">
            <v>3.3000000000000002E-2</v>
          </cell>
          <cell r="GC357">
            <v>3.3000000000000002E-2</v>
          </cell>
          <cell r="GD357">
            <v>7.8E-2</v>
          </cell>
          <cell r="GE357">
            <v>0.21099999999999999</v>
          </cell>
          <cell r="GF357">
            <v>0</v>
          </cell>
          <cell r="GG357">
            <v>0.36699999999999999</v>
          </cell>
          <cell r="GH357">
            <v>0.378</v>
          </cell>
          <cell r="GI357">
            <v>0.33300000000000002</v>
          </cell>
          <cell r="GJ357">
            <v>0.51100000000000001</v>
          </cell>
          <cell r="GK357">
            <v>0.41099999999999998</v>
          </cell>
          <cell r="GL357">
            <v>0.26700000000000002</v>
          </cell>
          <cell r="GM357">
            <v>0.52200000000000002</v>
          </cell>
          <cell r="GN357">
            <v>0.34399999999999997</v>
          </cell>
          <cell r="GO357">
            <v>0.38900000000000001</v>
          </cell>
          <cell r="GP357">
            <v>0.28899999999999998</v>
          </cell>
          <cell r="GQ357">
            <v>0.2</v>
          </cell>
          <cell r="GR357">
            <v>0.67800000000000005</v>
          </cell>
          <cell r="GS357">
            <v>2.1999999999999999E-2</v>
          </cell>
          <cell r="GT357">
            <v>0.17799999999999999</v>
          </cell>
          <cell r="GU357">
            <v>0.189</v>
          </cell>
          <cell r="GV357">
            <v>3.3000000000000002E-2</v>
          </cell>
          <cell r="GW357">
            <v>0.111</v>
          </cell>
          <cell r="GX357">
            <v>0</v>
          </cell>
          <cell r="GY357">
            <v>1.0999999999999999E-2</v>
          </cell>
          <cell r="GZ357">
            <v>2.1999999999999999E-2</v>
          </cell>
          <cell r="HA357">
            <v>1.0999999999999999E-2</v>
          </cell>
          <cell r="HB357">
            <v>1.0999999999999999E-2</v>
          </cell>
          <cell r="HC357">
            <v>3.3000000000000002E-2</v>
          </cell>
          <cell r="HD357">
            <v>1.0999999999999999E-2</v>
          </cell>
          <cell r="HE357">
            <v>3.3000000000000002E-2</v>
          </cell>
          <cell r="HF357">
            <v>4.3999999999999997E-2</v>
          </cell>
          <cell r="HG357">
            <v>4.3999999999999997E-2</v>
          </cell>
          <cell r="HH357">
            <v>7.8E-2</v>
          </cell>
          <cell r="HI357">
            <v>3.3000000000000002E-2</v>
          </cell>
          <cell r="HJ357">
            <v>4.3999999999999997E-2</v>
          </cell>
        </row>
        <row r="358">
          <cell r="G358" t="str">
            <v>SAUCEDO</v>
          </cell>
          <cell r="L358" t="str">
            <v>Pilsen-Little Village Elementary Network</v>
          </cell>
          <cell r="AB358">
            <v>610017</v>
          </cell>
          <cell r="AR358" t="str">
            <v>48</v>
          </cell>
          <cell r="AS358" t="str">
            <v>very weak</v>
          </cell>
          <cell r="AT358" t="str">
            <v>weak</v>
          </cell>
          <cell r="AU358" t="str">
            <v>very weak</v>
          </cell>
          <cell r="AV358">
            <v>11</v>
          </cell>
          <cell r="AW358">
            <v>31</v>
          </cell>
          <cell r="AX358">
            <v>12</v>
          </cell>
          <cell r="AY358">
            <v>324</v>
          </cell>
          <cell r="AZ358">
            <v>9</v>
          </cell>
          <cell r="BA358">
            <v>0</v>
          </cell>
          <cell r="BB358">
            <v>7</v>
          </cell>
          <cell r="BC358">
            <v>285</v>
          </cell>
          <cell r="BI358">
            <v>3.1E-2</v>
          </cell>
          <cell r="BJ358">
            <v>3.6999999999999998E-2</v>
          </cell>
          <cell r="BK358">
            <v>3.1E-2</v>
          </cell>
          <cell r="BL358">
            <v>2.1999999999999999E-2</v>
          </cell>
          <cell r="BM358">
            <v>4.5999999999999999E-2</v>
          </cell>
          <cell r="BN358">
            <v>9.9000000000000005E-2</v>
          </cell>
          <cell r="BO358">
            <v>0.20699999999999999</v>
          </cell>
          <cell r="BP358">
            <v>0.19400000000000001</v>
          </cell>
          <cell r="BQ358">
            <v>0.17</v>
          </cell>
          <cell r="BR358">
            <v>5.1999999999999998E-2</v>
          </cell>
          <cell r="BS358">
            <v>0.16700000000000001</v>
          </cell>
          <cell r="BT358">
            <v>0.222</v>
          </cell>
          <cell r="BU358">
            <v>0.45100000000000001</v>
          </cell>
          <cell r="BV358">
            <v>0.42599999999999999</v>
          </cell>
          <cell r="BW358">
            <v>0.47799999999999998</v>
          </cell>
          <cell r="BX358">
            <v>0.34300000000000003</v>
          </cell>
          <cell r="BY358">
            <v>0.47199999999999998</v>
          </cell>
          <cell r="BZ358">
            <v>0.41399999999999998</v>
          </cell>
          <cell r="CA358">
            <v>8.9999999999999993E-3</v>
          </cell>
          <cell r="CB358">
            <v>6.0000000000000001E-3</v>
          </cell>
          <cell r="CC358">
            <v>1.4999999999999999E-2</v>
          </cell>
          <cell r="CD358">
            <v>6.0000000000000001E-3</v>
          </cell>
          <cell r="CE358">
            <v>2.1999999999999999E-2</v>
          </cell>
          <cell r="CF358">
            <v>2.8000000000000001E-2</v>
          </cell>
          <cell r="CG358">
            <v>0.30199999999999999</v>
          </cell>
          <cell r="CH358">
            <v>0.33600000000000002</v>
          </cell>
          <cell r="CI358">
            <v>0.30599999999999999</v>
          </cell>
          <cell r="CJ358">
            <v>0.57699999999999996</v>
          </cell>
          <cell r="CK358">
            <v>0.29299999999999998</v>
          </cell>
          <cell r="CL358">
            <v>0.23799999999999999</v>
          </cell>
          <cell r="CM358">
            <v>3.0000000000000001E-3</v>
          </cell>
          <cell r="CN358">
            <v>0</v>
          </cell>
          <cell r="CO358">
            <v>3.0000000000000001E-3</v>
          </cell>
          <cell r="CP358">
            <v>1.2E-2</v>
          </cell>
          <cell r="CQ358">
            <v>0</v>
          </cell>
          <cell r="CR358">
            <v>3.0000000000000001E-3</v>
          </cell>
          <cell r="CS358">
            <v>0.04</v>
          </cell>
          <cell r="CT358">
            <v>8.3000000000000004E-2</v>
          </cell>
          <cell r="CU358">
            <v>2.5000000000000001E-2</v>
          </cell>
          <cell r="CV358">
            <v>3.1E-2</v>
          </cell>
          <cell r="CW358">
            <v>3.6999999999999998E-2</v>
          </cell>
          <cell r="CX358">
            <v>0.04</v>
          </cell>
          <cell r="CY358">
            <v>5.8999999999999997E-2</v>
          </cell>
          <cell r="CZ358">
            <v>4.9000000000000002E-2</v>
          </cell>
          <cell r="DA358">
            <v>7.0999999999999994E-2</v>
          </cell>
          <cell r="DB358">
            <v>8.5999999999999993E-2</v>
          </cell>
          <cell r="DC358">
            <v>9.2999999999999999E-2</v>
          </cell>
          <cell r="DD358">
            <v>0.08</v>
          </cell>
          <cell r="DE358">
            <v>0.216</v>
          </cell>
          <cell r="DF358">
            <v>0.28699999999999998</v>
          </cell>
          <cell r="DG358">
            <v>0.30199999999999999</v>
          </cell>
          <cell r="DH358">
            <v>0.26900000000000002</v>
          </cell>
          <cell r="DI358">
            <v>0.25600000000000001</v>
          </cell>
          <cell r="DJ358">
            <v>0.33600000000000002</v>
          </cell>
          <cell r="DK358">
            <v>0.35199999999999998</v>
          </cell>
          <cell r="DL358">
            <v>0.33600000000000002</v>
          </cell>
          <cell r="DM358">
            <v>0.29599999999999999</v>
          </cell>
          <cell r="DN358">
            <v>1.4999999999999999E-2</v>
          </cell>
          <cell r="DO358">
            <v>1.4999999999999999E-2</v>
          </cell>
          <cell r="DP358">
            <v>1.9E-2</v>
          </cell>
          <cell r="DQ358">
            <v>1.2E-2</v>
          </cell>
          <cell r="DR358">
            <v>1.4999999999999999E-2</v>
          </cell>
          <cell r="DS358">
            <v>2.1999999999999999E-2</v>
          </cell>
          <cell r="DT358">
            <v>1.9E-2</v>
          </cell>
          <cell r="DU358">
            <v>1.4999999999999999E-2</v>
          </cell>
          <cell r="DV358">
            <v>2.1999999999999999E-2</v>
          </cell>
          <cell r="DW358">
            <v>0.73499999999999999</v>
          </cell>
          <cell r="DX358">
            <v>0.66</v>
          </cell>
          <cell r="DY358">
            <v>0.63600000000000001</v>
          </cell>
          <cell r="DZ358">
            <v>0.64800000000000002</v>
          </cell>
          <cell r="EA358">
            <v>0.67900000000000005</v>
          </cell>
          <cell r="EB358">
            <v>0.56799999999999995</v>
          </cell>
          <cell r="EC358">
            <v>0.503</v>
          </cell>
          <cell r="ED358">
            <v>0.47199999999999998</v>
          </cell>
          <cell r="EE358">
            <v>0.57699999999999996</v>
          </cell>
          <cell r="EF358">
            <v>0.315</v>
          </cell>
          <cell r="EG358">
            <v>0.04</v>
          </cell>
          <cell r="EH358">
            <v>8.9999999999999993E-3</v>
          </cell>
          <cell r="EJ358">
            <v>0.309</v>
          </cell>
          <cell r="EK358">
            <v>0.09</v>
          </cell>
          <cell r="EL358">
            <v>6.5000000000000002E-2</v>
          </cell>
          <cell r="EN358">
            <v>0.21299999999999999</v>
          </cell>
          <cell r="EO358">
            <v>0.45400000000000001</v>
          </cell>
          <cell r="EP358">
            <v>0.44800000000000001</v>
          </cell>
          <cell r="ER358">
            <v>4.5999999999999999E-2</v>
          </cell>
          <cell r="ES358">
            <v>2.5000000000000001E-2</v>
          </cell>
          <cell r="ET358">
            <v>4.2999999999999997E-2</v>
          </cell>
          <cell r="EV358">
            <v>0.11700000000000001</v>
          </cell>
          <cell r="EW358">
            <v>0.39200000000000002</v>
          </cell>
          <cell r="EX358">
            <v>0.435</v>
          </cell>
          <cell r="EZ358">
            <v>8.14</v>
          </cell>
          <cell r="FA358">
            <v>3.0000000000000001E-3</v>
          </cell>
          <cell r="FB358">
            <v>6.0000000000000001E-3</v>
          </cell>
          <cell r="FC358">
            <v>1.4999999999999999E-2</v>
          </cell>
          <cell r="FD358">
            <v>3.4000000000000002E-2</v>
          </cell>
          <cell r="FE358">
            <v>7.6999999999999999E-2</v>
          </cell>
          <cell r="FF358">
            <v>5.1999999999999998E-2</v>
          </cell>
          <cell r="FG358">
            <v>9.9000000000000005E-2</v>
          </cell>
          <cell r="FH358">
            <v>0.17299999999999999</v>
          </cell>
          <cell r="FI358">
            <v>0.188</v>
          </cell>
          <cell r="FJ358">
            <v>0.32700000000000001</v>
          </cell>
          <cell r="FK358">
            <v>2.5000000000000001E-2</v>
          </cell>
          <cell r="GA358">
            <v>4.5999999999999999E-2</v>
          </cell>
          <cell r="GB358">
            <v>2.1999999999999999E-2</v>
          </cell>
          <cell r="GC358">
            <v>3.4000000000000002E-2</v>
          </cell>
          <cell r="GD358">
            <v>4.2999999999999997E-2</v>
          </cell>
          <cell r="GE358">
            <v>0.26500000000000001</v>
          </cell>
          <cell r="GF358">
            <v>9.2999999999999999E-2</v>
          </cell>
          <cell r="GG358">
            <v>0.53100000000000003</v>
          </cell>
          <cell r="GH358">
            <v>0.435</v>
          </cell>
          <cell r="GI358">
            <v>0.46300000000000002</v>
          </cell>
          <cell r="GJ358">
            <v>0.42599999999999999</v>
          </cell>
          <cell r="GK358">
            <v>0.40699999999999997</v>
          </cell>
          <cell r="GL358">
            <v>0.503</v>
          </cell>
          <cell r="GM358">
            <v>0.34300000000000003</v>
          </cell>
          <cell r="GN358">
            <v>0.29599999999999999</v>
          </cell>
          <cell r="GO358">
            <v>0.315</v>
          </cell>
          <cell r="GP358">
            <v>0.37</v>
          </cell>
          <cell r="GQ358">
            <v>0.17899999999999999</v>
          </cell>
          <cell r="GR358">
            <v>0.32700000000000001</v>
          </cell>
          <cell r="GS358">
            <v>4.9000000000000002E-2</v>
          </cell>
          <cell r="GT358">
            <v>0.20399999999999999</v>
          </cell>
          <cell r="GU358">
            <v>0.14199999999999999</v>
          </cell>
          <cell r="GV358">
            <v>0.12</v>
          </cell>
          <cell r="GW358">
            <v>9.9000000000000005E-2</v>
          </cell>
          <cell r="GX358">
            <v>0.04</v>
          </cell>
          <cell r="GY358">
            <v>8.9999999999999993E-3</v>
          </cell>
          <cell r="GZ358">
            <v>1.2E-2</v>
          </cell>
          <cell r="HA358">
            <v>1.4999999999999999E-2</v>
          </cell>
          <cell r="HB358">
            <v>6.0000000000000001E-3</v>
          </cell>
          <cell r="HC358">
            <v>1.4999999999999999E-2</v>
          </cell>
          <cell r="HD358">
            <v>8.9999999999999993E-3</v>
          </cell>
          <cell r="HE358">
            <v>2.1999999999999999E-2</v>
          </cell>
          <cell r="HF358">
            <v>3.1E-2</v>
          </cell>
          <cell r="HG358">
            <v>3.1E-2</v>
          </cell>
          <cell r="HH358">
            <v>3.4000000000000002E-2</v>
          </cell>
          <cell r="HI358">
            <v>3.4000000000000002E-2</v>
          </cell>
          <cell r="HJ358">
            <v>2.8000000000000001E-2</v>
          </cell>
        </row>
        <row r="359">
          <cell r="G359" t="str">
            <v>CANTER</v>
          </cell>
          <cell r="L359" t="str">
            <v>Burnham Park Elementary Network</v>
          </cell>
          <cell r="AB359">
            <v>610018</v>
          </cell>
          <cell r="AR359" t="str">
            <v>&lt; 30</v>
          </cell>
          <cell r="AS359" t="str">
            <v/>
          </cell>
          <cell r="AT359" t="str">
            <v/>
          </cell>
          <cell r="AU359" t="str">
            <v/>
          </cell>
        </row>
        <row r="360">
          <cell r="G360" t="str">
            <v>KERSHAW</v>
          </cell>
          <cell r="L360" t="str">
            <v>Englewood-Gresham Elementary Network</v>
          </cell>
          <cell r="AB360">
            <v>610019</v>
          </cell>
          <cell r="AR360" t="str">
            <v>&lt; 30</v>
          </cell>
          <cell r="AS360" t="str">
            <v/>
          </cell>
          <cell r="AT360" t="str">
            <v/>
          </cell>
          <cell r="AU360" t="str">
            <v/>
          </cell>
        </row>
        <row r="361">
          <cell r="G361" t="str">
            <v>KEY</v>
          </cell>
          <cell r="L361" t="str">
            <v>Austin-North Lawndale Elementary Network</v>
          </cell>
          <cell r="AB361">
            <v>610020</v>
          </cell>
          <cell r="AR361" t="str">
            <v>55</v>
          </cell>
          <cell r="AS361" t="str">
            <v>neutral</v>
          </cell>
          <cell r="AT361" t="str">
            <v>strong</v>
          </cell>
          <cell r="AU361" t="str">
            <v>neutral</v>
          </cell>
          <cell r="AV361">
            <v>42</v>
          </cell>
          <cell r="AW361">
            <v>62</v>
          </cell>
          <cell r="AX361">
            <v>51</v>
          </cell>
          <cell r="AY361">
            <v>85</v>
          </cell>
          <cell r="AZ361">
            <v>1</v>
          </cell>
          <cell r="BA361">
            <v>0</v>
          </cell>
          <cell r="BB361">
            <v>79</v>
          </cell>
          <cell r="BC361">
            <v>0</v>
          </cell>
          <cell r="BI361">
            <v>3.5000000000000003E-2</v>
          </cell>
          <cell r="BJ361">
            <v>2.4E-2</v>
          </cell>
          <cell r="BK361">
            <v>0</v>
          </cell>
          <cell r="BL361">
            <v>2.4E-2</v>
          </cell>
          <cell r="BM361">
            <v>1.2E-2</v>
          </cell>
          <cell r="BN361">
            <v>4.7E-2</v>
          </cell>
          <cell r="BO361">
            <v>9.4E-2</v>
          </cell>
          <cell r="BP361">
            <v>7.0999999999999994E-2</v>
          </cell>
          <cell r="BQ361">
            <v>7.0999999999999994E-2</v>
          </cell>
          <cell r="BR361">
            <v>9.4E-2</v>
          </cell>
          <cell r="BS361">
            <v>0.129</v>
          </cell>
          <cell r="BT361">
            <v>0.11799999999999999</v>
          </cell>
          <cell r="BU361">
            <v>0.29399999999999998</v>
          </cell>
          <cell r="BV361">
            <v>0.28199999999999997</v>
          </cell>
          <cell r="BW361">
            <v>0.36499999999999999</v>
          </cell>
          <cell r="BX361">
            <v>0.21199999999999999</v>
          </cell>
          <cell r="BY361">
            <v>0.35299999999999998</v>
          </cell>
          <cell r="BZ361">
            <v>0.28199999999999997</v>
          </cell>
          <cell r="CA361">
            <v>1.2E-2</v>
          </cell>
          <cell r="CB361">
            <v>0</v>
          </cell>
          <cell r="CC361">
            <v>2.4E-2</v>
          </cell>
          <cell r="CD361">
            <v>2.4E-2</v>
          </cell>
          <cell r="CE361">
            <v>2.4E-2</v>
          </cell>
          <cell r="CF361">
            <v>2.4E-2</v>
          </cell>
          <cell r="CG361">
            <v>0.56499999999999995</v>
          </cell>
          <cell r="CH361">
            <v>0.624</v>
          </cell>
          <cell r="CI361">
            <v>0.54100000000000004</v>
          </cell>
          <cell r="CJ361">
            <v>0.64700000000000002</v>
          </cell>
          <cell r="CK361">
            <v>0.48199999999999998</v>
          </cell>
          <cell r="CL361">
            <v>0.52900000000000003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1.2E-2</v>
          </cell>
          <cell r="CS361">
            <v>1.2E-2</v>
          </cell>
          <cell r="CT361">
            <v>7.0999999999999994E-2</v>
          </cell>
          <cell r="CU361">
            <v>2.4E-2</v>
          </cell>
          <cell r="CV361">
            <v>1.2E-2</v>
          </cell>
          <cell r="CW361">
            <v>0</v>
          </cell>
          <cell r="CX361">
            <v>1.2E-2</v>
          </cell>
          <cell r="CY361">
            <v>1.2E-2</v>
          </cell>
          <cell r="CZ361">
            <v>1.2E-2</v>
          </cell>
          <cell r="DA361">
            <v>3.5000000000000003E-2</v>
          </cell>
          <cell r="DB361">
            <v>4.7E-2</v>
          </cell>
          <cell r="DC361">
            <v>4.7E-2</v>
          </cell>
          <cell r="DD361">
            <v>7.0999999999999994E-2</v>
          </cell>
          <cell r="DE361">
            <v>0.129</v>
          </cell>
          <cell r="DF361">
            <v>0.188</v>
          </cell>
          <cell r="DG361">
            <v>0.21199999999999999</v>
          </cell>
          <cell r="DH361">
            <v>0.17599999999999999</v>
          </cell>
          <cell r="DI361">
            <v>0.16500000000000001</v>
          </cell>
          <cell r="DJ361">
            <v>0.29399999999999998</v>
          </cell>
          <cell r="DK361">
            <v>0.224</v>
          </cell>
          <cell r="DL361">
            <v>0.224</v>
          </cell>
          <cell r="DM361">
            <v>0.224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2.4E-2</v>
          </cell>
          <cell r="DT361">
            <v>0</v>
          </cell>
          <cell r="DU361">
            <v>0</v>
          </cell>
          <cell r="DV361">
            <v>3.5000000000000003E-2</v>
          </cell>
          <cell r="DW361">
            <v>0.85899999999999999</v>
          </cell>
          <cell r="DX361">
            <v>0.81200000000000006</v>
          </cell>
          <cell r="DY361">
            <v>0.77600000000000002</v>
          </cell>
          <cell r="DZ361">
            <v>0.81200000000000006</v>
          </cell>
          <cell r="EA361">
            <v>0.82399999999999995</v>
          </cell>
          <cell r="EB361">
            <v>0.63500000000000001</v>
          </cell>
          <cell r="EC361">
            <v>0.71799999999999997</v>
          </cell>
          <cell r="ED361">
            <v>0.65900000000000003</v>
          </cell>
          <cell r="EE361">
            <v>0.64700000000000002</v>
          </cell>
          <cell r="EF361">
            <v>0.376</v>
          </cell>
          <cell r="EG361">
            <v>3.5000000000000003E-2</v>
          </cell>
          <cell r="EH361">
            <v>3.5000000000000003E-2</v>
          </cell>
          <cell r="EJ361">
            <v>0.27100000000000002</v>
          </cell>
          <cell r="EK361">
            <v>0.14099999999999999</v>
          </cell>
          <cell r="EL361">
            <v>9.4E-2</v>
          </cell>
          <cell r="EN361">
            <v>0.153</v>
          </cell>
          <cell r="EO361">
            <v>0.29399999999999998</v>
          </cell>
          <cell r="EP361">
            <v>0.30599999999999999</v>
          </cell>
          <cell r="ER361">
            <v>2.4E-2</v>
          </cell>
          <cell r="ES361">
            <v>5.8999999999999997E-2</v>
          </cell>
          <cell r="ET361">
            <v>4.7E-2</v>
          </cell>
          <cell r="EV361">
            <v>0.17599999999999999</v>
          </cell>
          <cell r="EW361">
            <v>0.47099999999999997</v>
          </cell>
          <cell r="EX361">
            <v>0.51800000000000002</v>
          </cell>
          <cell r="EZ361">
            <v>7.19</v>
          </cell>
          <cell r="FA361">
            <v>4.7E-2</v>
          </cell>
          <cell r="FB361">
            <v>0</v>
          </cell>
          <cell r="FC361">
            <v>5.8999999999999997E-2</v>
          </cell>
          <cell r="FD361">
            <v>3.5000000000000003E-2</v>
          </cell>
          <cell r="FE361">
            <v>0.14099999999999999</v>
          </cell>
          <cell r="FF361">
            <v>7.0999999999999994E-2</v>
          </cell>
          <cell r="FG361">
            <v>5.8999999999999997E-2</v>
          </cell>
          <cell r="FH361">
            <v>0.17599999999999999</v>
          </cell>
          <cell r="FI361">
            <v>4.7E-2</v>
          </cell>
          <cell r="FJ361">
            <v>0.29399999999999998</v>
          </cell>
          <cell r="FK361">
            <v>7.0999999999999994E-2</v>
          </cell>
          <cell r="GA361">
            <v>1.2E-2</v>
          </cell>
          <cell r="GB361">
            <v>2.4E-2</v>
          </cell>
          <cell r="GC361">
            <v>1.2E-2</v>
          </cell>
          <cell r="GD361">
            <v>2.4E-2</v>
          </cell>
          <cell r="GE361">
            <v>7.0999999999999994E-2</v>
          </cell>
          <cell r="GF361">
            <v>0</v>
          </cell>
          <cell r="GG361">
            <v>0.34100000000000003</v>
          </cell>
          <cell r="GH361">
            <v>0.32900000000000001</v>
          </cell>
          <cell r="GI361">
            <v>0.32900000000000001</v>
          </cell>
          <cell r="GJ361">
            <v>0.30599999999999999</v>
          </cell>
          <cell r="GK361">
            <v>0.376</v>
          </cell>
          <cell r="GL361">
            <v>0.42399999999999999</v>
          </cell>
          <cell r="GM361">
            <v>0.58799999999999997</v>
          </cell>
          <cell r="GN361">
            <v>0.435</v>
          </cell>
          <cell r="GO361">
            <v>0.376</v>
          </cell>
          <cell r="GP361">
            <v>0.44700000000000001</v>
          </cell>
          <cell r="GQ361">
            <v>0.435</v>
          </cell>
          <cell r="GR361">
            <v>0.50600000000000001</v>
          </cell>
          <cell r="GS361">
            <v>1.2E-2</v>
          </cell>
          <cell r="GT361">
            <v>0.153</v>
          </cell>
          <cell r="GU361">
            <v>0.188</v>
          </cell>
          <cell r="GV361">
            <v>0.17599999999999999</v>
          </cell>
          <cell r="GW361">
            <v>5.8999999999999997E-2</v>
          </cell>
          <cell r="GX361">
            <v>2.4E-2</v>
          </cell>
          <cell r="GY361">
            <v>1.2E-2</v>
          </cell>
          <cell r="GZ361">
            <v>2.4E-2</v>
          </cell>
          <cell r="HA361">
            <v>4.7E-2</v>
          </cell>
          <cell r="HB361">
            <v>1.2E-2</v>
          </cell>
          <cell r="HC361">
            <v>1.2E-2</v>
          </cell>
          <cell r="HD361">
            <v>1.2E-2</v>
          </cell>
          <cell r="HE361">
            <v>3.5000000000000003E-2</v>
          </cell>
          <cell r="HF361">
            <v>3.5000000000000003E-2</v>
          </cell>
          <cell r="HG361">
            <v>4.7E-2</v>
          </cell>
          <cell r="HH361">
            <v>3.5000000000000003E-2</v>
          </cell>
          <cell r="HI361">
            <v>4.7E-2</v>
          </cell>
          <cell r="HJ361">
            <v>3.5000000000000003E-2</v>
          </cell>
        </row>
        <row r="362">
          <cell r="G362" t="str">
            <v>CASALS</v>
          </cell>
          <cell r="L362" t="str">
            <v>AUSL Schools</v>
          </cell>
          <cell r="AB362">
            <v>610021</v>
          </cell>
          <cell r="AR362" t="str">
            <v>67</v>
          </cell>
          <cell r="AS362" t="str">
            <v>weak</v>
          </cell>
          <cell r="AT362" t="str">
            <v>weak</v>
          </cell>
          <cell r="AU362" t="str">
            <v>weak</v>
          </cell>
          <cell r="AV362">
            <v>27</v>
          </cell>
          <cell r="AW362">
            <v>20</v>
          </cell>
          <cell r="AX362">
            <v>35</v>
          </cell>
          <cell r="AY362">
            <v>190</v>
          </cell>
          <cell r="AZ362">
            <v>0</v>
          </cell>
          <cell r="BA362">
            <v>1</v>
          </cell>
          <cell r="BB362">
            <v>70</v>
          </cell>
          <cell r="BC362">
            <v>108</v>
          </cell>
          <cell r="BI362">
            <v>2.1000000000000001E-2</v>
          </cell>
          <cell r="BJ362">
            <v>3.2000000000000001E-2</v>
          </cell>
          <cell r="BK362">
            <v>4.7E-2</v>
          </cell>
          <cell r="BL362">
            <v>3.6999999999999998E-2</v>
          </cell>
          <cell r="BM362">
            <v>3.6999999999999998E-2</v>
          </cell>
          <cell r="BN362">
            <v>6.8000000000000005E-2</v>
          </cell>
          <cell r="BO362">
            <v>0.14199999999999999</v>
          </cell>
          <cell r="BP362">
            <v>0.121</v>
          </cell>
          <cell r="BQ362">
            <v>0.14699999999999999</v>
          </cell>
          <cell r="BR362">
            <v>9.5000000000000001E-2</v>
          </cell>
          <cell r="BS362">
            <v>0.121</v>
          </cell>
          <cell r="BT362">
            <v>0.2</v>
          </cell>
          <cell r="BU362">
            <v>0.28899999999999998</v>
          </cell>
          <cell r="BV362">
            <v>0.253</v>
          </cell>
          <cell r="BW362">
            <v>0.29499999999999998</v>
          </cell>
          <cell r="BX362">
            <v>0.28399999999999997</v>
          </cell>
          <cell r="BY362">
            <v>0.316</v>
          </cell>
          <cell r="BZ362">
            <v>0.26300000000000001</v>
          </cell>
          <cell r="CA362">
            <v>2.5999999999999999E-2</v>
          </cell>
          <cell r="CB362">
            <v>3.6999999999999998E-2</v>
          </cell>
          <cell r="CC362">
            <v>3.2000000000000001E-2</v>
          </cell>
          <cell r="CD362">
            <v>4.2000000000000003E-2</v>
          </cell>
          <cell r="CE362">
            <v>4.7E-2</v>
          </cell>
          <cell r="CF362">
            <v>5.8000000000000003E-2</v>
          </cell>
          <cell r="CG362">
            <v>0.52100000000000002</v>
          </cell>
          <cell r="CH362">
            <v>0.55800000000000005</v>
          </cell>
          <cell r="CI362">
            <v>0.47899999999999998</v>
          </cell>
          <cell r="CJ362">
            <v>0.54200000000000004</v>
          </cell>
          <cell r="CK362">
            <v>0.47899999999999998</v>
          </cell>
          <cell r="CL362">
            <v>0.41099999999999998</v>
          </cell>
          <cell r="CM362">
            <v>2.1000000000000001E-2</v>
          </cell>
          <cell r="CN362">
            <v>2.5999999999999999E-2</v>
          </cell>
          <cell r="CO362">
            <v>2.1000000000000001E-2</v>
          </cell>
          <cell r="CP362">
            <v>1.6E-2</v>
          </cell>
          <cell r="CQ362">
            <v>1.0999999999999999E-2</v>
          </cell>
          <cell r="CR362">
            <v>3.2000000000000001E-2</v>
          </cell>
          <cell r="CS362">
            <v>5.2999999999999999E-2</v>
          </cell>
          <cell r="CT362">
            <v>0.105</v>
          </cell>
          <cell r="CU362">
            <v>6.8000000000000005E-2</v>
          </cell>
          <cell r="CV362">
            <v>4.2000000000000003E-2</v>
          </cell>
          <cell r="CW362">
            <v>4.7E-2</v>
          </cell>
          <cell r="CX362">
            <v>4.2000000000000003E-2</v>
          </cell>
          <cell r="CY362">
            <v>9.5000000000000001E-2</v>
          </cell>
          <cell r="CZ362">
            <v>7.3999999999999996E-2</v>
          </cell>
          <cell r="DA362">
            <v>8.8999999999999996E-2</v>
          </cell>
          <cell r="DB362">
            <v>0.111</v>
          </cell>
          <cell r="DC362">
            <v>0.121</v>
          </cell>
          <cell r="DD362">
            <v>0.17399999999999999</v>
          </cell>
          <cell r="DE362">
            <v>0.19500000000000001</v>
          </cell>
          <cell r="DF362">
            <v>0.216</v>
          </cell>
          <cell r="DG362">
            <v>0.27900000000000003</v>
          </cell>
          <cell r="DH362">
            <v>0.26300000000000001</v>
          </cell>
          <cell r="DI362">
            <v>0.26800000000000002</v>
          </cell>
          <cell r="DJ362">
            <v>0.32600000000000001</v>
          </cell>
          <cell r="DK362">
            <v>0.28399999999999997</v>
          </cell>
          <cell r="DL362">
            <v>0.24199999999999999</v>
          </cell>
          <cell r="DM362">
            <v>0.23200000000000001</v>
          </cell>
          <cell r="DN362">
            <v>2.5999999999999999E-2</v>
          </cell>
          <cell r="DO362">
            <v>1.6E-2</v>
          </cell>
          <cell r="DP362">
            <v>2.5999999999999999E-2</v>
          </cell>
          <cell r="DQ362">
            <v>2.1000000000000001E-2</v>
          </cell>
          <cell r="DR362">
            <v>2.5999999999999999E-2</v>
          </cell>
          <cell r="DS362">
            <v>2.5999999999999999E-2</v>
          </cell>
          <cell r="DT362">
            <v>2.1000000000000001E-2</v>
          </cell>
          <cell r="DU362">
            <v>1.6E-2</v>
          </cell>
          <cell r="DV362">
            <v>3.6999999999999998E-2</v>
          </cell>
          <cell r="DW362">
            <v>0.71599999999999997</v>
          </cell>
          <cell r="DX362">
            <v>0.69499999999999995</v>
          </cell>
          <cell r="DY362">
            <v>0.63200000000000001</v>
          </cell>
          <cell r="DZ362">
            <v>0.60499999999999998</v>
          </cell>
          <cell r="EA362">
            <v>0.621</v>
          </cell>
          <cell r="EB362">
            <v>0.52600000000000002</v>
          </cell>
          <cell r="EC362">
            <v>0.53200000000000003</v>
          </cell>
          <cell r="ED362">
            <v>0.51600000000000001</v>
          </cell>
          <cell r="EE362">
            <v>0.48899999999999999</v>
          </cell>
          <cell r="EF362">
            <v>0.26300000000000001</v>
          </cell>
          <cell r="EG362">
            <v>3.6999999999999998E-2</v>
          </cell>
          <cell r="EH362">
            <v>2.1000000000000001E-2</v>
          </cell>
          <cell r="EJ362">
            <v>0.29499999999999998</v>
          </cell>
          <cell r="EK362">
            <v>0.111</v>
          </cell>
          <cell r="EL362">
            <v>0.126</v>
          </cell>
          <cell r="EN362">
            <v>0.189</v>
          </cell>
          <cell r="EO362">
            <v>0.316</v>
          </cell>
          <cell r="EP362">
            <v>0.311</v>
          </cell>
          <cell r="ER362">
            <v>8.4000000000000005E-2</v>
          </cell>
          <cell r="ES362">
            <v>7.3999999999999996E-2</v>
          </cell>
          <cell r="ET362">
            <v>8.4000000000000005E-2</v>
          </cell>
          <cell r="EV362">
            <v>0.16800000000000001</v>
          </cell>
          <cell r="EW362">
            <v>0.46300000000000002</v>
          </cell>
          <cell r="EX362">
            <v>0.45800000000000002</v>
          </cell>
          <cell r="EZ362">
            <v>7.1</v>
          </cell>
          <cell r="FA362">
            <v>2.1000000000000001E-2</v>
          </cell>
          <cell r="FB362">
            <v>2.5999999999999999E-2</v>
          </cell>
          <cell r="FC362">
            <v>0.105</v>
          </cell>
          <cell r="FD362">
            <v>2.5999999999999999E-2</v>
          </cell>
          <cell r="FE362">
            <v>0.105</v>
          </cell>
          <cell r="FF362">
            <v>3.6999999999999998E-2</v>
          </cell>
          <cell r="FG362">
            <v>0.111</v>
          </cell>
          <cell r="FH362">
            <v>0.14199999999999999</v>
          </cell>
          <cell r="FI362">
            <v>0.11600000000000001</v>
          </cell>
          <cell r="FJ362">
            <v>0.24199999999999999</v>
          </cell>
          <cell r="FK362">
            <v>6.8000000000000005E-2</v>
          </cell>
          <cell r="GA362">
            <v>2.1000000000000001E-2</v>
          </cell>
          <cell r="GB362">
            <v>6.8000000000000005E-2</v>
          </cell>
          <cell r="GC362">
            <v>2.5999999999999999E-2</v>
          </cell>
          <cell r="GD362">
            <v>3.2000000000000001E-2</v>
          </cell>
          <cell r="GE362">
            <v>0.126</v>
          </cell>
          <cell r="GF362">
            <v>3.2000000000000001E-2</v>
          </cell>
          <cell r="GG362">
            <v>0.374</v>
          </cell>
          <cell r="GH362">
            <v>0.3</v>
          </cell>
          <cell r="GI362">
            <v>0.36299999999999999</v>
          </cell>
          <cell r="GJ362">
            <v>0.36299999999999999</v>
          </cell>
          <cell r="GK362">
            <v>0.374</v>
          </cell>
          <cell r="GL362">
            <v>0.34200000000000003</v>
          </cell>
          <cell r="GM362">
            <v>0.42599999999999999</v>
          </cell>
          <cell r="GN362">
            <v>0.32100000000000001</v>
          </cell>
          <cell r="GO362">
            <v>0.39500000000000002</v>
          </cell>
          <cell r="GP362">
            <v>0.42099999999999999</v>
          </cell>
          <cell r="GQ362">
            <v>0.32600000000000001</v>
          </cell>
          <cell r="GR362">
            <v>0.47399999999999998</v>
          </cell>
          <cell r="GS362">
            <v>9.5000000000000001E-2</v>
          </cell>
          <cell r="GT362">
            <v>0.17899999999999999</v>
          </cell>
          <cell r="GU362">
            <v>0.121</v>
          </cell>
          <cell r="GV362">
            <v>7.9000000000000001E-2</v>
          </cell>
          <cell r="GW362">
            <v>9.5000000000000001E-2</v>
          </cell>
          <cell r="GX362">
            <v>7.9000000000000001E-2</v>
          </cell>
          <cell r="GY362">
            <v>2.5999999999999999E-2</v>
          </cell>
          <cell r="GZ362">
            <v>6.8000000000000005E-2</v>
          </cell>
          <cell r="HA362">
            <v>3.2000000000000001E-2</v>
          </cell>
          <cell r="HB362">
            <v>3.6999999999999998E-2</v>
          </cell>
          <cell r="HC362">
            <v>2.5999999999999999E-2</v>
          </cell>
          <cell r="HD362">
            <v>2.1000000000000001E-2</v>
          </cell>
          <cell r="HE362">
            <v>5.8000000000000003E-2</v>
          </cell>
          <cell r="HF362">
            <v>6.3E-2</v>
          </cell>
          <cell r="HG362">
            <v>6.3E-2</v>
          </cell>
          <cell r="HH362">
            <v>6.8000000000000005E-2</v>
          </cell>
          <cell r="HI362">
            <v>5.2999999999999999E-2</v>
          </cell>
          <cell r="HJ362">
            <v>5.2999999999999999E-2</v>
          </cell>
        </row>
        <row r="363">
          <cell r="G363" t="str">
            <v>KILMER</v>
          </cell>
          <cell r="L363" t="str">
            <v>Ravenswood-Ridge Elementary Network</v>
          </cell>
          <cell r="AB363">
            <v>610022</v>
          </cell>
          <cell r="AR363" t="str">
            <v>&gt; 75</v>
          </cell>
          <cell r="AS363" t="str">
            <v>weak</v>
          </cell>
          <cell r="AT363" t="str">
            <v>neutral</v>
          </cell>
          <cell r="AU363" t="str">
            <v>neutral</v>
          </cell>
          <cell r="AV363">
            <v>33</v>
          </cell>
          <cell r="AW363">
            <v>53</v>
          </cell>
          <cell r="AX363">
            <v>53</v>
          </cell>
          <cell r="AY363">
            <v>416</v>
          </cell>
          <cell r="AZ363">
            <v>12</v>
          </cell>
          <cell r="BA363">
            <v>37</v>
          </cell>
          <cell r="BB363">
            <v>72</v>
          </cell>
          <cell r="BC363">
            <v>266</v>
          </cell>
          <cell r="BI363">
            <v>1.4E-2</v>
          </cell>
          <cell r="BJ363">
            <v>7.0000000000000001E-3</v>
          </cell>
          <cell r="BK363">
            <v>0.01</v>
          </cell>
          <cell r="BL363">
            <v>2.9000000000000001E-2</v>
          </cell>
          <cell r="BM363">
            <v>2.5999999999999999E-2</v>
          </cell>
          <cell r="BN363">
            <v>7.4999999999999997E-2</v>
          </cell>
          <cell r="BO363">
            <v>5.8000000000000003E-2</v>
          </cell>
          <cell r="BP363">
            <v>0.05</v>
          </cell>
          <cell r="BQ363">
            <v>8.4000000000000005E-2</v>
          </cell>
          <cell r="BR363">
            <v>7.4999999999999997E-2</v>
          </cell>
          <cell r="BS363">
            <v>0.115</v>
          </cell>
          <cell r="BT363">
            <v>0.18</v>
          </cell>
          <cell r="BU363">
            <v>0.42099999999999999</v>
          </cell>
          <cell r="BV363">
            <v>0.38500000000000001</v>
          </cell>
          <cell r="BW363">
            <v>0.39200000000000002</v>
          </cell>
          <cell r="BX363">
            <v>0.32</v>
          </cell>
          <cell r="BY363">
            <v>0.42299999999999999</v>
          </cell>
          <cell r="BZ363">
            <v>0.313</v>
          </cell>
          <cell r="CA363">
            <v>3.7999999999999999E-2</v>
          </cell>
          <cell r="CB363">
            <v>2.4E-2</v>
          </cell>
          <cell r="CC363">
            <v>4.1000000000000002E-2</v>
          </cell>
          <cell r="CD363">
            <v>3.5999999999999997E-2</v>
          </cell>
          <cell r="CE363">
            <v>4.1000000000000002E-2</v>
          </cell>
          <cell r="CF363">
            <v>7.0000000000000007E-2</v>
          </cell>
          <cell r="CG363">
            <v>0.46899999999999997</v>
          </cell>
          <cell r="CH363">
            <v>0.53400000000000003</v>
          </cell>
          <cell r="CI363">
            <v>0.47399999999999998</v>
          </cell>
          <cell r="CJ363">
            <v>0.54100000000000004</v>
          </cell>
          <cell r="CK363">
            <v>0.39400000000000002</v>
          </cell>
          <cell r="CL363">
            <v>0.36299999999999999</v>
          </cell>
          <cell r="CM363">
            <v>0</v>
          </cell>
          <cell r="CN363">
            <v>0</v>
          </cell>
          <cell r="CO363">
            <v>5.0000000000000001E-3</v>
          </cell>
          <cell r="CP363">
            <v>7.0000000000000001E-3</v>
          </cell>
          <cell r="CQ363">
            <v>2E-3</v>
          </cell>
          <cell r="CR363">
            <v>2E-3</v>
          </cell>
          <cell r="CS363">
            <v>1.2E-2</v>
          </cell>
          <cell r="CT363">
            <v>4.1000000000000002E-2</v>
          </cell>
          <cell r="CU363">
            <v>1.2E-2</v>
          </cell>
          <cell r="CV363">
            <v>1.4E-2</v>
          </cell>
          <cell r="CW363">
            <v>1.2E-2</v>
          </cell>
          <cell r="CX363">
            <v>1.9E-2</v>
          </cell>
          <cell r="CY363">
            <v>3.5999999999999997E-2</v>
          </cell>
          <cell r="CZ363">
            <v>2.1999999999999999E-2</v>
          </cell>
          <cell r="DA363">
            <v>3.4000000000000002E-2</v>
          </cell>
          <cell r="DB363">
            <v>6.7000000000000004E-2</v>
          </cell>
          <cell r="DC363">
            <v>6.3E-2</v>
          </cell>
          <cell r="DD363">
            <v>0.06</v>
          </cell>
          <cell r="DE363">
            <v>0.16600000000000001</v>
          </cell>
          <cell r="DF363">
            <v>0.20200000000000001</v>
          </cell>
          <cell r="DG363">
            <v>0.21199999999999999</v>
          </cell>
          <cell r="DH363">
            <v>0.224</v>
          </cell>
          <cell r="DI363">
            <v>0.192</v>
          </cell>
          <cell r="DJ363">
            <v>0.22800000000000001</v>
          </cell>
          <cell r="DK363">
            <v>0.23100000000000001</v>
          </cell>
          <cell r="DL363">
            <v>0.29299999999999998</v>
          </cell>
          <cell r="DM363">
            <v>0.22800000000000001</v>
          </cell>
          <cell r="DN363">
            <v>2.4E-2</v>
          </cell>
          <cell r="DO363">
            <v>1.7000000000000001E-2</v>
          </cell>
          <cell r="DP363">
            <v>3.1E-2</v>
          </cell>
          <cell r="DQ363">
            <v>4.1000000000000002E-2</v>
          </cell>
          <cell r="DR363">
            <v>3.4000000000000002E-2</v>
          </cell>
          <cell r="DS363">
            <v>3.5999999999999997E-2</v>
          </cell>
          <cell r="DT363">
            <v>0.05</v>
          </cell>
          <cell r="DU363">
            <v>0.05</v>
          </cell>
          <cell r="DV363">
            <v>0.06</v>
          </cell>
          <cell r="DW363">
            <v>0.79600000000000004</v>
          </cell>
          <cell r="DX363">
            <v>0.76900000000000002</v>
          </cell>
          <cell r="DY363">
            <v>0.73299999999999998</v>
          </cell>
          <cell r="DZ363">
            <v>0.69199999999999995</v>
          </cell>
          <cell r="EA363">
            <v>0.75</v>
          </cell>
          <cell r="EB363">
            <v>0.7</v>
          </cell>
          <cell r="EC363">
            <v>0.63900000000000001</v>
          </cell>
          <cell r="ED363">
            <v>0.55300000000000005</v>
          </cell>
          <cell r="EE363">
            <v>0.63900000000000001</v>
          </cell>
          <cell r="EF363">
            <v>0.255</v>
          </cell>
          <cell r="EG363">
            <v>1.4E-2</v>
          </cell>
          <cell r="EH363">
            <v>0.01</v>
          </cell>
          <cell r="EJ363">
            <v>0.221</v>
          </cell>
          <cell r="EK363">
            <v>4.2999999999999997E-2</v>
          </cell>
          <cell r="EL363">
            <v>4.2999999999999997E-2</v>
          </cell>
          <cell r="EN363">
            <v>0.219</v>
          </cell>
          <cell r="EO363">
            <v>0.34399999999999997</v>
          </cell>
          <cell r="EP363">
            <v>0.34100000000000003</v>
          </cell>
          <cell r="ER363">
            <v>0.125</v>
          </cell>
          <cell r="ES363">
            <v>7.9000000000000001E-2</v>
          </cell>
          <cell r="ET363">
            <v>0.115</v>
          </cell>
          <cell r="EV363">
            <v>0.18</v>
          </cell>
          <cell r="EW363">
            <v>0.51900000000000002</v>
          </cell>
          <cell r="EX363">
            <v>0.49</v>
          </cell>
          <cell r="EZ363">
            <v>7.94</v>
          </cell>
          <cell r="FA363">
            <v>1.7000000000000001E-2</v>
          </cell>
          <cell r="FB363">
            <v>1.2E-2</v>
          </cell>
          <cell r="FC363">
            <v>1.7000000000000001E-2</v>
          </cell>
          <cell r="FD363">
            <v>1.9E-2</v>
          </cell>
          <cell r="FE363">
            <v>7.4999999999999997E-2</v>
          </cell>
          <cell r="FF363">
            <v>4.1000000000000002E-2</v>
          </cell>
          <cell r="FG363">
            <v>8.6999999999999994E-2</v>
          </cell>
          <cell r="FH363">
            <v>0.161</v>
          </cell>
          <cell r="FI363">
            <v>0.18</v>
          </cell>
          <cell r="FJ363">
            <v>0.25700000000000001</v>
          </cell>
          <cell r="FK363">
            <v>0.13500000000000001</v>
          </cell>
          <cell r="GA363">
            <v>5.0000000000000001E-3</v>
          </cell>
          <cell r="GB363">
            <v>2.5999999999999999E-2</v>
          </cell>
          <cell r="GC363">
            <v>1.7000000000000001E-2</v>
          </cell>
          <cell r="GD363">
            <v>0.01</v>
          </cell>
          <cell r="GE363">
            <v>5.2999999999999999E-2</v>
          </cell>
          <cell r="GF363">
            <v>1.2E-2</v>
          </cell>
          <cell r="GG363">
            <v>0.29799999999999999</v>
          </cell>
          <cell r="GH363">
            <v>0.248</v>
          </cell>
          <cell r="GI363">
            <v>0.30299999999999999</v>
          </cell>
          <cell r="GJ363">
            <v>0.27600000000000002</v>
          </cell>
          <cell r="GK363">
            <v>0.34100000000000003</v>
          </cell>
          <cell r="GL363">
            <v>0.29299999999999998</v>
          </cell>
          <cell r="GM363">
            <v>0.54100000000000004</v>
          </cell>
          <cell r="GN363">
            <v>0.38</v>
          </cell>
          <cell r="GO363">
            <v>0.39400000000000002</v>
          </cell>
          <cell r="GP363">
            <v>0.42499999999999999</v>
          </cell>
          <cell r="GQ363">
            <v>0.36799999999999999</v>
          </cell>
          <cell r="GR363">
            <v>0.495</v>
          </cell>
          <cell r="GS363">
            <v>0.05</v>
          </cell>
          <cell r="GT363">
            <v>0.192</v>
          </cell>
          <cell r="GU363">
            <v>0.13500000000000001</v>
          </cell>
          <cell r="GV363">
            <v>0.13900000000000001</v>
          </cell>
          <cell r="GW363">
            <v>9.9000000000000005E-2</v>
          </cell>
          <cell r="GX363">
            <v>7.0000000000000007E-2</v>
          </cell>
          <cell r="GY363">
            <v>1.9E-2</v>
          </cell>
          <cell r="GZ363">
            <v>3.1E-2</v>
          </cell>
          <cell r="HA363">
            <v>2.9000000000000001E-2</v>
          </cell>
          <cell r="HB363">
            <v>2.9000000000000001E-2</v>
          </cell>
          <cell r="HC363">
            <v>2.4E-2</v>
          </cell>
          <cell r="HD363">
            <v>2.5999999999999999E-2</v>
          </cell>
          <cell r="HE363">
            <v>8.6999999999999994E-2</v>
          </cell>
          <cell r="HF363">
            <v>0.123</v>
          </cell>
          <cell r="HG363">
            <v>0.123</v>
          </cell>
          <cell r="HH363">
            <v>0.12</v>
          </cell>
          <cell r="HI363">
            <v>0.115</v>
          </cell>
          <cell r="HJ363">
            <v>0.10299999999999999</v>
          </cell>
        </row>
        <row r="364">
          <cell r="G364" t="str">
            <v>KING</v>
          </cell>
          <cell r="L364" t="str">
            <v>Fulton Elementary Network</v>
          </cell>
          <cell r="AB364">
            <v>610023</v>
          </cell>
          <cell r="AR364" t="str">
            <v>49</v>
          </cell>
          <cell r="AS364" t="str">
            <v>strong</v>
          </cell>
          <cell r="AT364" t="str">
            <v>neutral</v>
          </cell>
          <cell r="AU364" t="str">
            <v>neutral</v>
          </cell>
          <cell r="AV364">
            <v>75</v>
          </cell>
          <cell r="AW364">
            <v>58</v>
          </cell>
          <cell r="AX364">
            <v>54</v>
          </cell>
          <cell r="AY364">
            <v>90</v>
          </cell>
          <cell r="AZ364">
            <v>1</v>
          </cell>
          <cell r="BA364">
            <v>0</v>
          </cell>
          <cell r="BB364">
            <v>62</v>
          </cell>
          <cell r="BC364">
            <v>23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2.1999999999999999E-2</v>
          </cell>
          <cell r="BN364">
            <v>3.3000000000000002E-2</v>
          </cell>
          <cell r="BO364">
            <v>3.3000000000000002E-2</v>
          </cell>
          <cell r="BP364">
            <v>2.1999999999999999E-2</v>
          </cell>
          <cell r="BQ364">
            <v>2.1999999999999999E-2</v>
          </cell>
          <cell r="BR364">
            <v>2.1999999999999999E-2</v>
          </cell>
          <cell r="BS364">
            <v>6.7000000000000004E-2</v>
          </cell>
          <cell r="BT364">
            <v>6.7000000000000004E-2</v>
          </cell>
          <cell r="BU364">
            <v>0.2</v>
          </cell>
          <cell r="BV364">
            <v>0.17799999999999999</v>
          </cell>
          <cell r="BW364">
            <v>0.32200000000000001</v>
          </cell>
          <cell r="BX364">
            <v>8.8999999999999996E-2</v>
          </cell>
          <cell r="BY364">
            <v>0.25600000000000001</v>
          </cell>
          <cell r="BZ364">
            <v>0.34399999999999997</v>
          </cell>
          <cell r="CA364">
            <v>2.1999999999999999E-2</v>
          </cell>
          <cell r="CB364">
            <v>1.0999999999999999E-2</v>
          </cell>
          <cell r="CC364">
            <v>2.1999999999999999E-2</v>
          </cell>
          <cell r="CD364">
            <v>3.3000000000000002E-2</v>
          </cell>
          <cell r="CE364">
            <v>3.3000000000000002E-2</v>
          </cell>
          <cell r="CF364">
            <v>2.1999999999999999E-2</v>
          </cell>
          <cell r="CG364">
            <v>0.74399999999999999</v>
          </cell>
          <cell r="CH364">
            <v>0.78900000000000003</v>
          </cell>
          <cell r="CI364">
            <v>0.63300000000000001</v>
          </cell>
          <cell r="CJ364">
            <v>0.85599999999999998</v>
          </cell>
          <cell r="CK364">
            <v>0.622</v>
          </cell>
          <cell r="CL364">
            <v>0.53300000000000003</v>
          </cell>
          <cell r="CM364">
            <v>1.0999999999999999E-2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1.0999999999999999E-2</v>
          </cell>
          <cell r="CS364">
            <v>3.3000000000000002E-2</v>
          </cell>
          <cell r="CT364">
            <v>8.8999999999999996E-2</v>
          </cell>
          <cell r="CU364">
            <v>2.1999999999999999E-2</v>
          </cell>
          <cell r="CV364">
            <v>1.0999999999999999E-2</v>
          </cell>
          <cell r="CW364">
            <v>3.3000000000000002E-2</v>
          </cell>
          <cell r="CX364">
            <v>2.1999999999999999E-2</v>
          </cell>
          <cell r="CY364">
            <v>2.1999999999999999E-2</v>
          </cell>
          <cell r="CZ364">
            <v>0</v>
          </cell>
          <cell r="DA364">
            <v>5.6000000000000001E-2</v>
          </cell>
          <cell r="DB364">
            <v>5.6000000000000001E-2</v>
          </cell>
          <cell r="DC364">
            <v>0.111</v>
          </cell>
          <cell r="DD364">
            <v>8.8999999999999996E-2</v>
          </cell>
          <cell r="DE364">
            <v>0.111</v>
          </cell>
          <cell r="DF364">
            <v>0.122</v>
          </cell>
          <cell r="DG364">
            <v>0.14399999999999999</v>
          </cell>
          <cell r="DH364">
            <v>0.2</v>
          </cell>
          <cell r="DI364">
            <v>0.21099999999999999</v>
          </cell>
          <cell r="DJ364">
            <v>0.25600000000000001</v>
          </cell>
          <cell r="DK364">
            <v>0.2</v>
          </cell>
          <cell r="DL364">
            <v>0.111</v>
          </cell>
          <cell r="DM364">
            <v>0.189</v>
          </cell>
          <cell r="DN364">
            <v>1.0999999999999999E-2</v>
          </cell>
          <cell r="DO364">
            <v>1.0999999999999999E-2</v>
          </cell>
          <cell r="DP364">
            <v>1.0999999999999999E-2</v>
          </cell>
          <cell r="DQ364">
            <v>1.0999999999999999E-2</v>
          </cell>
          <cell r="DR364">
            <v>1.0999999999999999E-2</v>
          </cell>
          <cell r="DS364">
            <v>2.1999999999999999E-2</v>
          </cell>
          <cell r="DT364">
            <v>1.0999999999999999E-2</v>
          </cell>
          <cell r="DU364">
            <v>1.0999999999999999E-2</v>
          </cell>
          <cell r="DV364">
            <v>3.3000000000000002E-2</v>
          </cell>
          <cell r="DW364">
            <v>0.85599999999999998</v>
          </cell>
          <cell r="DX364">
            <v>0.83299999999999996</v>
          </cell>
          <cell r="DY364">
            <v>0.82199999999999995</v>
          </cell>
          <cell r="DZ364">
            <v>0.76700000000000002</v>
          </cell>
          <cell r="EA364">
            <v>0.77800000000000002</v>
          </cell>
          <cell r="EB364">
            <v>0.65600000000000003</v>
          </cell>
          <cell r="EC364">
            <v>0.7</v>
          </cell>
          <cell r="ED364">
            <v>0.67800000000000005</v>
          </cell>
          <cell r="EE364">
            <v>0.66700000000000004</v>
          </cell>
          <cell r="EF364">
            <v>0.47799999999999998</v>
          </cell>
          <cell r="EG364">
            <v>6.7000000000000004E-2</v>
          </cell>
          <cell r="EH364">
            <v>1.0999999999999999E-2</v>
          </cell>
          <cell r="EJ364">
            <v>0.33300000000000002</v>
          </cell>
          <cell r="EK364">
            <v>4.3999999999999997E-2</v>
          </cell>
          <cell r="EL364">
            <v>5.6000000000000001E-2</v>
          </cell>
          <cell r="EN364">
            <v>6.7000000000000004E-2</v>
          </cell>
          <cell r="EO364">
            <v>0.26700000000000002</v>
          </cell>
          <cell r="EP364">
            <v>0.189</v>
          </cell>
          <cell r="ER364">
            <v>3.3000000000000002E-2</v>
          </cell>
          <cell r="ES364">
            <v>4.3999999999999997E-2</v>
          </cell>
          <cell r="ET364">
            <v>0.1</v>
          </cell>
          <cell r="EV364">
            <v>8.8999999999999996E-2</v>
          </cell>
          <cell r="EW364">
            <v>0.57799999999999996</v>
          </cell>
          <cell r="EX364">
            <v>0.64400000000000002</v>
          </cell>
          <cell r="EZ364">
            <v>8.32</v>
          </cell>
          <cell r="FA364">
            <v>0</v>
          </cell>
          <cell r="FB364">
            <v>0</v>
          </cell>
          <cell r="FC364">
            <v>1.0999999999999999E-2</v>
          </cell>
          <cell r="FD364">
            <v>2.1999999999999999E-2</v>
          </cell>
          <cell r="FE364">
            <v>8.8999999999999996E-2</v>
          </cell>
          <cell r="FF364">
            <v>1.0999999999999999E-2</v>
          </cell>
          <cell r="FG364">
            <v>0.111</v>
          </cell>
          <cell r="FH364">
            <v>0.17799999999999999</v>
          </cell>
          <cell r="FI364">
            <v>0.23300000000000001</v>
          </cell>
          <cell r="FJ364">
            <v>0.311</v>
          </cell>
          <cell r="FK364">
            <v>3.3000000000000002E-2</v>
          </cell>
          <cell r="GA364">
            <v>1.0999999999999999E-2</v>
          </cell>
          <cell r="GB364">
            <v>4.3999999999999997E-2</v>
          </cell>
          <cell r="GC364">
            <v>3.3000000000000002E-2</v>
          </cell>
          <cell r="GD364">
            <v>2.1999999999999999E-2</v>
          </cell>
          <cell r="GE364">
            <v>6.7000000000000004E-2</v>
          </cell>
          <cell r="GF364">
            <v>4.3999999999999997E-2</v>
          </cell>
          <cell r="GG364">
            <v>0.28899999999999998</v>
          </cell>
          <cell r="GH364">
            <v>0.3</v>
          </cell>
          <cell r="GI364">
            <v>0.36699999999999999</v>
          </cell>
          <cell r="GJ364">
            <v>0.36699999999999999</v>
          </cell>
          <cell r="GK364">
            <v>0.35599999999999998</v>
          </cell>
          <cell r="GL364">
            <v>0.24399999999999999</v>
          </cell>
          <cell r="GM364">
            <v>0.622</v>
          </cell>
          <cell r="GN364">
            <v>0.47799999999999998</v>
          </cell>
          <cell r="GO364">
            <v>0.41099999999999998</v>
          </cell>
          <cell r="GP364">
            <v>0.42199999999999999</v>
          </cell>
          <cell r="GQ364">
            <v>0.44400000000000001</v>
          </cell>
          <cell r="GR364">
            <v>0.58899999999999997</v>
          </cell>
          <cell r="GS364">
            <v>0</v>
          </cell>
          <cell r="GT364">
            <v>6.7000000000000004E-2</v>
          </cell>
          <cell r="GU364">
            <v>7.8E-2</v>
          </cell>
          <cell r="GV364">
            <v>5.6000000000000001E-2</v>
          </cell>
          <cell r="GW364">
            <v>4.3999999999999997E-2</v>
          </cell>
          <cell r="GX364">
            <v>4.3999999999999997E-2</v>
          </cell>
          <cell r="GY364">
            <v>2.1999999999999999E-2</v>
          </cell>
          <cell r="GZ364">
            <v>4.3999999999999997E-2</v>
          </cell>
          <cell r="HA364">
            <v>4.3999999999999997E-2</v>
          </cell>
          <cell r="HB364">
            <v>4.3999999999999997E-2</v>
          </cell>
          <cell r="HC364">
            <v>2.1999999999999999E-2</v>
          </cell>
          <cell r="HD364">
            <v>2.1999999999999999E-2</v>
          </cell>
          <cell r="HE364">
            <v>5.6000000000000001E-2</v>
          </cell>
          <cell r="HF364">
            <v>6.7000000000000004E-2</v>
          </cell>
          <cell r="HG364">
            <v>6.7000000000000004E-2</v>
          </cell>
          <cell r="HH364">
            <v>8.8999999999999996E-2</v>
          </cell>
          <cell r="HI364">
            <v>6.7000000000000004E-2</v>
          </cell>
          <cell r="HJ364">
            <v>5.6000000000000001E-2</v>
          </cell>
        </row>
        <row r="365">
          <cell r="G365" t="str">
            <v>CARDENAS</v>
          </cell>
          <cell r="L365" t="str">
            <v>Pilsen-Little Village Elementary Network</v>
          </cell>
          <cell r="AB365">
            <v>610024</v>
          </cell>
          <cell r="AR365" t="str">
            <v>&gt; 75</v>
          </cell>
          <cell r="AS365" t="str">
            <v>neutral</v>
          </cell>
          <cell r="AT365" t="str">
            <v>strong</v>
          </cell>
          <cell r="AU365" t="str">
            <v>strong</v>
          </cell>
          <cell r="AV365">
            <v>52</v>
          </cell>
          <cell r="AW365">
            <v>70</v>
          </cell>
          <cell r="AX365">
            <v>60</v>
          </cell>
          <cell r="AY365">
            <v>329</v>
          </cell>
          <cell r="AZ365">
            <v>2</v>
          </cell>
          <cell r="BA365">
            <v>0</v>
          </cell>
          <cell r="BB365">
            <v>2</v>
          </cell>
          <cell r="BC365">
            <v>311</v>
          </cell>
          <cell r="BI365">
            <v>6.0000000000000001E-3</v>
          </cell>
          <cell r="BJ365">
            <v>0</v>
          </cell>
          <cell r="BK365">
            <v>2.4E-2</v>
          </cell>
          <cell r="BL365">
            <v>8.9999999999999993E-3</v>
          </cell>
          <cell r="BM365">
            <v>2.1000000000000001E-2</v>
          </cell>
          <cell r="BN365">
            <v>4.9000000000000002E-2</v>
          </cell>
          <cell r="BO365">
            <v>4.2999999999999997E-2</v>
          </cell>
          <cell r="BP365">
            <v>4.2999999999999997E-2</v>
          </cell>
          <cell r="BQ365">
            <v>3.5999999999999997E-2</v>
          </cell>
          <cell r="BR365">
            <v>2.1000000000000001E-2</v>
          </cell>
          <cell r="BS365">
            <v>7.5999999999999998E-2</v>
          </cell>
          <cell r="BT365">
            <v>0.161</v>
          </cell>
          <cell r="BU365">
            <v>0.374</v>
          </cell>
          <cell r="BV365">
            <v>0.29799999999999999</v>
          </cell>
          <cell r="BW365">
            <v>0.39200000000000002</v>
          </cell>
          <cell r="BX365">
            <v>0.185</v>
          </cell>
          <cell r="BY365">
            <v>0.34</v>
          </cell>
          <cell r="BZ365">
            <v>0.313</v>
          </cell>
          <cell r="CA365">
            <v>1.7999999999999999E-2</v>
          </cell>
          <cell r="CB365">
            <v>1.2E-2</v>
          </cell>
          <cell r="CC365">
            <v>2.4E-2</v>
          </cell>
          <cell r="CD365">
            <v>6.0000000000000001E-3</v>
          </cell>
          <cell r="CE365">
            <v>0.03</v>
          </cell>
          <cell r="CF365">
            <v>7.0000000000000007E-2</v>
          </cell>
          <cell r="CG365">
            <v>0.55900000000000005</v>
          </cell>
          <cell r="CH365">
            <v>0.64700000000000002</v>
          </cell>
          <cell r="CI365">
            <v>0.52300000000000002</v>
          </cell>
          <cell r="CJ365">
            <v>0.77800000000000002</v>
          </cell>
          <cell r="CK365">
            <v>0.53200000000000003</v>
          </cell>
          <cell r="CL365">
            <v>0.40699999999999997</v>
          </cell>
          <cell r="CM365">
            <v>0</v>
          </cell>
          <cell r="CN365">
            <v>3.0000000000000001E-3</v>
          </cell>
          <cell r="CO365">
            <v>3.0000000000000001E-3</v>
          </cell>
          <cell r="CP365">
            <v>8.9999999999999993E-3</v>
          </cell>
          <cell r="CQ365">
            <v>0</v>
          </cell>
          <cell r="CR365">
            <v>3.0000000000000001E-3</v>
          </cell>
          <cell r="CS365">
            <v>8.9999999999999993E-3</v>
          </cell>
          <cell r="CT365">
            <v>0.03</v>
          </cell>
          <cell r="CU365">
            <v>8.9999999999999993E-3</v>
          </cell>
          <cell r="CV365">
            <v>6.0000000000000001E-3</v>
          </cell>
          <cell r="CW365">
            <v>0</v>
          </cell>
          <cell r="CX365">
            <v>1.7999999999999999E-2</v>
          </cell>
          <cell r="CY365">
            <v>1.7999999999999999E-2</v>
          </cell>
          <cell r="CZ365">
            <v>3.0000000000000001E-3</v>
          </cell>
          <cell r="DA365">
            <v>2.7E-2</v>
          </cell>
          <cell r="DB365">
            <v>0.03</v>
          </cell>
          <cell r="DC365">
            <v>5.1999999999999998E-2</v>
          </cell>
          <cell r="DD365">
            <v>3.3000000000000002E-2</v>
          </cell>
          <cell r="DE365">
            <v>0.106</v>
          </cell>
          <cell r="DF365">
            <v>0.125</v>
          </cell>
          <cell r="DG365">
            <v>0.17599999999999999</v>
          </cell>
          <cell r="DH365">
            <v>0.188</v>
          </cell>
          <cell r="DI365">
            <v>0.14000000000000001</v>
          </cell>
          <cell r="DJ365">
            <v>0.20699999999999999</v>
          </cell>
          <cell r="DK365">
            <v>0.26100000000000001</v>
          </cell>
          <cell r="DL365">
            <v>0.28899999999999998</v>
          </cell>
          <cell r="DM365">
            <v>0.216</v>
          </cell>
          <cell r="DN365">
            <v>1.2E-2</v>
          </cell>
          <cell r="DO365">
            <v>0</v>
          </cell>
          <cell r="DP365">
            <v>8.9999999999999993E-3</v>
          </cell>
          <cell r="DQ365">
            <v>1.2E-2</v>
          </cell>
          <cell r="DR365">
            <v>8.9999999999999993E-3</v>
          </cell>
          <cell r="DS365">
            <v>1.4999999999999999E-2</v>
          </cell>
          <cell r="DT365">
            <v>3.0000000000000001E-3</v>
          </cell>
          <cell r="DU365">
            <v>6.0000000000000001E-3</v>
          </cell>
          <cell r="DV365">
            <v>1.2E-2</v>
          </cell>
          <cell r="DW365">
            <v>0.875</v>
          </cell>
          <cell r="DX365">
            <v>0.872</v>
          </cell>
          <cell r="DY365">
            <v>0.79300000000000004</v>
          </cell>
          <cell r="DZ365">
            <v>0.77200000000000002</v>
          </cell>
          <cell r="EA365">
            <v>0.84799999999999998</v>
          </cell>
          <cell r="EB365">
            <v>0.748</v>
          </cell>
          <cell r="EC365">
            <v>0.69599999999999995</v>
          </cell>
          <cell r="ED365">
            <v>0.623</v>
          </cell>
          <cell r="EE365">
            <v>0.72899999999999998</v>
          </cell>
          <cell r="EF365">
            <v>0.57399999999999995</v>
          </cell>
          <cell r="EG365">
            <v>8.9999999999999993E-3</v>
          </cell>
          <cell r="EH365">
            <v>0</v>
          </cell>
          <cell r="EJ365">
            <v>0.17899999999999999</v>
          </cell>
          <cell r="EK365">
            <v>4.2999999999999997E-2</v>
          </cell>
          <cell r="EL365">
            <v>8.9999999999999993E-3</v>
          </cell>
          <cell r="EN365">
            <v>9.7000000000000003E-2</v>
          </cell>
          <cell r="EO365">
            <v>0.32200000000000001</v>
          </cell>
          <cell r="EP365">
            <v>0.23699999999999999</v>
          </cell>
          <cell r="ER365">
            <v>5.5E-2</v>
          </cell>
          <cell r="ES365">
            <v>1.7999999999999999E-2</v>
          </cell>
          <cell r="ET365">
            <v>5.1999999999999998E-2</v>
          </cell>
          <cell r="EV365">
            <v>9.4E-2</v>
          </cell>
          <cell r="EW365">
            <v>0.60799999999999998</v>
          </cell>
          <cell r="EX365">
            <v>0.70199999999999996</v>
          </cell>
          <cell r="EZ365">
            <v>9.02</v>
          </cell>
          <cell r="FA365">
            <v>0</v>
          </cell>
          <cell r="FB365">
            <v>3.0000000000000001E-3</v>
          </cell>
          <cell r="FC365">
            <v>3.0000000000000001E-3</v>
          </cell>
          <cell r="FD365">
            <v>0</v>
          </cell>
          <cell r="FE365">
            <v>1.7999999999999999E-2</v>
          </cell>
          <cell r="FF365">
            <v>2.4E-2</v>
          </cell>
          <cell r="FG365">
            <v>7.0000000000000007E-2</v>
          </cell>
          <cell r="FH365">
            <v>0.17</v>
          </cell>
          <cell r="FI365">
            <v>0.191</v>
          </cell>
          <cell r="FJ365">
            <v>0.51400000000000001</v>
          </cell>
          <cell r="FK365">
            <v>6.0000000000000001E-3</v>
          </cell>
          <cell r="GA365">
            <v>3.0000000000000001E-3</v>
          </cell>
          <cell r="GB365">
            <v>8.9999999999999993E-3</v>
          </cell>
          <cell r="GC365">
            <v>3.0000000000000001E-3</v>
          </cell>
          <cell r="GD365">
            <v>0</v>
          </cell>
          <cell r="GE365">
            <v>4.9000000000000002E-2</v>
          </cell>
          <cell r="GF365">
            <v>6.0000000000000001E-3</v>
          </cell>
          <cell r="GG365">
            <v>0.28599999999999998</v>
          </cell>
          <cell r="GH365">
            <v>0.27700000000000002</v>
          </cell>
          <cell r="GI365">
            <v>0.30099999999999999</v>
          </cell>
          <cell r="GJ365">
            <v>0.307</v>
          </cell>
          <cell r="GK365">
            <v>0.36499999999999999</v>
          </cell>
          <cell r="GL365">
            <v>0.32500000000000001</v>
          </cell>
          <cell r="GM365">
            <v>0.63200000000000001</v>
          </cell>
          <cell r="GN365">
            <v>0.29199999999999998</v>
          </cell>
          <cell r="GO365">
            <v>0.45600000000000002</v>
          </cell>
          <cell r="GP365">
            <v>0.50800000000000001</v>
          </cell>
          <cell r="GQ365">
            <v>0.438</v>
          </cell>
          <cell r="GR365">
            <v>0.55300000000000005</v>
          </cell>
          <cell r="GS365">
            <v>2.1000000000000001E-2</v>
          </cell>
          <cell r="GT365">
            <v>0.29199999999999998</v>
          </cell>
          <cell r="GU365">
            <v>0.17899999999999999</v>
          </cell>
          <cell r="GV365">
            <v>0.112</v>
          </cell>
          <cell r="GW365">
            <v>7.9000000000000001E-2</v>
          </cell>
          <cell r="GX365">
            <v>6.0999999999999999E-2</v>
          </cell>
          <cell r="GY365">
            <v>1.2E-2</v>
          </cell>
          <cell r="GZ365">
            <v>0.03</v>
          </cell>
          <cell r="HA365">
            <v>8.9999999999999993E-3</v>
          </cell>
          <cell r="HB365">
            <v>8.9999999999999993E-3</v>
          </cell>
          <cell r="HC365">
            <v>1.2E-2</v>
          </cell>
          <cell r="HD365">
            <v>1.2E-2</v>
          </cell>
          <cell r="HE365">
            <v>4.5999999999999999E-2</v>
          </cell>
          <cell r="HF365">
            <v>0.1</v>
          </cell>
          <cell r="HG365">
            <v>5.1999999999999998E-2</v>
          </cell>
          <cell r="HH365">
            <v>6.4000000000000001E-2</v>
          </cell>
          <cell r="HI365">
            <v>5.8000000000000003E-2</v>
          </cell>
          <cell r="HJ365">
            <v>4.2999999999999997E-2</v>
          </cell>
        </row>
        <row r="366">
          <cell r="G366" t="str">
            <v>KINZIE</v>
          </cell>
          <cell r="L366" t="str">
            <v>Midway Elementary Network</v>
          </cell>
          <cell r="AB366">
            <v>610026</v>
          </cell>
          <cell r="AR366" t="str">
            <v>72</v>
          </cell>
          <cell r="AS366" t="str">
            <v>neutral</v>
          </cell>
          <cell r="AT366" t="str">
            <v>neutral</v>
          </cell>
          <cell r="AU366" t="str">
            <v>neutral</v>
          </cell>
          <cell r="AV366">
            <v>44</v>
          </cell>
          <cell r="AW366">
            <v>57</v>
          </cell>
          <cell r="AX366">
            <v>47</v>
          </cell>
          <cell r="AY366">
            <v>316</v>
          </cell>
          <cell r="AZ366">
            <v>105</v>
          </cell>
          <cell r="BA366">
            <v>1</v>
          </cell>
          <cell r="BB366">
            <v>8</v>
          </cell>
          <cell r="BC366">
            <v>175</v>
          </cell>
          <cell r="BI366">
            <v>3.7999999999999999E-2</v>
          </cell>
          <cell r="BJ366">
            <v>2.5000000000000001E-2</v>
          </cell>
          <cell r="BK366">
            <v>1.2999999999999999E-2</v>
          </cell>
          <cell r="BL366">
            <v>6.0000000000000001E-3</v>
          </cell>
          <cell r="BM366">
            <v>8.9999999999999993E-3</v>
          </cell>
          <cell r="BN366">
            <v>4.1000000000000002E-2</v>
          </cell>
          <cell r="BO366">
            <v>0.104</v>
          </cell>
          <cell r="BP366">
            <v>5.0999999999999997E-2</v>
          </cell>
          <cell r="BQ366">
            <v>6.3E-2</v>
          </cell>
          <cell r="BR366">
            <v>2.5000000000000001E-2</v>
          </cell>
          <cell r="BS366">
            <v>8.8999999999999996E-2</v>
          </cell>
          <cell r="BT366">
            <v>0.158</v>
          </cell>
          <cell r="BU366">
            <v>0.377</v>
          </cell>
          <cell r="BV366">
            <v>0.30399999999999999</v>
          </cell>
          <cell r="BW366">
            <v>0.38300000000000001</v>
          </cell>
          <cell r="BX366">
            <v>0.24099999999999999</v>
          </cell>
          <cell r="BY366">
            <v>0.40799999999999997</v>
          </cell>
          <cell r="BZ366">
            <v>0.36699999999999999</v>
          </cell>
          <cell r="CA366">
            <v>1.2999999999999999E-2</v>
          </cell>
          <cell r="CB366">
            <v>2.1999999999999999E-2</v>
          </cell>
          <cell r="CC366">
            <v>3.2000000000000001E-2</v>
          </cell>
          <cell r="CD366">
            <v>1.6E-2</v>
          </cell>
          <cell r="CE366">
            <v>1.9E-2</v>
          </cell>
          <cell r="CF366">
            <v>1.9E-2</v>
          </cell>
          <cell r="CG366">
            <v>0.46800000000000003</v>
          </cell>
          <cell r="CH366">
            <v>0.59799999999999998</v>
          </cell>
          <cell r="CI366">
            <v>0.50900000000000001</v>
          </cell>
          <cell r="CJ366">
            <v>0.71199999999999997</v>
          </cell>
          <cell r="CK366">
            <v>0.47499999999999998</v>
          </cell>
          <cell r="CL366">
            <v>0.41499999999999998</v>
          </cell>
          <cell r="CM366">
            <v>0</v>
          </cell>
          <cell r="CN366">
            <v>3.0000000000000001E-3</v>
          </cell>
          <cell r="CO366">
            <v>3.0000000000000001E-3</v>
          </cell>
          <cell r="CP366">
            <v>0</v>
          </cell>
          <cell r="CQ366">
            <v>3.0000000000000001E-3</v>
          </cell>
          <cell r="CR366">
            <v>3.0000000000000001E-3</v>
          </cell>
          <cell r="CS366">
            <v>6.0000000000000001E-3</v>
          </cell>
          <cell r="CT366">
            <v>5.0999999999999997E-2</v>
          </cell>
          <cell r="CU366">
            <v>2.5000000000000001E-2</v>
          </cell>
          <cell r="CV366">
            <v>3.0000000000000001E-3</v>
          </cell>
          <cell r="CW366">
            <v>1.2999999999999999E-2</v>
          </cell>
          <cell r="CX366">
            <v>1.2999999999999999E-2</v>
          </cell>
          <cell r="CY366">
            <v>1.2999999999999999E-2</v>
          </cell>
          <cell r="CZ366">
            <v>1.6E-2</v>
          </cell>
          <cell r="DA366">
            <v>2.1999999999999999E-2</v>
          </cell>
          <cell r="DB366">
            <v>4.3999999999999997E-2</v>
          </cell>
          <cell r="DC366">
            <v>0.111</v>
          </cell>
          <cell r="DD366">
            <v>0.06</v>
          </cell>
          <cell r="DE366">
            <v>0.13900000000000001</v>
          </cell>
          <cell r="DF366">
            <v>0.158</v>
          </cell>
          <cell r="DG366">
            <v>0.187</v>
          </cell>
          <cell r="DH366">
            <v>0.184</v>
          </cell>
          <cell r="DI366">
            <v>0.18</v>
          </cell>
          <cell r="DJ366">
            <v>0.30099999999999999</v>
          </cell>
          <cell r="DK366">
            <v>0.28499999999999998</v>
          </cell>
          <cell r="DL366">
            <v>0.25</v>
          </cell>
          <cell r="DM366">
            <v>0.28199999999999997</v>
          </cell>
          <cell r="DN366">
            <v>6.0000000000000001E-3</v>
          </cell>
          <cell r="DO366">
            <v>6.0000000000000001E-3</v>
          </cell>
          <cell r="DP366">
            <v>1.6E-2</v>
          </cell>
          <cell r="DQ366">
            <v>6.0000000000000001E-3</v>
          </cell>
          <cell r="DR366">
            <v>1.2999999999999999E-2</v>
          </cell>
          <cell r="DS366">
            <v>1.2999999999999999E-2</v>
          </cell>
          <cell r="DT366">
            <v>1.6E-2</v>
          </cell>
          <cell r="DU366">
            <v>1.6E-2</v>
          </cell>
          <cell r="DV366">
            <v>1.9E-2</v>
          </cell>
          <cell r="DW366">
            <v>0.85099999999999998</v>
          </cell>
          <cell r="DX366">
            <v>0.82</v>
          </cell>
          <cell r="DY366">
            <v>0.78200000000000003</v>
          </cell>
          <cell r="DZ366">
            <v>0.79700000000000004</v>
          </cell>
          <cell r="EA366">
            <v>0.78800000000000003</v>
          </cell>
          <cell r="EB366">
            <v>0.66100000000000003</v>
          </cell>
          <cell r="EC366">
            <v>0.64900000000000002</v>
          </cell>
          <cell r="ED366">
            <v>0.57299999999999995</v>
          </cell>
          <cell r="EE366">
            <v>0.61399999999999999</v>
          </cell>
          <cell r="EF366">
            <v>0.36399999999999999</v>
          </cell>
          <cell r="EG366">
            <v>6.0000000000000001E-3</v>
          </cell>
          <cell r="EH366">
            <v>0</v>
          </cell>
          <cell r="EJ366">
            <v>0.42699999999999999</v>
          </cell>
          <cell r="EK366">
            <v>3.7999999999999999E-2</v>
          </cell>
          <cell r="EL366">
            <v>3.7999999999999999E-2</v>
          </cell>
          <cell r="EN366">
            <v>0.06</v>
          </cell>
          <cell r="EO366">
            <v>0.36099999999999999</v>
          </cell>
          <cell r="EP366">
            <v>0.32600000000000001</v>
          </cell>
          <cell r="ER366">
            <v>5.7000000000000002E-2</v>
          </cell>
          <cell r="ES366">
            <v>6.3E-2</v>
          </cell>
          <cell r="ET366">
            <v>7.2999999999999995E-2</v>
          </cell>
          <cell r="EV366">
            <v>9.1999999999999998E-2</v>
          </cell>
          <cell r="EW366">
            <v>0.53200000000000003</v>
          </cell>
          <cell r="EX366">
            <v>0.56299999999999994</v>
          </cell>
          <cell r="EZ366">
            <v>8.85</v>
          </cell>
          <cell r="FA366">
            <v>0</v>
          </cell>
          <cell r="FB366">
            <v>0</v>
          </cell>
          <cell r="FC366">
            <v>6.0000000000000001E-3</v>
          </cell>
          <cell r="FD366">
            <v>8.9999999999999993E-3</v>
          </cell>
          <cell r="FE366">
            <v>1.6E-2</v>
          </cell>
          <cell r="FF366">
            <v>3.7999999999999999E-2</v>
          </cell>
          <cell r="FG366">
            <v>7.5999999999999998E-2</v>
          </cell>
          <cell r="FH366">
            <v>0.161</v>
          </cell>
          <cell r="FI366">
            <v>0.22800000000000001</v>
          </cell>
          <cell r="FJ366">
            <v>0.42699999999999999</v>
          </cell>
          <cell r="FK366">
            <v>3.7999999999999999E-2</v>
          </cell>
          <cell r="GA366">
            <v>6.0000000000000001E-3</v>
          </cell>
          <cell r="GB366">
            <v>3.2000000000000001E-2</v>
          </cell>
          <cell r="GC366">
            <v>8.9999999999999993E-3</v>
          </cell>
          <cell r="GD366">
            <v>2.1999999999999999E-2</v>
          </cell>
          <cell r="GE366">
            <v>0.127</v>
          </cell>
          <cell r="GF366">
            <v>1.6E-2</v>
          </cell>
          <cell r="GG366">
            <v>0.33500000000000002</v>
          </cell>
          <cell r="GH366">
            <v>0.316</v>
          </cell>
          <cell r="GI366">
            <v>0.373</v>
          </cell>
          <cell r="GJ366">
            <v>0.36399999999999999</v>
          </cell>
          <cell r="GK366">
            <v>0.44</v>
          </cell>
          <cell r="GL366">
            <v>0.38600000000000001</v>
          </cell>
          <cell r="GM366">
            <v>0.58499999999999996</v>
          </cell>
          <cell r="GN366">
            <v>0.41799999999999998</v>
          </cell>
          <cell r="GO366">
            <v>0.48099999999999998</v>
          </cell>
          <cell r="GP366">
            <v>0.51300000000000001</v>
          </cell>
          <cell r="GQ366">
            <v>0.25600000000000001</v>
          </cell>
          <cell r="GR366">
            <v>0.51300000000000001</v>
          </cell>
          <cell r="GS366">
            <v>1.9E-2</v>
          </cell>
          <cell r="GT366">
            <v>0.158</v>
          </cell>
          <cell r="GU366">
            <v>7.2999999999999995E-2</v>
          </cell>
          <cell r="GV366">
            <v>3.7999999999999999E-2</v>
          </cell>
          <cell r="GW366">
            <v>8.5000000000000006E-2</v>
          </cell>
          <cell r="GX366">
            <v>2.1999999999999999E-2</v>
          </cell>
          <cell r="GY366">
            <v>8.9999999999999993E-3</v>
          </cell>
          <cell r="GZ366">
            <v>1.9E-2</v>
          </cell>
          <cell r="HA366">
            <v>8.9999999999999993E-3</v>
          </cell>
          <cell r="HB366">
            <v>8.9999999999999993E-3</v>
          </cell>
          <cell r="HC366">
            <v>2.5000000000000001E-2</v>
          </cell>
          <cell r="HD366">
            <v>1.2999999999999999E-2</v>
          </cell>
          <cell r="HE366">
            <v>4.3999999999999997E-2</v>
          </cell>
          <cell r="HF366">
            <v>5.7000000000000002E-2</v>
          </cell>
          <cell r="HG366">
            <v>5.3999999999999999E-2</v>
          </cell>
          <cell r="HH366">
            <v>5.3999999999999999E-2</v>
          </cell>
          <cell r="HI366">
            <v>6.6000000000000003E-2</v>
          </cell>
          <cell r="HJ366">
            <v>5.0999999999999997E-2</v>
          </cell>
        </row>
        <row r="367">
          <cell r="G367" t="str">
            <v>KIPLING</v>
          </cell>
          <cell r="L367" t="str">
            <v>Rock Island Elementary Network</v>
          </cell>
          <cell r="AB367">
            <v>610027</v>
          </cell>
          <cell r="AR367" t="str">
            <v>&lt; 30</v>
          </cell>
          <cell r="AS367" t="str">
            <v/>
          </cell>
          <cell r="AT367" t="str">
            <v/>
          </cell>
          <cell r="AU367" t="str">
            <v/>
          </cell>
        </row>
        <row r="368">
          <cell r="G368" t="str">
            <v>KOHN</v>
          </cell>
          <cell r="L368" t="str">
            <v>Rock Island Elementary Network</v>
          </cell>
          <cell r="AB368">
            <v>610028</v>
          </cell>
          <cell r="AR368" t="str">
            <v>36</v>
          </cell>
          <cell r="AS368" t="str">
            <v>neutral</v>
          </cell>
          <cell r="AT368" t="str">
            <v>neutral</v>
          </cell>
          <cell r="AU368" t="str">
            <v>neutral</v>
          </cell>
          <cell r="AV368">
            <v>42</v>
          </cell>
          <cell r="AW368">
            <v>55</v>
          </cell>
          <cell r="AX368">
            <v>57</v>
          </cell>
          <cell r="AY368">
            <v>75</v>
          </cell>
          <cell r="AZ368">
            <v>0</v>
          </cell>
          <cell r="BA368">
            <v>0</v>
          </cell>
          <cell r="BB368">
            <v>71</v>
          </cell>
          <cell r="BC368">
            <v>1</v>
          </cell>
          <cell r="BI368">
            <v>2.7E-2</v>
          </cell>
          <cell r="BJ368">
            <v>0</v>
          </cell>
          <cell r="BK368">
            <v>1.2999999999999999E-2</v>
          </cell>
          <cell r="BL368">
            <v>2.7E-2</v>
          </cell>
          <cell r="BM368">
            <v>0.04</v>
          </cell>
          <cell r="BN368">
            <v>6.7000000000000004E-2</v>
          </cell>
          <cell r="BO368">
            <v>0.08</v>
          </cell>
          <cell r="BP368">
            <v>0.107</v>
          </cell>
          <cell r="BQ368">
            <v>0.12</v>
          </cell>
          <cell r="BR368">
            <v>5.2999999999999999E-2</v>
          </cell>
          <cell r="BS368">
            <v>9.2999999999999999E-2</v>
          </cell>
          <cell r="BT368">
            <v>0.13300000000000001</v>
          </cell>
          <cell r="BU368">
            <v>0.373</v>
          </cell>
          <cell r="BV368">
            <v>0.24</v>
          </cell>
          <cell r="BW368">
            <v>0.32</v>
          </cell>
          <cell r="BX368">
            <v>0.21299999999999999</v>
          </cell>
          <cell r="BY368">
            <v>0.36</v>
          </cell>
          <cell r="BZ368">
            <v>0.33300000000000002</v>
          </cell>
          <cell r="CA368">
            <v>0</v>
          </cell>
          <cell r="CB368">
            <v>2.7E-2</v>
          </cell>
          <cell r="CC368">
            <v>0</v>
          </cell>
          <cell r="CD368">
            <v>0</v>
          </cell>
          <cell r="CE368">
            <v>0</v>
          </cell>
          <cell r="CF368">
            <v>1.2999999999999999E-2</v>
          </cell>
          <cell r="CG368">
            <v>0.52</v>
          </cell>
          <cell r="CH368">
            <v>0.627</v>
          </cell>
          <cell r="CI368">
            <v>0.54700000000000004</v>
          </cell>
          <cell r="CJ368">
            <v>0.70699999999999996</v>
          </cell>
          <cell r="CK368">
            <v>0.50700000000000001</v>
          </cell>
          <cell r="CL368">
            <v>0.45300000000000001</v>
          </cell>
          <cell r="CM368">
            <v>0</v>
          </cell>
          <cell r="CN368">
            <v>1.2999999999999999E-2</v>
          </cell>
          <cell r="CO368">
            <v>1.2999999999999999E-2</v>
          </cell>
          <cell r="CP368">
            <v>0</v>
          </cell>
          <cell r="CQ368">
            <v>2.7E-2</v>
          </cell>
          <cell r="CR368">
            <v>1.2999999999999999E-2</v>
          </cell>
          <cell r="CS368">
            <v>1.2999999999999999E-2</v>
          </cell>
          <cell r="CT368">
            <v>5.2999999999999999E-2</v>
          </cell>
          <cell r="CU368">
            <v>0.04</v>
          </cell>
          <cell r="CV368">
            <v>1.2999999999999999E-2</v>
          </cell>
          <cell r="CW368">
            <v>2.7E-2</v>
          </cell>
          <cell r="CX368">
            <v>0.04</v>
          </cell>
          <cell r="CY368">
            <v>5.2999999999999999E-2</v>
          </cell>
          <cell r="CZ368">
            <v>6.7000000000000004E-2</v>
          </cell>
          <cell r="DA368">
            <v>5.2999999999999999E-2</v>
          </cell>
          <cell r="DB368">
            <v>9.2999999999999999E-2</v>
          </cell>
          <cell r="DC368">
            <v>9.2999999999999999E-2</v>
          </cell>
          <cell r="DD368">
            <v>0.04</v>
          </cell>
          <cell r="DE368">
            <v>9.2999999999999999E-2</v>
          </cell>
          <cell r="DF368">
            <v>0.16</v>
          </cell>
          <cell r="DG368">
            <v>0.14699999999999999</v>
          </cell>
          <cell r="DH368">
            <v>0.253</v>
          </cell>
          <cell r="DI368">
            <v>0.13300000000000001</v>
          </cell>
          <cell r="DJ368">
            <v>0.33300000000000002</v>
          </cell>
          <cell r="DK368">
            <v>0.14699999999999999</v>
          </cell>
          <cell r="DL368">
            <v>0.16</v>
          </cell>
          <cell r="DM368">
            <v>0.17299999999999999</v>
          </cell>
          <cell r="DN368">
            <v>1.2999999999999999E-2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1.2999999999999999E-2</v>
          </cell>
          <cell r="DT368">
            <v>0</v>
          </cell>
          <cell r="DU368">
            <v>0</v>
          </cell>
          <cell r="DV368">
            <v>0</v>
          </cell>
          <cell r="DW368">
            <v>0.88</v>
          </cell>
          <cell r="DX368">
            <v>0.8</v>
          </cell>
          <cell r="DY368">
            <v>0.8</v>
          </cell>
          <cell r="DZ368">
            <v>0.69299999999999995</v>
          </cell>
          <cell r="EA368">
            <v>0.77300000000000002</v>
          </cell>
          <cell r="EB368">
            <v>0.58699999999999997</v>
          </cell>
          <cell r="EC368">
            <v>0.747</v>
          </cell>
          <cell r="ED368">
            <v>0.69299999999999995</v>
          </cell>
          <cell r="EE368">
            <v>0.747</v>
          </cell>
          <cell r="EF368">
            <v>0.24</v>
          </cell>
          <cell r="EG368">
            <v>0.107</v>
          </cell>
          <cell r="EH368">
            <v>2.7E-2</v>
          </cell>
          <cell r="EJ368">
            <v>0.48</v>
          </cell>
          <cell r="EK368">
            <v>0.28000000000000003</v>
          </cell>
          <cell r="EL368">
            <v>0.17299999999999999</v>
          </cell>
          <cell r="EN368">
            <v>6.7000000000000004E-2</v>
          </cell>
          <cell r="EO368">
            <v>0.24</v>
          </cell>
          <cell r="EP368">
            <v>0.34699999999999998</v>
          </cell>
          <cell r="ER368">
            <v>0.04</v>
          </cell>
          <cell r="ES368">
            <v>0.04</v>
          </cell>
          <cell r="ET368">
            <v>2.7E-2</v>
          </cell>
          <cell r="EV368">
            <v>0.17299999999999999</v>
          </cell>
          <cell r="EW368">
            <v>0.33300000000000002</v>
          </cell>
          <cell r="EX368">
            <v>0.42699999999999999</v>
          </cell>
          <cell r="EZ368">
            <v>6.97</v>
          </cell>
          <cell r="FA368">
            <v>0.04</v>
          </cell>
          <cell r="FB368">
            <v>5.2999999999999999E-2</v>
          </cell>
          <cell r="FC368">
            <v>0.04</v>
          </cell>
          <cell r="FD368">
            <v>0.04</v>
          </cell>
          <cell r="FE368">
            <v>0.107</v>
          </cell>
          <cell r="FF368">
            <v>9.2999999999999999E-2</v>
          </cell>
          <cell r="FG368">
            <v>6.7000000000000004E-2</v>
          </cell>
          <cell r="FH368">
            <v>0.14699999999999999</v>
          </cell>
          <cell r="FI368">
            <v>0.12</v>
          </cell>
          <cell r="FJ368">
            <v>0.22700000000000001</v>
          </cell>
          <cell r="FK368">
            <v>6.7000000000000004E-2</v>
          </cell>
          <cell r="GA368">
            <v>1.2999999999999999E-2</v>
          </cell>
          <cell r="GB368">
            <v>5.2999999999999999E-2</v>
          </cell>
          <cell r="GC368">
            <v>5.2999999999999999E-2</v>
          </cell>
          <cell r="GD368">
            <v>5.2999999999999999E-2</v>
          </cell>
          <cell r="GE368">
            <v>5.2999999999999999E-2</v>
          </cell>
          <cell r="GF368">
            <v>1.2999999999999999E-2</v>
          </cell>
          <cell r="GG368">
            <v>0.2</v>
          </cell>
          <cell r="GH368">
            <v>0.24</v>
          </cell>
          <cell r="GI368">
            <v>0.28000000000000003</v>
          </cell>
          <cell r="GJ368">
            <v>0.34699999999999998</v>
          </cell>
          <cell r="GK368">
            <v>0.34699999999999998</v>
          </cell>
          <cell r="GL368">
            <v>0.29299999999999998</v>
          </cell>
          <cell r="GM368">
            <v>0.66700000000000004</v>
          </cell>
          <cell r="GN368">
            <v>0.32</v>
          </cell>
          <cell r="GO368">
            <v>0.46700000000000003</v>
          </cell>
          <cell r="GP368">
            <v>0.373</v>
          </cell>
          <cell r="GQ368">
            <v>0.45300000000000001</v>
          </cell>
          <cell r="GR368">
            <v>0.53300000000000003</v>
          </cell>
          <cell r="GS368">
            <v>6.7000000000000004E-2</v>
          </cell>
          <cell r="GT368">
            <v>0.33300000000000002</v>
          </cell>
          <cell r="GU368">
            <v>0.107</v>
          </cell>
          <cell r="GV368">
            <v>0.14699999999999999</v>
          </cell>
          <cell r="GW368">
            <v>6.7000000000000004E-2</v>
          </cell>
          <cell r="GX368">
            <v>6.7000000000000004E-2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5.2999999999999999E-2</v>
          </cell>
          <cell r="HF368">
            <v>5.2999999999999999E-2</v>
          </cell>
          <cell r="HG368">
            <v>9.2999999999999999E-2</v>
          </cell>
          <cell r="HH368">
            <v>0.08</v>
          </cell>
          <cell r="HI368">
            <v>0.08</v>
          </cell>
          <cell r="HJ368">
            <v>9.2999999999999999E-2</v>
          </cell>
        </row>
        <row r="369">
          <cell r="G369" t="str">
            <v>LOZANO ES</v>
          </cell>
          <cell r="L369" t="str">
            <v>Fulton Elementary Network</v>
          </cell>
          <cell r="AB369">
            <v>610029</v>
          </cell>
          <cell r="AR369" t="str">
            <v>73</v>
          </cell>
          <cell r="AS369" t="str">
            <v>weak</v>
          </cell>
          <cell r="AT369" t="str">
            <v>weak</v>
          </cell>
          <cell r="AU369" t="str">
            <v>neutral</v>
          </cell>
          <cell r="AV369">
            <v>31</v>
          </cell>
          <cell r="AW369">
            <v>27</v>
          </cell>
          <cell r="AX369">
            <v>57</v>
          </cell>
          <cell r="AY369">
            <v>133</v>
          </cell>
          <cell r="AZ369">
            <v>7</v>
          </cell>
          <cell r="BA369">
            <v>0</v>
          </cell>
          <cell r="BB369">
            <v>5</v>
          </cell>
          <cell r="BC369">
            <v>113</v>
          </cell>
          <cell r="BI369">
            <v>2.3E-2</v>
          </cell>
          <cell r="BJ369">
            <v>1.4999999999999999E-2</v>
          </cell>
          <cell r="BK369">
            <v>1.4999999999999999E-2</v>
          </cell>
          <cell r="BL369">
            <v>8.0000000000000002E-3</v>
          </cell>
          <cell r="BM369">
            <v>0</v>
          </cell>
          <cell r="BN369">
            <v>1.4999999999999999E-2</v>
          </cell>
          <cell r="BO369">
            <v>6.8000000000000005E-2</v>
          </cell>
          <cell r="BP369">
            <v>0.06</v>
          </cell>
          <cell r="BQ369">
            <v>0.105</v>
          </cell>
          <cell r="BR369">
            <v>7.4999999999999997E-2</v>
          </cell>
          <cell r="BS369">
            <v>0.128</v>
          </cell>
          <cell r="BT369">
            <v>0.20300000000000001</v>
          </cell>
          <cell r="BU369">
            <v>0.48099999999999998</v>
          </cell>
          <cell r="BV369">
            <v>0.38300000000000001</v>
          </cell>
          <cell r="BW369">
            <v>0.44400000000000001</v>
          </cell>
          <cell r="BX369">
            <v>0.316</v>
          </cell>
          <cell r="BY369">
            <v>0.39800000000000002</v>
          </cell>
          <cell r="BZ369">
            <v>0.376</v>
          </cell>
          <cell r="CA369">
            <v>1.4999999999999999E-2</v>
          </cell>
          <cell r="CB369">
            <v>0.03</v>
          </cell>
          <cell r="CC369">
            <v>0.03</v>
          </cell>
          <cell r="CD369">
            <v>2.3E-2</v>
          </cell>
          <cell r="CE369">
            <v>0.03</v>
          </cell>
          <cell r="CF369">
            <v>4.4999999999999998E-2</v>
          </cell>
          <cell r="CG369">
            <v>0.41399999999999998</v>
          </cell>
          <cell r="CH369">
            <v>0.51100000000000001</v>
          </cell>
          <cell r="CI369">
            <v>0.40600000000000003</v>
          </cell>
          <cell r="CJ369">
            <v>0.57899999999999996</v>
          </cell>
          <cell r="CK369">
            <v>0.44400000000000001</v>
          </cell>
          <cell r="CL369">
            <v>0.36099999999999999</v>
          </cell>
          <cell r="CM369">
            <v>0</v>
          </cell>
          <cell r="CN369">
            <v>0</v>
          </cell>
          <cell r="CO369">
            <v>8.0000000000000002E-3</v>
          </cell>
          <cell r="CP369">
            <v>8.0000000000000002E-3</v>
          </cell>
          <cell r="CQ369">
            <v>1.4999999999999999E-2</v>
          </cell>
          <cell r="CR369">
            <v>2.3E-2</v>
          </cell>
          <cell r="CS369">
            <v>0.03</v>
          </cell>
          <cell r="CT369">
            <v>3.7999999999999999E-2</v>
          </cell>
          <cell r="CU369">
            <v>3.7999999999999999E-2</v>
          </cell>
          <cell r="CV369">
            <v>2.3E-2</v>
          </cell>
          <cell r="CW369">
            <v>5.2999999999999999E-2</v>
          </cell>
          <cell r="CX369">
            <v>4.4999999999999998E-2</v>
          </cell>
          <cell r="CY369">
            <v>6.8000000000000005E-2</v>
          </cell>
          <cell r="CZ369">
            <v>3.7999999999999999E-2</v>
          </cell>
          <cell r="DA369">
            <v>5.2999999999999999E-2</v>
          </cell>
          <cell r="DB369">
            <v>4.4999999999999998E-2</v>
          </cell>
          <cell r="DC369">
            <v>8.3000000000000004E-2</v>
          </cell>
          <cell r="DD369">
            <v>0.06</v>
          </cell>
          <cell r="DE369">
            <v>0.27100000000000002</v>
          </cell>
          <cell r="DF369">
            <v>0.27100000000000002</v>
          </cell>
          <cell r="DG369">
            <v>0.29299999999999998</v>
          </cell>
          <cell r="DH369">
            <v>0.28599999999999998</v>
          </cell>
          <cell r="DI369">
            <v>0.316</v>
          </cell>
          <cell r="DJ369">
            <v>0.39800000000000002</v>
          </cell>
          <cell r="DK369">
            <v>0.39800000000000002</v>
          </cell>
          <cell r="DL369">
            <v>0.35299999999999998</v>
          </cell>
          <cell r="DM369">
            <v>0.29299999999999998</v>
          </cell>
          <cell r="DN369">
            <v>0.03</v>
          </cell>
          <cell r="DO369">
            <v>0.03</v>
          </cell>
          <cell r="DP369">
            <v>5.2999999999999999E-2</v>
          </cell>
          <cell r="DQ369">
            <v>5.2999999999999999E-2</v>
          </cell>
          <cell r="DR369">
            <v>3.7999999999999999E-2</v>
          </cell>
          <cell r="DS369">
            <v>0.03</v>
          </cell>
          <cell r="DT369">
            <v>3.7999999999999999E-2</v>
          </cell>
          <cell r="DU369">
            <v>2.3E-2</v>
          </cell>
          <cell r="DV369">
            <v>0.03</v>
          </cell>
          <cell r="DW369">
            <v>0.67700000000000005</v>
          </cell>
          <cell r="DX369">
            <v>0.64700000000000002</v>
          </cell>
          <cell r="DY369">
            <v>0.60199999999999998</v>
          </cell>
          <cell r="DZ369">
            <v>0.58599999999999997</v>
          </cell>
          <cell r="EA369">
            <v>0.59399999999999997</v>
          </cell>
          <cell r="EB369">
            <v>0.496</v>
          </cell>
          <cell r="EC369">
            <v>0.48899999999999999</v>
          </cell>
          <cell r="ED369">
            <v>0.504</v>
          </cell>
          <cell r="EE369">
            <v>0.57899999999999996</v>
          </cell>
          <cell r="EF369">
            <v>0.45900000000000002</v>
          </cell>
          <cell r="EG369">
            <v>2.3E-2</v>
          </cell>
          <cell r="EH369">
            <v>0</v>
          </cell>
          <cell r="EJ369">
            <v>0.24099999999999999</v>
          </cell>
          <cell r="EK369">
            <v>3.7999999999999999E-2</v>
          </cell>
          <cell r="EL369">
            <v>0.03</v>
          </cell>
          <cell r="EN369">
            <v>8.3000000000000004E-2</v>
          </cell>
          <cell r="EO369">
            <v>0.316</v>
          </cell>
          <cell r="EP369">
            <v>0.28599999999999998</v>
          </cell>
          <cell r="ER369">
            <v>9.8000000000000004E-2</v>
          </cell>
          <cell r="ES369">
            <v>8.3000000000000004E-2</v>
          </cell>
          <cell r="ET369">
            <v>0.09</v>
          </cell>
          <cell r="EV369">
            <v>0.12</v>
          </cell>
          <cell r="EW369">
            <v>0.54100000000000004</v>
          </cell>
          <cell r="EX369">
            <v>0.59399999999999997</v>
          </cell>
          <cell r="EZ369">
            <v>8.14</v>
          </cell>
          <cell r="FA369">
            <v>1.4999999999999999E-2</v>
          </cell>
          <cell r="FB369">
            <v>8.0000000000000002E-3</v>
          </cell>
          <cell r="FC369">
            <v>8.0000000000000002E-3</v>
          </cell>
          <cell r="FD369">
            <v>3.7999999999999999E-2</v>
          </cell>
          <cell r="FE369">
            <v>5.2999999999999999E-2</v>
          </cell>
          <cell r="FF369">
            <v>2.3E-2</v>
          </cell>
          <cell r="FG369">
            <v>8.3000000000000004E-2</v>
          </cell>
          <cell r="FH369">
            <v>0.22600000000000001</v>
          </cell>
          <cell r="FI369">
            <v>0.16500000000000001</v>
          </cell>
          <cell r="FJ369">
            <v>0.29299999999999998</v>
          </cell>
          <cell r="FK369">
            <v>0.09</v>
          </cell>
          <cell r="GA369">
            <v>0</v>
          </cell>
          <cell r="GB369">
            <v>0</v>
          </cell>
          <cell r="GC369">
            <v>4.4999999999999998E-2</v>
          </cell>
          <cell r="GD369">
            <v>8.0000000000000002E-3</v>
          </cell>
          <cell r="GE369">
            <v>5.2999999999999999E-2</v>
          </cell>
          <cell r="GF369">
            <v>8.0000000000000002E-3</v>
          </cell>
          <cell r="GG369">
            <v>0.32300000000000001</v>
          </cell>
          <cell r="GH369">
            <v>0.36799999999999999</v>
          </cell>
          <cell r="GI369">
            <v>0.33800000000000002</v>
          </cell>
          <cell r="GJ369">
            <v>0.30099999999999999</v>
          </cell>
          <cell r="GK369">
            <v>0.35299999999999998</v>
          </cell>
          <cell r="GL369">
            <v>0.29299999999999998</v>
          </cell>
          <cell r="GM369">
            <v>0.56399999999999995</v>
          </cell>
          <cell r="GN369">
            <v>0.42099999999999999</v>
          </cell>
          <cell r="GO369">
            <v>0.39100000000000001</v>
          </cell>
          <cell r="GP369">
            <v>0.53400000000000003</v>
          </cell>
          <cell r="GQ369">
            <v>0.42099999999999999</v>
          </cell>
          <cell r="GR369">
            <v>0.59399999999999997</v>
          </cell>
          <cell r="GS369">
            <v>5.2999999999999999E-2</v>
          </cell>
          <cell r="GT369">
            <v>0.113</v>
          </cell>
          <cell r="GU369">
            <v>0.113</v>
          </cell>
          <cell r="GV369">
            <v>5.2999999999999999E-2</v>
          </cell>
          <cell r="GW369">
            <v>7.4999999999999997E-2</v>
          </cell>
          <cell r="GX369">
            <v>1.4999999999999999E-2</v>
          </cell>
          <cell r="GY369">
            <v>8.0000000000000002E-3</v>
          </cell>
          <cell r="GZ369">
            <v>8.0000000000000002E-3</v>
          </cell>
          <cell r="HA369">
            <v>2.3E-2</v>
          </cell>
          <cell r="HB369">
            <v>1.4999999999999999E-2</v>
          </cell>
          <cell r="HC369">
            <v>1.4999999999999999E-2</v>
          </cell>
          <cell r="HD369">
            <v>1.4999999999999999E-2</v>
          </cell>
          <cell r="HE369">
            <v>5.2999999999999999E-2</v>
          </cell>
          <cell r="HF369">
            <v>0.09</v>
          </cell>
          <cell r="HG369">
            <v>0.09</v>
          </cell>
          <cell r="HH369">
            <v>0.09</v>
          </cell>
          <cell r="HI369">
            <v>8.3000000000000004E-2</v>
          </cell>
          <cell r="HJ369">
            <v>7.4999999999999997E-2</v>
          </cell>
        </row>
        <row r="370">
          <cell r="G370" t="str">
            <v>KOZMINSKI</v>
          </cell>
          <cell r="L370" t="str">
            <v>Burnham Park Elementary Network</v>
          </cell>
          <cell r="AB370">
            <v>610030</v>
          </cell>
          <cell r="AR370" t="str">
            <v>50</v>
          </cell>
          <cell r="AS370" t="str">
            <v>weak</v>
          </cell>
          <cell r="AT370" t="str">
            <v>strong</v>
          </cell>
          <cell r="AU370" t="str">
            <v>neutral</v>
          </cell>
          <cell r="AV370">
            <v>33</v>
          </cell>
          <cell r="AW370">
            <v>67</v>
          </cell>
          <cell r="AX370">
            <v>48</v>
          </cell>
          <cell r="AY370">
            <v>126</v>
          </cell>
          <cell r="AZ370">
            <v>2</v>
          </cell>
          <cell r="BA370">
            <v>0</v>
          </cell>
          <cell r="BB370">
            <v>116</v>
          </cell>
          <cell r="BC370">
            <v>1</v>
          </cell>
          <cell r="BI370">
            <v>4.8000000000000001E-2</v>
          </cell>
          <cell r="BJ370">
            <v>0</v>
          </cell>
          <cell r="BK370">
            <v>0</v>
          </cell>
          <cell r="BL370">
            <v>8.0000000000000002E-3</v>
          </cell>
          <cell r="BM370">
            <v>2.4E-2</v>
          </cell>
          <cell r="BN370">
            <v>9.5000000000000001E-2</v>
          </cell>
          <cell r="BO370">
            <v>0.127</v>
          </cell>
          <cell r="BP370">
            <v>0.04</v>
          </cell>
          <cell r="BQ370">
            <v>0.11899999999999999</v>
          </cell>
          <cell r="BR370">
            <v>4.8000000000000001E-2</v>
          </cell>
          <cell r="BS370">
            <v>0.14299999999999999</v>
          </cell>
          <cell r="BT370">
            <v>0.17499999999999999</v>
          </cell>
          <cell r="BU370">
            <v>0.38100000000000001</v>
          </cell>
          <cell r="BV370">
            <v>0.40500000000000003</v>
          </cell>
          <cell r="BW370">
            <v>0.38900000000000001</v>
          </cell>
          <cell r="BX370">
            <v>0.30199999999999999</v>
          </cell>
          <cell r="BY370">
            <v>0.36499999999999999</v>
          </cell>
          <cell r="BZ370">
            <v>0.28599999999999998</v>
          </cell>
          <cell r="CA370">
            <v>0</v>
          </cell>
          <cell r="CB370">
            <v>1.6E-2</v>
          </cell>
          <cell r="CC370">
            <v>3.2000000000000001E-2</v>
          </cell>
          <cell r="CD370">
            <v>8.0000000000000002E-3</v>
          </cell>
          <cell r="CE370">
            <v>3.2000000000000001E-2</v>
          </cell>
          <cell r="CF370">
            <v>0.04</v>
          </cell>
          <cell r="CG370">
            <v>0.44400000000000001</v>
          </cell>
          <cell r="CH370">
            <v>0.54</v>
          </cell>
          <cell r="CI370">
            <v>0.46</v>
          </cell>
          <cell r="CJ370">
            <v>0.63500000000000001</v>
          </cell>
          <cell r="CK370">
            <v>0.437</v>
          </cell>
          <cell r="CL370">
            <v>0.40500000000000003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8.0000000000000002E-3</v>
          </cell>
          <cell r="CS370">
            <v>8.0000000000000002E-3</v>
          </cell>
          <cell r="CT370">
            <v>3.2000000000000001E-2</v>
          </cell>
          <cell r="CU370">
            <v>8.0000000000000002E-3</v>
          </cell>
          <cell r="CV370">
            <v>3.2000000000000001E-2</v>
          </cell>
          <cell r="CW370">
            <v>2.4E-2</v>
          </cell>
          <cell r="CX370">
            <v>3.2000000000000001E-2</v>
          </cell>
          <cell r="CY370">
            <v>8.0000000000000002E-3</v>
          </cell>
          <cell r="CZ370">
            <v>3.2000000000000001E-2</v>
          </cell>
          <cell r="DA370">
            <v>4.8000000000000001E-2</v>
          </cell>
          <cell r="DB370">
            <v>4.8000000000000001E-2</v>
          </cell>
          <cell r="DC370">
            <v>4.8000000000000001E-2</v>
          </cell>
          <cell r="DD370">
            <v>6.3E-2</v>
          </cell>
          <cell r="DE370">
            <v>0.10299999999999999</v>
          </cell>
          <cell r="DF370">
            <v>0.10299999999999999</v>
          </cell>
          <cell r="DG370">
            <v>0.111</v>
          </cell>
          <cell r="DH370">
            <v>0.159</v>
          </cell>
          <cell r="DI370">
            <v>0.11899999999999999</v>
          </cell>
          <cell r="DJ370">
            <v>0.26200000000000001</v>
          </cell>
          <cell r="DK370">
            <v>0.19800000000000001</v>
          </cell>
          <cell r="DL370">
            <v>0.26200000000000001</v>
          </cell>
          <cell r="DM370">
            <v>0.26200000000000001</v>
          </cell>
          <cell r="DN370">
            <v>1.6E-2</v>
          </cell>
          <cell r="DO370">
            <v>8.0000000000000002E-3</v>
          </cell>
          <cell r="DP370">
            <v>2.4E-2</v>
          </cell>
          <cell r="DQ370">
            <v>8.0000000000000002E-3</v>
          </cell>
          <cell r="DR370">
            <v>2.4E-2</v>
          </cell>
          <cell r="DS370">
            <v>1.6E-2</v>
          </cell>
          <cell r="DT370">
            <v>1.6E-2</v>
          </cell>
          <cell r="DU370">
            <v>8.0000000000000002E-3</v>
          </cell>
          <cell r="DV370">
            <v>2.4E-2</v>
          </cell>
          <cell r="DW370">
            <v>0.84899999999999998</v>
          </cell>
          <cell r="DX370">
            <v>0.86499999999999999</v>
          </cell>
          <cell r="DY370">
            <v>0.83299999999999996</v>
          </cell>
          <cell r="DZ370">
            <v>0.82499999999999996</v>
          </cell>
          <cell r="EA370">
            <v>0.82499999999999996</v>
          </cell>
          <cell r="EB370">
            <v>0.66700000000000004</v>
          </cell>
          <cell r="EC370">
            <v>0.73</v>
          </cell>
          <cell r="ED370">
            <v>0.65100000000000002</v>
          </cell>
          <cell r="EE370">
            <v>0.64300000000000002</v>
          </cell>
          <cell r="EF370">
            <v>0.31</v>
          </cell>
          <cell r="EG370">
            <v>3.2000000000000001E-2</v>
          </cell>
          <cell r="EH370">
            <v>2.4E-2</v>
          </cell>
          <cell r="EJ370">
            <v>0.42899999999999999</v>
          </cell>
          <cell r="EK370">
            <v>7.9000000000000001E-2</v>
          </cell>
          <cell r="EL370">
            <v>6.3E-2</v>
          </cell>
          <cell r="EN370">
            <v>0.11899999999999999</v>
          </cell>
          <cell r="EO370">
            <v>0.27800000000000002</v>
          </cell>
          <cell r="EP370">
            <v>0.32500000000000001</v>
          </cell>
          <cell r="ER370">
            <v>3.2000000000000001E-2</v>
          </cell>
          <cell r="ES370">
            <v>5.6000000000000001E-2</v>
          </cell>
          <cell r="ET370">
            <v>7.0999999999999994E-2</v>
          </cell>
          <cell r="EV370">
            <v>0.111</v>
          </cell>
          <cell r="EW370">
            <v>0.55600000000000005</v>
          </cell>
          <cell r="EX370">
            <v>0.51600000000000001</v>
          </cell>
          <cell r="EZ370">
            <v>7.53</v>
          </cell>
          <cell r="FA370">
            <v>2.4E-2</v>
          </cell>
          <cell r="FB370">
            <v>8.0000000000000002E-3</v>
          </cell>
          <cell r="FC370">
            <v>2.4E-2</v>
          </cell>
          <cell r="FD370">
            <v>3.2000000000000001E-2</v>
          </cell>
          <cell r="FE370">
            <v>9.5000000000000001E-2</v>
          </cell>
          <cell r="FF370">
            <v>8.6999999999999994E-2</v>
          </cell>
          <cell r="FG370">
            <v>0.111</v>
          </cell>
          <cell r="FH370">
            <v>0.23</v>
          </cell>
          <cell r="FI370">
            <v>0.13500000000000001</v>
          </cell>
          <cell r="FJ370">
            <v>0.222</v>
          </cell>
          <cell r="FK370">
            <v>3.2000000000000001E-2</v>
          </cell>
          <cell r="GA370">
            <v>8.0000000000000002E-3</v>
          </cell>
          <cell r="GB370">
            <v>2.4E-2</v>
          </cell>
          <cell r="GC370">
            <v>2.4E-2</v>
          </cell>
          <cell r="GD370">
            <v>0.04</v>
          </cell>
          <cell r="GE370">
            <v>0.11899999999999999</v>
          </cell>
          <cell r="GF370">
            <v>0</v>
          </cell>
          <cell r="GG370">
            <v>0.30199999999999999</v>
          </cell>
          <cell r="GH370">
            <v>0.30199999999999999</v>
          </cell>
          <cell r="GI370">
            <v>0.36499999999999999</v>
          </cell>
          <cell r="GJ370">
            <v>0.36499999999999999</v>
          </cell>
          <cell r="GK370">
            <v>0.42099999999999999</v>
          </cell>
          <cell r="GL370">
            <v>0.38900000000000001</v>
          </cell>
          <cell r="GM370">
            <v>0.63500000000000001</v>
          </cell>
          <cell r="GN370">
            <v>0.39700000000000002</v>
          </cell>
          <cell r="GO370">
            <v>0.42099999999999999</v>
          </cell>
          <cell r="GP370">
            <v>0.38100000000000001</v>
          </cell>
          <cell r="GQ370">
            <v>0.35699999999999998</v>
          </cell>
          <cell r="GR370">
            <v>0.54</v>
          </cell>
          <cell r="GS370">
            <v>1.6E-2</v>
          </cell>
          <cell r="GT370">
            <v>0.20599999999999999</v>
          </cell>
          <cell r="GU370">
            <v>0.127</v>
          </cell>
          <cell r="GV370">
            <v>0.13500000000000001</v>
          </cell>
          <cell r="GW370">
            <v>4.8000000000000001E-2</v>
          </cell>
          <cell r="GX370">
            <v>1.6E-2</v>
          </cell>
          <cell r="GY370">
            <v>1.6E-2</v>
          </cell>
          <cell r="GZ370">
            <v>0.04</v>
          </cell>
          <cell r="HA370">
            <v>3.2000000000000001E-2</v>
          </cell>
          <cell r="HB370">
            <v>2.4E-2</v>
          </cell>
          <cell r="HC370">
            <v>1.6E-2</v>
          </cell>
          <cell r="HD370">
            <v>1.6E-2</v>
          </cell>
          <cell r="HE370">
            <v>2.4E-2</v>
          </cell>
          <cell r="HF370">
            <v>3.2000000000000001E-2</v>
          </cell>
          <cell r="HG370">
            <v>3.2000000000000001E-2</v>
          </cell>
          <cell r="HH370">
            <v>5.6000000000000001E-2</v>
          </cell>
          <cell r="HI370">
            <v>0.04</v>
          </cell>
          <cell r="HJ370">
            <v>0.04</v>
          </cell>
        </row>
        <row r="371">
          <cell r="G371" t="str">
            <v>LAFAYETTE</v>
          </cell>
          <cell r="L371" t="str">
            <v>Fulton Elementary Network</v>
          </cell>
          <cell r="AB371">
            <v>610031</v>
          </cell>
          <cell r="AR371" t="str">
            <v>33</v>
          </cell>
          <cell r="AS371" t="str">
            <v>weak</v>
          </cell>
          <cell r="AT371" t="str">
            <v>neutral</v>
          </cell>
          <cell r="AU371" t="str">
            <v>weak</v>
          </cell>
          <cell r="AV371">
            <v>30</v>
          </cell>
          <cell r="AW371">
            <v>42</v>
          </cell>
          <cell r="AX371">
            <v>38</v>
          </cell>
          <cell r="AY371">
            <v>86</v>
          </cell>
          <cell r="AZ371">
            <v>3</v>
          </cell>
          <cell r="BA371">
            <v>0</v>
          </cell>
          <cell r="BB371">
            <v>25</v>
          </cell>
          <cell r="BC371">
            <v>51</v>
          </cell>
          <cell r="BI371">
            <v>0</v>
          </cell>
          <cell r="BJ371">
            <v>2.3E-2</v>
          </cell>
          <cell r="BK371">
            <v>2.3E-2</v>
          </cell>
          <cell r="BL371">
            <v>2.3E-2</v>
          </cell>
          <cell r="BM371">
            <v>3.5000000000000003E-2</v>
          </cell>
          <cell r="BN371">
            <v>0.105</v>
          </cell>
          <cell r="BO371">
            <v>0.105</v>
          </cell>
          <cell r="BP371">
            <v>9.2999999999999999E-2</v>
          </cell>
          <cell r="BQ371">
            <v>0.105</v>
          </cell>
          <cell r="BR371">
            <v>9.2999999999999999E-2</v>
          </cell>
          <cell r="BS371">
            <v>0.105</v>
          </cell>
          <cell r="BT371">
            <v>0.151</v>
          </cell>
          <cell r="BU371">
            <v>0.43</v>
          </cell>
          <cell r="BV371">
            <v>0.33700000000000002</v>
          </cell>
          <cell r="BW371">
            <v>0.32600000000000001</v>
          </cell>
          <cell r="BX371">
            <v>0.29099999999999998</v>
          </cell>
          <cell r="BY371">
            <v>0.43</v>
          </cell>
          <cell r="BZ371">
            <v>0.29099999999999998</v>
          </cell>
          <cell r="CA371">
            <v>1.2E-2</v>
          </cell>
          <cell r="CB371">
            <v>1.2E-2</v>
          </cell>
          <cell r="CC371">
            <v>2.3E-2</v>
          </cell>
          <cell r="CD371">
            <v>3.5000000000000003E-2</v>
          </cell>
          <cell r="CE371">
            <v>2.3E-2</v>
          </cell>
          <cell r="CF371">
            <v>4.7E-2</v>
          </cell>
          <cell r="CG371">
            <v>0.45300000000000001</v>
          </cell>
          <cell r="CH371">
            <v>0.53500000000000003</v>
          </cell>
          <cell r="CI371">
            <v>0.52300000000000002</v>
          </cell>
          <cell r="CJ371">
            <v>0.55800000000000005</v>
          </cell>
          <cell r="CK371">
            <v>0.40699999999999997</v>
          </cell>
          <cell r="CL371">
            <v>0.40699999999999997</v>
          </cell>
          <cell r="CM371">
            <v>1.2E-2</v>
          </cell>
          <cell r="CN371">
            <v>1.2E-2</v>
          </cell>
          <cell r="CO371">
            <v>1.2E-2</v>
          </cell>
          <cell r="CP371">
            <v>3.5000000000000003E-2</v>
          </cell>
          <cell r="CQ371">
            <v>0</v>
          </cell>
          <cell r="CR371">
            <v>2.3E-2</v>
          </cell>
          <cell r="CS371">
            <v>2.3E-2</v>
          </cell>
          <cell r="CT371">
            <v>5.8000000000000003E-2</v>
          </cell>
          <cell r="CU371">
            <v>1.2E-2</v>
          </cell>
          <cell r="CV371">
            <v>1.2E-2</v>
          </cell>
          <cell r="CW371">
            <v>1.2E-2</v>
          </cell>
          <cell r="CX371">
            <v>3.5000000000000003E-2</v>
          </cell>
          <cell r="CY371">
            <v>2.3E-2</v>
          </cell>
          <cell r="CZ371">
            <v>3.5000000000000003E-2</v>
          </cell>
          <cell r="DA371">
            <v>1.2E-2</v>
          </cell>
          <cell r="DB371">
            <v>0.105</v>
          </cell>
          <cell r="DC371">
            <v>0.11600000000000001</v>
          </cell>
          <cell r="DD371">
            <v>8.1000000000000003E-2</v>
          </cell>
          <cell r="DE371">
            <v>0.19800000000000001</v>
          </cell>
          <cell r="DF371">
            <v>0.25600000000000001</v>
          </cell>
          <cell r="DG371">
            <v>0.24399999999999999</v>
          </cell>
          <cell r="DH371">
            <v>0.221</v>
          </cell>
          <cell r="DI371">
            <v>0.26700000000000002</v>
          </cell>
          <cell r="DJ371">
            <v>0.30199999999999999</v>
          </cell>
          <cell r="DK371">
            <v>0.24399999999999999</v>
          </cell>
          <cell r="DL371">
            <v>0.23300000000000001</v>
          </cell>
          <cell r="DM371">
            <v>0.23300000000000001</v>
          </cell>
          <cell r="DN371">
            <v>0</v>
          </cell>
          <cell r="DO371">
            <v>1.2E-2</v>
          </cell>
          <cell r="DP371">
            <v>1.2E-2</v>
          </cell>
          <cell r="DQ371">
            <v>1.2E-2</v>
          </cell>
          <cell r="DR371">
            <v>1.2E-2</v>
          </cell>
          <cell r="DS371">
            <v>0</v>
          </cell>
          <cell r="DT371">
            <v>3.5000000000000003E-2</v>
          </cell>
          <cell r="DU371">
            <v>1.2E-2</v>
          </cell>
          <cell r="DV371">
            <v>1.2E-2</v>
          </cell>
          <cell r="DW371">
            <v>0.77900000000000003</v>
          </cell>
          <cell r="DX371">
            <v>0.70899999999999996</v>
          </cell>
          <cell r="DY371">
            <v>0.69799999999999995</v>
          </cell>
          <cell r="DZ371">
            <v>0.70899999999999996</v>
          </cell>
          <cell r="EA371">
            <v>0.68600000000000005</v>
          </cell>
          <cell r="EB371">
            <v>0.66300000000000003</v>
          </cell>
          <cell r="EC371">
            <v>0.59299999999999997</v>
          </cell>
          <cell r="ED371">
            <v>0.58099999999999996</v>
          </cell>
          <cell r="EE371">
            <v>0.66300000000000003</v>
          </cell>
          <cell r="EF371">
            <v>0.36</v>
          </cell>
          <cell r="EG371">
            <v>1.2E-2</v>
          </cell>
          <cell r="EH371">
            <v>2.3E-2</v>
          </cell>
          <cell r="EJ371">
            <v>0.33700000000000002</v>
          </cell>
          <cell r="EK371">
            <v>0.128</v>
          </cell>
          <cell r="EL371">
            <v>9.2999999999999999E-2</v>
          </cell>
          <cell r="EN371">
            <v>0.14000000000000001</v>
          </cell>
          <cell r="EO371">
            <v>0.30199999999999999</v>
          </cell>
          <cell r="EP371">
            <v>0.314</v>
          </cell>
          <cell r="ER371">
            <v>1.2E-2</v>
          </cell>
          <cell r="ES371">
            <v>3.5000000000000003E-2</v>
          </cell>
          <cell r="ET371">
            <v>3.5000000000000003E-2</v>
          </cell>
          <cell r="EV371">
            <v>0.151</v>
          </cell>
          <cell r="EW371">
            <v>0.52300000000000002</v>
          </cell>
          <cell r="EX371">
            <v>0.53500000000000003</v>
          </cell>
          <cell r="EZ371">
            <v>7.93</v>
          </cell>
          <cell r="FA371">
            <v>1.2E-2</v>
          </cell>
          <cell r="FB371">
            <v>3.5000000000000003E-2</v>
          </cell>
          <cell r="FC371">
            <v>1.2E-2</v>
          </cell>
          <cell r="FD371">
            <v>2.3E-2</v>
          </cell>
          <cell r="FE371">
            <v>9.2999999999999999E-2</v>
          </cell>
          <cell r="FF371">
            <v>7.0000000000000007E-2</v>
          </cell>
          <cell r="FG371">
            <v>0.105</v>
          </cell>
          <cell r="FH371">
            <v>0.14000000000000001</v>
          </cell>
          <cell r="FI371">
            <v>0.105</v>
          </cell>
          <cell r="FJ371">
            <v>0.39500000000000002</v>
          </cell>
          <cell r="FK371">
            <v>1.2E-2</v>
          </cell>
          <cell r="GA371">
            <v>2.3E-2</v>
          </cell>
          <cell r="GB371">
            <v>3.5000000000000003E-2</v>
          </cell>
          <cell r="GC371">
            <v>1.2E-2</v>
          </cell>
          <cell r="GD371">
            <v>1.2E-2</v>
          </cell>
          <cell r="GE371">
            <v>0.16300000000000001</v>
          </cell>
          <cell r="GF371">
            <v>2.3E-2</v>
          </cell>
          <cell r="GG371">
            <v>0.36</v>
          </cell>
          <cell r="GH371">
            <v>0.39500000000000002</v>
          </cell>
          <cell r="GI371">
            <v>0.33700000000000002</v>
          </cell>
          <cell r="GJ371">
            <v>0.30199999999999999</v>
          </cell>
          <cell r="GK371">
            <v>0.36</v>
          </cell>
          <cell r="GL371">
            <v>0.372</v>
          </cell>
          <cell r="GM371">
            <v>0.51200000000000001</v>
          </cell>
          <cell r="GN371">
            <v>0.29099999999999998</v>
          </cell>
          <cell r="GO371">
            <v>0.442</v>
          </cell>
          <cell r="GP371">
            <v>0.48799999999999999</v>
          </cell>
          <cell r="GQ371">
            <v>0.30199999999999999</v>
          </cell>
          <cell r="GR371">
            <v>0.5</v>
          </cell>
          <cell r="GS371">
            <v>8.1000000000000003E-2</v>
          </cell>
          <cell r="GT371">
            <v>0.186</v>
          </cell>
          <cell r="GU371">
            <v>0.151</v>
          </cell>
          <cell r="GV371">
            <v>0.14000000000000001</v>
          </cell>
          <cell r="GW371">
            <v>9.2999999999999999E-2</v>
          </cell>
          <cell r="GX371">
            <v>7.0000000000000007E-2</v>
          </cell>
          <cell r="GY371">
            <v>1.2E-2</v>
          </cell>
          <cell r="GZ371">
            <v>4.7E-2</v>
          </cell>
          <cell r="HA371">
            <v>2.3E-2</v>
          </cell>
          <cell r="HB371">
            <v>1.2E-2</v>
          </cell>
          <cell r="HC371">
            <v>1.2E-2</v>
          </cell>
          <cell r="HD371">
            <v>1.2E-2</v>
          </cell>
          <cell r="HE371">
            <v>1.2E-2</v>
          </cell>
          <cell r="HF371">
            <v>4.7E-2</v>
          </cell>
          <cell r="HG371">
            <v>3.5000000000000003E-2</v>
          </cell>
          <cell r="HH371">
            <v>4.7E-2</v>
          </cell>
          <cell r="HI371">
            <v>7.0000000000000007E-2</v>
          </cell>
          <cell r="HJ371">
            <v>2.3E-2</v>
          </cell>
        </row>
        <row r="372">
          <cell r="G372" t="str">
            <v>GREEN</v>
          </cell>
          <cell r="L372" t="str">
            <v>Rock Island Elementary Network</v>
          </cell>
          <cell r="AB372">
            <v>610032</v>
          </cell>
          <cell r="AR372" t="str">
            <v>45</v>
          </cell>
          <cell r="AS372" t="str">
            <v>strong</v>
          </cell>
          <cell r="AT372" t="str">
            <v>strong</v>
          </cell>
          <cell r="AU372" t="str">
            <v>neutral</v>
          </cell>
          <cell r="AV372">
            <v>61</v>
          </cell>
          <cell r="AW372">
            <v>71</v>
          </cell>
          <cell r="AX372">
            <v>46</v>
          </cell>
          <cell r="AY372">
            <v>74</v>
          </cell>
          <cell r="AZ372">
            <v>0</v>
          </cell>
          <cell r="BA372">
            <v>1</v>
          </cell>
          <cell r="BB372">
            <v>68</v>
          </cell>
          <cell r="BC372">
            <v>1</v>
          </cell>
          <cell r="BI372">
            <v>0</v>
          </cell>
          <cell r="BJ372">
            <v>0</v>
          </cell>
          <cell r="BK372">
            <v>0</v>
          </cell>
          <cell r="BL372">
            <v>1.4E-2</v>
          </cell>
          <cell r="BM372">
            <v>1.4E-2</v>
          </cell>
          <cell r="BN372">
            <v>6.8000000000000005E-2</v>
          </cell>
          <cell r="BO372">
            <v>6.8000000000000005E-2</v>
          </cell>
          <cell r="BP372">
            <v>2.7E-2</v>
          </cell>
          <cell r="BQ372">
            <v>5.3999999999999999E-2</v>
          </cell>
          <cell r="BR372">
            <v>1.4E-2</v>
          </cell>
          <cell r="BS372">
            <v>6.8000000000000005E-2</v>
          </cell>
          <cell r="BT372">
            <v>0.13500000000000001</v>
          </cell>
          <cell r="BU372">
            <v>0.27</v>
          </cell>
          <cell r="BV372">
            <v>0.20300000000000001</v>
          </cell>
          <cell r="BW372">
            <v>0.25700000000000001</v>
          </cell>
          <cell r="BX372">
            <v>0.216</v>
          </cell>
          <cell r="BY372">
            <v>0.378</v>
          </cell>
          <cell r="BZ372">
            <v>0.28399999999999997</v>
          </cell>
          <cell r="CA372">
            <v>1.4E-2</v>
          </cell>
          <cell r="CB372">
            <v>0</v>
          </cell>
          <cell r="CC372">
            <v>1.4E-2</v>
          </cell>
          <cell r="CD372">
            <v>0</v>
          </cell>
          <cell r="CE372">
            <v>2.7E-2</v>
          </cell>
          <cell r="CF372">
            <v>1.4E-2</v>
          </cell>
          <cell r="CG372">
            <v>0.64900000000000002</v>
          </cell>
          <cell r="CH372">
            <v>0.77</v>
          </cell>
          <cell r="CI372">
            <v>0.67600000000000005</v>
          </cell>
          <cell r="CJ372">
            <v>0.75700000000000001</v>
          </cell>
          <cell r="CK372">
            <v>0.51400000000000001</v>
          </cell>
          <cell r="CL372">
            <v>0.5</v>
          </cell>
          <cell r="CM372">
            <v>0</v>
          </cell>
          <cell r="CN372">
            <v>0</v>
          </cell>
          <cell r="CO372">
            <v>0</v>
          </cell>
          <cell r="CP372">
            <v>1.4E-2</v>
          </cell>
          <cell r="CQ372">
            <v>0</v>
          </cell>
          <cell r="CR372">
            <v>0</v>
          </cell>
          <cell r="CS372">
            <v>0</v>
          </cell>
          <cell r="CT372">
            <v>2.7E-2</v>
          </cell>
          <cell r="CU372">
            <v>1.4E-2</v>
          </cell>
          <cell r="CV372">
            <v>0</v>
          </cell>
          <cell r="CW372">
            <v>0</v>
          </cell>
          <cell r="CX372">
            <v>0</v>
          </cell>
          <cell r="CY372">
            <v>1.4E-2</v>
          </cell>
          <cell r="CZ372">
            <v>0</v>
          </cell>
          <cell r="DA372">
            <v>1.4E-2</v>
          </cell>
          <cell r="DB372">
            <v>2.7E-2</v>
          </cell>
          <cell r="DC372">
            <v>6.8000000000000005E-2</v>
          </cell>
          <cell r="DD372">
            <v>4.1000000000000002E-2</v>
          </cell>
          <cell r="DE372">
            <v>0.16200000000000001</v>
          </cell>
          <cell r="DF372">
            <v>0.13500000000000001</v>
          </cell>
          <cell r="DG372">
            <v>0.14899999999999999</v>
          </cell>
          <cell r="DH372">
            <v>9.5000000000000001E-2</v>
          </cell>
          <cell r="DI372">
            <v>0.16200000000000001</v>
          </cell>
          <cell r="DJ372">
            <v>0.29699999999999999</v>
          </cell>
          <cell r="DK372">
            <v>0.311</v>
          </cell>
          <cell r="DL372">
            <v>0.216</v>
          </cell>
          <cell r="DM372">
            <v>0.23</v>
          </cell>
          <cell r="DN372">
            <v>0</v>
          </cell>
          <cell r="DO372">
            <v>1.4E-2</v>
          </cell>
          <cell r="DP372">
            <v>0</v>
          </cell>
          <cell r="DQ372">
            <v>1.4E-2</v>
          </cell>
          <cell r="DR372">
            <v>1.4E-2</v>
          </cell>
          <cell r="DS372">
            <v>0</v>
          </cell>
          <cell r="DT372">
            <v>1.4E-2</v>
          </cell>
          <cell r="DU372">
            <v>1.4E-2</v>
          </cell>
          <cell r="DV372">
            <v>1.4E-2</v>
          </cell>
          <cell r="DW372">
            <v>0.83799999999999997</v>
          </cell>
          <cell r="DX372">
            <v>0.85099999999999998</v>
          </cell>
          <cell r="DY372">
            <v>0.85099999999999998</v>
          </cell>
          <cell r="DZ372">
            <v>0.86499999999999999</v>
          </cell>
          <cell r="EA372">
            <v>0.82399999999999995</v>
          </cell>
          <cell r="EB372">
            <v>0.68899999999999995</v>
          </cell>
          <cell r="EC372">
            <v>0.64900000000000002</v>
          </cell>
          <cell r="ED372">
            <v>0.67600000000000005</v>
          </cell>
          <cell r="EE372">
            <v>0.70299999999999996</v>
          </cell>
          <cell r="EF372">
            <v>0.378</v>
          </cell>
          <cell r="EG372">
            <v>0</v>
          </cell>
          <cell r="EH372">
            <v>0</v>
          </cell>
          <cell r="EJ372">
            <v>0.24299999999999999</v>
          </cell>
          <cell r="EK372">
            <v>2.7E-2</v>
          </cell>
          <cell r="EL372">
            <v>0</v>
          </cell>
          <cell r="EN372">
            <v>0.189</v>
          </cell>
          <cell r="EO372">
            <v>0.27</v>
          </cell>
          <cell r="EP372">
            <v>0.24299999999999999</v>
          </cell>
          <cell r="ER372">
            <v>5.3999999999999999E-2</v>
          </cell>
          <cell r="ES372">
            <v>1.4E-2</v>
          </cell>
          <cell r="ET372">
            <v>8.1000000000000003E-2</v>
          </cell>
          <cell r="EV372">
            <v>0.13500000000000001</v>
          </cell>
          <cell r="EW372">
            <v>0.68899999999999995</v>
          </cell>
          <cell r="EX372">
            <v>0.67600000000000005</v>
          </cell>
          <cell r="EZ372">
            <v>8.5399999999999991</v>
          </cell>
          <cell r="FA372">
            <v>0</v>
          </cell>
          <cell r="FB372">
            <v>0</v>
          </cell>
          <cell r="FC372">
            <v>0</v>
          </cell>
          <cell r="FD372">
            <v>1.4E-2</v>
          </cell>
          <cell r="FE372">
            <v>6.8000000000000005E-2</v>
          </cell>
          <cell r="FF372">
            <v>4.1000000000000002E-2</v>
          </cell>
          <cell r="FG372">
            <v>4.1000000000000002E-2</v>
          </cell>
          <cell r="FH372">
            <v>0.216</v>
          </cell>
          <cell r="FI372">
            <v>0.24299999999999999</v>
          </cell>
          <cell r="FJ372">
            <v>0.32400000000000001</v>
          </cell>
          <cell r="FK372">
            <v>5.3999999999999999E-2</v>
          </cell>
          <cell r="GA372">
            <v>0</v>
          </cell>
          <cell r="GB372">
            <v>1.4E-2</v>
          </cell>
          <cell r="GC372">
            <v>2.7E-2</v>
          </cell>
          <cell r="GD372">
            <v>0</v>
          </cell>
          <cell r="GE372">
            <v>5.3999999999999999E-2</v>
          </cell>
          <cell r="GF372">
            <v>0</v>
          </cell>
          <cell r="GG372">
            <v>0.35099999999999998</v>
          </cell>
          <cell r="GH372">
            <v>0.27</v>
          </cell>
          <cell r="GI372">
            <v>0.39200000000000002</v>
          </cell>
          <cell r="GJ372">
            <v>0.5</v>
          </cell>
          <cell r="GK372">
            <v>0.5</v>
          </cell>
          <cell r="GL372">
            <v>0.39200000000000002</v>
          </cell>
          <cell r="GM372">
            <v>0.56799999999999995</v>
          </cell>
          <cell r="GN372">
            <v>0.378</v>
          </cell>
          <cell r="GO372">
            <v>0.33800000000000002</v>
          </cell>
          <cell r="GP372">
            <v>0.36499999999999999</v>
          </cell>
          <cell r="GQ372">
            <v>0.29699999999999999</v>
          </cell>
          <cell r="GR372">
            <v>0.54100000000000004</v>
          </cell>
          <cell r="GS372">
            <v>2.7E-2</v>
          </cell>
          <cell r="GT372">
            <v>0.28399999999999997</v>
          </cell>
          <cell r="GU372">
            <v>0.20300000000000001</v>
          </cell>
          <cell r="GV372">
            <v>9.5000000000000001E-2</v>
          </cell>
          <cell r="GW372">
            <v>8.1000000000000003E-2</v>
          </cell>
          <cell r="GX372">
            <v>2.7E-2</v>
          </cell>
          <cell r="GY372">
            <v>4.1000000000000002E-2</v>
          </cell>
          <cell r="GZ372">
            <v>2.7E-2</v>
          </cell>
          <cell r="HA372">
            <v>1.4E-2</v>
          </cell>
          <cell r="HB372">
            <v>1.4E-2</v>
          </cell>
          <cell r="HC372">
            <v>2.7E-2</v>
          </cell>
          <cell r="HD372">
            <v>2.7E-2</v>
          </cell>
          <cell r="HE372">
            <v>1.4E-2</v>
          </cell>
          <cell r="HF372">
            <v>2.7E-2</v>
          </cell>
          <cell r="HG372">
            <v>2.7E-2</v>
          </cell>
          <cell r="HH372">
            <v>2.7E-2</v>
          </cell>
          <cell r="HI372">
            <v>4.1000000000000002E-2</v>
          </cell>
          <cell r="HJ372">
            <v>1.4E-2</v>
          </cell>
        </row>
        <row r="373">
          <cell r="G373" t="str">
            <v>LASALLE</v>
          </cell>
          <cell r="L373" t="str">
            <v>Fullerton Elementary Network</v>
          </cell>
          <cell r="AB373">
            <v>610033</v>
          </cell>
          <cell r="AR373" t="str">
            <v>37</v>
          </cell>
          <cell r="AS373" t="str">
            <v>strong</v>
          </cell>
          <cell r="AT373" t="str">
            <v>weak</v>
          </cell>
          <cell r="AU373" t="str">
            <v>neutral</v>
          </cell>
          <cell r="AV373">
            <v>61</v>
          </cell>
          <cell r="AW373">
            <v>25</v>
          </cell>
          <cell r="AX373">
            <v>40</v>
          </cell>
          <cell r="AY373">
            <v>133</v>
          </cell>
          <cell r="AZ373">
            <v>51</v>
          </cell>
          <cell r="BA373">
            <v>7</v>
          </cell>
          <cell r="BB373">
            <v>29</v>
          </cell>
          <cell r="BC373">
            <v>25</v>
          </cell>
          <cell r="BI373">
            <v>8.0000000000000002E-3</v>
          </cell>
          <cell r="BJ373">
            <v>2.3E-2</v>
          </cell>
          <cell r="BK373">
            <v>8.0000000000000002E-3</v>
          </cell>
          <cell r="BL373">
            <v>0</v>
          </cell>
          <cell r="BM373">
            <v>8.0000000000000002E-3</v>
          </cell>
          <cell r="BN373">
            <v>1.4999999999999999E-2</v>
          </cell>
          <cell r="BO373">
            <v>0.06</v>
          </cell>
          <cell r="BP373">
            <v>0.06</v>
          </cell>
          <cell r="BQ373">
            <v>3.7999999999999999E-2</v>
          </cell>
          <cell r="BR373">
            <v>4.4999999999999998E-2</v>
          </cell>
          <cell r="BS373">
            <v>0.09</v>
          </cell>
          <cell r="BT373">
            <v>0.16500000000000001</v>
          </cell>
          <cell r="BU373">
            <v>0.27100000000000002</v>
          </cell>
          <cell r="BV373">
            <v>0.22600000000000001</v>
          </cell>
          <cell r="BW373">
            <v>0.21099999999999999</v>
          </cell>
          <cell r="BX373">
            <v>0.15</v>
          </cell>
          <cell r="BY373">
            <v>0.30099999999999999</v>
          </cell>
          <cell r="BZ373">
            <v>0.28599999999999998</v>
          </cell>
          <cell r="CA373">
            <v>8.0000000000000002E-3</v>
          </cell>
          <cell r="CB373">
            <v>8.0000000000000002E-3</v>
          </cell>
          <cell r="CC373">
            <v>0.03</v>
          </cell>
          <cell r="CD373">
            <v>1.4999999999999999E-2</v>
          </cell>
          <cell r="CE373">
            <v>2.3E-2</v>
          </cell>
          <cell r="CF373">
            <v>1.4999999999999999E-2</v>
          </cell>
          <cell r="CG373">
            <v>0.65400000000000003</v>
          </cell>
          <cell r="CH373">
            <v>0.68400000000000005</v>
          </cell>
          <cell r="CI373">
            <v>0.71399999999999997</v>
          </cell>
          <cell r="CJ373">
            <v>0.78900000000000003</v>
          </cell>
          <cell r="CK373">
            <v>0.57899999999999996</v>
          </cell>
          <cell r="CL373">
            <v>0.51900000000000002</v>
          </cell>
          <cell r="CM373">
            <v>8.0000000000000002E-3</v>
          </cell>
          <cell r="CN373">
            <v>1.4999999999999999E-2</v>
          </cell>
          <cell r="CO373">
            <v>2.3E-2</v>
          </cell>
          <cell r="CP373">
            <v>0.03</v>
          </cell>
          <cell r="CQ373">
            <v>2.3E-2</v>
          </cell>
          <cell r="CR373">
            <v>2.3E-2</v>
          </cell>
          <cell r="CS373">
            <v>1.4999999999999999E-2</v>
          </cell>
          <cell r="CT373">
            <v>0.105</v>
          </cell>
          <cell r="CU373">
            <v>0.06</v>
          </cell>
          <cell r="CV373">
            <v>0.03</v>
          </cell>
          <cell r="CW373">
            <v>2.3E-2</v>
          </cell>
          <cell r="CX373">
            <v>4.4999999999999998E-2</v>
          </cell>
          <cell r="CY373">
            <v>6.8000000000000005E-2</v>
          </cell>
          <cell r="CZ373">
            <v>0.03</v>
          </cell>
          <cell r="DA373">
            <v>0.105</v>
          </cell>
          <cell r="DB373">
            <v>0.113</v>
          </cell>
          <cell r="DC373">
            <v>0.15</v>
          </cell>
          <cell r="DD373">
            <v>0.13500000000000001</v>
          </cell>
          <cell r="DE373">
            <v>0.248</v>
          </cell>
          <cell r="DF373">
            <v>0.308</v>
          </cell>
          <cell r="DG373">
            <v>0.28599999999999998</v>
          </cell>
          <cell r="DH373">
            <v>0.20300000000000001</v>
          </cell>
          <cell r="DI373">
            <v>0.27800000000000002</v>
          </cell>
          <cell r="DJ373">
            <v>0.27800000000000002</v>
          </cell>
          <cell r="DK373">
            <v>0.27100000000000002</v>
          </cell>
          <cell r="DL373">
            <v>0.20300000000000001</v>
          </cell>
          <cell r="DM373">
            <v>0.30099999999999999</v>
          </cell>
          <cell r="DN373">
            <v>8.0000000000000002E-3</v>
          </cell>
          <cell r="DO373">
            <v>8.0000000000000002E-3</v>
          </cell>
          <cell r="DP373">
            <v>1.4999999999999999E-2</v>
          </cell>
          <cell r="DQ373">
            <v>8.0000000000000002E-3</v>
          </cell>
          <cell r="DR373">
            <v>8.0000000000000002E-3</v>
          </cell>
          <cell r="DS373">
            <v>0</v>
          </cell>
          <cell r="DT373">
            <v>2.3E-2</v>
          </cell>
          <cell r="DU373">
            <v>1.4999999999999999E-2</v>
          </cell>
          <cell r="DV373">
            <v>1.4999999999999999E-2</v>
          </cell>
          <cell r="DW373">
            <v>0.70699999999999996</v>
          </cell>
          <cell r="DX373">
            <v>0.64700000000000002</v>
          </cell>
          <cell r="DY373">
            <v>0.63200000000000001</v>
          </cell>
          <cell r="DZ373">
            <v>0.69199999999999995</v>
          </cell>
          <cell r="EA373">
            <v>0.66200000000000003</v>
          </cell>
          <cell r="EB373">
            <v>0.59399999999999997</v>
          </cell>
          <cell r="EC373">
            <v>0.57899999999999996</v>
          </cell>
          <cell r="ED373">
            <v>0.52600000000000002</v>
          </cell>
          <cell r="EE373">
            <v>0.48899999999999999</v>
          </cell>
          <cell r="EF373">
            <v>0.41399999999999998</v>
          </cell>
          <cell r="EG373">
            <v>7.4999999999999997E-2</v>
          </cell>
          <cell r="EH373">
            <v>7.4999999999999997E-2</v>
          </cell>
          <cell r="EJ373">
            <v>0.41399999999999998</v>
          </cell>
          <cell r="EK373">
            <v>2.3E-2</v>
          </cell>
          <cell r="EL373">
            <v>1.4999999999999999E-2</v>
          </cell>
          <cell r="EN373">
            <v>8.3000000000000004E-2</v>
          </cell>
          <cell r="EO373">
            <v>0.29299999999999998</v>
          </cell>
          <cell r="EP373">
            <v>0.27100000000000002</v>
          </cell>
          <cell r="ER373">
            <v>3.7999999999999999E-2</v>
          </cell>
          <cell r="ES373">
            <v>4.4999999999999998E-2</v>
          </cell>
          <cell r="ET373">
            <v>6.8000000000000005E-2</v>
          </cell>
          <cell r="EV373">
            <v>5.2999999999999999E-2</v>
          </cell>
          <cell r="EW373">
            <v>0.56399999999999995</v>
          </cell>
          <cell r="EX373">
            <v>0.57099999999999995</v>
          </cell>
          <cell r="EZ373">
            <v>8.89</v>
          </cell>
          <cell r="FA373">
            <v>8.0000000000000002E-3</v>
          </cell>
          <cell r="FB373">
            <v>8.0000000000000002E-3</v>
          </cell>
          <cell r="FC373">
            <v>2.3E-2</v>
          </cell>
          <cell r="FD373">
            <v>1.4999999999999999E-2</v>
          </cell>
          <cell r="FE373">
            <v>8.0000000000000002E-3</v>
          </cell>
          <cell r="FF373">
            <v>3.7999999999999999E-2</v>
          </cell>
          <cell r="FG373">
            <v>5.2999999999999999E-2</v>
          </cell>
          <cell r="FH373">
            <v>0.113</v>
          </cell>
          <cell r="FI373">
            <v>0.13500000000000001</v>
          </cell>
          <cell r="FJ373">
            <v>0.57899999999999996</v>
          </cell>
          <cell r="FK373">
            <v>2.3E-2</v>
          </cell>
          <cell r="GA373">
            <v>1.4999999999999999E-2</v>
          </cell>
          <cell r="GB373">
            <v>1.4999999999999999E-2</v>
          </cell>
          <cell r="GC373">
            <v>1.4999999999999999E-2</v>
          </cell>
          <cell r="GD373">
            <v>4.4999999999999998E-2</v>
          </cell>
          <cell r="GE373">
            <v>0.21099999999999999</v>
          </cell>
          <cell r="GF373">
            <v>8.0000000000000002E-3</v>
          </cell>
          <cell r="GG373">
            <v>0.39800000000000002</v>
          </cell>
          <cell r="GH373">
            <v>0.40600000000000003</v>
          </cell>
          <cell r="GI373">
            <v>0.376</v>
          </cell>
          <cell r="GJ373">
            <v>0.45900000000000002</v>
          </cell>
          <cell r="GK373">
            <v>0.46600000000000003</v>
          </cell>
          <cell r="GL373">
            <v>0.36099999999999999</v>
          </cell>
          <cell r="GM373">
            <v>0.56399999999999995</v>
          </cell>
          <cell r="GN373">
            <v>0.436</v>
          </cell>
          <cell r="GO373">
            <v>0.55600000000000005</v>
          </cell>
          <cell r="GP373">
            <v>0.436</v>
          </cell>
          <cell r="GQ373">
            <v>0.20300000000000001</v>
          </cell>
          <cell r="GR373">
            <v>0.60199999999999998</v>
          </cell>
          <cell r="GS373">
            <v>0</v>
          </cell>
          <cell r="GT373">
            <v>0.113</v>
          </cell>
          <cell r="GU373">
            <v>0.03</v>
          </cell>
          <cell r="GV373">
            <v>3.7999999999999999E-2</v>
          </cell>
          <cell r="GW373">
            <v>4.4999999999999998E-2</v>
          </cell>
          <cell r="GX373">
            <v>8.0000000000000002E-3</v>
          </cell>
          <cell r="GY373">
            <v>8.0000000000000002E-3</v>
          </cell>
          <cell r="GZ373">
            <v>1.4999999999999999E-2</v>
          </cell>
          <cell r="HA373">
            <v>8.0000000000000002E-3</v>
          </cell>
          <cell r="HB373">
            <v>8.0000000000000002E-3</v>
          </cell>
          <cell r="HC373">
            <v>0.06</v>
          </cell>
          <cell r="HD373">
            <v>8.0000000000000002E-3</v>
          </cell>
          <cell r="HE373">
            <v>1.4999999999999999E-2</v>
          </cell>
          <cell r="HF373">
            <v>1.4999999999999999E-2</v>
          </cell>
          <cell r="HG373">
            <v>1.4999999999999999E-2</v>
          </cell>
          <cell r="HH373">
            <v>1.4999999999999999E-2</v>
          </cell>
          <cell r="HI373">
            <v>1.4999999999999999E-2</v>
          </cell>
          <cell r="HJ373">
            <v>1.4999999999999999E-2</v>
          </cell>
        </row>
        <row r="374">
          <cell r="G374" t="str">
            <v>LAWNDALE</v>
          </cell>
          <cell r="L374" t="str">
            <v>Austin-North Lawndale Elementary Network</v>
          </cell>
          <cell r="AB374">
            <v>610034</v>
          </cell>
          <cell r="AR374" t="str">
            <v>&lt; 30</v>
          </cell>
          <cell r="AS374" t="str">
            <v/>
          </cell>
          <cell r="AT374" t="str">
            <v/>
          </cell>
          <cell r="AU374" t="str">
            <v/>
          </cell>
        </row>
        <row r="375">
          <cell r="G375" t="str">
            <v>LEWIS</v>
          </cell>
          <cell r="L375" t="str">
            <v>Austin-North Lawndale Elementary Network</v>
          </cell>
          <cell r="AB375">
            <v>610036</v>
          </cell>
          <cell r="AR375" t="str">
            <v>62</v>
          </cell>
          <cell r="AS375" t="str">
            <v>very weak</v>
          </cell>
          <cell r="AT375" t="str">
            <v>very weak</v>
          </cell>
          <cell r="AU375" t="str">
            <v>weak</v>
          </cell>
          <cell r="AV375">
            <v>19</v>
          </cell>
          <cell r="AW375">
            <v>6</v>
          </cell>
          <cell r="AX375">
            <v>25</v>
          </cell>
          <cell r="AY375">
            <v>230</v>
          </cell>
          <cell r="AZ375">
            <v>1</v>
          </cell>
          <cell r="BA375">
            <v>0</v>
          </cell>
          <cell r="BB375">
            <v>180</v>
          </cell>
          <cell r="BC375">
            <v>40</v>
          </cell>
          <cell r="BI375">
            <v>3.9E-2</v>
          </cell>
          <cell r="BJ375">
            <v>1.7000000000000001E-2</v>
          </cell>
          <cell r="BK375">
            <v>1.2999999999999999E-2</v>
          </cell>
          <cell r="BL375">
            <v>2.1999999999999999E-2</v>
          </cell>
          <cell r="BM375">
            <v>3.5000000000000003E-2</v>
          </cell>
          <cell r="BN375">
            <v>8.6999999999999994E-2</v>
          </cell>
          <cell r="BO375">
            <v>0.191</v>
          </cell>
          <cell r="BP375">
            <v>0.17399999999999999</v>
          </cell>
          <cell r="BQ375">
            <v>0.152</v>
          </cell>
          <cell r="BR375">
            <v>9.0999999999999998E-2</v>
          </cell>
          <cell r="BS375">
            <v>0.17799999999999999</v>
          </cell>
          <cell r="BT375">
            <v>0.217</v>
          </cell>
          <cell r="BU375">
            <v>0.39600000000000002</v>
          </cell>
          <cell r="BV375">
            <v>0.35699999999999998</v>
          </cell>
          <cell r="BW375">
            <v>0.36499999999999999</v>
          </cell>
          <cell r="BX375">
            <v>0.27</v>
          </cell>
          <cell r="BY375">
            <v>0.36499999999999999</v>
          </cell>
          <cell r="BZ375">
            <v>0.29599999999999999</v>
          </cell>
          <cell r="CA375">
            <v>1.7000000000000001E-2</v>
          </cell>
          <cell r="CB375">
            <v>0</v>
          </cell>
          <cell r="CC375">
            <v>2.5999999999999999E-2</v>
          </cell>
          <cell r="CD375">
            <v>4.0000000000000001E-3</v>
          </cell>
          <cell r="CE375">
            <v>2.1999999999999999E-2</v>
          </cell>
          <cell r="CF375">
            <v>2.1999999999999999E-2</v>
          </cell>
          <cell r="CG375">
            <v>0.35699999999999998</v>
          </cell>
          <cell r="CH375">
            <v>0.45200000000000001</v>
          </cell>
          <cell r="CI375">
            <v>0.443</v>
          </cell>
          <cell r="CJ375">
            <v>0.61299999999999999</v>
          </cell>
          <cell r="CK375">
            <v>0.4</v>
          </cell>
          <cell r="CL375">
            <v>0.378</v>
          </cell>
          <cell r="CM375">
            <v>1.7000000000000001E-2</v>
          </cell>
          <cell r="CN375">
            <v>1.7000000000000001E-2</v>
          </cell>
          <cell r="CO375">
            <v>2.1999999999999999E-2</v>
          </cell>
          <cell r="CP375">
            <v>2.1999999999999999E-2</v>
          </cell>
          <cell r="CQ375">
            <v>3.9E-2</v>
          </cell>
          <cell r="CR375">
            <v>5.7000000000000002E-2</v>
          </cell>
          <cell r="CS375">
            <v>7.0000000000000007E-2</v>
          </cell>
          <cell r="CT375">
            <v>0.13500000000000001</v>
          </cell>
          <cell r="CU375">
            <v>0.109</v>
          </cell>
          <cell r="CV375">
            <v>3.9E-2</v>
          </cell>
          <cell r="CW375">
            <v>9.0999999999999998E-2</v>
          </cell>
          <cell r="CX375">
            <v>0.113</v>
          </cell>
          <cell r="CY375">
            <v>0.1</v>
          </cell>
          <cell r="CZ375">
            <v>9.6000000000000002E-2</v>
          </cell>
          <cell r="DA375">
            <v>0.13900000000000001</v>
          </cell>
          <cell r="DB375">
            <v>0.16500000000000001</v>
          </cell>
          <cell r="DC375">
            <v>0.157</v>
          </cell>
          <cell r="DD375">
            <v>0.161</v>
          </cell>
          <cell r="DE375">
            <v>0.27800000000000002</v>
          </cell>
          <cell r="DF375">
            <v>0.26100000000000001</v>
          </cell>
          <cell r="DG375">
            <v>0.317</v>
          </cell>
          <cell r="DH375">
            <v>0.29099999999999998</v>
          </cell>
          <cell r="DI375">
            <v>0.313</v>
          </cell>
          <cell r="DJ375">
            <v>0.33900000000000002</v>
          </cell>
          <cell r="DK375">
            <v>0.28299999999999997</v>
          </cell>
          <cell r="DL375">
            <v>0.20399999999999999</v>
          </cell>
          <cell r="DM375">
            <v>0.25700000000000001</v>
          </cell>
          <cell r="DN375">
            <v>4.0000000000000001E-3</v>
          </cell>
          <cell r="DO375">
            <v>4.0000000000000001E-3</v>
          </cell>
          <cell r="DP375">
            <v>4.0000000000000001E-3</v>
          </cell>
          <cell r="DQ375">
            <v>0</v>
          </cell>
          <cell r="DR375">
            <v>1.2999999999999999E-2</v>
          </cell>
          <cell r="DS375">
            <v>4.0000000000000001E-3</v>
          </cell>
          <cell r="DT375">
            <v>1.2999999999999999E-2</v>
          </cell>
          <cell r="DU375">
            <v>1.7000000000000001E-2</v>
          </cell>
          <cell r="DV375">
            <v>3.5000000000000003E-2</v>
          </cell>
          <cell r="DW375">
            <v>0.66100000000000003</v>
          </cell>
          <cell r="DX375">
            <v>0.626</v>
          </cell>
          <cell r="DY375">
            <v>0.54300000000000004</v>
          </cell>
          <cell r="DZ375">
            <v>0.58699999999999997</v>
          </cell>
          <cell r="EA375">
            <v>0.53900000000000003</v>
          </cell>
          <cell r="EB375">
            <v>0.46100000000000002</v>
          </cell>
          <cell r="EC375">
            <v>0.47</v>
          </cell>
          <cell r="ED375">
            <v>0.48699999999999999</v>
          </cell>
          <cell r="EE375">
            <v>0.439</v>
          </cell>
          <cell r="EF375">
            <v>0.187</v>
          </cell>
          <cell r="EG375">
            <v>5.1999999999999998E-2</v>
          </cell>
          <cell r="EH375">
            <v>5.7000000000000002E-2</v>
          </cell>
          <cell r="EJ375">
            <v>0.3</v>
          </cell>
          <cell r="EK375">
            <v>0.16500000000000001</v>
          </cell>
          <cell r="EL375">
            <v>0.13</v>
          </cell>
          <cell r="EN375">
            <v>0.22600000000000001</v>
          </cell>
          <cell r="EO375">
            <v>0.35199999999999998</v>
          </cell>
          <cell r="EP375">
            <v>0.33900000000000002</v>
          </cell>
          <cell r="ER375">
            <v>2.1999999999999999E-2</v>
          </cell>
          <cell r="ES375">
            <v>4.2999999999999997E-2</v>
          </cell>
          <cell r="ET375">
            <v>7.0000000000000007E-2</v>
          </cell>
          <cell r="EV375">
            <v>0.26500000000000001</v>
          </cell>
          <cell r="EW375">
            <v>0.38700000000000001</v>
          </cell>
          <cell r="EX375">
            <v>0.40400000000000003</v>
          </cell>
          <cell r="EZ375">
            <v>6.06</v>
          </cell>
          <cell r="FA375">
            <v>0.109</v>
          </cell>
          <cell r="FB375">
            <v>4.8000000000000001E-2</v>
          </cell>
          <cell r="FC375">
            <v>6.0999999999999999E-2</v>
          </cell>
          <cell r="FD375">
            <v>4.8000000000000001E-2</v>
          </cell>
          <cell r="FE375">
            <v>0.14299999999999999</v>
          </cell>
          <cell r="FF375">
            <v>0.104</v>
          </cell>
          <cell r="FG375">
            <v>7.3999999999999996E-2</v>
          </cell>
          <cell r="FH375">
            <v>0.13</v>
          </cell>
          <cell r="FI375">
            <v>5.7000000000000002E-2</v>
          </cell>
          <cell r="FJ375">
            <v>0.17799999999999999</v>
          </cell>
          <cell r="FK375">
            <v>4.8000000000000001E-2</v>
          </cell>
          <cell r="GA375">
            <v>9.0999999999999998E-2</v>
          </cell>
          <cell r="GB375">
            <v>4.8000000000000001E-2</v>
          </cell>
          <cell r="GC375">
            <v>4.8000000000000001E-2</v>
          </cell>
          <cell r="GD375">
            <v>6.5000000000000002E-2</v>
          </cell>
          <cell r="GE375">
            <v>0.17</v>
          </cell>
          <cell r="GF375">
            <v>4.8000000000000001E-2</v>
          </cell>
          <cell r="GG375">
            <v>0.36499999999999999</v>
          </cell>
          <cell r="GH375">
            <v>0.32600000000000001</v>
          </cell>
          <cell r="GI375">
            <v>0.35199999999999998</v>
          </cell>
          <cell r="GJ375">
            <v>0.36099999999999999</v>
          </cell>
          <cell r="GK375">
            <v>0.374</v>
          </cell>
          <cell r="GL375">
            <v>0.378</v>
          </cell>
          <cell r="GM375">
            <v>0.374</v>
          </cell>
          <cell r="GN375">
            <v>0.35199999999999998</v>
          </cell>
          <cell r="GO375">
            <v>0.378</v>
          </cell>
          <cell r="GP375">
            <v>0.38700000000000001</v>
          </cell>
          <cell r="GQ375">
            <v>0.27800000000000002</v>
          </cell>
          <cell r="GR375">
            <v>0.443</v>
          </cell>
          <cell r="GS375">
            <v>0.113</v>
          </cell>
          <cell r="GT375">
            <v>0.191</v>
          </cell>
          <cell r="GU375">
            <v>0.13900000000000001</v>
          </cell>
          <cell r="GV375">
            <v>0.109</v>
          </cell>
          <cell r="GW375">
            <v>0.109</v>
          </cell>
          <cell r="GX375">
            <v>4.8000000000000001E-2</v>
          </cell>
          <cell r="GY375">
            <v>2.1999999999999999E-2</v>
          </cell>
          <cell r="GZ375">
            <v>2.1999999999999999E-2</v>
          </cell>
          <cell r="HA375">
            <v>2.1999999999999999E-2</v>
          </cell>
          <cell r="HB375">
            <v>2.5999999999999999E-2</v>
          </cell>
          <cell r="HC375">
            <v>1.7000000000000001E-2</v>
          </cell>
          <cell r="HD375">
            <v>0.03</v>
          </cell>
          <cell r="HE375">
            <v>3.5000000000000003E-2</v>
          </cell>
          <cell r="HF375">
            <v>6.0999999999999999E-2</v>
          </cell>
          <cell r="HG375">
            <v>6.0999999999999999E-2</v>
          </cell>
          <cell r="HH375">
            <v>5.1999999999999998E-2</v>
          </cell>
          <cell r="HI375">
            <v>5.1999999999999998E-2</v>
          </cell>
          <cell r="HJ375">
            <v>5.1999999999999998E-2</v>
          </cell>
        </row>
        <row r="376">
          <cell r="G376" t="str">
            <v>LIBBY</v>
          </cell>
          <cell r="L376" t="str">
            <v>Pershing Elementary Network</v>
          </cell>
          <cell r="AB376">
            <v>610037</v>
          </cell>
          <cell r="AR376" t="str">
            <v>51</v>
          </cell>
          <cell r="AS376" t="str">
            <v>strong</v>
          </cell>
          <cell r="AT376" t="str">
            <v>neutral</v>
          </cell>
          <cell r="AU376" t="str">
            <v>neutral</v>
          </cell>
          <cell r="AV376">
            <v>69</v>
          </cell>
          <cell r="AW376">
            <v>40</v>
          </cell>
          <cell r="AX376">
            <v>58</v>
          </cell>
          <cell r="AY376">
            <v>135</v>
          </cell>
          <cell r="AZ376">
            <v>0</v>
          </cell>
          <cell r="BA376">
            <v>0</v>
          </cell>
          <cell r="BB376">
            <v>118</v>
          </cell>
          <cell r="BC376">
            <v>14</v>
          </cell>
          <cell r="BI376">
            <v>1.4999999999999999E-2</v>
          </cell>
          <cell r="BJ376">
            <v>0</v>
          </cell>
          <cell r="BK376">
            <v>0</v>
          </cell>
          <cell r="BL376">
            <v>2.1999999999999999E-2</v>
          </cell>
          <cell r="BM376">
            <v>2.1999999999999999E-2</v>
          </cell>
          <cell r="BN376">
            <v>3.6999999999999998E-2</v>
          </cell>
          <cell r="BO376">
            <v>5.8999999999999997E-2</v>
          </cell>
          <cell r="BP376">
            <v>5.8999999999999997E-2</v>
          </cell>
          <cell r="BQ376">
            <v>4.3999999999999997E-2</v>
          </cell>
          <cell r="BR376">
            <v>0.03</v>
          </cell>
          <cell r="BS376">
            <v>5.8999999999999997E-2</v>
          </cell>
          <cell r="BT376">
            <v>0.111</v>
          </cell>
          <cell r="BU376">
            <v>0.23699999999999999</v>
          </cell>
          <cell r="BV376">
            <v>0.16300000000000001</v>
          </cell>
          <cell r="BW376">
            <v>0.222</v>
          </cell>
          <cell r="BX376">
            <v>0.2</v>
          </cell>
          <cell r="BY376">
            <v>0.252</v>
          </cell>
          <cell r="BZ376">
            <v>0.222</v>
          </cell>
          <cell r="CA376">
            <v>0</v>
          </cell>
          <cell r="CB376">
            <v>1.4999999999999999E-2</v>
          </cell>
          <cell r="CC376">
            <v>7.0000000000000001E-3</v>
          </cell>
          <cell r="CD376">
            <v>7.0000000000000001E-3</v>
          </cell>
          <cell r="CE376">
            <v>1.4999999999999999E-2</v>
          </cell>
          <cell r="CF376">
            <v>0.03</v>
          </cell>
          <cell r="CG376">
            <v>0.68899999999999995</v>
          </cell>
          <cell r="CH376">
            <v>0.76300000000000001</v>
          </cell>
          <cell r="CI376">
            <v>0.72599999999999998</v>
          </cell>
          <cell r="CJ376">
            <v>0.74099999999999999</v>
          </cell>
          <cell r="CK376">
            <v>0.65200000000000002</v>
          </cell>
          <cell r="CL376">
            <v>0.6</v>
          </cell>
          <cell r="CM376">
            <v>7.0000000000000001E-3</v>
          </cell>
          <cell r="CN376">
            <v>0</v>
          </cell>
          <cell r="CO376">
            <v>7.0000000000000001E-3</v>
          </cell>
          <cell r="CP376">
            <v>0</v>
          </cell>
          <cell r="CQ376">
            <v>0</v>
          </cell>
          <cell r="CR376">
            <v>1.4999999999999999E-2</v>
          </cell>
          <cell r="CS376">
            <v>5.1999999999999998E-2</v>
          </cell>
          <cell r="CT376">
            <v>0.104</v>
          </cell>
          <cell r="CU376">
            <v>7.3999999999999996E-2</v>
          </cell>
          <cell r="CV376">
            <v>5.1999999999999998E-2</v>
          </cell>
          <cell r="CW376">
            <v>2.1999999999999999E-2</v>
          </cell>
          <cell r="CX376">
            <v>5.1999999999999998E-2</v>
          </cell>
          <cell r="CY376">
            <v>8.1000000000000003E-2</v>
          </cell>
          <cell r="CZ376">
            <v>5.1999999999999998E-2</v>
          </cell>
          <cell r="DA376">
            <v>5.1999999999999998E-2</v>
          </cell>
          <cell r="DB376">
            <v>5.1999999999999998E-2</v>
          </cell>
          <cell r="DC376">
            <v>9.6000000000000002E-2</v>
          </cell>
          <cell r="DD376">
            <v>8.8999999999999996E-2</v>
          </cell>
          <cell r="DE376">
            <v>0.2</v>
          </cell>
          <cell r="DF376">
            <v>0.17</v>
          </cell>
          <cell r="DG376">
            <v>0.215</v>
          </cell>
          <cell r="DH376">
            <v>0.185</v>
          </cell>
          <cell r="DI376">
            <v>0.2</v>
          </cell>
          <cell r="DJ376">
            <v>0.25900000000000001</v>
          </cell>
          <cell r="DK376">
            <v>0.23</v>
          </cell>
          <cell r="DL376">
            <v>0.185</v>
          </cell>
          <cell r="DM376">
            <v>0.20699999999999999</v>
          </cell>
          <cell r="DN376">
            <v>7.0000000000000001E-3</v>
          </cell>
          <cell r="DO376">
            <v>7.0000000000000001E-3</v>
          </cell>
          <cell r="DP376">
            <v>1.4999999999999999E-2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7.0000000000000001E-3</v>
          </cell>
          <cell r="DW376">
            <v>0.73299999999999998</v>
          </cell>
          <cell r="DX376">
            <v>0.8</v>
          </cell>
          <cell r="DY376">
            <v>0.71099999999999997</v>
          </cell>
          <cell r="DZ376">
            <v>0.73299999999999998</v>
          </cell>
          <cell r="EA376">
            <v>0.748</v>
          </cell>
          <cell r="EB376">
            <v>0.67400000000000004</v>
          </cell>
          <cell r="EC376">
            <v>0.66700000000000004</v>
          </cell>
          <cell r="ED376">
            <v>0.61499999999999999</v>
          </cell>
          <cell r="EE376">
            <v>0.622</v>
          </cell>
          <cell r="EF376">
            <v>0.45200000000000001</v>
          </cell>
          <cell r="EG376">
            <v>2.1999999999999999E-2</v>
          </cell>
          <cell r="EH376">
            <v>1.4999999999999999E-2</v>
          </cell>
          <cell r="EJ376">
            <v>0.28899999999999998</v>
          </cell>
          <cell r="EK376">
            <v>0.13300000000000001</v>
          </cell>
          <cell r="EL376">
            <v>3.6999999999999998E-2</v>
          </cell>
          <cell r="EN376">
            <v>7.3999999999999996E-2</v>
          </cell>
          <cell r="EO376">
            <v>0.311</v>
          </cell>
          <cell r="EP376">
            <v>0.28100000000000003</v>
          </cell>
          <cell r="ER376">
            <v>1.4999999999999999E-2</v>
          </cell>
          <cell r="ES376">
            <v>2.1999999999999999E-2</v>
          </cell>
          <cell r="ET376">
            <v>8.1000000000000003E-2</v>
          </cell>
          <cell r="EV376">
            <v>0.17</v>
          </cell>
          <cell r="EW376">
            <v>0.51100000000000001</v>
          </cell>
          <cell r="EX376">
            <v>0.58499999999999996</v>
          </cell>
          <cell r="EZ376">
            <v>8.07</v>
          </cell>
          <cell r="FA376">
            <v>1.4999999999999999E-2</v>
          </cell>
          <cell r="FB376">
            <v>2.1999999999999999E-2</v>
          </cell>
          <cell r="FC376">
            <v>1.4999999999999999E-2</v>
          </cell>
          <cell r="FD376">
            <v>6.7000000000000004E-2</v>
          </cell>
          <cell r="FE376">
            <v>3.6999999999999998E-2</v>
          </cell>
          <cell r="FF376">
            <v>5.8999999999999997E-2</v>
          </cell>
          <cell r="FG376">
            <v>9.6000000000000002E-2</v>
          </cell>
          <cell r="FH376">
            <v>0.126</v>
          </cell>
          <cell r="FI376">
            <v>0.13300000000000001</v>
          </cell>
          <cell r="FJ376">
            <v>0.42199999999999999</v>
          </cell>
          <cell r="FK376">
            <v>7.0000000000000001E-3</v>
          </cell>
          <cell r="GA376">
            <v>7.0000000000000001E-3</v>
          </cell>
          <cell r="GB376">
            <v>7.0000000000000001E-3</v>
          </cell>
          <cell r="GC376">
            <v>0</v>
          </cell>
          <cell r="GD376">
            <v>2.1999999999999999E-2</v>
          </cell>
          <cell r="GE376">
            <v>3.6999999999999998E-2</v>
          </cell>
          <cell r="GF376">
            <v>7.0000000000000001E-3</v>
          </cell>
          <cell r="GG376">
            <v>0.34100000000000003</v>
          </cell>
          <cell r="GH376">
            <v>0.34100000000000003</v>
          </cell>
          <cell r="GI376">
            <v>0.36299999999999999</v>
          </cell>
          <cell r="GJ376">
            <v>0.33300000000000002</v>
          </cell>
          <cell r="GK376">
            <v>0.32600000000000001</v>
          </cell>
          <cell r="GL376">
            <v>0.29599999999999999</v>
          </cell>
          <cell r="GM376">
            <v>0.54100000000000004</v>
          </cell>
          <cell r="GN376">
            <v>0.45900000000000002</v>
          </cell>
          <cell r="GO376">
            <v>0.48099999999999998</v>
          </cell>
          <cell r="GP376">
            <v>0.496</v>
          </cell>
          <cell r="GQ376">
            <v>0.45900000000000002</v>
          </cell>
          <cell r="GR376">
            <v>0.58499999999999996</v>
          </cell>
          <cell r="GS376">
            <v>4.3999999999999997E-2</v>
          </cell>
          <cell r="GT376">
            <v>0.111</v>
          </cell>
          <cell r="GU376">
            <v>8.8999999999999996E-2</v>
          </cell>
          <cell r="GV376">
            <v>7.3999999999999996E-2</v>
          </cell>
          <cell r="GW376">
            <v>9.6000000000000002E-2</v>
          </cell>
          <cell r="GX376">
            <v>4.3999999999999997E-2</v>
          </cell>
          <cell r="GY376">
            <v>0.03</v>
          </cell>
          <cell r="GZ376">
            <v>3.6999999999999998E-2</v>
          </cell>
          <cell r="HA376">
            <v>0.03</v>
          </cell>
          <cell r="HB376">
            <v>0.03</v>
          </cell>
          <cell r="HC376">
            <v>0.03</v>
          </cell>
          <cell r="HD376">
            <v>0.03</v>
          </cell>
          <cell r="HE376">
            <v>3.6999999999999998E-2</v>
          </cell>
          <cell r="HF376">
            <v>4.3999999999999997E-2</v>
          </cell>
          <cell r="HG376">
            <v>3.6999999999999998E-2</v>
          </cell>
          <cell r="HH376">
            <v>4.3999999999999997E-2</v>
          </cell>
          <cell r="HI376">
            <v>5.1999999999999998E-2</v>
          </cell>
          <cell r="HJ376">
            <v>3.6999999999999998E-2</v>
          </cell>
        </row>
        <row r="377">
          <cell r="G377" t="str">
            <v>LINCOLN</v>
          </cell>
          <cell r="L377" t="str">
            <v>Fullerton Elementary Network</v>
          </cell>
          <cell r="AB377">
            <v>610038</v>
          </cell>
          <cell r="AR377" t="str">
            <v>34</v>
          </cell>
          <cell r="AS377" t="str">
            <v>very strong</v>
          </cell>
          <cell r="AT377" t="str">
            <v>weak</v>
          </cell>
          <cell r="AU377" t="str">
            <v>weak</v>
          </cell>
          <cell r="AV377">
            <v>85</v>
          </cell>
          <cell r="AW377">
            <v>38</v>
          </cell>
          <cell r="AX377">
            <v>38</v>
          </cell>
          <cell r="AY377">
            <v>189</v>
          </cell>
          <cell r="AZ377">
            <v>131</v>
          </cell>
          <cell r="BA377">
            <v>13</v>
          </cell>
          <cell r="BB377">
            <v>17</v>
          </cell>
          <cell r="BC377">
            <v>9</v>
          </cell>
          <cell r="BI377">
            <v>5.0000000000000001E-3</v>
          </cell>
          <cell r="BJ377">
            <v>5.0000000000000001E-3</v>
          </cell>
          <cell r="BK377">
            <v>0</v>
          </cell>
          <cell r="BL377">
            <v>0</v>
          </cell>
          <cell r="BM377">
            <v>0</v>
          </cell>
          <cell r="BN377">
            <v>2.5999999999999999E-2</v>
          </cell>
          <cell r="BO377">
            <v>4.8000000000000001E-2</v>
          </cell>
          <cell r="BP377">
            <v>3.2000000000000001E-2</v>
          </cell>
          <cell r="BQ377">
            <v>2.1000000000000001E-2</v>
          </cell>
          <cell r="BR377">
            <v>5.0000000000000001E-3</v>
          </cell>
          <cell r="BS377">
            <v>1.0999999999999999E-2</v>
          </cell>
          <cell r="BT377">
            <v>6.9000000000000006E-2</v>
          </cell>
          <cell r="BU377">
            <v>0.20100000000000001</v>
          </cell>
          <cell r="BV377">
            <v>0.19600000000000001</v>
          </cell>
          <cell r="BW377">
            <v>0.222</v>
          </cell>
          <cell r="BX377">
            <v>9.5000000000000001E-2</v>
          </cell>
          <cell r="BY377">
            <v>0.18</v>
          </cell>
          <cell r="BZ377">
            <v>0.26500000000000001</v>
          </cell>
          <cell r="CA377">
            <v>1.6E-2</v>
          </cell>
          <cell r="CB377">
            <v>1.0999999999999999E-2</v>
          </cell>
          <cell r="CC377">
            <v>3.6999999999999998E-2</v>
          </cell>
          <cell r="CD377">
            <v>1.0999999999999999E-2</v>
          </cell>
          <cell r="CE377">
            <v>3.2000000000000001E-2</v>
          </cell>
          <cell r="CF377">
            <v>1.0999999999999999E-2</v>
          </cell>
          <cell r="CG377">
            <v>0.73</v>
          </cell>
          <cell r="CH377">
            <v>0.75700000000000001</v>
          </cell>
          <cell r="CI377">
            <v>0.72</v>
          </cell>
          <cell r="CJ377">
            <v>0.88900000000000001</v>
          </cell>
          <cell r="CK377">
            <v>0.77800000000000002</v>
          </cell>
          <cell r="CL377">
            <v>0.63</v>
          </cell>
          <cell r="CM377">
            <v>0</v>
          </cell>
          <cell r="CN377">
            <v>1.0999999999999999E-2</v>
          </cell>
          <cell r="CO377">
            <v>5.0000000000000001E-3</v>
          </cell>
          <cell r="CP377">
            <v>1.0999999999999999E-2</v>
          </cell>
          <cell r="CQ377">
            <v>1.0999999999999999E-2</v>
          </cell>
          <cell r="CR377">
            <v>2.1000000000000001E-2</v>
          </cell>
          <cell r="CS377">
            <v>3.2000000000000001E-2</v>
          </cell>
          <cell r="CT377">
            <v>0.159</v>
          </cell>
          <cell r="CU377">
            <v>5.8000000000000003E-2</v>
          </cell>
          <cell r="CV377">
            <v>2.5999999999999999E-2</v>
          </cell>
          <cell r="CW377">
            <v>1.6E-2</v>
          </cell>
          <cell r="CX377">
            <v>2.5999999999999999E-2</v>
          </cell>
          <cell r="CY377">
            <v>3.6999999999999998E-2</v>
          </cell>
          <cell r="CZ377">
            <v>2.1000000000000001E-2</v>
          </cell>
          <cell r="DA377">
            <v>5.8000000000000003E-2</v>
          </cell>
          <cell r="DB377">
            <v>0.10100000000000001</v>
          </cell>
          <cell r="DC377">
            <v>0.13200000000000001</v>
          </cell>
          <cell r="DD377">
            <v>0.14299999999999999</v>
          </cell>
          <cell r="DE377">
            <v>0.16400000000000001</v>
          </cell>
          <cell r="DF377">
            <v>0.21199999999999999</v>
          </cell>
          <cell r="DG377">
            <v>0.20100000000000001</v>
          </cell>
          <cell r="DH377">
            <v>0.16900000000000001</v>
          </cell>
          <cell r="DI377">
            <v>0.19600000000000001</v>
          </cell>
          <cell r="DJ377">
            <v>0.27500000000000002</v>
          </cell>
          <cell r="DK377">
            <v>0.222</v>
          </cell>
          <cell r="DL377">
            <v>0.20100000000000001</v>
          </cell>
          <cell r="DM377">
            <v>0.222</v>
          </cell>
          <cell r="DN377">
            <v>1.0999999999999999E-2</v>
          </cell>
          <cell r="DO377">
            <v>1.6E-2</v>
          </cell>
          <cell r="DP377">
            <v>1.6E-2</v>
          </cell>
          <cell r="DQ377">
            <v>1.6E-2</v>
          </cell>
          <cell r="DR377">
            <v>1.0999999999999999E-2</v>
          </cell>
          <cell r="DS377">
            <v>2.1000000000000001E-2</v>
          </cell>
          <cell r="DT377">
            <v>1.6E-2</v>
          </cell>
          <cell r="DU377">
            <v>1.6E-2</v>
          </cell>
          <cell r="DV377">
            <v>2.5999999999999999E-2</v>
          </cell>
          <cell r="DW377">
            <v>0.79900000000000004</v>
          </cell>
          <cell r="DX377">
            <v>0.746</v>
          </cell>
          <cell r="DY377">
            <v>0.751</v>
          </cell>
          <cell r="DZ377">
            <v>0.76700000000000002</v>
          </cell>
          <cell r="EA377">
            <v>0.76200000000000001</v>
          </cell>
          <cell r="EB377">
            <v>0.624</v>
          </cell>
          <cell r="EC377">
            <v>0.63</v>
          </cell>
          <cell r="ED377">
            <v>0.49199999999999999</v>
          </cell>
          <cell r="EE377">
            <v>0.55000000000000004</v>
          </cell>
          <cell r="EF377">
            <v>0.44400000000000001</v>
          </cell>
          <cell r="EG377">
            <v>2.1000000000000001E-2</v>
          </cell>
          <cell r="EH377">
            <v>2.5999999999999999E-2</v>
          </cell>
          <cell r="EJ377">
            <v>0.49199999999999999</v>
          </cell>
          <cell r="EK377">
            <v>1.0999999999999999E-2</v>
          </cell>
          <cell r="EL377">
            <v>5.0000000000000001E-3</v>
          </cell>
          <cell r="EN377">
            <v>5.0000000000000001E-3</v>
          </cell>
          <cell r="EO377">
            <v>0.34899999999999998</v>
          </cell>
          <cell r="EP377">
            <v>0.20599999999999999</v>
          </cell>
          <cell r="ER377">
            <v>2.5999999999999999E-2</v>
          </cell>
          <cell r="ES377">
            <v>2.1000000000000001E-2</v>
          </cell>
          <cell r="ET377">
            <v>1.6E-2</v>
          </cell>
          <cell r="EV377">
            <v>3.2000000000000001E-2</v>
          </cell>
          <cell r="EW377">
            <v>0.59799999999999998</v>
          </cell>
          <cell r="EX377">
            <v>0.746</v>
          </cell>
          <cell r="EZ377">
            <v>9.34</v>
          </cell>
          <cell r="FA377">
            <v>5.0000000000000001E-3</v>
          </cell>
          <cell r="FB377">
            <v>5.0000000000000001E-3</v>
          </cell>
          <cell r="FC377">
            <v>5.0000000000000001E-3</v>
          </cell>
          <cell r="FD377">
            <v>0</v>
          </cell>
          <cell r="FE377">
            <v>1.6E-2</v>
          </cell>
          <cell r="FF377">
            <v>1.0999999999999999E-2</v>
          </cell>
          <cell r="FG377">
            <v>2.1000000000000001E-2</v>
          </cell>
          <cell r="FH377">
            <v>6.9000000000000006E-2</v>
          </cell>
          <cell r="FI377">
            <v>0.19600000000000001</v>
          </cell>
          <cell r="FJ377">
            <v>0.64600000000000002</v>
          </cell>
          <cell r="FK377">
            <v>2.5999999999999999E-2</v>
          </cell>
          <cell r="GA377">
            <v>3.6999999999999998E-2</v>
          </cell>
          <cell r="GB377">
            <v>0.09</v>
          </cell>
          <cell r="GC377">
            <v>1.6E-2</v>
          </cell>
          <cell r="GD377">
            <v>6.9000000000000006E-2</v>
          </cell>
          <cell r="GE377">
            <v>0.222</v>
          </cell>
          <cell r="GF377">
            <v>0</v>
          </cell>
          <cell r="GG377">
            <v>0.45</v>
          </cell>
          <cell r="GH377">
            <v>0.33300000000000002</v>
          </cell>
          <cell r="GI377">
            <v>0.38100000000000001</v>
          </cell>
          <cell r="GJ377">
            <v>0.497</v>
          </cell>
          <cell r="GK377">
            <v>0.38600000000000001</v>
          </cell>
          <cell r="GL377">
            <v>0.22800000000000001</v>
          </cell>
          <cell r="GM377">
            <v>0.48099999999999998</v>
          </cell>
          <cell r="GN377">
            <v>0.27500000000000002</v>
          </cell>
          <cell r="GO377">
            <v>0.51900000000000002</v>
          </cell>
          <cell r="GP377">
            <v>0.37</v>
          </cell>
          <cell r="GQ377">
            <v>0.10100000000000001</v>
          </cell>
          <cell r="GR377">
            <v>0.74099999999999999</v>
          </cell>
          <cell r="GS377">
            <v>1.6E-2</v>
          </cell>
          <cell r="GT377">
            <v>0.19</v>
          </cell>
          <cell r="GU377">
            <v>5.2999999999999999E-2</v>
          </cell>
          <cell r="GV377">
            <v>4.2000000000000003E-2</v>
          </cell>
          <cell r="GW377">
            <v>0.16900000000000001</v>
          </cell>
          <cell r="GX377">
            <v>5.0000000000000001E-3</v>
          </cell>
          <cell r="GY377">
            <v>0</v>
          </cell>
          <cell r="GZ377">
            <v>0.09</v>
          </cell>
          <cell r="HA377">
            <v>0</v>
          </cell>
          <cell r="HB377">
            <v>0</v>
          </cell>
          <cell r="HC377">
            <v>0.09</v>
          </cell>
          <cell r="HD377">
            <v>0</v>
          </cell>
          <cell r="HE377">
            <v>1.6E-2</v>
          </cell>
          <cell r="HF377">
            <v>2.1000000000000001E-2</v>
          </cell>
          <cell r="HG377">
            <v>3.2000000000000001E-2</v>
          </cell>
          <cell r="HH377">
            <v>2.1000000000000001E-2</v>
          </cell>
          <cell r="HI377">
            <v>3.2000000000000001E-2</v>
          </cell>
          <cell r="HJ377">
            <v>2.5999999999999999E-2</v>
          </cell>
        </row>
        <row r="378">
          <cell r="G378" t="str">
            <v>VON LINNE</v>
          </cell>
          <cell r="L378" t="str">
            <v>Fullerton Elementary Network</v>
          </cell>
          <cell r="AB378">
            <v>610039</v>
          </cell>
          <cell r="AR378" t="str">
            <v>44</v>
          </cell>
          <cell r="AS378" t="str">
            <v>neutral</v>
          </cell>
          <cell r="AT378" t="str">
            <v>neutral</v>
          </cell>
          <cell r="AU378" t="str">
            <v>strong</v>
          </cell>
          <cell r="AV378">
            <v>43</v>
          </cell>
          <cell r="AW378">
            <v>40</v>
          </cell>
          <cell r="AX378">
            <v>70</v>
          </cell>
          <cell r="AY378">
            <v>175</v>
          </cell>
          <cell r="AZ378">
            <v>10</v>
          </cell>
          <cell r="BA378">
            <v>1</v>
          </cell>
          <cell r="BB378">
            <v>3</v>
          </cell>
          <cell r="BC378">
            <v>151</v>
          </cell>
          <cell r="BI378">
            <v>1.0999999999999999E-2</v>
          </cell>
          <cell r="BJ378">
            <v>1.7000000000000001E-2</v>
          </cell>
          <cell r="BK378">
            <v>6.0000000000000001E-3</v>
          </cell>
          <cell r="BL378">
            <v>1.7000000000000001E-2</v>
          </cell>
          <cell r="BM378">
            <v>1.0999999999999999E-2</v>
          </cell>
          <cell r="BN378">
            <v>7.3999999999999996E-2</v>
          </cell>
          <cell r="BO378">
            <v>9.0999999999999998E-2</v>
          </cell>
          <cell r="BP378">
            <v>6.9000000000000006E-2</v>
          </cell>
          <cell r="BQ378">
            <v>4.5999999999999999E-2</v>
          </cell>
          <cell r="BR378">
            <v>7.3999999999999996E-2</v>
          </cell>
          <cell r="BS378">
            <v>9.7000000000000003E-2</v>
          </cell>
          <cell r="BT378">
            <v>0.16</v>
          </cell>
          <cell r="BU378">
            <v>0.34899999999999998</v>
          </cell>
          <cell r="BV378">
            <v>0.28599999999999998</v>
          </cell>
          <cell r="BW378">
            <v>0.434</v>
          </cell>
          <cell r="BX378">
            <v>0.251</v>
          </cell>
          <cell r="BY378">
            <v>0.33700000000000002</v>
          </cell>
          <cell r="BZ378">
            <v>0.33100000000000002</v>
          </cell>
          <cell r="CA378">
            <v>1.7000000000000001E-2</v>
          </cell>
          <cell r="CB378">
            <v>2.3E-2</v>
          </cell>
          <cell r="CC378">
            <v>3.4000000000000002E-2</v>
          </cell>
          <cell r="CD378">
            <v>2.9000000000000001E-2</v>
          </cell>
          <cell r="CE378">
            <v>5.0999999999999997E-2</v>
          </cell>
          <cell r="CF378">
            <v>2.3E-2</v>
          </cell>
          <cell r="CG378">
            <v>0.53100000000000003</v>
          </cell>
          <cell r="CH378">
            <v>0.60599999999999998</v>
          </cell>
          <cell r="CI378">
            <v>0.48</v>
          </cell>
          <cell r="CJ378">
            <v>0.629</v>
          </cell>
          <cell r="CK378">
            <v>0.503</v>
          </cell>
          <cell r="CL378">
            <v>0.41099999999999998</v>
          </cell>
          <cell r="CM378">
            <v>0</v>
          </cell>
          <cell r="CN378">
            <v>6.0000000000000001E-3</v>
          </cell>
          <cell r="CO378">
            <v>6.0000000000000001E-3</v>
          </cell>
          <cell r="CP378">
            <v>1.0999999999999999E-2</v>
          </cell>
          <cell r="CQ378">
            <v>6.0000000000000001E-3</v>
          </cell>
          <cell r="CR378">
            <v>0</v>
          </cell>
          <cell r="CS378">
            <v>1.7000000000000001E-2</v>
          </cell>
          <cell r="CT378">
            <v>9.0999999999999998E-2</v>
          </cell>
          <cell r="CU378">
            <v>4.5999999999999999E-2</v>
          </cell>
          <cell r="CV378">
            <v>1.0999999999999999E-2</v>
          </cell>
          <cell r="CW378">
            <v>1.7000000000000001E-2</v>
          </cell>
          <cell r="CX378">
            <v>0.04</v>
          </cell>
          <cell r="CY378">
            <v>5.7000000000000002E-2</v>
          </cell>
          <cell r="CZ378">
            <v>2.9000000000000001E-2</v>
          </cell>
          <cell r="DA378">
            <v>4.5999999999999999E-2</v>
          </cell>
          <cell r="DB378">
            <v>7.3999999999999996E-2</v>
          </cell>
          <cell r="DC378">
            <v>0.114</v>
          </cell>
          <cell r="DD378">
            <v>5.0999999999999997E-2</v>
          </cell>
          <cell r="DE378">
            <v>0.217</v>
          </cell>
          <cell r="DF378">
            <v>0.189</v>
          </cell>
          <cell r="DG378">
            <v>0.246</v>
          </cell>
          <cell r="DH378">
            <v>0.23400000000000001</v>
          </cell>
          <cell r="DI378">
            <v>0.25700000000000001</v>
          </cell>
          <cell r="DJ378">
            <v>0.27400000000000002</v>
          </cell>
          <cell r="DK378">
            <v>0.217</v>
          </cell>
          <cell r="DL378">
            <v>0.246</v>
          </cell>
          <cell r="DM378">
            <v>0.309</v>
          </cell>
          <cell r="DN378">
            <v>1.7000000000000001E-2</v>
          </cell>
          <cell r="DO378">
            <v>1.7000000000000001E-2</v>
          </cell>
          <cell r="DP378">
            <v>6.0000000000000001E-3</v>
          </cell>
          <cell r="DQ378">
            <v>1.7000000000000001E-2</v>
          </cell>
          <cell r="DR378">
            <v>1.0999999999999999E-2</v>
          </cell>
          <cell r="DS378">
            <v>1.7000000000000001E-2</v>
          </cell>
          <cell r="DT378">
            <v>2.9000000000000001E-2</v>
          </cell>
          <cell r="DU378">
            <v>1.0999999999999999E-2</v>
          </cell>
          <cell r="DV378">
            <v>1.7000000000000001E-2</v>
          </cell>
          <cell r="DW378">
            <v>0.754</v>
          </cell>
          <cell r="DX378">
            <v>0.77100000000000002</v>
          </cell>
          <cell r="DY378">
            <v>0.70299999999999996</v>
          </cell>
          <cell r="DZ378">
            <v>0.68</v>
          </cell>
          <cell r="EA378">
            <v>0.69699999999999995</v>
          </cell>
          <cell r="EB378">
            <v>0.66300000000000003</v>
          </cell>
          <cell r="EC378">
            <v>0.66300000000000003</v>
          </cell>
          <cell r="ED378">
            <v>0.53700000000000003</v>
          </cell>
          <cell r="EE378">
            <v>0.57699999999999996</v>
          </cell>
          <cell r="EF378">
            <v>0.371</v>
          </cell>
          <cell r="EG378">
            <v>1.7000000000000001E-2</v>
          </cell>
          <cell r="EH378">
            <v>1.0999999999999999E-2</v>
          </cell>
          <cell r="EJ378">
            <v>0.33100000000000002</v>
          </cell>
          <cell r="EK378">
            <v>1.7000000000000001E-2</v>
          </cell>
          <cell r="EL378">
            <v>1.7000000000000001E-2</v>
          </cell>
          <cell r="EN378">
            <v>0.114</v>
          </cell>
          <cell r="EO378">
            <v>0.36</v>
          </cell>
          <cell r="EP378">
            <v>0.26900000000000002</v>
          </cell>
          <cell r="ER378">
            <v>2.9000000000000001E-2</v>
          </cell>
          <cell r="ES378">
            <v>3.4000000000000002E-2</v>
          </cell>
          <cell r="ET378">
            <v>6.3E-2</v>
          </cell>
          <cell r="EV378">
            <v>0.154</v>
          </cell>
          <cell r="EW378">
            <v>0.57099999999999995</v>
          </cell>
          <cell r="EX378">
            <v>0.64</v>
          </cell>
          <cell r="EZ378">
            <v>8.7200000000000006</v>
          </cell>
          <cell r="FA378">
            <v>0</v>
          </cell>
          <cell r="FB378">
            <v>1.7000000000000001E-2</v>
          </cell>
          <cell r="FC378">
            <v>0</v>
          </cell>
          <cell r="FD378">
            <v>1.7000000000000001E-2</v>
          </cell>
          <cell r="FE378">
            <v>4.5999999999999999E-2</v>
          </cell>
          <cell r="FF378">
            <v>3.4000000000000002E-2</v>
          </cell>
          <cell r="FG378">
            <v>7.3999999999999996E-2</v>
          </cell>
          <cell r="FH378">
            <v>0.13700000000000001</v>
          </cell>
          <cell r="FI378">
            <v>0.17100000000000001</v>
          </cell>
          <cell r="FJ378">
            <v>0.497</v>
          </cell>
          <cell r="FK378">
            <v>6.0000000000000001E-3</v>
          </cell>
          <cell r="GA378">
            <v>0</v>
          </cell>
          <cell r="GB378">
            <v>0</v>
          </cell>
          <cell r="GC378">
            <v>1.0999999999999999E-2</v>
          </cell>
          <cell r="GD378">
            <v>1.0999999999999999E-2</v>
          </cell>
          <cell r="GE378">
            <v>5.7000000000000002E-2</v>
          </cell>
          <cell r="GF378">
            <v>1.0999999999999999E-2</v>
          </cell>
          <cell r="GG378">
            <v>0.309</v>
          </cell>
          <cell r="GH378">
            <v>0.21099999999999999</v>
          </cell>
          <cell r="GI378">
            <v>0.251</v>
          </cell>
          <cell r="GJ378">
            <v>0.26300000000000001</v>
          </cell>
          <cell r="GK378">
            <v>0.34899999999999998</v>
          </cell>
          <cell r="GL378">
            <v>0.223</v>
          </cell>
          <cell r="GM378">
            <v>0.6</v>
          </cell>
          <cell r="GN378">
            <v>0.58899999999999997</v>
          </cell>
          <cell r="GO378">
            <v>0.58899999999999997</v>
          </cell>
          <cell r="GP378">
            <v>0.58299999999999996</v>
          </cell>
          <cell r="GQ378">
            <v>0.44</v>
          </cell>
          <cell r="GR378">
            <v>0.66900000000000004</v>
          </cell>
          <cell r="GS378">
            <v>5.0999999999999997E-2</v>
          </cell>
          <cell r="GT378">
            <v>0.14299999999999999</v>
          </cell>
          <cell r="GU378">
            <v>9.0999999999999998E-2</v>
          </cell>
          <cell r="GV378">
            <v>0.08</v>
          </cell>
          <cell r="GW378">
            <v>0.08</v>
          </cell>
          <cell r="GX378">
            <v>2.3E-2</v>
          </cell>
          <cell r="GY378">
            <v>2.3E-2</v>
          </cell>
          <cell r="GZ378">
            <v>2.3E-2</v>
          </cell>
          <cell r="HA378">
            <v>2.3E-2</v>
          </cell>
          <cell r="HB378">
            <v>2.3E-2</v>
          </cell>
          <cell r="HC378">
            <v>2.3E-2</v>
          </cell>
          <cell r="HD378">
            <v>2.9000000000000001E-2</v>
          </cell>
          <cell r="HE378">
            <v>1.7000000000000001E-2</v>
          </cell>
          <cell r="HF378">
            <v>3.4000000000000002E-2</v>
          </cell>
          <cell r="HG378">
            <v>3.4000000000000002E-2</v>
          </cell>
          <cell r="HH378">
            <v>0.04</v>
          </cell>
          <cell r="HI378">
            <v>5.0999999999999997E-2</v>
          </cell>
          <cell r="HJ378">
            <v>4.5999999999999999E-2</v>
          </cell>
        </row>
        <row r="379">
          <cell r="G379" t="str">
            <v>LLOYD</v>
          </cell>
          <cell r="L379" t="str">
            <v>Fullerton Elementary Network</v>
          </cell>
          <cell r="AB379">
            <v>610040</v>
          </cell>
          <cell r="AR379" t="str">
            <v>&gt; 75</v>
          </cell>
          <cell r="AS379" t="str">
            <v>weak</v>
          </cell>
          <cell r="AT379" t="str">
            <v>strong</v>
          </cell>
          <cell r="AU379" t="str">
            <v>neutral</v>
          </cell>
          <cell r="AV379">
            <v>27</v>
          </cell>
          <cell r="AW379">
            <v>62</v>
          </cell>
          <cell r="AX379">
            <v>55</v>
          </cell>
          <cell r="AY379">
            <v>888</v>
          </cell>
          <cell r="AZ379">
            <v>20</v>
          </cell>
          <cell r="BA379">
            <v>3</v>
          </cell>
          <cell r="BB379">
            <v>15</v>
          </cell>
          <cell r="BC379">
            <v>803</v>
          </cell>
          <cell r="BI379">
            <v>3.6999999999999998E-2</v>
          </cell>
          <cell r="BJ379">
            <v>2.1000000000000001E-2</v>
          </cell>
          <cell r="BK379">
            <v>3.2000000000000001E-2</v>
          </cell>
          <cell r="BL379">
            <v>7.0000000000000001E-3</v>
          </cell>
          <cell r="BM379">
            <v>1.0999999999999999E-2</v>
          </cell>
          <cell r="BN379">
            <v>0.08</v>
          </cell>
          <cell r="BO379">
            <v>0.14199999999999999</v>
          </cell>
          <cell r="BP379">
            <v>0.113</v>
          </cell>
          <cell r="BQ379">
            <v>7.1999999999999995E-2</v>
          </cell>
          <cell r="BR379">
            <v>3.3000000000000002E-2</v>
          </cell>
          <cell r="BS379">
            <v>0.113</v>
          </cell>
          <cell r="BT379">
            <v>0.20399999999999999</v>
          </cell>
          <cell r="BU379">
            <v>0.44500000000000001</v>
          </cell>
          <cell r="BV379">
            <v>0.39900000000000002</v>
          </cell>
          <cell r="BW379">
            <v>0.45700000000000002</v>
          </cell>
          <cell r="BX379">
            <v>0.315</v>
          </cell>
          <cell r="BY379">
            <v>0.39300000000000002</v>
          </cell>
          <cell r="BZ379">
            <v>0.36</v>
          </cell>
          <cell r="CA379">
            <v>3.5999999999999997E-2</v>
          </cell>
          <cell r="CB379">
            <v>2.9000000000000001E-2</v>
          </cell>
          <cell r="CC379">
            <v>3.7999999999999999E-2</v>
          </cell>
          <cell r="CD379">
            <v>0.03</v>
          </cell>
          <cell r="CE379">
            <v>2.5000000000000001E-2</v>
          </cell>
          <cell r="CF379">
            <v>4.1000000000000002E-2</v>
          </cell>
          <cell r="CG379">
            <v>0.34</v>
          </cell>
          <cell r="CH379">
            <v>0.438</v>
          </cell>
          <cell r="CI379">
            <v>0.40100000000000002</v>
          </cell>
          <cell r="CJ379">
            <v>0.61499999999999999</v>
          </cell>
          <cell r="CK379">
            <v>0.45800000000000002</v>
          </cell>
          <cell r="CL379">
            <v>0.315</v>
          </cell>
          <cell r="CM379">
            <v>2E-3</v>
          </cell>
          <cell r="CN379">
            <v>0</v>
          </cell>
          <cell r="CO379">
            <v>1E-3</v>
          </cell>
          <cell r="CP379">
            <v>5.0000000000000001E-3</v>
          </cell>
          <cell r="CQ379">
            <v>3.0000000000000001E-3</v>
          </cell>
          <cell r="CR379">
            <v>5.0000000000000001E-3</v>
          </cell>
          <cell r="CS379">
            <v>0.01</v>
          </cell>
          <cell r="CT379">
            <v>3.4000000000000002E-2</v>
          </cell>
          <cell r="CU379">
            <v>2.1000000000000001E-2</v>
          </cell>
          <cell r="CV379">
            <v>1.2E-2</v>
          </cell>
          <cell r="CW379">
            <v>1.4E-2</v>
          </cell>
          <cell r="CX379">
            <v>1.9E-2</v>
          </cell>
          <cell r="CY379">
            <v>0.03</v>
          </cell>
          <cell r="CZ379">
            <v>1.9E-2</v>
          </cell>
          <cell r="DA379">
            <v>2.7E-2</v>
          </cell>
          <cell r="DB379">
            <v>4.3999999999999997E-2</v>
          </cell>
          <cell r="DC379">
            <v>6.6000000000000003E-2</v>
          </cell>
          <cell r="DD379">
            <v>3.2000000000000001E-2</v>
          </cell>
          <cell r="DE379">
            <v>0.115</v>
          </cell>
          <cell r="DF379">
            <v>0.16600000000000001</v>
          </cell>
          <cell r="DG379">
            <v>0.187</v>
          </cell>
          <cell r="DH379">
            <v>0.19600000000000001</v>
          </cell>
          <cell r="DI379">
            <v>0.17899999999999999</v>
          </cell>
          <cell r="DJ379">
            <v>0.22700000000000001</v>
          </cell>
          <cell r="DK379">
            <v>0.22500000000000001</v>
          </cell>
          <cell r="DL379">
            <v>0.23</v>
          </cell>
          <cell r="DM379">
            <v>0.214</v>
          </cell>
          <cell r="DN379">
            <v>1.6E-2</v>
          </cell>
          <cell r="DO379">
            <v>8.0000000000000002E-3</v>
          </cell>
          <cell r="DP379">
            <v>1.6E-2</v>
          </cell>
          <cell r="DQ379">
            <v>0.01</v>
          </cell>
          <cell r="DR379">
            <v>1.4E-2</v>
          </cell>
          <cell r="DS379">
            <v>2.4E-2</v>
          </cell>
          <cell r="DT379">
            <v>1.6E-2</v>
          </cell>
          <cell r="DU379">
            <v>2.5999999999999999E-2</v>
          </cell>
          <cell r="DV379">
            <v>2.1000000000000001E-2</v>
          </cell>
          <cell r="DW379">
            <v>0.85499999999999998</v>
          </cell>
          <cell r="DX379">
            <v>0.81299999999999994</v>
          </cell>
          <cell r="DY379">
            <v>0.77700000000000002</v>
          </cell>
          <cell r="DZ379">
            <v>0.75900000000000001</v>
          </cell>
          <cell r="EA379">
            <v>0.78500000000000003</v>
          </cell>
          <cell r="EB379">
            <v>0.71699999999999997</v>
          </cell>
          <cell r="EC379">
            <v>0.70499999999999996</v>
          </cell>
          <cell r="ED379">
            <v>0.64400000000000002</v>
          </cell>
          <cell r="EE379">
            <v>0.71199999999999997</v>
          </cell>
          <cell r="EF379">
            <v>0.38500000000000001</v>
          </cell>
          <cell r="EG379">
            <v>2.5000000000000001E-2</v>
          </cell>
          <cell r="EH379">
            <v>1.4999999999999999E-2</v>
          </cell>
          <cell r="EJ379">
            <v>0.21299999999999999</v>
          </cell>
          <cell r="EK379">
            <v>5.7000000000000002E-2</v>
          </cell>
          <cell r="EL379">
            <v>4.4999999999999998E-2</v>
          </cell>
          <cell r="EN379">
            <v>0.185</v>
          </cell>
          <cell r="EO379">
            <v>0.32500000000000001</v>
          </cell>
          <cell r="EP379">
            <v>0.29499999999999998</v>
          </cell>
          <cell r="ER379">
            <v>8.7999999999999995E-2</v>
          </cell>
          <cell r="ES379">
            <v>3.7999999999999999E-2</v>
          </cell>
          <cell r="ET379">
            <v>7.9000000000000001E-2</v>
          </cell>
          <cell r="EV379">
            <v>0.13</v>
          </cell>
          <cell r="EW379">
            <v>0.55400000000000005</v>
          </cell>
          <cell r="EX379">
            <v>0.56599999999999995</v>
          </cell>
          <cell r="EZ379">
            <v>8.11</v>
          </cell>
          <cell r="FA379">
            <v>0.02</v>
          </cell>
          <cell r="FB379">
            <v>1.4999999999999999E-2</v>
          </cell>
          <cell r="FC379">
            <v>2.1000000000000001E-2</v>
          </cell>
          <cell r="FD379">
            <v>1.9E-2</v>
          </cell>
          <cell r="FE379">
            <v>5.1999999999999998E-2</v>
          </cell>
          <cell r="FF379">
            <v>0.05</v>
          </cell>
          <cell r="FG379">
            <v>8.1000000000000003E-2</v>
          </cell>
          <cell r="FH379">
            <v>0.154</v>
          </cell>
          <cell r="FI379">
            <v>0.16900000000000001</v>
          </cell>
          <cell r="FJ379">
            <v>0.34100000000000003</v>
          </cell>
          <cell r="FK379">
            <v>7.8E-2</v>
          </cell>
          <cell r="GA379">
            <v>2E-3</v>
          </cell>
          <cell r="GB379">
            <v>5.0000000000000001E-3</v>
          </cell>
          <cell r="GC379">
            <v>0</v>
          </cell>
          <cell r="GD379">
            <v>1.7000000000000001E-2</v>
          </cell>
          <cell r="GE379">
            <v>5.8999999999999997E-2</v>
          </cell>
          <cell r="GF379">
            <v>1.9E-2</v>
          </cell>
          <cell r="GG379">
            <v>0.33100000000000002</v>
          </cell>
          <cell r="GH379">
            <v>0.28599999999999998</v>
          </cell>
          <cell r="GI379">
            <v>0.29599999999999999</v>
          </cell>
          <cell r="GJ379">
            <v>0.307</v>
          </cell>
          <cell r="GK379">
            <v>0.36699999999999999</v>
          </cell>
          <cell r="GL379">
            <v>0.35599999999999998</v>
          </cell>
          <cell r="GM379">
            <v>0.56599999999999995</v>
          </cell>
          <cell r="GN379">
            <v>0.42499999999999999</v>
          </cell>
          <cell r="GO379">
            <v>0.47699999999999998</v>
          </cell>
          <cell r="GP379">
            <v>0.432</v>
          </cell>
          <cell r="GQ379">
            <v>0.41099999999999998</v>
          </cell>
          <cell r="GR379">
            <v>0.49299999999999999</v>
          </cell>
          <cell r="GS379">
            <v>0.03</v>
          </cell>
          <cell r="GT379">
            <v>0.187</v>
          </cell>
          <cell r="GU379">
            <v>0.13900000000000001</v>
          </cell>
          <cell r="GV379">
            <v>0.152</v>
          </cell>
          <cell r="GW379">
            <v>8.1000000000000003E-2</v>
          </cell>
          <cell r="GX379">
            <v>5.2999999999999999E-2</v>
          </cell>
          <cell r="GY379">
            <v>1.2E-2</v>
          </cell>
          <cell r="GZ379">
            <v>2.1000000000000001E-2</v>
          </cell>
          <cell r="HA379">
            <v>1.6E-2</v>
          </cell>
          <cell r="HB379">
            <v>1.4999999999999999E-2</v>
          </cell>
          <cell r="HC379">
            <v>1.0999999999999999E-2</v>
          </cell>
          <cell r="HD379">
            <v>1.4999999999999999E-2</v>
          </cell>
          <cell r="HE379">
            <v>5.7000000000000002E-2</v>
          </cell>
          <cell r="HF379">
            <v>7.6999999999999999E-2</v>
          </cell>
          <cell r="HG379">
            <v>7.1999999999999995E-2</v>
          </cell>
          <cell r="HH379">
            <v>7.6999999999999999E-2</v>
          </cell>
          <cell r="HI379">
            <v>7.0999999999999994E-2</v>
          </cell>
          <cell r="HJ379">
            <v>6.4000000000000001E-2</v>
          </cell>
        </row>
        <row r="380">
          <cell r="G380" t="str">
            <v>LOCKE, J</v>
          </cell>
          <cell r="L380" t="str">
            <v>Fullerton Elementary Network</v>
          </cell>
          <cell r="AB380">
            <v>610041</v>
          </cell>
          <cell r="AR380" t="str">
            <v>&lt; 30</v>
          </cell>
          <cell r="AS380" t="str">
            <v/>
          </cell>
          <cell r="AT380" t="str">
            <v/>
          </cell>
          <cell r="AU380" t="str">
            <v/>
          </cell>
        </row>
        <row r="381">
          <cell r="G381" t="str">
            <v>LOVETT</v>
          </cell>
          <cell r="L381" t="str">
            <v>Austin-North Lawndale Elementary Network</v>
          </cell>
          <cell r="AB381">
            <v>610043</v>
          </cell>
          <cell r="AR381" t="str">
            <v>&lt; 30</v>
          </cell>
          <cell r="AS381" t="str">
            <v/>
          </cell>
          <cell r="AT381" t="str">
            <v/>
          </cell>
          <cell r="AU381" t="str">
            <v/>
          </cell>
        </row>
        <row r="382">
          <cell r="G382" t="str">
            <v>LOWELL</v>
          </cell>
          <cell r="L382" t="str">
            <v>Garfield-Humboldt Elementary Network</v>
          </cell>
          <cell r="AB382">
            <v>610044</v>
          </cell>
          <cell r="AR382" t="str">
            <v>61</v>
          </cell>
          <cell r="AS382" t="str">
            <v>weak</v>
          </cell>
          <cell r="AT382" t="str">
            <v>weak</v>
          </cell>
          <cell r="AU382" t="str">
            <v>neutral</v>
          </cell>
          <cell r="AV382">
            <v>29</v>
          </cell>
          <cell r="AW382">
            <v>39</v>
          </cell>
          <cell r="AX382">
            <v>59</v>
          </cell>
          <cell r="AY382">
            <v>219</v>
          </cell>
          <cell r="AZ382">
            <v>2</v>
          </cell>
          <cell r="BA382">
            <v>1</v>
          </cell>
          <cell r="BB382">
            <v>45</v>
          </cell>
          <cell r="BC382">
            <v>158</v>
          </cell>
          <cell r="BI382">
            <v>3.2000000000000001E-2</v>
          </cell>
          <cell r="BJ382">
            <v>1.7999999999999999E-2</v>
          </cell>
          <cell r="BK382">
            <v>2.3E-2</v>
          </cell>
          <cell r="BL382">
            <v>4.1000000000000002E-2</v>
          </cell>
          <cell r="BM382">
            <v>3.6999999999999998E-2</v>
          </cell>
          <cell r="BN382">
            <v>0.123</v>
          </cell>
          <cell r="BO382">
            <v>0.105</v>
          </cell>
          <cell r="BP382">
            <v>7.8E-2</v>
          </cell>
          <cell r="BQ382">
            <v>0.1</v>
          </cell>
          <cell r="BR382">
            <v>8.6999999999999994E-2</v>
          </cell>
          <cell r="BS382">
            <v>0.14199999999999999</v>
          </cell>
          <cell r="BT382">
            <v>0.20100000000000001</v>
          </cell>
          <cell r="BU382">
            <v>0.39700000000000002</v>
          </cell>
          <cell r="BV382">
            <v>0.32400000000000001</v>
          </cell>
          <cell r="BW382">
            <v>0.38400000000000001</v>
          </cell>
          <cell r="BX382">
            <v>0.27400000000000002</v>
          </cell>
          <cell r="BY382">
            <v>0.379</v>
          </cell>
          <cell r="BZ382">
            <v>0.36099999999999999</v>
          </cell>
          <cell r="CA382">
            <v>3.6999999999999998E-2</v>
          </cell>
          <cell r="CB382">
            <v>1.7999999999999999E-2</v>
          </cell>
          <cell r="CC382">
            <v>5.5E-2</v>
          </cell>
          <cell r="CD382">
            <v>1.7999999999999999E-2</v>
          </cell>
          <cell r="CE382">
            <v>2.7E-2</v>
          </cell>
          <cell r="CF382">
            <v>0.05</v>
          </cell>
          <cell r="CG382">
            <v>0.42899999999999999</v>
          </cell>
          <cell r="CH382">
            <v>0.56200000000000006</v>
          </cell>
          <cell r="CI382">
            <v>0.438</v>
          </cell>
          <cell r="CJ382">
            <v>0.57999999999999996</v>
          </cell>
          <cell r="CK382">
            <v>0.41599999999999998</v>
          </cell>
          <cell r="CL382">
            <v>0.26500000000000001</v>
          </cell>
          <cell r="CM382">
            <v>8.9999999999999993E-3</v>
          </cell>
          <cell r="CN382">
            <v>1.4E-2</v>
          </cell>
          <cell r="CO382">
            <v>8.9999999999999993E-3</v>
          </cell>
          <cell r="CP382">
            <v>2.7E-2</v>
          </cell>
          <cell r="CQ382">
            <v>5.0000000000000001E-3</v>
          </cell>
          <cell r="CR382">
            <v>1.4E-2</v>
          </cell>
          <cell r="CS382">
            <v>2.3E-2</v>
          </cell>
          <cell r="CT382">
            <v>8.2000000000000003E-2</v>
          </cell>
          <cell r="CU382">
            <v>3.6999999999999998E-2</v>
          </cell>
          <cell r="CV382">
            <v>1.7999999999999999E-2</v>
          </cell>
          <cell r="CW382">
            <v>0.05</v>
          </cell>
          <cell r="CX382">
            <v>6.4000000000000001E-2</v>
          </cell>
          <cell r="CY382">
            <v>3.2000000000000001E-2</v>
          </cell>
          <cell r="CZ382">
            <v>0.05</v>
          </cell>
          <cell r="DA382">
            <v>7.2999999999999995E-2</v>
          </cell>
          <cell r="DB382">
            <v>0.114</v>
          </cell>
          <cell r="DC382">
            <v>0.105</v>
          </cell>
          <cell r="DD382">
            <v>0.1</v>
          </cell>
          <cell r="DE382">
            <v>0.16400000000000001</v>
          </cell>
          <cell r="DF382">
            <v>0.187</v>
          </cell>
          <cell r="DG382">
            <v>0.20499999999999999</v>
          </cell>
          <cell r="DH382">
            <v>0.25600000000000001</v>
          </cell>
          <cell r="DI382">
            <v>0.224</v>
          </cell>
          <cell r="DJ382">
            <v>0.34200000000000003</v>
          </cell>
          <cell r="DK382">
            <v>0.28299999999999997</v>
          </cell>
          <cell r="DL382">
            <v>0.28299999999999997</v>
          </cell>
          <cell r="DM382">
            <v>0.27900000000000003</v>
          </cell>
          <cell r="DN382">
            <v>1.7999999999999999E-2</v>
          </cell>
          <cell r="DO382">
            <v>8.9999999999999993E-3</v>
          </cell>
          <cell r="DP382">
            <v>1.4E-2</v>
          </cell>
          <cell r="DQ382">
            <v>1.7999999999999999E-2</v>
          </cell>
          <cell r="DR382">
            <v>2.7E-2</v>
          </cell>
          <cell r="DS382">
            <v>2.3E-2</v>
          </cell>
          <cell r="DT382">
            <v>2.3E-2</v>
          </cell>
          <cell r="DU382">
            <v>1.4E-2</v>
          </cell>
          <cell r="DV382">
            <v>8.9999999999999993E-3</v>
          </cell>
          <cell r="DW382">
            <v>0.79</v>
          </cell>
          <cell r="DX382">
            <v>0.74</v>
          </cell>
          <cell r="DY382">
            <v>0.70799999999999996</v>
          </cell>
          <cell r="DZ382">
            <v>0.66700000000000004</v>
          </cell>
          <cell r="EA382">
            <v>0.69399999999999995</v>
          </cell>
          <cell r="EB382">
            <v>0.54800000000000004</v>
          </cell>
          <cell r="EC382">
            <v>0.55700000000000005</v>
          </cell>
          <cell r="ED382">
            <v>0.51600000000000001</v>
          </cell>
          <cell r="EE382">
            <v>0.57499999999999996</v>
          </cell>
          <cell r="EF382">
            <v>0.29199999999999998</v>
          </cell>
          <cell r="EG382">
            <v>3.6999999999999998E-2</v>
          </cell>
          <cell r="EH382">
            <v>8.9999999999999993E-3</v>
          </cell>
          <cell r="EJ382">
            <v>0.27400000000000002</v>
          </cell>
          <cell r="EK382">
            <v>9.6000000000000002E-2</v>
          </cell>
          <cell r="EL382">
            <v>0.05</v>
          </cell>
          <cell r="EN382">
            <v>0.192</v>
          </cell>
          <cell r="EO382">
            <v>0.379</v>
          </cell>
          <cell r="EP382">
            <v>0.35599999999999998</v>
          </cell>
          <cell r="ER382">
            <v>6.4000000000000001E-2</v>
          </cell>
          <cell r="ES382">
            <v>4.1000000000000002E-2</v>
          </cell>
          <cell r="ET382">
            <v>6.8000000000000005E-2</v>
          </cell>
          <cell r="EV382">
            <v>0.17799999999999999</v>
          </cell>
          <cell r="EW382">
            <v>0.44700000000000001</v>
          </cell>
          <cell r="EX382">
            <v>0.51600000000000001</v>
          </cell>
          <cell r="EZ382">
            <v>7.5</v>
          </cell>
          <cell r="FA382">
            <v>3.2000000000000001E-2</v>
          </cell>
          <cell r="FB382">
            <v>1.7999999999999999E-2</v>
          </cell>
          <cell r="FC382">
            <v>3.6999999999999998E-2</v>
          </cell>
          <cell r="FD382">
            <v>3.2000000000000001E-2</v>
          </cell>
          <cell r="FE382">
            <v>8.6999999999999994E-2</v>
          </cell>
          <cell r="FF382">
            <v>3.6999999999999998E-2</v>
          </cell>
          <cell r="FG382">
            <v>0.13700000000000001</v>
          </cell>
          <cell r="FH382">
            <v>0.155</v>
          </cell>
          <cell r="FI382">
            <v>0.14199999999999999</v>
          </cell>
          <cell r="FJ382">
            <v>0.25600000000000001</v>
          </cell>
          <cell r="FK382">
            <v>6.8000000000000005E-2</v>
          </cell>
          <cell r="GA382">
            <v>1.4E-2</v>
          </cell>
          <cell r="GB382">
            <v>8.9999999999999993E-3</v>
          </cell>
          <cell r="GC382">
            <v>2.3E-2</v>
          </cell>
          <cell r="GD382">
            <v>1.4E-2</v>
          </cell>
          <cell r="GE382">
            <v>6.8000000000000005E-2</v>
          </cell>
          <cell r="GF382">
            <v>0</v>
          </cell>
          <cell r="GG382">
            <v>0.32</v>
          </cell>
          <cell r="GH382">
            <v>0.24199999999999999</v>
          </cell>
          <cell r="GI382">
            <v>0.29699999999999999</v>
          </cell>
          <cell r="GJ382">
            <v>0.28799999999999998</v>
          </cell>
          <cell r="GK382">
            <v>0.39700000000000002</v>
          </cell>
          <cell r="GL382">
            <v>0.29199999999999998</v>
          </cell>
          <cell r="GM382">
            <v>0.57999999999999996</v>
          </cell>
          <cell r="GN382">
            <v>0.52500000000000002</v>
          </cell>
          <cell r="GO382">
            <v>0.47499999999999998</v>
          </cell>
          <cell r="GP382">
            <v>0.53400000000000003</v>
          </cell>
          <cell r="GQ382">
            <v>0.37</v>
          </cell>
          <cell r="GR382">
            <v>0.61199999999999999</v>
          </cell>
          <cell r="GS382">
            <v>0.05</v>
          </cell>
          <cell r="GT382">
            <v>0.16900000000000001</v>
          </cell>
          <cell r="GU382">
            <v>0.13700000000000001</v>
          </cell>
          <cell r="GV382">
            <v>0.105</v>
          </cell>
          <cell r="GW382">
            <v>0.114</v>
          </cell>
          <cell r="GX382">
            <v>5.5E-2</v>
          </cell>
          <cell r="GY382">
            <v>1.4E-2</v>
          </cell>
          <cell r="GZ382">
            <v>2.3E-2</v>
          </cell>
          <cell r="HA382">
            <v>2.3E-2</v>
          </cell>
          <cell r="HB382">
            <v>1.7999999999999999E-2</v>
          </cell>
          <cell r="HC382">
            <v>1.7999999999999999E-2</v>
          </cell>
          <cell r="HD382">
            <v>1.7999999999999999E-2</v>
          </cell>
          <cell r="HE382">
            <v>2.3E-2</v>
          </cell>
          <cell r="HF382">
            <v>3.2000000000000001E-2</v>
          </cell>
          <cell r="HG382">
            <v>4.5999999999999999E-2</v>
          </cell>
          <cell r="HH382">
            <v>4.1000000000000002E-2</v>
          </cell>
          <cell r="HI382">
            <v>3.2000000000000001E-2</v>
          </cell>
          <cell r="HJ382">
            <v>2.3E-2</v>
          </cell>
        </row>
        <row r="383">
          <cell r="G383" t="str">
            <v>LAWRENCE</v>
          </cell>
          <cell r="L383" t="str">
            <v>Lake Calumet Elementary Network</v>
          </cell>
          <cell r="AB383">
            <v>610045</v>
          </cell>
          <cell r="AR383" t="str">
            <v>38</v>
          </cell>
          <cell r="AS383" t="str">
            <v>weak</v>
          </cell>
          <cell r="AT383" t="str">
            <v>weak</v>
          </cell>
          <cell r="AU383" t="str">
            <v>neutral</v>
          </cell>
          <cell r="AV383">
            <v>34</v>
          </cell>
          <cell r="AW383">
            <v>35</v>
          </cell>
          <cell r="AX383">
            <v>41</v>
          </cell>
          <cell r="AY383">
            <v>91</v>
          </cell>
          <cell r="AZ383">
            <v>1</v>
          </cell>
          <cell r="BA383">
            <v>0</v>
          </cell>
          <cell r="BB383">
            <v>87</v>
          </cell>
          <cell r="BC383">
            <v>0</v>
          </cell>
          <cell r="BI383">
            <v>1.0999999999999999E-2</v>
          </cell>
          <cell r="BJ383">
            <v>0</v>
          </cell>
          <cell r="BK383">
            <v>1.0999999999999999E-2</v>
          </cell>
          <cell r="BL383">
            <v>3.3000000000000002E-2</v>
          </cell>
          <cell r="BM383">
            <v>6.6000000000000003E-2</v>
          </cell>
          <cell r="BN383">
            <v>9.9000000000000005E-2</v>
          </cell>
          <cell r="BO383">
            <v>5.5E-2</v>
          </cell>
          <cell r="BP383">
            <v>8.7999999999999995E-2</v>
          </cell>
          <cell r="BQ383">
            <v>9.9000000000000005E-2</v>
          </cell>
          <cell r="BR383">
            <v>4.3999999999999997E-2</v>
          </cell>
          <cell r="BS383">
            <v>0.17599999999999999</v>
          </cell>
          <cell r="BT383">
            <v>0.26400000000000001</v>
          </cell>
          <cell r="BU383">
            <v>0.35199999999999998</v>
          </cell>
          <cell r="BV383">
            <v>0.253</v>
          </cell>
          <cell r="BW383">
            <v>0.26400000000000001</v>
          </cell>
          <cell r="BX383">
            <v>0.374</v>
          </cell>
          <cell r="BY383">
            <v>0.308</v>
          </cell>
          <cell r="BZ383">
            <v>0.27500000000000002</v>
          </cell>
          <cell r="CA383">
            <v>4.3999999999999997E-2</v>
          </cell>
          <cell r="CB383">
            <v>2.1999999999999999E-2</v>
          </cell>
          <cell r="CC383">
            <v>2.1999999999999999E-2</v>
          </cell>
          <cell r="CD383">
            <v>1.0999999999999999E-2</v>
          </cell>
          <cell r="CE383">
            <v>3.3000000000000002E-2</v>
          </cell>
          <cell r="CF383">
            <v>4.3999999999999997E-2</v>
          </cell>
          <cell r="CG383">
            <v>0.53800000000000003</v>
          </cell>
          <cell r="CH383">
            <v>0.63700000000000001</v>
          </cell>
          <cell r="CI383">
            <v>0.60399999999999998</v>
          </cell>
          <cell r="CJ383">
            <v>0.53800000000000003</v>
          </cell>
          <cell r="CK383">
            <v>0.41799999999999998</v>
          </cell>
          <cell r="CL383">
            <v>0.31900000000000001</v>
          </cell>
          <cell r="CM383">
            <v>0</v>
          </cell>
          <cell r="CN383">
            <v>3.3000000000000002E-2</v>
          </cell>
          <cell r="CO383">
            <v>2.1999999999999999E-2</v>
          </cell>
          <cell r="CP383">
            <v>2.1999999999999999E-2</v>
          </cell>
          <cell r="CQ383">
            <v>1.0999999999999999E-2</v>
          </cell>
          <cell r="CR383">
            <v>4.3999999999999997E-2</v>
          </cell>
          <cell r="CS383">
            <v>4.3999999999999997E-2</v>
          </cell>
          <cell r="CT383">
            <v>8.7999999999999995E-2</v>
          </cell>
          <cell r="CU383">
            <v>6.6000000000000003E-2</v>
          </cell>
          <cell r="CV383">
            <v>3.3000000000000002E-2</v>
          </cell>
          <cell r="CW383">
            <v>5.5E-2</v>
          </cell>
          <cell r="CX383">
            <v>5.5E-2</v>
          </cell>
          <cell r="CY383">
            <v>2.1999999999999999E-2</v>
          </cell>
          <cell r="CZ383">
            <v>3.3000000000000002E-2</v>
          </cell>
          <cell r="DA383">
            <v>0.11</v>
          </cell>
          <cell r="DB383">
            <v>0.16500000000000001</v>
          </cell>
          <cell r="DC383">
            <v>0.13200000000000001</v>
          </cell>
          <cell r="DD383">
            <v>6.6000000000000003E-2</v>
          </cell>
          <cell r="DE383">
            <v>0.16500000000000001</v>
          </cell>
          <cell r="DF383">
            <v>0.187</v>
          </cell>
          <cell r="DG383">
            <v>0.187</v>
          </cell>
          <cell r="DH383">
            <v>0.154</v>
          </cell>
          <cell r="DI383">
            <v>0.253</v>
          </cell>
          <cell r="DJ383">
            <v>0.29699999999999999</v>
          </cell>
          <cell r="DK383">
            <v>0.187</v>
          </cell>
          <cell r="DL383">
            <v>0.22</v>
          </cell>
          <cell r="DM383">
            <v>0.23100000000000001</v>
          </cell>
          <cell r="DN383">
            <v>0</v>
          </cell>
          <cell r="DO383">
            <v>0</v>
          </cell>
          <cell r="DP383">
            <v>1.0999999999999999E-2</v>
          </cell>
          <cell r="DQ383">
            <v>0</v>
          </cell>
          <cell r="DR383">
            <v>0</v>
          </cell>
          <cell r="DS383">
            <v>1.0999999999999999E-2</v>
          </cell>
          <cell r="DT383">
            <v>0</v>
          </cell>
          <cell r="DU383">
            <v>0</v>
          </cell>
          <cell r="DV383">
            <v>4.3999999999999997E-2</v>
          </cell>
          <cell r="DW383">
            <v>0.80200000000000005</v>
          </cell>
          <cell r="DX383">
            <v>0.72499999999999998</v>
          </cell>
          <cell r="DY383">
            <v>0.72499999999999998</v>
          </cell>
          <cell r="DZ383">
            <v>0.80200000000000005</v>
          </cell>
          <cell r="EA383">
            <v>0.70299999999999996</v>
          </cell>
          <cell r="EB383">
            <v>0.53800000000000003</v>
          </cell>
          <cell r="EC383">
            <v>0.60399999999999998</v>
          </cell>
          <cell r="ED383">
            <v>0.56000000000000005</v>
          </cell>
          <cell r="EE383">
            <v>0.59299999999999997</v>
          </cell>
          <cell r="EF383">
            <v>0.26400000000000001</v>
          </cell>
          <cell r="EG383">
            <v>1.0999999999999999E-2</v>
          </cell>
          <cell r="EH383">
            <v>2.1999999999999999E-2</v>
          </cell>
          <cell r="EJ383">
            <v>0.26400000000000001</v>
          </cell>
          <cell r="EK383">
            <v>0.14299999999999999</v>
          </cell>
          <cell r="EL383">
            <v>0.121</v>
          </cell>
          <cell r="EN383">
            <v>0.14299999999999999</v>
          </cell>
          <cell r="EO383">
            <v>0.33</v>
          </cell>
          <cell r="EP383">
            <v>0.33</v>
          </cell>
          <cell r="ER383">
            <v>2.1999999999999999E-2</v>
          </cell>
          <cell r="ES383">
            <v>7.6999999999999999E-2</v>
          </cell>
          <cell r="ET383">
            <v>9.9000000000000005E-2</v>
          </cell>
          <cell r="EV383">
            <v>0.308</v>
          </cell>
          <cell r="EW383">
            <v>0.44</v>
          </cell>
          <cell r="EX383">
            <v>0.42899999999999999</v>
          </cell>
          <cell r="EZ383">
            <v>6.27</v>
          </cell>
          <cell r="FA383">
            <v>0.13200000000000001</v>
          </cell>
          <cell r="FB383">
            <v>1.0999999999999999E-2</v>
          </cell>
          <cell r="FC383">
            <v>4.3999999999999997E-2</v>
          </cell>
          <cell r="FD383">
            <v>6.6000000000000003E-2</v>
          </cell>
          <cell r="FE383">
            <v>0.13200000000000001</v>
          </cell>
          <cell r="FF383">
            <v>6.6000000000000003E-2</v>
          </cell>
          <cell r="FG383">
            <v>9.9000000000000005E-2</v>
          </cell>
          <cell r="FH383">
            <v>0.121</v>
          </cell>
          <cell r="FI383">
            <v>8.7999999999999995E-2</v>
          </cell>
          <cell r="FJ383">
            <v>0.187</v>
          </cell>
          <cell r="FK383">
            <v>5.5E-2</v>
          </cell>
          <cell r="GA383">
            <v>5.5E-2</v>
          </cell>
          <cell r="GB383">
            <v>3.3000000000000002E-2</v>
          </cell>
          <cell r="GC383">
            <v>1.0999999999999999E-2</v>
          </cell>
          <cell r="GD383">
            <v>2.1999999999999999E-2</v>
          </cell>
          <cell r="GE383">
            <v>0.14299999999999999</v>
          </cell>
          <cell r="GF383">
            <v>0</v>
          </cell>
          <cell r="GG383">
            <v>0.31900000000000001</v>
          </cell>
          <cell r="GH383">
            <v>0.34100000000000003</v>
          </cell>
          <cell r="GI383">
            <v>0.34100000000000003</v>
          </cell>
          <cell r="GJ383">
            <v>0.31900000000000001</v>
          </cell>
          <cell r="GK383">
            <v>0.34100000000000003</v>
          </cell>
          <cell r="GL383">
            <v>0.374</v>
          </cell>
          <cell r="GM383">
            <v>0.48399999999999999</v>
          </cell>
          <cell r="GN383">
            <v>0.28599999999999998</v>
          </cell>
          <cell r="GO383">
            <v>0.38500000000000001</v>
          </cell>
          <cell r="GP383">
            <v>0.41799999999999998</v>
          </cell>
          <cell r="GQ383">
            <v>0.33</v>
          </cell>
          <cell r="GR383">
            <v>0.47299999999999998</v>
          </cell>
          <cell r="GS383">
            <v>6.6000000000000003E-2</v>
          </cell>
          <cell r="GT383">
            <v>0.26400000000000001</v>
          </cell>
          <cell r="GU383">
            <v>0.187</v>
          </cell>
          <cell r="GV383">
            <v>0.13200000000000001</v>
          </cell>
          <cell r="GW383">
            <v>9.9000000000000005E-2</v>
          </cell>
          <cell r="GX383">
            <v>6.6000000000000003E-2</v>
          </cell>
          <cell r="GY383">
            <v>3.3000000000000002E-2</v>
          </cell>
          <cell r="GZ383">
            <v>3.3000000000000002E-2</v>
          </cell>
          <cell r="HA383">
            <v>3.3000000000000002E-2</v>
          </cell>
          <cell r="HB383">
            <v>4.3999999999999997E-2</v>
          </cell>
          <cell r="HC383">
            <v>3.3000000000000002E-2</v>
          </cell>
          <cell r="HD383">
            <v>4.3999999999999997E-2</v>
          </cell>
          <cell r="HE383">
            <v>4.3999999999999997E-2</v>
          </cell>
          <cell r="HF383">
            <v>4.3999999999999997E-2</v>
          </cell>
          <cell r="HG383">
            <v>4.3999999999999997E-2</v>
          </cell>
          <cell r="HH383">
            <v>6.6000000000000003E-2</v>
          </cell>
          <cell r="HI383">
            <v>5.5E-2</v>
          </cell>
          <cell r="HJ383">
            <v>4.3999999999999997E-2</v>
          </cell>
        </row>
        <row r="384">
          <cell r="G384" t="str">
            <v>LYON</v>
          </cell>
          <cell r="L384" t="str">
            <v>Fullerton Elementary Network</v>
          </cell>
          <cell r="AB384">
            <v>610046</v>
          </cell>
          <cell r="AR384" t="str">
            <v>41</v>
          </cell>
          <cell r="AS384" t="str">
            <v>weak</v>
          </cell>
          <cell r="AT384" t="str">
            <v>neutral</v>
          </cell>
          <cell r="AU384" t="str">
            <v>neutral</v>
          </cell>
          <cell r="AV384">
            <v>33</v>
          </cell>
          <cell r="AW384">
            <v>55</v>
          </cell>
          <cell r="AX384">
            <v>57</v>
          </cell>
          <cell r="AY384">
            <v>326</v>
          </cell>
          <cell r="AZ384">
            <v>17</v>
          </cell>
          <cell r="BA384">
            <v>5</v>
          </cell>
          <cell r="BB384">
            <v>4</v>
          </cell>
          <cell r="BC384">
            <v>282</v>
          </cell>
          <cell r="BI384">
            <v>6.0999999999999999E-2</v>
          </cell>
          <cell r="BJ384">
            <v>1.7999999999999999E-2</v>
          </cell>
          <cell r="BK384">
            <v>3.1E-2</v>
          </cell>
          <cell r="BL384">
            <v>6.0000000000000001E-3</v>
          </cell>
          <cell r="BM384">
            <v>1.2E-2</v>
          </cell>
          <cell r="BN384">
            <v>7.3999999999999996E-2</v>
          </cell>
          <cell r="BO384">
            <v>0.14099999999999999</v>
          </cell>
          <cell r="BP384">
            <v>0.11</v>
          </cell>
          <cell r="BQ384">
            <v>9.1999999999999998E-2</v>
          </cell>
          <cell r="BR384">
            <v>3.1E-2</v>
          </cell>
          <cell r="BS384">
            <v>9.5000000000000001E-2</v>
          </cell>
          <cell r="BT384">
            <v>0.18099999999999999</v>
          </cell>
          <cell r="BU384">
            <v>0.40799999999999997</v>
          </cell>
          <cell r="BV384">
            <v>0.35</v>
          </cell>
          <cell r="BW384">
            <v>0.40799999999999997</v>
          </cell>
          <cell r="BX384">
            <v>0.26100000000000001</v>
          </cell>
          <cell r="BY384">
            <v>0.39600000000000002</v>
          </cell>
          <cell r="BZ384">
            <v>0.34699999999999998</v>
          </cell>
          <cell r="CA384">
            <v>1.4999999999999999E-2</v>
          </cell>
          <cell r="CB384">
            <v>1.7999999999999999E-2</v>
          </cell>
          <cell r="CC384">
            <v>2.1000000000000001E-2</v>
          </cell>
          <cell r="CD384">
            <v>1.2E-2</v>
          </cell>
          <cell r="CE384">
            <v>2.1000000000000001E-2</v>
          </cell>
          <cell r="CF384">
            <v>1.2E-2</v>
          </cell>
          <cell r="CG384">
            <v>0.374</v>
          </cell>
          <cell r="CH384">
            <v>0.503</v>
          </cell>
          <cell r="CI384">
            <v>0.44800000000000001</v>
          </cell>
          <cell r="CJ384">
            <v>0.69</v>
          </cell>
          <cell r="CK384">
            <v>0.47499999999999998</v>
          </cell>
          <cell r="CL384">
            <v>0.38700000000000001</v>
          </cell>
          <cell r="CM384">
            <v>0</v>
          </cell>
          <cell r="CN384">
            <v>3.0000000000000001E-3</v>
          </cell>
          <cell r="CO384">
            <v>3.0000000000000001E-3</v>
          </cell>
          <cell r="CP384">
            <v>8.9999999999999993E-3</v>
          </cell>
          <cell r="CQ384">
            <v>3.0000000000000001E-3</v>
          </cell>
          <cell r="CR384">
            <v>6.0000000000000001E-3</v>
          </cell>
          <cell r="CS384">
            <v>2.1000000000000001E-2</v>
          </cell>
          <cell r="CT384">
            <v>5.8000000000000003E-2</v>
          </cell>
          <cell r="CU384">
            <v>2.8000000000000001E-2</v>
          </cell>
          <cell r="CV384">
            <v>6.0000000000000001E-3</v>
          </cell>
          <cell r="CW384">
            <v>1.2E-2</v>
          </cell>
          <cell r="CX384">
            <v>2.8000000000000001E-2</v>
          </cell>
          <cell r="CY384">
            <v>5.5E-2</v>
          </cell>
          <cell r="CZ384">
            <v>1.2E-2</v>
          </cell>
          <cell r="DA384">
            <v>0.04</v>
          </cell>
          <cell r="DB384">
            <v>4.5999999999999999E-2</v>
          </cell>
          <cell r="DC384">
            <v>0.08</v>
          </cell>
          <cell r="DD384">
            <v>3.6999999999999998E-2</v>
          </cell>
          <cell r="DE384">
            <v>0.13200000000000001</v>
          </cell>
          <cell r="DF384">
            <v>0.16300000000000001</v>
          </cell>
          <cell r="DG384">
            <v>0.218</v>
          </cell>
          <cell r="DH384">
            <v>0.187</v>
          </cell>
          <cell r="DI384">
            <v>0.19600000000000001</v>
          </cell>
          <cell r="DJ384">
            <v>0.24199999999999999</v>
          </cell>
          <cell r="DK384">
            <v>0.248</v>
          </cell>
          <cell r="DL384">
            <v>0.27300000000000002</v>
          </cell>
          <cell r="DM384">
            <v>0.252</v>
          </cell>
          <cell r="DN384">
            <v>6.0000000000000001E-3</v>
          </cell>
          <cell r="DO384">
            <v>6.0000000000000001E-3</v>
          </cell>
          <cell r="DP384">
            <v>6.0000000000000001E-3</v>
          </cell>
          <cell r="DQ384">
            <v>8.9999999999999993E-3</v>
          </cell>
          <cell r="DR384">
            <v>3.0000000000000001E-3</v>
          </cell>
          <cell r="DS384">
            <v>2.5000000000000001E-2</v>
          </cell>
          <cell r="DT384">
            <v>1.2E-2</v>
          </cell>
          <cell r="DU384">
            <v>1.7999999999999999E-2</v>
          </cell>
          <cell r="DV384">
            <v>1.4999999999999999E-2</v>
          </cell>
          <cell r="DW384">
            <v>0.85599999999999998</v>
          </cell>
          <cell r="DX384">
            <v>0.81599999999999995</v>
          </cell>
          <cell r="DY384">
            <v>0.745</v>
          </cell>
          <cell r="DZ384">
            <v>0.73899999999999999</v>
          </cell>
          <cell r="EA384">
            <v>0.78500000000000003</v>
          </cell>
          <cell r="EB384">
            <v>0.68700000000000006</v>
          </cell>
          <cell r="EC384">
            <v>0.67200000000000004</v>
          </cell>
          <cell r="ED384">
            <v>0.57099999999999995</v>
          </cell>
          <cell r="EE384">
            <v>0.66900000000000004</v>
          </cell>
          <cell r="EF384">
            <v>0.40500000000000003</v>
          </cell>
          <cell r="EG384">
            <v>1.4999999999999999E-2</v>
          </cell>
          <cell r="EH384">
            <v>6.0000000000000001E-3</v>
          </cell>
          <cell r="EJ384">
            <v>0.255</v>
          </cell>
          <cell r="EK384">
            <v>5.8000000000000003E-2</v>
          </cell>
          <cell r="EL384">
            <v>3.4000000000000002E-2</v>
          </cell>
          <cell r="EN384">
            <v>0.13500000000000001</v>
          </cell>
          <cell r="EO384">
            <v>0.34399999999999997</v>
          </cell>
          <cell r="EP384">
            <v>0.32500000000000001</v>
          </cell>
          <cell r="ER384">
            <v>8.8999999999999996E-2</v>
          </cell>
          <cell r="ES384">
            <v>5.5E-2</v>
          </cell>
          <cell r="ET384">
            <v>5.8000000000000003E-2</v>
          </cell>
          <cell r="EV384">
            <v>0.11700000000000001</v>
          </cell>
          <cell r="EW384">
            <v>0.52800000000000002</v>
          </cell>
          <cell r="EX384">
            <v>0.57699999999999996</v>
          </cell>
          <cell r="EZ384">
            <v>8.65</v>
          </cell>
          <cell r="FA384">
            <v>8.9999999999999993E-3</v>
          </cell>
          <cell r="FB384">
            <v>0</v>
          </cell>
          <cell r="FC384">
            <v>0</v>
          </cell>
          <cell r="FD384">
            <v>6.0000000000000001E-3</v>
          </cell>
          <cell r="FE384">
            <v>2.8000000000000001E-2</v>
          </cell>
          <cell r="FF384">
            <v>5.5E-2</v>
          </cell>
          <cell r="FG384">
            <v>8.5999999999999993E-2</v>
          </cell>
          <cell r="FH384">
            <v>0.187</v>
          </cell>
          <cell r="FI384">
            <v>0.156</v>
          </cell>
          <cell r="FJ384">
            <v>0.40799999999999997</v>
          </cell>
          <cell r="FK384">
            <v>6.4000000000000001E-2</v>
          </cell>
          <cell r="GA384">
            <v>3.0000000000000001E-3</v>
          </cell>
          <cell r="GB384">
            <v>3.0000000000000001E-3</v>
          </cell>
          <cell r="GC384">
            <v>1.2E-2</v>
          </cell>
          <cell r="GD384">
            <v>6.0000000000000001E-3</v>
          </cell>
          <cell r="GE384">
            <v>8.8999999999999996E-2</v>
          </cell>
          <cell r="GF384">
            <v>0</v>
          </cell>
          <cell r="GG384">
            <v>0.26700000000000002</v>
          </cell>
          <cell r="GH384">
            <v>0.28499999999999998</v>
          </cell>
          <cell r="GI384">
            <v>0.31</v>
          </cell>
          <cell r="GJ384">
            <v>0.32800000000000001</v>
          </cell>
          <cell r="GK384">
            <v>0.39900000000000002</v>
          </cell>
          <cell r="GL384">
            <v>0.307</v>
          </cell>
          <cell r="GM384">
            <v>0.63200000000000001</v>
          </cell>
          <cell r="GN384">
            <v>0.45100000000000001</v>
          </cell>
          <cell r="GO384">
            <v>0.46300000000000002</v>
          </cell>
          <cell r="GP384">
            <v>0.51800000000000002</v>
          </cell>
          <cell r="GQ384">
            <v>0.316</v>
          </cell>
          <cell r="GR384">
            <v>0.57999999999999996</v>
          </cell>
          <cell r="GS384">
            <v>2.8000000000000001E-2</v>
          </cell>
          <cell r="GT384">
            <v>0.156</v>
          </cell>
          <cell r="GU384">
            <v>0.11700000000000001</v>
          </cell>
          <cell r="GV384">
            <v>6.4000000000000001E-2</v>
          </cell>
          <cell r="GW384">
            <v>9.5000000000000001E-2</v>
          </cell>
          <cell r="GX384">
            <v>3.4000000000000002E-2</v>
          </cell>
          <cell r="GY384">
            <v>2.8000000000000001E-2</v>
          </cell>
          <cell r="GZ384">
            <v>3.4000000000000002E-2</v>
          </cell>
          <cell r="HA384">
            <v>2.8000000000000001E-2</v>
          </cell>
          <cell r="HB384">
            <v>2.5000000000000001E-2</v>
          </cell>
          <cell r="HC384">
            <v>3.1E-2</v>
          </cell>
          <cell r="HD384">
            <v>2.5000000000000001E-2</v>
          </cell>
          <cell r="HE384">
            <v>4.2999999999999997E-2</v>
          </cell>
          <cell r="HF384">
            <v>7.0999999999999994E-2</v>
          </cell>
          <cell r="HG384">
            <v>7.0999999999999994E-2</v>
          </cell>
          <cell r="HH384">
            <v>5.8000000000000003E-2</v>
          </cell>
          <cell r="HI384">
            <v>7.0999999999999994E-2</v>
          </cell>
          <cell r="HJ384">
            <v>5.5E-2</v>
          </cell>
        </row>
        <row r="385">
          <cell r="G385" t="str">
            <v>MADISON</v>
          </cell>
          <cell r="L385" t="str">
            <v>Skyway Elementary Network</v>
          </cell>
          <cell r="AB385">
            <v>610047</v>
          </cell>
          <cell r="AR385" t="str">
            <v>&lt; 30</v>
          </cell>
          <cell r="AS385" t="str">
            <v/>
          </cell>
          <cell r="AT385" t="str">
            <v/>
          </cell>
          <cell r="AU385" t="str">
            <v/>
          </cell>
        </row>
        <row r="386">
          <cell r="G386" t="str">
            <v>MANIERRE</v>
          </cell>
          <cell r="L386" t="str">
            <v>Fullerton Elementary Network</v>
          </cell>
          <cell r="AB386">
            <v>610048</v>
          </cell>
          <cell r="AR386" t="str">
            <v>62</v>
          </cell>
          <cell r="AS386" t="str">
            <v>neutral</v>
          </cell>
          <cell r="AT386" t="str">
            <v>neutral</v>
          </cell>
          <cell r="AU386" t="str">
            <v>strong</v>
          </cell>
          <cell r="AV386">
            <v>46</v>
          </cell>
          <cell r="AW386">
            <v>57</v>
          </cell>
          <cell r="AX386">
            <v>65</v>
          </cell>
          <cell r="AY386">
            <v>147</v>
          </cell>
          <cell r="AZ386">
            <v>2</v>
          </cell>
          <cell r="BA386">
            <v>1</v>
          </cell>
          <cell r="BB386">
            <v>135</v>
          </cell>
          <cell r="BC386">
            <v>2</v>
          </cell>
          <cell r="BI386">
            <v>1.4E-2</v>
          </cell>
          <cell r="BJ386">
            <v>0</v>
          </cell>
          <cell r="BK386">
            <v>7.0000000000000001E-3</v>
          </cell>
          <cell r="BL386">
            <v>1.4E-2</v>
          </cell>
          <cell r="BM386">
            <v>6.0999999999999999E-2</v>
          </cell>
          <cell r="BN386">
            <v>6.0999999999999999E-2</v>
          </cell>
          <cell r="BO386">
            <v>6.8000000000000005E-2</v>
          </cell>
          <cell r="BP386">
            <v>8.7999999999999995E-2</v>
          </cell>
          <cell r="BQ386">
            <v>8.2000000000000003E-2</v>
          </cell>
          <cell r="BR386">
            <v>4.8000000000000001E-2</v>
          </cell>
          <cell r="BS386">
            <v>0.10199999999999999</v>
          </cell>
          <cell r="BT386">
            <v>0.14299999999999999</v>
          </cell>
          <cell r="BU386">
            <v>0.32700000000000001</v>
          </cell>
          <cell r="BV386">
            <v>0.23100000000000001</v>
          </cell>
          <cell r="BW386">
            <v>0.313</v>
          </cell>
          <cell r="BX386">
            <v>0.252</v>
          </cell>
          <cell r="BY386">
            <v>0.313</v>
          </cell>
          <cell r="BZ386">
            <v>0.29299999999999998</v>
          </cell>
          <cell r="CA386">
            <v>0</v>
          </cell>
          <cell r="CB386">
            <v>1.4E-2</v>
          </cell>
          <cell r="CC386">
            <v>1.4E-2</v>
          </cell>
          <cell r="CD386">
            <v>7.0000000000000001E-3</v>
          </cell>
          <cell r="CE386">
            <v>3.4000000000000002E-2</v>
          </cell>
          <cell r="CF386">
            <v>3.4000000000000002E-2</v>
          </cell>
          <cell r="CG386">
            <v>0.59199999999999997</v>
          </cell>
          <cell r="CH386">
            <v>0.66700000000000004</v>
          </cell>
          <cell r="CI386">
            <v>0.58499999999999996</v>
          </cell>
          <cell r="CJ386">
            <v>0.68</v>
          </cell>
          <cell r="CK386">
            <v>0.49</v>
          </cell>
          <cell r="CL386">
            <v>0.46899999999999997</v>
          </cell>
          <cell r="CM386">
            <v>0</v>
          </cell>
          <cell r="CN386">
            <v>7.0000000000000001E-3</v>
          </cell>
          <cell r="CO386">
            <v>0</v>
          </cell>
          <cell r="CP386">
            <v>0</v>
          </cell>
          <cell r="CQ386">
            <v>0</v>
          </cell>
          <cell r="CR386">
            <v>7.0000000000000001E-3</v>
          </cell>
          <cell r="CS386">
            <v>0.02</v>
          </cell>
          <cell r="CT386">
            <v>8.7999999999999995E-2</v>
          </cell>
          <cell r="CU386">
            <v>2.7E-2</v>
          </cell>
          <cell r="CV386">
            <v>0.02</v>
          </cell>
          <cell r="CW386">
            <v>7.0000000000000001E-3</v>
          </cell>
          <cell r="CX386">
            <v>0.02</v>
          </cell>
          <cell r="CY386">
            <v>4.8000000000000001E-2</v>
          </cell>
          <cell r="CZ386">
            <v>7.0000000000000001E-3</v>
          </cell>
          <cell r="DA386">
            <v>0.109</v>
          </cell>
          <cell r="DB386">
            <v>6.8000000000000005E-2</v>
          </cell>
          <cell r="DC386">
            <v>6.8000000000000005E-2</v>
          </cell>
          <cell r="DD386">
            <v>8.2000000000000003E-2</v>
          </cell>
          <cell r="DE386">
            <v>0.11600000000000001</v>
          </cell>
          <cell r="DF386">
            <v>0.13600000000000001</v>
          </cell>
          <cell r="DG386">
            <v>0.156</v>
          </cell>
          <cell r="DH386">
            <v>0.17</v>
          </cell>
          <cell r="DI386">
            <v>0.17699999999999999</v>
          </cell>
          <cell r="DJ386">
            <v>0.218</v>
          </cell>
          <cell r="DK386">
            <v>0.218</v>
          </cell>
          <cell r="DL386">
            <v>0.15</v>
          </cell>
          <cell r="DM386">
            <v>0.19</v>
          </cell>
          <cell r="DN386">
            <v>0</v>
          </cell>
          <cell r="DO386">
            <v>0</v>
          </cell>
          <cell r="DP386">
            <v>7.0000000000000001E-3</v>
          </cell>
          <cell r="DQ386">
            <v>0</v>
          </cell>
          <cell r="DR386">
            <v>0</v>
          </cell>
          <cell r="DS386">
            <v>7.0000000000000001E-3</v>
          </cell>
          <cell r="DT386">
            <v>7.0000000000000001E-3</v>
          </cell>
          <cell r="DU386">
            <v>7.0000000000000001E-3</v>
          </cell>
          <cell r="DV386">
            <v>0</v>
          </cell>
          <cell r="DW386">
            <v>0.86399999999999999</v>
          </cell>
          <cell r="DX386">
            <v>0.85</v>
          </cell>
          <cell r="DY386">
            <v>0.81599999999999995</v>
          </cell>
          <cell r="DZ386">
            <v>0.78200000000000003</v>
          </cell>
          <cell r="EA386">
            <v>0.81599999999999995</v>
          </cell>
          <cell r="EB386">
            <v>0.66</v>
          </cell>
          <cell r="EC386">
            <v>0.68700000000000006</v>
          </cell>
          <cell r="ED386">
            <v>0.68700000000000006</v>
          </cell>
          <cell r="EE386">
            <v>0.70099999999999996</v>
          </cell>
          <cell r="EF386">
            <v>0.36699999999999999</v>
          </cell>
          <cell r="EG386">
            <v>7.0000000000000001E-3</v>
          </cell>
          <cell r="EH386">
            <v>0</v>
          </cell>
          <cell r="EJ386">
            <v>0.313</v>
          </cell>
          <cell r="EK386">
            <v>8.2000000000000003E-2</v>
          </cell>
          <cell r="EL386">
            <v>4.8000000000000001E-2</v>
          </cell>
          <cell r="EN386">
            <v>0.14299999999999999</v>
          </cell>
          <cell r="EO386">
            <v>0.32700000000000001</v>
          </cell>
          <cell r="EP386">
            <v>0.313</v>
          </cell>
          <cell r="ER386">
            <v>0.02</v>
          </cell>
          <cell r="ES386">
            <v>4.8000000000000001E-2</v>
          </cell>
          <cell r="ET386">
            <v>5.3999999999999999E-2</v>
          </cell>
          <cell r="EV386">
            <v>0.156</v>
          </cell>
          <cell r="EW386">
            <v>0.53700000000000003</v>
          </cell>
          <cell r="EX386">
            <v>0.58499999999999996</v>
          </cell>
          <cell r="EZ386">
            <v>6.64</v>
          </cell>
          <cell r="FA386">
            <v>4.8000000000000001E-2</v>
          </cell>
          <cell r="FB386">
            <v>4.1000000000000002E-2</v>
          </cell>
          <cell r="FC386">
            <v>5.3999999999999999E-2</v>
          </cell>
          <cell r="FD386">
            <v>4.8000000000000001E-2</v>
          </cell>
          <cell r="FE386">
            <v>0.17</v>
          </cell>
          <cell r="FF386">
            <v>6.8000000000000005E-2</v>
          </cell>
          <cell r="FG386">
            <v>0.109</v>
          </cell>
          <cell r="FH386">
            <v>0.156</v>
          </cell>
          <cell r="FI386">
            <v>6.0999999999999999E-2</v>
          </cell>
          <cell r="FJ386">
            <v>0.21099999999999999</v>
          </cell>
          <cell r="FK386">
            <v>3.4000000000000002E-2</v>
          </cell>
          <cell r="GA386">
            <v>0</v>
          </cell>
          <cell r="GB386">
            <v>1.4E-2</v>
          </cell>
          <cell r="GC386">
            <v>0</v>
          </cell>
          <cell r="GD386">
            <v>9.5000000000000001E-2</v>
          </cell>
          <cell r="GE386">
            <v>4.1000000000000002E-2</v>
          </cell>
          <cell r="GF386">
            <v>0</v>
          </cell>
          <cell r="GG386">
            <v>0.29899999999999999</v>
          </cell>
          <cell r="GH386">
            <v>0.26500000000000001</v>
          </cell>
          <cell r="GI386">
            <v>0.27900000000000003</v>
          </cell>
          <cell r="GJ386">
            <v>0.29899999999999999</v>
          </cell>
          <cell r="GK386">
            <v>0.36699999999999999</v>
          </cell>
          <cell r="GL386">
            <v>0.35399999999999998</v>
          </cell>
          <cell r="GM386">
            <v>0.61899999999999999</v>
          </cell>
          <cell r="GN386">
            <v>0.53700000000000003</v>
          </cell>
          <cell r="GO386">
            <v>0.56499999999999995</v>
          </cell>
          <cell r="GP386">
            <v>0.42899999999999999</v>
          </cell>
          <cell r="GQ386">
            <v>0.497</v>
          </cell>
          <cell r="GR386">
            <v>0.58499999999999996</v>
          </cell>
          <cell r="GS386">
            <v>4.1000000000000002E-2</v>
          </cell>
          <cell r="GT386">
            <v>0.13600000000000001</v>
          </cell>
          <cell r="GU386">
            <v>0.11600000000000001</v>
          </cell>
          <cell r="GV386">
            <v>0.122</v>
          </cell>
          <cell r="GW386">
            <v>5.3999999999999999E-2</v>
          </cell>
          <cell r="GX386">
            <v>0.02</v>
          </cell>
          <cell r="GY386">
            <v>0.02</v>
          </cell>
          <cell r="GZ386">
            <v>0.02</v>
          </cell>
          <cell r="HA386">
            <v>1.4E-2</v>
          </cell>
          <cell r="HB386">
            <v>2.7E-2</v>
          </cell>
          <cell r="HC386">
            <v>1.4E-2</v>
          </cell>
          <cell r="HD386">
            <v>1.4E-2</v>
          </cell>
          <cell r="HE386">
            <v>0.02</v>
          </cell>
          <cell r="HF386">
            <v>2.7E-2</v>
          </cell>
          <cell r="HG386">
            <v>2.7E-2</v>
          </cell>
          <cell r="HH386">
            <v>2.7E-2</v>
          </cell>
          <cell r="HI386">
            <v>2.7E-2</v>
          </cell>
          <cell r="HJ386">
            <v>2.7E-2</v>
          </cell>
        </row>
        <row r="387">
          <cell r="G387" t="str">
            <v>NORTHWEST</v>
          </cell>
          <cell r="L387" t="str">
            <v>Fullerton Elementary Network</v>
          </cell>
          <cell r="AB387">
            <v>610051</v>
          </cell>
          <cell r="AR387" t="str">
            <v>&lt; 30</v>
          </cell>
          <cell r="AS387" t="str">
            <v/>
          </cell>
          <cell r="AT387" t="str">
            <v/>
          </cell>
          <cell r="AU387" t="str">
            <v/>
          </cell>
        </row>
        <row r="388">
          <cell r="G388" t="str">
            <v>MANN</v>
          </cell>
          <cell r="L388" t="str">
            <v>Skyway Elementary Network</v>
          </cell>
          <cell r="AB388">
            <v>610052</v>
          </cell>
          <cell r="AR388" t="str">
            <v>42</v>
          </cell>
          <cell r="AS388" t="str">
            <v>neutral</v>
          </cell>
          <cell r="AT388" t="str">
            <v>weak</v>
          </cell>
          <cell r="AU388" t="str">
            <v>weak</v>
          </cell>
          <cell r="AV388">
            <v>40</v>
          </cell>
          <cell r="AW388">
            <v>21</v>
          </cell>
          <cell r="AX388">
            <v>38</v>
          </cell>
          <cell r="AY388">
            <v>126</v>
          </cell>
          <cell r="AZ388">
            <v>0</v>
          </cell>
          <cell r="BA388">
            <v>1</v>
          </cell>
          <cell r="BB388">
            <v>121</v>
          </cell>
          <cell r="BC388">
            <v>1</v>
          </cell>
          <cell r="BI388">
            <v>0</v>
          </cell>
          <cell r="BJ388">
            <v>1.6E-2</v>
          </cell>
          <cell r="BK388">
            <v>8.0000000000000002E-3</v>
          </cell>
          <cell r="BL388">
            <v>1.6E-2</v>
          </cell>
          <cell r="BM388">
            <v>1.6E-2</v>
          </cell>
          <cell r="BN388">
            <v>6.3E-2</v>
          </cell>
          <cell r="BO388">
            <v>0.13500000000000001</v>
          </cell>
          <cell r="BP388">
            <v>9.5000000000000001E-2</v>
          </cell>
          <cell r="BQ388">
            <v>6.3E-2</v>
          </cell>
          <cell r="BR388">
            <v>6.3E-2</v>
          </cell>
          <cell r="BS388">
            <v>0.13500000000000001</v>
          </cell>
          <cell r="BT388">
            <v>0.17499999999999999</v>
          </cell>
          <cell r="BU388">
            <v>0.317</v>
          </cell>
          <cell r="BV388">
            <v>0.317</v>
          </cell>
          <cell r="BW388">
            <v>0.40500000000000003</v>
          </cell>
          <cell r="BX388">
            <v>0.20599999999999999</v>
          </cell>
          <cell r="BY388">
            <v>0.373</v>
          </cell>
          <cell r="BZ388">
            <v>0.23799999999999999</v>
          </cell>
          <cell r="CA388">
            <v>1.6E-2</v>
          </cell>
          <cell r="CB388">
            <v>2.4E-2</v>
          </cell>
          <cell r="CC388">
            <v>0.04</v>
          </cell>
          <cell r="CD388">
            <v>4.8000000000000001E-2</v>
          </cell>
          <cell r="CE388">
            <v>1.6E-2</v>
          </cell>
          <cell r="CF388">
            <v>3.2000000000000001E-2</v>
          </cell>
          <cell r="CG388">
            <v>0.53200000000000003</v>
          </cell>
          <cell r="CH388">
            <v>0.54800000000000004</v>
          </cell>
          <cell r="CI388">
            <v>0.48399999999999999</v>
          </cell>
          <cell r="CJ388">
            <v>0.66700000000000004</v>
          </cell>
          <cell r="CK388">
            <v>0.46</v>
          </cell>
          <cell r="CL388">
            <v>0.49199999999999999</v>
          </cell>
          <cell r="CM388">
            <v>0</v>
          </cell>
          <cell r="CN388">
            <v>8.0000000000000002E-3</v>
          </cell>
          <cell r="CO388">
            <v>8.0000000000000002E-3</v>
          </cell>
          <cell r="CP388">
            <v>2.4E-2</v>
          </cell>
          <cell r="CQ388">
            <v>0</v>
          </cell>
          <cell r="CR388">
            <v>1.6E-2</v>
          </cell>
          <cell r="CS388">
            <v>4.8000000000000001E-2</v>
          </cell>
          <cell r="CT388">
            <v>8.6999999999999994E-2</v>
          </cell>
          <cell r="CU388">
            <v>7.0999999999999994E-2</v>
          </cell>
          <cell r="CV388">
            <v>0.04</v>
          </cell>
          <cell r="CW388">
            <v>7.0999999999999994E-2</v>
          </cell>
          <cell r="CX388">
            <v>7.9000000000000001E-2</v>
          </cell>
          <cell r="CY388">
            <v>6.3E-2</v>
          </cell>
          <cell r="CZ388">
            <v>4.8000000000000001E-2</v>
          </cell>
          <cell r="DA388">
            <v>9.5000000000000001E-2</v>
          </cell>
          <cell r="DB388">
            <v>9.5000000000000001E-2</v>
          </cell>
          <cell r="DC388">
            <v>0.14299999999999999</v>
          </cell>
          <cell r="DD388">
            <v>0.11899999999999999</v>
          </cell>
          <cell r="DE388">
            <v>0.19800000000000001</v>
          </cell>
          <cell r="DF388">
            <v>0.28599999999999998</v>
          </cell>
          <cell r="DG388">
            <v>0.27</v>
          </cell>
          <cell r="DH388">
            <v>0.27</v>
          </cell>
          <cell r="DI388">
            <v>0.246</v>
          </cell>
          <cell r="DJ388">
            <v>0.39700000000000002</v>
          </cell>
          <cell r="DK388">
            <v>0.31</v>
          </cell>
          <cell r="DL388">
            <v>0.27800000000000002</v>
          </cell>
          <cell r="DM388">
            <v>0.23</v>
          </cell>
          <cell r="DN388">
            <v>1.6E-2</v>
          </cell>
          <cell r="DO388">
            <v>8.0000000000000002E-3</v>
          </cell>
          <cell r="DP388">
            <v>8.0000000000000002E-3</v>
          </cell>
          <cell r="DQ388">
            <v>8.0000000000000002E-3</v>
          </cell>
          <cell r="DR388">
            <v>1.6E-2</v>
          </cell>
          <cell r="DS388">
            <v>2.4E-2</v>
          </cell>
          <cell r="DT388">
            <v>1.6E-2</v>
          </cell>
          <cell r="DU388">
            <v>2.4E-2</v>
          </cell>
          <cell r="DV388">
            <v>3.2000000000000001E-2</v>
          </cell>
          <cell r="DW388">
            <v>0.746</v>
          </cell>
          <cell r="DX388">
            <v>0.627</v>
          </cell>
          <cell r="DY388">
            <v>0.63500000000000001</v>
          </cell>
          <cell r="DZ388">
            <v>0.63500000000000001</v>
          </cell>
          <cell r="EA388">
            <v>0.69</v>
          </cell>
          <cell r="EB388">
            <v>0.46800000000000003</v>
          </cell>
          <cell r="EC388">
            <v>0.53200000000000003</v>
          </cell>
          <cell r="ED388">
            <v>0.46800000000000003</v>
          </cell>
          <cell r="EE388">
            <v>0.54800000000000004</v>
          </cell>
          <cell r="EF388">
            <v>0.46800000000000003</v>
          </cell>
          <cell r="EG388">
            <v>8.0000000000000002E-3</v>
          </cell>
          <cell r="EH388">
            <v>0</v>
          </cell>
          <cell r="EJ388">
            <v>0.35699999999999998</v>
          </cell>
          <cell r="EK388">
            <v>0.11899999999999999</v>
          </cell>
          <cell r="EL388">
            <v>9.5000000000000001E-2</v>
          </cell>
          <cell r="EN388">
            <v>7.9000000000000001E-2</v>
          </cell>
          <cell r="EO388">
            <v>0.373</v>
          </cell>
          <cell r="EP388">
            <v>0.42099999999999999</v>
          </cell>
          <cell r="ER388">
            <v>2.4E-2</v>
          </cell>
          <cell r="ES388">
            <v>1.6E-2</v>
          </cell>
          <cell r="ET388">
            <v>4.8000000000000001E-2</v>
          </cell>
          <cell r="EV388">
            <v>7.0999999999999994E-2</v>
          </cell>
          <cell r="EW388">
            <v>0.48399999999999999</v>
          </cell>
          <cell r="EX388">
            <v>0.437</v>
          </cell>
          <cell r="EZ388">
            <v>7.49</v>
          </cell>
          <cell r="FA388">
            <v>0.04</v>
          </cell>
          <cell r="FB388">
            <v>8.0000000000000002E-3</v>
          </cell>
          <cell r="FC388">
            <v>0.04</v>
          </cell>
          <cell r="FD388">
            <v>0.04</v>
          </cell>
          <cell r="FE388">
            <v>7.9000000000000001E-2</v>
          </cell>
          <cell r="FF388">
            <v>8.6999999999999994E-2</v>
          </cell>
          <cell r="FG388">
            <v>9.5000000000000001E-2</v>
          </cell>
          <cell r="FH388">
            <v>0.159</v>
          </cell>
          <cell r="FI388">
            <v>0.127</v>
          </cell>
          <cell r="FJ388">
            <v>0.28599999999999998</v>
          </cell>
          <cell r="FK388">
            <v>0.04</v>
          </cell>
          <cell r="GA388">
            <v>8.0000000000000002E-3</v>
          </cell>
          <cell r="GB388">
            <v>1.6E-2</v>
          </cell>
          <cell r="GC388">
            <v>1.6E-2</v>
          </cell>
          <cell r="GD388">
            <v>0.04</v>
          </cell>
          <cell r="GE388">
            <v>7.0999999999999994E-2</v>
          </cell>
          <cell r="GF388">
            <v>0</v>
          </cell>
          <cell r="GG388">
            <v>0.42899999999999999</v>
          </cell>
          <cell r="GH388">
            <v>0.42899999999999999</v>
          </cell>
          <cell r="GI388">
            <v>0.42099999999999999</v>
          </cell>
          <cell r="GJ388">
            <v>0.38900000000000001</v>
          </cell>
          <cell r="GK388">
            <v>0.437</v>
          </cell>
          <cell r="GL388">
            <v>0.45200000000000001</v>
          </cell>
          <cell r="GM388">
            <v>0.50800000000000001</v>
          </cell>
          <cell r="GN388">
            <v>0.30199999999999999</v>
          </cell>
          <cell r="GO388">
            <v>0.45200000000000001</v>
          </cell>
          <cell r="GP388">
            <v>0.38100000000000001</v>
          </cell>
          <cell r="GQ388">
            <v>0.31</v>
          </cell>
          <cell r="GR388">
            <v>0.50800000000000001</v>
          </cell>
          <cell r="GS388">
            <v>2.4E-2</v>
          </cell>
          <cell r="GT388">
            <v>0.20599999999999999</v>
          </cell>
          <cell r="GU388">
            <v>9.5000000000000001E-2</v>
          </cell>
          <cell r="GV388">
            <v>0.14299999999999999</v>
          </cell>
          <cell r="GW388">
            <v>0.127</v>
          </cell>
          <cell r="GX388">
            <v>1.6E-2</v>
          </cell>
          <cell r="GY388">
            <v>1.6E-2</v>
          </cell>
          <cell r="GZ388">
            <v>3.2000000000000001E-2</v>
          </cell>
          <cell r="HA388">
            <v>0</v>
          </cell>
          <cell r="HB388">
            <v>2.4E-2</v>
          </cell>
          <cell r="HC388">
            <v>3.2000000000000001E-2</v>
          </cell>
          <cell r="HD388">
            <v>8.0000000000000002E-3</v>
          </cell>
          <cell r="HE388">
            <v>1.6E-2</v>
          </cell>
          <cell r="HF388">
            <v>1.6E-2</v>
          </cell>
          <cell r="HG388">
            <v>1.6E-2</v>
          </cell>
          <cell r="HH388">
            <v>2.4E-2</v>
          </cell>
          <cell r="HI388">
            <v>2.4E-2</v>
          </cell>
          <cell r="HJ388">
            <v>1.6E-2</v>
          </cell>
        </row>
        <row r="389">
          <cell r="G389" t="str">
            <v>MARQUETTE</v>
          </cell>
          <cell r="L389" t="str">
            <v>AUSL Schools</v>
          </cell>
          <cell r="AB389">
            <v>610053</v>
          </cell>
          <cell r="AR389" t="str">
            <v>&lt; 30</v>
          </cell>
          <cell r="AS389" t="str">
            <v/>
          </cell>
          <cell r="AT389" t="str">
            <v/>
          </cell>
          <cell r="AU389" t="str">
            <v/>
          </cell>
        </row>
        <row r="390">
          <cell r="G390" t="str">
            <v>MARSH</v>
          </cell>
          <cell r="L390" t="str">
            <v>Lake Calumet Elementary Network</v>
          </cell>
          <cell r="AB390">
            <v>610054</v>
          </cell>
          <cell r="AR390" t="str">
            <v>62</v>
          </cell>
          <cell r="AS390" t="str">
            <v>neutral</v>
          </cell>
          <cell r="AT390" t="str">
            <v>neutral</v>
          </cell>
          <cell r="AU390" t="str">
            <v>strong</v>
          </cell>
          <cell r="AV390">
            <v>42</v>
          </cell>
          <cell r="AW390">
            <v>45</v>
          </cell>
          <cell r="AX390">
            <v>71</v>
          </cell>
          <cell r="AY390">
            <v>309</v>
          </cell>
          <cell r="AZ390">
            <v>2</v>
          </cell>
          <cell r="BA390">
            <v>0</v>
          </cell>
          <cell r="BB390">
            <v>15</v>
          </cell>
          <cell r="BC390">
            <v>268</v>
          </cell>
          <cell r="BI390">
            <v>6.0000000000000001E-3</v>
          </cell>
          <cell r="BJ390">
            <v>0.01</v>
          </cell>
          <cell r="BK390">
            <v>1.9E-2</v>
          </cell>
          <cell r="BL390">
            <v>3.0000000000000001E-3</v>
          </cell>
          <cell r="BM390">
            <v>2.5999999999999999E-2</v>
          </cell>
          <cell r="BN390">
            <v>7.8E-2</v>
          </cell>
          <cell r="BO390">
            <v>4.4999999999999998E-2</v>
          </cell>
          <cell r="BP390">
            <v>4.4999999999999998E-2</v>
          </cell>
          <cell r="BQ390">
            <v>7.8E-2</v>
          </cell>
          <cell r="BR390">
            <v>6.0999999999999999E-2</v>
          </cell>
          <cell r="BS390">
            <v>8.4000000000000005E-2</v>
          </cell>
          <cell r="BT390">
            <v>0.191</v>
          </cell>
          <cell r="BU390">
            <v>0.379</v>
          </cell>
          <cell r="BV390">
            <v>0.311</v>
          </cell>
          <cell r="BW390">
            <v>0.41099999999999998</v>
          </cell>
          <cell r="BX390">
            <v>0.24299999999999999</v>
          </cell>
          <cell r="BY390">
            <v>0.46300000000000002</v>
          </cell>
          <cell r="BZ390">
            <v>0.34300000000000003</v>
          </cell>
          <cell r="CA390">
            <v>1.2999999999999999E-2</v>
          </cell>
          <cell r="CB390">
            <v>1.2999999999999999E-2</v>
          </cell>
          <cell r="CC390">
            <v>2.3E-2</v>
          </cell>
          <cell r="CD390">
            <v>2.5999999999999999E-2</v>
          </cell>
          <cell r="CE390">
            <v>1.6E-2</v>
          </cell>
          <cell r="CF390">
            <v>3.5999999999999997E-2</v>
          </cell>
          <cell r="CG390">
            <v>0.55700000000000005</v>
          </cell>
          <cell r="CH390">
            <v>0.621</v>
          </cell>
          <cell r="CI390">
            <v>0.46899999999999997</v>
          </cell>
          <cell r="CJ390">
            <v>0.66700000000000004</v>
          </cell>
          <cell r="CK390">
            <v>0.41099999999999998</v>
          </cell>
          <cell r="CL390">
            <v>0.35299999999999998</v>
          </cell>
          <cell r="CM390">
            <v>3.0000000000000001E-3</v>
          </cell>
          <cell r="CN390">
            <v>3.0000000000000001E-3</v>
          </cell>
          <cell r="CO390">
            <v>3.0000000000000001E-3</v>
          </cell>
          <cell r="CP390">
            <v>0.01</v>
          </cell>
          <cell r="CQ390">
            <v>6.0000000000000001E-3</v>
          </cell>
          <cell r="CR390">
            <v>0.01</v>
          </cell>
          <cell r="CS390">
            <v>2.9000000000000001E-2</v>
          </cell>
          <cell r="CT390">
            <v>7.0999999999999994E-2</v>
          </cell>
          <cell r="CU390">
            <v>3.9E-2</v>
          </cell>
          <cell r="CV390">
            <v>1.9E-2</v>
          </cell>
          <cell r="CW390">
            <v>1.9E-2</v>
          </cell>
          <cell r="CX390">
            <v>1.2999999999999999E-2</v>
          </cell>
          <cell r="CY390">
            <v>1.6E-2</v>
          </cell>
          <cell r="CZ390">
            <v>1.6E-2</v>
          </cell>
          <cell r="DA390">
            <v>3.9E-2</v>
          </cell>
          <cell r="DB390">
            <v>7.8E-2</v>
          </cell>
          <cell r="DC390">
            <v>0.11700000000000001</v>
          </cell>
          <cell r="DD390">
            <v>9.4E-2</v>
          </cell>
          <cell r="DE390">
            <v>0.14599999999999999</v>
          </cell>
          <cell r="DF390">
            <v>0.20399999999999999</v>
          </cell>
          <cell r="DG390">
            <v>0.27200000000000002</v>
          </cell>
          <cell r="DH390">
            <v>0.20399999999999999</v>
          </cell>
          <cell r="DI390">
            <v>0.23300000000000001</v>
          </cell>
          <cell r="DJ390">
            <v>0.25600000000000001</v>
          </cell>
          <cell r="DK390">
            <v>0.25900000000000001</v>
          </cell>
          <cell r="DL390">
            <v>0.27200000000000002</v>
          </cell>
          <cell r="DM390">
            <v>0.25900000000000001</v>
          </cell>
          <cell r="DN390">
            <v>6.0000000000000001E-3</v>
          </cell>
          <cell r="DO390">
            <v>6.0000000000000001E-3</v>
          </cell>
          <cell r="DP390">
            <v>0.01</v>
          </cell>
          <cell r="DQ390">
            <v>6.0000000000000001E-3</v>
          </cell>
          <cell r="DR390">
            <v>1.6E-2</v>
          </cell>
          <cell r="DS390">
            <v>1.6E-2</v>
          </cell>
          <cell r="DT390">
            <v>0.01</v>
          </cell>
          <cell r="DU390">
            <v>6.0000000000000001E-3</v>
          </cell>
          <cell r="DV390">
            <v>2.3E-2</v>
          </cell>
          <cell r="DW390">
            <v>0.82499999999999996</v>
          </cell>
          <cell r="DX390">
            <v>0.76700000000000002</v>
          </cell>
          <cell r="DY390">
            <v>0.70199999999999996</v>
          </cell>
          <cell r="DZ390">
            <v>0.76400000000000001</v>
          </cell>
          <cell r="EA390">
            <v>0.72799999999999998</v>
          </cell>
          <cell r="EB390">
            <v>0.68</v>
          </cell>
          <cell r="EC390">
            <v>0.625</v>
          </cell>
          <cell r="ED390">
            <v>0.53400000000000003</v>
          </cell>
          <cell r="EE390">
            <v>0.58599999999999997</v>
          </cell>
          <cell r="EF390">
            <v>0.35</v>
          </cell>
          <cell r="EG390">
            <v>1.2999999999999999E-2</v>
          </cell>
          <cell r="EH390">
            <v>3.0000000000000001E-3</v>
          </cell>
          <cell r="EJ390">
            <v>0.32</v>
          </cell>
          <cell r="EK390">
            <v>5.8000000000000003E-2</v>
          </cell>
          <cell r="EL390">
            <v>1.6E-2</v>
          </cell>
          <cell r="EN390">
            <v>0.155</v>
          </cell>
          <cell r="EO390">
            <v>0.375</v>
          </cell>
          <cell r="EP390">
            <v>0.32</v>
          </cell>
          <cell r="ER390">
            <v>3.5999999999999997E-2</v>
          </cell>
          <cell r="ES390">
            <v>2.9000000000000001E-2</v>
          </cell>
          <cell r="ET390">
            <v>7.0999999999999994E-2</v>
          </cell>
          <cell r="EV390">
            <v>0.13900000000000001</v>
          </cell>
          <cell r="EW390">
            <v>0.52400000000000002</v>
          </cell>
          <cell r="EX390">
            <v>0.58899999999999997</v>
          </cell>
          <cell r="EZ390">
            <v>9.0500000000000007</v>
          </cell>
          <cell r="FA390">
            <v>3.0000000000000001E-3</v>
          </cell>
          <cell r="FB390">
            <v>3.0000000000000001E-3</v>
          </cell>
          <cell r="FC390">
            <v>3.0000000000000001E-3</v>
          </cell>
          <cell r="FD390">
            <v>3.0000000000000001E-3</v>
          </cell>
          <cell r="FE390">
            <v>2.9000000000000001E-2</v>
          </cell>
          <cell r="FF390">
            <v>3.2000000000000001E-2</v>
          </cell>
          <cell r="FG390">
            <v>4.2000000000000003E-2</v>
          </cell>
          <cell r="FH390">
            <v>0.12</v>
          </cell>
          <cell r="FI390">
            <v>0.188</v>
          </cell>
          <cell r="FJ390">
            <v>0.54700000000000004</v>
          </cell>
          <cell r="FK390">
            <v>2.9000000000000001E-2</v>
          </cell>
          <cell r="GA390">
            <v>3.0000000000000001E-3</v>
          </cell>
          <cell r="GB390">
            <v>1.2999999999999999E-2</v>
          </cell>
          <cell r="GC390">
            <v>0</v>
          </cell>
          <cell r="GD390">
            <v>1.9E-2</v>
          </cell>
          <cell r="GE390">
            <v>0.13300000000000001</v>
          </cell>
          <cell r="GF390">
            <v>0</v>
          </cell>
          <cell r="GG390">
            <v>0.28199999999999997</v>
          </cell>
          <cell r="GH390">
            <v>0.28499999999999998</v>
          </cell>
          <cell r="GI390">
            <v>0.217</v>
          </cell>
          <cell r="GJ390">
            <v>0.25900000000000001</v>
          </cell>
          <cell r="GK390">
            <v>0.33300000000000002</v>
          </cell>
          <cell r="GL390">
            <v>0.20100000000000001</v>
          </cell>
          <cell r="GM390">
            <v>0.67</v>
          </cell>
          <cell r="GN390">
            <v>0.54700000000000004</v>
          </cell>
          <cell r="GO390">
            <v>0.63800000000000001</v>
          </cell>
          <cell r="GP390">
            <v>0.60799999999999998</v>
          </cell>
          <cell r="GQ390">
            <v>0.42099999999999999</v>
          </cell>
          <cell r="GR390">
            <v>0.72799999999999998</v>
          </cell>
          <cell r="GS390">
            <v>1.2999999999999999E-2</v>
          </cell>
          <cell r="GT390">
            <v>0.1</v>
          </cell>
          <cell r="GU390">
            <v>9.0999999999999998E-2</v>
          </cell>
          <cell r="GV390">
            <v>4.9000000000000002E-2</v>
          </cell>
          <cell r="GW390">
            <v>5.5E-2</v>
          </cell>
          <cell r="GX390">
            <v>1.2999999999999999E-2</v>
          </cell>
          <cell r="GY390">
            <v>1.9E-2</v>
          </cell>
          <cell r="GZ390">
            <v>2.5999999999999999E-2</v>
          </cell>
          <cell r="HA390">
            <v>2.3E-2</v>
          </cell>
          <cell r="HB390">
            <v>2.5999999999999999E-2</v>
          </cell>
          <cell r="HC390">
            <v>3.2000000000000001E-2</v>
          </cell>
          <cell r="HD390">
            <v>2.9000000000000001E-2</v>
          </cell>
          <cell r="HE390">
            <v>1.2999999999999999E-2</v>
          </cell>
          <cell r="HF390">
            <v>2.9000000000000001E-2</v>
          </cell>
          <cell r="HG390">
            <v>3.2000000000000001E-2</v>
          </cell>
          <cell r="HH390">
            <v>3.9E-2</v>
          </cell>
          <cell r="HI390">
            <v>2.5999999999999999E-2</v>
          </cell>
          <cell r="HJ390">
            <v>2.9000000000000001E-2</v>
          </cell>
        </row>
        <row r="391">
          <cell r="G391" t="str">
            <v>FARADAY</v>
          </cell>
          <cell r="L391" t="str">
            <v>Garfield-Humboldt Elementary Network</v>
          </cell>
          <cell r="AB391">
            <v>610055</v>
          </cell>
          <cell r="AR391" t="str">
            <v>44</v>
          </cell>
          <cell r="AS391" t="str">
            <v>strong</v>
          </cell>
          <cell r="AT391" t="str">
            <v>strong</v>
          </cell>
          <cell r="AU391" t="str">
            <v>neutral</v>
          </cell>
          <cell r="AV391">
            <v>63</v>
          </cell>
          <cell r="AW391">
            <v>68</v>
          </cell>
          <cell r="AX391">
            <v>59</v>
          </cell>
          <cell r="AY391">
            <v>51</v>
          </cell>
          <cell r="AZ391">
            <v>0</v>
          </cell>
          <cell r="BA391">
            <v>0</v>
          </cell>
          <cell r="BB391">
            <v>49</v>
          </cell>
          <cell r="BC391">
            <v>0</v>
          </cell>
          <cell r="BI391">
            <v>0</v>
          </cell>
          <cell r="BJ391">
            <v>0</v>
          </cell>
          <cell r="BK391">
            <v>0.02</v>
          </cell>
          <cell r="BL391">
            <v>0</v>
          </cell>
          <cell r="BM391">
            <v>0.02</v>
          </cell>
          <cell r="BN391">
            <v>7.8E-2</v>
          </cell>
          <cell r="BO391">
            <v>7.8E-2</v>
          </cell>
          <cell r="BP391">
            <v>5.8999999999999997E-2</v>
          </cell>
          <cell r="BQ391">
            <v>7.8E-2</v>
          </cell>
          <cell r="BR391">
            <v>7.8E-2</v>
          </cell>
          <cell r="BS391">
            <v>7.8E-2</v>
          </cell>
          <cell r="BT391">
            <v>0.13700000000000001</v>
          </cell>
          <cell r="BU391">
            <v>0.17599999999999999</v>
          </cell>
          <cell r="BV391">
            <v>0.13700000000000001</v>
          </cell>
          <cell r="BW391">
            <v>0.13700000000000001</v>
          </cell>
          <cell r="BX391">
            <v>0.17599999999999999</v>
          </cell>
          <cell r="BY391">
            <v>0.23499999999999999</v>
          </cell>
          <cell r="BZ391">
            <v>0.19600000000000001</v>
          </cell>
          <cell r="CA391">
            <v>0.02</v>
          </cell>
          <cell r="CB391">
            <v>0</v>
          </cell>
          <cell r="CC391">
            <v>0.02</v>
          </cell>
          <cell r="CD391">
            <v>0</v>
          </cell>
          <cell r="CE391">
            <v>3.9E-2</v>
          </cell>
          <cell r="CF391">
            <v>0.02</v>
          </cell>
          <cell r="CG391">
            <v>0.72499999999999998</v>
          </cell>
          <cell r="CH391">
            <v>0.80400000000000005</v>
          </cell>
          <cell r="CI391">
            <v>0.745</v>
          </cell>
          <cell r="CJ391">
            <v>0.745</v>
          </cell>
          <cell r="CK391">
            <v>0.627</v>
          </cell>
          <cell r="CL391">
            <v>0.56899999999999995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0.02</v>
          </cell>
          <cell r="CU391">
            <v>0.02</v>
          </cell>
          <cell r="CV391">
            <v>0</v>
          </cell>
          <cell r="CW391">
            <v>0.02</v>
          </cell>
          <cell r="CX391">
            <v>0.02</v>
          </cell>
          <cell r="CY391">
            <v>0.02</v>
          </cell>
          <cell r="CZ391">
            <v>0</v>
          </cell>
          <cell r="DA391">
            <v>3.9E-2</v>
          </cell>
          <cell r="DB391">
            <v>7.8E-2</v>
          </cell>
          <cell r="DC391">
            <v>7.8E-2</v>
          </cell>
          <cell r="DD391">
            <v>3.9E-2</v>
          </cell>
          <cell r="DE391">
            <v>7.8E-2</v>
          </cell>
          <cell r="DF391">
            <v>0.13700000000000001</v>
          </cell>
          <cell r="DG391">
            <v>0.157</v>
          </cell>
          <cell r="DH391">
            <v>0.11799999999999999</v>
          </cell>
          <cell r="DI391">
            <v>0.11799999999999999</v>
          </cell>
          <cell r="DJ391">
            <v>0.29399999999999998</v>
          </cell>
          <cell r="DK391">
            <v>0.255</v>
          </cell>
          <cell r="DL391">
            <v>0.23499999999999999</v>
          </cell>
          <cell r="DM391">
            <v>0.23499999999999999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0.02</v>
          </cell>
          <cell r="DS391">
            <v>0</v>
          </cell>
          <cell r="DT391">
            <v>0</v>
          </cell>
          <cell r="DU391">
            <v>0.02</v>
          </cell>
          <cell r="DV391">
            <v>0.02</v>
          </cell>
          <cell r="DW391">
            <v>0.92200000000000004</v>
          </cell>
          <cell r="DX391">
            <v>0.84299999999999997</v>
          </cell>
          <cell r="DY391">
            <v>0.82399999999999995</v>
          </cell>
          <cell r="DZ391">
            <v>0.86299999999999999</v>
          </cell>
          <cell r="EA391">
            <v>0.86299999999999999</v>
          </cell>
          <cell r="EB391">
            <v>0.66700000000000004</v>
          </cell>
          <cell r="EC391">
            <v>0.66700000000000004</v>
          </cell>
          <cell r="ED391">
            <v>0.64700000000000002</v>
          </cell>
          <cell r="EE391">
            <v>0.68600000000000005</v>
          </cell>
          <cell r="EF391">
            <v>0.35299999999999998</v>
          </cell>
          <cell r="EG391">
            <v>0.02</v>
          </cell>
          <cell r="EH391">
            <v>0</v>
          </cell>
          <cell r="EJ391">
            <v>0.314</v>
          </cell>
          <cell r="EK391">
            <v>0.02</v>
          </cell>
          <cell r="EL391">
            <v>3.9E-2</v>
          </cell>
          <cell r="EN391">
            <v>0.17599999999999999</v>
          </cell>
          <cell r="EO391">
            <v>0.33300000000000002</v>
          </cell>
          <cell r="EP391">
            <v>0.35299999999999998</v>
          </cell>
          <cell r="ER391">
            <v>0</v>
          </cell>
          <cell r="ES391">
            <v>0.02</v>
          </cell>
          <cell r="ET391">
            <v>0.11799999999999999</v>
          </cell>
          <cell r="EV391">
            <v>0.157</v>
          </cell>
          <cell r="EW391">
            <v>0.60799999999999998</v>
          </cell>
          <cell r="EX391">
            <v>0.49</v>
          </cell>
          <cell r="EZ391">
            <v>8.02</v>
          </cell>
          <cell r="FA391">
            <v>0.02</v>
          </cell>
          <cell r="FB391">
            <v>0</v>
          </cell>
          <cell r="FC391">
            <v>0.02</v>
          </cell>
          <cell r="FD391">
            <v>0.02</v>
          </cell>
          <cell r="FE391">
            <v>7.8E-2</v>
          </cell>
          <cell r="FF391">
            <v>5.8999999999999997E-2</v>
          </cell>
          <cell r="FG391">
            <v>9.8000000000000004E-2</v>
          </cell>
          <cell r="FH391">
            <v>0.23499999999999999</v>
          </cell>
          <cell r="FI391">
            <v>7.8E-2</v>
          </cell>
          <cell r="FJ391">
            <v>0.35299999999999998</v>
          </cell>
          <cell r="FK391">
            <v>3.9E-2</v>
          </cell>
          <cell r="GA391">
            <v>0</v>
          </cell>
          <cell r="GB391">
            <v>0.02</v>
          </cell>
          <cell r="GC391">
            <v>0.02</v>
          </cell>
          <cell r="GD391">
            <v>0.02</v>
          </cell>
          <cell r="GE391">
            <v>7.8E-2</v>
          </cell>
          <cell r="GF391">
            <v>0.02</v>
          </cell>
          <cell r="GG391">
            <v>0.35299999999999998</v>
          </cell>
          <cell r="GH391">
            <v>0.29399999999999998</v>
          </cell>
          <cell r="GI391">
            <v>0.314</v>
          </cell>
          <cell r="GJ391">
            <v>0.19600000000000001</v>
          </cell>
          <cell r="GK391">
            <v>0.314</v>
          </cell>
          <cell r="GL391">
            <v>0.314</v>
          </cell>
          <cell r="GM391">
            <v>0.54900000000000004</v>
          </cell>
          <cell r="GN391">
            <v>0.51</v>
          </cell>
          <cell r="GO391">
            <v>0.45100000000000001</v>
          </cell>
          <cell r="GP391">
            <v>0.60799999999999998</v>
          </cell>
          <cell r="GQ391">
            <v>0.41199999999999998</v>
          </cell>
          <cell r="GR391">
            <v>0.56899999999999995</v>
          </cell>
          <cell r="GS391">
            <v>3.9E-2</v>
          </cell>
          <cell r="GT391">
            <v>0.11799999999999999</v>
          </cell>
          <cell r="GU391">
            <v>0.157</v>
          </cell>
          <cell r="GV391">
            <v>0.11799999999999999</v>
          </cell>
          <cell r="GW391">
            <v>0.13700000000000001</v>
          </cell>
          <cell r="GX391">
            <v>3.9E-2</v>
          </cell>
          <cell r="GY391">
            <v>3.9E-2</v>
          </cell>
          <cell r="GZ391">
            <v>3.9E-2</v>
          </cell>
          <cell r="HA391">
            <v>3.9E-2</v>
          </cell>
          <cell r="HB391">
            <v>3.9E-2</v>
          </cell>
          <cell r="HC391">
            <v>5.8999999999999997E-2</v>
          </cell>
          <cell r="HD391">
            <v>5.8999999999999997E-2</v>
          </cell>
          <cell r="HE391">
            <v>0.02</v>
          </cell>
          <cell r="HF391">
            <v>0.02</v>
          </cell>
          <cell r="HG391">
            <v>0.02</v>
          </cell>
          <cell r="HH391">
            <v>0.02</v>
          </cell>
          <cell r="HI391">
            <v>0</v>
          </cell>
          <cell r="HJ391">
            <v>0</v>
          </cell>
        </row>
        <row r="392">
          <cell r="G392" t="str">
            <v>MASON</v>
          </cell>
          <cell r="L392" t="str">
            <v>Austin-North Lawndale Elementary Network</v>
          </cell>
          <cell r="AB392">
            <v>610056</v>
          </cell>
          <cell r="AR392" t="str">
            <v>&lt; 30</v>
          </cell>
          <cell r="AS392" t="str">
            <v/>
          </cell>
          <cell r="AT392" t="str">
            <v/>
          </cell>
          <cell r="AU392" t="str">
            <v/>
          </cell>
        </row>
        <row r="393">
          <cell r="G393" t="str">
            <v>FAIRFIELD</v>
          </cell>
          <cell r="L393" t="str">
            <v>Midway Elementary Network</v>
          </cell>
          <cell r="AB393">
            <v>610057</v>
          </cell>
          <cell r="AR393" t="str">
            <v>73</v>
          </cell>
          <cell r="AS393" t="str">
            <v>weak</v>
          </cell>
          <cell r="AT393" t="str">
            <v>weak</v>
          </cell>
          <cell r="AU393" t="str">
            <v>very weak</v>
          </cell>
          <cell r="AV393">
            <v>33</v>
          </cell>
          <cell r="AW393">
            <v>26</v>
          </cell>
          <cell r="AX393">
            <v>19</v>
          </cell>
          <cell r="AY393">
            <v>233</v>
          </cell>
          <cell r="AZ393">
            <v>3</v>
          </cell>
          <cell r="BA393">
            <v>0</v>
          </cell>
          <cell r="BB393">
            <v>68</v>
          </cell>
          <cell r="BC393">
            <v>145</v>
          </cell>
          <cell r="BI393">
            <v>2.5999999999999999E-2</v>
          </cell>
          <cell r="BJ393">
            <v>3.9E-2</v>
          </cell>
          <cell r="BK393">
            <v>0.03</v>
          </cell>
          <cell r="BL393">
            <v>3.9E-2</v>
          </cell>
          <cell r="BM393">
            <v>8.5999999999999993E-2</v>
          </cell>
          <cell r="BN393">
            <v>0.129</v>
          </cell>
          <cell r="BO393">
            <v>0.10299999999999999</v>
          </cell>
          <cell r="BP393">
            <v>6.9000000000000006E-2</v>
          </cell>
          <cell r="BQ393">
            <v>0.11600000000000001</v>
          </cell>
          <cell r="BR393">
            <v>4.7E-2</v>
          </cell>
          <cell r="BS393">
            <v>0.112</v>
          </cell>
          <cell r="BT393">
            <v>0.16700000000000001</v>
          </cell>
          <cell r="BU393">
            <v>0.35199999999999998</v>
          </cell>
          <cell r="BV393">
            <v>0.313</v>
          </cell>
          <cell r="BW393">
            <v>0.378</v>
          </cell>
          <cell r="BX393">
            <v>0.24</v>
          </cell>
          <cell r="BY393">
            <v>0.3</v>
          </cell>
          <cell r="BZ393">
            <v>0.28299999999999997</v>
          </cell>
          <cell r="CA393">
            <v>8.9999999999999993E-3</v>
          </cell>
          <cell r="CB393">
            <v>2.1000000000000001E-2</v>
          </cell>
          <cell r="CC393">
            <v>3.9E-2</v>
          </cell>
          <cell r="CD393">
            <v>1.7000000000000001E-2</v>
          </cell>
          <cell r="CE393">
            <v>2.5999999999999999E-2</v>
          </cell>
          <cell r="CF393">
            <v>2.1000000000000001E-2</v>
          </cell>
          <cell r="CG393">
            <v>0.51100000000000001</v>
          </cell>
          <cell r="CH393">
            <v>0.55800000000000005</v>
          </cell>
          <cell r="CI393">
            <v>0.438</v>
          </cell>
          <cell r="CJ393">
            <v>0.65700000000000003</v>
          </cell>
          <cell r="CK393">
            <v>0.47599999999999998</v>
          </cell>
          <cell r="CL393">
            <v>0.39900000000000002</v>
          </cell>
          <cell r="CM393">
            <v>1.2999999999999999E-2</v>
          </cell>
          <cell r="CN393">
            <v>0.03</v>
          </cell>
          <cell r="CO393">
            <v>2.5999999999999999E-2</v>
          </cell>
          <cell r="CP393">
            <v>0.03</v>
          </cell>
          <cell r="CQ393">
            <v>1.7000000000000001E-2</v>
          </cell>
          <cell r="CR393">
            <v>5.1999999999999998E-2</v>
          </cell>
          <cell r="CS393">
            <v>0.06</v>
          </cell>
          <cell r="CT393">
            <v>0.14599999999999999</v>
          </cell>
          <cell r="CU393">
            <v>7.2999999999999995E-2</v>
          </cell>
          <cell r="CV393">
            <v>3.9E-2</v>
          </cell>
          <cell r="CW393">
            <v>3.9E-2</v>
          </cell>
          <cell r="CX393">
            <v>4.7E-2</v>
          </cell>
          <cell r="CY393">
            <v>5.6000000000000001E-2</v>
          </cell>
          <cell r="CZ393">
            <v>5.1999999999999998E-2</v>
          </cell>
          <cell r="DA393">
            <v>6.9000000000000006E-2</v>
          </cell>
          <cell r="DB393">
            <v>8.5999999999999993E-2</v>
          </cell>
          <cell r="DC393">
            <v>0.10299999999999999</v>
          </cell>
          <cell r="DD393">
            <v>7.6999999999999999E-2</v>
          </cell>
          <cell r="DE393">
            <v>0.193</v>
          </cell>
          <cell r="DF393">
            <v>0.215</v>
          </cell>
          <cell r="DG393">
            <v>0.25800000000000001</v>
          </cell>
          <cell r="DH393">
            <v>0.26200000000000001</v>
          </cell>
          <cell r="DI393">
            <v>0.23200000000000001</v>
          </cell>
          <cell r="DJ393">
            <v>0.29199999999999998</v>
          </cell>
          <cell r="DK393">
            <v>0.26200000000000001</v>
          </cell>
          <cell r="DL393">
            <v>0.23599999999999999</v>
          </cell>
          <cell r="DM393">
            <v>0.249</v>
          </cell>
          <cell r="DN393">
            <v>2.5999999999999999E-2</v>
          </cell>
          <cell r="DO393">
            <v>2.5999999999999999E-2</v>
          </cell>
          <cell r="DP393">
            <v>3.9E-2</v>
          </cell>
          <cell r="DQ393">
            <v>2.5999999999999999E-2</v>
          </cell>
          <cell r="DR393">
            <v>1.7000000000000001E-2</v>
          </cell>
          <cell r="DS393">
            <v>2.5999999999999999E-2</v>
          </cell>
          <cell r="DT393">
            <v>2.1000000000000001E-2</v>
          </cell>
          <cell r="DU393">
            <v>1.7000000000000001E-2</v>
          </cell>
          <cell r="DV393">
            <v>4.7E-2</v>
          </cell>
          <cell r="DW393">
            <v>0.73</v>
          </cell>
          <cell r="DX393">
            <v>0.69099999999999995</v>
          </cell>
          <cell r="DY393">
            <v>0.63100000000000001</v>
          </cell>
          <cell r="DZ393">
            <v>0.627</v>
          </cell>
          <cell r="EA393">
            <v>0.68200000000000005</v>
          </cell>
          <cell r="EB393">
            <v>0.56200000000000006</v>
          </cell>
          <cell r="EC393">
            <v>0.57099999999999995</v>
          </cell>
          <cell r="ED393">
            <v>0.498</v>
          </cell>
          <cell r="EE393">
            <v>0.55400000000000005</v>
          </cell>
          <cell r="EF393">
            <v>0.27</v>
          </cell>
          <cell r="EG393">
            <v>5.6000000000000001E-2</v>
          </cell>
          <cell r="EH393">
            <v>2.5999999999999999E-2</v>
          </cell>
          <cell r="EJ393">
            <v>0.30499999999999999</v>
          </cell>
          <cell r="EK393">
            <v>0.107</v>
          </cell>
          <cell r="EL393">
            <v>0.10299999999999999</v>
          </cell>
          <cell r="EN393">
            <v>0.16300000000000001</v>
          </cell>
          <cell r="EO393">
            <v>0.34300000000000003</v>
          </cell>
          <cell r="EP393">
            <v>0.32200000000000001</v>
          </cell>
          <cell r="ER393">
            <v>6.9000000000000006E-2</v>
          </cell>
          <cell r="ES393">
            <v>5.6000000000000001E-2</v>
          </cell>
          <cell r="ET393">
            <v>9.9000000000000005E-2</v>
          </cell>
          <cell r="EV393">
            <v>0.193</v>
          </cell>
          <cell r="EW393">
            <v>0.438</v>
          </cell>
          <cell r="EX393">
            <v>0.45100000000000001</v>
          </cell>
          <cell r="EZ393">
            <v>7.14</v>
          </cell>
          <cell r="FA393">
            <v>6.4000000000000001E-2</v>
          </cell>
          <cell r="FB393">
            <v>3.4000000000000002E-2</v>
          </cell>
          <cell r="FC393">
            <v>0.03</v>
          </cell>
          <cell r="FD393">
            <v>4.2999999999999997E-2</v>
          </cell>
          <cell r="FE393">
            <v>0.09</v>
          </cell>
          <cell r="FF393">
            <v>0.06</v>
          </cell>
          <cell r="FG393">
            <v>7.2999999999999995E-2</v>
          </cell>
          <cell r="FH393">
            <v>0.17199999999999999</v>
          </cell>
          <cell r="FI393">
            <v>0.11600000000000001</v>
          </cell>
          <cell r="FJ393">
            <v>0.25800000000000001</v>
          </cell>
          <cell r="FK393">
            <v>0.06</v>
          </cell>
          <cell r="GA393">
            <v>4.2999999999999997E-2</v>
          </cell>
          <cell r="GB393">
            <v>0.03</v>
          </cell>
          <cell r="GC393">
            <v>5.1999999999999998E-2</v>
          </cell>
          <cell r="GD393">
            <v>9.9000000000000005E-2</v>
          </cell>
          <cell r="GE393">
            <v>0.18</v>
          </cell>
          <cell r="GF393">
            <v>8.2000000000000003E-2</v>
          </cell>
          <cell r="GG393">
            <v>0.42099999999999999</v>
          </cell>
          <cell r="GH393">
            <v>0.313</v>
          </cell>
          <cell r="GI393">
            <v>0.32600000000000001</v>
          </cell>
          <cell r="GJ393">
            <v>0.34799999999999998</v>
          </cell>
          <cell r="GK393">
            <v>0.378</v>
          </cell>
          <cell r="GL393">
            <v>0.41199999999999998</v>
          </cell>
          <cell r="GM393">
            <v>0.38600000000000001</v>
          </cell>
          <cell r="GN393">
            <v>0.38200000000000001</v>
          </cell>
          <cell r="GO393">
            <v>0.3</v>
          </cell>
          <cell r="GP393">
            <v>0.38600000000000001</v>
          </cell>
          <cell r="GQ393">
            <v>0.26200000000000001</v>
          </cell>
          <cell r="GR393">
            <v>0.33500000000000002</v>
          </cell>
          <cell r="GS393">
            <v>7.6999999999999999E-2</v>
          </cell>
          <cell r="GT393">
            <v>0.17599999999999999</v>
          </cell>
          <cell r="GU393">
            <v>0.20200000000000001</v>
          </cell>
          <cell r="GV393">
            <v>7.6999999999999999E-2</v>
          </cell>
          <cell r="GW393">
            <v>8.5999999999999993E-2</v>
          </cell>
          <cell r="GX393">
            <v>6.9000000000000006E-2</v>
          </cell>
          <cell r="GY393">
            <v>1.7000000000000001E-2</v>
          </cell>
          <cell r="GZ393">
            <v>0.03</v>
          </cell>
          <cell r="HA393">
            <v>5.1999999999999998E-2</v>
          </cell>
          <cell r="HB393">
            <v>1.7000000000000001E-2</v>
          </cell>
          <cell r="HC393">
            <v>2.1000000000000001E-2</v>
          </cell>
          <cell r="HD393">
            <v>0.03</v>
          </cell>
          <cell r="HE393">
            <v>5.6000000000000001E-2</v>
          </cell>
          <cell r="HF393">
            <v>6.9000000000000006E-2</v>
          </cell>
          <cell r="HG393">
            <v>6.9000000000000006E-2</v>
          </cell>
          <cell r="HH393">
            <v>7.2999999999999995E-2</v>
          </cell>
          <cell r="HI393">
            <v>7.2999999999999995E-2</v>
          </cell>
          <cell r="HJ393">
            <v>7.2999999999999995E-2</v>
          </cell>
        </row>
        <row r="394">
          <cell r="G394" t="str">
            <v>MAY</v>
          </cell>
          <cell r="L394" t="str">
            <v>Austin-North Lawndale Elementary Network</v>
          </cell>
          <cell r="AB394">
            <v>610058</v>
          </cell>
          <cell r="AR394" t="str">
            <v>&gt; 75</v>
          </cell>
          <cell r="AS394" t="str">
            <v>weak</v>
          </cell>
          <cell r="AT394" t="str">
            <v>very weak</v>
          </cell>
          <cell r="AU394" t="str">
            <v>strong</v>
          </cell>
          <cell r="AV394">
            <v>27</v>
          </cell>
          <cell r="AW394">
            <v>10</v>
          </cell>
          <cell r="AX394">
            <v>62</v>
          </cell>
          <cell r="AY394">
            <v>302</v>
          </cell>
          <cell r="AZ394">
            <v>0</v>
          </cell>
          <cell r="BA394">
            <v>0</v>
          </cell>
          <cell r="BB394">
            <v>287</v>
          </cell>
          <cell r="BC394">
            <v>0</v>
          </cell>
          <cell r="BI394">
            <v>7.0000000000000001E-3</v>
          </cell>
          <cell r="BJ394">
            <v>0</v>
          </cell>
          <cell r="BK394">
            <v>3.0000000000000001E-3</v>
          </cell>
          <cell r="BL394">
            <v>0.01</v>
          </cell>
          <cell r="BM394">
            <v>7.0000000000000001E-3</v>
          </cell>
          <cell r="BN394">
            <v>5.2999999999999999E-2</v>
          </cell>
          <cell r="BO394">
            <v>6.6000000000000003E-2</v>
          </cell>
          <cell r="BP394">
            <v>6.3E-2</v>
          </cell>
          <cell r="BQ394">
            <v>0.05</v>
          </cell>
          <cell r="BR394">
            <v>5.2999999999999999E-2</v>
          </cell>
          <cell r="BS394">
            <v>0.106</v>
          </cell>
          <cell r="BT394">
            <v>9.2999999999999999E-2</v>
          </cell>
          <cell r="BU394">
            <v>0.52600000000000002</v>
          </cell>
          <cell r="BV394">
            <v>0.51700000000000002</v>
          </cell>
          <cell r="BW394">
            <v>0.54600000000000004</v>
          </cell>
          <cell r="BX394">
            <v>0.47399999999999998</v>
          </cell>
          <cell r="BY394">
            <v>0.497</v>
          </cell>
          <cell r="BZ394">
            <v>0.497</v>
          </cell>
          <cell r="CA394">
            <v>7.0000000000000001E-3</v>
          </cell>
          <cell r="CB394">
            <v>0.01</v>
          </cell>
          <cell r="CC394">
            <v>7.0000000000000001E-3</v>
          </cell>
          <cell r="CD394">
            <v>1.2999999999999999E-2</v>
          </cell>
          <cell r="CE394">
            <v>1.7000000000000001E-2</v>
          </cell>
          <cell r="CF394">
            <v>0.02</v>
          </cell>
          <cell r="CG394">
            <v>0.39400000000000002</v>
          </cell>
          <cell r="CH394">
            <v>0.41099999999999998</v>
          </cell>
          <cell r="CI394">
            <v>0.39400000000000002</v>
          </cell>
          <cell r="CJ394">
            <v>0.45</v>
          </cell>
          <cell r="CK394">
            <v>0.374</v>
          </cell>
          <cell r="CL394">
            <v>0.33800000000000002</v>
          </cell>
          <cell r="CM394">
            <v>0</v>
          </cell>
          <cell r="CN394">
            <v>0</v>
          </cell>
          <cell r="CO394">
            <v>3.0000000000000001E-3</v>
          </cell>
          <cell r="CP394">
            <v>0</v>
          </cell>
          <cell r="CQ394">
            <v>0</v>
          </cell>
          <cell r="CR394">
            <v>0</v>
          </cell>
          <cell r="CS394">
            <v>3.0000000000000001E-3</v>
          </cell>
          <cell r="CT394">
            <v>1.2999999999999999E-2</v>
          </cell>
          <cell r="CU394">
            <v>7.0000000000000001E-3</v>
          </cell>
          <cell r="CV394">
            <v>4.2999999999999997E-2</v>
          </cell>
          <cell r="CW394">
            <v>4.2999999999999997E-2</v>
          </cell>
          <cell r="CX394">
            <v>4.2999999999999997E-2</v>
          </cell>
          <cell r="CY394">
            <v>5.6000000000000001E-2</v>
          </cell>
          <cell r="CZ394">
            <v>0.04</v>
          </cell>
          <cell r="DA394">
            <v>0.05</v>
          </cell>
          <cell r="DB394">
            <v>5.2999999999999999E-2</v>
          </cell>
          <cell r="DC394">
            <v>5.6000000000000001E-2</v>
          </cell>
          <cell r="DD394">
            <v>0.06</v>
          </cell>
          <cell r="DE394">
            <v>0.497</v>
          </cell>
          <cell r="DF394">
            <v>0.49</v>
          </cell>
          <cell r="DG394">
            <v>0.49</v>
          </cell>
          <cell r="DH394">
            <v>0.48699999999999999</v>
          </cell>
          <cell r="DI394">
            <v>0.48299999999999998</v>
          </cell>
          <cell r="DJ394">
            <v>0.54300000000000004</v>
          </cell>
          <cell r="DK394">
            <v>0.52</v>
          </cell>
          <cell r="DL394">
            <v>0.503</v>
          </cell>
          <cell r="DM394">
            <v>0.48</v>
          </cell>
          <cell r="DN394">
            <v>3.0000000000000001E-3</v>
          </cell>
          <cell r="DO394">
            <v>7.0000000000000001E-3</v>
          </cell>
          <cell r="DP394">
            <v>3.0000000000000001E-3</v>
          </cell>
          <cell r="DQ394">
            <v>3.0000000000000001E-3</v>
          </cell>
          <cell r="DR394">
            <v>7.0000000000000001E-3</v>
          </cell>
          <cell r="DS394">
            <v>0.01</v>
          </cell>
          <cell r="DT394">
            <v>1.2999999999999999E-2</v>
          </cell>
          <cell r="DU394">
            <v>1.2999999999999999E-2</v>
          </cell>
          <cell r="DV394">
            <v>2.5999999999999999E-2</v>
          </cell>
          <cell r="DW394">
            <v>0.45700000000000002</v>
          </cell>
          <cell r="DX394">
            <v>0.46</v>
          </cell>
          <cell r="DY394">
            <v>0.46</v>
          </cell>
          <cell r="DZ394">
            <v>0.45400000000000001</v>
          </cell>
          <cell r="EA394">
            <v>0.47</v>
          </cell>
          <cell r="EB394">
            <v>0.39700000000000002</v>
          </cell>
          <cell r="EC394">
            <v>0.41099999999999998</v>
          </cell>
          <cell r="ED394">
            <v>0.41399999999999998</v>
          </cell>
          <cell r="EE394">
            <v>0.42699999999999999</v>
          </cell>
          <cell r="EF394">
            <v>0.54300000000000004</v>
          </cell>
          <cell r="EG394">
            <v>3.0000000000000001E-3</v>
          </cell>
          <cell r="EH394">
            <v>3.0000000000000001E-3</v>
          </cell>
          <cell r="EJ394">
            <v>0.245</v>
          </cell>
          <cell r="EK394">
            <v>0.152</v>
          </cell>
          <cell r="EL394">
            <v>0.129</v>
          </cell>
          <cell r="EN394">
            <v>0.13600000000000001</v>
          </cell>
          <cell r="EO394">
            <v>0.57299999999999995</v>
          </cell>
          <cell r="EP394">
            <v>0.58899999999999997</v>
          </cell>
          <cell r="ER394">
            <v>3.0000000000000001E-3</v>
          </cell>
          <cell r="ES394">
            <v>0.01</v>
          </cell>
          <cell r="ET394">
            <v>0.02</v>
          </cell>
          <cell r="EV394">
            <v>7.2999999999999995E-2</v>
          </cell>
          <cell r="EW394">
            <v>0.26200000000000001</v>
          </cell>
          <cell r="EX394">
            <v>0.25800000000000001</v>
          </cell>
          <cell r="EZ394">
            <v>7.8</v>
          </cell>
          <cell r="FA394">
            <v>7.0000000000000001E-3</v>
          </cell>
          <cell r="FB394">
            <v>7.0000000000000001E-3</v>
          </cell>
          <cell r="FC394">
            <v>0.01</v>
          </cell>
          <cell r="FD394">
            <v>2.3E-2</v>
          </cell>
          <cell r="FE394">
            <v>9.9000000000000005E-2</v>
          </cell>
          <cell r="FF394">
            <v>0.109</v>
          </cell>
          <cell r="FG394">
            <v>0.06</v>
          </cell>
          <cell r="FH394">
            <v>0.215</v>
          </cell>
          <cell r="FI394">
            <v>0.28799999999999998</v>
          </cell>
          <cell r="FJ394">
            <v>0.16200000000000001</v>
          </cell>
          <cell r="FK394">
            <v>0.02</v>
          </cell>
          <cell r="GA394">
            <v>0</v>
          </cell>
          <cell r="GB394">
            <v>3.0000000000000001E-3</v>
          </cell>
          <cell r="GC394">
            <v>7.0000000000000001E-3</v>
          </cell>
          <cell r="GD394">
            <v>0</v>
          </cell>
          <cell r="GE394">
            <v>2.5999999999999999E-2</v>
          </cell>
          <cell r="GF394">
            <v>0</v>
          </cell>
          <cell r="GG394">
            <v>0.35399999999999998</v>
          </cell>
          <cell r="GH394">
            <v>0.318</v>
          </cell>
          <cell r="GI394">
            <v>0.34399999999999997</v>
          </cell>
          <cell r="GJ394">
            <v>0.34799999999999998</v>
          </cell>
          <cell r="GK394">
            <v>0.36799999999999999</v>
          </cell>
          <cell r="GL394">
            <v>0.35099999999999998</v>
          </cell>
          <cell r="GM394">
            <v>0.59899999999999998</v>
          </cell>
          <cell r="GN394">
            <v>0.55000000000000004</v>
          </cell>
          <cell r="GO394">
            <v>0.54</v>
          </cell>
          <cell r="GP394">
            <v>0.54300000000000004</v>
          </cell>
          <cell r="GQ394">
            <v>0.52600000000000002</v>
          </cell>
          <cell r="GR394">
            <v>0.58899999999999997</v>
          </cell>
          <cell r="GS394">
            <v>0.03</v>
          </cell>
          <cell r="GT394">
            <v>0.106</v>
          </cell>
          <cell r="GU394">
            <v>8.5999999999999993E-2</v>
          </cell>
          <cell r="GV394">
            <v>8.8999999999999996E-2</v>
          </cell>
          <cell r="GW394">
            <v>6.3E-2</v>
          </cell>
          <cell r="GX394">
            <v>3.3000000000000002E-2</v>
          </cell>
          <cell r="GY394">
            <v>1.2999999999999999E-2</v>
          </cell>
          <cell r="GZ394">
            <v>0.02</v>
          </cell>
          <cell r="HA394">
            <v>1.7000000000000001E-2</v>
          </cell>
          <cell r="HB394">
            <v>1.2999999999999999E-2</v>
          </cell>
          <cell r="HC394">
            <v>0.01</v>
          </cell>
          <cell r="HD394">
            <v>1.7000000000000001E-2</v>
          </cell>
          <cell r="HE394">
            <v>3.0000000000000001E-3</v>
          </cell>
          <cell r="HF394">
            <v>3.0000000000000001E-3</v>
          </cell>
          <cell r="HG394">
            <v>7.0000000000000001E-3</v>
          </cell>
          <cell r="HH394">
            <v>7.0000000000000001E-3</v>
          </cell>
          <cell r="HI394">
            <v>7.0000000000000001E-3</v>
          </cell>
          <cell r="HJ394">
            <v>0.01</v>
          </cell>
        </row>
        <row r="395">
          <cell r="G395" t="str">
            <v>MAYER</v>
          </cell>
          <cell r="L395" t="str">
            <v>Fullerton Elementary Network</v>
          </cell>
          <cell r="AB395">
            <v>610059</v>
          </cell>
          <cell r="AR395" t="str">
            <v>60</v>
          </cell>
          <cell r="AS395" t="str">
            <v>strong</v>
          </cell>
          <cell r="AT395" t="str">
            <v>strong</v>
          </cell>
          <cell r="AU395" t="str">
            <v>neutral</v>
          </cell>
          <cell r="AV395">
            <v>65</v>
          </cell>
          <cell r="AW395">
            <v>65</v>
          </cell>
          <cell r="AX395">
            <v>42</v>
          </cell>
          <cell r="AY395">
            <v>246</v>
          </cell>
          <cell r="AZ395">
            <v>123</v>
          </cell>
          <cell r="BA395">
            <v>11</v>
          </cell>
          <cell r="BB395">
            <v>47</v>
          </cell>
          <cell r="BC395">
            <v>41</v>
          </cell>
          <cell r="BI395">
            <v>4.0000000000000001E-3</v>
          </cell>
          <cell r="BJ395">
            <v>8.0000000000000002E-3</v>
          </cell>
          <cell r="BK395">
            <v>0</v>
          </cell>
          <cell r="BL395">
            <v>0</v>
          </cell>
          <cell r="BM395">
            <v>8.0000000000000002E-3</v>
          </cell>
          <cell r="BN395">
            <v>3.6999999999999998E-2</v>
          </cell>
          <cell r="BO395">
            <v>3.3000000000000002E-2</v>
          </cell>
          <cell r="BP395">
            <v>7.2999999999999995E-2</v>
          </cell>
          <cell r="BQ395">
            <v>5.2999999999999999E-2</v>
          </cell>
          <cell r="BR395">
            <v>1.2E-2</v>
          </cell>
          <cell r="BS395">
            <v>6.5000000000000002E-2</v>
          </cell>
          <cell r="BT395">
            <v>0.13400000000000001</v>
          </cell>
          <cell r="BU395">
            <v>0.317</v>
          </cell>
          <cell r="BV395">
            <v>0.252</v>
          </cell>
          <cell r="BW395">
            <v>0.24</v>
          </cell>
          <cell r="BX395">
            <v>8.8999999999999996E-2</v>
          </cell>
          <cell r="BY395">
            <v>0.40200000000000002</v>
          </cell>
          <cell r="BZ395">
            <v>0.30099999999999999</v>
          </cell>
          <cell r="CA395">
            <v>0</v>
          </cell>
          <cell r="CB395">
            <v>0</v>
          </cell>
          <cell r="CC395">
            <v>2.8000000000000001E-2</v>
          </cell>
          <cell r="CD395">
            <v>1.6E-2</v>
          </cell>
          <cell r="CE395">
            <v>4.0000000000000001E-3</v>
          </cell>
          <cell r="CF395">
            <v>1.6E-2</v>
          </cell>
          <cell r="CG395">
            <v>0.64600000000000002</v>
          </cell>
          <cell r="CH395">
            <v>0.66700000000000004</v>
          </cell>
          <cell r="CI395">
            <v>0.67900000000000005</v>
          </cell>
          <cell r="CJ395">
            <v>0.88200000000000001</v>
          </cell>
          <cell r="CK395">
            <v>0.52</v>
          </cell>
          <cell r="CL395">
            <v>0.51200000000000001</v>
          </cell>
          <cell r="CM395">
            <v>4.0000000000000001E-3</v>
          </cell>
          <cell r="CN395">
            <v>4.0000000000000001E-3</v>
          </cell>
          <cell r="CO395">
            <v>4.0000000000000001E-3</v>
          </cell>
          <cell r="CP395">
            <v>4.0000000000000001E-3</v>
          </cell>
          <cell r="CQ395">
            <v>8.0000000000000002E-3</v>
          </cell>
          <cell r="CR395">
            <v>1.2E-2</v>
          </cell>
          <cell r="CS395">
            <v>1.2E-2</v>
          </cell>
          <cell r="CT395">
            <v>4.4999999999999998E-2</v>
          </cell>
          <cell r="CU395">
            <v>0.02</v>
          </cell>
          <cell r="CV395">
            <v>1.6E-2</v>
          </cell>
          <cell r="CW395">
            <v>8.0000000000000002E-3</v>
          </cell>
          <cell r="CX395">
            <v>1.6E-2</v>
          </cell>
          <cell r="CY395">
            <v>1.2E-2</v>
          </cell>
          <cell r="CZ395">
            <v>1.6E-2</v>
          </cell>
          <cell r="DA395">
            <v>2.8000000000000001E-2</v>
          </cell>
          <cell r="DB395">
            <v>7.6999999999999999E-2</v>
          </cell>
          <cell r="DC395">
            <v>0.13800000000000001</v>
          </cell>
          <cell r="DD395">
            <v>0.114</v>
          </cell>
          <cell r="DE395">
            <v>7.6999999999999999E-2</v>
          </cell>
          <cell r="DF395">
            <v>0.11799999999999999</v>
          </cell>
          <cell r="DG395">
            <v>0.11</v>
          </cell>
          <cell r="DH395">
            <v>8.1000000000000003E-2</v>
          </cell>
          <cell r="DI395">
            <v>0.11</v>
          </cell>
          <cell r="DJ395">
            <v>0.21099999999999999</v>
          </cell>
          <cell r="DK395">
            <v>0.22</v>
          </cell>
          <cell r="DL395">
            <v>0.23599999999999999</v>
          </cell>
          <cell r="DM395">
            <v>0.252</v>
          </cell>
          <cell r="DN395">
            <v>4.0000000000000001E-3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1.6E-2</v>
          </cell>
          <cell r="DT395">
            <v>1.2E-2</v>
          </cell>
          <cell r="DU395">
            <v>8.0000000000000002E-3</v>
          </cell>
          <cell r="DV395">
            <v>4.0000000000000001E-3</v>
          </cell>
          <cell r="DW395">
            <v>0.89800000000000002</v>
          </cell>
          <cell r="DX395">
            <v>0.87</v>
          </cell>
          <cell r="DY395">
            <v>0.87</v>
          </cell>
          <cell r="DZ395">
            <v>0.90200000000000002</v>
          </cell>
          <cell r="EA395">
            <v>0.86599999999999999</v>
          </cell>
          <cell r="EB395">
            <v>0.73199999999999998</v>
          </cell>
          <cell r="EC395">
            <v>0.67900000000000005</v>
          </cell>
          <cell r="ED395">
            <v>0.57299999999999995</v>
          </cell>
          <cell r="EE395">
            <v>0.61</v>
          </cell>
          <cell r="EF395">
            <v>0.38200000000000001</v>
          </cell>
          <cell r="EG395">
            <v>8.0000000000000002E-3</v>
          </cell>
          <cell r="EH395">
            <v>8.0000000000000002E-3</v>
          </cell>
          <cell r="EJ395">
            <v>0.46700000000000003</v>
          </cell>
          <cell r="EK395">
            <v>0.02</v>
          </cell>
          <cell r="EL395">
            <v>8.0000000000000002E-3</v>
          </cell>
          <cell r="EN395">
            <v>4.9000000000000002E-2</v>
          </cell>
          <cell r="EO395">
            <v>0.24399999999999999</v>
          </cell>
          <cell r="EP395">
            <v>0.215</v>
          </cell>
          <cell r="ER395">
            <v>3.3000000000000002E-2</v>
          </cell>
          <cell r="ES395">
            <v>3.3000000000000002E-2</v>
          </cell>
          <cell r="ET395">
            <v>3.6999999999999998E-2</v>
          </cell>
          <cell r="EV395">
            <v>6.9000000000000006E-2</v>
          </cell>
          <cell r="EW395">
            <v>0.69499999999999995</v>
          </cell>
          <cell r="EX395">
            <v>0.73199999999999998</v>
          </cell>
          <cell r="EZ395">
            <v>8.9700000000000006</v>
          </cell>
          <cell r="FA395">
            <v>8.0000000000000002E-3</v>
          </cell>
          <cell r="FB395">
            <v>4.0000000000000001E-3</v>
          </cell>
          <cell r="FC395">
            <v>4.0000000000000001E-3</v>
          </cell>
          <cell r="FD395">
            <v>0</v>
          </cell>
          <cell r="FE395">
            <v>2.8000000000000001E-2</v>
          </cell>
          <cell r="FF395">
            <v>3.6999999999999998E-2</v>
          </cell>
          <cell r="FG395">
            <v>4.9000000000000002E-2</v>
          </cell>
          <cell r="FH395">
            <v>0.13800000000000001</v>
          </cell>
          <cell r="FI395">
            <v>0.17899999999999999</v>
          </cell>
          <cell r="FJ395">
            <v>0.54500000000000004</v>
          </cell>
          <cell r="FK395">
            <v>8.0000000000000002E-3</v>
          </cell>
          <cell r="GA395">
            <v>8.0000000000000002E-3</v>
          </cell>
          <cell r="GB395">
            <v>8.1000000000000003E-2</v>
          </cell>
          <cell r="GC395">
            <v>0.02</v>
          </cell>
          <cell r="GD395">
            <v>6.0999999999999999E-2</v>
          </cell>
          <cell r="GE395">
            <v>0.17100000000000001</v>
          </cell>
          <cell r="GF395">
            <v>8.0000000000000002E-3</v>
          </cell>
          <cell r="GG395">
            <v>0.29299999999999998</v>
          </cell>
          <cell r="GH395">
            <v>0.224</v>
          </cell>
          <cell r="GI395">
            <v>0.439</v>
          </cell>
          <cell r="GJ395">
            <v>0.439</v>
          </cell>
          <cell r="GK395">
            <v>0.41499999999999998</v>
          </cell>
          <cell r="GL395">
            <v>0.26</v>
          </cell>
          <cell r="GM395">
            <v>0.67500000000000004</v>
          </cell>
          <cell r="GN395">
            <v>0.14199999999999999</v>
          </cell>
          <cell r="GO395">
            <v>0.38200000000000001</v>
          </cell>
          <cell r="GP395">
            <v>0.39</v>
          </cell>
          <cell r="GQ395">
            <v>0.183</v>
          </cell>
          <cell r="GR395">
            <v>0.68700000000000006</v>
          </cell>
          <cell r="GS395">
            <v>0</v>
          </cell>
          <cell r="GT395">
            <v>0.41499999999999998</v>
          </cell>
          <cell r="GU395">
            <v>0.122</v>
          </cell>
          <cell r="GV395">
            <v>6.9000000000000006E-2</v>
          </cell>
          <cell r="GW395">
            <v>0.13800000000000001</v>
          </cell>
          <cell r="GX395">
            <v>1.2E-2</v>
          </cell>
          <cell r="GY395">
            <v>4.0000000000000001E-3</v>
          </cell>
          <cell r="GZ395">
            <v>0.10199999999999999</v>
          </cell>
          <cell r="HA395">
            <v>4.0000000000000001E-3</v>
          </cell>
          <cell r="HB395">
            <v>8.0000000000000002E-3</v>
          </cell>
          <cell r="HC395">
            <v>7.2999999999999995E-2</v>
          </cell>
          <cell r="HD395">
            <v>4.0000000000000001E-3</v>
          </cell>
          <cell r="HE395">
            <v>0.02</v>
          </cell>
          <cell r="HF395">
            <v>3.6999999999999998E-2</v>
          </cell>
          <cell r="HG395">
            <v>3.3000000000000002E-2</v>
          </cell>
          <cell r="HH395">
            <v>3.3000000000000002E-2</v>
          </cell>
          <cell r="HI395">
            <v>0.02</v>
          </cell>
          <cell r="HJ395">
            <v>2.8000000000000001E-2</v>
          </cell>
        </row>
        <row r="396">
          <cell r="G396" t="str">
            <v>JACKSON, A</v>
          </cell>
          <cell r="L396" t="str">
            <v>Fulton Elementary Network</v>
          </cell>
          <cell r="AB396">
            <v>610060</v>
          </cell>
          <cell r="AR396" t="str">
            <v>31</v>
          </cell>
          <cell r="AS396" t="str">
            <v>strong</v>
          </cell>
          <cell r="AT396" t="str">
            <v>neutral</v>
          </cell>
          <cell r="AU396" t="str">
            <v>strong</v>
          </cell>
          <cell r="AV396">
            <v>76</v>
          </cell>
          <cell r="AW396">
            <v>40</v>
          </cell>
          <cell r="AX396">
            <v>72</v>
          </cell>
          <cell r="AY396">
            <v>108</v>
          </cell>
          <cell r="AZ396">
            <v>32</v>
          </cell>
          <cell r="BA396">
            <v>17</v>
          </cell>
          <cell r="BB396">
            <v>19</v>
          </cell>
          <cell r="BC396">
            <v>21</v>
          </cell>
          <cell r="BI396">
            <v>0</v>
          </cell>
          <cell r="BJ396">
            <v>1.9E-2</v>
          </cell>
          <cell r="BK396">
            <v>0</v>
          </cell>
          <cell r="BL396">
            <v>0</v>
          </cell>
          <cell r="BM396">
            <v>0</v>
          </cell>
          <cell r="BN396">
            <v>4.5999999999999999E-2</v>
          </cell>
          <cell r="BO396">
            <v>8.9999999999999993E-3</v>
          </cell>
          <cell r="BP396">
            <v>4.5999999999999999E-2</v>
          </cell>
          <cell r="BQ396">
            <v>2.8000000000000001E-2</v>
          </cell>
          <cell r="BR396">
            <v>3.6999999999999998E-2</v>
          </cell>
          <cell r="BS396">
            <v>8.3000000000000004E-2</v>
          </cell>
          <cell r="BT396">
            <v>0.14799999999999999</v>
          </cell>
          <cell r="BU396">
            <v>0.13900000000000001</v>
          </cell>
          <cell r="BV396">
            <v>0.13900000000000001</v>
          </cell>
          <cell r="BW396">
            <v>9.2999999999999999E-2</v>
          </cell>
          <cell r="BX396">
            <v>0.12</v>
          </cell>
          <cell r="BY396">
            <v>0.36099999999999999</v>
          </cell>
          <cell r="BZ396">
            <v>0.27800000000000002</v>
          </cell>
          <cell r="CA396">
            <v>0</v>
          </cell>
          <cell r="CB396">
            <v>8.9999999999999993E-3</v>
          </cell>
          <cell r="CC396">
            <v>0</v>
          </cell>
          <cell r="CD396">
            <v>8.9999999999999993E-3</v>
          </cell>
          <cell r="CE396">
            <v>0</v>
          </cell>
          <cell r="CF396">
            <v>8.9999999999999993E-3</v>
          </cell>
          <cell r="CG396">
            <v>0.85199999999999998</v>
          </cell>
          <cell r="CH396">
            <v>0.78700000000000003</v>
          </cell>
          <cell r="CI396">
            <v>0.88</v>
          </cell>
          <cell r="CJ396">
            <v>0.83299999999999996</v>
          </cell>
          <cell r="CK396">
            <v>0.55600000000000005</v>
          </cell>
          <cell r="CL396">
            <v>0.51900000000000002</v>
          </cell>
          <cell r="CM396">
            <v>0</v>
          </cell>
          <cell r="CN396">
            <v>8.9999999999999993E-3</v>
          </cell>
          <cell r="CO396">
            <v>0</v>
          </cell>
          <cell r="CP396">
            <v>8.9999999999999993E-3</v>
          </cell>
          <cell r="CQ396">
            <v>8.9999999999999993E-3</v>
          </cell>
          <cell r="CR396">
            <v>2.8000000000000001E-2</v>
          </cell>
          <cell r="CS396">
            <v>3.6999999999999998E-2</v>
          </cell>
          <cell r="CT396">
            <v>0.10199999999999999</v>
          </cell>
          <cell r="CU396">
            <v>6.5000000000000002E-2</v>
          </cell>
          <cell r="CV396">
            <v>8.9999999999999993E-3</v>
          </cell>
          <cell r="CW396">
            <v>1.9E-2</v>
          </cell>
          <cell r="CX396">
            <v>3.6999999999999998E-2</v>
          </cell>
          <cell r="CY396">
            <v>6.5000000000000002E-2</v>
          </cell>
          <cell r="CZ396">
            <v>3.6999999999999998E-2</v>
          </cell>
          <cell r="DA396">
            <v>8.3000000000000004E-2</v>
          </cell>
          <cell r="DB396">
            <v>6.5000000000000002E-2</v>
          </cell>
          <cell r="DC396">
            <v>0.16700000000000001</v>
          </cell>
          <cell r="DD396">
            <v>5.6000000000000001E-2</v>
          </cell>
          <cell r="DE396">
            <v>0.185</v>
          </cell>
          <cell r="DF396">
            <v>0.185</v>
          </cell>
          <cell r="DG396">
            <v>0.19400000000000001</v>
          </cell>
          <cell r="DH396">
            <v>0.17599999999999999</v>
          </cell>
          <cell r="DI396">
            <v>0.19400000000000001</v>
          </cell>
          <cell r="DJ396">
            <v>0.24099999999999999</v>
          </cell>
          <cell r="DK396">
            <v>0.29599999999999999</v>
          </cell>
          <cell r="DL396">
            <v>0.20399999999999999</v>
          </cell>
          <cell r="DM396">
            <v>0.23100000000000001</v>
          </cell>
          <cell r="DN396">
            <v>8.9999999999999993E-3</v>
          </cell>
          <cell r="DO396">
            <v>8.9999999999999993E-3</v>
          </cell>
          <cell r="DP396">
            <v>2.8000000000000001E-2</v>
          </cell>
          <cell r="DQ396">
            <v>8.9999999999999993E-3</v>
          </cell>
          <cell r="DR396">
            <v>1.9E-2</v>
          </cell>
          <cell r="DS396">
            <v>8.9999999999999993E-3</v>
          </cell>
          <cell r="DT396">
            <v>8.9999999999999993E-3</v>
          </cell>
          <cell r="DU396">
            <v>8.9999999999999993E-3</v>
          </cell>
          <cell r="DV396">
            <v>2.8000000000000001E-2</v>
          </cell>
          <cell r="DW396">
            <v>0.79600000000000004</v>
          </cell>
          <cell r="DX396">
            <v>0.77800000000000002</v>
          </cell>
          <cell r="DY396">
            <v>0.74099999999999999</v>
          </cell>
          <cell r="DZ396">
            <v>0.74099999999999999</v>
          </cell>
          <cell r="EA396">
            <v>0.74099999999999999</v>
          </cell>
          <cell r="EB396">
            <v>0.63900000000000001</v>
          </cell>
          <cell r="EC396">
            <v>0.59299999999999997</v>
          </cell>
          <cell r="ED396">
            <v>0.51900000000000002</v>
          </cell>
          <cell r="EE396">
            <v>0.62</v>
          </cell>
          <cell r="EF396">
            <v>0.45400000000000001</v>
          </cell>
          <cell r="EG396">
            <v>2.8000000000000001E-2</v>
          </cell>
          <cell r="EH396">
            <v>2.8000000000000001E-2</v>
          </cell>
          <cell r="EJ396">
            <v>0.46300000000000002</v>
          </cell>
          <cell r="EK396">
            <v>0</v>
          </cell>
          <cell r="EL396">
            <v>0</v>
          </cell>
          <cell r="EN396">
            <v>4.5999999999999999E-2</v>
          </cell>
          <cell r="EO396">
            <v>0.29599999999999999</v>
          </cell>
          <cell r="EP396">
            <v>0.24099999999999999</v>
          </cell>
          <cell r="ER396">
            <v>8.9999999999999993E-3</v>
          </cell>
          <cell r="ES396">
            <v>1.9E-2</v>
          </cell>
          <cell r="ET396">
            <v>3.6999999999999998E-2</v>
          </cell>
          <cell r="EV396">
            <v>2.8000000000000001E-2</v>
          </cell>
          <cell r="EW396">
            <v>0.65700000000000003</v>
          </cell>
          <cell r="EX396">
            <v>0.69399999999999995</v>
          </cell>
          <cell r="EZ396">
            <v>9.3000000000000007</v>
          </cell>
          <cell r="FA396">
            <v>0</v>
          </cell>
          <cell r="FB396">
            <v>8.9999999999999993E-3</v>
          </cell>
          <cell r="FC396">
            <v>1.9E-2</v>
          </cell>
          <cell r="FD396">
            <v>0</v>
          </cell>
          <cell r="FE396">
            <v>3.6999999999999998E-2</v>
          </cell>
          <cell r="FF396">
            <v>0</v>
          </cell>
          <cell r="FG396">
            <v>2.8000000000000001E-2</v>
          </cell>
          <cell r="FH396">
            <v>7.3999999999999996E-2</v>
          </cell>
          <cell r="FI396">
            <v>7.3999999999999996E-2</v>
          </cell>
          <cell r="FJ396">
            <v>0.75</v>
          </cell>
          <cell r="FK396">
            <v>8.9999999999999993E-3</v>
          </cell>
          <cell r="GA396">
            <v>8.9999999999999993E-3</v>
          </cell>
          <cell r="GB396">
            <v>8.9999999999999993E-3</v>
          </cell>
          <cell r="GC396">
            <v>0</v>
          </cell>
          <cell r="GD396">
            <v>2.8000000000000001E-2</v>
          </cell>
          <cell r="GE396">
            <v>0.19400000000000001</v>
          </cell>
          <cell r="GF396">
            <v>8.9999999999999993E-3</v>
          </cell>
          <cell r="GG396">
            <v>0.28699999999999998</v>
          </cell>
          <cell r="GH396">
            <v>0.17599999999999999</v>
          </cell>
          <cell r="GI396">
            <v>0.17599999999999999</v>
          </cell>
          <cell r="GJ396">
            <v>0.35199999999999998</v>
          </cell>
          <cell r="GK396">
            <v>0.39800000000000002</v>
          </cell>
          <cell r="GL396">
            <v>7.3999999999999996E-2</v>
          </cell>
          <cell r="GM396">
            <v>0.67600000000000005</v>
          </cell>
          <cell r="GN396">
            <v>0.77800000000000002</v>
          </cell>
          <cell r="GO396">
            <v>0.79600000000000004</v>
          </cell>
          <cell r="GP396">
            <v>0.58299999999999996</v>
          </cell>
          <cell r="GQ396">
            <v>0.25900000000000001</v>
          </cell>
          <cell r="GR396">
            <v>0.88900000000000001</v>
          </cell>
          <cell r="GS396">
            <v>0</v>
          </cell>
          <cell r="GT396">
            <v>8.9999999999999993E-3</v>
          </cell>
          <cell r="GU396">
            <v>0</v>
          </cell>
          <cell r="GV396">
            <v>0</v>
          </cell>
          <cell r="GW396">
            <v>5.6000000000000001E-2</v>
          </cell>
          <cell r="GX396">
            <v>0</v>
          </cell>
          <cell r="GY396">
            <v>8.9999999999999993E-3</v>
          </cell>
          <cell r="GZ396">
            <v>8.9999999999999993E-3</v>
          </cell>
          <cell r="HA396">
            <v>8.9999999999999993E-3</v>
          </cell>
          <cell r="HB396">
            <v>8.9999999999999993E-3</v>
          </cell>
          <cell r="HC396">
            <v>7.3999999999999996E-2</v>
          </cell>
          <cell r="HD396">
            <v>8.9999999999999993E-3</v>
          </cell>
          <cell r="HE396">
            <v>1.9E-2</v>
          </cell>
          <cell r="HF396">
            <v>1.9E-2</v>
          </cell>
          <cell r="HG396">
            <v>1.9E-2</v>
          </cell>
          <cell r="HH396">
            <v>2.8000000000000001E-2</v>
          </cell>
          <cell r="HI396">
            <v>1.9E-2</v>
          </cell>
          <cell r="HJ396">
            <v>1.9E-2</v>
          </cell>
        </row>
        <row r="397">
          <cell r="G397" t="str">
            <v>MAYO</v>
          </cell>
          <cell r="L397" t="str">
            <v>Burnham Park Elementary Network</v>
          </cell>
          <cell r="AB397">
            <v>610061</v>
          </cell>
          <cell r="AR397" t="str">
            <v>&lt; 30</v>
          </cell>
          <cell r="AS397" t="str">
            <v/>
          </cell>
          <cell r="AT397" t="str">
            <v/>
          </cell>
          <cell r="AU397" t="str">
            <v/>
          </cell>
        </row>
        <row r="398">
          <cell r="G398" t="str">
            <v>MCCLELLAN</v>
          </cell>
          <cell r="L398" t="str">
            <v>Pershing Elementary Network</v>
          </cell>
          <cell r="AB398">
            <v>610062</v>
          </cell>
          <cell r="AR398" t="str">
            <v>&gt; 75</v>
          </cell>
          <cell r="AS398" t="str">
            <v>neutral</v>
          </cell>
          <cell r="AT398" t="str">
            <v>weak</v>
          </cell>
          <cell r="AU398" t="str">
            <v>very weak</v>
          </cell>
          <cell r="AV398">
            <v>45</v>
          </cell>
          <cell r="AW398">
            <v>36</v>
          </cell>
          <cell r="AX398">
            <v>17</v>
          </cell>
          <cell r="AY398">
            <v>133</v>
          </cell>
          <cell r="AZ398">
            <v>23</v>
          </cell>
          <cell r="BA398">
            <v>0</v>
          </cell>
          <cell r="BB398">
            <v>17</v>
          </cell>
          <cell r="BC398">
            <v>79</v>
          </cell>
          <cell r="BI398">
            <v>1.4999999999999999E-2</v>
          </cell>
          <cell r="BJ398">
            <v>1.4999999999999999E-2</v>
          </cell>
          <cell r="BK398">
            <v>0.03</v>
          </cell>
          <cell r="BL398">
            <v>4.4999999999999998E-2</v>
          </cell>
          <cell r="BM398">
            <v>0.06</v>
          </cell>
          <cell r="BN398">
            <v>0.09</v>
          </cell>
          <cell r="BO398">
            <v>0.03</v>
          </cell>
          <cell r="BP398">
            <v>4.4999999999999998E-2</v>
          </cell>
          <cell r="BQ398">
            <v>0.09</v>
          </cell>
          <cell r="BR398">
            <v>0.03</v>
          </cell>
          <cell r="BS398">
            <v>5.2999999999999999E-2</v>
          </cell>
          <cell r="BT398">
            <v>0.158</v>
          </cell>
          <cell r="BU398">
            <v>0.308</v>
          </cell>
          <cell r="BV398">
            <v>0.28599999999999998</v>
          </cell>
          <cell r="BW398">
            <v>0.316</v>
          </cell>
          <cell r="BX398">
            <v>0.27800000000000002</v>
          </cell>
          <cell r="BY398">
            <v>0.36799999999999999</v>
          </cell>
          <cell r="BZ398">
            <v>0.27800000000000002</v>
          </cell>
          <cell r="CA398">
            <v>1.4999999999999999E-2</v>
          </cell>
          <cell r="CB398">
            <v>8.0000000000000002E-3</v>
          </cell>
          <cell r="CC398">
            <v>8.0000000000000002E-3</v>
          </cell>
          <cell r="CD398">
            <v>8.0000000000000002E-3</v>
          </cell>
          <cell r="CE398">
            <v>8.0000000000000002E-3</v>
          </cell>
          <cell r="CF398">
            <v>4.4999999999999998E-2</v>
          </cell>
          <cell r="CG398">
            <v>0.63200000000000001</v>
          </cell>
          <cell r="CH398">
            <v>0.64700000000000002</v>
          </cell>
          <cell r="CI398">
            <v>0.55600000000000005</v>
          </cell>
          <cell r="CJ398">
            <v>0.63900000000000001</v>
          </cell>
          <cell r="CK398">
            <v>0.51100000000000001</v>
          </cell>
          <cell r="CL398">
            <v>0.42899999999999999</v>
          </cell>
          <cell r="CM398">
            <v>0</v>
          </cell>
          <cell r="CN398">
            <v>0</v>
          </cell>
          <cell r="CO398">
            <v>0</v>
          </cell>
          <cell r="CP398">
            <v>1.4999999999999999E-2</v>
          </cell>
          <cell r="CQ398">
            <v>0</v>
          </cell>
          <cell r="CR398">
            <v>0.03</v>
          </cell>
          <cell r="CS398">
            <v>0.03</v>
          </cell>
          <cell r="CT398">
            <v>0.14299999999999999</v>
          </cell>
          <cell r="CU398">
            <v>0.06</v>
          </cell>
          <cell r="CV398">
            <v>0.03</v>
          </cell>
          <cell r="CW398">
            <v>4.4999999999999998E-2</v>
          </cell>
          <cell r="CX398">
            <v>4.4999999999999998E-2</v>
          </cell>
          <cell r="CY398">
            <v>0.03</v>
          </cell>
          <cell r="CZ398">
            <v>4.4999999999999998E-2</v>
          </cell>
          <cell r="DA398">
            <v>5.2999999999999999E-2</v>
          </cell>
          <cell r="DB398">
            <v>0.14299999999999999</v>
          </cell>
          <cell r="DC398">
            <v>7.4999999999999997E-2</v>
          </cell>
          <cell r="DD398">
            <v>0.12</v>
          </cell>
          <cell r="DE398">
            <v>0.188</v>
          </cell>
          <cell r="DF398">
            <v>0.21099999999999999</v>
          </cell>
          <cell r="DG398">
            <v>0.22600000000000001</v>
          </cell>
          <cell r="DH398">
            <v>0.218</v>
          </cell>
          <cell r="DI398">
            <v>0.21099999999999999</v>
          </cell>
          <cell r="DJ398">
            <v>0.29299999999999998</v>
          </cell>
          <cell r="DK398">
            <v>0.13500000000000001</v>
          </cell>
          <cell r="DL398">
            <v>0.16500000000000001</v>
          </cell>
          <cell r="DM398">
            <v>0.188</v>
          </cell>
          <cell r="DN398">
            <v>1.4999999999999999E-2</v>
          </cell>
          <cell r="DO398">
            <v>1.4999999999999999E-2</v>
          </cell>
          <cell r="DP398">
            <v>1.4999999999999999E-2</v>
          </cell>
          <cell r="DQ398">
            <v>1.4999999999999999E-2</v>
          </cell>
          <cell r="DR398">
            <v>1.4999999999999999E-2</v>
          </cell>
          <cell r="DS398">
            <v>2.3E-2</v>
          </cell>
          <cell r="DT398">
            <v>1.4999999999999999E-2</v>
          </cell>
          <cell r="DU398">
            <v>2.3E-2</v>
          </cell>
          <cell r="DV398">
            <v>1.4999999999999999E-2</v>
          </cell>
          <cell r="DW398">
            <v>0.76700000000000002</v>
          </cell>
          <cell r="DX398">
            <v>0.72899999999999998</v>
          </cell>
          <cell r="DY398">
            <v>0.71399999999999997</v>
          </cell>
          <cell r="DZ398">
            <v>0.72199999999999998</v>
          </cell>
          <cell r="EA398">
            <v>0.72899999999999998</v>
          </cell>
          <cell r="EB398">
            <v>0.60199999999999998</v>
          </cell>
          <cell r="EC398">
            <v>0.67700000000000005</v>
          </cell>
          <cell r="ED398">
            <v>0.59399999999999997</v>
          </cell>
          <cell r="EE398">
            <v>0.61699999999999999</v>
          </cell>
          <cell r="EF398">
            <v>0.316</v>
          </cell>
          <cell r="EG398">
            <v>0</v>
          </cell>
          <cell r="EH398">
            <v>0.03</v>
          </cell>
          <cell r="EJ398">
            <v>0.33100000000000002</v>
          </cell>
          <cell r="EK398">
            <v>9.8000000000000004E-2</v>
          </cell>
          <cell r="EL398">
            <v>3.7999999999999999E-2</v>
          </cell>
          <cell r="EN398">
            <v>0.18</v>
          </cell>
          <cell r="EO398">
            <v>0.34599999999999997</v>
          </cell>
          <cell r="EP398">
            <v>0.33100000000000002</v>
          </cell>
          <cell r="ER398">
            <v>0.06</v>
          </cell>
          <cell r="ES398">
            <v>4.4999999999999998E-2</v>
          </cell>
          <cell r="ET398">
            <v>6.8000000000000005E-2</v>
          </cell>
          <cell r="EV398">
            <v>0.113</v>
          </cell>
          <cell r="EW398">
            <v>0.51100000000000001</v>
          </cell>
          <cell r="EX398">
            <v>0.53400000000000003</v>
          </cell>
          <cell r="EZ398">
            <v>7.74</v>
          </cell>
          <cell r="FA398">
            <v>0.03</v>
          </cell>
          <cell r="FB398">
            <v>3.7999999999999999E-2</v>
          </cell>
          <cell r="FC398">
            <v>0.03</v>
          </cell>
          <cell r="FD398">
            <v>0</v>
          </cell>
          <cell r="FE398">
            <v>0.06</v>
          </cell>
          <cell r="FF398">
            <v>0.03</v>
          </cell>
          <cell r="FG398">
            <v>0.15</v>
          </cell>
          <cell r="FH398">
            <v>0.16500000000000001</v>
          </cell>
          <cell r="FI398">
            <v>0.12</v>
          </cell>
          <cell r="FJ398">
            <v>0.308</v>
          </cell>
          <cell r="FK398">
            <v>6.8000000000000005E-2</v>
          </cell>
          <cell r="GA398">
            <v>0.03</v>
          </cell>
          <cell r="GB398">
            <v>6.8000000000000005E-2</v>
          </cell>
          <cell r="GC398">
            <v>0.105</v>
          </cell>
          <cell r="GD398">
            <v>0.105</v>
          </cell>
          <cell r="GE398">
            <v>0.19500000000000001</v>
          </cell>
          <cell r="GF398">
            <v>9.8000000000000004E-2</v>
          </cell>
          <cell r="GG398">
            <v>0.45100000000000001</v>
          </cell>
          <cell r="GH398">
            <v>0.42099999999999999</v>
          </cell>
          <cell r="GI398">
            <v>0.436</v>
          </cell>
          <cell r="GJ398">
            <v>0.436</v>
          </cell>
          <cell r="GK398">
            <v>0.436</v>
          </cell>
          <cell r="GL398">
            <v>0.45900000000000002</v>
          </cell>
          <cell r="GM398">
            <v>0.496</v>
          </cell>
          <cell r="GN398">
            <v>0.39800000000000002</v>
          </cell>
          <cell r="GO398">
            <v>0.33800000000000002</v>
          </cell>
          <cell r="GP398">
            <v>0.36099999999999999</v>
          </cell>
          <cell r="GQ398">
            <v>0.29299999999999998</v>
          </cell>
          <cell r="GR398">
            <v>0.39100000000000001</v>
          </cell>
          <cell r="GS398">
            <v>8.0000000000000002E-3</v>
          </cell>
          <cell r="GT398">
            <v>6.8000000000000005E-2</v>
          </cell>
          <cell r="GU398">
            <v>8.3000000000000004E-2</v>
          </cell>
          <cell r="GV398">
            <v>5.2999999999999999E-2</v>
          </cell>
          <cell r="GW398">
            <v>2.3E-2</v>
          </cell>
          <cell r="GX398">
            <v>2.3E-2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1.4999999999999999E-2</v>
          </cell>
          <cell r="HD398">
            <v>0</v>
          </cell>
          <cell r="HE398">
            <v>1.4999999999999999E-2</v>
          </cell>
          <cell r="HF398">
            <v>4.4999999999999998E-2</v>
          </cell>
          <cell r="HG398">
            <v>3.7999999999999999E-2</v>
          </cell>
          <cell r="HH398">
            <v>4.4999999999999998E-2</v>
          </cell>
          <cell r="HI398">
            <v>3.7999999999999999E-2</v>
          </cell>
          <cell r="HJ398">
            <v>0.03</v>
          </cell>
        </row>
        <row r="399">
          <cell r="G399" t="str">
            <v>MCCORMICK</v>
          </cell>
          <cell r="L399" t="str">
            <v>Pilsen-Little Village Elementary Network</v>
          </cell>
          <cell r="AB399">
            <v>610063</v>
          </cell>
          <cell r="AR399" t="str">
            <v>62</v>
          </cell>
          <cell r="AS399" t="str">
            <v>weak</v>
          </cell>
          <cell r="AT399" t="str">
            <v>neutral</v>
          </cell>
          <cell r="AU399" t="str">
            <v>weak</v>
          </cell>
          <cell r="AV399">
            <v>35</v>
          </cell>
          <cell r="AW399">
            <v>54</v>
          </cell>
          <cell r="AX399">
            <v>36</v>
          </cell>
          <cell r="AY399">
            <v>292</v>
          </cell>
          <cell r="AZ399">
            <v>0</v>
          </cell>
          <cell r="BA399">
            <v>0</v>
          </cell>
          <cell r="BB399">
            <v>0</v>
          </cell>
          <cell r="BC399">
            <v>282</v>
          </cell>
          <cell r="BI399">
            <v>0</v>
          </cell>
          <cell r="BJ399">
            <v>0</v>
          </cell>
          <cell r="BK399">
            <v>2.4E-2</v>
          </cell>
          <cell r="BL399">
            <v>1.4E-2</v>
          </cell>
          <cell r="BM399">
            <v>7.0000000000000001E-3</v>
          </cell>
          <cell r="BN399">
            <v>6.2E-2</v>
          </cell>
          <cell r="BO399">
            <v>4.1000000000000002E-2</v>
          </cell>
          <cell r="BP399">
            <v>9.9000000000000005E-2</v>
          </cell>
          <cell r="BQ399">
            <v>0.12</v>
          </cell>
          <cell r="BR399">
            <v>1.4E-2</v>
          </cell>
          <cell r="BS399">
            <v>9.9000000000000005E-2</v>
          </cell>
          <cell r="BT399">
            <v>0.19900000000000001</v>
          </cell>
          <cell r="BU399">
            <v>0.49299999999999999</v>
          </cell>
          <cell r="BV399">
            <v>0.432</v>
          </cell>
          <cell r="BW399">
            <v>0.40799999999999997</v>
          </cell>
          <cell r="BX399">
            <v>0.27700000000000002</v>
          </cell>
          <cell r="BY399">
            <v>0.438</v>
          </cell>
          <cell r="BZ399">
            <v>0.32900000000000001</v>
          </cell>
          <cell r="CA399">
            <v>1.4E-2</v>
          </cell>
          <cell r="CB399">
            <v>0.01</v>
          </cell>
          <cell r="CC399">
            <v>2.4E-2</v>
          </cell>
          <cell r="CD399">
            <v>2.4E-2</v>
          </cell>
          <cell r="CE399">
            <v>2.7E-2</v>
          </cell>
          <cell r="CF399">
            <v>3.1E-2</v>
          </cell>
          <cell r="CG399">
            <v>0.45200000000000001</v>
          </cell>
          <cell r="CH399">
            <v>0.45900000000000002</v>
          </cell>
          <cell r="CI399">
            <v>0.42499999999999999</v>
          </cell>
          <cell r="CJ399">
            <v>0.67100000000000004</v>
          </cell>
          <cell r="CK399">
            <v>0.42799999999999999</v>
          </cell>
          <cell r="CL399">
            <v>0.38</v>
          </cell>
          <cell r="CM399">
            <v>0</v>
          </cell>
          <cell r="CN399">
            <v>0</v>
          </cell>
          <cell r="CO399">
            <v>0</v>
          </cell>
          <cell r="CP399">
            <v>3.0000000000000001E-3</v>
          </cell>
          <cell r="CQ399">
            <v>0</v>
          </cell>
          <cell r="CR399">
            <v>7.0000000000000001E-3</v>
          </cell>
          <cell r="CS399">
            <v>0</v>
          </cell>
          <cell r="CT399">
            <v>5.0999999999999997E-2</v>
          </cell>
          <cell r="CU399">
            <v>0</v>
          </cell>
          <cell r="CV399">
            <v>7.0000000000000001E-3</v>
          </cell>
          <cell r="CW399">
            <v>0.01</v>
          </cell>
          <cell r="CX399">
            <v>2.1000000000000001E-2</v>
          </cell>
          <cell r="CY399">
            <v>2.7E-2</v>
          </cell>
          <cell r="CZ399">
            <v>3.4000000000000002E-2</v>
          </cell>
          <cell r="DA399">
            <v>2.7E-2</v>
          </cell>
          <cell r="DB399">
            <v>7.4999999999999997E-2</v>
          </cell>
          <cell r="DC399">
            <v>9.6000000000000002E-2</v>
          </cell>
          <cell r="DD399">
            <v>6.5000000000000002E-2</v>
          </cell>
          <cell r="DE399">
            <v>0.17100000000000001</v>
          </cell>
          <cell r="DF399">
            <v>0.19500000000000001</v>
          </cell>
          <cell r="DG399">
            <v>0.20499999999999999</v>
          </cell>
          <cell r="DH399">
            <v>0.223</v>
          </cell>
          <cell r="DI399">
            <v>0.20200000000000001</v>
          </cell>
          <cell r="DJ399">
            <v>0.25700000000000001</v>
          </cell>
          <cell r="DK399">
            <v>0.24299999999999999</v>
          </cell>
          <cell r="DL399">
            <v>0.253</v>
          </cell>
          <cell r="DM399">
            <v>0.25700000000000001</v>
          </cell>
          <cell r="DN399">
            <v>7.0000000000000001E-3</v>
          </cell>
          <cell r="DO399">
            <v>1.4E-2</v>
          </cell>
          <cell r="DP399">
            <v>1.7000000000000001E-2</v>
          </cell>
          <cell r="DQ399">
            <v>2.1000000000000001E-2</v>
          </cell>
          <cell r="DR399">
            <v>7.0000000000000001E-3</v>
          </cell>
          <cell r="DS399">
            <v>1.4E-2</v>
          </cell>
          <cell r="DT399">
            <v>2.1000000000000001E-2</v>
          </cell>
          <cell r="DU399">
            <v>1.4E-2</v>
          </cell>
          <cell r="DV399">
            <v>2.1000000000000001E-2</v>
          </cell>
          <cell r="DW399">
            <v>0.81499999999999995</v>
          </cell>
          <cell r="DX399">
            <v>0.78100000000000003</v>
          </cell>
          <cell r="DY399">
            <v>0.75700000000000001</v>
          </cell>
          <cell r="DZ399">
            <v>0.72599999999999998</v>
          </cell>
          <cell r="EA399">
            <v>0.75700000000000001</v>
          </cell>
          <cell r="EB399">
            <v>0.69499999999999995</v>
          </cell>
          <cell r="EC399">
            <v>0.66100000000000003</v>
          </cell>
          <cell r="ED399">
            <v>0.58599999999999997</v>
          </cell>
          <cell r="EE399">
            <v>0.65800000000000003</v>
          </cell>
          <cell r="EF399">
            <v>0.42499999999999999</v>
          </cell>
          <cell r="EG399">
            <v>0.01</v>
          </cell>
          <cell r="EH399">
            <v>0</v>
          </cell>
          <cell r="EJ399">
            <v>0.247</v>
          </cell>
          <cell r="EK399">
            <v>6.2E-2</v>
          </cell>
          <cell r="EL399">
            <v>2.7E-2</v>
          </cell>
          <cell r="EN399">
            <v>0.151</v>
          </cell>
          <cell r="EO399">
            <v>0.40100000000000002</v>
          </cell>
          <cell r="EP399">
            <v>0.38700000000000001</v>
          </cell>
          <cell r="ER399">
            <v>7.1999999999999995E-2</v>
          </cell>
          <cell r="ES399">
            <v>3.1E-2</v>
          </cell>
          <cell r="ET399">
            <v>7.1999999999999995E-2</v>
          </cell>
          <cell r="EV399">
            <v>0.106</v>
          </cell>
          <cell r="EW399">
            <v>0.497</v>
          </cell>
          <cell r="EX399">
            <v>0.51400000000000001</v>
          </cell>
          <cell r="EZ399">
            <v>8.66</v>
          </cell>
          <cell r="FA399">
            <v>3.0000000000000001E-3</v>
          </cell>
          <cell r="FB399">
            <v>0</v>
          </cell>
          <cell r="FC399">
            <v>3.0000000000000001E-3</v>
          </cell>
          <cell r="FD399">
            <v>1.4E-2</v>
          </cell>
          <cell r="FE399">
            <v>5.0999999999999997E-2</v>
          </cell>
          <cell r="FF399">
            <v>3.1E-2</v>
          </cell>
          <cell r="FG399">
            <v>7.9000000000000001E-2</v>
          </cell>
          <cell r="FH399">
            <v>0.14699999999999999</v>
          </cell>
          <cell r="FI399">
            <v>0.20499999999999999</v>
          </cell>
          <cell r="FJ399">
            <v>0.40100000000000002</v>
          </cell>
          <cell r="FK399">
            <v>6.5000000000000002E-2</v>
          </cell>
          <cell r="GA399">
            <v>2.4E-2</v>
          </cell>
          <cell r="GB399">
            <v>3.0000000000000001E-3</v>
          </cell>
          <cell r="GC399">
            <v>1.7000000000000001E-2</v>
          </cell>
          <cell r="GD399">
            <v>3.7999999999999999E-2</v>
          </cell>
          <cell r="GE399">
            <v>0.11</v>
          </cell>
          <cell r="GF399">
            <v>1.7000000000000001E-2</v>
          </cell>
          <cell r="GG399">
            <v>0.40799999999999997</v>
          </cell>
          <cell r="GH399">
            <v>0.39400000000000002</v>
          </cell>
          <cell r="GI399">
            <v>0.36</v>
          </cell>
          <cell r="GJ399">
            <v>0.34599999999999997</v>
          </cell>
          <cell r="GK399">
            <v>0.41099999999999998</v>
          </cell>
          <cell r="GL399">
            <v>0.438</v>
          </cell>
          <cell r="GM399">
            <v>0.51</v>
          </cell>
          <cell r="GN399">
            <v>0.29799999999999999</v>
          </cell>
          <cell r="GO399">
            <v>0.39400000000000002</v>
          </cell>
          <cell r="GP399">
            <v>0.38400000000000001</v>
          </cell>
          <cell r="GQ399">
            <v>0.33200000000000002</v>
          </cell>
          <cell r="GR399">
            <v>0.42099999999999999</v>
          </cell>
          <cell r="GS399">
            <v>7.0000000000000001E-3</v>
          </cell>
          <cell r="GT399">
            <v>0.223</v>
          </cell>
          <cell r="GU399">
            <v>0.158</v>
          </cell>
          <cell r="GV399">
            <v>0.161</v>
          </cell>
          <cell r="GW399">
            <v>7.9000000000000001E-2</v>
          </cell>
          <cell r="GX399">
            <v>5.5E-2</v>
          </cell>
          <cell r="GY399">
            <v>7.0000000000000001E-3</v>
          </cell>
          <cell r="GZ399">
            <v>1.4E-2</v>
          </cell>
          <cell r="HA399">
            <v>7.0000000000000001E-3</v>
          </cell>
          <cell r="HB399">
            <v>0.01</v>
          </cell>
          <cell r="HC399">
            <v>0.01</v>
          </cell>
          <cell r="HD399">
            <v>0.01</v>
          </cell>
          <cell r="HE399">
            <v>4.4999999999999998E-2</v>
          </cell>
          <cell r="HF399">
            <v>6.8000000000000005E-2</v>
          </cell>
          <cell r="HG399">
            <v>6.5000000000000002E-2</v>
          </cell>
          <cell r="HH399">
            <v>6.2E-2</v>
          </cell>
          <cell r="HI399">
            <v>5.8000000000000003E-2</v>
          </cell>
          <cell r="HJ399">
            <v>5.8000000000000003E-2</v>
          </cell>
        </row>
        <row r="400">
          <cell r="G400" t="str">
            <v>TILL</v>
          </cell>
          <cell r="L400" t="str">
            <v>Burnham Park Elementary Network</v>
          </cell>
          <cell r="AB400">
            <v>610065</v>
          </cell>
          <cell r="AR400" t="str">
            <v>&lt; 30</v>
          </cell>
          <cell r="AS400" t="str">
            <v/>
          </cell>
          <cell r="AT400" t="str">
            <v/>
          </cell>
          <cell r="AU400" t="str">
            <v/>
          </cell>
        </row>
        <row r="401">
          <cell r="G401" t="str">
            <v>MCDADE</v>
          </cell>
          <cell r="L401" t="str">
            <v>Skyway Elementary Network</v>
          </cell>
          <cell r="AB401">
            <v>610066</v>
          </cell>
          <cell r="AR401" t="str">
            <v>&lt; 30</v>
          </cell>
          <cell r="AS401" t="str">
            <v/>
          </cell>
          <cell r="AT401" t="str">
            <v/>
          </cell>
          <cell r="AU401" t="str">
            <v/>
          </cell>
        </row>
        <row r="402">
          <cell r="G402" t="str">
            <v>MCKAY</v>
          </cell>
          <cell r="L402" t="str">
            <v>Midway Elementary Network</v>
          </cell>
          <cell r="AB402">
            <v>610067</v>
          </cell>
          <cell r="AR402" t="str">
            <v>74</v>
          </cell>
          <cell r="AS402" t="str">
            <v>weak</v>
          </cell>
          <cell r="AT402" t="str">
            <v>neutral</v>
          </cell>
          <cell r="AU402" t="str">
            <v>strong</v>
          </cell>
          <cell r="AV402">
            <v>36</v>
          </cell>
          <cell r="AW402">
            <v>55</v>
          </cell>
          <cell r="AX402">
            <v>61</v>
          </cell>
          <cell r="AY402">
            <v>355</v>
          </cell>
          <cell r="AZ402">
            <v>0</v>
          </cell>
          <cell r="BA402">
            <v>0</v>
          </cell>
          <cell r="BB402">
            <v>283</v>
          </cell>
          <cell r="BC402">
            <v>58</v>
          </cell>
          <cell r="BI402">
            <v>0.02</v>
          </cell>
          <cell r="BJ402">
            <v>0.02</v>
          </cell>
          <cell r="BK402">
            <v>1.4E-2</v>
          </cell>
          <cell r="BL402">
            <v>1.0999999999999999E-2</v>
          </cell>
          <cell r="BM402">
            <v>3.1E-2</v>
          </cell>
          <cell r="BN402">
            <v>0.09</v>
          </cell>
          <cell r="BO402">
            <v>0.16300000000000001</v>
          </cell>
          <cell r="BP402">
            <v>0.107</v>
          </cell>
          <cell r="BQ402">
            <v>9.2999999999999999E-2</v>
          </cell>
          <cell r="BR402">
            <v>7.9000000000000001E-2</v>
          </cell>
          <cell r="BS402">
            <v>0.11799999999999999</v>
          </cell>
          <cell r="BT402">
            <v>0.13200000000000001</v>
          </cell>
          <cell r="BU402">
            <v>0.35799999999999998</v>
          </cell>
          <cell r="BV402">
            <v>0.29599999999999999</v>
          </cell>
          <cell r="BW402">
            <v>0.35499999999999998</v>
          </cell>
          <cell r="BX402">
            <v>0.23100000000000001</v>
          </cell>
          <cell r="BY402">
            <v>0.307</v>
          </cell>
          <cell r="BZ402">
            <v>0.28999999999999998</v>
          </cell>
          <cell r="CA402">
            <v>1.4E-2</v>
          </cell>
          <cell r="CB402">
            <v>1.4E-2</v>
          </cell>
          <cell r="CC402">
            <v>1.4E-2</v>
          </cell>
          <cell r="CD402">
            <v>8.0000000000000002E-3</v>
          </cell>
          <cell r="CE402">
            <v>1.7000000000000001E-2</v>
          </cell>
          <cell r="CF402">
            <v>3.1E-2</v>
          </cell>
          <cell r="CG402">
            <v>0.44500000000000001</v>
          </cell>
          <cell r="CH402">
            <v>0.56299999999999994</v>
          </cell>
          <cell r="CI402">
            <v>0.52400000000000002</v>
          </cell>
          <cell r="CJ402">
            <v>0.67</v>
          </cell>
          <cell r="CK402">
            <v>0.52700000000000002</v>
          </cell>
          <cell r="CL402">
            <v>0.45600000000000002</v>
          </cell>
          <cell r="CM402">
            <v>0</v>
          </cell>
          <cell r="CN402">
            <v>3.0000000000000001E-3</v>
          </cell>
          <cell r="CO402">
            <v>0</v>
          </cell>
          <cell r="CP402">
            <v>6.0000000000000001E-3</v>
          </cell>
          <cell r="CQ402">
            <v>0</v>
          </cell>
          <cell r="CR402">
            <v>8.0000000000000002E-3</v>
          </cell>
          <cell r="CS402">
            <v>0.02</v>
          </cell>
          <cell r="CT402">
            <v>5.3999999999999999E-2</v>
          </cell>
          <cell r="CU402">
            <v>1.7000000000000001E-2</v>
          </cell>
          <cell r="CV402">
            <v>1.4E-2</v>
          </cell>
          <cell r="CW402">
            <v>1.7000000000000001E-2</v>
          </cell>
          <cell r="CX402">
            <v>1.7000000000000001E-2</v>
          </cell>
          <cell r="CY402">
            <v>3.4000000000000002E-2</v>
          </cell>
          <cell r="CZ402">
            <v>2.3E-2</v>
          </cell>
          <cell r="DA402">
            <v>4.8000000000000001E-2</v>
          </cell>
          <cell r="DB402">
            <v>5.8999999999999997E-2</v>
          </cell>
          <cell r="DC402">
            <v>6.5000000000000002E-2</v>
          </cell>
          <cell r="DD402">
            <v>6.8000000000000005E-2</v>
          </cell>
          <cell r="DE402">
            <v>0.14399999999999999</v>
          </cell>
          <cell r="DF402">
            <v>0.17199999999999999</v>
          </cell>
          <cell r="DG402">
            <v>0.186</v>
          </cell>
          <cell r="DH402">
            <v>0.17199999999999999</v>
          </cell>
          <cell r="DI402">
            <v>0.2</v>
          </cell>
          <cell r="DJ402">
            <v>0.28999999999999998</v>
          </cell>
          <cell r="DK402">
            <v>0.22500000000000001</v>
          </cell>
          <cell r="DL402">
            <v>0.223</v>
          </cell>
          <cell r="DM402">
            <v>0.223</v>
          </cell>
          <cell r="DN402">
            <v>1.0999999999999999E-2</v>
          </cell>
          <cell r="DO402">
            <v>6.0000000000000001E-3</v>
          </cell>
          <cell r="DP402">
            <v>8.0000000000000002E-3</v>
          </cell>
          <cell r="DQ402">
            <v>1.0999999999999999E-2</v>
          </cell>
          <cell r="DR402">
            <v>8.0000000000000002E-3</v>
          </cell>
          <cell r="DS402">
            <v>0.02</v>
          </cell>
          <cell r="DT402">
            <v>8.0000000000000002E-3</v>
          </cell>
          <cell r="DU402">
            <v>2.3E-2</v>
          </cell>
          <cell r="DV402">
            <v>2.5000000000000001E-2</v>
          </cell>
          <cell r="DW402">
            <v>0.83099999999999996</v>
          </cell>
          <cell r="DX402">
            <v>0.80300000000000005</v>
          </cell>
          <cell r="DY402">
            <v>0.78900000000000003</v>
          </cell>
          <cell r="DZ402">
            <v>0.77700000000000002</v>
          </cell>
          <cell r="EA402">
            <v>0.76900000000000002</v>
          </cell>
          <cell r="EB402">
            <v>0.63400000000000001</v>
          </cell>
          <cell r="EC402">
            <v>0.68700000000000006</v>
          </cell>
          <cell r="ED402">
            <v>0.63700000000000001</v>
          </cell>
          <cell r="EE402">
            <v>0.66800000000000004</v>
          </cell>
          <cell r="EF402">
            <v>0.372</v>
          </cell>
          <cell r="EG402">
            <v>4.2000000000000003E-2</v>
          </cell>
          <cell r="EH402">
            <v>6.0000000000000001E-3</v>
          </cell>
          <cell r="EJ402">
            <v>0.30099999999999999</v>
          </cell>
          <cell r="EK402">
            <v>0.17199999999999999</v>
          </cell>
          <cell r="EL402">
            <v>0.113</v>
          </cell>
          <cell r="EN402">
            <v>0.14599999999999999</v>
          </cell>
          <cell r="EO402">
            <v>0.313</v>
          </cell>
          <cell r="EP402">
            <v>0.315</v>
          </cell>
          <cell r="ER402">
            <v>3.1E-2</v>
          </cell>
          <cell r="ES402">
            <v>3.9E-2</v>
          </cell>
          <cell r="ET402">
            <v>8.5000000000000006E-2</v>
          </cell>
          <cell r="EV402">
            <v>0.14899999999999999</v>
          </cell>
          <cell r="EW402">
            <v>0.434</v>
          </cell>
          <cell r="EX402">
            <v>0.48199999999999998</v>
          </cell>
          <cell r="EZ402">
            <v>6.92</v>
          </cell>
          <cell r="FA402">
            <v>5.0999999999999997E-2</v>
          </cell>
          <cell r="FB402">
            <v>1.0999999999999999E-2</v>
          </cell>
          <cell r="FC402">
            <v>4.8000000000000001E-2</v>
          </cell>
          <cell r="FD402">
            <v>4.4999999999999998E-2</v>
          </cell>
          <cell r="FE402">
            <v>0.14899999999999999</v>
          </cell>
          <cell r="FF402">
            <v>0.107</v>
          </cell>
          <cell r="FG402">
            <v>0.09</v>
          </cell>
          <cell r="FH402">
            <v>0.14099999999999999</v>
          </cell>
          <cell r="FI402">
            <v>7.5999999999999998E-2</v>
          </cell>
          <cell r="FJ402">
            <v>0.24199999999999999</v>
          </cell>
          <cell r="FK402">
            <v>3.9E-2</v>
          </cell>
          <cell r="GA402">
            <v>0</v>
          </cell>
          <cell r="GB402">
            <v>6.0000000000000001E-3</v>
          </cell>
          <cell r="GC402">
            <v>8.0000000000000002E-3</v>
          </cell>
          <cell r="GD402">
            <v>1.4E-2</v>
          </cell>
          <cell r="GE402">
            <v>5.3999999999999999E-2</v>
          </cell>
          <cell r="GF402">
            <v>6.0000000000000001E-3</v>
          </cell>
          <cell r="GG402">
            <v>0.28199999999999997</v>
          </cell>
          <cell r="GH402">
            <v>0.23100000000000001</v>
          </cell>
          <cell r="GI402">
            <v>0.23699999999999999</v>
          </cell>
          <cell r="GJ402">
            <v>0.27</v>
          </cell>
          <cell r="GK402">
            <v>0.36099999999999999</v>
          </cell>
          <cell r="GL402">
            <v>0.30399999999999999</v>
          </cell>
          <cell r="GM402">
            <v>0.60799999999999998</v>
          </cell>
          <cell r="GN402">
            <v>0.41399999999999998</v>
          </cell>
          <cell r="GO402">
            <v>0.51300000000000001</v>
          </cell>
          <cell r="GP402">
            <v>0.49299999999999999</v>
          </cell>
          <cell r="GQ402">
            <v>0.39200000000000002</v>
          </cell>
          <cell r="GR402">
            <v>0.56899999999999995</v>
          </cell>
          <cell r="GS402">
            <v>5.0999999999999997E-2</v>
          </cell>
          <cell r="GT402">
            <v>0.254</v>
          </cell>
          <cell r="GU402">
            <v>0.158</v>
          </cell>
          <cell r="GV402">
            <v>0.14399999999999999</v>
          </cell>
          <cell r="GW402">
            <v>0.124</v>
          </cell>
          <cell r="GX402">
            <v>5.6000000000000001E-2</v>
          </cell>
          <cell r="GY402">
            <v>1.7000000000000001E-2</v>
          </cell>
          <cell r="GZ402">
            <v>3.9E-2</v>
          </cell>
          <cell r="HA402">
            <v>3.1E-2</v>
          </cell>
          <cell r="HB402">
            <v>2.3E-2</v>
          </cell>
          <cell r="HC402">
            <v>1.7000000000000001E-2</v>
          </cell>
          <cell r="HD402">
            <v>1.7000000000000001E-2</v>
          </cell>
          <cell r="HE402">
            <v>4.2000000000000003E-2</v>
          </cell>
          <cell r="HF402">
            <v>5.6000000000000001E-2</v>
          </cell>
          <cell r="HG402">
            <v>5.3999999999999999E-2</v>
          </cell>
          <cell r="HH402">
            <v>5.6000000000000001E-2</v>
          </cell>
          <cell r="HI402">
            <v>5.3999999999999999E-2</v>
          </cell>
          <cell r="HJ402">
            <v>4.8000000000000001E-2</v>
          </cell>
        </row>
        <row r="403">
          <cell r="G403" t="str">
            <v>HANSON PARK</v>
          </cell>
          <cell r="L403" t="str">
            <v>Fullerton Elementary Network</v>
          </cell>
          <cell r="AB403">
            <v>610068</v>
          </cell>
          <cell r="AR403" t="str">
            <v>43</v>
          </cell>
          <cell r="AS403" t="str">
            <v>neutral</v>
          </cell>
          <cell r="AT403" t="str">
            <v>strong</v>
          </cell>
          <cell r="AU403" t="str">
            <v>neutral</v>
          </cell>
          <cell r="AV403">
            <v>40</v>
          </cell>
          <cell r="AW403">
            <v>63</v>
          </cell>
          <cell r="AX403">
            <v>46</v>
          </cell>
          <cell r="AY403">
            <v>366</v>
          </cell>
          <cell r="AZ403">
            <v>5</v>
          </cell>
          <cell r="BA403">
            <v>0</v>
          </cell>
          <cell r="BB403">
            <v>6</v>
          </cell>
          <cell r="BC403">
            <v>332</v>
          </cell>
          <cell r="BI403">
            <v>1.6E-2</v>
          </cell>
          <cell r="BJ403">
            <v>0</v>
          </cell>
          <cell r="BK403">
            <v>2.1999999999999999E-2</v>
          </cell>
          <cell r="BL403">
            <v>1.0999999999999999E-2</v>
          </cell>
          <cell r="BM403">
            <v>0.03</v>
          </cell>
          <cell r="BN403">
            <v>7.3999999999999996E-2</v>
          </cell>
          <cell r="BO403">
            <v>7.0999999999999994E-2</v>
          </cell>
          <cell r="BP403">
            <v>5.1999999999999998E-2</v>
          </cell>
          <cell r="BQ403">
            <v>6.3E-2</v>
          </cell>
          <cell r="BR403">
            <v>5.7000000000000002E-2</v>
          </cell>
          <cell r="BS403">
            <v>7.3999999999999996E-2</v>
          </cell>
          <cell r="BT403">
            <v>0.18</v>
          </cell>
          <cell r="BU403">
            <v>0.42299999999999999</v>
          </cell>
          <cell r="BV403">
            <v>0.35</v>
          </cell>
          <cell r="BW403">
            <v>0.41499999999999998</v>
          </cell>
          <cell r="BX403">
            <v>0.246</v>
          </cell>
          <cell r="BY403">
            <v>0.42299999999999999</v>
          </cell>
          <cell r="BZ403">
            <v>0.317</v>
          </cell>
          <cell r="CA403">
            <v>0.03</v>
          </cell>
          <cell r="CB403">
            <v>1.4E-2</v>
          </cell>
          <cell r="CC403">
            <v>2.5000000000000001E-2</v>
          </cell>
          <cell r="CD403">
            <v>1.9E-2</v>
          </cell>
          <cell r="CE403">
            <v>0.03</v>
          </cell>
          <cell r="CF403">
            <v>4.3999999999999997E-2</v>
          </cell>
          <cell r="CG403">
            <v>0.45900000000000002</v>
          </cell>
          <cell r="CH403">
            <v>0.58499999999999996</v>
          </cell>
          <cell r="CI403">
            <v>0.47499999999999998</v>
          </cell>
          <cell r="CJ403">
            <v>0.66700000000000004</v>
          </cell>
          <cell r="CK403">
            <v>0.443</v>
          </cell>
          <cell r="CL403">
            <v>0.38500000000000001</v>
          </cell>
          <cell r="CM403">
            <v>0</v>
          </cell>
          <cell r="CN403">
            <v>0</v>
          </cell>
          <cell r="CO403">
            <v>3.0000000000000001E-3</v>
          </cell>
          <cell r="CP403">
            <v>8.0000000000000002E-3</v>
          </cell>
          <cell r="CQ403">
            <v>3.0000000000000001E-3</v>
          </cell>
          <cell r="CR403">
            <v>0</v>
          </cell>
          <cell r="CS403">
            <v>1.4E-2</v>
          </cell>
          <cell r="CT403">
            <v>4.3999999999999997E-2</v>
          </cell>
          <cell r="CU403">
            <v>5.0000000000000001E-3</v>
          </cell>
          <cell r="CV403">
            <v>5.0000000000000001E-3</v>
          </cell>
          <cell r="CW403">
            <v>1.4E-2</v>
          </cell>
          <cell r="CX403">
            <v>5.0000000000000001E-3</v>
          </cell>
          <cell r="CY403">
            <v>2.7E-2</v>
          </cell>
          <cell r="CZ403">
            <v>1.0999999999999999E-2</v>
          </cell>
          <cell r="DA403">
            <v>2.5000000000000001E-2</v>
          </cell>
          <cell r="DB403">
            <v>4.5999999999999999E-2</v>
          </cell>
          <cell r="DC403">
            <v>5.7000000000000002E-2</v>
          </cell>
          <cell r="DD403">
            <v>3.7999999999999999E-2</v>
          </cell>
          <cell r="DE403">
            <v>0.161</v>
          </cell>
          <cell r="DF403">
            <v>0.14199999999999999</v>
          </cell>
          <cell r="DG403">
            <v>0.20200000000000001</v>
          </cell>
          <cell r="DH403">
            <v>0.189</v>
          </cell>
          <cell r="DI403">
            <v>0.183</v>
          </cell>
          <cell r="DJ403">
            <v>0.224</v>
          </cell>
          <cell r="DK403">
            <v>0.23799999999999999</v>
          </cell>
          <cell r="DL403">
            <v>0.23499999999999999</v>
          </cell>
          <cell r="DM403">
            <v>0.20200000000000001</v>
          </cell>
          <cell r="DN403">
            <v>8.0000000000000002E-3</v>
          </cell>
          <cell r="DO403">
            <v>2.7E-2</v>
          </cell>
          <cell r="DP403">
            <v>2.5000000000000001E-2</v>
          </cell>
          <cell r="DQ403">
            <v>1.9E-2</v>
          </cell>
          <cell r="DR403">
            <v>2.1999999999999999E-2</v>
          </cell>
          <cell r="DS403">
            <v>2.5000000000000001E-2</v>
          </cell>
          <cell r="DT403">
            <v>2.5000000000000001E-2</v>
          </cell>
          <cell r="DU403">
            <v>2.7E-2</v>
          </cell>
          <cell r="DV403">
            <v>2.7E-2</v>
          </cell>
          <cell r="DW403">
            <v>0.82499999999999996</v>
          </cell>
          <cell r="DX403">
            <v>0.81699999999999995</v>
          </cell>
          <cell r="DY403">
            <v>0.76500000000000001</v>
          </cell>
          <cell r="DZ403">
            <v>0.75700000000000001</v>
          </cell>
          <cell r="EA403">
            <v>0.78100000000000003</v>
          </cell>
          <cell r="EB403">
            <v>0.72699999999999998</v>
          </cell>
          <cell r="EC403">
            <v>0.67800000000000005</v>
          </cell>
          <cell r="ED403">
            <v>0.63700000000000001</v>
          </cell>
          <cell r="EE403">
            <v>0.72699999999999998</v>
          </cell>
          <cell r="EF403">
            <v>0.41499999999999998</v>
          </cell>
          <cell r="EG403">
            <v>1.9E-2</v>
          </cell>
          <cell r="EH403">
            <v>1.0999999999999999E-2</v>
          </cell>
          <cell r="EJ403">
            <v>0.21299999999999999</v>
          </cell>
          <cell r="EK403">
            <v>7.3999999999999996E-2</v>
          </cell>
          <cell r="EL403">
            <v>2.7E-2</v>
          </cell>
          <cell r="EN403">
            <v>0.17199999999999999</v>
          </cell>
          <cell r="EO403">
            <v>0.36599999999999999</v>
          </cell>
          <cell r="EP403">
            <v>0.28699999999999998</v>
          </cell>
          <cell r="ER403">
            <v>8.6999999999999994E-2</v>
          </cell>
          <cell r="ES403">
            <v>4.1000000000000002E-2</v>
          </cell>
          <cell r="ET403">
            <v>7.9000000000000001E-2</v>
          </cell>
          <cell r="EV403">
            <v>0.112</v>
          </cell>
          <cell r="EW403">
            <v>0.5</v>
          </cell>
          <cell r="EX403">
            <v>0.59599999999999997</v>
          </cell>
          <cell r="EZ403">
            <v>8.67</v>
          </cell>
          <cell r="FA403">
            <v>1.4E-2</v>
          </cell>
          <cell r="FB403">
            <v>8.0000000000000002E-3</v>
          </cell>
          <cell r="FC403">
            <v>3.0000000000000001E-3</v>
          </cell>
          <cell r="FD403">
            <v>1.6E-2</v>
          </cell>
          <cell r="FE403">
            <v>3.3000000000000002E-2</v>
          </cell>
          <cell r="FF403">
            <v>2.5000000000000001E-2</v>
          </cell>
          <cell r="FG403">
            <v>5.7000000000000002E-2</v>
          </cell>
          <cell r="FH403">
            <v>0.16900000000000001</v>
          </cell>
          <cell r="FI403">
            <v>0.17499999999999999</v>
          </cell>
          <cell r="FJ403">
            <v>0.443</v>
          </cell>
          <cell r="FK403">
            <v>5.7000000000000002E-2</v>
          </cell>
          <cell r="GA403">
            <v>1.4E-2</v>
          </cell>
          <cell r="GB403">
            <v>8.0000000000000002E-3</v>
          </cell>
          <cell r="GC403">
            <v>1.4E-2</v>
          </cell>
          <cell r="GD403">
            <v>1.6E-2</v>
          </cell>
          <cell r="GE403">
            <v>0.11700000000000001</v>
          </cell>
          <cell r="GF403">
            <v>2.1999999999999999E-2</v>
          </cell>
          <cell r="GG403">
            <v>0.34399999999999997</v>
          </cell>
          <cell r="GH403">
            <v>0.27300000000000002</v>
          </cell>
          <cell r="GI403">
            <v>0.33600000000000002</v>
          </cell>
          <cell r="GJ403">
            <v>0.34399999999999997</v>
          </cell>
          <cell r="GK403">
            <v>0.33100000000000002</v>
          </cell>
          <cell r="GL403">
            <v>0.36299999999999999</v>
          </cell>
          <cell r="GM403">
            <v>0.51900000000000002</v>
          </cell>
          <cell r="GN403">
            <v>0.41</v>
          </cell>
          <cell r="GO403">
            <v>0.432</v>
          </cell>
          <cell r="GP403">
            <v>0.42299999999999999</v>
          </cell>
          <cell r="GQ403">
            <v>0.35499999999999998</v>
          </cell>
          <cell r="GR403">
            <v>0.46700000000000003</v>
          </cell>
          <cell r="GS403">
            <v>3.7999999999999999E-2</v>
          </cell>
          <cell r="GT403">
            <v>0.189</v>
          </cell>
          <cell r="GU403">
            <v>0.109</v>
          </cell>
          <cell r="GV403">
            <v>0.11700000000000001</v>
          </cell>
          <cell r="GW403">
            <v>0.09</v>
          </cell>
          <cell r="GX403">
            <v>4.5999999999999999E-2</v>
          </cell>
          <cell r="GY403">
            <v>1.4E-2</v>
          </cell>
          <cell r="GZ403">
            <v>2.7E-2</v>
          </cell>
          <cell r="HA403">
            <v>1.6E-2</v>
          </cell>
          <cell r="HB403">
            <v>8.0000000000000002E-3</v>
          </cell>
          <cell r="HC403">
            <v>1.4E-2</v>
          </cell>
          <cell r="HD403">
            <v>1.9E-2</v>
          </cell>
          <cell r="HE403">
            <v>7.0999999999999994E-2</v>
          </cell>
          <cell r="HF403">
            <v>9.2999999999999999E-2</v>
          </cell>
          <cell r="HG403">
            <v>9.2999999999999999E-2</v>
          </cell>
          <cell r="HH403">
            <v>0.09</v>
          </cell>
          <cell r="HI403">
            <v>9.2999999999999999E-2</v>
          </cell>
          <cell r="HJ403">
            <v>8.2000000000000003E-2</v>
          </cell>
        </row>
        <row r="404">
          <cell r="G404" t="str">
            <v>MCPHERSON</v>
          </cell>
          <cell r="L404" t="str">
            <v>Ravenswood-Ridge Elementary Network</v>
          </cell>
          <cell r="AB404">
            <v>610070</v>
          </cell>
          <cell r="AR404" t="str">
            <v>&gt; 75</v>
          </cell>
          <cell r="AS404" t="str">
            <v>neutral</v>
          </cell>
          <cell r="AT404" t="str">
            <v>neutral</v>
          </cell>
          <cell r="AU404" t="str">
            <v>strong</v>
          </cell>
          <cell r="AV404">
            <v>43</v>
          </cell>
          <cell r="AW404">
            <v>58</v>
          </cell>
          <cell r="AX404">
            <v>70</v>
          </cell>
          <cell r="AY404">
            <v>316</v>
          </cell>
          <cell r="AZ404">
            <v>31</v>
          </cell>
          <cell r="BA404">
            <v>19</v>
          </cell>
          <cell r="BB404">
            <v>14</v>
          </cell>
          <cell r="BC404">
            <v>234</v>
          </cell>
          <cell r="BI404">
            <v>1.9E-2</v>
          </cell>
          <cell r="BJ404">
            <v>2.8000000000000001E-2</v>
          </cell>
          <cell r="BK404">
            <v>1.9E-2</v>
          </cell>
          <cell r="BL404">
            <v>1.9E-2</v>
          </cell>
          <cell r="BM404">
            <v>2.5000000000000001E-2</v>
          </cell>
          <cell r="BN404">
            <v>7.5999999999999998E-2</v>
          </cell>
          <cell r="BO404">
            <v>7.2999999999999995E-2</v>
          </cell>
          <cell r="BP404">
            <v>5.0999999999999997E-2</v>
          </cell>
          <cell r="BQ404">
            <v>6.6000000000000003E-2</v>
          </cell>
          <cell r="BR404">
            <v>5.7000000000000002E-2</v>
          </cell>
          <cell r="BS404">
            <v>9.1999999999999998E-2</v>
          </cell>
          <cell r="BT404">
            <v>0.17699999999999999</v>
          </cell>
          <cell r="BU404">
            <v>0.32900000000000001</v>
          </cell>
          <cell r="BV404">
            <v>0.253</v>
          </cell>
          <cell r="BW404">
            <v>0.31</v>
          </cell>
          <cell r="BX404">
            <v>0.247</v>
          </cell>
          <cell r="BY404">
            <v>0.377</v>
          </cell>
          <cell r="BZ404">
            <v>0.28499999999999998</v>
          </cell>
          <cell r="CA404">
            <v>5.0999999999999997E-2</v>
          </cell>
          <cell r="CB404">
            <v>4.7E-2</v>
          </cell>
          <cell r="CC404">
            <v>6.3E-2</v>
          </cell>
          <cell r="CD404">
            <v>3.5000000000000003E-2</v>
          </cell>
          <cell r="CE404">
            <v>5.3999999999999999E-2</v>
          </cell>
          <cell r="CF404">
            <v>0.06</v>
          </cell>
          <cell r="CG404">
            <v>0.52800000000000002</v>
          </cell>
          <cell r="CH404">
            <v>0.62</v>
          </cell>
          <cell r="CI404">
            <v>0.54100000000000004</v>
          </cell>
          <cell r="CJ404">
            <v>0.64200000000000002</v>
          </cell>
          <cell r="CK404">
            <v>0.45300000000000001</v>
          </cell>
          <cell r="CL404">
            <v>0.40200000000000002</v>
          </cell>
          <cell r="CM404">
            <v>0</v>
          </cell>
          <cell r="CN404">
            <v>1.2999999999999999E-2</v>
          </cell>
          <cell r="CO404">
            <v>8.9999999999999993E-3</v>
          </cell>
          <cell r="CP404">
            <v>8.9999999999999993E-3</v>
          </cell>
          <cell r="CQ404">
            <v>8.9999999999999993E-3</v>
          </cell>
          <cell r="CR404">
            <v>8.9999999999999993E-3</v>
          </cell>
          <cell r="CS404">
            <v>1.6E-2</v>
          </cell>
          <cell r="CT404">
            <v>0.06</v>
          </cell>
          <cell r="CU404">
            <v>2.8000000000000001E-2</v>
          </cell>
          <cell r="CV404">
            <v>1.6E-2</v>
          </cell>
          <cell r="CW404">
            <v>8.9999999999999993E-3</v>
          </cell>
          <cell r="CX404">
            <v>8.9999999999999993E-3</v>
          </cell>
          <cell r="CY404">
            <v>2.8000000000000001E-2</v>
          </cell>
          <cell r="CZ404">
            <v>2.5000000000000001E-2</v>
          </cell>
          <cell r="DA404">
            <v>3.7999999999999999E-2</v>
          </cell>
          <cell r="DB404">
            <v>4.7E-2</v>
          </cell>
          <cell r="DC404">
            <v>7.0000000000000007E-2</v>
          </cell>
          <cell r="DD404">
            <v>5.0999999999999997E-2</v>
          </cell>
          <cell r="DE404">
            <v>0.108</v>
          </cell>
          <cell r="DF404">
            <v>0.152</v>
          </cell>
          <cell r="DG404">
            <v>0.19600000000000001</v>
          </cell>
          <cell r="DH404">
            <v>0.17399999999999999</v>
          </cell>
          <cell r="DI404">
            <v>0.14199999999999999</v>
          </cell>
          <cell r="DJ404">
            <v>0.22800000000000001</v>
          </cell>
          <cell r="DK404">
            <v>0.26300000000000001</v>
          </cell>
          <cell r="DL404">
            <v>0.22800000000000001</v>
          </cell>
          <cell r="DM404">
            <v>0.23699999999999999</v>
          </cell>
          <cell r="DN404">
            <v>3.5000000000000003E-2</v>
          </cell>
          <cell r="DO404">
            <v>2.1999999999999999E-2</v>
          </cell>
          <cell r="DP404">
            <v>1.6E-2</v>
          </cell>
          <cell r="DQ404">
            <v>2.1999999999999999E-2</v>
          </cell>
          <cell r="DR404">
            <v>1.6E-2</v>
          </cell>
          <cell r="DS404">
            <v>3.2000000000000001E-2</v>
          </cell>
          <cell r="DT404">
            <v>2.5000000000000001E-2</v>
          </cell>
          <cell r="DU404">
            <v>3.2000000000000001E-2</v>
          </cell>
          <cell r="DV404">
            <v>5.0999999999999997E-2</v>
          </cell>
          <cell r="DW404">
            <v>0.84199999999999997</v>
          </cell>
          <cell r="DX404">
            <v>0.80400000000000005</v>
          </cell>
          <cell r="DY404">
            <v>0.76900000000000002</v>
          </cell>
          <cell r="DZ404">
            <v>0.76600000000000001</v>
          </cell>
          <cell r="EA404">
            <v>0.80700000000000005</v>
          </cell>
          <cell r="EB404">
            <v>0.69299999999999995</v>
          </cell>
          <cell r="EC404">
            <v>0.64900000000000002</v>
          </cell>
          <cell r="ED404">
            <v>0.61099999999999999</v>
          </cell>
          <cell r="EE404">
            <v>0.63300000000000001</v>
          </cell>
          <cell r="EF404">
            <v>0.437</v>
          </cell>
          <cell r="EG404">
            <v>2.5000000000000001E-2</v>
          </cell>
          <cell r="EH404">
            <v>1.9E-2</v>
          </cell>
          <cell r="EJ404">
            <v>0.23400000000000001</v>
          </cell>
          <cell r="EK404">
            <v>1.2999999999999999E-2</v>
          </cell>
          <cell r="EL404">
            <v>6.0000000000000001E-3</v>
          </cell>
          <cell r="EN404">
            <v>0.11700000000000001</v>
          </cell>
          <cell r="EO404">
            <v>0.215</v>
          </cell>
          <cell r="EP404">
            <v>0.19</v>
          </cell>
          <cell r="ER404">
            <v>0.114</v>
          </cell>
          <cell r="ES404">
            <v>5.3999999999999999E-2</v>
          </cell>
          <cell r="ET404">
            <v>7.2999999999999995E-2</v>
          </cell>
          <cell r="EV404">
            <v>9.8000000000000004E-2</v>
          </cell>
          <cell r="EW404">
            <v>0.69299999999999995</v>
          </cell>
          <cell r="EX404">
            <v>0.71199999999999997</v>
          </cell>
          <cell r="EZ404">
            <v>8.9</v>
          </cell>
          <cell r="FA404">
            <v>0</v>
          </cell>
          <cell r="FB404">
            <v>6.0000000000000001E-3</v>
          </cell>
          <cell r="FC404">
            <v>8.9999999999999993E-3</v>
          </cell>
          <cell r="FD404">
            <v>8.9999999999999993E-3</v>
          </cell>
          <cell r="FE404">
            <v>2.1999999999999999E-2</v>
          </cell>
          <cell r="FF404">
            <v>2.8000000000000001E-2</v>
          </cell>
          <cell r="FG404">
            <v>0.06</v>
          </cell>
          <cell r="FH404">
            <v>0.127</v>
          </cell>
          <cell r="FI404">
            <v>0.19900000000000001</v>
          </cell>
          <cell r="FJ404">
            <v>0.47499999999999998</v>
          </cell>
          <cell r="FK404">
            <v>6.3E-2</v>
          </cell>
          <cell r="GA404">
            <v>3.0000000000000001E-3</v>
          </cell>
          <cell r="GB404">
            <v>6.0000000000000001E-3</v>
          </cell>
          <cell r="GC404">
            <v>1.6E-2</v>
          </cell>
          <cell r="GD404">
            <v>6.0000000000000001E-3</v>
          </cell>
          <cell r="GE404">
            <v>7.5999999999999998E-2</v>
          </cell>
          <cell r="GF404">
            <v>3.0000000000000001E-3</v>
          </cell>
          <cell r="GG404">
            <v>0.26300000000000001</v>
          </cell>
          <cell r="GH404">
            <v>0.24099999999999999</v>
          </cell>
          <cell r="GI404">
            <v>0.24099999999999999</v>
          </cell>
          <cell r="GJ404">
            <v>0.26900000000000002</v>
          </cell>
          <cell r="GK404">
            <v>0.33500000000000002</v>
          </cell>
          <cell r="GL404">
            <v>0.17100000000000001</v>
          </cell>
          <cell r="GM404">
            <v>0.623</v>
          </cell>
          <cell r="GN404">
            <v>0.51600000000000001</v>
          </cell>
          <cell r="GO404">
            <v>0.53800000000000003</v>
          </cell>
          <cell r="GP404">
            <v>0.56999999999999995</v>
          </cell>
          <cell r="GQ404">
            <v>0.44900000000000001</v>
          </cell>
          <cell r="GR404">
            <v>0.72499999999999998</v>
          </cell>
          <cell r="GS404">
            <v>3.5000000000000003E-2</v>
          </cell>
          <cell r="GT404">
            <v>0.13</v>
          </cell>
          <cell r="GU404">
            <v>0.10100000000000001</v>
          </cell>
          <cell r="GV404">
            <v>7.0000000000000007E-2</v>
          </cell>
          <cell r="GW404">
            <v>0.06</v>
          </cell>
          <cell r="GX404">
            <v>2.8000000000000001E-2</v>
          </cell>
          <cell r="GY404">
            <v>1.9E-2</v>
          </cell>
          <cell r="GZ404">
            <v>1.6E-2</v>
          </cell>
          <cell r="HA404">
            <v>1.6E-2</v>
          </cell>
          <cell r="HB404">
            <v>1.2999999999999999E-2</v>
          </cell>
          <cell r="HC404">
            <v>8.9999999999999993E-3</v>
          </cell>
          <cell r="HD404">
            <v>1.6E-2</v>
          </cell>
          <cell r="HE404">
            <v>5.7000000000000002E-2</v>
          </cell>
          <cell r="HF404">
            <v>9.1999999999999998E-2</v>
          </cell>
          <cell r="HG404">
            <v>8.8999999999999996E-2</v>
          </cell>
          <cell r="HH404">
            <v>7.2999999999999995E-2</v>
          </cell>
          <cell r="HI404">
            <v>7.0000000000000007E-2</v>
          </cell>
          <cell r="HJ404">
            <v>5.7000000000000002E-2</v>
          </cell>
        </row>
        <row r="405">
          <cell r="G405" t="str">
            <v>MORGAN</v>
          </cell>
          <cell r="L405" t="str">
            <v>Englewood-Gresham Elementary Network</v>
          </cell>
          <cell r="AB405">
            <v>610072</v>
          </cell>
          <cell r="AR405" t="str">
            <v>59</v>
          </cell>
          <cell r="AS405" t="str">
            <v>very weak</v>
          </cell>
          <cell r="AT405" t="str">
            <v>weak</v>
          </cell>
          <cell r="AU405" t="str">
            <v>neutral</v>
          </cell>
          <cell r="AV405">
            <v>11</v>
          </cell>
          <cell r="AW405">
            <v>34</v>
          </cell>
          <cell r="AX405">
            <v>45</v>
          </cell>
          <cell r="AY405">
            <v>83</v>
          </cell>
          <cell r="AZ405">
            <v>0</v>
          </cell>
          <cell r="BA405">
            <v>0</v>
          </cell>
          <cell r="BB405">
            <v>77</v>
          </cell>
          <cell r="BC405">
            <v>3</v>
          </cell>
          <cell r="BI405">
            <v>0.14499999999999999</v>
          </cell>
          <cell r="BJ405">
            <v>0.12</v>
          </cell>
          <cell r="BK405">
            <v>0.06</v>
          </cell>
          <cell r="BL405">
            <v>2.4E-2</v>
          </cell>
          <cell r="BM405">
            <v>8.4000000000000005E-2</v>
          </cell>
          <cell r="BN405">
            <v>0.13300000000000001</v>
          </cell>
          <cell r="BO405">
            <v>0.16900000000000001</v>
          </cell>
          <cell r="BP405">
            <v>0.13300000000000001</v>
          </cell>
          <cell r="BQ405">
            <v>0.157</v>
          </cell>
          <cell r="BR405">
            <v>0.12</v>
          </cell>
          <cell r="BS405">
            <v>0.157</v>
          </cell>
          <cell r="BT405">
            <v>0.22900000000000001</v>
          </cell>
          <cell r="BU405">
            <v>0.34899999999999998</v>
          </cell>
          <cell r="BV405">
            <v>0.217</v>
          </cell>
          <cell r="BW405">
            <v>0.33700000000000002</v>
          </cell>
          <cell r="BX405">
            <v>0.217</v>
          </cell>
          <cell r="BY405">
            <v>0.38600000000000001</v>
          </cell>
          <cell r="BZ405">
            <v>0.32500000000000001</v>
          </cell>
          <cell r="CA405">
            <v>2.4E-2</v>
          </cell>
          <cell r="CB405">
            <v>3.5999999999999997E-2</v>
          </cell>
          <cell r="CC405">
            <v>3.5999999999999997E-2</v>
          </cell>
          <cell r="CD405">
            <v>4.8000000000000001E-2</v>
          </cell>
          <cell r="CE405">
            <v>2.4E-2</v>
          </cell>
          <cell r="CF405">
            <v>2.4E-2</v>
          </cell>
          <cell r="CG405">
            <v>0.313</v>
          </cell>
          <cell r="CH405">
            <v>0.49399999999999999</v>
          </cell>
          <cell r="CI405">
            <v>0.41</v>
          </cell>
          <cell r="CJ405">
            <v>0.59</v>
          </cell>
          <cell r="CK405">
            <v>0.34899999999999998</v>
          </cell>
          <cell r="CL405">
            <v>0.28899999999999998</v>
          </cell>
          <cell r="CM405">
            <v>1.2E-2</v>
          </cell>
          <cell r="CN405">
            <v>2.4E-2</v>
          </cell>
          <cell r="CO405">
            <v>2.4E-2</v>
          </cell>
          <cell r="CP405">
            <v>3.5999999999999997E-2</v>
          </cell>
          <cell r="CQ405">
            <v>0</v>
          </cell>
          <cell r="CR405">
            <v>2.4E-2</v>
          </cell>
          <cell r="CS405">
            <v>4.8000000000000001E-2</v>
          </cell>
          <cell r="CT405">
            <v>0.108</v>
          </cell>
          <cell r="CU405">
            <v>8.4000000000000005E-2</v>
          </cell>
          <cell r="CV405">
            <v>4.8000000000000001E-2</v>
          </cell>
          <cell r="CW405">
            <v>1.2E-2</v>
          </cell>
          <cell r="CX405">
            <v>2.4E-2</v>
          </cell>
          <cell r="CY405">
            <v>3.5999999999999997E-2</v>
          </cell>
          <cell r="CZ405">
            <v>4.8000000000000001E-2</v>
          </cell>
          <cell r="DA405">
            <v>0.12</v>
          </cell>
          <cell r="DB405">
            <v>7.1999999999999995E-2</v>
          </cell>
          <cell r="DC405">
            <v>9.6000000000000002E-2</v>
          </cell>
          <cell r="DD405">
            <v>0.157</v>
          </cell>
          <cell r="DE405">
            <v>0.18099999999999999</v>
          </cell>
          <cell r="DF405">
            <v>0.217</v>
          </cell>
          <cell r="DG405">
            <v>0.26500000000000001</v>
          </cell>
          <cell r="DH405">
            <v>0.193</v>
          </cell>
          <cell r="DI405">
            <v>0.20499999999999999</v>
          </cell>
          <cell r="DJ405">
            <v>0.30099999999999999</v>
          </cell>
          <cell r="DK405">
            <v>0.30099999999999999</v>
          </cell>
          <cell r="DL405">
            <v>0.193</v>
          </cell>
          <cell r="DM405">
            <v>0.18099999999999999</v>
          </cell>
          <cell r="DN405">
            <v>0</v>
          </cell>
          <cell r="DO405">
            <v>2.4E-2</v>
          </cell>
          <cell r="DP405">
            <v>2.4E-2</v>
          </cell>
          <cell r="DQ405">
            <v>1.2E-2</v>
          </cell>
          <cell r="DR405">
            <v>1.2E-2</v>
          </cell>
          <cell r="DS405">
            <v>1.2E-2</v>
          </cell>
          <cell r="DT405">
            <v>1.2E-2</v>
          </cell>
          <cell r="DU405">
            <v>2.4E-2</v>
          </cell>
          <cell r="DV405">
            <v>2.4E-2</v>
          </cell>
          <cell r="DW405">
            <v>0.75900000000000001</v>
          </cell>
          <cell r="DX405">
            <v>0.72299999999999998</v>
          </cell>
          <cell r="DY405">
            <v>0.66300000000000003</v>
          </cell>
          <cell r="DZ405">
            <v>0.72299999999999998</v>
          </cell>
          <cell r="EA405">
            <v>0.73499999999999999</v>
          </cell>
          <cell r="EB405">
            <v>0.54200000000000004</v>
          </cell>
          <cell r="EC405">
            <v>0.56599999999999995</v>
          </cell>
          <cell r="ED405">
            <v>0.57799999999999996</v>
          </cell>
          <cell r="EE405">
            <v>0.55400000000000005</v>
          </cell>
          <cell r="EF405">
            <v>0.373</v>
          </cell>
          <cell r="EG405">
            <v>3.5999999999999997E-2</v>
          </cell>
          <cell r="EH405">
            <v>2.4E-2</v>
          </cell>
          <cell r="EJ405">
            <v>0.34899999999999998</v>
          </cell>
          <cell r="EK405">
            <v>8.4000000000000005E-2</v>
          </cell>
          <cell r="EL405">
            <v>0.12</v>
          </cell>
          <cell r="EN405">
            <v>0.16900000000000001</v>
          </cell>
          <cell r="EO405">
            <v>0.33700000000000002</v>
          </cell>
          <cell r="EP405">
            <v>0.39800000000000002</v>
          </cell>
          <cell r="ER405">
            <v>2.4E-2</v>
          </cell>
          <cell r="ES405">
            <v>3.5999999999999997E-2</v>
          </cell>
          <cell r="ET405">
            <v>2.4E-2</v>
          </cell>
          <cell r="EV405">
            <v>8.4000000000000005E-2</v>
          </cell>
          <cell r="EW405">
            <v>0.50600000000000001</v>
          </cell>
          <cell r="EX405">
            <v>0.434</v>
          </cell>
          <cell r="EZ405">
            <v>6.1</v>
          </cell>
          <cell r="FA405">
            <v>0.06</v>
          </cell>
          <cell r="FB405">
            <v>7.1999999999999995E-2</v>
          </cell>
          <cell r="FC405">
            <v>9.6000000000000002E-2</v>
          </cell>
          <cell r="FD405">
            <v>8.4000000000000005E-2</v>
          </cell>
          <cell r="FE405">
            <v>0.108</v>
          </cell>
          <cell r="FF405">
            <v>7.1999999999999995E-2</v>
          </cell>
          <cell r="FG405">
            <v>0.108</v>
          </cell>
          <cell r="FH405">
            <v>0.13300000000000001</v>
          </cell>
          <cell r="FI405">
            <v>8.4000000000000005E-2</v>
          </cell>
          <cell r="FJ405">
            <v>0.157</v>
          </cell>
          <cell r="FK405">
            <v>2.4E-2</v>
          </cell>
          <cell r="GA405">
            <v>2.4E-2</v>
          </cell>
          <cell r="GB405">
            <v>1.2E-2</v>
          </cell>
          <cell r="GC405">
            <v>3.5999999999999997E-2</v>
          </cell>
          <cell r="GD405">
            <v>0</v>
          </cell>
          <cell r="GE405">
            <v>0.20499999999999999</v>
          </cell>
          <cell r="GF405">
            <v>3.5999999999999997E-2</v>
          </cell>
          <cell r="GG405">
            <v>0.27700000000000002</v>
          </cell>
          <cell r="GH405">
            <v>0.36099999999999999</v>
          </cell>
          <cell r="GI405">
            <v>0.32500000000000001</v>
          </cell>
          <cell r="GJ405">
            <v>0.38600000000000001</v>
          </cell>
          <cell r="GK405">
            <v>0.36099999999999999</v>
          </cell>
          <cell r="GL405">
            <v>0.38600000000000001</v>
          </cell>
          <cell r="GM405">
            <v>0.63900000000000001</v>
          </cell>
          <cell r="GN405">
            <v>0.38600000000000001</v>
          </cell>
          <cell r="GO405">
            <v>0.44600000000000001</v>
          </cell>
          <cell r="GP405">
            <v>0.45800000000000002</v>
          </cell>
          <cell r="GQ405">
            <v>0.30099999999999999</v>
          </cell>
          <cell r="GR405">
            <v>0.51800000000000002</v>
          </cell>
          <cell r="GS405">
            <v>2.4E-2</v>
          </cell>
          <cell r="GT405">
            <v>0.193</v>
          </cell>
          <cell r="GU405">
            <v>0.14499999999999999</v>
          </cell>
          <cell r="GV405">
            <v>0.12</v>
          </cell>
          <cell r="GW405">
            <v>0.108</v>
          </cell>
          <cell r="GX405">
            <v>3.5999999999999997E-2</v>
          </cell>
          <cell r="GY405">
            <v>2.4E-2</v>
          </cell>
          <cell r="GZ405">
            <v>0</v>
          </cell>
          <cell r="HA405">
            <v>1.2E-2</v>
          </cell>
          <cell r="HB405">
            <v>0</v>
          </cell>
          <cell r="HC405">
            <v>0</v>
          </cell>
          <cell r="HD405">
            <v>0</v>
          </cell>
          <cell r="HE405">
            <v>1.2E-2</v>
          </cell>
          <cell r="HF405">
            <v>4.8000000000000001E-2</v>
          </cell>
          <cell r="HG405">
            <v>3.5999999999999997E-2</v>
          </cell>
          <cell r="HH405">
            <v>3.5999999999999997E-2</v>
          </cell>
          <cell r="HI405">
            <v>2.4E-2</v>
          </cell>
          <cell r="HJ405">
            <v>2.4E-2</v>
          </cell>
        </row>
        <row r="406">
          <cell r="G406" t="str">
            <v>MITCHELL</v>
          </cell>
          <cell r="L406" t="str">
            <v>Fulton Elementary Network</v>
          </cell>
          <cell r="AB406">
            <v>610073</v>
          </cell>
          <cell r="AR406" t="str">
            <v>61</v>
          </cell>
          <cell r="AS406" t="str">
            <v>very strong</v>
          </cell>
          <cell r="AT406" t="str">
            <v>strong</v>
          </cell>
          <cell r="AU406" t="str">
            <v>strong</v>
          </cell>
          <cell r="AV406">
            <v>80</v>
          </cell>
          <cell r="AW406">
            <v>74</v>
          </cell>
          <cell r="AX406">
            <v>69</v>
          </cell>
          <cell r="AY406">
            <v>136</v>
          </cell>
          <cell r="AZ406">
            <v>24</v>
          </cell>
          <cell r="BA406">
            <v>2</v>
          </cell>
          <cell r="BB406">
            <v>13</v>
          </cell>
          <cell r="BC406">
            <v>80</v>
          </cell>
          <cell r="BI406">
            <v>7.0000000000000001E-3</v>
          </cell>
          <cell r="BJ406">
            <v>7.0000000000000001E-3</v>
          </cell>
          <cell r="BK406">
            <v>0</v>
          </cell>
          <cell r="BL406">
            <v>7.0000000000000001E-3</v>
          </cell>
          <cell r="BM406">
            <v>7.0000000000000001E-3</v>
          </cell>
          <cell r="BN406">
            <v>7.3999999999999996E-2</v>
          </cell>
          <cell r="BO406">
            <v>5.0999999999999997E-2</v>
          </cell>
          <cell r="BP406">
            <v>2.1999999999999999E-2</v>
          </cell>
          <cell r="BQ406">
            <v>3.6999999999999998E-2</v>
          </cell>
          <cell r="BR406">
            <v>7.0000000000000001E-3</v>
          </cell>
          <cell r="BS406">
            <v>6.6000000000000003E-2</v>
          </cell>
          <cell r="BT406">
            <v>4.3999999999999997E-2</v>
          </cell>
          <cell r="BU406">
            <v>0.221</v>
          </cell>
          <cell r="BV406">
            <v>0.16900000000000001</v>
          </cell>
          <cell r="BW406">
            <v>0.20599999999999999</v>
          </cell>
          <cell r="BX406">
            <v>7.3999999999999996E-2</v>
          </cell>
          <cell r="BY406">
            <v>0.25700000000000001</v>
          </cell>
          <cell r="BZ406">
            <v>0.19900000000000001</v>
          </cell>
          <cell r="CA406">
            <v>2.1999999999999999E-2</v>
          </cell>
          <cell r="CB406">
            <v>2.1999999999999999E-2</v>
          </cell>
          <cell r="CC406">
            <v>3.6999999999999998E-2</v>
          </cell>
          <cell r="CD406">
            <v>2.1999999999999999E-2</v>
          </cell>
          <cell r="CE406">
            <v>2.1999999999999999E-2</v>
          </cell>
          <cell r="CF406">
            <v>2.1999999999999999E-2</v>
          </cell>
          <cell r="CG406">
            <v>0.69899999999999995</v>
          </cell>
          <cell r="CH406">
            <v>0.77900000000000003</v>
          </cell>
          <cell r="CI406">
            <v>0.72099999999999997</v>
          </cell>
          <cell r="CJ406">
            <v>0.89</v>
          </cell>
          <cell r="CK406">
            <v>0.64700000000000002</v>
          </cell>
          <cell r="CL406">
            <v>0.66200000000000003</v>
          </cell>
          <cell r="CM406">
            <v>0</v>
          </cell>
          <cell r="CN406">
            <v>0</v>
          </cell>
          <cell r="CO406">
            <v>7.0000000000000001E-3</v>
          </cell>
          <cell r="CP406">
            <v>0</v>
          </cell>
          <cell r="CQ406">
            <v>0</v>
          </cell>
          <cell r="CR406">
            <v>0</v>
          </cell>
          <cell r="CS406">
            <v>7.0000000000000001E-3</v>
          </cell>
          <cell r="CT406">
            <v>2.9000000000000001E-2</v>
          </cell>
          <cell r="CU406">
            <v>7.0000000000000001E-3</v>
          </cell>
          <cell r="CV406">
            <v>1.4999999999999999E-2</v>
          </cell>
          <cell r="CW406">
            <v>2.1999999999999999E-2</v>
          </cell>
          <cell r="CX406">
            <v>1.4999999999999999E-2</v>
          </cell>
          <cell r="CY406">
            <v>2.1999999999999999E-2</v>
          </cell>
          <cell r="CZ406">
            <v>1.4999999999999999E-2</v>
          </cell>
          <cell r="DA406">
            <v>4.3999999999999997E-2</v>
          </cell>
          <cell r="DB406">
            <v>5.0999999999999997E-2</v>
          </cell>
          <cell r="DC406">
            <v>9.6000000000000002E-2</v>
          </cell>
          <cell r="DD406">
            <v>2.9000000000000001E-2</v>
          </cell>
          <cell r="DE406">
            <v>8.7999999999999995E-2</v>
          </cell>
          <cell r="DF406">
            <v>8.7999999999999995E-2</v>
          </cell>
          <cell r="DG406">
            <v>0.13200000000000001</v>
          </cell>
          <cell r="DH406">
            <v>0.14000000000000001</v>
          </cell>
          <cell r="DI406">
            <v>0.10299999999999999</v>
          </cell>
          <cell r="DJ406">
            <v>0.16200000000000001</v>
          </cell>
          <cell r="DK406">
            <v>0.154</v>
          </cell>
          <cell r="DL406">
            <v>0.20599999999999999</v>
          </cell>
          <cell r="DM406">
            <v>0.16200000000000001</v>
          </cell>
          <cell r="DN406">
            <v>2.1999999999999999E-2</v>
          </cell>
          <cell r="DO406">
            <v>1.4999999999999999E-2</v>
          </cell>
          <cell r="DP406">
            <v>2.1999999999999999E-2</v>
          </cell>
          <cell r="DQ406">
            <v>1.4999999999999999E-2</v>
          </cell>
          <cell r="DR406">
            <v>3.6999999999999998E-2</v>
          </cell>
          <cell r="DS406">
            <v>2.9000000000000001E-2</v>
          </cell>
          <cell r="DT406">
            <v>2.1999999999999999E-2</v>
          </cell>
          <cell r="DU406">
            <v>2.1999999999999999E-2</v>
          </cell>
          <cell r="DV406">
            <v>3.6999999999999998E-2</v>
          </cell>
          <cell r="DW406">
            <v>0.875</v>
          </cell>
          <cell r="DX406">
            <v>0.875</v>
          </cell>
          <cell r="DY406">
            <v>0.82399999999999995</v>
          </cell>
          <cell r="DZ406">
            <v>0.82399999999999995</v>
          </cell>
          <cell r="EA406">
            <v>0.84599999999999997</v>
          </cell>
          <cell r="EB406">
            <v>0.76500000000000001</v>
          </cell>
          <cell r="EC406">
            <v>0.76500000000000001</v>
          </cell>
          <cell r="ED406">
            <v>0.64700000000000002</v>
          </cell>
          <cell r="EE406">
            <v>0.76500000000000001</v>
          </cell>
          <cell r="EF406">
            <v>0.54400000000000004</v>
          </cell>
          <cell r="EG406">
            <v>2.1999999999999999E-2</v>
          </cell>
          <cell r="EH406">
            <v>7.0000000000000001E-3</v>
          </cell>
          <cell r="EJ406">
            <v>0.30099999999999999</v>
          </cell>
          <cell r="EK406">
            <v>2.9000000000000001E-2</v>
          </cell>
          <cell r="EL406">
            <v>2.1999999999999999E-2</v>
          </cell>
          <cell r="EN406">
            <v>2.1999999999999999E-2</v>
          </cell>
          <cell r="EO406">
            <v>0.24299999999999999</v>
          </cell>
          <cell r="EP406">
            <v>0.17599999999999999</v>
          </cell>
          <cell r="ER406">
            <v>5.0999999999999997E-2</v>
          </cell>
          <cell r="ES406">
            <v>4.3999999999999997E-2</v>
          </cell>
          <cell r="ET406">
            <v>4.3999999999999997E-2</v>
          </cell>
          <cell r="EV406">
            <v>8.1000000000000003E-2</v>
          </cell>
          <cell r="EW406">
            <v>0.66200000000000003</v>
          </cell>
          <cell r="EX406">
            <v>0.75</v>
          </cell>
          <cell r="EZ406">
            <v>9.31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2.1999999999999999E-2</v>
          </cell>
          <cell r="FF406">
            <v>2.1999999999999999E-2</v>
          </cell>
          <cell r="FG406">
            <v>2.1999999999999999E-2</v>
          </cell>
          <cell r="FH406">
            <v>0.11799999999999999</v>
          </cell>
          <cell r="FI406">
            <v>0.154</v>
          </cell>
          <cell r="FJ406">
            <v>0.61</v>
          </cell>
          <cell r="FK406">
            <v>5.0999999999999997E-2</v>
          </cell>
          <cell r="GA406">
            <v>0</v>
          </cell>
          <cell r="GB406">
            <v>2.1999999999999999E-2</v>
          </cell>
          <cell r="GC406">
            <v>2.1999999999999999E-2</v>
          </cell>
          <cell r="GD406">
            <v>7.0000000000000001E-3</v>
          </cell>
          <cell r="GE406">
            <v>0.11</v>
          </cell>
          <cell r="GF406">
            <v>7.0000000000000001E-3</v>
          </cell>
          <cell r="GG406">
            <v>0.26500000000000001</v>
          </cell>
          <cell r="GH406">
            <v>0.184</v>
          </cell>
          <cell r="GI406">
            <v>0.316</v>
          </cell>
          <cell r="GJ406">
            <v>0.309</v>
          </cell>
          <cell r="GK406">
            <v>0.441</v>
          </cell>
          <cell r="GL406">
            <v>0.184</v>
          </cell>
          <cell r="GM406">
            <v>0.69899999999999995</v>
          </cell>
          <cell r="GN406">
            <v>0.64700000000000002</v>
          </cell>
          <cell r="GO406">
            <v>0.55900000000000005</v>
          </cell>
          <cell r="GP406">
            <v>0.59599999999999997</v>
          </cell>
          <cell r="GQ406">
            <v>0.35299999999999998</v>
          </cell>
          <cell r="GR406">
            <v>0.75700000000000001</v>
          </cell>
          <cell r="GS406">
            <v>0</v>
          </cell>
          <cell r="GT406">
            <v>9.6000000000000002E-2</v>
          </cell>
          <cell r="GU406">
            <v>4.3999999999999997E-2</v>
          </cell>
          <cell r="GV406">
            <v>2.9000000000000001E-2</v>
          </cell>
          <cell r="GW406">
            <v>5.0999999999999997E-2</v>
          </cell>
          <cell r="GX406">
            <v>7.0000000000000001E-3</v>
          </cell>
          <cell r="GY406">
            <v>1.4999999999999999E-2</v>
          </cell>
          <cell r="GZ406">
            <v>1.4999999999999999E-2</v>
          </cell>
          <cell r="HA406">
            <v>1.4999999999999999E-2</v>
          </cell>
          <cell r="HB406">
            <v>1.4999999999999999E-2</v>
          </cell>
          <cell r="HC406">
            <v>1.4999999999999999E-2</v>
          </cell>
          <cell r="HD406">
            <v>1.4999999999999999E-2</v>
          </cell>
          <cell r="HE406">
            <v>2.1999999999999999E-2</v>
          </cell>
          <cell r="HF406">
            <v>3.6999999999999998E-2</v>
          </cell>
          <cell r="HG406">
            <v>4.3999999999999997E-2</v>
          </cell>
          <cell r="HH406">
            <v>4.3999999999999997E-2</v>
          </cell>
          <cell r="HI406">
            <v>2.9000000000000001E-2</v>
          </cell>
          <cell r="HJ406">
            <v>2.9000000000000001E-2</v>
          </cell>
        </row>
        <row r="407">
          <cell r="G407" t="str">
            <v>MONROE</v>
          </cell>
          <cell r="L407" t="str">
            <v>Fullerton Elementary Network</v>
          </cell>
          <cell r="AB407">
            <v>610074</v>
          </cell>
          <cell r="AR407" t="str">
            <v>50</v>
          </cell>
          <cell r="AS407" t="str">
            <v>very weak</v>
          </cell>
          <cell r="AT407" t="str">
            <v>weak</v>
          </cell>
          <cell r="AU407" t="str">
            <v>very weak</v>
          </cell>
          <cell r="AV407">
            <v>19</v>
          </cell>
          <cell r="AW407">
            <v>36</v>
          </cell>
          <cell r="AX407">
            <v>17</v>
          </cell>
          <cell r="AY407">
            <v>325</v>
          </cell>
          <cell r="AZ407">
            <v>8</v>
          </cell>
          <cell r="BA407">
            <v>2</v>
          </cell>
          <cell r="BB407">
            <v>7</v>
          </cell>
          <cell r="BC407">
            <v>293</v>
          </cell>
          <cell r="BI407">
            <v>3.4000000000000002E-2</v>
          </cell>
          <cell r="BJ407">
            <v>2.5000000000000001E-2</v>
          </cell>
          <cell r="BK407">
            <v>3.6999999999999998E-2</v>
          </cell>
          <cell r="BL407">
            <v>2.5000000000000001E-2</v>
          </cell>
          <cell r="BM407">
            <v>4.5999999999999999E-2</v>
          </cell>
          <cell r="BN407">
            <v>0.11700000000000001</v>
          </cell>
          <cell r="BO407">
            <v>0.114</v>
          </cell>
          <cell r="BP407">
            <v>0.105</v>
          </cell>
          <cell r="BQ407">
            <v>0.129</v>
          </cell>
          <cell r="BR407">
            <v>8.5999999999999993E-2</v>
          </cell>
          <cell r="BS407">
            <v>0.129</v>
          </cell>
          <cell r="BT407">
            <v>0.19700000000000001</v>
          </cell>
          <cell r="BU407">
            <v>0.43099999999999999</v>
          </cell>
          <cell r="BV407">
            <v>0.35399999999999998</v>
          </cell>
          <cell r="BW407">
            <v>0.45800000000000002</v>
          </cell>
          <cell r="BX407">
            <v>0.34799999999999998</v>
          </cell>
          <cell r="BY407">
            <v>0.42799999999999999</v>
          </cell>
          <cell r="BZ407">
            <v>0.36899999999999999</v>
          </cell>
          <cell r="CA407">
            <v>3.1E-2</v>
          </cell>
          <cell r="CB407">
            <v>3.6999999999999998E-2</v>
          </cell>
          <cell r="CC407">
            <v>0.04</v>
          </cell>
          <cell r="CD407">
            <v>2.5000000000000001E-2</v>
          </cell>
          <cell r="CE407">
            <v>2.1999999999999999E-2</v>
          </cell>
          <cell r="CF407">
            <v>0.04</v>
          </cell>
          <cell r="CG407">
            <v>0.39100000000000001</v>
          </cell>
          <cell r="CH407">
            <v>0.48</v>
          </cell>
          <cell r="CI407">
            <v>0.33500000000000002</v>
          </cell>
          <cell r="CJ407">
            <v>0.51700000000000002</v>
          </cell>
          <cell r="CK407">
            <v>0.375</v>
          </cell>
          <cell r="CL407">
            <v>0.27700000000000002</v>
          </cell>
          <cell r="CM407">
            <v>1.4999999999999999E-2</v>
          </cell>
          <cell r="CN407">
            <v>1.7999999999999999E-2</v>
          </cell>
          <cell r="CO407">
            <v>1.7999999999999999E-2</v>
          </cell>
          <cell r="CP407">
            <v>2.1999999999999999E-2</v>
          </cell>
          <cell r="CQ407">
            <v>1.7999999999999999E-2</v>
          </cell>
          <cell r="CR407">
            <v>2.1999999999999999E-2</v>
          </cell>
          <cell r="CS407">
            <v>2.5000000000000001E-2</v>
          </cell>
          <cell r="CT407">
            <v>6.8000000000000005E-2</v>
          </cell>
          <cell r="CU407">
            <v>3.1E-2</v>
          </cell>
          <cell r="CV407">
            <v>1.7999999999999999E-2</v>
          </cell>
          <cell r="CW407">
            <v>3.4000000000000002E-2</v>
          </cell>
          <cell r="CX407">
            <v>3.4000000000000002E-2</v>
          </cell>
          <cell r="CY407">
            <v>4.5999999999999999E-2</v>
          </cell>
          <cell r="CZ407">
            <v>3.4000000000000002E-2</v>
          </cell>
          <cell r="DA407">
            <v>4.5999999999999999E-2</v>
          </cell>
          <cell r="DB407">
            <v>7.0999999999999994E-2</v>
          </cell>
          <cell r="DC407">
            <v>8.3000000000000004E-2</v>
          </cell>
          <cell r="DD407">
            <v>8.8999999999999996E-2</v>
          </cell>
          <cell r="DE407">
            <v>0.218</v>
          </cell>
          <cell r="DF407">
            <v>0.222</v>
          </cell>
          <cell r="DG407">
            <v>0.26200000000000001</v>
          </cell>
          <cell r="DH407">
            <v>0.25800000000000001</v>
          </cell>
          <cell r="DI407">
            <v>0.255</v>
          </cell>
          <cell r="DJ407">
            <v>0.29499999999999998</v>
          </cell>
          <cell r="DK407">
            <v>0.28299999999999997</v>
          </cell>
          <cell r="DL407">
            <v>0.29799999999999999</v>
          </cell>
          <cell r="DM407">
            <v>0.255</v>
          </cell>
          <cell r="DN407">
            <v>1.4999999999999999E-2</v>
          </cell>
          <cell r="DO407">
            <v>1.4999999999999999E-2</v>
          </cell>
          <cell r="DP407">
            <v>3.1E-2</v>
          </cell>
          <cell r="DQ407">
            <v>1.7999999999999999E-2</v>
          </cell>
          <cell r="DR407">
            <v>1.7999999999999999E-2</v>
          </cell>
          <cell r="DS407">
            <v>1.4999999999999999E-2</v>
          </cell>
          <cell r="DT407">
            <v>3.1E-2</v>
          </cell>
          <cell r="DU407">
            <v>3.6999999999999998E-2</v>
          </cell>
          <cell r="DV407">
            <v>3.1E-2</v>
          </cell>
          <cell r="DW407">
            <v>0.73199999999999998</v>
          </cell>
          <cell r="DX407">
            <v>0.71099999999999997</v>
          </cell>
          <cell r="DY407">
            <v>0.65500000000000003</v>
          </cell>
          <cell r="DZ407">
            <v>0.65500000000000003</v>
          </cell>
          <cell r="EA407">
            <v>0.67400000000000004</v>
          </cell>
          <cell r="EB407">
            <v>0.622</v>
          </cell>
          <cell r="EC407">
            <v>0.59099999999999997</v>
          </cell>
          <cell r="ED407">
            <v>0.51400000000000001</v>
          </cell>
          <cell r="EE407">
            <v>0.59399999999999997</v>
          </cell>
          <cell r="EF407">
            <v>0.28000000000000003</v>
          </cell>
          <cell r="EG407">
            <v>2.5000000000000001E-2</v>
          </cell>
          <cell r="EH407">
            <v>1.2E-2</v>
          </cell>
          <cell r="EJ407">
            <v>0.32600000000000001</v>
          </cell>
          <cell r="EK407">
            <v>6.2E-2</v>
          </cell>
          <cell r="EL407">
            <v>4.9000000000000002E-2</v>
          </cell>
          <cell r="EN407">
            <v>0.222</v>
          </cell>
          <cell r="EO407">
            <v>0.45200000000000001</v>
          </cell>
          <cell r="EP407">
            <v>0.39400000000000002</v>
          </cell>
          <cell r="ER407">
            <v>6.8000000000000005E-2</v>
          </cell>
          <cell r="ES407">
            <v>3.6999999999999998E-2</v>
          </cell>
          <cell r="ET407">
            <v>7.3999999999999996E-2</v>
          </cell>
          <cell r="EV407">
            <v>0.105</v>
          </cell>
          <cell r="EW407">
            <v>0.42499999999999999</v>
          </cell>
          <cell r="EX407">
            <v>0.47099999999999997</v>
          </cell>
          <cell r="EZ407">
            <v>7.86</v>
          </cell>
          <cell r="FA407">
            <v>3.0000000000000001E-3</v>
          </cell>
          <cell r="FB407">
            <v>2.8000000000000001E-2</v>
          </cell>
          <cell r="FC407">
            <v>3.4000000000000002E-2</v>
          </cell>
          <cell r="FD407">
            <v>2.1999999999999999E-2</v>
          </cell>
          <cell r="FE407">
            <v>5.8000000000000003E-2</v>
          </cell>
          <cell r="FF407">
            <v>7.6999999999999999E-2</v>
          </cell>
          <cell r="FG407">
            <v>0.12</v>
          </cell>
          <cell r="FH407">
            <v>0.14799999999999999</v>
          </cell>
          <cell r="FI407">
            <v>0.157</v>
          </cell>
          <cell r="FJ407">
            <v>0.30199999999999999</v>
          </cell>
          <cell r="FK407">
            <v>5.1999999999999998E-2</v>
          </cell>
          <cell r="GA407">
            <v>4.2999999999999997E-2</v>
          </cell>
          <cell r="GB407">
            <v>4.2999999999999997E-2</v>
          </cell>
          <cell r="GC407">
            <v>4.2999999999999997E-2</v>
          </cell>
          <cell r="GD407">
            <v>9.1999999999999998E-2</v>
          </cell>
          <cell r="GE407">
            <v>0.21199999999999999</v>
          </cell>
          <cell r="GF407">
            <v>0.11700000000000001</v>
          </cell>
          <cell r="GG407">
            <v>0.40300000000000002</v>
          </cell>
          <cell r="GH407">
            <v>0.34799999999999998</v>
          </cell>
          <cell r="GI407">
            <v>0.35099999999999998</v>
          </cell>
          <cell r="GJ407">
            <v>0.35699999999999998</v>
          </cell>
          <cell r="GK407">
            <v>0.36</v>
          </cell>
          <cell r="GL407">
            <v>0.39400000000000002</v>
          </cell>
          <cell r="GM407">
            <v>0.43099999999999999</v>
          </cell>
          <cell r="GN407">
            <v>0.32600000000000001</v>
          </cell>
          <cell r="GO407">
            <v>0.39100000000000001</v>
          </cell>
          <cell r="GP407">
            <v>0.32300000000000001</v>
          </cell>
          <cell r="GQ407">
            <v>0.27400000000000002</v>
          </cell>
          <cell r="GR407">
            <v>0.36899999999999999</v>
          </cell>
          <cell r="GS407">
            <v>0.04</v>
          </cell>
          <cell r="GT407">
            <v>0.17799999999999999</v>
          </cell>
          <cell r="GU407">
            <v>0.129</v>
          </cell>
          <cell r="GV407">
            <v>0.11700000000000001</v>
          </cell>
          <cell r="GW407">
            <v>6.8000000000000005E-2</v>
          </cell>
          <cell r="GX407">
            <v>4.2999999999999997E-2</v>
          </cell>
          <cell r="GY407">
            <v>3.6999999999999998E-2</v>
          </cell>
          <cell r="GZ407">
            <v>3.6999999999999998E-2</v>
          </cell>
          <cell r="HA407">
            <v>3.4000000000000002E-2</v>
          </cell>
          <cell r="HB407">
            <v>0.04</v>
          </cell>
          <cell r="HC407">
            <v>2.5000000000000001E-2</v>
          </cell>
          <cell r="HD407">
            <v>2.8000000000000001E-2</v>
          </cell>
          <cell r="HE407">
            <v>4.5999999999999999E-2</v>
          </cell>
          <cell r="HF407">
            <v>6.8000000000000005E-2</v>
          </cell>
          <cell r="HG407">
            <v>5.1999999999999998E-2</v>
          </cell>
          <cell r="HH407">
            <v>7.0999999999999994E-2</v>
          </cell>
          <cell r="HI407">
            <v>6.2E-2</v>
          </cell>
          <cell r="HJ407">
            <v>4.9000000000000002E-2</v>
          </cell>
        </row>
        <row r="408">
          <cell r="G408" t="str">
            <v>MONTEFIORE</v>
          </cell>
          <cell r="L408" t="str">
            <v>Fulton Elementary Network</v>
          </cell>
          <cell r="AB408">
            <v>610075</v>
          </cell>
          <cell r="AR408" t="str">
            <v>&lt; 30</v>
          </cell>
          <cell r="AS408" t="str">
            <v/>
          </cell>
          <cell r="AT408" t="str">
            <v/>
          </cell>
          <cell r="AU408" t="str">
            <v/>
          </cell>
        </row>
        <row r="409">
          <cell r="G409" t="str">
            <v>MOOS</v>
          </cell>
          <cell r="L409" t="str">
            <v>Fulton Elementary Network</v>
          </cell>
          <cell r="AB409">
            <v>610076</v>
          </cell>
          <cell r="AR409" t="str">
            <v>38</v>
          </cell>
          <cell r="AS409" t="str">
            <v>neutral</v>
          </cell>
          <cell r="AT409" t="str">
            <v>neutral</v>
          </cell>
          <cell r="AU409" t="str">
            <v>neutral</v>
          </cell>
          <cell r="AV409">
            <v>50</v>
          </cell>
          <cell r="AW409">
            <v>48</v>
          </cell>
          <cell r="AX409">
            <v>53</v>
          </cell>
          <cell r="AY409">
            <v>97</v>
          </cell>
          <cell r="AZ409">
            <v>2</v>
          </cell>
          <cell r="BA409">
            <v>1</v>
          </cell>
          <cell r="BB409">
            <v>9</v>
          </cell>
          <cell r="BC409">
            <v>80</v>
          </cell>
          <cell r="BI409">
            <v>0</v>
          </cell>
          <cell r="BJ409">
            <v>0</v>
          </cell>
          <cell r="BK409">
            <v>0</v>
          </cell>
          <cell r="BL409">
            <v>2.1000000000000001E-2</v>
          </cell>
          <cell r="BM409">
            <v>2.1000000000000001E-2</v>
          </cell>
          <cell r="BN409">
            <v>5.1999999999999998E-2</v>
          </cell>
          <cell r="BO409">
            <v>6.2E-2</v>
          </cell>
          <cell r="BP409">
            <v>7.1999999999999995E-2</v>
          </cell>
          <cell r="BQ409">
            <v>7.1999999999999995E-2</v>
          </cell>
          <cell r="BR409">
            <v>9.2999999999999999E-2</v>
          </cell>
          <cell r="BS409">
            <v>6.2E-2</v>
          </cell>
          <cell r="BT409">
            <v>0.14399999999999999</v>
          </cell>
          <cell r="BU409">
            <v>0.309</v>
          </cell>
          <cell r="BV409">
            <v>0.247</v>
          </cell>
          <cell r="BW409">
            <v>0.36099999999999999</v>
          </cell>
          <cell r="BX409">
            <v>0.216</v>
          </cell>
          <cell r="BY409">
            <v>0.40200000000000002</v>
          </cell>
          <cell r="BZ409">
            <v>0.34</v>
          </cell>
          <cell r="CA409">
            <v>3.1E-2</v>
          </cell>
          <cell r="CB409">
            <v>3.1E-2</v>
          </cell>
          <cell r="CC409">
            <v>3.1E-2</v>
          </cell>
          <cell r="CD409">
            <v>0.01</v>
          </cell>
          <cell r="CE409">
            <v>2.1000000000000001E-2</v>
          </cell>
          <cell r="CF409">
            <v>3.1E-2</v>
          </cell>
          <cell r="CG409">
            <v>0.59799999999999998</v>
          </cell>
          <cell r="CH409">
            <v>0.64900000000000002</v>
          </cell>
          <cell r="CI409">
            <v>0.53600000000000003</v>
          </cell>
          <cell r="CJ409">
            <v>0.66</v>
          </cell>
          <cell r="CK409">
            <v>0.495</v>
          </cell>
          <cell r="CL409">
            <v>0.433</v>
          </cell>
          <cell r="CM409">
            <v>0</v>
          </cell>
          <cell r="CN409">
            <v>2.1000000000000001E-2</v>
          </cell>
          <cell r="CO409">
            <v>0.01</v>
          </cell>
          <cell r="CP409">
            <v>0.01</v>
          </cell>
          <cell r="CQ409">
            <v>0.01</v>
          </cell>
          <cell r="CR409">
            <v>0.01</v>
          </cell>
          <cell r="CS409">
            <v>2.1000000000000001E-2</v>
          </cell>
          <cell r="CT409">
            <v>6.2E-2</v>
          </cell>
          <cell r="CU409">
            <v>2.1000000000000001E-2</v>
          </cell>
          <cell r="CV409">
            <v>3.1E-2</v>
          </cell>
          <cell r="CW409">
            <v>4.1000000000000002E-2</v>
          </cell>
          <cell r="CX409">
            <v>4.1000000000000002E-2</v>
          </cell>
          <cell r="CY409">
            <v>3.1E-2</v>
          </cell>
          <cell r="CZ409">
            <v>4.1000000000000002E-2</v>
          </cell>
          <cell r="DA409">
            <v>6.2E-2</v>
          </cell>
          <cell r="DB409">
            <v>7.1999999999999995E-2</v>
          </cell>
          <cell r="DC409">
            <v>0.113</v>
          </cell>
          <cell r="DD409">
            <v>0.10299999999999999</v>
          </cell>
          <cell r="DE409">
            <v>0.17499999999999999</v>
          </cell>
          <cell r="DF409">
            <v>0.186</v>
          </cell>
          <cell r="DG409">
            <v>0.155</v>
          </cell>
          <cell r="DH409">
            <v>0.23699999999999999</v>
          </cell>
          <cell r="DI409">
            <v>0.17499999999999999</v>
          </cell>
          <cell r="DJ409">
            <v>0.25800000000000001</v>
          </cell>
          <cell r="DK409">
            <v>0.186</v>
          </cell>
          <cell r="DL409">
            <v>0.19600000000000001</v>
          </cell>
          <cell r="DM409">
            <v>0.16500000000000001</v>
          </cell>
          <cell r="DN409">
            <v>2.1000000000000001E-2</v>
          </cell>
          <cell r="DO409">
            <v>0.01</v>
          </cell>
          <cell r="DP409">
            <v>0</v>
          </cell>
          <cell r="DQ409">
            <v>0.01</v>
          </cell>
          <cell r="DR409">
            <v>0</v>
          </cell>
          <cell r="DS409">
            <v>0</v>
          </cell>
          <cell r="DT409">
            <v>0</v>
          </cell>
          <cell r="DU409">
            <v>0.01</v>
          </cell>
          <cell r="DV409">
            <v>0.01</v>
          </cell>
          <cell r="DW409">
            <v>0.77300000000000002</v>
          </cell>
          <cell r="DX409">
            <v>0.74199999999999999</v>
          </cell>
          <cell r="DY409">
            <v>0.79400000000000004</v>
          </cell>
          <cell r="DZ409">
            <v>0.71099999999999997</v>
          </cell>
          <cell r="EA409">
            <v>0.77300000000000002</v>
          </cell>
          <cell r="EB409">
            <v>0.67</v>
          </cell>
          <cell r="EC409">
            <v>0.72199999999999998</v>
          </cell>
          <cell r="ED409">
            <v>0.61899999999999999</v>
          </cell>
          <cell r="EE409">
            <v>0.70099999999999996</v>
          </cell>
          <cell r="EF409">
            <v>0.40200000000000002</v>
          </cell>
          <cell r="EG409">
            <v>4.1000000000000002E-2</v>
          </cell>
          <cell r="EH409">
            <v>0</v>
          </cell>
          <cell r="EJ409">
            <v>0.247</v>
          </cell>
          <cell r="EK409">
            <v>3.1E-2</v>
          </cell>
          <cell r="EL409">
            <v>4.1000000000000002E-2</v>
          </cell>
          <cell r="EN409">
            <v>0.186</v>
          </cell>
          <cell r="EO409">
            <v>0.35099999999999998</v>
          </cell>
          <cell r="EP409">
            <v>0.247</v>
          </cell>
          <cell r="ER409">
            <v>4.1000000000000002E-2</v>
          </cell>
          <cell r="ES409">
            <v>6.2E-2</v>
          </cell>
          <cell r="ET409">
            <v>6.2E-2</v>
          </cell>
          <cell r="EV409">
            <v>0.124</v>
          </cell>
          <cell r="EW409">
            <v>0.51500000000000001</v>
          </cell>
          <cell r="EX409">
            <v>0.64900000000000002</v>
          </cell>
          <cell r="EZ409">
            <v>7.99</v>
          </cell>
          <cell r="FA409">
            <v>0.01</v>
          </cell>
          <cell r="FB409">
            <v>0.01</v>
          </cell>
          <cell r="FC409">
            <v>4.1000000000000002E-2</v>
          </cell>
          <cell r="FD409">
            <v>2.1000000000000001E-2</v>
          </cell>
          <cell r="FE409">
            <v>9.2999999999999999E-2</v>
          </cell>
          <cell r="FF409">
            <v>5.1999999999999998E-2</v>
          </cell>
          <cell r="FG409">
            <v>7.1999999999999995E-2</v>
          </cell>
          <cell r="FH409">
            <v>0.14399999999999999</v>
          </cell>
          <cell r="FI409">
            <v>0.16500000000000001</v>
          </cell>
          <cell r="FJ409">
            <v>0.35099999999999998</v>
          </cell>
          <cell r="FK409">
            <v>4.1000000000000002E-2</v>
          </cell>
          <cell r="GA409">
            <v>2.1000000000000001E-2</v>
          </cell>
          <cell r="GB409">
            <v>4.1000000000000002E-2</v>
          </cell>
          <cell r="GC409">
            <v>0</v>
          </cell>
          <cell r="GD409">
            <v>0.01</v>
          </cell>
          <cell r="GE409">
            <v>6.2E-2</v>
          </cell>
          <cell r="GF409">
            <v>0</v>
          </cell>
          <cell r="GG409">
            <v>0.29899999999999999</v>
          </cell>
          <cell r="GH409">
            <v>0.29899999999999999</v>
          </cell>
          <cell r="GI409">
            <v>0.34</v>
          </cell>
          <cell r="GJ409">
            <v>0.38100000000000001</v>
          </cell>
          <cell r="GK409">
            <v>0.36099999999999999</v>
          </cell>
          <cell r="GL409">
            <v>0.34</v>
          </cell>
          <cell r="GM409">
            <v>0.56699999999999995</v>
          </cell>
          <cell r="GN409">
            <v>0.32</v>
          </cell>
          <cell r="GO409">
            <v>0.38100000000000001</v>
          </cell>
          <cell r="GP409">
            <v>0.38100000000000001</v>
          </cell>
          <cell r="GQ409">
            <v>0.42299999999999999</v>
          </cell>
          <cell r="GR409">
            <v>0.55700000000000005</v>
          </cell>
          <cell r="GS409">
            <v>3.1E-2</v>
          </cell>
          <cell r="GT409">
            <v>0.19600000000000001</v>
          </cell>
          <cell r="GU409">
            <v>0.155</v>
          </cell>
          <cell r="GV409">
            <v>0.10299999999999999</v>
          </cell>
          <cell r="GW409">
            <v>5.1999999999999998E-2</v>
          </cell>
          <cell r="GX409">
            <v>2.1000000000000001E-2</v>
          </cell>
          <cell r="GY409">
            <v>7.1999999999999995E-2</v>
          </cell>
          <cell r="GZ409">
            <v>7.1999999999999995E-2</v>
          </cell>
          <cell r="HA409">
            <v>4.1000000000000002E-2</v>
          </cell>
          <cell r="HB409">
            <v>5.1999999999999998E-2</v>
          </cell>
          <cell r="HC409">
            <v>4.1000000000000002E-2</v>
          </cell>
          <cell r="HD409">
            <v>2.1000000000000001E-2</v>
          </cell>
          <cell r="HE409">
            <v>0.01</v>
          </cell>
          <cell r="HF409">
            <v>7.1999999999999995E-2</v>
          </cell>
          <cell r="HG409">
            <v>8.2000000000000003E-2</v>
          </cell>
          <cell r="HH409">
            <v>7.1999999999999995E-2</v>
          </cell>
          <cell r="HI409">
            <v>6.2E-2</v>
          </cell>
          <cell r="HJ409">
            <v>6.2E-2</v>
          </cell>
        </row>
        <row r="410">
          <cell r="G410" t="str">
            <v>MORRILL</v>
          </cell>
          <cell r="L410" t="str">
            <v>Midway Elementary Network</v>
          </cell>
          <cell r="AB410">
            <v>610077</v>
          </cell>
          <cell r="AR410" t="str">
            <v>57</v>
          </cell>
          <cell r="AS410" t="str">
            <v>weak</v>
          </cell>
          <cell r="AT410" t="str">
            <v>weak</v>
          </cell>
          <cell r="AU410" t="str">
            <v>weak</v>
          </cell>
          <cell r="AV410">
            <v>37</v>
          </cell>
          <cell r="AW410">
            <v>28</v>
          </cell>
          <cell r="AX410">
            <v>22</v>
          </cell>
          <cell r="AY410">
            <v>256</v>
          </cell>
          <cell r="AZ410">
            <v>4</v>
          </cell>
          <cell r="BA410">
            <v>0</v>
          </cell>
          <cell r="BB410">
            <v>113</v>
          </cell>
          <cell r="BC410">
            <v>131</v>
          </cell>
          <cell r="BI410">
            <v>0.02</v>
          </cell>
          <cell r="BJ410">
            <v>0.02</v>
          </cell>
          <cell r="BK410">
            <v>5.0999999999999997E-2</v>
          </cell>
          <cell r="BL410">
            <v>1.6E-2</v>
          </cell>
          <cell r="BM410">
            <v>5.5E-2</v>
          </cell>
          <cell r="BN410">
            <v>5.5E-2</v>
          </cell>
          <cell r="BO410">
            <v>9.4E-2</v>
          </cell>
          <cell r="BP410">
            <v>6.3E-2</v>
          </cell>
          <cell r="BQ410">
            <v>0.10199999999999999</v>
          </cell>
          <cell r="BR410">
            <v>7.0000000000000007E-2</v>
          </cell>
          <cell r="BS410">
            <v>9.4E-2</v>
          </cell>
          <cell r="BT410">
            <v>0.16</v>
          </cell>
          <cell r="BU410">
            <v>0.39800000000000002</v>
          </cell>
          <cell r="BV410">
            <v>0.32800000000000001</v>
          </cell>
          <cell r="BW410">
            <v>0.371</v>
          </cell>
          <cell r="BX410">
            <v>0.223</v>
          </cell>
          <cell r="BY410">
            <v>0.38300000000000001</v>
          </cell>
          <cell r="BZ410">
            <v>0.34399999999999997</v>
          </cell>
          <cell r="CA410">
            <v>1.2E-2</v>
          </cell>
          <cell r="CB410">
            <v>1.2E-2</v>
          </cell>
          <cell r="CC410">
            <v>3.5000000000000003E-2</v>
          </cell>
          <cell r="CD410">
            <v>0.02</v>
          </cell>
          <cell r="CE410">
            <v>3.9E-2</v>
          </cell>
          <cell r="CF410">
            <v>3.5000000000000003E-2</v>
          </cell>
          <cell r="CG410">
            <v>0.47699999999999998</v>
          </cell>
          <cell r="CH410">
            <v>0.57799999999999996</v>
          </cell>
          <cell r="CI410">
            <v>0.441</v>
          </cell>
          <cell r="CJ410">
            <v>0.67200000000000004</v>
          </cell>
          <cell r="CK410">
            <v>0.43</v>
          </cell>
          <cell r="CL410">
            <v>0.40600000000000003</v>
          </cell>
          <cell r="CM410">
            <v>8.0000000000000002E-3</v>
          </cell>
          <cell r="CN410">
            <v>4.0000000000000001E-3</v>
          </cell>
          <cell r="CO410">
            <v>0.02</v>
          </cell>
          <cell r="CP410">
            <v>1.6E-2</v>
          </cell>
          <cell r="CQ410">
            <v>1.6E-2</v>
          </cell>
          <cell r="CR410">
            <v>2.3E-2</v>
          </cell>
          <cell r="CS410">
            <v>3.1E-2</v>
          </cell>
          <cell r="CT410">
            <v>7.8E-2</v>
          </cell>
          <cell r="CU410">
            <v>5.5E-2</v>
          </cell>
          <cell r="CV410">
            <v>2.3E-2</v>
          </cell>
          <cell r="CW410">
            <v>4.7E-2</v>
          </cell>
          <cell r="CX410">
            <v>4.2999999999999997E-2</v>
          </cell>
          <cell r="CY410">
            <v>6.6000000000000003E-2</v>
          </cell>
          <cell r="CZ410">
            <v>0.02</v>
          </cell>
          <cell r="DA410">
            <v>5.5E-2</v>
          </cell>
          <cell r="DB410">
            <v>0.09</v>
          </cell>
          <cell r="DC410">
            <v>0.13700000000000001</v>
          </cell>
          <cell r="DD410">
            <v>0.129</v>
          </cell>
          <cell r="DE410">
            <v>0.23400000000000001</v>
          </cell>
          <cell r="DF410">
            <v>0.26600000000000001</v>
          </cell>
          <cell r="DG410">
            <v>0.28100000000000003</v>
          </cell>
          <cell r="DH410">
            <v>0.26600000000000001</v>
          </cell>
          <cell r="DI410">
            <v>0.29699999999999999</v>
          </cell>
          <cell r="DJ410">
            <v>0.34</v>
          </cell>
          <cell r="DK410">
            <v>0.29299999999999998</v>
          </cell>
          <cell r="DL410">
            <v>0.23400000000000001</v>
          </cell>
          <cell r="DM410">
            <v>0.25800000000000001</v>
          </cell>
          <cell r="DN410">
            <v>4.0000000000000001E-3</v>
          </cell>
          <cell r="DO410">
            <v>4.0000000000000001E-3</v>
          </cell>
          <cell r="DP410">
            <v>8.0000000000000002E-3</v>
          </cell>
          <cell r="DQ410">
            <v>1.6E-2</v>
          </cell>
          <cell r="DR410">
            <v>4.0000000000000001E-3</v>
          </cell>
          <cell r="DS410">
            <v>1.2E-2</v>
          </cell>
          <cell r="DT410">
            <v>2.3E-2</v>
          </cell>
          <cell r="DU410">
            <v>4.2999999999999997E-2</v>
          </cell>
          <cell r="DV410">
            <v>1.2E-2</v>
          </cell>
          <cell r="DW410">
            <v>0.73</v>
          </cell>
          <cell r="DX410">
            <v>0.68</v>
          </cell>
          <cell r="DY410">
            <v>0.64800000000000002</v>
          </cell>
          <cell r="DZ410">
            <v>0.63700000000000001</v>
          </cell>
          <cell r="EA410">
            <v>0.66400000000000003</v>
          </cell>
          <cell r="EB410">
            <v>0.56999999999999995</v>
          </cell>
          <cell r="EC410">
            <v>0.56299999999999994</v>
          </cell>
          <cell r="ED410">
            <v>0.50800000000000001</v>
          </cell>
          <cell r="EE410">
            <v>0.54700000000000004</v>
          </cell>
          <cell r="EF410">
            <v>0.24199999999999999</v>
          </cell>
          <cell r="EG410">
            <v>4.2999999999999997E-2</v>
          </cell>
          <cell r="EH410">
            <v>0.02</v>
          </cell>
          <cell r="EJ410">
            <v>0.254</v>
          </cell>
          <cell r="EK410">
            <v>0.16800000000000001</v>
          </cell>
          <cell r="EL410">
            <v>9.8000000000000004E-2</v>
          </cell>
          <cell r="EN410">
            <v>0.22700000000000001</v>
          </cell>
          <cell r="EO410">
            <v>0.35199999999999998</v>
          </cell>
          <cell r="EP410">
            <v>0.36699999999999999</v>
          </cell>
          <cell r="ER410">
            <v>7.8E-2</v>
          </cell>
          <cell r="ES410">
            <v>7.0000000000000007E-2</v>
          </cell>
          <cell r="ET410">
            <v>0.13300000000000001</v>
          </cell>
          <cell r="EV410">
            <v>0.19900000000000001</v>
          </cell>
          <cell r="EW410">
            <v>0.36699999999999999</v>
          </cell>
          <cell r="EX410">
            <v>0.38300000000000001</v>
          </cell>
          <cell r="EZ410">
            <v>7.17</v>
          </cell>
          <cell r="FA410">
            <v>3.1E-2</v>
          </cell>
          <cell r="FB410">
            <v>2.3E-2</v>
          </cell>
          <cell r="FC410">
            <v>5.5E-2</v>
          </cell>
          <cell r="FD410">
            <v>3.9E-2</v>
          </cell>
          <cell r="FE410">
            <v>9.4E-2</v>
          </cell>
          <cell r="FF410">
            <v>7.3999999999999996E-2</v>
          </cell>
          <cell r="FG410">
            <v>0.121</v>
          </cell>
          <cell r="FH410">
            <v>0.16</v>
          </cell>
          <cell r="FI410">
            <v>0.11700000000000001</v>
          </cell>
          <cell r="FJ410">
            <v>0.223</v>
          </cell>
          <cell r="FK410">
            <v>6.3E-2</v>
          </cell>
          <cell r="GA410">
            <v>3.5000000000000003E-2</v>
          </cell>
          <cell r="GB410">
            <v>2.7E-2</v>
          </cell>
          <cell r="GC410">
            <v>3.9E-2</v>
          </cell>
          <cell r="GD410">
            <v>3.5000000000000003E-2</v>
          </cell>
          <cell r="GE410">
            <v>0.188</v>
          </cell>
          <cell r="GF410">
            <v>8.2000000000000003E-2</v>
          </cell>
          <cell r="GG410">
            <v>0.43</v>
          </cell>
          <cell r="GH410">
            <v>0.36299999999999999</v>
          </cell>
          <cell r="GI410">
            <v>0.41</v>
          </cell>
          <cell r="GJ410">
            <v>0.39100000000000001</v>
          </cell>
          <cell r="GK410">
            <v>0.379</v>
          </cell>
          <cell r="GL410">
            <v>0.41</v>
          </cell>
          <cell r="GM410">
            <v>0.36699999999999999</v>
          </cell>
          <cell r="GN410">
            <v>0.34399999999999997</v>
          </cell>
          <cell r="GO410">
            <v>0.32400000000000001</v>
          </cell>
          <cell r="GP410">
            <v>0.39500000000000002</v>
          </cell>
          <cell r="GQ410">
            <v>0.24199999999999999</v>
          </cell>
          <cell r="GR410">
            <v>0.34</v>
          </cell>
          <cell r="GS410">
            <v>6.6000000000000003E-2</v>
          </cell>
          <cell r="GT410">
            <v>0.16</v>
          </cell>
          <cell r="GU410">
            <v>0.113</v>
          </cell>
          <cell r="GV410">
            <v>6.6000000000000003E-2</v>
          </cell>
          <cell r="GW410">
            <v>8.2000000000000003E-2</v>
          </cell>
          <cell r="GX410">
            <v>6.6000000000000003E-2</v>
          </cell>
          <cell r="GY410">
            <v>2.3E-2</v>
          </cell>
          <cell r="GZ410">
            <v>1.2E-2</v>
          </cell>
          <cell r="HA410">
            <v>1.6E-2</v>
          </cell>
          <cell r="HB410">
            <v>1.6E-2</v>
          </cell>
          <cell r="HC410">
            <v>0.02</v>
          </cell>
          <cell r="HD410">
            <v>1.6E-2</v>
          </cell>
          <cell r="HE410">
            <v>7.8E-2</v>
          </cell>
          <cell r="HF410">
            <v>9.4E-2</v>
          </cell>
          <cell r="HG410">
            <v>9.8000000000000004E-2</v>
          </cell>
          <cell r="HH410">
            <v>9.8000000000000004E-2</v>
          </cell>
          <cell r="HI410">
            <v>0.09</v>
          </cell>
          <cell r="HJ410">
            <v>8.5999999999999993E-2</v>
          </cell>
        </row>
        <row r="411">
          <cell r="G411" t="str">
            <v>INTER-AMERICAN</v>
          </cell>
          <cell r="L411" t="str">
            <v>Ravenswood-Ridge Elementary Network</v>
          </cell>
          <cell r="AB411">
            <v>610078</v>
          </cell>
          <cell r="AR411" t="str">
            <v>35</v>
          </cell>
          <cell r="AS411" t="str">
            <v>weak</v>
          </cell>
          <cell r="AT411" t="str">
            <v>weak</v>
          </cell>
          <cell r="AU411" t="str">
            <v>neutral</v>
          </cell>
          <cell r="AV411">
            <v>38</v>
          </cell>
          <cell r="AW411">
            <v>35</v>
          </cell>
          <cell r="AX411">
            <v>41</v>
          </cell>
          <cell r="AY411">
            <v>156</v>
          </cell>
          <cell r="AZ411">
            <v>42</v>
          </cell>
          <cell r="BA411">
            <v>3</v>
          </cell>
          <cell r="BB411">
            <v>3</v>
          </cell>
          <cell r="BC411">
            <v>99</v>
          </cell>
          <cell r="BI411">
            <v>6.0000000000000001E-3</v>
          </cell>
          <cell r="BJ411">
            <v>3.7999999999999999E-2</v>
          </cell>
          <cell r="BK411">
            <v>1.9E-2</v>
          </cell>
          <cell r="BL411">
            <v>1.2999999999999999E-2</v>
          </cell>
          <cell r="BM411">
            <v>1.9E-2</v>
          </cell>
          <cell r="BN411">
            <v>4.4999999999999998E-2</v>
          </cell>
          <cell r="BO411">
            <v>5.8000000000000003E-2</v>
          </cell>
          <cell r="BP411">
            <v>8.3000000000000004E-2</v>
          </cell>
          <cell r="BQ411">
            <v>0.115</v>
          </cell>
          <cell r="BR411">
            <v>2.5999999999999999E-2</v>
          </cell>
          <cell r="BS411">
            <v>0.109</v>
          </cell>
          <cell r="BT411">
            <v>0.16700000000000001</v>
          </cell>
          <cell r="BU411">
            <v>0.378</v>
          </cell>
          <cell r="BV411">
            <v>0.308</v>
          </cell>
          <cell r="BW411">
            <v>0.35299999999999998</v>
          </cell>
          <cell r="BX411">
            <v>0.308</v>
          </cell>
          <cell r="BY411">
            <v>0.44900000000000001</v>
          </cell>
          <cell r="BZ411">
            <v>0.39100000000000001</v>
          </cell>
          <cell r="CA411">
            <v>6.0000000000000001E-3</v>
          </cell>
          <cell r="CB411">
            <v>6.0000000000000001E-3</v>
          </cell>
          <cell r="CC411">
            <v>2.5999999999999999E-2</v>
          </cell>
          <cell r="CD411">
            <v>2.5999999999999999E-2</v>
          </cell>
          <cell r="CE411">
            <v>1.2999999999999999E-2</v>
          </cell>
          <cell r="CF411">
            <v>6.0000000000000001E-3</v>
          </cell>
          <cell r="CG411">
            <v>0.55100000000000005</v>
          </cell>
          <cell r="CH411">
            <v>0.56399999999999995</v>
          </cell>
          <cell r="CI411">
            <v>0.48699999999999999</v>
          </cell>
          <cell r="CJ411">
            <v>0.628</v>
          </cell>
          <cell r="CK411">
            <v>0.41</v>
          </cell>
          <cell r="CL411">
            <v>0.39100000000000001</v>
          </cell>
          <cell r="CM411">
            <v>0</v>
          </cell>
          <cell r="CN411">
            <v>6.0000000000000001E-3</v>
          </cell>
          <cell r="CO411">
            <v>1.2999999999999999E-2</v>
          </cell>
          <cell r="CP411">
            <v>1.9E-2</v>
          </cell>
          <cell r="CQ411">
            <v>6.0000000000000001E-3</v>
          </cell>
          <cell r="CR411">
            <v>1.2999999999999999E-2</v>
          </cell>
          <cell r="CS411">
            <v>3.2000000000000001E-2</v>
          </cell>
          <cell r="CT411">
            <v>0.10299999999999999</v>
          </cell>
          <cell r="CU411">
            <v>5.0999999999999997E-2</v>
          </cell>
          <cell r="CV411">
            <v>1.2999999999999999E-2</v>
          </cell>
          <cell r="CW411">
            <v>3.2000000000000001E-2</v>
          </cell>
          <cell r="CX411">
            <v>1.9E-2</v>
          </cell>
          <cell r="CY411">
            <v>1.9E-2</v>
          </cell>
          <cell r="CZ411">
            <v>3.7999999999999999E-2</v>
          </cell>
          <cell r="DA411">
            <v>7.0999999999999994E-2</v>
          </cell>
          <cell r="DB411">
            <v>7.0999999999999994E-2</v>
          </cell>
          <cell r="DC411">
            <v>0.154</v>
          </cell>
          <cell r="DD411">
            <v>0.115</v>
          </cell>
          <cell r="DE411">
            <v>0.17299999999999999</v>
          </cell>
          <cell r="DF411">
            <v>0.25</v>
          </cell>
          <cell r="DG411">
            <v>0.224</v>
          </cell>
          <cell r="DH411">
            <v>0.17299999999999999</v>
          </cell>
          <cell r="DI411">
            <v>0.23699999999999999</v>
          </cell>
          <cell r="DJ411">
            <v>0.27600000000000002</v>
          </cell>
          <cell r="DK411">
            <v>0.34599999999999997</v>
          </cell>
          <cell r="DL411">
            <v>0.30099999999999999</v>
          </cell>
          <cell r="DM411">
            <v>0.308</v>
          </cell>
          <cell r="DN411">
            <v>6.0000000000000001E-3</v>
          </cell>
          <cell r="DO411">
            <v>6.0000000000000001E-3</v>
          </cell>
          <cell r="DP411">
            <v>1.2999999999999999E-2</v>
          </cell>
          <cell r="DQ411">
            <v>6.0000000000000001E-3</v>
          </cell>
          <cell r="DR411">
            <v>1.2999999999999999E-2</v>
          </cell>
          <cell r="DS411">
            <v>1.2999999999999999E-2</v>
          </cell>
          <cell r="DT411">
            <v>1.2999999999999999E-2</v>
          </cell>
          <cell r="DU411">
            <v>1.2999999999999999E-2</v>
          </cell>
          <cell r="DV411">
            <v>1.9E-2</v>
          </cell>
          <cell r="DW411">
            <v>0.80800000000000005</v>
          </cell>
          <cell r="DX411">
            <v>0.70499999999999996</v>
          </cell>
          <cell r="DY411">
            <v>0.73099999999999998</v>
          </cell>
          <cell r="DZ411">
            <v>0.78200000000000003</v>
          </cell>
          <cell r="EA411">
            <v>0.70499999999999996</v>
          </cell>
          <cell r="EB411">
            <v>0.628</v>
          </cell>
          <cell r="EC411">
            <v>0.53800000000000003</v>
          </cell>
          <cell r="ED411">
            <v>0.42899999999999999</v>
          </cell>
          <cell r="EE411">
            <v>0.50600000000000001</v>
          </cell>
          <cell r="EF411">
            <v>0.39700000000000002</v>
          </cell>
          <cell r="EG411">
            <v>6.0000000000000001E-3</v>
          </cell>
          <cell r="EH411">
            <v>0</v>
          </cell>
          <cell r="EJ411">
            <v>0.47399999999999998</v>
          </cell>
          <cell r="EK411">
            <v>1.2999999999999999E-2</v>
          </cell>
          <cell r="EL411">
            <v>2.5999999999999999E-2</v>
          </cell>
          <cell r="EN411">
            <v>5.0999999999999997E-2</v>
          </cell>
          <cell r="EO411">
            <v>0.32700000000000001</v>
          </cell>
          <cell r="EP411">
            <v>0.33300000000000002</v>
          </cell>
          <cell r="ER411">
            <v>3.7999999999999999E-2</v>
          </cell>
          <cell r="ES411">
            <v>1.9E-2</v>
          </cell>
          <cell r="ET411">
            <v>2.5999999999999999E-2</v>
          </cell>
          <cell r="EV411">
            <v>3.7999999999999999E-2</v>
          </cell>
          <cell r="EW411">
            <v>0.63500000000000001</v>
          </cell>
          <cell r="EX411">
            <v>0.61499999999999999</v>
          </cell>
          <cell r="EZ411">
            <v>8.68</v>
          </cell>
          <cell r="FA411">
            <v>1.2999999999999999E-2</v>
          </cell>
          <cell r="FB411">
            <v>0</v>
          </cell>
          <cell r="FC411">
            <v>6.0000000000000001E-3</v>
          </cell>
          <cell r="FD411">
            <v>3.2000000000000001E-2</v>
          </cell>
          <cell r="FE411">
            <v>4.4999999999999998E-2</v>
          </cell>
          <cell r="FF411">
            <v>2.5999999999999999E-2</v>
          </cell>
          <cell r="FG411">
            <v>8.3000000000000004E-2</v>
          </cell>
          <cell r="FH411">
            <v>0.109</v>
          </cell>
          <cell r="FI411">
            <v>0.16700000000000001</v>
          </cell>
          <cell r="FJ411">
            <v>0.51300000000000001</v>
          </cell>
          <cell r="FK411">
            <v>6.0000000000000001E-3</v>
          </cell>
          <cell r="GA411">
            <v>1.2999999999999999E-2</v>
          </cell>
          <cell r="GB411">
            <v>1.9E-2</v>
          </cell>
          <cell r="GC411">
            <v>6.0000000000000001E-3</v>
          </cell>
          <cell r="GD411">
            <v>6.4000000000000001E-2</v>
          </cell>
          <cell r="GE411">
            <v>0.192</v>
          </cell>
          <cell r="GF411">
            <v>1.9E-2</v>
          </cell>
          <cell r="GG411">
            <v>0.39100000000000001</v>
          </cell>
          <cell r="GH411">
            <v>0.42899999999999999</v>
          </cell>
          <cell r="GI411">
            <v>0.25</v>
          </cell>
          <cell r="GJ411">
            <v>0.42899999999999999</v>
          </cell>
          <cell r="GK411">
            <v>0.47399999999999998</v>
          </cell>
          <cell r="GL411">
            <v>0.35299999999999998</v>
          </cell>
          <cell r="GM411">
            <v>0.55100000000000005</v>
          </cell>
          <cell r="GN411">
            <v>0.33300000000000002</v>
          </cell>
          <cell r="GO411">
            <v>0.57099999999999995</v>
          </cell>
          <cell r="GP411">
            <v>0.314</v>
          </cell>
          <cell r="GQ411">
            <v>0.16700000000000001</v>
          </cell>
          <cell r="GR411">
            <v>0.54500000000000004</v>
          </cell>
          <cell r="GS411">
            <v>1.9E-2</v>
          </cell>
          <cell r="GT411">
            <v>0.16700000000000001</v>
          </cell>
          <cell r="GU411">
            <v>0.13500000000000001</v>
          </cell>
          <cell r="GV411">
            <v>0.14099999999999999</v>
          </cell>
          <cell r="GW411">
            <v>9.6000000000000002E-2</v>
          </cell>
          <cell r="GX411">
            <v>6.0000000000000001E-3</v>
          </cell>
          <cell r="GY411">
            <v>0</v>
          </cell>
          <cell r="GZ411">
            <v>1.9E-2</v>
          </cell>
          <cell r="HA411">
            <v>1.2999999999999999E-2</v>
          </cell>
          <cell r="HB411">
            <v>2.5999999999999999E-2</v>
          </cell>
          <cell r="HC411">
            <v>3.2000000000000001E-2</v>
          </cell>
          <cell r="HD411">
            <v>1.2999999999999999E-2</v>
          </cell>
          <cell r="HE411">
            <v>2.5999999999999999E-2</v>
          </cell>
          <cell r="HF411">
            <v>3.2000000000000001E-2</v>
          </cell>
          <cell r="HG411">
            <v>2.5999999999999999E-2</v>
          </cell>
          <cell r="HH411">
            <v>2.5999999999999999E-2</v>
          </cell>
          <cell r="HI411">
            <v>3.7999999999999999E-2</v>
          </cell>
          <cell r="HJ411">
            <v>6.4000000000000001E-2</v>
          </cell>
        </row>
        <row r="412">
          <cell r="G412" t="str">
            <v>SHERIDAN</v>
          </cell>
          <cell r="L412" t="str">
            <v>Pershing Elementary Network</v>
          </cell>
          <cell r="AB412">
            <v>610081</v>
          </cell>
          <cell r="AR412" t="str">
            <v>47</v>
          </cell>
          <cell r="AS412" t="str">
            <v>neutral</v>
          </cell>
          <cell r="AT412" t="str">
            <v>weak</v>
          </cell>
          <cell r="AU412" t="str">
            <v>weak</v>
          </cell>
          <cell r="AV412">
            <v>56</v>
          </cell>
          <cell r="AW412">
            <v>25</v>
          </cell>
          <cell r="AX412">
            <v>27</v>
          </cell>
          <cell r="AY412">
            <v>170</v>
          </cell>
          <cell r="AZ412">
            <v>72</v>
          </cell>
          <cell r="BA412">
            <v>37</v>
          </cell>
          <cell r="BB412">
            <v>28</v>
          </cell>
          <cell r="BC412">
            <v>14</v>
          </cell>
          <cell r="BI412">
            <v>1.2E-2</v>
          </cell>
          <cell r="BJ412">
            <v>0</v>
          </cell>
          <cell r="BK412">
            <v>0</v>
          </cell>
          <cell r="BL412">
            <v>0</v>
          </cell>
          <cell r="BM412">
            <v>1.7999999999999999E-2</v>
          </cell>
          <cell r="BN412">
            <v>5.8999999999999997E-2</v>
          </cell>
          <cell r="BO412">
            <v>5.2999999999999999E-2</v>
          </cell>
          <cell r="BP412">
            <v>7.0999999999999994E-2</v>
          </cell>
          <cell r="BQ412">
            <v>4.7E-2</v>
          </cell>
          <cell r="BR412">
            <v>1.7999999999999999E-2</v>
          </cell>
          <cell r="BS412">
            <v>0.1</v>
          </cell>
          <cell r="BT412">
            <v>0.159</v>
          </cell>
          <cell r="BU412">
            <v>0.3</v>
          </cell>
          <cell r="BV412">
            <v>0.224</v>
          </cell>
          <cell r="BW412">
            <v>0.312</v>
          </cell>
          <cell r="BX412">
            <v>0.17100000000000001</v>
          </cell>
          <cell r="BY412">
            <v>0.34699999999999998</v>
          </cell>
          <cell r="BZ412">
            <v>0.28199999999999997</v>
          </cell>
          <cell r="CA412">
            <v>1.7999999999999999E-2</v>
          </cell>
          <cell r="CB412">
            <v>2.9000000000000001E-2</v>
          </cell>
          <cell r="CC412">
            <v>2.4E-2</v>
          </cell>
          <cell r="CD412">
            <v>1.7999999999999999E-2</v>
          </cell>
          <cell r="CE412">
            <v>2.9000000000000001E-2</v>
          </cell>
          <cell r="CF412">
            <v>2.4E-2</v>
          </cell>
          <cell r="CG412">
            <v>0.61799999999999999</v>
          </cell>
          <cell r="CH412">
            <v>0.67600000000000005</v>
          </cell>
          <cell r="CI412">
            <v>0.61799999999999999</v>
          </cell>
          <cell r="CJ412">
            <v>0.79400000000000004</v>
          </cell>
          <cell r="CK412">
            <v>0.50600000000000001</v>
          </cell>
          <cell r="CL412">
            <v>0.47599999999999998</v>
          </cell>
          <cell r="CM412">
            <v>0</v>
          </cell>
          <cell r="CN412">
            <v>1.2E-2</v>
          </cell>
          <cell r="CO412">
            <v>2.9000000000000001E-2</v>
          </cell>
          <cell r="CP412">
            <v>1.7999999999999999E-2</v>
          </cell>
          <cell r="CQ412">
            <v>0</v>
          </cell>
          <cell r="CR412">
            <v>2.4E-2</v>
          </cell>
          <cell r="CS412">
            <v>1.7999999999999999E-2</v>
          </cell>
          <cell r="CT412">
            <v>0.1</v>
          </cell>
          <cell r="CU412">
            <v>7.5999999999999998E-2</v>
          </cell>
          <cell r="CV412">
            <v>1.7999999999999999E-2</v>
          </cell>
          <cell r="CW412">
            <v>2.9000000000000001E-2</v>
          </cell>
          <cell r="CX412">
            <v>4.1000000000000002E-2</v>
          </cell>
          <cell r="CY412">
            <v>5.8999999999999997E-2</v>
          </cell>
          <cell r="CZ412">
            <v>2.9000000000000001E-2</v>
          </cell>
          <cell r="DA412">
            <v>8.2000000000000003E-2</v>
          </cell>
          <cell r="DB412">
            <v>0.1</v>
          </cell>
          <cell r="DC412">
            <v>0.13500000000000001</v>
          </cell>
          <cell r="DD412">
            <v>0.124</v>
          </cell>
          <cell r="DE412">
            <v>0.247</v>
          </cell>
          <cell r="DF412">
            <v>0.28199999999999997</v>
          </cell>
          <cell r="DG412">
            <v>0.26500000000000001</v>
          </cell>
          <cell r="DH412">
            <v>0.247</v>
          </cell>
          <cell r="DI412">
            <v>0.28799999999999998</v>
          </cell>
          <cell r="DJ412">
            <v>0.34100000000000003</v>
          </cell>
          <cell r="DK412">
            <v>0.29399999999999998</v>
          </cell>
          <cell r="DL412">
            <v>0.318</v>
          </cell>
          <cell r="DM412">
            <v>0.312</v>
          </cell>
          <cell r="DN412">
            <v>2.4E-2</v>
          </cell>
          <cell r="DO412">
            <v>2.4E-2</v>
          </cell>
          <cell r="DP412">
            <v>2.9000000000000001E-2</v>
          </cell>
          <cell r="DQ412">
            <v>2.4E-2</v>
          </cell>
          <cell r="DR412">
            <v>2.9000000000000001E-2</v>
          </cell>
          <cell r="DS412">
            <v>2.9000000000000001E-2</v>
          </cell>
          <cell r="DT412">
            <v>2.9000000000000001E-2</v>
          </cell>
          <cell r="DU412">
            <v>2.4E-2</v>
          </cell>
          <cell r="DV412">
            <v>2.4E-2</v>
          </cell>
          <cell r="DW412">
            <v>0.71199999999999997</v>
          </cell>
          <cell r="DX412">
            <v>0.65300000000000002</v>
          </cell>
          <cell r="DY412">
            <v>0.63500000000000001</v>
          </cell>
          <cell r="DZ412">
            <v>0.65300000000000002</v>
          </cell>
          <cell r="EA412">
            <v>0.65300000000000002</v>
          </cell>
          <cell r="EB412">
            <v>0.52400000000000002</v>
          </cell>
          <cell r="EC412">
            <v>0.55900000000000005</v>
          </cell>
          <cell r="ED412">
            <v>0.42399999999999999</v>
          </cell>
          <cell r="EE412">
            <v>0.46500000000000002</v>
          </cell>
          <cell r="EF412">
            <v>0.48799999999999999</v>
          </cell>
          <cell r="EG412">
            <v>0</v>
          </cell>
          <cell r="EH412">
            <v>0</v>
          </cell>
          <cell r="EJ412">
            <v>0.4</v>
          </cell>
          <cell r="EK412">
            <v>6.0000000000000001E-3</v>
          </cell>
          <cell r="EL412">
            <v>0</v>
          </cell>
          <cell r="EN412">
            <v>4.1000000000000002E-2</v>
          </cell>
          <cell r="EO412">
            <v>0.23499999999999999</v>
          </cell>
          <cell r="EP412">
            <v>0.26500000000000001</v>
          </cell>
          <cell r="ER412">
            <v>2.9000000000000001E-2</v>
          </cell>
          <cell r="ES412">
            <v>2.9000000000000001E-2</v>
          </cell>
          <cell r="ET412">
            <v>4.1000000000000002E-2</v>
          </cell>
          <cell r="EV412">
            <v>4.1000000000000002E-2</v>
          </cell>
          <cell r="EW412">
            <v>0.72899999999999998</v>
          </cell>
          <cell r="EX412">
            <v>0.69399999999999995</v>
          </cell>
          <cell r="EZ412">
            <v>9.1300000000000008</v>
          </cell>
          <cell r="FA412">
            <v>0</v>
          </cell>
          <cell r="FB412">
            <v>0</v>
          </cell>
          <cell r="FC412">
            <v>1.7999999999999999E-2</v>
          </cell>
          <cell r="FD412">
            <v>0</v>
          </cell>
          <cell r="FE412">
            <v>1.2E-2</v>
          </cell>
          <cell r="FF412">
            <v>1.2E-2</v>
          </cell>
          <cell r="FG412">
            <v>7.0999999999999994E-2</v>
          </cell>
          <cell r="FH412">
            <v>0.129</v>
          </cell>
          <cell r="FI412">
            <v>0.14699999999999999</v>
          </cell>
          <cell r="FJ412">
            <v>0.58799999999999997</v>
          </cell>
          <cell r="FK412">
            <v>2.4E-2</v>
          </cell>
          <cell r="GA412">
            <v>0</v>
          </cell>
          <cell r="GB412">
            <v>1.7999999999999999E-2</v>
          </cell>
          <cell r="GC412">
            <v>3.5000000000000003E-2</v>
          </cell>
          <cell r="GD412">
            <v>0.129</v>
          </cell>
          <cell r="GE412">
            <v>0.17100000000000001</v>
          </cell>
          <cell r="GF412">
            <v>0</v>
          </cell>
          <cell r="GG412">
            <v>0.47599999999999998</v>
          </cell>
          <cell r="GH412">
            <v>0.35299999999999998</v>
          </cell>
          <cell r="GI412">
            <v>0.54700000000000004</v>
          </cell>
          <cell r="GJ412">
            <v>0.55300000000000005</v>
          </cell>
          <cell r="GK412">
            <v>0.51800000000000002</v>
          </cell>
          <cell r="GL412">
            <v>0.435</v>
          </cell>
          <cell r="GM412">
            <v>0.47599999999999998</v>
          </cell>
          <cell r="GN412">
            <v>0.42399999999999999</v>
          </cell>
          <cell r="GO412">
            <v>0.32400000000000001</v>
          </cell>
          <cell r="GP412">
            <v>0.224</v>
          </cell>
          <cell r="GQ412">
            <v>0.188</v>
          </cell>
          <cell r="GR412">
            <v>0.52900000000000003</v>
          </cell>
          <cell r="GS412">
            <v>1.7999999999999999E-2</v>
          </cell>
          <cell r="GT412">
            <v>0.16500000000000001</v>
          </cell>
          <cell r="GU412">
            <v>5.8999999999999997E-2</v>
          </cell>
          <cell r="GV412">
            <v>4.1000000000000002E-2</v>
          </cell>
          <cell r="GW412">
            <v>6.5000000000000002E-2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2.4E-2</v>
          </cell>
          <cell r="HD412">
            <v>6.0000000000000001E-3</v>
          </cell>
          <cell r="HE412">
            <v>2.9000000000000001E-2</v>
          </cell>
          <cell r="HF412">
            <v>4.1000000000000002E-2</v>
          </cell>
          <cell r="HG412">
            <v>3.5000000000000003E-2</v>
          </cell>
          <cell r="HH412">
            <v>5.2999999999999999E-2</v>
          </cell>
          <cell r="HI412">
            <v>3.5000000000000003E-2</v>
          </cell>
          <cell r="HJ412">
            <v>2.9000000000000001E-2</v>
          </cell>
        </row>
        <row r="413">
          <cell r="G413" t="str">
            <v>MOUNT GREENWOOD</v>
          </cell>
          <cell r="L413" t="str">
            <v>Rock Island Elementary Network</v>
          </cell>
          <cell r="AB413">
            <v>610082</v>
          </cell>
          <cell r="AR413" t="str">
            <v>&gt; 75</v>
          </cell>
          <cell r="AS413" t="str">
            <v>neutral</v>
          </cell>
          <cell r="AT413" t="str">
            <v>neutral</v>
          </cell>
          <cell r="AU413" t="str">
            <v>neutral</v>
          </cell>
          <cell r="AV413">
            <v>55</v>
          </cell>
          <cell r="AW413">
            <v>55</v>
          </cell>
          <cell r="AX413">
            <v>41</v>
          </cell>
          <cell r="AY413">
            <v>411</v>
          </cell>
          <cell r="AZ413">
            <v>328</v>
          </cell>
          <cell r="BA413">
            <v>4</v>
          </cell>
          <cell r="BB413">
            <v>2</v>
          </cell>
          <cell r="BC413">
            <v>33</v>
          </cell>
          <cell r="BI413">
            <v>2.7E-2</v>
          </cell>
          <cell r="BJ413">
            <v>2.1999999999999999E-2</v>
          </cell>
          <cell r="BK413">
            <v>5.0000000000000001E-3</v>
          </cell>
          <cell r="BL413">
            <v>0.01</v>
          </cell>
          <cell r="BM413">
            <v>5.0000000000000001E-3</v>
          </cell>
          <cell r="BN413">
            <v>7.2999999999999995E-2</v>
          </cell>
          <cell r="BO413">
            <v>0.09</v>
          </cell>
          <cell r="BP413">
            <v>7.0999999999999994E-2</v>
          </cell>
          <cell r="BQ413">
            <v>5.6000000000000001E-2</v>
          </cell>
          <cell r="BR413">
            <v>3.2000000000000001E-2</v>
          </cell>
          <cell r="BS413">
            <v>5.0999999999999997E-2</v>
          </cell>
          <cell r="BT413">
            <v>0.13600000000000001</v>
          </cell>
          <cell r="BU413">
            <v>0.29899999999999999</v>
          </cell>
          <cell r="BV413">
            <v>0.246</v>
          </cell>
          <cell r="BW413">
            <v>0.28499999999999998</v>
          </cell>
          <cell r="BX413">
            <v>0.187</v>
          </cell>
          <cell r="BY413">
            <v>0.29699999999999999</v>
          </cell>
          <cell r="BZ413">
            <v>0.26800000000000002</v>
          </cell>
          <cell r="CA413">
            <v>7.0000000000000001E-3</v>
          </cell>
          <cell r="CB413">
            <v>1.2E-2</v>
          </cell>
          <cell r="CC413">
            <v>2.1999999999999999E-2</v>
          </cell>
          <cell r="CD413">
            <v>0.01</v>
          </cell>
          <cell r="CE413">
            <v>1.2E-2</v>
          </cell>
          <cell r="CF413">
            <v>2.4E-2</v>
          </cell>
          <cell r="CG413">
            <v>0.57699999999999996</v>
          </cell>
          <cell r="CH413">
            <v>0.65</v>
          </cell>
          <cell r="CI413">
            <v>0.63300000000000001</v>
          </cell>
          <cell r="CJ413">
            <v>0.76200000000000001</v>
          </cell>
          <cell r="CK413">
            <v>0.63500000000000001</v>
          </cell>
          <cell r="CL413">
            <v>0.499</v>
          </cell>
          <cell r="CM413">
            <v>0.01</v>
          </cell>
          <cell r="CN413">
            <v>5.0000000000000001E-3</v>
          </cell>
          <cell r="CO413">
            <v>5.0000000000000001E-3</v>
          </cell>
          <cell r="CP413">
            <v>1.2E-2</v>
          </cell>
          <cell r="CQ413">
            <v>0.01</v>
          </cell>
          <cell r="CR413">
            <v>2.1999999999999999E-2</v>
          </cell>
          <cell r="CS413">
            <v>3.2000000000000001E-2</v>
          </cell>
          <cell r="CT413">
            <v>0.105</v>
          </cell>
          <cell r="CU413">
            <v>4.9000000000000002E-2</v>
          </cell>
          <cell r="CV413">
            <v>1.7000000000000001E-2</v>
          </cell>
          <cell r="CW413">
            <v>1.9E-2</v>
          </cell>
          <cell r="CX413">
            <v>2.7E-2</v>
          </cell>
          <cell r="CY413">
            <v>2.9000000000000001E-2</v>
          </cell>
          <cell r="CZ413">
            <v>1.4999999999999999E-2</v>
          </cell>
          <cell r="DA413">
            <v>5.8000000000000003E-2</v>
          </cell>
          <cell r="DB413">
            <v>7.2999999999999995E-2</v>
          </cell>
          <cell r="DC413">
            <v>0.105</v>
          </cell>
          <cell r="DD413">
            <v>0.1</v>
          </cell>
          <cell r="DE413">
            <v>0.109</v>
          </cell>
          <cell r="DF413">
            <v>0.13600000000000001</v>
          </cell>
          <cell r="DG413">
            <v>0.156</v>
          </cell>
          <cell r="DH413">
            <v>0.107</v>
          </cell>
          <cell r="DI413">
            <v>0.14599999999999999</v>
          </cell>
          <cell r="DJ413">
            <v>0.217</v>
          </cell>
          <cell r="DK413">
            <v>0.161</v>
          </cell>
          <cell r="DL413">
            <v>0.17499999999999999</v>
          </cell>
          <cell r="DM413">
            <v>0.16500000000000001</v>
          </cell>
          <cell r="DN413">
            <v>0.01</v>
          </cell>
          <cell r="DO413">
            <v>1.2E-2</v>
          </cell>
          <cell r="DP413">
            <v>0.01</v>
          </cell>
          <cell r="DQ413">
            <v>0.01</v>
          </cell>
          <cell r="DR413">
            <v>0.01</v>
          </cell>
          <cell r="DS413">
            <v>1.2E-2</v>
          </cell>
          <cell r="DT413">
            <v>0.01</v>
          </cell>
          <cell r="DU413">
            <v>1.7000000000000001E-2</v>
          </cell>
          <cell r="DV413">
            <v>1.4999999999999999E-2</v>
          </cell>
          <cell r="DW413">
            <v>0.85399999999999998</v>
          </cell>
          <cell r="DX413">
            <v>0.82699999999999996</v>
          </cell>
          <cell r="DY413">
            <v>0.80300000000000005</v>
          </cell>
          <cell r="DZ413">
            <v>0.84199999999999997</v>
          </cell>
          <cell r="EA413">
            <v>0.82</v>
          </cell>
          <cell r="EB413">
            <v>0.69099999999999995</v>
          </cell>
          <cell r="EC413">
            <v>0.72499999999999998</v>
          </cell>
          <cell r="ED413">
            <v>0.59899999999999998</v>
          </cell>
          <cell r="EE413">
            <v>0.67200000000000004</v>
          </cell>
          <cell r="EF413">
            <v>0.53300000000000003</v>
          </cell>
          <cell r="EG413">
            <v>5.0000000000000001E-3</v>
          </cell>
          <cell r="EH413">
            <v>5.0000000000000001E-3</v>
          </cell>
          <cell r="EJ413">
            <v>0.39400000000000002</v>
          </cell>
          <cell r="EK413">
            <v>1.4999999999999999E-2</v>
          </cell>
          <cell r="EL413">
            <v>7.0000000000000001E-3</v>
          </cell>
          <cell r="EN413">
            <v>3.2000000000000001E-2</v>
          </cell>
          <cell r="EO413">
            <v>0.24099999999999999</v>
          </cell>
          <cell r="EP413">
            <v>0.19</v>
          </cell>
          <cell r="ER413">
            <v>1.7000000000000001E-2</v>
          </cell>
          <cell r="ES413">
            <v>3.2000000000000001E-2</v>
          </cell>
          <cell r="ET413">
            <v>1.9E-2</v>
          </cell>
          <cell r="EV413">
            <v>2.4E-2</v>
          </cell>
          <cell r="EW413">
            <v>0.70799999999999996</v>
          </cell>
          <cell r="EX413">
            <v>0.77900000000000003</v>
          </cell>
          <cell r="EZ413">
            <v>9.2200000000000006</v>
          </cell>
          <cell r="FA413">
            <v>5.0000000000000001E-3</v>
          </cell>
          <cell r="FB413">
            <v>2E-3</v>
          </cell>
          <cell r="FC413">
            <v>5.0000000000000001E-3</v>
          </cell>
          <cell r="FD413">
            <v>0.01</v>
          </cell>
          <cell r="FE413">
            <v>0.01</v>
          </cell>
          <cell r="FF413">
            <v>2.1999999999999999E-2</v>
          </cell>
          <cell r="FG413">
            <v>3.5999999999999997E-2</v>
          </cell>
          <cell r="FH413">
            <v>9.5000000000000001E-2</v>
          </cell>
          <cell r="FI413">
            <v>0.18</v>
          </cell>
          <cell r="FJ413">
            <v>0.62</v>
          </cell>
          <cell r="FK413">
            <v>1.4999999999999999E-2</v>
          </cell>
          <cell r="GA413">
            <v>1.9E-2</v>
          </cell>
          <cell r="GB413">
            <v>6.6000000000000003E-2</v>
          </cell>
          <cell r="GC413">
            <v>7.8E-2</v>
          </cell>
          <cell r="GD413">
            <v>0.14799999999999999</v>
          </cell>
          <cell r="GE413">
            <v>0.11899999999999999</v>
          </cell>
          <cell r="GF413">
            <v>0.01</v>
          </cell>
          <cell r="GG413">
            <v>0.30399999999999999</v>
          </cell>
          <cell r="GH413">
            <v>0.35499999999999998</v>
          </cell>
          <cell r="GI413">
            <v>0.40600000000000003</v>
          </cell>
          <cell r="GJ413">
            <v>0.45700000000000002</v>
          </cell>
          <cell r="GK413">
            <v>0.44</v>
          </cell>
          <cell r="GL413">
            <v>0.22600000000000001</v>
          </cell>
          <cell r="GM413">
            <v>0.65</v>
          </cell>
          <cell r="GN413">
            <v>0.36</v>
          </cell>
          <cell r="GO413">
            <v>0.40600000000000003</v>
          </cell>
          <cell r="GP413">
            <v>0.32100000000000001</v>
          </cell>
          <cell r="GQ413">
            <v>0.29199999999999998</v>
          </cell>
          <cell r="GR413">
            <v>0.73699999999999999</v>
          </cell>
          <cell r="GS413">
            <v>1.2E-2</v>
          </cell>
          <cell r="GT413">
            <v>0.2</v>
          </cell>
          <cell r="GU413">
            <v>9.1999999999999998E-2</v>
          </cell>
          <cell r="GV413">
            <v>5.3999999999999999E-2</v>
          </cell>
          <cell r="GW413">
            <v>7.8E-2</v>
          </cell>
          <cell r="GX413">
            <v>1.2E-2</v>
          </cell>
          <cell r="GY413">
            <v>0</v>
          </cell>
          <cell r="GZ413">
            <v>2E-3</v>
          </cell>
          <cell r="HA413">
            <v>2E-3</v>
          </cell>
          <cell r="HB413">
            <v>0</v>
          </cell>
          <cell r="HC413">
            <v>5.6000000000000001E-2</v>
          </cell>
          <cell r="HD413">
            <v>2E-3</v>
          </cell>
          <cell r="HE413">
            <v>1.4999999999999999E-2</v>
          </cell>
          <cell r="HF413">
            <v>1.7000000000000001E-2</v>
          </cell>
          <cell r="HG413">
            <v>1.4999999999999999E-2</v>
          </cell>
          <cell r="HH413">
            <v>1.9E-2</v>
          </cell>
          <cell r="HI413">
            <v>1.4999999999999999E-2</v>
          </cell>
          <cell r="HJ413">
            <v>1.2E-2</v>
          </cell>
        </row>
        <row r="414">
          <cell r="G414" t="str">
            <v>BEARD</v>
          </cell>
          <cell r="L414" t="str">
            <v>O'Hare Elementary Network</v>
          </cell>
          <cell r="AB414">
            <v>610083</v>
          </cell>
          <cell r="AR414" t="str">
            <v>&lt; 30</v>
          </cell>
          <cell r="AS414" t="str">
            <v/>
          </cell>
          <cell r="AT414" t="str">
            <v/>
          </cell>
          <cell r="AU414" t="str">
            <v/>
          </cell>
        </row>
        <row r="415">
          <cell r="G415" t="str">
            <v>KELLER</v>
          </cell>
          <cell r="L415" t="str">
            <v>Rock Island Elementary Network</v>
          </cell>
          <cell r="AB415">
            <v>610084</v>
          </cell>
          <cell r="AR415" t="str">
            <v>49</v>
          </cell>
          <cell r="AS415" t="str">
            <v>very strong</v>
          </cell>
          <cell r="AT415" t="str">
            <v>neutral</v>
          </cell>
          <cell r="AU415" t="str">
            <v>strong</v>
          </cell>
          <cell r="AV415">
            <v>99</v>
          </cell>
          <cell r="AW415">
            <v>55</v>
          </cell>
          <cell r="AX415">
            <v>68</v>
          </cell>
          <cell r="AY415">
            <v>98</v>
          </cell>
          <cell r="AZ415">
            <v>39</v>
          </cell>
          <cell r="BA415">
            <v>3</v>
          </cell>
          <cell r="BB415">
            <v>38</v>
          </cell>
          <cell r="BC415">
            <v>8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0.01</v>
          </cell>
          <cell r="BO415">
            <v>0.01</v>
          </cell>
          <cell r="BP415">
            <v>0.01</v>
          </cell>
          <cell r="BQ415">
            <v>0</v>
          </cell>
          <cell r="BR415">
            <v>0.01</v>
          </cell>
          <cell r="BS415">
            <v>0.02</v>
          </cell>
          <cell r="BT415">
            <v>3.1E-2</v>
          </cell>
          <cell r="BU415">
            <v>0.184</v>
          </cell>
          <cell r="BV415">
            <v>6.0999999999999999E-2</v>
          </cell>
          <cell r="BW415">
            <v>8.2000000000000003E-2</v>
          </cell>
          <cell r="BX415">
            <v>5.0999999999999997E-2</v>
          </cell>
          <cell r="BY415">
            <v>0.14299999999999999</v>
          </cell>
          <cell r="BZ415">
            <v>0.23499999999999999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0.02</v>
          </cell>
          <cell r="CG415">
            <v>0.80600000000000005</v>
          </cell>
          <cell r="CH415">
            <v>0.92900000000000005</v>
          </cell>
          <cell r="CI415">
            <v>0.91800000000000004</v>
          </cell>
          <cell r="CJ415">
            <v>0.93899999999999995</v>
          </cell>
          <cell r="CK415">
            <v>0.83699999999999997</v>
          </cell>
          <cell r="CL415">
            <v>0.70399999999999996</v>
          </cell>
          <cell r="CM415">
            <v>0.01</v>
          </cell>
          <cell r="CN415">
            <v>0</v>
          </cell>
          <cell r="CO415">
            <v>0.01</v>
          </cell>
          <cell r="CP415">
            <v>0.01</v>
          </cell>
          <cell r="CQ415">
            <v>0</v>
          </cell>
          <cell r="CR415">
            <v>0.01</v>
          </cell>
          <cell r="CS415">
            <v>0.01</v>
          </cell>
          <cell r="CT415">
            <v>0.122</v>
          </cell>
          <cell r="CU415">
            <v>4.1000000000000002E-2</v>
          </cell>
          <cell r="CV415">
            <v>0.01</v>
          </cell>
          <cell r="CW415">
            <v>0.01</v>
          </cell>
          <cell r="CX415">
            <v>0</v>
          </cell>
          <cell r="CY415">
            <v>0</v>
          </cell>
          <cell r="CZ415">
            <v>0.02</v>
          </cell>
          <cell r="DA415">
            <v>4.1000000000000002E-2</v>
          </cell>
          <cell r="DB415">
            <v>8.2000000000000003E-2</v>
          </cell>
          <cell r="DC415">
            <v>0.112</v>
          </cell>
          <cell r="DD415">
            <v>0.13300000000000001</v>
          </cell>
          <cell r="DE415">
            <v>0.10199999999999999</v>
          </cell>
          <cell r="DF415">
            <v>0.13300000000000001</v>
          </cell>
          <cell r="DG415">
            <v>0.14299999999999999</v>
          </cell>
          <cell r="DH415">
            <v>0.17299999999999999</v>
          </cell>
          <cell r="DI415">
            <v>0.13300000000000001</v>
          </cell>
          <cell r="DJ415">
            <v>0.245</v>
          </cell>
          <cell r="DK415">
            <v>0.28599999999999998</v>
          </cell>
          <cell r="DL415">
            <v>0.20399999999999999</v>
          </cell>
          <cell r="DM415">
            <v>0.17299999999999999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0.01</v>
          </cell>
          <cell r="DS415">
            <v>0.01</v>
          </cell>
          <cell r="DT415">
            <v>0.01</v>
          </cell>
          <cell r="DU415">
            <v>0</v>
          </cell>
          <cell r="DV415">
            <v>0</v>
          </cell>
          <cell r="DW415">
            <v>0.878</v>
          </cell>
          <cell r="DX415">
            <v>0.85699999999999998</v>
          </cell>
          <cell r="DY415">
            <v>0.84699999999999998</v>
          </cell>
          <cell r="DZ415">
            <v>0.81599999999999995</v>
          </cell>
          <cell r="EA415">
            <v>0.83699999999999997</v>
          </cell>
          <cell r="EB415">
            <v>0.69399999999999995</v>
          </cell>
          <cell r="EC415">
            <v>0.61199999999999999</v>
          </cell>
          <cell r="ED415">
            <v>0.56100000000000005</v>
          </cell>
          <cell r="EE415">
            <v>0.65300000000000002</v>
          </cell>
          <cell r="EF415">
            <v>0.70399999999999996</v>
          </cell>
          <cell r="EG415">
            <v>3.1E-2</v>
          </cell>
          <cell r="EH415">
            <v>3.1E-2</v>
          </cell>
          <cell r="EJ415">
            <v>0.23499999999999999</v>
          </cell>
          <cell r="EK415">
            <v>0.01</v>
          </cell>
          <cell r="EL415">
            <v>0</v>
          </cell>
          <cell r="EN415">
            <v>0</v>
          </cell>
          <cell r="EO415">
            <v>0.153</v>
          </cell>
          <cell r="EP415">
            <v>6.0999999999999999E-2</v>
          </cell>
          <cell r="ER415">
            <v>3.1E-2</v>
          </cell>
          <cell r="ES415">
            <v>0.01</v>
          </cell>
          <cell r="ET415">
            <v>0</v>
          </cell>
          <cell r="EV415">
            <v>3.1E-2</v>
          </cell>
          <cell r="EW415">
            <v>0.79600000000000004</v>
          </cell>
          <cell r="EX415">
            <v>0.90800000000000003</v>
          </cell>
          <cell r="EZ415">
            <v>9.84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0.01</v>
          </cell>
          <cell r="FH415">
            <v>3.1E-2</v>
          </cell>
          <cell r="FI415">
            <v>7.0999999999999994E-2</v>
          </cell>
          <cell r="FJ415">
            <v>0.878</v>
          </cell>
          <cell r="FK415">
            <v>0.01</v>
          </cell>
          <cell r="GA415">
            <v>0</v>
          </cell>
          <cell r="GB415">
            <v>0.02</v>
          </cell>
          <cell r="GC415">
            <v>0.02</v>
          </cell>
          <cell r="GD415">
            <v>0.01</v>
          </cell>
          <cell r="GE415">
            <v>0.122</v>
          </cell>
          <cell r="GF415">
            <v>0</v>
          </cell>
          <cell r="GG415">
            <v>0.19400000000000001</v>
          </cell>
          <cell r="GH415">
            <v>0.36699999999999999</v>
          </cell>
          <cell r="GI415">
            <v>0.316</v>
          </cell>
          <cell r="GJ415">
            <v>0.33700000000000002</v>
          </cell>
          <cell r="GK415">
            <v>0.44900000000000001</v>
          </cell>
          <cell r="GL415">
            <v>0.112</v>
          </cell>
          <cell r="GM415">
            <v>0.77600000000000002</v>
          </cell>
          <cell r="GN415">
            <v>0.52</v>
          </cell>
          <cell r="GO415">
            <v>0.622</v>
          </cell>
          <cell r="GP415">
            <v>0.63300000000000001</v>
          </cell>
          <cell r="GQ415">
            <v>0.35699999999999998</v>
          </cell>
          <cell r="GR415">
            <v>0.86699999999999999</v>
          </cell>
          <cell r="GS415">
            <v>0.01</v>
          </cell>
          <cell r="GT415">
            <v>7.0999999999999994E-2</v>
          </cell>
          <cell r="GU415">
            <v>3.1E-2</v>
          </cell>
          <cell r="GV415">
            <v>0.01</v>
          </cell>
          <cell r="GW415">
            <v>5.0999999999999997E-2</v>
          </cell>
          <cell r="GX415">
            <v>0.01</v>
          </cell>
          <cell r="GY415">
            <v>0.01</v>
          </cell>
          <cell r="GZ415">
            <v>0.02</v>
          </cell>
          <cell r="HA415">
            <v>0.01</v>
          </cell>
          <cell r="HB415">
            <v>0.01</v>
          </cell>
          <cell r="HC415">
            <v>0.02</v>
          </cell>
          <cell r="HD415">
            <v>0.01</v>
          </cell>
          <cell r="HE415">
            <v>0.01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</row>
        <row r="416">
          <cell r="G416" t="str">
            <v>NEAR NORTH</v>
          </cell>
          <cell r="L416" t="str">
            <v>Fulton Elementary Network</v>
          </cell>
          <cell r="AB416">
            <v>610085</v>
          </cell>
          <cell r="AR416" t="str">
            <v>&gt; 75</v>
          </cell>
          <cell r="AS416" t="str">
            <v>strong</v>
          </cell>
          <cell r="AT416" t="str">
            <v>neutral</v>
          </cell>
          <cell r="AU416" t="str">
            <v>neutral</v>
          </cell>
          <cell r="AV416">
            <v>65</v>
          </cell>
          <cell r="AW416">
            <v>45</v>
          </cell>
          <cell r="AX416">
            <v>54</v>
          </cell>
          <cell r="AY416">
            <v>52</v>
          </cell>
          <cell r="AZ416">
            <v>7</v>
          </cell>
          <cell r="BA416">
            <v>0</v>
          </cell>
          <cell r="BB416">
            <v>27</v>
          </cell>
          <cell r="BC416">
            <v>14</v>
          </cell>
          <cell r="BI416">
            <v>1.9E-2</v>
          </cell>
          <cell r="BJ416">
            <v>1.9E-2</v>
          </cell>
          <cell r="BK416">
            <v>1.9E-2</v>
          </cell>
          <cell r="BL416">
            <v>0</v>
          </cell>
          <cell r="BM416">
            <v>1.9E-2</v>
          </cell>
          <cell r="BN416">
            <v>7.6999999999999999E-2</v>
          </cell>
          <cell r="BO416">
            <v>5.8000000000000003E-2</v>
          </cell>
          <cell r="BP416">
            <v>5.8000000000000003E-2</v>
          </cell>
          <cell r="BQ416">
            <v>5.8000000000000003E-2</v>
          </cell>
          <cell r="BR416">
            <v>9.6000000000000002E-2</v>
          </cell>
          <cell r="BS416">
            <v>5.8000000000000003E-2</v>
          </cell>
          <cell r="BT416">
            <v>9.6000000000000002E-2</v>
          </cell>
          <cell r="BU416">
            <v>0.13500000000000001</v>
          </cell>
          <cell r="BV416">
            <v>0.154</v>
          </cell>
          <cell r="BW416">
            <v>0.17299999999999999</v>
          </cell>
          <cell r="BX416">
            <v>0.115</v>
          </cell>
          <cell r="BY416">
            <v>0.25</v>
          </cell>
          <cell r="BZ416">
            <v>0.21199999999999999</v>
          </cell>
          <cell r="CA416">
            <v>1.9E-2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1.9E-2</v>
          </cell>
          <cell r="CG416">
            <v>0.76900000000000002</v>
          </cell>
          <cell r="CH416">
            <v>0.76900000000000002</v>
          </cell>
          <cell r="CI416">
            <v>0.75</v>
          </cell>
          <cell r="CJ416">
            <v>0.78800000000000003</v>
          </cell>
          <cell r="CK416">
            <v>0.67300000000000004</v>
          </cell>
          <cell r="CL416">
            <v>0.59599999999999997</v>
          </cell>
          <cell r="CM416">
            <v>1.9E-2</v>
          </cell>
          <cell r="CN416">
            <v>1.9E-2</v>
          </cell>
          <cell r="CO416">
            <v>1.9E-2</v>
          </cell>
          <cell r="CP416">
            <v>3.7999999999999999E-2</v>
          </cell>
          <cell r="CQ416">
            <v>3.7999999999999999E-2</v>
          </cell>
          <cell r="CR416">
            <v>5.8000000000000003E-2</v>
          </cell>
          <cell r="CS416">
            <v>5.8000000000000003E-2</v>
          </cell>
          <cell r="CT416">
            <v>3.7999999999999999E-2</v>
          </cell>
          <cell r="CU416">
            <v>5.8000000000000003E-2</v>
          </cell>
          <cell r="CV416">
            <v>1.9E-2</v>
          </cell>
          <cell r="CW416">
            <v>1.9E-2</v>
          </cell>
          <cell r="CX416">
            <v>7.6999999999999999E-2</v>
          </cell>
          <cell r="CY416">
            <v>5.8000000000000003E-2</v>
          </cell>
          <cell r="CZ416">
            <v>1.9E-2</v>
          </cell>
          <cell r="DA416">
            <v>3.7999999999999999E-2</v>
          </cell>
          <cell r="DB416">
            <v>3.7999999999999999E-2</v>
          </cell>
          <cell r="DC416">
            <v>7.6999999999999999E-2</v>
          </cell>
          <cell r="DD416">
            <v>5.8000000000000003E-2</v>
          </cell>
          <cell r="DE416">
            <v>0.154</v>
          </cell>
          <cell r="DF416">
            <v>0.192</v>
          </cell>
          <cell r="DG416">
            <v>0.154</v>
          </cell>
          <cell r="DH416">
            <v>0.154</v>
          </cell>
          <cell r="DI416">
            <v>0.17299999999999999</v>
          </cell>
          <cell r="DJ416">
            <v>0.28799999999999998</v>
          </cell>
          <cell r="DK416">
            <v>0.26900000000000002</v>
          </cell>
          <cell r="DL416">
            <v>0.17299999999999999</v>
          </cell>
          <cell r="DM416">
            <v>0.192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3.7999999999999999E-2</v>
          </cell>
          <cell r="DS416">
            <v>0</v>
          </cell>
          <cell r="DT416">
            <v>0</v>
          </cell>
          <cell r="DU416">
            <v>0</v>
          </cell>
          <cell r="DV416">
            <v>1.9E-2</v>
          </cell>
          <cell r="DW416">
            <v>0.80800000000000005</v>
          </cell>
          <cell r="DX416">
            <v>0.76900000000000002</v>
          </cell>
          <cell r="DY416">
            <v>0.75</v>
          </cell>
          <cell r="DZ416">
            <v>0.75</v>
          </cell>
          <cell r="EA416">
            <v>0.73099999999999998</v>
          </cell>
          <cell r="EB416">
            <v>0.61499999999999999</v>
          </cell>
          <cell r="EC416">
            <v>0.63500000000000001</v>
          </cell>
          <cell r="ED416">
            <v>0.71199999999999997</v>
          </cell>
          <cell r="EE416">
            <v>0.67300000000000004</v>
          </cell>
          <cell r="EF416">
            <v>0.192</v>
          </cell>
          <cell r="EG416">
            <v>3.7999999999999999E-2</v>
          </cell>
          <cell r="EH416">
            <v>0</v>
          </cell>
          <cell r="EJ416">
            <v>0.442</v>
          </cell>
          <cell r="EK416">
            <v>9.6000000000000002E-2</v>
          </cell>
          <cell r="EL416">
            <v>5.8000000000000003E-2</v>
          </cell>
          <cell r="EN416">
            <v>0.192</v>
          </cell>
          <cell r="EO416">
            <v>0.26900000000000002</v>
          </cell>
          <cell r="EP416">
            <v>0.25</v>
          </cell>
          <cell r="ER416">
            <v>3.7999999999999999E-2</v>
          </cell>
          <cell r="ES416">
            <v>7.6999999999999999E-2</v>
          </cell>
          <cell r="ET416">
            <v>0.13500000000000001</v>
          </cell>
          <cell r="EV416">
            <v>0.13500000000000001</v>
          </cell>
          <cell r="EW416">
            <v>0.51900000000000002</v>
          </cell>
          <cell r="EX416">
            <v>0.55800000000000005</v>
          </cell>
          <cell r="EZ416">
            <v>8</v>
          </cell>
          <cell r="FA416">
            <v>7.6999999999999999E-2</v>
          </cell>
          <cell r="FB416">
            <v>0</v>
          </cell>
          <cell r="FC416">
            <v>1.9E-2</v>
          </cell>
          <cell r="FD416">
            <v>0</v>
          </cell>
          <cell r="FE416">
            <v>9.6000000000000002E-2</v>
          </cell>
          <cell r="FF416">
            <v>3.7999999999999999E-2</v>
          </cell>
          <cell r="FG416">
            <v>3.7999999999999999E-2</v>
          </cell>
          <cell r="FH416">
            <v>0.13500000000000001</v>
          </cell>
          <cell r="FI416">
            <v>7.6999999999999999E-2</v>
          </cell>
          <cell r="FJ416">
            <v>0.48099999999999998</v>
          </cell>
          <cell r="FK416">
            <v>3.7999999999999999E-2</v>
          </cell>
          <cell r="GA416">
            <v>1.9E-2</v>
          </cell>
          <cell r="GB416">
            <v>0</v>
          </cell>
          <cell r="GC416">
            <v>0</v>
          </cell>
          <cell r="GD416">
            <v>1.9E-2</v>
          </cell>
          <cell r="GE416">
            <v>3.7999999999999999E-2</v>
          </cell>
          <cell r="GF416">
            <v>0</v>
          </cell>
          <cell r="GG416">
            <v>0.308</v>
          </cell>
          <cell r="GH416">
            <v>0.32700000000000001</v>
          </cell>
          <cell r="GI416">
            <v>0.36499999999999999</v>
          </cell>
          <cell r="GJ416">
            <v>0.34599999999999997</v>
          </cell>
          <cell r="GK416">
            <v>0.34599999999999997</v>
          </cell>
          <cell r="GL416">
            <v>0.28799999999999998</v>
          </cell>
          <cell r="GM416">
            <v>0.55800000000000005</v>
          </cell>
          <cell r="GN416">
            <v>0.32700000000000001</v>
          </cell>
          <cell r="GO416">
            <v>0.442</v>
          </cell>
          <cell r="GP416">
            <v>0.40400000000000003</v>
          </cell>
          <cell r="GQ416">
            <v>0.38500000000000001</v>
          </cell>
          <cell r="GR416">
            <v>0.59599999999999997</v>
          </cell>
          <cell r="GS416">
            <v>5.8000000000000003E-2</v>
          </cell>
          <cell r="GT416">
            <v>0.13500000000000001</v>
          </cell>
          <cell r="GU416">
            <v>0.115</v>
          </cell>
          <cell r="GV416">
            <v>0.154</v>
          </cell>
          <cell r="GW416">
            <v>0.154</v>
          </cell>
          <cell r="GX416">
            <v>3.7999999999999999E-2</v>
          </cell>
          <cell r="GY416">
            <v>1.9E-2</v>
          </cell>
          <cell r="GZ416">
            <v>0.115</v>
          </cell>
          <cell r="HA416">
            <v>1.9E-2</v>
          </cell>
          <cell r="HB416">
            <v>1.9E-2</v>
          </cell>
          <cell r="HC416">
            <v>1.9E-2</v>
          </cell>
          <cell r="HD416">
            <v>1.9E-2</v>
          </cell>
          <cell r="HE416">
            <v>3.7999999999999999E-2</v>
          </cell>
          <cell r="HF416">
            <v>9.6000000000000002E-2</v>
          </cell>
          <cell r="HG416">
            <v>5.8000000000000003E-2</v>
          </cell>
          <cell r="HH416">
            <v>5.8000000000000003E-2</v>
          </cell>
          <cell r="HI416">
            <v>5.8000000000000003E-2</v>
          </cell>
          <cell r="HJ416">
            <v>5.8000000000000003E-2</v>
          </cell>
        </row>
        <row r="417">
          <cell r="G417" t="str">
            <v>MOUNT VERNON</v>
          </cell>
          <cell r="L417" t="str">
            <v>Rock Island Elementary Network</v>
          </cell>
          <cell r="AB417">
            <v>610086</v>
          </cell>
          <cell r="AR417" t="str">
            <v>46</v>
          </cell>
          <cell r="AS417" t="str">
            <v>neutral</v>
          </cell>
          <cell r="AT417" t="str">
            <v>neutral</v>
          </cell>
          <cell r="AU417" t="str">
            <v>neutral</v>
          </cell>
          <cell r="AV417">
            <v>53</v>
          </cell>
          <cell r="AW417">
            <v>44</v>
          </cell>
          <cell r="AX417">
            <v>46</v>
          </cell>
          <cell r="AY417">
            <v>80</v>
          </cell>
          <cell r="AZ417">
            <v>0</v>
          </cell>
          <cell r="BA417">
            <v>0</v>
          </cell>
          <cell r="BB417">
            <v>78</v>
          </cell>
          <cell r="BC417">
            <v>0</v>
          </cell>
          <cell r="BI417">
            <v>0</v>
          </cell>
          <cell r="BJ417">
            <v>0</v>
          </cell>
          <cell r="BK417">
            <v>2.5000000000000001E-2</v>
          </cell>
          <cell r="BL417">
            <v>1.2999999999999999E-2</v>
          </cell>
          <cell r="BM417">
            <v>2.5000000000000001E-2</v>
          </cell>
          <cell r="BN417">
            <v>3.6999999999999998E-2</v>
          </cell>
          <cell r="BO417">
            <v>7.4999999999999997E-2</v>
          </cell>
          <cell r="BP417">
            <v>6.3E-2</v>
          </cell>
          <cell r="BQ417">
            <v>6.3E-2</v>
          </cell>
          <cell r="BR417">
            <v>7.4999999999999997E-2</v>
          </cell>
          <cell r="BS417">
            <v>0.1</v>
          </cell>
          <cell r="BT417">
            <v>0.125</v>
          </cell>
          <cell r="BU417">
            <v>0.3</v>
          </cell>
          <cell r="BV417">
            <v>0.22500000000000001</v>
          </cell>
          <cell r="BW417">
            <v>0.27500000000000002</v>
          </cell>
          <cell r="BX417">
            <v>0.17499999999999999</v>
          </cell>
          <cell r="BY417">
            <v>0.3</v>
          </cell>
          <cell r="BZ417">
            <v>0.35</v>
          </cell>
          <cell r="CA417">
            <v>2.5000000000000001E-2</v>
          </cell>
          <cell r="CB417">
            <v>2.5000000000000001E-2</v>
          </cell>
          <cell r="CC417">
            <v>1.2999999999999999E-2</v>
          </cell>
          <cell r="CD417">
            <v>2.5000000000000001E-2</v>
          </cell>
          <cell r="CE417">
            <v>1.2999999999999999E-2</v>
          </cell>
          <cell r="CF417">
            <v>1.2999999999999999E-2</v>
          </cell>
          <cell r="CG417">
            <v>0.6</v>
          </cell>
          <cell r="CH417">
            <v>0.68799999999999994</v>
          </cell>
          <cell r="CI417">
            <v>0.625</v>
          </cell>
          <cell r="CJ417">
            <v>0.71299999999999997</v>
          </cell>
          <cell r="CK417">
            <v>0.56299999999999994</v>
          </cell>
          <cell r="CL417">
            <v>0.47499999999999998</v>
          </cell>
          <cell r="CM417">
            <v>1.2999999999999999E-2</v>
          </cell>
          <cell r="CN417">
            <v>0</v>
          </cell>
          <cell r="CO417">
            <v>0</v>
          </cell>
          <cell r="CP417">
            <v>0</v>
          </cell>
          <cell r="CQ417">
            <v>1.2999999999999999E-2</v>
          </cell>
          <cell r="CR417">
            <v>0</v>
          </cell>
          <cell r="CS417">
            <v>1.2999999999999999E-2</v>
          </cell>
          <cell r="CT417">
            <v>6.3E-2</v>
          </cell>
          <cell r="CU417">
            <v>2.5000000000000001E-2</v>
          </cell>
          <cell r="CV417">
            <v>0.05</v>
          </cell>
          <cell r="CW417">
            <v>0.05</v>
          </cell>
          <cell r="CX417">
            <v>0.05</v>
          </cell>
          <cell r="CY417">
            <v>3.6999999999999998E-2</v>
          </cell>
          <cell r="CZ417">
            <v>3.6999999999999998E-2</v>
          </cell>
          <cell r="DA417">
            <v>0.1</v>
          </cell>
          <cell r="DB417">
            <v>0.05</v>
          </cell>
          <cell r="DC417">
            <v>6.3E-2</v>
          </cell>
          <cell r="DD417">
            <v>0.1</v>
          </cell>
          <cell r="DE417">
            <v>0.15</v>
          </cell>
          <cell r="DF417">
            <v>0.188</v>
          </cell>
          <cell r="DG417">
            <v>0.2</v>
          </cell>
          <cell r="DH417">
            <v>0.22500000000000001</v>
          </cell>
          <cell r="DI417">
            <v>0.23699999999999999</v>
          </cell>
          <cell r="DJ417">
            <v>0.313</v>
          </cell>
          <cell r="DK417">
            <v>0.22500000000000001</v>
          </cell>
          <cell r="DL417">
            <v>0.25</v>
          </cell>
          <cell r="DM417">
            <v>0.2</v>
          </cell>
          <cell r="DN417">
            <v>0</v>
          </cell>
          <cell r="DO417">
            <v>0</v>
          </cell>
          <cell r="DP417">
            <v>1.2999999999999999E-2</v>
          </cell>
          <cell r="DQ417">
            <v>0</v>
          </cell>
          <cell r="DR417">
            <v>1.2999999999999999E-2</v>
          </cell>
          <cell r="DS417">
            <v>1.2999999999999999E-2</v>
          </cell>
          <cell r="DT417">
            <v>1.2999999999999999E-2</v>
          </cell>
          <cell r="DU417">
            <v>1.2999999999999999E-2</v>
          </cell>
          <cell r="DV417">
            <v>2.5000000000000001E-2</v>
          </cell>
          <cell r="DW417">
            <v>0.78700000000000003</v>
          </cell>
          <cell r="DX417">
            <v>0.76200000000000001</v>
          </cell>
          <cell r="DY417">
            <v>0.73799999999999999</v>
          </cell>
          <cell r="DZ417">
            <v>0.73799999999999999</v>
          </cell>
          <cell r="EA417">
            <v>0.7</v>
          </cell>
          <cell r="EB417">
            <v>0.57499999999999996</v>
          </cell>
          <cell r="EC417">
            <v>0.7</v>
          </cell>
          <cell r="ED417">
            <v>0.61299999999999999</v>
          </cell>
          <cell r="EE417">
            <v>0.65</v>
          </cell>
          <cell r="EF417">
            <v>0.27500000000000002</v>
          </cell>
          <cell r="EG417">
            <v>0.05</v>
          </cell>
          <cell r="EH417">
            <v>0</v>
          </cell>
          <cell r="EJ417">
            <v>0.375</v>
          </cell>
          <cell r="EK417">
            <v>0.1</v>
          </cell>
          <cell r="EL417">
            <v>8.6999999999999994E-2</v>
          </cell>
          <cell r="EN417">
            <v>0.17499999999999999</v>
          </cell>
          <cell r="EO417">
            <v>0.28699999999999998</v>
          </cell>
          <cell r="EP417">
            <v>0.33800000000000002</v>
          </cell>
          <cell r="ER417">
            <v>1.2999999999999999E-2</v>
          </cell>
          <cell r="ES417">
            <v>2.5000000000000001E-2</v>
          </cell>
          <cell r="ET417">
            <v>0.05</v>
          </cell>
          <cell r="EV417">
            <v>0.16300000000000001</v>
          </cell>
          <cell r="EW417">
            <v>0.53700000000000003</v>
          </cell>
          <cell r="EX417">
            <v>0.52500000000000002</v>
          </cell>
          <cell r="EZ417">
            <v>7.65</v>
          </cell>
          <cell r="FA417">
            <v>1.2999999999999999E-2</v>
          </cell>
          <cell r="FB417">
            <v>1.2999999999999999E-2</v>
          </cell>
          <cell r="FC417">
            <v>3.6999999999999998E-2</v>
          </cell>
          <cell r="FD417">
            <v>2.5000000000000001E-2</v>
          </cell>
          <cell r="FE417">
            <v>0.1</v>
          </cell>
          <cell r="FF417">
            <v>8.6999999999999994E-2</v>
          </cell>
          <cell r="FG417">
            <v>0.125</v>
          </cell>
          <cell r="FH417">
            <v>0.13800000000000001</v>
          </cell>
          <cell r="FI417">
            <v>0.16300000000000001</v>
          </cell>
          <cell r="FJ417">
            <v>0.27500000000000002</v>
          </cell>
          <cell r="FK417">
            <v>2.5000000000000001E-2</v>
          </cell>
          <cell r="GA417">
            <v>0</v>
          </cell>
          <cell r="GB417">
            <v>0</v>
          </cell>
          <cell r="GC417">
            <v>3.6999999999999998E-2</v>
          </cell>
          <cell r="GD417">
            <v>1.2999999999999999E-2</v>
          </cell>
          <cell r="GE417">
            <v>0.125</v>
          </cell>
          <cell r="GF417">
            <v>3.6999999999999998E-2</v>
          </cell>
          <cell r="GG417">
            <v>0.313</v>
          </cell>
          <cell r="GH417">
            <v>0.313</v>
          </cell>
          <cell r="GI417">
            <v>0.38800000000000001</v>
          </cell>
          <cell r="GJ417">
            <v>0.42499999999999999</v>
          </cell>
          <cell r="GK417">
            <v>0.42499999999999999</v>
          </cell>
          <cell r="GL417">
            <v>0.36199999999999999</v>
          </cell>
          <cell r="GM417">
            <v>0.61299999999999999</v>
          </cell>
          <cell r="GN417">
            <v>0.42499999999999999</v>
          </cell>
          <cell r="GO417">
            <v>0.4</v>
          </cell>
          <cell r="GP417">
            <v>0.41199999999999998</v>
          </cell>
          <cell r="GQ417">
            <v>0.313</v>
          </cell>
          <cell r="GR417">
            <v>0.53700000000000003</v>
          </cell>
          <cell r="GS417">
            <v>6.3E-2</v>
          </cell>
          <cell r="GT417">
            <v>0.22500000000000001</v>
          </cell>
          <cell r="GU417">
            <v>0.15</v>
          </cell>
          <cell r="GV417">
            <v>0.125</v>
          </cell>
          <cell r="GW417">
            <v>7.4999999999999997E-2</v>
          </cell>
          <cell r="GX417">
            <v>3.6999999999999998E-2</v>
          </cell>
          <cell r="GY417">
            <v>0</v>
          </cell>
          <cell r="GZ417">
            <v>1.2999999999999999E-2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1.2999999999999999E-2</v>
          </cell>
          <cell r="HF417">
            <v>2.5000000000000001E-2</v>
          </cell>
          <cell r="HG417">
            <v>2.5000000000000001E-2</v>
          </cell>
          <cell r="HH417">
            <v>2.5000000000000001E-2</v>
          </cell>
          <cell r="HI417">
            <v>6.3E-2</v>
          </cell>
          <cell r="HJ417">
            <v>2.5000000000000001E-2</v>
          </cell>
        </row>
        <row r="418">
          <cell r="G418" t="str">
            <v>BLAIR</v>
          </cell>
          <cell r="L418" t="str">
            <v>Midway Elementary Network</v>
          </cell>
          <cell r="AB418">
            <v>610087</v>
          </cell>
          <cell r="AR418" t="str">
            <v>57</v>
          </cell>
          <cell r="AS418" t="str">
            <v>very strong</v>
          </cell>
          <cell r="AT418" t="str">
            <v>very strong</v>
          </cell>
          <cell r="AU418" t="str">
            <v>very strong</v>
          </cell>
          <cell r="AV418">
            <v>99</v>
          </cell>
          <cell r="AW418">
            <v>96</v>
          </cell>
          <cell r="AX418">
            <v>99</v>
          </cell>
          <cell r="AY418">
            <v>78</v>
          </cell>
          <cell r="AZ418">
            <v>23</v>
          </cell>
          <cell r="BA418">
            <v>1</v>
          </cell>
          <cell r="BB418">
            <v>13</v>
          </cell>
          <cell r="BC418">
            <v>39</v>
          </cell>
          <cell r="BI418">
            <v>1.2999999999999999E-2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3.7999999999999999E-2</v>
          </cell>
          <cell r="BO418">
            <v>0</v>
          </cell>
          <cell r="BP418">
            <v>2.5999999999999999E-2</v>
          </cell>
          <cell r="BQ418">
            <v>0</v>
          </cell>
          <cell r="BR418">
            <v>1.2999999999999999E-2</v>
          </cell>
          <cell r="BS418">
            <v>2.5999999999999999E-2</v>
          </cell>
          <cell r="BT418">
            <v>0.115</v>
          </cell>
          <cell r="BU418">
            <v>7.6999999999999999E-2</v>
          </cell>
          <cell r="BV418">
            <v>2.5999999999999999E-2</v>
          </cell>
          <cell r="BW418">
            <v>0.09</v>
          </cell>
          <cell r="BX418">
            <v>7.6999999999999999E-2</v>
          </cell>
          <cell r="BY418">
            <v>0.17899999999999999</v>
          </cell>
          <cell r="BZ418">
            <v>0.14099999999999999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1.2999999999999999E-2</v>
          </cell>
          <cell r="CF418">
            <v>1.2999999999999999E-2</v>
          </cell>
          <cell r="CG418">
            <v>0.91</v>
          </cell>
          <cell r="CH418">
            <v>0.94899999999999995</v>
          </cell>
          <cell r="CI418">
            <v>0.91</v>
          </cell>
          <cell r="CJ418">
            <v>0.91</v>
          </cell>
          <cell r="CK418">
            <v>0.78200000000000003</v>
          </cell>
          <cell r="CL418">
            <v>0.69199999999999995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1.2999999999999999E-2</v>
          </cell>
          <cell r="CT418">
            <v>2.5999999999999999E-2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2.5999999999999999E-2</v>
          </cell>
          <cell r="DB418">
            <v>2.5999999999999999E-2</v>
          </cell>
          <cell r="DC418">
            <v>3.7999999999999999E-2</v>
          </cell>
          <cell r="DD418">
            <v>2.5999999999999999E-2</v>
          </cell>
          <cell r="DE418">
            <v>6.4000000000000001E-2</v>
          </cell>
          <cell r="DF418">
            <v>3.7999999999999999E-2</v>
          </cell>
          <cell r="DG418">
            <v>6.4000000000000001E-2</v>
          </cell>
          <cell r="DH418">
            <v>6.4000000000000001E-2</v>
          </cell>
          <cell r="DI418">
            <v>6.4000000000000001E-2</v>
          </cell>
          <cell r="DJ418">
            <v>0.128</v>
          </cell>
          <cell r="DK418">
            <v>0.09</v>
          </cell>
          <cell r="DL418">
            <v>0.20499999999999999</v>
          </cell>
          <cell r="DM418">
            <v>0.14099999999999999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1.2999999999999999E-2</v>
          </cell>
          <cell r="DS418">
            <v>1.2999999999999999E-2</v>
          </cell>
          <cell r="DT418">
            <v>0</v>
          </cell>
          <cell r="DU418">
            <v>0</v>
          </cell>
          <cell r="DV418">
            <v>0</v>
          </cell>
          <cell r="DW418">
            <v>0.93600000000000005</v>
          </cell>
          <cell r="DX418">
            <v>0.96199999999999997</v>
          </cell>
          <cell r="DY418">
            <v>0.93600000000000005</v>
          </cell>
          <cell r="DZ418">
            <v>0.93600000000000005</v>
          </cell>
          <cell r="EA418">
            <v>0.92300000000000004</v>
          </cell>
          <cell r="EB418">
            <v>0.83299999999999996</v>
          </cell>
          <cell r="EC418">
            <v>0.872</v>
          </cell>
          <cell r="ED418">
            <v>0.73099999999999998</v>
          </cell>
          <cell r="EE418">
            <v>0.83299999999999996</v>
          </cell>
          <cell r="EF418">
            <v>0.79500000000000004</v>
          </cell>
          <cell r="EG418">
            <v>0</v>
          </cell>
          <cell r="EH418">
            <v>0</v>
          </cell>
          <cell r="EJ418">
            <v>2.5999999999999999E-2</v>
          </cell>
          <cell r="EK418">
            <v>1.2999999999999999E-2</v>
          </cell>
          <cell r="EL418">
            <v>0</v>
          </cell>
          <cell r="EN418">
            <v>2.5999999999999999E-2</v>
          </cell>
          <cell r="EO418">
            <v>7.6999999999999999E-2</v>
          </cell>
          <cell r="EP418">
            <v>6.4000000000000001E-2</v>
          </cell>
          <cell r="ER418">
            <v>5.0999999999999997E-2</v>
          </cell>
          <cell r="ES418">
            <v>3.7999999999999999E-2</v>
          </cell>
          <cell r="ET418">
            <v>3.7999999999999999E-2</v>
          </cell>
          <cell r="EV418">
            <v>0.10299999999999999</v>
          </cell>
          <cell r="EW418">
            <v>0.872</v>
          </cell>
          <cell r="EX418">
            <v>0.89700000000000002</v>
          </cell>
          <cell r="EZ418">
            <v>9.75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1.2999999999999999E-2</v>
          </cell>
          <cell r="FF418">
            <v>0</v>
          </cell>
          <cell r="FG418">
            <v>1.2999999999999999E-2</v>
          </cell>
          <cell r="FH418">
            <v>3.7999999999999999E-2</v>
          </cell>
          <cell r="FI418">
            <v>6.4000000000000001E-2</v>
          </cell>
          <cell r="FJ418">
            <v>0.84599999999999997</v>
          </cell>
          <cell r="FK418">
            <v>2.5999999999999999E-2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1.2999999999999999E-2</v>
          </cell>
          <cell r="GF418">
            <v>0</v>
          </cell>
          <cell r="GG418">
            <v>0.115</v>
          </cell>
          <cell r="GH418">
            <v>0.10299999999999999</v>
          </cell>
          <cell r="GI418">
            <v>7.6999999999999999E-2</v>
          </cell>
          <cell r="GJ418">
            <v>0.10299999999999999</v>
          </cell>
          <cell r="GK418">
            <v>0.14099999999999999</v>
          </cell>
          <cell r="GL418">
            <v>0.09</v>
          </cell>
          <cell r="GM418">
            <v>0.85899999999999999</v>
          </cell>
          <cell r="GN418">
            <v>0.71799999999999997</v>
          </cell>
          <cell r="GO418">
            <v>0.73099999999999998</v>
          </cell>
          <cell r="GP418">
            <v>0.79500000000000004</v>
          </cell>
          <cell r="GQ418">
            <v>0.67900000000000005</v>
          </cell>
          <cell r="GR418">
            <v>0.872</v>
          </cell>
          <cell r="GS418">
            <v>0</v>
          </cell>
          <cell r="GT418">
            <v>0.09</v>
          </cell>
          <cell r="GU418">
            <v>0.128</v>
          </cell>
          <cell r="GV418">
            <v>7.6999999999999999E-2</v>
          </cell>
          <cell r="GW418">
            <v>6.4000000000000001E-2</v>
          </cell>
          <cell r="GX418">
            <v>2.5999999999999999E-2</v>
          </cell>
          <cell r="GY418">
            <v>1.2999999999999999E-2</v>
          </cell>
          <cell r="GZ418">
            <v>5.0999999999999997E-2</v>
          </cell>
          <cell r="HA418">
            <v>2.5999999999999999E-2</v>
          </cell>
          <cell r="HB418">
            <v>0</v>
          </cell>
          <cell r="HC418">
            <v>7.6999999999999999E-2</v>
          </cell>
          <cell r="HD418">
            <v>0</v>
          </cell>
          <cell r="HE418">
            <v>1.2999999999999999E-2</v>
          </cell>
          <cell r="HF418">
            <v>3.7999999999999999E-2</v>
          </cell>
          <cell r="HG418">
            <v>3.7999999999999999E-2</v>
          </cell>
          <cell r="HH418">
            <v>2.5999999999999999E-2</v>
          </cell>
          <cell r="HI418">
            <v>2.5999999999999999E-2</v>
          </cell>
          <cell r="HJ418">
            <v>1.2999999999999999E-2</v>
          </cell>
        </row>
        <row r="419">
          <cell r="G419" t="str">
            <v>MOZART</v>
          </cell>
          <cell r="L419" t="str">
            <v>Fullerton Elementary Network</v>
          </cell>
          <cell r="AB419">
            <v>610088</v>
          </cell>
          <cell r="AR419" t="str">
            <v>71</v>
          </cell>
          <cell r="AS419" t="str">
            <v>weak</v>
          </cell>
          <cell r="AT419" t="str">
            <v>weak</v>
          </cell>
          <cell r="AU419" t="str">
            <v>neutral</v>
          </cell>
          <cell r="AV419">
            <v>28</v>
          </cell>
          <cell r="AW419">
            <v>34</v>
          </cell>
          <cell r="AX419">
            <v>44</v>
          </cell>
          <cell r="AY419">
            <v>290</v>
          </cell>
          <cell r="AZ419">
            <v>8</v>
          </cell>
          <cell r="BA419">
            <v>1</v>
          </cell>
          <cell r="BB419">
            <v>4</v>
          </cell>
          <cell r="BC419">
            <v>258</v>
          </cell>
          <cell r="BI419">
            <v>2.4E-2</v>
          </cell>
          <cell r="BJ419">
            <v>2.1000000000000001E-2</v>
          </cell>
          <cell r="BK419">
            <v>2.4E-2</v>
          </cell>
          <cell r="BL419">
            <v>7.0000000000000001E-3</v>
          </cell>
          <cell r="BM419">
            <v>2.8000000000000001E-2</v>
          </cell>
          <cell r="BN419">
            <v>0.114</v>
          </cell>
          <cell r="BO419">
            <v>0.121</v>
          </cell>
          <cell r="BP419">
            <v>9.2999999999999999E-2</v>
          </cell>
          <cell r="BQ419">
            <v>8.5999999999999993E-2</v>
          </cell>
          <cell r="BR419">
            <v>4.4999999999999998E-2</v>
          </cell>
          <cell r="BS419">
            <v>0.183</v>
          </cell>
          <cell r="BT419">
            <v>0.17599999999999999</v>
          </cell>
          <cell r="BU419">
            <v>0.43099999999999999</v>
          </cell>
          <cell r="BV419">
            <v>0.376</v>
          </cell>
          <cell r="BW419">
            <v>0.44800000000000001</v>
          </cell>
          <cell r="BX419">
            <v>0.30299999999999999</v>
          </cell>
          <cell r="BY419">
            <v>0.35899999999999999</v>
          </cell>
          <cell r="BZ419">
            <v>0.36899999999999999</v>
          </cell>
          <cell r="CA419">
            <v>0.01</v>
          </cell>
          <cell r="CB419">
            <v>3.0000000000000001E-3</v>
          </cell>
          <cell r="CC419">
            <v>2.1000000000000001E-2</v>
          </cell>
          <cell r="CD419">
            <v>7.0000000000000001E-3</v>
          </cell>
          <cell r="CE419">
            <v>0.01</v>
          </cell>
          <cell r="CF419">
            <v>0.01</v>
          </cell>
          <cell r="CG419">
            <v>0.41399999999999998</v>
          </cell>
          <cell r="CH419">
            <v>0.50700000000000001</v>
          </cell>
          <cell r="CI419">
            <v>0.42099999999999999</v>
          </cell>
          <cell r="CJ419">
            <v>0.63800000000000001</v>
          </cell>
          <cell r="CK419">
            <v>0.42099999999999999</v>
          </cell>
          <cell r="CL419">
            <v>0.33100000000000002</v>
          </cell>
          <cell r="CM419">
            <v>3.0000000000000001E-3</v>
          </cell>
          <cell r="CN419">
            <v>7.0000000000000001E-3</v>
          </cell>
          <cell r="CO419">
            <v>3.0000000000000001E-3</v>
          </cell>
          <cell r="CP419">
            <v>0.01</v>
          </cell>
          <cell r="CQ419">
            <v>0.01</v>
          </cell>
          <cell r="CR419">
            <v>2.1000000000000001E-2</v>
          </cell>
          <cell r="CS419">
            <v>3.4000000000000002E-2</v>
          </cell>
          <cell r="CT419">
            <v>6.9000000000000006E-2</v>
          </cell>
          <cell r="CU419">
            <v>5.1999999999999998E-2</v>
          </cell>
          <cell r="CV419">
            <v>1.7000000000000001E-2</v>
          </cell>
          <cell r="CW419">
            <v>0.01</v>
          </cell>
          <cell r="CX419">
            <v>3.1E-2</v>
          </cell>
          <cell r="CY419">
            <v>7.1999999999999995E-2</v>
          </cell>
          <cell r="CZ419">
            <v>3.7999999999999999E-2</v>
          </cell>
          <cell r="DA419">
            <v>5.8999999999999997E-2</v>
          </cell>
          <cell r="DB419">
            <v>8.3000000000000004E-2</v>
          </cell>
          <cell r="DC419">
            <v>0.114</v>
          </cell>
          <cell r="DD419">
            <v>7.9000000000000001E-2</v>
          </cell>
          <cell r="DE419">
            <v>0.224</v>
          </cell>
          <cell r="DF419">
            <v>0.23400000000000001</v>
          </cell>
          <cell r="DG419">
            <v>0.28599999999999998</v>
          </cell>
          <cell r="DH419">
            <v>0.26200000000000001</v>
          </cell>
          <cell r="DI419">
            <v>0.252</v>
          </cell>
          <cell r="DJ419">
            <v>0.34499999999999997</v>
          </cell>
          <cell r="DK419">
            <v>0.32100000000000001</v>
          </cell>
          <cell r="DL419">
            <v>0.28999999999999998</v>
          </cell>
          <cell r="DM419">
            <v>0.29699999999999999</v>
          </cell>
          <cell r="DN419">
            <v>3.0000000000000001E-3</v>
          </cell>
          <cell r="DO419">
            <v>7.0000000000000001E-3</v>
          </cell>
          <cell r="DP419">
            <v>0</v>
          </cell>
          <cell r="DQ419">
            <v>0.01</v>
          </cell>
          <cell r="DR419">
            <v>0.01</v>
          </cell>
          <cell r="DS419">
            <v>1.7000000000000001E-2</v>
          </cell>
          <cell r="DT419">
            <v>1.4E-2</v>
          </cell>
          <cell r="DU419">
            <v>2.1000000000000001E-2</v>
          </cell>
          <cell r="DV419">
            <v>1.4E-2</v>
          </cell>
          <cell r="DW419">
            <v>0.752</v>
          </cell>
          <cell r="DX419">
            <v>0.74099999999999999</v>
          </cell>
          <cell r="DY419">
            <v>0.67900000000000005</v>
          </cell>
          <cell r="DZ419">
            <v>0.64500000000000002</v>
          </cell>
          <cell r="EA419">
            <v>0.69</v>
          </cell>
          <cell r="EB419">
            <v>0.55900000000000005</v>
          </cell>
          <cell r="EC419">
            <v>0.54800000000000004</v>
          </cell>
          <cell r="ED419">
            <v>0.50700000000000001</v>
          </cell>
          <cell r="EE419">
            <v>0.55900000000000005</v>
          </cell>
          <cell r="EF419">
            <v>0.45200000000000001</v>
          </cell>
          <cell r="EG419">
            <v>1.7000000000000001E-2</v>
          </cell>
          <cell r="EH419">
            <v>0.01</v>
          </cell>
          <cell r="EJ419">
            <v>0.26900000000000002</v>
          </cell>
          <cell r="EK419">
            <v>6.2E-2</v>
          </cell>
          <cell r="EL419">
            <v>5.1999999999999998E-2</v>
          </cell>
          <cell r="EN419">
            <v>0.14799999999999999</v>
          </cell>
          <cell r="EO419">
            <v>0.29299999999999998</v>
          </cell>
          <cell r="EP419">
            <v>0.26600000000000001</v>
          </cell>
          <cell r="ER419">
            <v>3.1E-2</v>
          </cell>
          <cell r="ES419">
            <v>7.0000000000000001E-3</v>
          </cell>
          <cell r="ET419">
            <v>1.7000000000000001E-2</v>
          </cell>
          <cell r="EV419">
            <v>0.1</v>
          </cell>
          <cell r="EW419">
            <v>0.621</v>
          </cell>
          <cell r="EX419">
            <v>0.65500000000000003</v>
          </cell>
          <cell r="EZ419">
            <v>8.14</v>
          </cell>
          <cell r="FA419">
            <v>1.7000000000000001E-2</v>
          </cell>
          <cell r="FB419">
            <v>0.01</v>
          </cell>
          <cell r="FC419">
            <v>3.7999999999999999E-2</v>
          </cell>
          <cell r="FD419">
            <v>2.8000000000000001E-2</v>
          </cell>
          <cell r="FE419">
            <v>4.8000000000000001E-2</v>
          </cell>
          <cell r="FF419">
            <v>2.1000000000000001E-2</v>
          </cell>
          <cell r="FG419">
            <v>9.2999999999999999E-2</v>
          </cell>
          <cell r="FH419">
            <v>0.19</v>
          </cell>
          <cell r="FI419">
            <v>0.16200000000000001</v>
          </cell>
          <cell r="FJ419">
            <v>0.36899999999999999</v>
          </cell>
          <cell r="FK419">
            <v>2.4E-2</v>
          </cell>
          <cell r="GA419">
            <v>2.1000000000000001E-2</v>
          </cell>
          <cell r="GB419">
            <v>0.01</v>
          </cell>
          <cell r="GC419">
            <v>0.01</v>
          </cell>
          <cell r="GD419">
            <v>3.1E-2</v>
          </cell>
          <cell r="GE419">
            <v>8.3000000000000004E-2</v>
          </cell>
          <cell r="GF419">
            <v>3.7999999999999999E-2</v>
          </cell>
          <cell r="GG419">
            <v>0.42799999999999999</v>
          </cell>
          <cell r="GH419">
            <v>0.35499999999999998</v>
          </cell>
          <cell r="GI419">
            <v>0.372</v>
          </cell>
          <cell r="GJ419">
            <v>0.379</v>
          </cell>
          <cell r="GK419">
            <v>0.46600000000000003</v>
          </cell>
          <cell r="GL419">
            <v>0.34499999999999997</v>
          </cell>
          <cell r="GM419">
            <v>0.503</v>
          </cell>
          <cell r="GN419">
            <v>0.434</v>
          </cell>
          <cell r="GO419">
            <v>0.45200000000000001</v>
          </cell>
          <cell r="GP419">
            <v>0.45500000000000002</v>
          </cell>
          <cell r="GQ419">
            <v>0.32100000000000001</v>
          </cell>
          <cell r="GR419">
            <v>0.52400000000000002</v>
          </cell>
          <cell r="GS419">
            <v>2.4E-2</v>
          </cell>
          <cell r="GT419">
            <v>0.183</v>
          </cell>
          <cell r="GU419">
            <v>0.14799999999999999</v>
          </cell>
          <cell r="GV419">
            <v>0.1</v>
          </cell>
          <cell r="GW419">
            <v>0.10299999999999999</v>
          </cell>
          <cell r="GX419">
            <v>7.1999999999999995E-2</v>
          </cell>
          <cell r="GY419">
            <v>0.01</v>
          </cell>
          <cell r="GZ419">
            <v>1.4E-2</v>
          </cell>
          <cell r="HA419">
            <v>0.01</v>
          </cell>
          <cell r="HB419">
            <v>1.4E-2</v>
          </cell>
          <cell r="HC419">
            <v>2.1000000000000001E-2</v>
          </cell>
          <cell r="HD419">
            <v>1.4E-2</v>
          </cell>
          <cell r="HE419">
            <v>1.4E-2</v>
          </cell>
          <cell r="HF419">
            <v>3.0000000000000001E-3</v>
          </cell>
          <cell r="HG419">
            <v>7.0000000000000001E-3</v>
          </cell>
          <cell r="HH419">
            <v>2.1000000000000001E-2</v>
          </cell>
          <cell r="HI419">
            <v>7.0000000000000001E-3</v>
          </cell>
          <cell r="HJ419">
            <v>7.0000000000000001E-3</v>
          </cell>
        </row>
        <row r="420">
          <cell r="G420" t="str">
            <v>MURPHY</v>
          </cell>
          <cell r="L420" t="str">
            <v>O'Hare Elementary Network</v>
          </cell>
          <cell r="AB420">
            <v>610089</v>
          </cell>
          <cell r="AR420" t="str">
            <v>46</v>
          </cell>
          <cell r="AS420" t="str">
            <v>neutral</v>
          </cell>
          <cell r="AT420" t="str">
            <v>neutral</v>
          </cell>
          <cell r="AU420" t="str">
            <v>strong</v>
          </cell>
          <cell r="AV420">
            <v>58</v>
          </cell>
          <cell r="AW420">
            <v>58</v>
          </cell>
          <cell r="AX420">
            <v>60</v>
          </cell>
          <cell r="AY420">
            <v>192</v>
          </cell>
          <cell r="AZ420">
            <v>31</v>
          </cell>
          <cell r="BA420">
            <v>7</v>
          </cell>
          <cell r="BB420">
            <v>7</v>
          </cell>
          <cell r="BC420">
            <v>127</v>
          </cell>
          <cell r="BI420">
            <v>1.6E-2</v>
          </cell>
          <cell r="BJ420">
            <v>0</v>
          </cell>
          <cell r="BK420">
            <v>0.01</v>
          </cell>
          <cell r="BL420">
            <v>0</v>
          </cell>
          <cell r="BM420">
            <v>0.01</v>
          </cell>
          <cell r="BN420">
            <v>5.7000000000000002E-2</v>
          </cell>
          <cell r="BO420">
            <v>2.5999999999999999E-2</v>
          </cell>
          <cell r="BP420">
            <v>3.5999999999999997E-2</v>
          </cell>
          <cell r="BQ420">
            <v>3.1E-2</v>
          </cell>
          <cell r="BR420">
            <v>2.1000000000000001E-2</v>
          </cell>
          <cell r="BS420">
            <v>7.2999999999999995E-2</v>
          </cell>
          <cell r="BT420">
            <v>0.188</v>
          </cell>
          <cell r="BU420">
            <v>0.32800000000000001</v>
          </cell>
          <cell r="BV420">
            <v>0.20799999999999999</v>
          </cell>
          <cell r="BW420">
            <v>0.32800000000000001</v>
          </cell>
          <cell r="BX420">
            <v>0.224</v>
          </cell>
          <cell r="BY420">
            <v>0.34399999999999997</v>
          </cell>
          <cell r="BZ420">
            <v>0.313</v>
          </cell>
          <cell r="CA420">
            <v>5.0000000000000001E-3</v>
          </cell>
          <cell r="CB420">
            <v>0.01</v>
          </cell>
          <cell r="CC420">
            <v>4.2000000000000003E-2</v>
          </cell>
          <cell r="CD420">
            <v>0</v>
          </cell>
          <cell r="CE420">
            <v>2.1000000000000001E-2</v>
          </cell>
          <cell r="CF420">
            <v>0</v>
          </cell>
          <cell r="CG420">
            <v>0.625</v>
          </cell>
          <cell r="CH420">
            <v>0.745</v>
          </cell>
          <cell r="CI420">
            <v>0.58899999999999997</v>
          </cell>
          <cell r="CJ420">
            <v>0.755</v>
          </cell>
          <cell r="CK420">
            <v>0.55200000000000005</v>
          </cell>
          <cell r="CL420">
            <v>0.443</v>
          </cell>
          <cell r="CM420">
            <v>0</v>
          </cell>
          <cell r="CN420">
            <v>0</v>
          </cell>
          <cell r="CO420">
            <v>0</v>
          </cell>
          <cell r="CP420">
            <v>0.01</v>
          </cell>
          <cell r="CQ420">
            <v>0</v>
          </cell>
          <cell r="CR420">
            <v>0</v>
          </cell>
          <cell r="CS420">
            <v>0.01</v>
          </cell>
          <cell r="CT420">
            <v>2.5999999999999999E-2</v>
          </cell>
          <cell r="CU420">
            <v>2.1000000000000001E-2</v>
          </cell>
          <cell r="CV420">
            <v>0.01</v>
          </cell>
          <cell r="CW420">
            <v>0.01</v>
          </cell>
          <cell r="CX420">
            <v>2.1000000000000001E-2</v>
          </cell>
          <cell r="CY420">
            <v>4.7E-2</v>
          </cell>
          <cell r="CZ420">
            <v>1.6E-2</v>
          </cell>
          <cell r="DA420">
            <v>4.7E-2</v>
          </cell>
          <cell r="DB420">
            <v>3.5999999999999997E-2</v>
          </cell>
          <cell r="DC420">
            <v>8.3000000000000004E-2</v>
          </cell>
          <cell r="DD420">
            <v>8.8999999999999996E-2</v>
          </cell>
          <cell r="DE420">
            <v>0.161</v>
          </cell>
          <cell r="DF420">
            <v>0.19800000000000001</v>
          </cell>
          <cell r="DG420">
            <v>0.19800000000000001</v>
          </cell>
          <cell r="DH420">
            <v>0.16700000000000001</v>
          </cell>
          <cell r="DI420">
            <v>0.17699999999999999</v>
          </cell>
          <cell r="DJ420">
            <v>0.24</v>
          </cell>
          <cell r="DK420">
            <v>0.24</v>
          </cell>
          <cell r="DL420">
            <v>0.219</v>
          </cell>
          <cell r="DM420">
            <v>0.193</v>
          </cell>
          <cell r="DN420">
            <v>0</v>
          </cell>
          <cell r="DO420">
            <v>5.0000000000000001E-3</v>
          </cell>
          <cell r="DP420">
            <v>1.6E-2</v>
          </cell>
          <cell r="DQ420">
            <v>5.0000000000000001E-3</v>
          </cell>
          <cell r="DR420">
            <v>5.0000000000000001E-3</v>
          </cell>
          <cell r="DS420">
            <v>0.01</v>
          </cell>
          <cell r="DT420">
            <v>5.0000000000000001E-3</v>
          </cell>
          <cell r="DU420">
            <v>1.6E-2</v>
          </cell>
          <cell r="DV420">
            <v>1.6E-2</v>
          </cell>
          <cell r="DW420">
            <v>0.82799999999999996</v>
          </cell>
          <cell r="DX420">
            <v>0.78600000000000003</v>
          </cell>
          <cell r="DY420">
            <v>0.76600000000000001</v>
          </cell>
          <cell r="DZ420">
            <v>0.77100000000000002</v>
          </cell>
          <cell r="EA420">
            <v>0.80200000000000005</v>
          </cell>
          <cell r="EB420">
            <v>0.70299999999999996</v>
          </cell>
          <cell r="EC420">
            <v>0.70799999999999996</v>
          </cell>
          <cell r="ED420">
            <v>0.65600000000000003</v>
          </cell>
          <cell r="EE420">
            <v>0.68200000000000005</v>
          </cell>
          <cell r="EF420">
            <v>0.51</v>
          </cell>
          <cell r="EG420">
            <v>1.6E-2</v>
          </cell>
          <cell r="EH420">
            <v>1.6E-2</v>
          </cell>
          <cell r="EJ420">
            <v>0.36499999999999999</v>
          </cell>
          <cell r="EK420">
            <v>5.7000000000000002E-2</v>
          </cell>
          <cell r="EL420">
            <v>5.0000000000000001E-3</v>
          </cell>
          <cell r="EN420">
            <v>3.5999999999999997E-2</v>
          </cell>
          <cell r="EO420">
            <v>0.245</v>
          </cell>
          <cell r="EP420">
            <v>0.22900000000000001</v>
          </cell>
          <cell r="ER420">
            <v>2.5999999999999999E-2</v>
          </cell>
          <cell r="ES420">
            <v>3.1E-2</v>
          </cell>
          <cell r="ET420">
            <v>4.7E-2</v>
          </cell>
          <cell r="EV420">
            <v>6.3E-2</v>
          </cell>
          <cell r="EW420">
            <v>0.65100000000000002</v>
          </cell>
          <cell r="EX420">
            <v>0.70299999999999996</v>
          </cell>
          <cell r="EZ420">
            <v>9.11</v>
          </cell>
          <cell r="FA420">
            <v>0</v>
          </cell>
          <cell r="FB420">
            <v>0</v>
          </cell>
          <cell r="FC420">
            <v>5.0000000000000001E-3</v>
          </cell>
          <cell r="FD420">
            <v>0</v>
          </cell>
          <cell r="FE420">
            <v>3.1E-2</v>
          </cell>
          <cell r="FF420">
            <v>1.6E-2</v>
          </cell>
          <cell r="FG420">
            <v>6.8000000000000005E-2</v>
          </cell>
          <cell r="FH420">
            <v>0.125</v>
          </cell>
          <cell r="FI420">
            <v>0.161</v>
          </cell>
          <cell r="FJ420">
            <v>0.56799999999999995</v>
          </cell>
          <cell r="FK420">
            <v>2.5999999999999999E-2</v>
          </cell>
          <cell r="GA420">
            <v>5.0000000000000001E-3</v>
          </cell>
          <cell r="GB420">
            <v>0</v>
          </cell>
          <cell r="GC420">
            <v>5.0000000000000001E-3</v>
          </cell>
          <cell r="GD420">
            <v>0</v>
          </cell>
          <cell r="GE420">
            <v>0.13</v>
          </cell>
          <cell r="GF420">
            <v>0.01</v>
          </cell>
          <cell r="GG420">
            <v>0.33300000000000002</v>
          </cell>
          <cell r="GH420">
            <v>0.30199999999999999</v>
          </cell>
          <cell r="GI420">
            <v>0.375</v>
          </cell>
          <cell r="GJ420">
            <v>0.307</v>
          </cell>
          <cell r="GK420">
            <v>0.438</v>
          </cell>
          <cell r="GL420">
            <v>0.255</v>
          </cell>
          <cell r="GM420">
            <v>0.62</v>
          </cell>
          <cell r="GN420">
            <v>0.47899999999999998</v>
          </cell>
          <cell r="GO420">
            <v>0.505</v>
          </cell>
          <cell r="GP420">
            <v>0.58899999999999997</v>
          </cell>
          <cell r="GQ420">
            <v>0.32300000000000001</v>
          </cell>
          <cell r="GR420">
            <v>0.68200000000000005</v>
          </cell>
          <cell r="GS420">
            <v>5.0000000000000001E-3</v>
          </cell>
          <cell r="GT420">
            <v>0.16700000000000001</v>
          </cell>
          <cell r="GU420">
            <v>7.8E-2</v>
          </cell>
          <cell r="GV420">
            <v>5.1999999999999998E-2</v>
          </cell>
          <cell r="GW420">
            <v>5.7000000000000002E-2</v>
          </cell>
          <cell r="GX420">
            <v>1.6E-2</v>
          </cell>
          <cell r="GY420">
            <v>0.01</v>
          </cell>
          <cell r="GZ420">
            <v>0.01</v>
          </cell>
          <cell r="HA420">
            <v>0.01</v>
          </cell>
          <cell r="HB420">
            <v>1.6E-2</v>
          </cell>
          <cell r="HC420">
            <v>2.1000000000000001E-2</v>
          </cell>
          <cell r="HD420">
            <v>0.01</v>
          </cell>
          <cell r="HE420">
            <v>2.5999999999999999E-2</v>
          </cell>
          <cell r="HF420">
            <v>4.2000000000000003E-2</v>
          </cell>
          <cell r="HG420">
            <v>2.5999999999999999E-2</v>
          </cell>
          <cell r="HH420">
            <v>3.5999999999999997E-2</v>
          </cell>
          <cell r="HI420">
            <v>3.1E-2</v>
          </cell>
          <cell r="HJ420">
            <v>2.5999999999999999E-2</v>
          </cell>
        </row>
        <row r="421">
          <cell r="G421" t="str">
            <v>MURRAY</v>
          </cell>
          <cell r="L421" t="str">
            <v>Burnham Park Elementary Network</v>
          </cell>
          <cell r="AB421">
            <v>610090</v>
          </cell>
          <cell r="AR421" t="str">
            <v>40</v>
          </cell>
          <cell r="AS421" t="str">
            <v>neutral</v>
          </cell>
          <cell r="AT421" t="str">
            <v>weak</v>
          </cell>
          <cell r="AU421" t="str">
            <v>neutral</v>
          </cell>
          <cell r="AV421">
            <v>41</v>
          </cell>
          <cell r="AW421">
            <v>21</v>
          </cell>
          <cell r="AX421">
            <v>49</v>
          </cell>
          <cell r="AY421">
            <v>159</v>
          </cell>
          <cell r="AZ421">
            <v>20</v>
          </cell>
          <cell r="BA421">
            <v>8</v>
          </cell>
          <cell r="BB421">
            <v>107</v>
          </cell>
          <cell r="BC421">
            <v>4</v>
          </cell>
          <cell r="BI421">
            <v>1.9E-2</v>
          </cell>
          <cell r="BJ421">
            <v>3.7999999999999999E-2</v>
          </cell>
          <cell r="BK421">
            <v>1.9E-2</v>
          </cell>
          <cell r="BL421">
            <v>3.1E-2</v>
          </cell>
          <cell r="BM421">
            <v>4.3999999999999997E-2</v>
          </cell>
          <cell r="BN421">
            <v>9.4E-2</v>
          </cell>
          <cell r="BO421">
            <v>7.4999999999999997E-2</v>
          </cell>
          <cell r="BP421">
            <v>5.7000000000000002E-2</v>
          </cell>
          <cell r="BQ421">
            <v>3.7999999999999999E-2</v>
          </cell>
          <cell r="BR421">
            <v>5.7000000000000002E-2</v>
          </cell>
          <cell r="BS421">
            <v>8.7999999999999995E-2</v>
          </cell>
          <cell r="BT421">
            <v>0.17</v>
          </cell>
          <cell r="BU421">
            <v>0.32700000000000001</v>
          </cell>
          <cell r="BV421">
            <v>0.33300000000000002</v>
          </cell>
          <cell r="BW421">
            <v>0.40899999999999997</v>
          </cell>
          <cell r="BX421">
            <v>0.19500000000000001</v>
          </cell>
          <cell r="BY421">
            <v>0.45900000000000002</v>
          </cell>
          <cell r="BZ421">
            <v>0.34599999999999997</v>
          </cell>
          <cell r="CA421">
            <v>1.2999999999999999E-2</v>
          </cell>
          <cell r="CB421">
            <v>0</v>
          </cell>
          <cell r="CC421">
            <v>1.2999999999999999E-2</v>
          </cell>
          <cell r="CD421">
            <v>0</v>
          </cell>
          <cell r="CE421">
            <v>1.2999999999999999E-2</v>
          </cell>
          <cell r="CF421">
            <v>3.1E-2</v>
          </cell>
          <cell r="CG421">
            <v>0.56599999999999995</v>
          </cell>
          <cell r="CH421">
            <v>0.57199999999999995</v>
          </cell>
          <cell r="CI421">
            <v>0.52200000000000002</v>
          </cell>
          <cell r="CJ421">
            <v>0.71699999999999997</v>
          </cell>
          <cell r="CK421">
            <v>0.39600000000000002</v>
          </cell>
          <cell r="CL421">
            <v>0.35799999999999998</v>
          </cell>
          <cell r="CM421">
            <v>1.2999999999999999E-2</v>
          </cell>
          <cell r="CN421">
            <v>1.2999999999999999E-2</v>
          </cell>
          <cell r="CO421">
            <v>1.9E-2</v>
          </cell>
          <cell r="CP421">
            <v>2.5000000000000001E-2</v>
          </cell>
          <cell r="CQ421">
            <v>2.5000000000000001E-2</v>
          </cell>
          <cell r="CR421">
            <v>3.1E-2</v>
          </cell>
          <cell r="CS421">
            <v>3.7999999999999999E-2</v>
          </cell>
          <cell r="CT421">
            <v>0.182</v>
          </cell>
          <cell r="CU421">
            <v>0.107</v>
          </cell>
          <cell r="CV421">
            <v>3.1E-2</v>
          </cell>
          <cell r="CW421">
            <v>5.7000000000000002E-2</v>
          </cell>
          <cell r="CX421">
            <v>6.3E-2</v>
          </cell>
          <cell r="CY421">
            <v>3.1E-2</v>
          </cell>
          <cell r="CZ421">
            <v>0.05</v>
          </cell>
          <cell r="DA421">
            <v>0.126</v>
          </cell>
          <cell r="DB421">
            <v>0.107</v>
          </cell>
          <cell r="DC421">
            <v>0.182</v>
          </cell>
          <cell r="DD421">
            <v>0.157</v>
          </cell>
          <cell r="DE421">
            <v>0.17</v>
          </cell>
          <cell r="DF421">
            <v>0.22600000000000001</v>
          </cell>
          <cell r="DG421">
            <v>0.23300000000000001</v>
          </cell>
          <cell r="DH421">
            <v>0.20799999999999999</v>
          </cell>
          <cell r="DI421">
            <v>0.23899999999999999</v>
          </cell>
          <cell r="DJ421">
            <v>0.29599999999999999</v>
          </cell>
          <cell r="DK421">
            <v>0.22</v>
          </cell>
          <cell r="DL421">
            <v>0.17599999999999999</v>
          </cell>
          <cell r="DM421">
            <v>0.22</v>
          </cell>
          <cell r="DN421">
            <v>1.9E-2</v>
          </cell>
          <cell r="DO421">
            <v>1.9E-2</v>
          </cell>
          <cell r="DP421">
            <v>6.0000000000000001E-3</v>
          </cell>
          <cell r="DQ421">
            <v>1.2999999999999999E-2</v>
          </cell>
          <cell r="DR421">
            <v>1.9E-2</v>
          </cell>
          <cell r="DS421">
            <v>3.1E-2</v>
          </cell>
          <cell r="DT421">
            <v>1.2999999999999999E-2</v>
          </cell>
          <cell r="DU421">
            <v>2.5000000000000001E-2</v>
          </cell>
          <cell r="DV421">
            <v>1.2999999999999999E-2</v>
          </cell>
          <cell r="DW421">
            <v>0.76700000000000002</v>
          </cell>
          <cell r="DX421">
            <v>0.68600000000000005</v>
          </cell>
          <cell r="DY421">
            <v>0.67900000000000005</v>
          </cell>
          <cell r="DZ421">
            <v>0.72299999999999998</v>
          </cell>
          <cell r="EA421">
            <v>0.66700000000000004</v>
          </cell>
          <cell r="EB421">
            <v>0.51600000000000001</v>
          </cell>
          <cell r="EC421">
            <v>0.623</v>
          </cell>
          <cell r="ED421">
            <v>0.434</v>
          </cell>
          <cell r="EE421">
            <v>0.503</v>
          </cell>
          <cell r="EF421">
            <v>0.34599999999999997</v>
          </cell>
          <cell r="EG421">
            <v>2.5000000000000001E-2</v>
          </cell>
          <cell r="EH421">
            <v>1.9E-2</v>
          </cell>
          <cell r="EJ421">
            <v>0.434</v>
          </cell>
          <cell r="EK421">
            <v>1.9E-2</v>
          </cell>
          <cell r="EL421">
            <v>1.2999999999999999E-2</v>
          </cell>
          <cell r="EN421">
            <v>0.113</v>
          </cell>
          <cell r="EO421">
            <v>0.314</v>
          </cell>
          <cell r="EP421">
            <v>0.34599999999999997</v>
          </cell>
          <cell r="ER421">
            <v>0.05</v>
          </cell>
          <cell r="ES421">
            <v>3.1E-2</v>
          </cell>
          <cell r="ET421">
            <v>6.3E-2</v>
          </cell>
          <cell r="EV421">
            <v>5.7000000000000002E-2</v>
          </cell>
          <cell r="EW421">
            <v>0.61</v>
          </cell>
          <cell r="EX421">
            <v>0.56000000000000005</v>
          </cell>
          <cell r="EZ421">
            <v>7.97</v>
          </cell>
          <cell r="FA421">
            <v>1.9E-2</v>
          </cell>
          <cell r="FB421">
            <v>1.2999999999999999E-2</v>
          </cell>
          <cell r="FC421">
            <v>6.0000000000000001E-3</v>
          </cell>
          <cell r="FD421">
            <v>2.5000000000000001E-2</v>
          </cell>
          <cell r="FE421">
            <v>5.7000000000000002E-2</v>
          </cell>
          <cell r="FF421">
            <v>4.3999999999999997E-2</v>
          </cell>
          <cell r="FG421">
            <v>0.113</v>
          </cell>
          <cell r="FH421">
            <v>0.252</v>
          </cell>
          <cell r="FI421">
            <v>0.157</v>
          </cell>
          <cell r="FJ421">
            <v>0.26400000000000001</v>
          </cell>
          <cell r="FK421">
            <v>0.05</v>
          </cell>
          <cell r="GA421">
            <v>1.9E-2</v>
          </cell>
          <cell r="GB421">
            <v>8.7999999999999995E-2</v>
          </cell>
          <cell r="GC421">
            <v>1.2999999999999999E-2</v>
          </cell>
          <cell r="GD421">
            <v>0</v>
          </cell>
          <cell r="GE421">
            <v>0.17</v>
          </cell>
          <cell r="GF421">
            <v>0</v>
          </cell>
          <cell r="GG421">
            <v>0.35199999999999998</v>
          </cell>
          <cell r="GH421">
            <v>0.34599999999999997</v>
          </cell>
          <cell r="GI421">
            <v>0.252</v>
          </cell>
          <cell r="GJ421">
            <v>0.41499999999999998</v>
          </cell>
          <cell r="GK421">
            <v>0.49099999999999999</v>
          </cell>
          <cell r="GL421">
            <v>0.38400000000000001</v>
          </cell>
          <cell r="GM421">
            <v>0.61</v>
          </cell>
          <cell r="GN421">
            <v>0.214</v>
          </cell>
          <cell r="GO421">
            <v>0.623</v>
          </cell>
          <cell r="GP421">
            <v>0.497</v>
          </cell>
          <cell r="GQ421">
            <v>0.20799999999999999</v>
          </cell>
          <cell r="GR421">
            <v>0.58499999999999996</v>
          </cell>
          <cell r="GS421">
            <v>0</v>
          </cell>
          <cell r="GT421">
            <v>0.23300000000000001</v>
          </cell>
          <cell r="GU421">
            <v>8.2000000000000003E-2</v>
          </cell>
          <cell r="GV421">
            <v>4.3999999999999997E-2</v>
          </cell>
          <cell r="GW421">
            <v>7.4999999999999997E-2</v>
          </cell>
          <cell r="GX421">
            <v>0</v>
          </cell>
          <cell r="GY421">
            <v>0</v>
          </cell>
          <cell r="GZ421">
            <v>7.4999999999999997E-2</v>
          </cell>
          <cell r="HA421">
            <v>0</v>
          </cell>
          <cell r="HB421">
            <v>6.0000000000000001E-3</v>
          </cell>
          <cell r="HC421">
            <v>1.9E-2</v>
          </cell>
          <cell r="HD421">
            <v>0</v>
          </cell>
          <cell r="HE421">
            <v>1.9E-2</v>
          </cell>
          <cell r="HF421">
            <v>4.3999999999999997E-2</v>
          </cell>
          <cell r="HG421">
            <v>3.1E-2</v>
          </cell>
          <cell r="HH421">
            <v>3.7999999999999999E-2</v>
          </cell>
          <cell r="HI421">
            <v>3.7999999999999999E-2</v>
          </cell>
          <cell r="HJ421">
            <v>3.1E-2</v>
          </cell>
        </row>
        <row r="422">
          <cell r="G422" t="str">
            <v>BROWN, R</v>
          </cell>
          <cell r="L422" t="str">
            <v>Lake Calumet Elementary Network</v>
          </cell>
          <cell r="AB422">
            <v>610091</v>
          </cell>
          <cell r="AR422" t="str">
            <v>&lt; 30</v>
          </cell>
          <cell r="AS422" t="str">
            <v/>
          </cell>
          <cell r="AT422" t="str">
            <v/>
          </cell>
          <cell r="AU422" t="str">
            <v/>
          </cell>
        </row>
        <row r="423">
          <cell r="G423" t="str">
            <v>NASH</v>
          </cell>
          <cell r="L423" t="str">
            <v>Austin-North Lawndale Elementary Network</v>
          </cell>
          <cell r="AB423">
            <v>610092</v>
          </cell>
          <cell r="AR423" t="str">
            <v>75</v>
          </cell>
          <cell r="AS423" t="str">
            <v>strong</v>
          </cell>
          <cell r="AT423" t="str">
            <v>strong</v>
          </cell>
          <cell r="AU423" t="str">
            <v>strong</v>
          </cell>
          <cell r="AV423">
            <v>60</v>
          </cell>
          <cell r="AW423">
            <v>62</v>
          </cell>
          <cell r="AX423">
            <v>67</v>
          </cell>
          <cell r="AY423">
            <v>156</v>
          </cell>
          <cell r="AZ423">
            <v>0</v>
          </cell>
          <cell r="BA423">
            <v>0</v>
          </cell>
          <cell r="BB423">
            <v>148</v>
          </cell>
          <cell r="BC423">
            <v>4</v>
          </cell>
          <cell r="BI423">
            <v>2.5999999999999999E-2</v>
          </cell>
          <cell r="BJ423">
            <v>6.0000000000000001E-3</v>
          </cell>
          <cell r="BK423">
            <v>6.0000000000000001E-3</v>
          </cell>
          <cell r="BL423">
            <v>3.2000000000000001E-2</v>
          </cell>
          <cell r="BM423">
            <v>3.2000000000000001E-2</v>
          </cell>
          <cell r="BN423">
            <v>7.0999999999999994E-2</v>
          </cell>
          <cell r="BO423">
            <v>7.6999999999999999E-2</v>
          </cell>
          <cell r="BP423">
            <v>6.4000000000000001E-2</v>
          </cell>
          <cell r="BQ423">
            <v>3.7999999999999999E-2</v>
          </cell>
          <cell r="BR423">
            <v>2.5999999999999999E-2</v>
          </cell>
          <cell r="BS423">
            <v>8.3000000000000004E-2</v>
          </cell>
          <cell r="BT423">
            <v>0.10299999999999999</v>
          </cell>
          <cell r="BU423">
            <v>0.25</v>
          </cell>
          <cell r="BV423">
            <v>0.17899999999999999</v>
          </cell>
          <cell r="BW423">
            <v>0.27600000000000002</v>
          </cell>
          <cell r="BX423">
            <v>0.20499999999999999</v>
          </cell>
          <cell r="BY423">
            <v>0.24399999999999999</v>
          </cell>
          <cell r="BZ423">
            <v>0.25600000000000001</v>
          </cell>
          <cell r="CA423">
            <v>1.2999999999999999E-2</v>
          </cell>
          <cell r="CB423">
            <v>2.5999999999999999E-2</v>
          </cell>
          <cell r="CC423">
            <v>1.9E-2</v>
          </cell>
          <cell r="CD423">
            <v>1.9E-2</v>
          </cell>
          <cell r="CE423">
            <v>3.2000000000000001E-2</v>
          </cell>
          <cell r="CF423">
            <v>3.2000000000000001E-2</v>
          </cell>
          <cell r="CG423">
            <v>0.63500000000000001</v>
          </cell>
          <cell r="CH423">
            <v>0.72399999999999998</v>
          </cell>
          <cell r="CI423">
            <v>0.66</v>
          </cell>
          <cell r="CJ423">
            <v>0.71799999999999997</v>
          </cell>
          <cell r="CK423">
            <v>0.60899999999999999</v>
          </cell>
          <cell r="CL423">
            <v>0.53800000000000003</v>
          </cell>
          <cell r="CM423">
            <v>1.2999999999999999E-2</v>
          </cell>
          <cell r="CN423">
            <v>6.0000000000000001E-3</v>
          </cell>
          <cell r="CO423">
            <v>0</v>
          </cell>
          <cell r="CP423">
            <v>1.9E-2</v>
          </cell>
          <cell r="CQ423">
            <v>0</v>
          </cell>
          <cell r="CR423">
            <v>1.2999999999999999E-2</v>
          </cell>
          <cell r="CS423">
            <v>3.2000000000000001E-2</v>
          </cell>
          <cell r="CT423">
            <v>7.0999999999999994E-2</v>
          </cell>
          <cell r="CU423">
            <v>3.2000000000000001E-2</v>
          </cell>
          <cell r="CV423">
            <v>1.9E-2</v>
          </cell>
          <cell r="CW423">
            <v>2.5999999999999999E-2</v>
          </cell>
          <cell r="CX423">
            <v>4.4999999999999998E-2</v>
          </cell>
          <cell r="CY423">
            <v>3.2000000000000001E-2</v>
          </cell>
          <cell r="CZ423">
            <v>3.7999999999999999E-2</v>
          </cell>
          <cell r="DA423">
            <v>5.0999999999999997E-2</v>
          </cell>
          <cell r="DB423">
            <v>3.7999999999999999E-2</v>
          </cell>
          <cell r="DC423">
            <v>6.4000000000000001E-2</v>
          </cell>
          <cell r="DD423">
            <v>5.8000000000000003E-2</v>
          </cell>
          <cell r="DE423">
            <v>0.09</v>
          </cell>
          <cell r="DF423">
            <v>9.6000000000000002E-2</v>
          </cell>
          <cell r="DG423">
            <v>0.122</v>
          </cell>
          <cell r="DH423">
            <v>0.122</v>
          </cell>
          <cell r="DI423">
            <v>0.115</v>
          </cell>
          <cell r="DJ423">
            <v>0.224</v>
          </cell>
          <cell r="DK423">
            <v>0.14099999999999999</v>
          </cell>
          <cell r="DL423">
            <v>0.192</v>
          </cell>
          <cell r="DM423">
            <v>0.154</v>
          </cell>
          <cell r="DN423">
            <v>1.9E-2</v>
          </cell>
          <cell r="DO423">
            <v>2.5999999999999999E-2</v>
          </cell>
          <cell r="DP423">
            <v>2.5999999999999999E-2</v>
          </cell>
          <cell r="DQ423">
            <v>2.5999999999999999E-2</v>
          </cell>
          <cell r="DR423">
            <v>2.5999999999999999E-2</v>
          </cell>
          <cell r="DS423">
            <v>3.2000000000000001E-2</v>
          </cell>
          <cell r="DT423">
            <v>2.5999999999999999E-2</v>
          </cell>
          <cell r="DU423">
            <v>2.5999999999999999E-2</v>
          </cell>
          <cell r="DV423">
            <v>3.2000000000000001E-2</v>
          </cell>
          <cell r="DW423">
            <v>0.85899999999999999</v>
          </cell>
          <cell r="DX423">
            <v>0.84599999999999997</v>
          </cell>
          <cell r="DY423">
            <v>0.80800000000000005</v>
          </cell>
          <cell r="DZ423">
            <v>0.80100000000000005</v>
          </cell>
          <cell r="EA423">
            <v>0.82099999999999995</v>
          </cell>
          <cell r="EB423">
            <v>0.67900000000000005</v>
          </cell>
          <cell r="EC423">
            <v>0.76300000000000001</v>
          </cell>
          <cell r="ED423">
            <v>0.64700000000000002</v>
          </cell>
          <cell r="EE423">
            <v>0.72399999999999998</v>
          </cell>
          <cell r="EF423">
            <v>0.36499999999999999</v>
          </cell>
          <cell r="EG423">
            <v>1.2999999999999999E-2</v>
          </cell>
          <cell r="EH423">
            <v>6.0000000000000001E-3</v>
          </cell>
          <cell r="EJ423">
            <v>0.33300000000000002</v>
          </cell>
          <cell r="EK423">
            <v>9.6000000000000002E-2</v>
          </cell>
          <cell r="EL423">
            <v>5.8000000000000003E-2</v>
          </cell>
          <cell r="EN423">
            <v>0.109</v>
          </cell>
          <cell r="EO423">
            <v>0.26900000000000002</v>
          </cell>
          <cell r="EP423">
            <v>0.23699999999999999</v>
          </cell>
          <cell r="ER423">
            <v>5.0999999999999997E-2</v>
          </cell>
          <cell r="ES423">
            <v>5.8000000000000003E-2</v>
          </cell>
          <cell r="ET423">
            <v>9.6000000000000002E-2</v>
          </cell>
          <cell r="EV423">
            <v>0.14099999999999999</v>
          </cell>
          <cell r="EW423">
            <v>0.56399999999999995</v>
          </cell>
          <cell r="EX423">
            <v>0.60299999999999998</v>
          </cell>
          <cell r="EZ423">
            <v>7.76</v>
          </cell>
          <cell r="FA423">
            <v>1.2999999999999999E-2</v>
          </cell>
          <cell r="FB423">
            <v>6.0000000000000001E-3</v>
          </cell>
          <cell r="FC423">
            <v>3.7999999999999999E-2</v>
          </cell>
          <cell r="FD423">
            <v>4.4999999999999998E-2</v>
          </cell>
          <cell r="FE423">
            <v>5.8000000000000003E-2</v>
          </cell>
          <cell r="FF423">
            <v>0.109</v>
          </cell>
          <cell r="FG423">
            <v>0.10299999999999999</v>
          </cell>
          <cell r="FH423">
            <v>0.128</v>
          </cell>
          <cell r="FI423">
            <v>0.14699999999999999</v>
          </cell>
          <cell r="FJ423">
            <v>0.308</v>
          </cell>
          <cell r="FK423">
            <v>4.4999999999999998E-2</v>
          </cell>
          <cell r="GA423">
            <v>0</v>
          </cell>
          <cell r="GB423">
            <v>1.2999999999999999E-2</v>
          </cell>
          <cell r="GC423">
            <v>6.0000000000000001E-3</v>
          </cell>
          <cell r="GD423">
            <v>1.9E-2</v>
          </cell>
          <cell r="GE423">
            <v>3.7999999999999999E-2</v>
          </cell>
          <cell r="GF423">
            <v>6.0000000000000001E-3</v>
          </cell>
          <cell r="GG423">
            <v>0.26300000000000001</v>
          </cell>
          <cell r="GH423">
            <v>0.218</v>
          </cell>
          <cell r="GI423">
            <v>0.24399999999999999</v>
          </cell>
          <cell r="GJ423">
            <v>0.23100000000000001</v>
          </cell>
          <cell r="GK423">
            <v>0.35299999999999998</v>
          </cell>
          <cell r="GL423">
            <v>0.32100000000000001</v>
          </cell>
          <cell r="GM423">
            <v>0.63500000000000001</v>
          </cell>
          <cell r="GN423">
            <v>0.46200000000000002</v>
          </cell>
          <cell r="GO423">
            <v>0.51900000000000002</v>
          </cell>
          <cell r="GP423">
            <v>0.51300000000000001</v>
          </cell>
          <cell r="GQ423">
            <v>0.41</v>
          </cell>
          <cell r="GR423">
            <v>0.56399999999999995</v>
          </cell>
          <cell r="GS423">
            <v>3.2000000000000001E-2</v>
          </cell>
          <cell r="GT423">
            <v>0.23699999999999999</v>
          </cell>
          <cell r="GU423">
            <v>0.16</v>
          </cell>
          <cell r="GV423">
            <v>0.154</v>
          </cell>
          <cell r="GW423">
            <v>0.122</v>
          </cell>
          <cell r="GX423">
            <v>4.4999999999999998E-2</v>
          </cell>
          <cell r="GY423">
            <v>1.2999999999999999E-2</v>
          </cell>
          <cell r="GZ423">
            <v>1.2999999999999999E-2</v>
          </cell>
          <cell r="HA423">
            <v>6.0000000000000001E-3</v>
          </cell>
          <cell r="HB423">
            <v>6.0000000000000001E-3</v>
          </cell>
          <cell r="HC423">
            <v>6.0000000000000001E-3</v>
          </cell>
          <cell r="HD423">
            <v>6.0000000000000001E-3</v>
          </cell>
          <cell r="HE423">
            <v>5.8000000000000003E-2</v>
          </cell>
          <cell r="HF423">
            <v>5.8000000000000003E-2</v>
          </cell>
          <cell r="HG423">
            <v>6.4000000000000001E-2</v>
          </cell>
          <cell r="HH423">
            <v>7.6999999999999999E-2</v>
          </cell>
          <cell r="HI423">
            <v>7.0999999999999994E-2</v>
          </cell>
          <cell r="HJ423">
            <v>5.8000000000000003E-2</v>
          </cell>
        </row>
        <row r="424">
          <cell r="G424" t="str">
            <v>NEIL</v>
          </cell>
          <cell r="L424" t="str">
            <v>Skyway Elementary Network</v>
          </cell>
          <cell r="AB424">
            <v>610093</v>
          </cell>
          <cell r="AR424" t="str">
            <v>&lt; 30</v>
          </cell>
          <cell r="AS424" t="str">
            <v/>
          </cell>
          <cell r="AT424" t="str">
            <v/>
          </cell>
          <cell r="AU424" t="str">
            <v/>
          </cell>
        </row>
        <row r="425">
          <cell r="G425" t="str">
            <v>NETTELHORST</v>
          </cell>
          <cell r="L425" t="str">
            <v>Ravenswood-Ridge Elementary Network</v>
          </cell>
          <cell r="AB425">
            <v>610094</v>
          </cell>
          <cell r="AR425" t="str">
            <v>&gt; 75</v>
          </cell>
          <cell r="AS425" t="str">
            <v>neutral</v>
          </cell>
          <cell r="AT425" t="str">
            <v>neutral</v>
          </cell>
          <cell r="AU425" t="str">
            <v>neutral</v>
          </cell>
          <cell r="AV425">
            <v>57</v>
          </cell>
          <cell r="AW425">
            <v>56</v>
          </cell>
          <cell r="AX425">
            <v>56</v>
          </cell>
          <cell r="AY425">
            <v>411</v>
          </cell>
          <cell r="AZ425">
            <v>264</v>
          </cell>
          <cell r="BA425">
            <v>22</v>
          </cell>
          <cell r="BB425">
            <v>32</v>
          </cell>
          <cell r="BC425">
            <v>44</v>
          </cell>
          <cell r="BI425">
            <v>1.9E-2</v>
          </cell>
          <cell r="BJ425">
            <v>1.2E-2</v>
          </cell>
          <cell r="BK425">
            <v>2E-3</v>
          </cell>
          <cell r="BL425">
            <v>7.0000000000000001E-3</v>
          </cell>
          <cell r="BM425">
            <v>7.0000000000000001E-3</v>
          </cell>
          <cell r="BN425">
            <v>2.7E-2</v>
          </cell>
          <cell r="BO425">
            <v>8.5000000000000006E-2</v>
          </cell>
          <cell r="BP425">
            <v>5.8000000000000003E-2</v>
          </cell>
          <cell r="BQ425">
            <v>3.4000000000000002E-2</v>
          </cell>
          <cell r="BR425">
            <v>2.9000000000000001E-2</v>
          </cell>
          <cell r="BS425">
            <v>5.0999999999999997E-2</v>
          </cell>
          <cell r="BT425">
            <v>0.13900000000000001</v>
          </cell>
          <cell r="BU425">
            <v>0.38</v>
          </cell>
          <cell r="BV425">
            <v>0.27300000000000002</v>
          </cell>
          <cell r="BW425">
            <v>0.27700000000000002</v>
          </cell>
          <cell r="BX425">
            <v>0.18</v>
          </cell>
          <cell r="BY425">
            <v>0.35499999999999998</v>
          </cell>
          <cell r="BZ425">
            <v>0.35499999999999998</v>
          </cell>
          <cell r="CA425">
            <v>1.7000000000000001E-2</v>
          </cell>
          <cell r="CB425">
            <v>7.0000000000000001E-3</v>
          </cell>
          <cell r="CC425">
            <v>3.2000000000000001E-2</v>
          </cell>
          <cell r="CD425">
            <v>1.7000000000000001E-2</v>
          </cell>
          <cell r="CE425">
            <v>0.01</v>
          </cell>
          <cell r="CF425">
            <v>1.7000000000000001E-2</v>
          </cell>
          <cell r="CG425">
            <v>0.499</v>
          </cell>
          <cell r="CH425">
            <v>0.65</v>
          </cell>
          <cell r="CI425">
            <v>0.65500000000000003</v>
          </cell>
          <cell r="CJ425">
            <v>0.76600000000000001</v>
          </cell>
          <cell r="CK425">
            <v>0.57699999999999996</v>
          </cell>
          <cell r="CL425">
            <v>0.46200000000000002</v>
          </cell>
          <cell r="CM425">
            <v>5.0000000000000001E-3</v>
          </cell>
          <cell r="CN425">
            <v>5.0000000000000001E-3</v>
          </cell>
          <cell r="CO425">
            <v>2E-3</v>
          </cell>
          <cell r="CP425">
            <v>7.0000000000000001E-3</v>
          </cell>
          <cell r="CQ425">
            <v>0.01</v>
          </cell>
          <cell r="CR425">
            <v>1.4999999999999999E-2</v>
          </cell>
          <cell r="CS425">
            <v>1.4999999999999999E-2</v>
          </cell>
          <cell r="CT425">
            <v>5.8000000000000003E-2</v>
          </cell>
          <cell r="CU425">
            <v>3.9E-2</v>
          </cell>
          <cell r="CV425">
            <v>1.4999999999999999E-2</v>
          </cell>
          <cell r="CW425">
            <v>0.01</v>
          </cell>
          <cell r="CX425">
            <v>1.4999999999999999E-2</v>
          </cell>
          <cell r="CY425">
            <v>2.7E-2</v>
          </cell>
          <cell r="CZ425">
            <v>1.2E-2</v>
          </cell>
          <cell r="DA425">
            <v>3.9E-2</v>
          </cell>
          <cell r="DB425">
            <v>5.8000000000000003E-2</v>
          </cell>
          <cell r="DC425">
            <v>0.112</v>
          </cell>
          <cell r="DD425">
            <v>7.8E-2</v>
          </cell>
          <cell r="DE425">
            <v>0.10199999999999999</v>
          </cell>
          <cell r="DF425">
            <v>0.161</v>
          </cell>
          <cell r="DG425">
            <v>0.18</v>
          </cell>
          <cell r="DH425">
            <v>0.14599999999999999</v>
          </cell>
          <cell r="DI425">
            <v>0.16500000000000001</v>
          </cell>
          <cell r="DJ425">
            <v>0.23100000000000001</v>
          </cell>
          <cell r="DK425">
            <v>0.23400000000000001</v>
          </cell>
          <cell r="DL425">
            <v>0.219</v>
          </cell>
          <cell r="DM425">
            <v>0.20699999999999999</v>
          </cell>
          <cell r="DN425">
            <v>1.2E-2</v>
          </cell>
          <cell r="DO425">
            <v>0.01</v>
          </cell>
          <cell r="DP425">
            <v>1.9E-2</v>
          </cell>
          <cell r="DQ425">
            <v>1.4999999999999999E-2</v>
          </cell>
          <cell r="DR425">
            <v>1.9E-2</v>
          </cell>
          <cell r="DS425">
            <v>2.7E-2</v>
          </cell>
          <cell r="DT425">
            <v>1.4999999999999999E-2</v>
          </cell>
          <cell r="DU425">
            <v>1.4999999999999999E-2</v>
          </cell>
          <cell r="DV425">
            <v>1.7000000000000001E-2</v>
          </cell>
          <cell r="DW425">
            <v>0.86599999999999999</v>
          </cell>
          <cell r="DX425">
            <v>0.81499999999999995</v>
          </cell>
          <cell r="DY425">
            <v>0.78300000000000003</v>
          </cell>
          <cell r="DZ425">
            <v>0.80500000000000005</v>
          </cell>
          <cell r="EA425">
            <v>0.79300000000000004</v>
          </cell>
          <cell r="EB425">
            <v>0.68899999999999995</v>
          </cell>
          <cell r="EC425">
            <v>0.67900000000000005</v>
          </cell>
          <cell r="ED425">
            <v>0.59599999999999997</v>
          </cell>
          <cell r="EE425">
            <v>0.65900000000000003</v>
          </cell>
          <cell r="EF425">
            <v>0.34100000000000003</v>
          </cell>
          <cell r="EG425">
            <v>1.4999999999999999E-2</v>
          </cell>
          <cell r="EH425">
            <v>1.2E-2</v>
          </cell>
          <cell r="EJ425">
            <v>0.51100000000000001</v>
          </cell>
          <cell r="EK425">
            <v>7.4999999999999997E-2</v>
          </cell>
          <cell r="EL425">
            <v>2.9000000000000001E-2</v>
          </cell>
          <cell r="EN425">
            <v>6.6000000000000003E-2</v>
          </cell>
          <cell r="EO425">
            <v>0.42799999999999999</v>
          </cell>
          <cell r="EP425">
            <v>0.38200000000000001</v>
          </cell>
          <cell r="ER425">
            <v>4.3999999999999997E-2</v>
          </cell>
          <cell r="ES425">
            <v>4.1000000000000002E-2</v>
          </cell>
          <cell r="ET425">
            <v>5.8000000000000003E-2</v>
          </cell>
          <cell r="EV425">
            <v>3.9E-2</v>
          </cell>
          <cell r="EW425">
            <v>0.44</v>
          </cell>
          <cell r="EX425">
            <v>0.51800000000000002</v>
          </cell>
          <cell r="EZ425">
            <v>8.9</v>
          </cell>
          <cell r="FA425">
            <v>2E-3</v>
          </cell>
          <cell r="FB425">
            <v>5.0000000000000001E-3</v>
          </cell>
          <cell r="FC425">
            <v>0.01</v>
          </cell>
          <cell r="FD425">
            <v>7.0000000000000001E-3</v>
          </cell>
          <cell r="FE425">
            <v>1.9E-2</v>
          </cell>
          <cell r="FF425">
            <v>2.4E-2</v>
          </cell>
          <cell r="FG425">
            <v>4.9000000000000002E-2</v>
          </cell>
          <cell r="FH425">
            <v>0.161</v>
          </cell>
          <cell r="FI425">
            <v>0.23100000000000001</v>
          </cell>
          <cell r="FJ425">
            <v>0.46500000000000002</v>
          </cell>
          <cell r="FK425">
            <v>2.7E-2</v>
          </cell>
          <cell r="GA425">
            <v>2E-3</v>
          </cell>
          <cell r="GB425">
            <v>4.3999999999999997E-2</v>
          </cell>
          <cell r="GC425">
            <v>1.4999999999999999E-2</v>
          </cell>
          <cell r="GD425">
            <v>2E-3</v>
          </cell>
          <cell r="GE425">
            <v>0.187</v>
          </cell>
          <cell r="GF425">
            <v>7.0000000000000001E-3</v>
          </cell>
          <cell r="GG425">
            <v>0.27700000000000002</v>
          </cell>
          <cell r="GH425">
            <v>0.309</v>
          </cell>
          <cell r="GI425">
            <v>0.34499999999999997</v>
          </cell>
          <cell r="GJ425">
            <v>0.23599999999999999</v>
          </cell>
          <cell r="GK425">
            <v>0.40899999999999997</v>
          </cell>
          <cell r="GL425">
            <v>0.34799999999999998</v>
          </cell>
          <cell r="GM425">
            <v>0.65700000000000003</v>
          </cell>
          <cell r="GN425">
            <v>0.35299999999999998</v>
          </cell>
          <cell r="GO425">
            <v>0.56399999999999995</v>
          </cell>
          <cell r="GP425">
            <v>0.66200000000000003</v>
          </cell>
          <cell r="GQ425">
            <v>0.214</v>
          </cell>
          <cell r="GR425">
            <v>0.59099999999999997</v>
          </cell>
          <cell r="GS425">
            <v>2.1999999999999999E-2</v>
          </cell>
          <cell r="GT425">
            <v>0.23400000000000001</v>
          </cell>
          <cell r="GU425">
            <v>3.9E-2</v>
          </cell>
          <cell r="GV425">
            <v>5.6000000000000001E-2</v>
          </cell>
          <cell r="GW425">
            <v>9.7000000000000003E-2</v>
          </cell>
          <cell r="GX425">
            <v>1.2E-2</v>
          </cell>
          <cell r="GY425">
            <v>7.0000000000000001E-3</v>
          </cell>
          <cell r="GZ425">
            <v>2.7E-2</v>
          </cell>
          <cell r="HA425">
            <v>7.0000000000000001E-3</v>
          </cell>
          <cell r="HB425">
            <v>7.0000000000000001E-3</v>
          </cell>
          <cell r="HC425">
            <v>6.3E-2</v>
          </cell>
          <cell r="HD425">
            <v>0.01</v>
          </cell>
          <cell r="HE425">
            <v>3.4000000000000002E-2</v>
          </cell>
          <cell r="HF425">
            <v>3.4000000000000002E-2</v>
          </cell>
          <cell r="HG425">
            <v>2.9000000000000001E-2</v>
          </cell>
          <cell r="HH425">
            <v>3.5999999999999997E-2</v>
          </cell>
          <cell r="HI425">
            <v>2.9000000000000001E-2</v>
          </cell>
          <cell r="HJ425">
            <v>3.2000000000000001E-2</v>
          </cell>
        </row>
        <row r="426">
          <cell r="G426" t="str">
            <v>NEWBERRY</v>
          </cell>
          <cell r="L426" t="str">
            <v>Fullerton Elementary Network</v>
          </cell>
          <cell r="AB426">
            <v>610095</v>
          </cell>
          <cell r="AR426" t="str">
            <v>58</v>
          </cell>
          <cell r="AS426" t="str">
            <v>strong</v>
          </cell>
          <cell r="AT426" t="str">
            <v>neutral</v>
          </cell>
          <cell r="AU426" t="str">
            <v>neutral</v>
          </cell>
          <cell r="AV426">
            <v>63</v>
          </cell>
          <cell r="AW426">
            <v>42</v>
          </cell>
          <cell r="AX426">
            <v>42</v>
          </cell>
          <cell r="AY426">
            <v>218</v>
          </cell>
          <cell r="AZ426">
            <v>59</v>
          </cell>
          <cell r="BA426">
            <v>10</v>
          </cell>
          <cell r="BB426">
            <v>61</v>
          </cell>
          <cell r="BC426">
            <v>64</v>
          </cell>
          <cell r="BI426">
            <v>1.4E-2</v>
          </cell>
          <cell r="BJ426">
            <v>1.4E-2</v>
          </cell>
          <cell r="BK426">
            <v>1.4E-2</v>
          </cell>
          <cell r="BL426">
            <v>1.4E-2</v>
          </cell>
          <cell r="BM426">
            <v>1.4E-2</v>
          </cell>
          <cell r="BN426">
            <v>0.05</v>
          </cell>
          <cell r="BO426">
            <v>5.5E-2</v>
          </cell>
          <cell r="BP426">
            <v>3.2000000000000001E-2</v>
          </cell>
          <cell r="BQ426">
            <v>3.2000000000000001E-2</v>
          </cell>
          <cell r="BR426">
            <v>1.7999999999999999E-2</v>
          </cell>
          <cell r="BS426">
            <v>7.8E-2</v>
          </cell>
          <cell r="BT426">
            <v>0.115</v>
          </cell>
          <cell r="BU426">
            <v>0.22500000000000001</v>
          </cell>
          <cell r="BV426">
            <v>0.23400000000000001</v>
          </cell>
          <cell r="BW426">
            <v>0.24299999999999999</v>
          </cell>
          <cell r="BX426">
            <v>0.17899999999999999</v>
          </cell>
          <cell r="BY426">
            <v>0.34899999999999998</v>
          </cell>
          <cell r="BZ426">
            <v>0.27500000000000002</v>
          </cell>
          <cell r="CA426">
            <v>1.4E-2</v>
          </cell>
          <cell r="CB426">
            <v>1.4E-2</v>
          </cell>
          <cell r="CC426">
            <v>1.4E-2</v>
          </cell>
          <cell r="CD426">
            <v>3.2000000000000001E-2</v>
          </cell>
          <cell r="CE426">
            <v>2.3E-2</v>
          </cell>
          <cell r="CF426">
            <v>4.1000000000000002E-2</v>
          </cell>
          <cell r="CG426">
            <v>0.69299999999999995</v>
          </cell>
          <cell r="CH426">
            <v>0.70599999999999996</v>
          </cell>
          <cell r="CI426">
            <v>0.69699999999999995</v>
          </cell>
          <cell r="CJ426">
            <v>0.75700000000000001</v>
          </cell>
          <cell r="CK426">
            <v>0.53700000000000003</v>
          </cell>
          <cell r="CL426">
            <v>0.51800000000000002</v>
          </cell>
          <cell r="CM426">
            <v>5.0000000000000001E-3</v>
          </cell>
          <cell r="CN426">
            <v>5.0000000000000001E-3</v>
          </cell>
          <cell r="CO426">
            <v>5.0000000000000001E-3</v>
          </cell>
          <cell r="CP426">
            <v>1.4E-2</v>
          </cell>
          <cell r="CQ426">
            <v>0</v>
          </cell>
          <cell r="CR426">
            <v>1.4E-2</v>
          </cell>
          <cell r="CS426">
            <v>3.2000000000000001E-2</v>
          </cell>
          <cell r="CT426">
            <v>0.106</v>
          </cell>
          <cell r="CU426">
            <v>6.4000000000000001E-2</v>
          </cell>
          <cell r="CV426">
            <v>1.7999999999999999E-2</v>
          </cell>
          <cell r="CW426">
            <v>2.3E-2</v>
          </cell>
          <cell r="CX426">
            <v>4.5999999999999999E-2</v>
          </cell>
          <cell r="CY426">
            <v>2.3E-2</v>
          </cell>
          <cell r="CZ426">
            <v>3.6999999999999998E-2</v>
          </cell>
          <cell r="DA426">
            <v>6.4000000000000001E-2</v>
          </cell>
          <cell r="DB426">
            <v>7.2999999999999995E-2</v>
          </cell>
          <cell r="DC426">
            <v>0.128</v>
          </cell>
          <cell r="DD426">
            <v>0.106</v>
          </cell>
          <cell r="DE426">
            <v>0.14699999999999999</v>
          </cell>
          <cell r="DF426">
            <v>0.193</v>
          </cell>
          <cell r="DG426">
            <v>0.22</v>
          </cell>
          <cell r="DH426">
            <v>0.17899999999999999</v>
          </cell>
          <cell r="DI426">
            <v>0.20599999999999999</v>
          </cell>
          <cell r="DJ426">
            <v>0.23899999999999999</v>
          </cell>
          <cell r="DK426">
            <v>0.28899999999999998</v>
          </cell>
          <cell r="DL426">
            <v>0.17899999999999999</v>
          </cell>
          <cell r="DM426">
            <v>0.193</v>
          </cell>
          <cell r="DN426">
            <v>1.7999999999999999E-2</v>
          </cell>
          <cell r="DO426">
            <v>1.7999999999999999E-2</v>
          </cell>
          <cell r="DP426">
            <v>8.9999999999999993E-3</v>
          </cell>
          <cell r="DQ426">
            <v>1.4E-2</v>
          </cell>
          <cell r="DR426">
            <v>1.7999999999999999E-2</v>
          </cell>
          <cell r="DS426">
            <v>2.3E-2</v>
          </cell>
          <cell r="DT426">
            <v>1.7999999999999999E-2</v>
          </cell>
          <cell r="DU426">
            <v>2.3E-2</v>
          </cell>
          <cell r="DV426">
            <v>3.6999999999999998E-2</v>
          </cell>
          <cell r="DW426">
            <v>0.81200000000000006</v>
          </cell>
          <cell r="DX426">
            <v>0.76100000000000001</v>
          </cell>
          <cell r="DY426">
            <v>0.72</v>
          </cell>
          <cell r="DZ426">
            <v>0.77100000000000002</v>
          </cell>
          <cell r="EA426">
            <v>0.73899999999999999</v>
          </cell>
          <cell r="EB426">
            <v>0.66100000000000003</v>
          </cell>
          <cell r="EC426">
            <v>0.58699999999999997</v>
          </cell>
          <cell r="ED426">
            <v>0.56399999999999995</v>
          </cell>
          <cell r="EE426">
            <v>0.60099999999999998</v>
          </cell>
          <cell r="EF426">
            <v>0.41699999999999998</v>
          </cell>
          <cell r="EG426">
            <v>0</v>
          </cell>
          <cell r="EH426">
            <v>0</v>
          </cell>
          <cell r="EJ426">
            <v>0.36199999999999999</v>
          </cell>
          <cell r="EK426">
            <v>8.9999999999999993E-3</v>
          </cell>
          <cell r="EL426">
            <v>1.4E-2</v>
          </cell>
          <cell r="EN426">
            <v>8.6999999999999994E-2</v>
          </cell>
          <cell r="EO426">
            <v>0.26100000000000001</v>
          </cell>
          <cell r="EP426">
            <v>0.22</v>
          </cell>
          <cell r="ER426">
            <v>6.9000000000000006E-2</v>
          </cell>
          <cell r="ES426">
            <v>7.2999999999999995E-2</v>
          </cell>
          <cell r="ET426">
            <v>8.6999999999999994E-2</v>
          </cell>
          <cell r="EV426">
            <v>6.4000000000000001E-2</v>
          </cell>
          <cell r="EW426">
            <v>0.65600000000000003</v>
          </cell>
          <cell r="EX426">
            <v>0.67900000000000005</v>
          </cell>
          <cell r="EZ426">
            <v>9.0500000000000007</v>
          </cell>
          <cell r="FA426">
            <v>5.0000000000000001E-3</v>
          </cell>
          <cell r="FB426">
            <v>8.9999999999999993E-3</v>
          </cell>
          <cell r="FC426">
            <v>0</v>
          </cell>
          <cell r="FD426">
            <v>8.9999999999999993E-3</v>
          </cell>
          <cell r="FE426">
            <v>1.7999999999999999E-2</v>
          </cell>
          <cell r="FF426">
            <v>1.7999999999999999E-2</v>
          </cell>
          <cell r="FG426">
            <v>4.1000000000000002E-2</v>
          </cell>
          <cell r="FH426">
            <v>0.13300000000000001</v>
          </cell>
          <cell r="FI426">
            <v>0.161</v>
          </cell>
          <cell r="FJ426">
            <v>0.53700000000000003</v>
          </cell>
          <cell r="FK426">
            <v>6.9000000000000006E-2</v>
          </cell>
          <cell r="GA426">
            <v>0</v>
          </cell>
          <cell r="GB426">
            <v>9.6000000000000002E-2</v>
          </cell>
          <cell r="GC426">
            <v>2.3E-2</v>
          </cell>
          <cell r="GD426">
            <v>0.106</v>
          </cell>
          <cell r="GE426">
            <v>0.14699999999999999</v>
          </cell>
          <cell r="GF426">
            <v>5.0000000000000001E-3</v>
          </cell>
          <cell r="GG426">
            <v>0.36699999999999999</v>
          </cell>
          <cell r="GH426">
            <v>0.34399999999999997</v>
          </cell>
          <cell r="GI426">
            <v>0.35799999999999998</v>
          </cell>
          <cell r="GJ426">
            <v>0.42699999999999999</v>
          </cell>
          <cell r="GK426">
            <v>0.45</v>
          </cell>
          <cell r="GL426">
            <v>0.252</v>
          </cell>
          <cell r="GM426">
            <v>0.57299999999999995</v>
          </cell>
          <cell r="GN426">
            <v>0.29399999999999998</v>
          </cell>
          <cell r="GO426">
            <v>0.49099999999999999</v>
          </cell>
          <cell r="GP426">
            <v>0.36699999999999999</v>
          </cell>
          <cell r="GQ426">
            <v>0.252</v>
          </cell>
          <cell r="GR426">
            <v>0.67400000000000004</v>
          </cell>
          <cell r="GS426">
            <v>5.0000000000000001E-3</v>
          </cell>
          <cell r="GT426">
            <v>0.124</v>
          </cell>
          <cell r="GU426">
            <v>6.4000000000000001E-2</v>
          </cell>
          <cell r="GV426">
            <v>4.1000000000000002E-2</v>
          </cell>
          <cell r="GW426">
            <v>7.2999999999999995E-2</v>
          </cell>
          <cell r="GX426">
            <v>1.4E-2</v>
          </cell>
          <cell r="GY426">
            <v>5.0000000000000001E-3</v>
          </cell>
          <cell r="GZ426">
            <v>7.8E-2</v>
          </cell>
          <cell r="HA426">
            <v>5.0000000000000001E-3</v>
          </cell>
          <cell r="HB426">
            <v>5.0000000000000001E-3</v>
          </cell>
          <cell r="HC426">
            <v>2.8000000000000001E-2</v>
          </cell>
          <cell r="HD426">
            <v>5.0000000000000001E-3</v>
          </cell>
          <cell r="HE426">
            <v>0.05</v>
          </cell>
          <cell r="HF426">
            <v>6.4000000000000001E-2</v>
          </cell>
          <cell r="HG426">
            <v>0.06</v>
          </cell>
          <cell r="HH426">
            <v>5.5E-2</v>
          </cell>
          <cell r="HI426">
            <v>0.05</v>
          </cell>
          <cell r="HJ426">
            <v>0.05</v>
          </cell>
        </row>
        <row r="427">
          <cell r="G427" t="str">
            <v>NIGHTINGALE</v>
          </cell>
          <cell r="L427" t="str">
            <v>Midway Elementary Network</v>
          </cell>
          <cell r="AB427">
            <v>610096</v>
          </cell>
          <cell r="AR427" t="str">
            <v>64</v>
          </cell>
          <cell r="AS427" t="str">
            <v>weak</v>
          </cell>
          <cell r="AT427" t="str">
            <v>neutral</v>
          </cell>
          <cell r="AU427" t="str">
            <v>neutral</v>
          </cell>
          <cell r="AV427">
            <v>26</v>
          </cell>
          <cell r="AW427">
            <v>51</v>
          </cell>
          <cell r="AX427">
            <v>48</v>
          </cell>
          <cell r="AY427">
            <v>483</v>
          </cell>
          <cell r="AZ427">
            <v>6</v>
          </cell>
          <cell r="BA427">
            <v>0</v>
          </cell>
          <cell r="BB427">
            <v>1</v>
          </cell>
          <cell r="BC427">
            <v>461</v>
          </cell>
          <cell r="BI427">
            <v>6.2E-2</v>
          </cell>
          <cell r="BJ427">
            <v>1.2E-2</v>
          </cell>
          <cell r="BK427">
            <v>2.3E-2</v>
          </cell>
          <cell r="BL427">
            <v>2.1000000000000001E-2</v>
          </cell>
          <cell r="BM427">
            <v>2.5000000000000001E-2</v>
          </cell>
          <cell r="BN427">
            <v>8.5000000000000006E-2</v>
          </cell>
          <cell r="BO427">
            <v>0.12</v>
          </cell>
          <cell r="BP427">
            <v>9.2999999999999999E-2</v>
          </cell>
          <cell r="BQ427">
            <v>0.128</v>
          </cell>
          <cell r="BR427">
            <v>4.8000000000000001E-2</v>
          </cell>
          <cell r="BS427">
            <v>0.11799999999999999</v>
          </cell>
          <cell r="BT427">
            <v>0.186</v>
          </cell>
          <cell r="BU427">
            <v>0.48199999999999998</v>
          </cell>
          <cell r="BV427">
            <v>0.40200000000000002</v>
          </cell>
          <cell r="BW427">
            <v>0.42399999999999999</v>
          </cell>
          <cell r="BX427">
            <v>0.27500000000000002</v>
          </cell>
          <cell r="BY427">
            <v>0.435</v>
          </cell>
          <cell r="BZ427">
            <v>0.375</v>
          </cell>
          <cell r="CA427">
            <v>3.9E-2</v>
          </cell>
          <cell r="CB427">
            <v>1.7000000000000001E-2</v>
          </cell>
          <cell r="CC427">
            <v>4.1000000000000002E-2</v>
          </cell>
          <cell r="CD427">
            <v>2.3E-2</v>
          </cell>
          <cell r="CE427">
            <v>2.9000000000000001E-2</v>
          </cell>
          <cell r="CF427">
            <v>3.3000000000000002E-2</v>
          </cell>
          <cell r="CG427">
            <v>0.29599999999999999</v>
          </cell>
          <cell r="CH427">
            <v>0.47599999999999998</v>
          </cell>
          <cell r="CI427">
            <v>0.38300000000000001</v>
          </cell>
          <cell r="CJ427">
            <v>0.63400000000000001</v>
          </cell>
          <cell r="CK427">
            <v>0.39300000000000002</v>
          </cell>
          <cell r="CL427">
            <v>0.32100000000000001</v>
          </cell>
          <cell r="CM427">
            <v>4.0000000000000001E-3</v>
          </cell>
          <cell r="CN427">
            <v>0</v>
          </cell>
          <cell r="CO427">
            <v>6.0000000000000001E-3</v>
          </cell>
          <cell r="CP427">
            <v>8.0000000000000002E-3</v>
          </cell>
          <cell r="CQ427">
            <v>2E-3</v>
          </cell>
          <cell r="CR427">
            <v>1.2E-2</v>
          </cell>
          <cell r="CS427">
            <v>2.5000000000000001E-2</v>
          </cell>
          <cell r="CT427">
            <v>8.1000000000000003E-2</v>
          </cell>
          <cell r="CU427">
            <v>2.5000000000000001E-2</v>
          </cell>
          <cell r="CV427">
            <v>4.0000000000000001E-3</v>
          </cell>
          <cell r="CW427">
            <v>8.0000000000000002E-3</v>
          </cell>
          <cell r="CX427">
            <v>0.01</v>
          </cell>
          <cell r="CY427">
            <v>2.9000000000000001E-2</v>
          </cell>
          <cell r="CZ427">
            <v>1.7000000000000001E-2</v>
          </cell>
          <cell r="DA427">
            <v>2.3E-2</v>
          </cell>
          <cell r="DB427">
            <v>6.6000000000000003E-2</v>
          </cell>
          <cell r="DC427">
            <v>9.7000000000000003E-2</v>
          </cell>
          <cell r="DD427">
            <v>6.6000000000000003E-2</v>
          </cell>
          <cell r="DE427">
            <v>0.151</v>
          </cell>
          <cell r="DF427">
            <v>0.19500000000000001</v>
          </cell>
          <cell r="DG427">
            <v>0.224</v>
          </cell>
          <cell r="DH427">
            <v>0.22600000000000001</v>
          </cell>
          <cell r="DI427">
            <v>0.20100000000000001</v>
          </cell>
          <cell r="DJ427">
            <v>0.23</v>
          </cell>
          <cell r="DK427">
            <v>0.26900000000000002</v>
          </cell>
          <cell r="DL427">
            <v>0.27100000000000002</v>
          </cell>
          <cell r="DM427">
            <v>0.28399999999999997</v>
          </cell>
          <cell r="DN427">
            <v>1.4E-2</v>
          </cell>
          <cell r="DO427">
            <v>0.01</v>
          </cell>
          <cell r="DP427">
            <v>1.2E-2</v>
          </cell>
          <cell r="DQ427">
            <v>1.2E-2</v>
          </cell>
          <cell r="DR427">
            <v>1.4E-2</v>
          </cell>
          <cell r="DS427">
            <v>2.3E-2</v>
          </cell>
          <cell r="DT427">
            <v>1.9E-2</v>
          </cell>
          <cell r="DU427">
            <v>1.7000000000000001E-2</v>
          </cell>
          <cell r="DV427">
            <v>2.5000000000000001E-2</v>
          </cell>
          <cell r="DW427">
            <v>0.82599999999999996</v>
          </cell>
          <cell r="DX427">
            <v>0.78700000000000003</v>
          </cell>
          <cell r="DY427">
            <v>0.747</v>
          </cell>
          <cell r="DZ427">
            <v>0.72499999999999998</v>
          </cell>
          <cell r="EA427">
            <v>0.76600000000000001</v>
          </cell>
          <cell r="EB427">
            <v>0.71199999999999997</v>
          </cell>
          <cell r="EC427">
            <v>0.621</v>
          </cell>
          <cell r="ED427">
            <v>0.53400000000000003</v>
          </cell>
          <cell r="EE427">
            <v>0.6</v>
          </cell>
          <cell r="EF427">
            <v>0.34399999999999997</v>
          </cell>
          <cell r="EG427">
            <v>2.9000000000000001E-2</v>
          </cell>
          <cell r="EH427">
            <v>1.2E-2</v>
          </cell>
          <cell r="EJ427">
            <v>0.248</v>
          </cell>
          <cell r="EK427">
            <v>8.6999999999999994E-2</v>
          </cell>
          <cell r="EL427">
            <v>4.8000000000000001E-2</v>
          </cell>
          <cell r="EN427">
            <v>0.215</v>
          </cell>
          <cell r="EO427">
            <v>0.35399999999999998</v>
          </cell>
          <cell r="EP427">
            <v>0.36599999999999999</v>
          </cell>
          <cell r="ER427">
            <v>6.6000000000000003E-2</v>
          </cell>
          <cell r="ES427">
            <v>4.1000000000000002E-2</v>
          </cell>
          <cell r="ET427">
            <v>5.1999999999999998E-2</v>
          </cell>
          <cell r="EV427">
            <v>0.126</v>
          </cell>
          <cell r="EW427">
            <v>0.48899999999999999</v>
          </cell>
          <cell r="EX427">
            <v>0.52200000000000002</v>
          </cell>
          <cell r="EZ427">
            <v>8.23</v>
          </cell>
          <cell r="FA427">
            <v>1.2E-2</v>
          </cell>
          <cell r="FB427">
            <v>6.0000000000000001E-3</v>
          </cell>
          <cell r="FC427">
            <v>6.0000000000000001E-3</v>
          </cell>
          <cell r="FD427">
            <v>2.3E-2</v>
          </cell>
          <cell r="FE427">
            <v>5.8000000000000003E-2</v>
          </cell>
          <cell r="FF427">
            <v>5.3999999999999999E-2</v>
          </cell>
          <cell r="FG427">
            <v>9.5000000000000001E-2</v>
          </cell>
          <cell r="FH427">
            <v>0.16400000000000001</v>
          </cell>
          <cell r="FI427">
            <v>0.157</v>
          </cell>
          <cell r="FJ427">
            <v>0.34</v>
          </cell>
          <cell r="FK427">
            <v>8.5000000000000006E-2</v>
          </cell>
          <cell r="GA427">
            <v>6.0000000000000001E-3</v>
          </cell>
          <cell r="GB427">
            <v>0.01</v>
          </cell>
          <cell r="GC427">
            <v>8.0000000000000002E-3</v>
          </cell>
          <cell r="GD427">
            <v>3.5000000000000003E-2</v>
          </cell>
          <cell r="GE427">
            <v>0.124</v>
          </cell>
          <cell r="GF427">
            <v>0.01</v>
          </cell>
          <cell r="GG427">
            <v>0.373</v>
          </cell>
          <cell r="GH427">
            <v>0.30599999999999999</v>
          </cell>
          <cell r="GI427">
            <v>0.315</v>
          </cell>
          <cell r="GJ427">
            <v>0.33300000000000002</v>
          </cell>
          <cell r="GK427">
            <v>0.41199999999999998</v>
          </cell>
          <cell r="GL427">
            <v>0.33700000000000002</v>
          </cell>
          <cell r="GM427">
            <v>0.51800000000000002</v>
          </cell>
          <cell r="GN427">
            <v>0.39100000000000001</v>
          </cell>
          <cell r="GO427">
            <v>0.48199999999999998</v>
          </cell>
          <cell r="GP427">
            <v>0.46600000000000003</v>
          </cell>
          <cell r="GQ427">
            <v>0.308</v>
          </cell>
          <cell r="GR427">
            <v>0.51100000000000001</v>
          </cell>
          <cell r="GS427">
            <v>3.1E-2</v>
          </cell>
          <cell r="GT427">
            <v>0.193</v>
          </cell>
          <cell r="GU427">
            <v>0.108</v>
          </cell>
          <cell r="GV427">
            <v>7.4999999999999997E-2</v>
          </cell>
          <cell r="GW427">
            <v>7.9000000000000001E-2</v>
          </cell>
          <cell r="GX427">
            <v>5.8000000000000003E-2</v>
          </cell>
          <cell r="GY427">
            <v>8.0000000000000002E-3</v>
          </cell>
          <cell r="GZ427">
            <v>1.4E-2</v>
          </cell>
          <cell r="HA427">
            <v>8.0000000000000002E-3</v>
          </cell>
          <cell r="HB427">
            <v>1.4E-2</v>
          </cell>
          <cell r="HC427">
            <v>6.0000000000000001E-3</v>
          </cell>
          <cell r="HD427">
            <v>1.2E-2</v>
          </cell>
          <cell r="HE427">
            <v>6.4000000000000001E-2</v>
          </cell>
          <cell r="HF427">
            <v>8.5000000000000006E-2</v>
          </cell>
          <cell r="HG427">
            <v>7.9000000000000001E-2</v>
          </cell>
          <cell r="HH427">
            <v>7.6999999999999999E-2</v>
          </cell>
          <cell r="HI427">
            <v>7.0000000000000007E-2</v>
          </cell>
          <cell r="HJ427">
            <v>7.0000000000000007E-2</v>
          </cell>
        </row>
        <row r="428">
          <cell r="G428" t="str">
            <v>NIXON</v>
          </cell>
          <cell r="L428" t="str">
            <v>Fullerton Elementary Network</v>
          </cell>
          <cell r="AB428">
            <v>610097</v>
          </cell>
          <cell r="AR428" t="str">
            <v>&gt; 75</v>
          </cell>
          <cell r="AS428" t="str">
            <v>weak</v>
          </cell>
          <cell r="AT428" t="str">
            <v>strong</v>
          </cell>
          <cell r="AU428" t="str">
            <v>neutral</v>
          </cell>
          <cell r="AV428">
            <v>34</v>
          </cell>
          <cell r="AW428">
            <v>64</v>
          </cell>
          <cell r="AX428">
            <v>52</v>
          </cell>
          <cell r="AY428">
            <v>430</v>
          </cell>
          <cell r="AZ428">
            <v>5</v>
          </cell>
          <cell r="BA428">
            <v>3</v>
          </cell>
          <cell r="BB428">
            <v>4</v>
          </cell>
          <cell r="BC428">
            <v>399</v>
          </cell>
          <cell r="BI428">
            <v>8.9999999999999993E-3</v>
          </cell>
          <cell r="BJ428">
            <v>0</v>
          </cell>
          <cell r="BK428">
            <v>8.9999999999999993E-3</v>
          </cell>
          <cell r="BL428">
            <v>7.0000000000000001E-3</v>
          </cell>
          <cell r="BM428">
            <v>2.1000000000000001E-2</v>
          </cell>
          <cell r="BN428">
            <v>6.5000000000000002E-2</v>
          </cell>
          <cell r="BO428">
            <v>7.9000000000000001E-2</v>
          </cell>
          <cell r="BP428">
            <v>0.06</v>
          </cell>
          <cell r="BQ428">
            <v>7.0000000000000007E-2</v>
          </cell>
          <cell r="BR428">
            <v>5.6000000000000001E-2</v>
          </cell>
          <cell r="BS428">
            <v>0.126</v>
          </cell>
          <cell r="BT428">
            <v>0.186</v>
          </cell>
          <cell r="BU428">
            <v>0.45600000000000002</v>
          </cell>
          <cell r="BV428">
            <v>0.36</v>
          </cell>
          <cell r="BW428">
            <v>0.48799999999999999</v>
          </cell>
          <cell r="BX428">
            <v>0.35299999999999998</v>
          </cell>
          <cell r="BY428">
            <v>0.42099999999999999</v>
          </cell>
          <cell r="BZ428">
            <v>0.39300000000000002</v>
          </cell>
          <cell r="CA428">
            <v>1.4E-2</v>
          </cell>
          <cell r="CB428">
            <v>5.0000000000000001E-3</v>
          </cell>
          <cell r="CC428">
            <v>2.1000000000000001E-2</v>
          </cell>
          <cell r="CD428">
            <v>1.4E-2</v>
          </cell>
          <cell r="CE428">
            <v>1.9E-2</v>
          </cell>
          <cell r="CF428">
            <v>2.8000000000000001E-2</v>
          </cell>
          <cell r="CG428">
            <v>0.442</v>
          </cell>
          <cell r="CH428">
            <v>0.57399999999999995</v>
          </cell>
          <cell r="CI428">
            <v>0.41199999999999998</v>
          </cell>
          <cell r="CJ428">
            <v>0.56999999999999995</v>
          </cell>
          <cell r="CK428">
            <v>0.41399999999999998</v>
          </cell>
          <cell r="CL428">
            <v>0.32800000000000001</v>
          </cell>
          <cell r="CM428">
            <v>0</v>
          </cell>
          <cell r="CN428">
            <v>2E-3</v>
          </cell>
          <cell r="CO428">
            <v>0</v>
          </cell>
          <cell r="CP428">
            <v>5.0000000000000001E-3</v>
          </cell>
          <cell r="CQ428">
            <v>0</v>
          </cell>
          <cell r="CR428">
            <v>0</v>
          </cell>
          <cell r="CS428">
            <v>7.0000000000000001E-3</v>
          </cell>
          <cell r="CT428">
            <v>2.8000000000000001E-2</v>
          </cell>
          <cell r="CU428">
            <v>1.4E-2</v>
          </cell>
          <cell r="CV428">
            <v>7.0000000000000001E-3</v>
          </cell>
          <cell r="CW428">
            <v>5.0000000000000001E-3</v>
          </cell>
          <cell r="CX428">
            <v>1.2E-2</v>
          </cell>
          <cell r="CY428">
            <v>2.8000000000000001E-2</v>
          </cell>
          <cell r="CZ428">
            <v>8.9999999999999993E-3</v>
          </cell>
          <cell r="DA428">
            <v>2.3E-2</v>
          </cell>
          <cell r="DB428">
            <v>0.03</v>
          </cell>
          <cell r="DC428">
            <v>7.0000000000000007E-2</v>
          </cell>
          <cell r="DD428">
            <v>2.8000000000000001E-2</v>
          </cell>
          <cell r="DE428">
            <v>0.13</v>
          </cell>
          <cell r="DF428">
            <v>0.158</v>
          </cell>
          <cell r="DG428">
            <v>0.17899999999999999</v>
          </cell>
          <cell r="DH428">
            <v>0.23300000000000001</v>
          </cell>
          <cell r="DI428">
            <v>0.16500000000000001</v>
          </cell>
          <cell r="DJ428">
            <v>0.24199999999999999</v>
          </cell>
          <cell r="DK428">
            <v>0.26700000000000002</v>
          </cell>
          <cell r="DL428">
            <v>0.28399999999999997</v>
          </cell>
          <cell r="DM428">
            <v>0.26700000000000002</v>
          </cell>
          <cell r="DN428">
            <v>1.2E-2</v>
          </cell>
          <cell r="DO428">
            <v>7.0000000000000001E-3</v>
          </cell>
          <cell r="DP428">
            <v>0</v>
          </cell>
          <cell r="DQ428">
            <v>2E-3</v>
          </cell>
          <cell r="DR428">
            <v>7.0000000000000001E-3</v>
          </cell>
          <cell r="DS428">
            <v>1.4E-2</v>
          </cell>
          <cell r="DT428">
            <v>1.9E-2</v>
          </cell>
          <cell r="DU428">
            <v>1.2E-2</v>
          </cell>
          <cell r="DV428">
            <v>1.4E-2</v>
          </cell>
          <cell r="DW428">
            <v>0.85099999999999998</v>
          </cell>
          <cell r="DX428">
            <v>0.82799999999999996</v>
          </cell>
          <cell r="DY428">
            <v>0.80900000000000005</v>
          </cell>
          <cell r="DZ428">
            <v>0.73299999999999998</v>
          </cell>
          <cell r="EA428">
            <v>0.81899999999999995</v>
          </cell>
          <cell r="EB428">
            <v>0.72099999999999997</v>
          </cell>
          <cell r="EC428">
            <v>0.67700000000000005</v>
          </cell>
          <cell r="ED428">
            <v>0.60699999999999998</v>
          </cell>
          <cell r="EE428">
            <v>0.67700000000000005</v>
          </cell>
          <cell r="EF428">
            <v>0.47899999999999998</v>
          </cell>
          <cell r="EG428">
            <v>2E-3</v>
          </cell>
          <cell r="EH428">
            <v>0</v>
          </cell>
          <cell r="EJ428">
            <v>0.216</v>
          </cell>
          <cell r="EK428">
            <v>7.3999999999999996E-2</v>
          </cell>
          <cell r="EL428">
            <v>4.7E-2</v>
          </cell>
          <cell r="EN428">
            <v>0.191</v>
          </cell>
          <cell r="EO428">
            <v>0.34899999999999998</v>
          </cell>
          <cell r="EP428">
            <v>0.33500000000000002</v>
          </cell>
          <cell r="ER428">
            <v>5.2999999999999999E-2</v>
          </cell>
          <cell r="ES428">
            <v>1.6E-2</v>
          </cell>
          <cell r="ET428">
            <v>4.2000000000000003E-2</v>
          </cell>
          <cell r="EV428">
            <v>0.06</v>
          </cell>
          <cell r="EW428">
            <v>0.55800000000000005</v>
          </cell>
          <cell r="EX428">
            <v>0.57699999999999996</v>
          </cell>
          <cell r="EZ428">
            <v>8.4700000000000006</v>
          </cell>
          <cell r="FA428">
            <v>2E-3</v>
          </cell>
          <cell r="FB428">
            <v>7.0000000000000001E-3</v>
          </cell>
          <cell r="FC428">
            <v>2E-3</v>
          </cell>
          <cell r="FD428">
            <v>2.1000000000000001E-2</v>
          </cell>
          <cell r="FE428">
            <v>3.5000000000000003E-2</v>
          </cell>
          <cell r="FF428">
            <v>7.6999999999999999E-2</v>
          </cell>
          <cell r="FG428">
            <v>8.5999999999999993E-2</v>
          </cell>
          <cell r="FH428">
            <v>0.14199999999999999</v>
          </cell>
          <cell r="FI428">
            <v>0.20699999999999999</v>
          </cell>
          <cell r="FJ428">
            <v>0.37</v>
          </cell>
          <cell r="FK428">
            <v>5.0999999999999997E-2</v>
          </cell>
          <cell r="GA428">
            <v>1.4E-2</v>
          </cell>
          <cell r="GB428">
            <v>1.2E-2</v>
          </cell>
          <cell r="GC428">
            <v>1.6E-2</v>
          </cell>
          <cell r="GD428">
            <v>8.9999999999999993E-3</v>
          </cell>
          <cell r="GE428">
            <v>7.0000000000000007E-2</v>
          </cell>
          <cell r="GF428">
            <v>2.8000000000000001E-2</v>
          </cell>
          <cell r="GG428">
            <v>0.32100000000000001</v>
          </cell>
          <cell r="GH428">
            <v>0.28799999999999998</v>
          </cell>
          <cell r="GI428">
            <v>0.28100000000000003</v>
          </cell>
          <cell r="GJ428">
            <v>0.27200000000000002</v>
          </cell>
          <cell r="GK428">
            <v>0.377</v>
          </cell>
          <cell r="GL428">
            <v>0.34699999999999998</v>
          </cell>
          <cell r="GM428">
            <v>0.58599999999999997</v>
          </cell>
          <cell r="GN428">
            <v>0.33500000000000002</v>
          </cell>
          <cell r="GO428">
            <v>0.47</v>
          </cell>
          <cell r="GP428">
            <v>0.48099999999999998</v>
          </cell>
          <cell r="GQ428">
            <v>0.36499999999999999</v>
          </cell>
          <cell r="GR428">
            <v>0.47699999999999998</v>
          </cell>
          <cell r="GS428">
            <v>5.6000000000000001E-2</v>
          </cell>
          <cell r="GT428">
            <v>0.312</v>
          </cell>
          <cell r="GU428">
            <v>0.19500000000000001</v>
          </cell>
          <cell r="GV428">
            <v>0.20499999999999999</v>
          </cell>
          <cell r="GW428">
            <v>0.153</v>
          </cell>
          <cell r="GX428">
            <v>0.109</v>
          </cell>
          <cell r="GY428">
            <v>1.9E-2</v>
          </cell>
          <cell r="GZ428">
            <v>0.04</v>
          </cell>
          <cell r="HA428">
            <v>0.03</v>
          </cell>
          <cell r="HB428">
            <v>2.5999999999999999E-2</v>
          </cell>
          <cell r="HC428">
            <v>2.8000000000000001E-2</v>
          </cell>
          <cell r="HD428">
            <v>3.5000000000000003E-2</v>
          </cell>
          <cell r="HE428">
            <v>5.0000000000000001E-3</v>
          </cell>
          <cell r="HF428">
            <v>1.4E-2</v>
          </cell>
          <cell r="HG428">
            <v>7.0000000000000001E-3</v>
          </cell>
          <cell r="HH428">
            <v>7.0000000000000001E-3</v>
          </cell>
          <cell r="HI428">
            <v>7.0000000000000001E-3</v>
          </cell>
          <cell r="HJ428">
            <v>5.0000000000000001E-3</v>
          </cell>
        </row>
        <row r="429">
          <cell r="G429" t="str">
            <v>NOBEL</v>
          </cell>
          <cell r="L429" t="str">
            <v>Garfield-Humboldt Elementary Network</v>
          </cell>
          <cell r="AB429">
            <v>610098</v>
          </cell>
          <cell r="AR429" t="str">
            <v>75</v>
          </cell>
          <cell r="AS429" t="str">
            <v>neutral</v>
          </cell>
          <cell r="AT429" t="str">
            <v>strong</v>
          </cell>
          <cell r="AU429" t="str">
            <v>strong</v>
          </cell>
          <cell r="AV429">
            <v>52</v>
          </cell>
          <cell r="AW429">
            <v>71</v>
          </cell>
          <cell r="AX429">
            <v>69</v>
          </cell>
          <cell r="AY429">
            <v>324</v>
          </cell>
          <cell r="AZ429">
            <v>3</v>
          </cell>
          <cell r="BA429">
            <v>0</v>
          </cell>
          <cell r="BB429">
            <v>40</v>
          </cell>
          <cell r="BC429">
            <v>274</v>
          </cell>
          <cell r="BI429">
            <v>1.2E-2</v>
          </cell>
          <cell r="BJ429">
            <v>6.0000000000000001E-3</v>
          </cell>
          <cell r="BK429">
            <v>2.1999999999999999E-2</v>
          </cell>
          <cell r="BL429">
            <v>1.2E-2</v>
          </cell>
          <cell r="BM429">
            <v>1.2E-2</v>
          </cell>
          <cell r="BN429">
            <v>5.8999999999999997E-2</v>
          </cell>
          <cell r="BO429">
            <v>2.8000000000000001E-2</v>
          </cell>
          <cell r="BP429">
            <v>2.1999999999999999E-2</v>
          </cell>
          <cell r="BQ429">
            <v>5.6000000000000001E-2</v>
          </cell>
          <cell r="BR429">
            <v>3.4000000000000002E-2</v>
          </cell>
          <cell r="BS429">
            <v>0.09</v>
          </cell>
          <cell r="BT429">
            <v>0.16</v>
          </cell>
          <cell r="BU429">
            <v>0.39200000000000002</v>
          </cell>
          <cell r="BV429">
            <v>0.28399999999999997</v>
          </cell>
          <cell r="BW429">
            <v>0.36699999999999999</v>
          </cell>
          <cell r="BX429">
            <v>0.23499999999999999</v>
          </cell>
          <cell r="BY429">
            <v>0.33</v>
          </cell>
          <cell r="BZ429">
            <v>0.32100000000000001</v>
          </cell>
          <cell r="CA429">
            <v>8.9999999999999993E-3</v>
          </cell>
          <cell r="CB429">
            <v>2.8000000000000001E-2</v>
          </cell>
          <cell r="CC429">
            <v>2.5000000000000001E-2</v>
          </cell>
          <cell r="CD429">
            <v>1.9E-2</v>
          </cell>
          <cell r="CE429">
            <v>1.9E-2</v>
          </cell>
          <cell r="CF429">
            <v>2.5000000000000001E-2</v>
          </cell>
          <cell r="CG429">
            <v>0.55900000000000005</v>
          </cell>
          <cell r="CH429">
            <v>0.66</v>
          </cell>
          <cell r="CI429">
            <v>0.53100000000000003</v>
          </cell>
          <cell r="CJ429">
            <v>0.70099999999999996</v>
          </cell>
          <cell r="CK429">
            <v>0.54900000000000004</v>
          </cell>
          <cell r="CL429">
            <v>0.435</v>
          </cell>
          <cell r="CM429">
            <v>0</v>
          </cell>
          <cell r="CN429">
            <v>3.0000000000000001E-3</v>
          </cell>
          <cell r="CO429">
            <v>3.0000000000000001E-3</v>
          </cell>
          <cell r="CP429">
            <v>6.0000000000000001E-3</v>
          </cell>
          <cell r="CQ429">
            <v>3.0000000000000001E-3</v>
          </cell>
          <cell r="CR429">
            <v>3.0000000000000001E-3</v>
          </cell>
          <cell r="CS429">
            <v>6.0000000000000001E-3</v>
          </cell>
          <cell r="CT429">
            <v>4.2999999999999997E-2</v>
          </cell>
          <cell r="CU429">
            <v>1.2E-2</v>
          </cell>
          <cell r="CV429">
            <v>8.9999999999999993E-3</v>
          </cell>
          <cell r="CW429">
            <v>3.0000000000000001E-3</v>
          </cell>
          <cell r="CX429">
            <v>3.0000000000000001E-3</v>
          </cell>
          <cell r="CY429">
            <v>2.1999999999999999E-2</v>
          </cell>
          <cell r="CZ429">
            <v>1.2E-2</v>
          </cell>
          <cell r="DA429">
            <v>1.4999999999999999E-2</v>
          </cell>
          <cell r="DB429">
            <v>2.8000000000000001E-2</v>
          </cell>
          <cell r="DC429">
            <v>4.2999999999999997E-2</v>
          </cell>
          <cell r="DD429">
            <v>3.6999999999999998E-2</v>
          </cell>
          <cell r="DE429">
            <v>0.127</v>
          </cell>
          <cell r="DF429">
            <v>0.13900000000000001</v>
          </cell>
          <cell r="DG429">
            <v>0.17</v>
          </cell>
          <cell r="DH429">
            <v>0.16</v>
          </cell>
          <cell r="DI429">
            <v>0.16400000000000001</v>
          </cell>
          <cell r="DJ429">
            <v>0.20399999999999999</v>
          </cell>
          <cell r="DK429">
            <v>0.22500000000000001</v>
          </cell>
          <cell r="DL429">
            <v>0.25</v>
          </cell>
          <cell r="DM429">
            <v>0.17599999999999999</v>
          </cell>
          <cell r="DN429">
            <v>3.0000000000000001E-3</v>
          </cell>
          <cell r="DO429">
            <v>6.0000000000000001E-3</v>
          </cell>
          <cell r="DP429">
            <v>6.0000000000000001E-3</v>
          </cell>
          <cell r="DQ429">
            <v>3.0000000000000001E-3</v>
          </cell>
          <cell r="DR429">
            <v>6.0000000000000001E-3</v>
          </cell>
          <cell r="DS429">
            <v>1.2E-2</v>
          </cell>
          <cell r="DT429">
            <v>3.0000000000000001E-3</v>
          </cell>
          <cell r="DU429">
            <v>1.2E-2</v>
          </cell>
          <cell r="DV429">
            <v>1.2E-2</v>
          </cell>
          <cell r="DW429">
            <v>0.86099999999999999</v>
          </cell>
          <cell r="DX429">
            <v>0.84899999999999998</v>
          </cell>
          <cell r="DY429">
            <v>0.81799999999999995</v>
          </cell>
          <cell r="DZ429">
            <v>0.80900000000000005</v>
          </cell>
          <cell r="EA429">
            <v>0.81499999999999995</v>
          </cell>
          <cell r="EB429">
            <v>0.76500000000000001</v>
          </cell>
          <cell r="EC429">
            <v>0.73799999999999999</v>
          </cell>
          <cell r="ED429">
            <v>0.65100000000000002</v>
          </cell>
          <cell r="EE429">
            <v>0.76200000000000001</v>
          </cell>
          <cell r="EF429">
            <v>0.50900000000000001</v>
          </cell>
          <cell r="EG429">
            <v>1.9E-2</v>
          </cell>
          <cell r="EH429">
            <v>8.9999999999999993E-3</v>
          </cell>
          <cell r="EJ429">
            <v>0.219</v>
          </cell>
          <cell r="EK429">
            <v>5.6000000000000001E-2</v>
          </cell>
          <cell r="EL429">
            <v>2.1999999999999999E-2</v>
          </cell>
          <cell r="EN429">
            <v>0.151</v>
          </cell>
          <cell r="EO429">
            <v>0.33600000000000002</v>
          </cell>
          <cell r="EP429">
            <v>0.29899999999999999</v>
          </cell>
          <cell r="ER429">
            <v>1.9E-2</v>
          </cell>
          <cell r="ES429">
            <v>8.9999999999999993E-3</v>
          </cell>
          <cell r="ET429">
            <v>2.5000000000000001E-2</v>
          </cell>
          <cell r="EV429">
            <v>0.10199999999999999</v>
          </cell>
          <cell r="EW429">
            <v>0.57999999999999996</v>
          </cell>
          <cell r="EX429">
            <v>0.64500000000000002</v>
          </cell>
          <cell r="EZ429">
            <v>9.08</v>
          </cell>
          <cell r="FA429">
            <v>6.0000000000000001E-3</v>
          </cell>
          <cell r="FB429">
            <v>0</v>
          </cell>
          <cell r="FC429">
            <v>6.0000000000000001E-3</v>
          </cell>
          <cell r="FD429">
            <v>3.0000000000000001E-3</v>
          </cell>
          <cell r="FE429">
            <v>1.2E-2</v>
          </cell>
          <cell r="FF429">
            <v>1.2E-2</v>
          </cell>
          <cell r="FG429">
            <v>5.6000000000000001E-2</v>
          </cell>
          <cell r="FH429">
            <v>0.12</v>
          </cell>
          <cell r="FI429">
            <v>0.27200000000000002</v>
          </cell>
          <cell r="FJ429">
            <v>0.497</v>
          </cell>
          <cell r="FK429">
            <v>1.4999999999999999E-2</v>
          </cell>
          <cell r="GA429">
            <v>0</v>
          </cell>
          <cell r="GB429">
            <v>0</v>
          </cell>
          <cell r="GC429">
            <v>6.0000000000000001E-3</v>
          </cell>
          <cell r="GD429">
            <v>6.0000000000000001E-3</v>
          </cell>
          <cell r="GE429">
            <v>8.3000000000000004E-2</v>
          </cell>
          <cell r="GF429">
            <v>3.0000000000000001E-3</v>
          </cell>
          <cell r="GG429">
            <v>0.253</v>
          </cell>
          <cell r="GH429">
            <v>0.26200000000000001</v>
          </cell>
          <cell r="GI429">
            <v>0.25</v>
          </cell>
          <cell r="GJ429">
            <v>0.247</v>
          </cell>
          <cell r="GK429">
            <v>0.34300000000000003</v>
          </cell>
          <cell r="GL429">
            <v>0.26900000000000002</v>
          </cell>
          <cell r="GM429">
            <v>0.67300000000000004</v>
          </cell>
          <cell r="GN429">
            <v>0.54</v>
          </cell>
          <cell r="GO429">
            <v>0.58299999999999996</v>
          </cell>
          <cell r="GP429">
            <v>0.58299999999999996</v>
          </cell>
          <cell r="GQ429">
            <v>0.46899999999999997</v>
          </cell>
          <cell r="GR429">
            <v>0.66400000000000003</v>
          </cell>
          <cell r="GS429">
            <v>4.2999999999999997E-2</v>
          </cell>
          <cell r="GT429">
            <v>0.157</v>
          </cell>
          <cell r="GU429">
            <v>0.114</v>
          </cell>
          <cell r="GV429">
            <v>0.114</v>
          </cell>
          <cell r="GW429">
            <v>6.8000000000000005E-2</v>
          </cell>
          <cell r="GX429">
            <v>2.8000000000000001E-2</v>
          </cell>
          <cell r="GY429">
            <v>2.1999999999999999E-2</v>
          </cell>
          <cell r="GZ429">
            <v>2.5000000000000001E-2</v>
          </cell>
          <cell r="HA429">
            <v>2.8000000000000001E-2</v>
          </cell>
          <cell r="HB429">
            <v>2.8000000000000001E-2</v>
          </cell>
          <cell r="HC429">
            <v>2.1999999999999999E-2</v>
          </cell>
          <cell r="HD429">
            <v>2.8000000000000001E-2</v>
          </cell>
          <cell r="HE429">
            <v>8.9999999999999993E-3</v>
          </cell>
          <cell r="HF429">
            <v>1.4999999999999999E-2</v>
          </cell>
          <cell r="HG429">
            <v>1.9E-2</v>
          </cell>
          <cell r="HH429">
            <v>2.1999999999999999E-2</v>
          </cell>
          <cell r="HI429">
            <v>1.4999999999999999E-2</v>
          </cell>
          <cell r="HJ429">
            <v>8.9999999999999993E-3</v>
          </cell>
        </row>
        <row r="430">
          <cell r="G430" t="str">
            <v>NORWOOD PARK</v>
          </cell>
          <cell r="L430" t="str">
            <v>O'Hare Elementary Network</v>
          </cell>
          <cell r="AB430">
            <v>610099</v>
          </cell>
          <cell r="AR430" t="str">
            <v>&lt; 30</v>
          </cell>
          <cell r="AS430" t="str">
            <v/>
          </cell>
          <cell r="AT430" t="str">
            <v/>
          </cell>
          <cell r="AU430" t="str">
            <v/>
          </cell>
        </row>
        <row r="431">
          <cell r="G431" t="str">
            <v>WEST PARK</v>
          </cell>
          <cell r="L431" t="str">
            <v>Garfield-Humboldt Elementary Network</v>
          </cell>
          <cell r="AB431">
            <v>610100</v>
          </cell>
          <cell r="AR431" t="str">
            <v>31</v>
          </cell>
          <cell r="AS431" t="str">
            <v>weak</v>
          </cell>
          <cell r="AT431" t="str">
            <v>neutral</v>
          </cell>
          <cell r="AU431" t="str">
            <v>neutral</v>
          </cell>
          <cell r="AV431">
            <v>25</v>
          </cell>
          <cell r="AW431">
            <v>42</v>
          </cell>
          <cell r="AX431">
            <v>47</v>
          </cell>
          <cell r="AY431">
            <v>125</v>
          </cell>
          <cell r="AZ431">
            <v>0</v>
          </cell>
          <cell r="BA431">
            <v>0</v>
          </cell>
          <cell r="BB431">
            <v>19</v>
          </cell>
          <cell r="BC431">
            <v>97</v>
          </cell>
          <cell r="BI431">
            <v>3.2000000000000001E-2</v>
          </cell>
          <cell r="BJ431">
            <v>2.4E-2</v>
          </cell>
          <cell r="BK431">
            <v>5.6000000000000001E-2</v>
          </cell>
          <cell r="BL431">
            <v>0.04</v>
          </cell>
          <cell r="BM431">
            <v>5.6000000000000001E-2</v>
          </cell>
          <cell r="BN431">
            <v>0.13600000000000001</v>
          </cell>
          <cell r="BO431">
            <v>6.4000000000000001E-2</v>
          </cell>
          <cell r="BP431">
            <v>0.08</v>
          </cell>
          <cell r="BQ431">
            <v>0.13600000000000001</v>
          </cell>
          <cell r="BR431">
            <v>0.104</v>
          </cell>
          <cell r="BS431">
            <v>0.16</v>
          </cell>
          <cell r="BT431">
            <v>0.184</v>
          </cell>
          <cell r="BU431">
            <v>0.34399999999999997</v>
          </cell>
          <cell r="BV431">
            <v>0.312</v>
          </cell>
          <cell r="BW431">
            <v>0.39200000000000002</v>
          </cell>
          <cell r="BX431">
            <v>0.23200000000000001</v>
          </cell>
          <cell r="BY431">
            <v>0.36799999999999999</v>
          </cell>
          <cell r="BZ431">
            <v>0.32</v>
          </cell>
          <cell r="CA431">
            <v>3.2000000000000001E-2</v>
          </cell>
          <cell r="CB431">
            <v>2.4E-2</v>
          </cell>
          <cell r="CC431">
            <v>4.8000000000000001E-2</v>
          </cell>
          <cell r="CD431">
            <v>0.04</v>
          </cell>
          <cell r="CE431">
            <v>0.04</v>
          </cell>
          <cell r="CF431">
            <v>7.1999999999999995E-2</v>
          </cell>
          <cell r="CG431">
            <v>0.52800000000000002</v>
          </cell>
          <cell r="CH431">
            <v>0.56000000000000005</v>
          </cell>
          <cell r="CI431">
            <v>0.36799999999999999</v>
          </cell>
          <cell r="CJ431">
            <v>0.58399999999999996</v>
          </cell>
          <cell r="CK431">
            <v>0.376</v>
          </cell>
          <cell r="CL431">
            <v>0.28799999999999998</v>
          </cell>
          <cell r="CM431">
            <v>8.0000000000000002E-3</v>
          </cell>
          <cell r="CN431">
            <v>1.6E-2</v>
          </cell>
          <cell r="CO431">
            <v>8.0000000000000002E-3</v>
          </cell>
          <cell r="CP431">
            <v>1.6E-2</v>
          </cell>
          <cell r="CQ431">
            <v>8.0000000000000002E-3</v>
          </cell>
          <cell r="CR431">
            <v>8.0000000000000002E-3</v>
          </cell>
          <cell r="CS431">
            <v>8.0000000000000002E-3</v>
          </cell>
          <cell r="CT431">
            <v>5.6000000000000001E-2</v>
          </cell>
          <cell r="CU431">
            <v>2.4E-2</v>
          </cell>
          <cell r="CV431">
            <v>1.6E-2</v>
          </cell>
          <cell r="CW431">
            <v>1.6E-2</v>
          </cell>
          <cell r="CX431">
            <v>1.6E-2</v>
          </cell>
          <cell r="CY431">
            <v>0.04</v>
          </cell>
          <cell r="CZ431">
            <v>1.6E-2</v>
          </cell>
          <cell r="DA431">
            <v>6.4000000000000001E-2</v>
          </cell>
          <cell r="DB431">
            <v>0.12</v>
          </cell>
          <cell r="DC431">
            <v>0.104</v>
          </cell>
          <cell r="DD431">
            <v>9.6000000000000002E-2</v>
          </cell>
          <cell r="DE431">
            <v>0.16</v>
          </cell>
          <cell r="DF431">
            <v>0.23200000000000001</v>
          </cell>
          <cell r="DG431">
            <v>0.224</v>
          </cell>
          <cell r="DH431">
            <v>0.312</v>
          </cell>
          <cell r="DI431">
            <v>0.224</v>
          </cell>
          <cell r="DJ431">
            <v>0.29599999999999999</v>
          </cell>
          <cell r="DK431">
            <v>0.25600000000000001</v>
          </cell>
          <cell r="DL431">
            <v>0.29599999999999999</v>
          </cell>
          <cell r="DM431">
            <v>0.25600000000000001</v>
          </cell>
          <cell r="DN431">
            <v>3.2000000000000001E-2</v>
          </cell>
          <cell r="DO431">
            <v>8.0000000000000002E-3</v>
          </cell>
          <cell r="DP431">
            <v>1.6E-2</v>
          </cell>
          <cell r="DQ431">
            <v>1.6E-2</v>
          </cell>
          <cell r="DR431">
            <v>1.6E-2</v>
          </cell>
          <cell r="DS431">
            <v>3.2000000000000001E-2</v>
          </cell>
          <cell r="DT431">
            <v>2.4E-2</v>
          </cell>
          <cell r="DU431">
            <v>4.8000000000000001E-2</v>
          </cell>
          <cell r="DV431">
            <v>1.6E-2</v>
          </cell>
          <cell r="DW431">
            <v>0.78400000000000003</v>
          </cell>
          <cell r="DX431">
            <v>0.72799999999999998</v>
          </cell>
          <cell r="DY431">
            <v>0.73599999999999999</v>
          </cell>
          <cell r="DZ431">
            <v>0.61599999999999999</v>
          </cell>
          <cell r="EA431">
            <v>0.73599999999999999</v>
          </cell>
          <cell r="EB431">
            <v>0.6</v>
          </cell>
          <cell r="EC431">
            <v>0.59199999999999997</v>
          </cell>
          <cell r="ED431">
            <v>0.496</v>
          </cell>
          <cell r="EE431">
            <v>0.60799999999999998</v>
          </cell>
          <cell r="EF431">
            <v>0.28799999999999998</v>
          </cell>
          <cell r="EG431">
            <v>6.4000000000000001E-2</v>
          </cell>
          <cell r="EH431">
            <v>2.4E-2</v>
          </cell>
          <cell r="EJ431">
            <v>0.24</v>
          </cell>
          <cell r="EK431">
            <v>7.1999999999999995E-2</v>
          </cell>
          <cell r="EL431">
            <v>6.4000000000000001E-2</v>
          </cell>
          <cell r="EN431">
            <v>0.20799999999999999</v>
          </cell>
          <cell r="EO431">
            <v>0.44800000000000001</v>
          </cell>
          <cell r="EP431">
            <v>0.432</v>
          </cell>
          <cell r="ER431">
            <v>0.08</v>
          </cell>
          <cell r="ES431">
            <v>4.8000000000000001E-2</v>
          </cell>
          <cell r="ET431">
            <v>6.4000000000000001E-2</v>
          </cell>
          <cell r="EV431">
            <v>0.184</v>
          </cell>
          <cell r="EW431">
            <v>0.36799999999999999</v>
          </cell>
          <cell r="EX431">
            <v>0.41599999999999998</v>
          </cell>
          <cell r="EZ431">
            <v>7.92</v>
          </cell>
          <cell r="FA431">
            <v>1.6E-2</v>
          </cell>
          <cell r="FB431">
            <v>8.0000000000000002E-3</v>
          </cell>
          <cell r="FC431">
            <v>1.6E-2</v>
          </cell>
          <cell r="FD431">
            <v>1.6E-2</v>
          </cell>
          <cell r="FE431">
            <v>8.7999999999999995E-2</v>
          </cell>
          <cell r="FF431">
            <v>6.4000000000000001E-2</v>
          </cell>
          <cell r="FG431">
            <v>0.08</v>
          </cell>
          <cell r="FH431">
            <v>0.16800000000000001</v>
          </cell>
          <cell r="FI431">
            <v>0.112</v>
          </cell>
          <cell r="FJ431">
            <v>0.29599999999999999</v>
          </cell>
          <cell r="FK431">
            <v>0.13600000000000001</v>
          </cell>
          <cell r="GA431">
            <v>0</v>
          </cell>
          <cell r="GB431">
            <v>3.2000000000000001E-2</v>
          </cell>
          <cell r="GC431">
            <v>8.0000000000000002E-3</v>
          </cell>
          <cell r="GD431">
            <v>3.2000000000000001E-2</v>
          </cell>
          <cell r="GE431">
            <v>0.2</v>
          </cell>
          <cell r="GF431">
            <v>2.4E-2</v>
          </cell>
          <cell r="GG431">
            <v>0.34399999999999997</v>
          </cell>
          <cell r="GH431">
            <v>0.23200000000000001</v>
          </cell>
          <cell r="GI431">
            <v>0.312</v>
          </cell>
          <cell r="GJ431">
            <v>0.26400000000000001</v>
          </cell>
          <cell r="GK431">
            <v>0.248</v>
          </cell>
          <cell r="GL431">
            <v>0.28000000000000003</v>
          </cell>
          <cell r="GM431">
            <v>0.504</v>
          </cell>
          <cell r="GN431">
            <v>0.376</v>
          </cell>
          <cell r="GO431">
            <v>0.45600000000000002</v>
          </cell>
          <cell r="GP431">
            <v>0.48</v>
          </cell>
          <cell r="GQ431">
            <v>0.34399999999999997</v>
          </cell>
          <cell r="GR431">
            <v>0.53600000000000003</v>
          </cell>
          <cell r="GS431">
            <v>7.1999999999999995E-2</v>
          </cell>
          <cell r="GT431">
            <v>0.25600000000000001</v>
          </cell>
          <cell r="GU431">
            <v>0.128</v>
          </cell>
          <cell r="GV431">
            <v>0.104</v>
          </cell>
          <cell r="GW431">
            <v>0.128</v>
          </cell>
          <cell r="GX431">
            <v>6.4000000000000001E-2</v>
          </cell>
          <cell r="GY431">
            <v>1.6E-2</v>
          </cell>
          <cell r="GZ431">
            <v>1.6E-2</v>
          </cell>
          <cell r="HA431">
            <v>8.0000000000000002E-3</v>
          </cell>
          <cell r="HB431">
            <v>8.0000000000000002E-3</v>
          </cell>
          <cell r="HC431">
            <v>8.0000000000000002E-3</v>
          </cell>
          <cell r="HD431">
            <v>2.4E-2</v>
          </cell>
          <cell r="HE431">
            <v>6.4000000000000001E-2</v>
          </cell>
          <cell r="HF431">
            <v>8.7999999999999995E-2</v>
          </cell>
          <cell r="HG431">
            <v>8.7999999999999995E-2</v>
          </cell>
          <cell r="HH431">
            <v>0.112</v>
          </cell>
          <cell r="HI431">
            <v>7.1999999999999995E-2</v>
          </cell>
          <cell r="HJ431">
            <v>7.1999999999999995E-2</v>
          </cell>
        </row>
        <row r="432">
          <cell r="G432" t="str">
            <v>OGDEN</v>
          </cell>
          <cell r="L432" t="str">
            <v>North-Northwest Side High School Network</v>
          </cell>
          <cell r="AB432">
            <v>610101</v>
          </cell>
          <cell r="AR432" t="str">
            <v>&lt; 30</v>
          </cell>
          <cell r="AS432" t="str">
            <v/>
          </cell>
          <cell r="AT432" t="str">
            <v/>
          </cell>
          <cell r="AU432" t="str">
            <v/>
          </cell>
        </row>
        <row r="433">
          <cell r="G433" t="str">
            <v>OGLESBY</v>
          </cell>
          <cell r="L433" t="str">
            <v>Englewood-Gresham Elementary Network</v>
          </cell>
          <cell r="AB433">
            <v>610102</v>
          </cell>
          <cell r="AR433" t="str">
            <v>56</v>
          </cell>
          <cell r="AS433" t="str">
            <v>weak</v>
          </cell>
          <cell r="AT433" t="str">
            <v>weak</v>
          </cell>
          <cell r="AU433" t="str">
            <v>weak</v>
          </cell>
          <cell r="AV433">
            <v>36</v>
          </cell>
          <cell r="AW433">
            <v>22</v>
          </cell>
          <cell r="AX433">
            <v>26</v>
          </cell>
          <cell r="AY433">
            <v>145</v>
          </cell>
          <cell r="AZ433">
            <v>0</v>
          </cell>
          <cell r="BA433">
            <v>0</v>
          </cell>
          <cell r="BB433">
            <v>142</v>
          </cell>
          <cell r="BC433">
            <v>0</v>
          </cell>
          <cell r="BI433">
            <v>2.8000000000000001E-2</v>
          </cell>
          <cell r="BJ433">
            <v>2.8000000000000001E-2</v>
          </cell>
          <cell r="BK433">
            <v>2.1000000000000001E-2</v>
          </cell>
          <cell r="BL433">
            <v>2.8000000000000001E-2</v>
          </cell>
          <cell r="BM433">
            <v>2.8000000000000001E-2</v>
          </cell>
          <cell r="BN433">
            <v>0.10299999999999999</v>
          </cell>
          <cell r="BO433">
            <v>0.09</v>
          </cell>
          <cell r="BP433">
            <v>9.7000000000000003E-2</v>
          </cell>
          <cell r="BQ433">
            <v>9.7000000000000003E-2</v>
          </cell>
          <cell r="BR433">
            <v>4.8000000000000001E-2</v>
          </cell>
          <cell r="BS433">
            <v>0.13100000000000001</v>
          </cell>
          <cell r="BT433">
            <v>0.193</v>
          </cell>
          <cell r="BU433">
            <v>0.34499999999999997</v>
          </cell>
          <cell r="BV433">
            <v>0.26900000000000002</v>
          </cell>
          <cell r="BW433">
            <v>0.34499999999999997</v>
          </cell>
          <cell r="BX433">
            <v>0.27600000000000002</v>
          </cell>
          <cell r="BY433">
            <v>0.379</v>
          </cell>
          <cell r="BZ433">
            <v>0.28999999999999998</v>
          </cell>
          <cell r="CA433">
            <v>0</v>
          </cell>
          <cell r="CB433">
            <v>7.0000000000000001E-3</v>
          </cell>
          <cell r="CC433">
            <v>2.8000000000000001E-2</v>
          </cell>
          <cell r="CD433">
            <v>3.4000000000000002E-2</v>
          </cell>
          <cell r="CE433">
            <v>2.1000000000000001E-2</v>
          </cell>
          <cell r="CF433">
            <v>3.4000000000000002E-2</v>
          </cell>
          <cell r="CG433">
            <v>0.53800000000000003</v>
          </cell>
          <cell r="CH433">
            <v>0.6</v>
          </cell>
          <cell r="CI433">
            <v>0.51</v>
          </cell>
          <cell r="CJ433">
            <v>0.61399999999999999</v>
          </cell>
          <cell r="CK433">
            <v>0.441</v>
          </cell>
          <cell r="CL433">
            <v>0.379</v>
          </cell>
          <cell r="CM433">
            <v>2.1000000000000001E-2</v>
          </cell>
          <cell r="CN433">
            <v>3.4000000000000002E-2</v>
          </cell>
          <cell r="CO433">
            <v>3.4000000000000002E-2</v>
          </cell>
          <cell r="CP433">
            <v>4.1000000000000002E-2</v>
          </cell>
          <cell r="CQ433">
            <v>4.8000000000000001E-2</v>
          </cell>
          <cell r="CR433">
            <v>7.5999999999999998E-2</v>
          </cell>
          <cell r="CS433">
            <v>7.5999999999999998E-2</v>
          </cell>
          <cell r="CT433">
            <v>0.11</v>
          </cell>
          <cell r="CU433">
            <v>8.3000000000000004E-2</v>
          </cell>
          <cell r="CV433">
            <v>4.8000000000000001E-2</v>
          </cell>
          <cell r="CW433">
            <v>5.5E-2</v>
          </cell>
          <cell r="CX433">
            <v>6.2E-2</v>
          </cell>
          <cell r="CY433">
            <v>4.1000000000000002E-2</v>
          </cell>
          <cell r="CZ433">
            <v>6.2E-2</v>
          </cell>
          <cell r="DA433">
            <v>0.09</v>
          </cell>
          <cell r="DB433">
            <v>8.3000000000000004E-2</v>
          </cell>
          <cell r="DC433">
            <v>6.9000000000000006E-2</v>
          </cell>
          <cell r="DD433">
            <v>7.5999999999999998E-2</v>
          </cell>
          <cell r="DE433">
            <v>0.23400000000000001</v>
          </cell>
          <cell r="DF433">
            <v>0.221</v>
          </cell>
          <cell r="DG433">
            <v>0.26200000000000001</v>
          </cell>
          <cell r="DH433">
            <v>0.20699999999999999</v>
          </cell>
          <cell r="DI433">
            <v>0.23400000000000001</v>
          </cell>
          <cell r="DJ433">
            <v>0.31</v>
          </cell>
          <cell r="DK433">
            <v>0.27600000000000002</v>
          </cell>
          <cell r="DL433">
            <v>0.28999999999999998</v>
          </cell>
          <cell r="DM433">
            <v>0.29699999999999999</v>
          </cell>
          <cell r="DN433">
            <v>7.0000000000000001E-3</v>
          </cell>
          <cell r="DO433">
            <v>2.1000000000000001E-2</v>
          </cell>
          <cell r="DP433">
            <v>2.8000000000000001E-2</v>
          </cell>
          <cell r="DQ433">
            <v>1.4E-2</v>
          </cell>
          <cell r="DR433">
            <v>2.1000000000000001E-2</v>
          </cell>
          <cell r="DS433">
            <v>1.4E-2</v>
          </cell>
          <cell r="DT433">
            <v>1.4E-2</v>
          </cell>
          <cell r="DU433">
            <v>2.1000000000000001E-2</v>
          </cell>
          <cell r="DV433">
            <v>2.1000000000000001E-2</v>
          </cell>
          <cell r="DW433">
            <v>0.69</v>
          </cell>
          <cell r="DX433">
            <v>0.66900000000000004</v>
          </cell>
          <cell r="DY433">
            <v>0.61399999999999999</v>
          </cell>
          <cell r="DZ433">
            <v>0.69699999999999995</v>
          </cell>
          <cell r="EA433">
            <v>0.63400000000000001</v>
          </cell>
          <cell r="EB433">
            <v>0.51</v>
          </cell>
          <cell r="EC433">
            <v>0.55200000000000005</v>
          </cell>
          <cell r="ED433">
            <v>0.51</v>
          </cell>
          <cell r="EE433">
            <v>0.52400000000000002</v>
          </cell>
          <cell r="EF433">
            <v>0.28999999999999998</v>
          </cell>
          <cell r="EG433">
            <v>7.5999999999999998E-2</v>
          </cell>
          <cell r="EH433">
            <v>5.5E-2</v>
          </cell>
          <cell r="EJ433">
            <v>0.28999999999999998</v>
          </cell>
          <cell r="EK433">
            <v>0.11700000000000001</v>
          </cell>
          <cell r="EL433">
            <v>0.11700000000000001</v>
          </cell>
          <cell r="EN433">
            <v>0.17199999999999999</v>
          </cell>
          <cell r="EO433">
            <v>0.32400000000000001</v>
          </cell>
          <cell r="EP433">
            <v>0.32400000000000001</v>
          </cell>
          <cell r="ER433">
            <v>2.8000000000000001E-2</v>
          </cell>
          <cell r="ES433">
            <v>2.8000000000000001E-2</v>
          </cell>
          <cell r="ET433">
            <v>5.5E-2</v>
          </cell>
          <cell r="EV433">
            <v>0.221</v>
          </cell>
          <cell r="EW433">
            <v>0.45500000000000002</v>
          </cell>
          <cell r="EX433">
            <v>0.44800000000000001</v>
          </cell>
          <cell r="EZ433">
            <v>6.45</v>
          </cell>
          <cell r="FA433">
            <v>6.2E-2</v>
          </cell>
          <cell r="FB433">
            <v>3.4000000000000002E-2</v>
          </cell>
          <cell r="FC433">
            <v>6.2E-2</v>
          </cell>
          <cell r="FD433">
            <v>5.5E-2</v>
          </cell>
          <cell r="FE433">
            <v>0.124</v>
          </cell>
          <cell r="FF433">
            <v>0.11700000000000001</v>
          </cell>
          <cell r="FG433">
            <v>0.124</v>
          </cell>
          <cell r="FH433">
            <v>0.11700000000000001</v>
          </cell>
          <cell r="FI433">
            <v>8.3000000000000004E-2</v>
          </cell>
          <cell r="FJ433">
            <v>0.17199999999999999</v>
          </cell>
          <cell r="FK433">
            <v>4.8000000000000001E-2</v>
          </cell>
          <cell r="GA433">
            <v>4.1000000000000002E-2</v>
          </cell>
          <cell r="GB433">
            <v>7.5999999999999998E-2</v>
          </cell>
          <cell r="GC433">
            <v>8.3000000000000004E-2</v>
          </cell>
          <cell r="GD433">
            <v>4.1000000000000002E-2</v>
          </cell>
          <cell r="GE433">
            <v>0.09</v>
          </cell>
          <cell r="GF433">
            <v>4.8000000000000001E-2</v>
          </cell>
          <cell r="GG433">
            <v>0.40699999999999997</v>
          </cell>
          <cell r="GH433">
            <v>0.26900000000000002</v>
          </cell>
          <cell r="GI433">
            <v>0.31</v>
          </cell>
          <cell r="GJ433">
            <v>0.35899999999999999</v>
          </cell>
          <cell r="GK433">
            <v>0.40699999999999997</v>
          </cell>
          <cell r="GL433">
            <v>0.40699999999999997</v>
          </cell>
          <cell r="GM433">
            <v>0.434</v>
          </cell>
          <cell r="GN433">
            <v>0.255</v>
          </cell>
          <cell r="GO433">
            <v>0.255</v>
          </cell>
          <cell r="GP433">
            <v>0.33800000000000002</v>
          </cell>
          <cell r="GQ433">
            <v>0.30299999999999999</v>
          </cell>
          <cell r="GR433">
            <v>0.40699999999999997</v>
          </cell>
          <cell r="GS433">
            <v>5.5E-2</v>
          </cell>
          <cell r="GT433">
            <v>0.26200000000000001</v>
          </cell>
          <cell r="GU433">
            <v>0.20699999999999999</v>
          </cell>
          <cell r="GV433">
            <v>0.159</v>
          </cell>
          <cell r="GW433">
            <v>0.10299999999999999</v>
          </cell>
          <cell r="GX433">
            <v>6.2E-2</v>
          </cell>
          <cell r="GY433">
            <v>2.8000000000000001E-2</v>
          </cell>
          <cell r="GZ433">
            <v>0.09</v>
          </cell>
          <cell r="HA433">
            <v>0.09</v>
          </cell>
          <cell r="HB433">
            <v>4.1000000000000002E-2</v>
          </cell>
          <cell r="HC433">
            <v>2.1000000000000001E-2</v>
          </cell>
          <cell r="HD433">
            <v>2.1000000000000001E-2</v>
          </cell>
          <cell r="HE433">
            <v>3.4000000000000002E-2</v>
          </cell>
          <cell r="HF433">
            <v>4.8000000000000001E-2</v>
          </cell>
          <cell r="HG433">
            <v>5.5E-2</v>
          </cell>
          <cell r="HH433">
            <v>6.2E-2</v>
          </cell>
          <cell r="HI433">
            <v>7.5999999999999998E-2</v>
          </cell>
          <cell r="HJ433">
            <v>5.5E-2</v>
          </cell>
        </row>
        <row r="434">
          <cell r="G434" t="str">
            <v>O'KEEFFE</v>
          </cell>
          <cell r="L434" t="str">
            <v>Skyway Elementary Network</v>
          </cell>
          <cell r="AB434">
            <v>610103</v>
          </cell>
          <cell r="AR434" t="str">
            <v>&lt; 30</v>
          </cell>
          <cell r="AS434" t="str">
            <v/>
          </cell>
          <cell r="AT434" t="str">
            <v/>
          </cell>
          <cell r="AU434" t="str">
            <v/>
          </cell>
        </row>
        <row r="435">
          <cell r="G435" t="str">
            <v>ONAHAN</v>
          </cell>
          <cell r="L435" t="str">
            <v>O'Hare Elementary Network</v>
          </cell>
          <cell r="AB435">
            <v>610104</v>
          </cell>
          <cell r="AR435" t="str">
            <v>&lt; 30</v>
          </cell>
          <cell r="AS435" t="str">
            <v/>
          </cell>
          <cell r="AT435" t="str">
            <v/>
          </cell>
          <cell r="AU435" t="str">
            <v/>
          </cell>
        </row>
        <row r="436">
          <cell r="G436" t="str">
            <v>ORIOLE PARK</v>
          </cell>
          <cell r="L436" t="str">
            <v>O'Hare Elementary Network</v>
          </cell>
          <cell r="AB436">
            <v>610105</v>
          </cell>
          <cell r="AR436" t="str">
            <v>&lt; 30</v>
          </cell>
          <cell r="AS436" t="str">
            <v/>
          </cell>
          <cell r="AT436" t="str">
            <v/>
          </cell>
          <cell r="AU436" t="str">
            <v/>
          </cell>
        </row>
        <row r="437">
          <cell r="G437" t="str">
            <v>PICCOLO</v>
          </cell>
          <cell r="L437" t="str">
            <v>AUSL Schools</v>
          </cell>
          <cell r="AB437">
            <v>610106</v>
          </cell>
          <cell r="AR437" t="str">
            <v>&lt; 30</v>
          </cell>
          <cell r="AS437" t="str">
            <v/>
          </cell>
          <cell r="AT437" t="str">
            <v/>
          </cell>
          <cell r="AU437" t="str">
            <v/>
          </cell>
        </row>
        <row r="438">
          <cell r="G438" t="str">
            <v>OTIS</v>
          </cell>
          <cell r="L438" t="str">
            <v>Fulton Elementary Network</v>
          </cell>
          <cell r="AB438">
            <v>610107</v>
          </cell>
          <cell r="AR438" t="str">
            <v>54</v>
          </cell>
          <cell r="AS438" t="str">
            <v>strong</v>
          </cell>
          <cell r="AT438" t="str">
            <v>strong</v>
          </cell>
          <cell r="AU438" t="str">
            <v>neutral</v>
          </cell>
          <cell r="AV438">
            <v>67</v>
          </cell>
          <cell r="AW438">
            <v>70</v>
          </cell>
          <cell r="AX438">
            <v>58</v>
          </cell>
          <cell r="AY438">
            <v>164</v>
          </cell>
          <cell r="AZ438">
            <v>9</v>
          </cell>
          <cell r="BA438">
            <v>1</v>
          </cell>
          <cell r="BB438">
            <v>29</v>
          </cell>
          <cell r="BC438">
            <v>115</v>
          </cell>
          <cell r="BI438">
            <v>6.0000000000000001E-3</v>
          </cell>
          <cell r="BJ438">
            <v>0</v>
          </cell>
          <cell r="BK438">
            <v>6.0000000000000001E-3</v>
          </cell>
          <cell r="BL438">
            <v>6.0000000000000001E-3</v>
          </cell>
          <cell r="BM438">
            <v>1.7999999999999999E-2</v>
          </cell>
          <cell r="BN438">
            <v>4.2999999999999997E-2</v>
          </cell>
          <cell r="BO438">
            <v>1.2E-2</v>
          </cell>
          <cell r="BP438">
            <v>1.2E-2</v>
          </cell>
          <cell r="BQ438">
            <v>4.9000000000000002E-2</v>
          </cell>
          <cell r="BR438">
            <v>0.03</v>
          </cell>
          <cell r="BS438">
            <v>0.104</v>
          </cell>
          <cell r="BT438">
            <v>0.11600000000000001</v>
          </cell>
          <cell r="BU438">
            <v>0.22</v>
          </cell>
          <cell r="BV438">
            <v>0.159</v>
          </cell>
          <cell r="BW438">
            <v>0.29299999999999998</v>
          </cell>
          <cell r="BX438">
            <v>0.21299999999999999</v>
          </cell>
          <cell r="BY438">
            <v>0.26800000000000002</v>
          </cell>
          <cell r="BZ438">
            <v>0.28699999999999998</v>
          </cell>
          <cell r="CA438">
            <v>1.2E-2</v>
          </cell>
          <cell r="CB438">
            <v>1.2E-2</v>
          </cell>
          <cell r="CC438">
            <v>1.2E-2</v>
          </cell>
          <cell r="CD438">
            <v>1.7999999999999999E-2</v>
          </cell>
          <cell r="CE438">
            <v>1.7999999999999999E-2</v>
          </cell>
          <cell r="CF438">
            <v>1.7999999999999999E-2</v>
          </cell>
          <cell r="CG438">
            <v>0.75</v>
          </cell>
          <cell r="CH438">
            <v>0.81699999999999995</v>
          </cell>
          <cell r="CI438">
            <v>0.64</v>
          </cell>
          <cell r="CJ438">
            <v>0.73199999999999998</v>
          </cell>
          <cell r="CK438">
            <v>0.59099999999999997</v>
          </cell>
          <cell r="CL438">
            <v>0.53700000000000003</v>
          </cell>
          <cell r="CM438">
            <v>1.2E-2</v>
          </cell>
          <cell r="CN438">
            <v>6.0000000000000001E-3</v>
          </cell>
          <cell r="CO438">
            <v>0</v>
          </cell>
          <cell r="CP438">
            <v>6.0000000000000001E-3</v>
          </cell>
          <cell r="CQ438">
            <v>0</v>
          </cell>
          <cell r="CR438">
            <v>0</v>
          </cell>
          <cell r="CS438">
            <v>6.0000000000000001E-3</v>
          </cell>
          <cell r="CT438">
            <v>4.2999999999999997E-2</v>
          </cell>
          <cell r="CU438">
            <v>1.2E-2</v>
          </cell>
          <cell r="CV438">
            <v>0</v>
          </cell>
          <cell r="CW438">
            <v>6.0000000000000001E-3</v>
          </cell>
          <cell r="CX438">
            <v>1.2E-2</v>
          </cell>
          <cell r="CY438">
            <v>2.4E-2</v>
          </cell>
          <cell r="CZ438">
            <v>6.0000000000000001E-3</v>
          </cell>
          <cell r="DA438">
            <v>3.6999999999999998E-2</v>
          </cell>
          <cell r="DB438">
            <v>1.7999999999999999E-2</v>
          </cell>
          <cell r="DC438">
            <v>6.7000000000000004E-2</v>
          </cell>
          <cell r="DD438">
            <v>4.2999999999999997E-2</v>
          </cell>
          <cell r="DE438">
            <v>0.122</v>
          </cell>
          <cell r="DF438">
            <v>0.13400000000000001</v>
          </cell>
          <cell r="DG438">
            <v>0.159</v>
          </cell>
          <cell r="DH438">
            <v>0.14599999999999999</v>
          </cell>
          <cell r="DI438">
            <v>0.17100000000000001</v>
          </cell>
          <cell r="DJ438">
            <v>0.22</v>
          </cell>
          <cell r="DK438">
            <v>0.20100000000000001</v>
          </cell>
          <cell r="DL438">
            <v>0.189</v>
          </cell>
          <cell r="DM438">
            <v>0.23200000000000001</v>
          </cell>
          <cell r="DN438">
            <v>6.0000000000000001E-3</v>
          </cell>
          <cell r="DO438">
            <v>6.0000000000000001E-3</v>
          </cell>
          <cell r="DP438">
            <v>1.2E-2</v>
          </cell>
          <cell r="DQ438">
            <v>0</v>
          </cell>
          <cell r="DR438">
            <v>2.4E-2</v>
          </cell>
          <cell r="DS438">
            <v>6.0000000000000001E-3</v>
          </cell>
          <cell r="DT438">
            <v>0</v>
          </cell>
          <cell r="DU438">
            <v>6.0000000000000001E-3</v>
          </cell>
          <cell r="DV438">
            <v>6.0000000000000001E-3</v>
          </cell>
          <cell r="DW438">
            <v>0.86</v>
          </cell>
          <cell r="DX438">
            <v>0.84799999999999998</v>
          </cell>
          <cell r="DY438">
            <v>0.81699999999999995</v>
          </cell>
          <cell r="DZ438">
            <v>0.82299999999999995</v>
          </cell>
          <cell r="EA438">
            <v>0.79900000000000004</v>
          </cell>
          <cell r="EB438">
            <v>0.73799999999999999</v>
          </cell>
          <cell r="EC438">
            <v>0.77400000000000002</v>
          </cell>
          <cell r="ED438">
            <v>0.69499999999999995</v>
          </cell>
          <cell r="EE438">
            <v>0.70699999999999996</v>
          </cell>
          <cell r="EF438">
            <v>0.65200000000000002</v>
          </cell>
          <cell r="EG438">
            <v>1.2E-2</v>
          </cell>
          <cell r="EH438">
            <v>6.0000000000000001E-3</v>
          </cell>
          <cell r="EJ438">
            <v>0.189</v>
          </cell>
          <cell r="EK438">
            <v>1.7999999999999999E-2</v>
          </cell>
          <cell r="EL438">
            <v>0</v>
          </cell>
          <cell r="EN438">
            <v>9.0999999999999998E-2</v>
          </cell>
          <cell r="EO438">
            <v>0.30499999999999999</v>
          </cell>
          <cell r="EP438">
            <v>0.183</v>
          </cell>
          <cell r="ER438">
            <v>6.0000000000000001E-3</v>
          </cell>
          <cell r="ES438">
            <v>6.0000000000000001E-3</v>
          </cell>
          <cell r="ET438">
            <v>1.7999999999999999E-2</v>
          </cell>
          <cell r="EV438">
            <v>6.0999999999999999E-2</v>
          </cell>
          <cell r="EW438">
            <v>0.65900000000000003</v>
          </cell>
          <cell r="EX438">
            <v>0.79300000000000004</v>
          </cell>
          <cell r="EZ438">
            <v>9.1300000000000008</v>
          </cell>
          <cell r="FA438">
            <v>6.0000000000000001E-3</v>
          </cell>
          <cell r="FB438">
            <v>0</v>
          </cell>
          <cell r="FC438">
            <v>6.0000000000000001E-3</v>
          </cell>
          <cell r="FD438">
            <v>6.0000000000000001E-3</v>
          </cell>
          <cell r="FE438">
            <v>2.4E-2</v>
          </cell>
          <cell r="FF438">
            <v>0.03</v>
          </cell>
          <cell r="FG438">
            <v>4.2999999999999997E-2</v>
          </cell>
          <cell r="FH438">
            <v>9.0999999999999998E-2</v>
          </cell>
          <cell r="FI438">
            <v>0.17100000000000001</v>
          </cell>
          <cell r="FJ438">
            <v>0.61599999999999999</v>
          </cell>
          <cell r="FK438">
            <v>6.0000000000000001E-3</v>
          </cell>
          <cell r="GA438">
            <v>6.0000000000000001E-3</v>
          </cell>
          <cell r="GB438">
            <v>1.7999999999999999E-2</v>
          </cell>
          <cell r="GC438">
            <v>6.0000000000000001E-3</v>
          </cell>
          <cell r="GD438">
            <v>1.2E-2</v>
          </cell>
          <cell r="GE438">
            <v>9.0999999999999998E-2</v>
          </cell>
          <cell r="GF438">
            <v>6.0000000000000001E-3</v>
          </cell>
          <cell r="GG438">
            <v>0.317</v>
          </cell>
          <cell r="GH438">
            <v>0.29899999999999999</v>
          </cell>
          <cell r="GI438">
            <v>0.34100000000000003</v>
          </cell>
          <cell r="GJ438">
            <v>0.29899999999999999</v>
          </cell>
          <cell r="GK438">
            <v>0.42099999999999999</v>
          </cell>
          <cell r="GL438">
            <v>0.25600000000000001</v>
          </cell>
          <cell r="GM438">
            <v>0.65900000000000003</v>
          </cell>
          <cell r="GN438">
            <v>0.44500000000000001</v>
          </cell>
          <cell r="GO438">
            <v>0.53</v>
          </cell>
          <cell r="GP438">
            <v>0.58499999999999996</v>
          </cell>
          <cell r="GQ438">
            <v>0.38400000000000001</v>
          </cell>
          <cell r="GR438">
            <v>0.67100000000000004</v>
          </cell>
          <cell r="GS438">
            <v>6.0000000000000001E-3</v>
          </cell>
          <cell r="GT438">
            <v>0.19500000000000001</v>
          </cell>
          <cell r="GU438">
            <v>0.104</v>
          </cell>
          <cell r="GV438">
            <v>7.9000000000000001E-2</v>
          </cell>
          <cell r="GW438">
            <v>7.2999999999999995E-2</v>
          </cell>
          <cell r="GX438">
            <v>3.6999999999999998E-2</v>
          </cell>
          <cell r="GY438">
            <v>1.2E-2</v>
          </cell>
          <cell r="GZ438">
            <v>2.4E-2</v>
          </cell>
          <cell r="HA438">
            <v>1.7999999999999999E-2</v>
          </cell>
          <cell r="HB438">
            <v>1.7999999999999999E-2</v>
          </cell>
          <cell r="HC438">
            <v>1.7999999999999999E-2</v>
          </cell>
          <cell r="HD438">
            <v>0.03</v>
          </cell>
          <cell r="HE438">
            <v>0</v>
          </cell>
          <cell r="HF438">
            <v>1.7999999999999999E-2</v>
          </cell>
          <cell r="HG438">
            <v>0</v>
          </cell>
          <cell r="HH438">
            <v>6.0000000000000001E-3</v>
          </cell>
          <cell r="HI438">
            <v>1.2E-2</v>
          </cell>
          <cell r="HJ438">
            <v>0</v>
          </cell>
        </row>
        <row r="439">
          <cell r="G439" t="str">
            <v>O'TOOLE</v>
          </cell>
          <cell r="L439" t="str">
            <v>Englewood-Gresham Elementary Network</v>
          </cell>
          <cell r="AB439">
            <v>610108</v>
          </cell>
          <cell r="AR439" t="str">
            <v>&lt; 30</v>
          </cell>
          <cell r="AS439" t="str">
            <v/>
          </cell>
          <cell r="AT439" t="str">
            <v/>
          </cell>
          <cell r="AU439" t="str">
            <v/>
          </cell>
        </row>
        <row r="440">
          <cell r="G440" t="str">
            <v>OWEN</v>
          </cell>
          <cell r="L440" t="str">
            <v>Midway Elementary Network</v>
          </cell>
          <cell r="AB440">
            <v>610109</v>
          </cell>
          <cell r="AR440" t="str">
            <v>53</v>
          </cell>
          <cell r="AS440" t="str">
            <v>strong</v>
          </cell>
          <cell r="AT440" t="str">
            <v>neutral</v>
          </cell>
          <cell r="AU440" t="str">
            <v>neutral</v>
          </cell>
          <cell r="AV440">
            <v>79</v>
          </cell>
          <cell r="AW440">
            <v>58</v>
          </cell>
          <cell r="AX440">
            <v>56</v>
          </cell>
          <cell r="AY440">
            <v>107</v>
          </cell>
          <cell r="AZ440">
            <v>2</v>
          </cell>
          <cell r="BA440">
            <v>0</v>
          </cell>
          <cell r="BB440">
            <v>90</v>
          </cell>
          <cell r="BC440">
            <v>7</v>
          </cell>
          <cell r="BI440">
            <v>8.9999999999999993E-3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1.9E-2</v>
          </cell>
          <cell r="BP440">
            <v>1.9E-2</v>
          </cell>
          <cell r="BQ440">
            <v>8.9999999999999993E-3</v>
          </cell>
          <cell r="BR440">
            <v>0</v>
          </cell>
          <cell r="BS440">
            <v>1.9E-2</v>
          </cell>
          <cell r="BT440">
            <v>0.13100000000000001</v>
          </cell>
          <cell r="BU440">
            <v>0.19600000000000001</v>
          </cell>
          <cell r="BV440">
            <v>0.159</v>
          </cell>
          <cell r="BW440">
            <v>0.19600000000000001</v>
          </cell>
          <cell r="BX440">
            <v>9.2999999999999999E-2</v>
          </cell>
          <cell r="BY440">
            <v>0.39300000000000002</v>
          </cell>
          <cell r="BZ440">
            <v>0.318</v>
          </cell>
          <cell r="CA440">
            <v>8.9999999999999993E-3</v>
          </cell>
          <cell r="CB440">
            <v>8.9999999999999993E-3</v>
          </cell>
          <cell r="CC440">
            <v>2.8000000000000001E-2</v>
          </cell>
          <cell r="CD440">
            <v>8.9999999999999993E-3</v>
          </cell>
          <cell r="CE440">
            <v>0</v>
          </cell>
          <cell r="CF440">
            <v>2.8000000000000001E-2</v>
          </cell>
          <cell r="CG440">
            <v>0.76600000000000001</v>
          </cell>
          <cell r="CH440">
            <v>0.81299999999999994</v>
          </cell>
          <cell r="CI440">
            <v>0.76600000000000001</v>
          </cell>
          <cell r="CJ440">
            <v>0.89700000000000002</v>
          </cell>
          <cell r="CK440">
            <v>0.58899999999999997</v>
          </cell>
          <cell r="CL440">
            <v>0.52300000000000002</v>
          </cell>
          <cell r="CM440">
            <v>0</v>
          </cell>
          <cell r="CN440">
            <v>0</v>
          </cell>
          <cell r="CO440">
            <v>8.9999999999999993E-3</v>
          </cell>
          <cell r="CP440">
            <v>8.9999999999999993E-3</v>
          </cell>
          <cell r="CQ440">
            <v>8.9999999999999993E-3</v>
          </cell>
          <cell r="CR440">
            <v>8.9999999999999993E-3</v>
          </cell>
          <cell r="CS440">
            <v>0</v>
          </cell>
          <cell r="CT440">
            <v>2.8000000000000001E-2</v>
          </cell>
          <cell r="CU440">
            <v>1.9E-2</v>
          </cell>
          <cell r="CV440">
            <v>8.9999999999999993E-3</v>
          </cell>
          <cell r="CW440">
            <v>8.9999999999999993E-3</v>
          </cell>
          <cell r="CX440">
            <v>0</v>
          </cell>
          <cell r="CY440">
            <v>8.9999999999999993E-3</v>
          </cell>
          <cell r="CZ440">
            <v>8.9999999999999993E-3</v>
          </cell>
          <cell r="DA440">
            <v>3.6999999999999998E-2</v>
          </cell>
          <cell r="DB440">
            <v>4.7E-2</v>
          </cell>
          <cell r="DC440">
            <v>0.112</v>
          </cell>
          <cell r="DD440">
            <v>0.10299999999999999</v>
          </cell>
          <cell r="DE440">
            <v>0.121</v>
          </cell>
          <cell r="DF440">
            <v>0.19600000000000001</v>
          </cell>
          <cell r="DG440">
            <v>0.24299999999999999</v>
          </cell>
          <cell r="DH440">
            <v>0.159</v>
          </cell>
          <cell r="DI440">
            <v>0.16800000000000001</v>
          </cell>
          <cell r="DJ440">
            <v>0.28999999999999998</v>
          </cell>
          <cell r="DK440">
            <v>0.20599999999999999</v>
          </cell>
          <cell r="DL440">
            <v>0.252</v>
          </cell>
          <cell r="DM440">
            <v>0.23400000000000001</v>
          </cell>
          <cell r="DN440">
            <v>0</v>
          </cell>
          <cell r="DO440">
            <v>0</v>
          </cell>
          <cell r="DP440">
            <v>8.9999999999999993E-3</v>
          </cell>
          <cell r="DQ440">
            <v>0</v>
          </cell>
          <cell r="DR440">
            <v>8.9999999999999993E-3</v>
          </cell>
          <cell r="DS440">
            <v>2.8000000000000001E-2</v>
          </cell>
          <cell r="DT440">
            <v>2.8000000000000001E-2</v>
          </cell>
          <cell r="DU440">
            <v>8.9999999999999993E-3</v>
          </cell>
          <cell r="DV440">
            <v>2.8000000000000001E-2</v>
          </cell>
          <cell r="DW440">
            <v>0.86899999999999999</v>
          </cell>
          <cell r="DX440">
            <v>0.79400000000000004</v>
          </cell>
          <cell r="DY440">
            <v>0.73799999999999999</v>
          </cell>
          <cell r="DZ440">
            <v>0.82199999999999995</v>
          </cell>
          <cell r="EA440">
            <v>0.80400000000000005</v>
          </cell>
          <cell r="EB440">
            <v>0.63600000000000001</v>
          </cell>
          <cell r="EC440">
            <v>0.72</v>
          </cell>
          <cell r="ED440">
            <v>0.59799999999999998</v>
          </cell>
          <cell r="EE440">
            <v>0.61699999999999999</v>
          </cell>
          <cell r="EF440">
            <v>0.64500000000000002</v>
          </cell>
          <cell r="EG440">
            <v>1.9E-2</v>
          </cell>
          <cell r="EH440">
            <v>1.9E-2</v>
          </cell>
          <cell r="EJ440">
            <v>0.215</v>
          </cell>
          <cell r="EK440">
            <v>2.8000000000000001E-2</v>
          </cell>
          <cell r="EL440">
            <v>0</v>
          </cell>
          <cell r="EN440">
            <v>7.4999999999999997E-2</v>
          </cell>
          <cell r="EO440">
            <v>0.20599999999999999</v>
          </cell>
          <cell r="EP440">
            <v>0.17799999999999999</v>
          </cell>
          <cell r="ER440">
            <v>8.9999999999999993E-3</v>
          </cell>
          <cell r="ES440">
            <v>2.8000000000000001E-2</v>
          </cell>
          <cell r="ET440">
            <v>5.6000000000000001E-2</v>
          </cell>
          <cell r="EV440">
            <v>5.6000000000000001E-2</v>
          </cell>
          <cell r="EW440">
            <v>0.72</v>
          </cell>
          <cell r="EX440">
            <v>0.748</v>
          </cell>
          <cell r="EZ440">
            <v>9.23</v>
          </cell>
          <cell r="FA440">
            <v>0</v>
          </cell>
          <cell r="FB440">
            <v>0</v>
          </cell>
          <cell r="FC440">
            <v>0</v>
          </cell>
          <cell r="FD440">
            <v>8.9999999999999993E-3</v>
          </cell>
          <cell r="FE440">
            <v>8.9999999999999993E-3</v>
          </cell>
          <cell r="FF440">
            <v>2.8000000000000001E-2</v>
          </cell>
          <cell r="FG440">
            <v>4.7E-2</v>
          </cell>
          <cell r="FH440">
            <v>9.2999999999999999E-2</v>
          </cell>
          <cell r="FI440">
            <v>0.20599999999999999</v>
          </cell>
          <cell r="FJ440">
            <v>0.57899999999999996</v>
          </cell>
          <cell r="FK440">
            <v>2.8000000000000001E-2</v>
          </cell>
          <cell r="GA440">
            <v>0</v>
          </cell>
          <cell r="GB440">
            <v>4.7E-2</v>
          </cell>
          <cell r="GC440">
            <v>0</v>
          </cell>
          <cell r="GD440">
            <v>1.9E-2</v>
          </cell>
          <cell r="GE440">
            <v>7.4999999999999997E-2</v>
          </cell>
          <cell r="GF440">
            <v>8.9999999999999993E-3</v>
          </cell>
          <cell r="GG440">
            <v>0.308</v>
          </cell>
          <cell r="GH440">
            <v>0.27100000000000002</v>
          </cell>
          <cell r="GI440">
            <v>0.34599999999999997</v>
          </cell>
          <cell r="GJ440">
            <v>0.41099999999999998</v>
          </cell>
          <cell r="GK440">
            <v>0.45800000000000002</v>
          </cell>
          <cell r="GL440">
            <v>0.34599999999999997</v>
          </cell>
          <cell r="GM440">
            <v>0.64500000000000002</v>
          </cell>
          <cell r="GN440">
            <v>0.41099999999999998</v>
          </cell>
          <cell r="GO440">
            <v>0.51400000000000001</v>
          </cell>
          <cell r="GP440">
            <v>0.48599999999999999</v>
          </cell>
          <cell r="GQ440">
            <v>0.28000000000000003</v>
          </cell>
          <cell r="GR440">
            <v>0.60699999999999998</v>
          </cell>
          <cell r="GS440">
            <v>1.9E-2</v>
          </cell>
          <cell r="GT440">
            <v>0.187</v>
          </cell>
          <cell r="GU440">
            <v>9.2999999999999999E-2</v>
          </cell>
          <cell r="GV440">
            <v>4.7E-2</v>
          </cell>
          <cell r="GW440">
            <v>9.2999999999999999E-2</v>
          </cell>
          <cell r="GX440">
            <v>8.9999999999999993E-3</v>
          </cell>
          <cell r="GY440">
            <v>0</v>
          </cell>
          <cell r="GZ440">
            <v>2.8000000000000001E-2</v>
          </cell>
          <cell r="HA440">
            <v>8.9999999999999993E-3</v>
          </cell>
          <cell r="HB440">
            <v>0</v>
          </cell>
          <cell r="HC440">
            <v>4.7E-2</v>
          </cell>
          <cell r="HD440">
            <v>0</v>
          </cell>
          <cell r="HE440">
            <v>2.8000000000000001E-2</v>
          </cell>
          <cell r="HF440">
            <v>5.6000000000000001E-2</v>
          </cell>
          <cell r="HG440">
            <v>3.6999999999999998E-2</v>
          </cell>
          <cell r="HH440">
            <v>3.6999999999999998E-2</v>
          </cell>
          <cell r="HI440">
            <v>4.7E-2</v>
          </cell>
          <cell r="HJ440">
            <v>2.8000000000000001E-2</v>
          </cell>
        </row>
        <row r="441">
          <cell r="G441" t="str">
            <v>WELLS, I</v>
          </cell>
          <cell r="L441" t="str">
            <v>Burnham Park Elementary Network</v>
          </cell>
          <cell r="AB441">
            <v>610110</v>
          </cell>
          <cell r="AR441" t="str">
            <v>41</v>
          </cell>
          <cell r="AS441" t="str">
            <v>weak</v>
          </cell>
          <cell r="AT441" t="str">
            <v>weak</v>
          </cell>
          <cell r="AU441" t="str">
            <v>very weak</v>
          </cell>
          <cell r="AV441">
            <v>23</v>
          </cell>
          <cell r="AW441">
            <v>37</v>
          </cell>
          <cell r="AX441">
            <v>6</v>
          </cell>
          <cell r="AY441">
            <v>61</v>
          </cell>
          <cell r="AZ441">
            <v>0</v>
          </cell>
          <cell r="BA441">
            <v>0</v>
          </cell>
          <cell r="BB441">
            <v>59</v>
          </cell>
          <cell r="BC441">
            <v>0</v>
          </cell>
          <cell r="BI441">
            <v>1.6E-2</v>
          </cell>
          <cell r="BJ441">
            <v>0</v>
          </cell>
          <cell r="BK441">
            <v>0</v>
          </cell>
          <cell r="BL441">
            <v>3.3000000000000002E-2</v>
          </cell>
          <cell r="BM441">
            <v>8.2000000000000003E-2</v>
          </cell>
          <cell r="BN441">
            <v>8.2000000000000003E-2</v>
          </cell>
          <cell r="BO441">
            <v>0.19700000000000001</v>
          </cell>
          <cell r="BP441">
            <v>8.2000000000000003E-2</v>
          </cell>
          <cell r="BQ441">
            <v>0.13100000000000001</v>
          </cell>
          <cell r="BR441">
            <v>9.8000000000000004E-2</v>
          </cell>
          <cell r="BS441">
            <v>9.8000000000000004E-2</v>
          </cell>
          <cell r="BT441">
            <v>0.16400000000000001</v>
          </cell>
          <cell r="BU441">
            <v>0.377</v>
          </cell>
          <cell r="BV441">
            <v>0.34399999999999997</v>
          </cell>
          <cell r="BW441">
            <v>0.377</v>
          </cell>
          <cell r="BX441">
            <v>0.27900000000000003</v>
          </cell>
          <cell r="BY441">
            <v>0.443</v>
          </cell>
          <cell r="BZ441">
            <v>0.311</v>
          </cell>
          <cell r="CA441">
            <v>3.3000000000000002E-2</v>
          </cell>
          <cell r="CB441">
            <v>4.9000000000000002E-2</v>
          </cell>
          <cell r="CC441">
            <v>1.6E-2</v>
          </cell>
          <cell r="CD441">
            <v>3.3000000000000002E-2</v>
          </cell>
          <cell r="CE441">
            <v>1.6E-2</v>
          </cell>
          <cell r="CF441">
            <v>4.9000000000000002E-2</v>
          </cell>
          <cell r="CG441">
            <v>0.377</v>
          </cell>
          <cell r="CH441">
            <v>0.52500000000000002</v>
          </cell>
          <cell r="CI441">
            <v>0.47499999999999998</v>
          </cell>
          <cell r="CJ441">
            <v>0.55700000000000005</v>
          </cell>
          <cell r="CK441">
            <v>0.36099999999999999</v>
          </cell>
          <cell r="CL441">
            <v>0.39300000000000002</v>
          </cell>
          <cell r="CM441">
            <v>0</v>
          </cell>
          <cell r="CN441">
            <v>0</v>
          </cell>
          <cell r="CO441">
            <v>1.6E-2</v>
          </cell>
          <cell r="CP441">
            <v>0</v>
          </cell>
          <cell r="CQ441">
            <v>0</v>
          </cell>
          <cell r="CR441">
            <v>0</v>
          </cell>
          <cell r="CS441">
            <v>3.3000000000000002E-2</v>
          </cell>
          <cell r="CT441">
            <v>8.2000000000000003E-2</v>
          </cell>
          <cell r="CU441">
            <v>4.9000000000000002E-2</v>
          </cell>
          <cell r="CV441">
            <v>3.3000000000000002E-2</v>
          </cell>
          <cell r="CW441">
            <v>0</v>
          </cell>
          <cell r="CX441">
            <v>0</v>
          </cell>
          <cell r="CY441">
            <v>1.6E-2</v>
          </cell>
          <cell r="CZ441">
            <v>1.6E-2</v>
          </cell>
          <cell r="DA441">
            <v>4.9000000000000002E-2</v>
          </cell>
          <cell r="DB441">
            <v>6.6000000000000003E-2</v>
          </cell>
          <cell r="DC441">
            <v>6.6000000000000003E-2</v>
          </cell>
          <cell r="DD441">
            <v>3.3000000000000002E-2</v>
          </cell>
          <cell r="DE441">
            <v>0.27900000000000003</v>
          </cell>
          <cell r="DF441">
            <v>0.26200000000000001</v>
          </cell>
          <cell r="DG441">
            <v>0.27900000000000003</v>
          </cell>
          <cell r="DH441">
            <v>0.27900000000000003</v>
          </cell>
          <cell r="DI441">
            <v>0.246</v>
          </cell>
          <cell r="DJ441">
            <v>0.34399999999999997</v>
          </cell>
          <cell r="DK441">
            <v>0.377</v>
          </cell>
          <cell r="DL441">
            <v>0.32800000000000001</v>
          </cell>
          <cell r="DM441">
            <v>0.34399999999999997</v>
          </cell>
          <cell r="DN441">
            <v>3.3000000000000002E-2</v>
          </cell>
          <cell r="DO441">
            <v>3.3000000000000002E-2</v>
          </cell>
          <cell r="DP441">
            <v>1.6E-2</v>
          </cell>
          <cell r="DQ441">
            <v>1.6E-2</v>
          </cell>
          <cell r="DR441">
            <v>1.6E-2</v>
          </cell>
          <cell r="DS441">
            <v>3.3000000000000002E-2</v>
          </cell>
          <cell r="DT441">
            <v>3.3000000000000002E-2</v>
          </cell>
          <cell r="DU441">
            <v>4.9000000000000002E-2</v>
          </cell>
          <cell r="DV441">
            <v>1.6E-2</v>
          </cell>
          <cell r="DW441">
            <v>0.65600000000000003</v>
          </cell>
          <cell r="DX441">
            <v>0.70499999999999996</v>
          </cell>
          <cell r="DY441">
            <v>0.68899999999999995</v>
          </cell>
          <cell r="DZ441">
            <v>0.68899999999999995</v>
          </cell>
          <cell r="EA441">
            <v>0.72099999999999997</v>
          </cell>
          <cell r="EB441">
            <v>0.57399999999999995</v>
          </cell>
          <cell r="EC441">
            <v>0.49199999999999999</v>
          </cell>
          <cell r="ED441">
            <v>0.47499999999999998</v>
          </cell>
          <cell r="EE441">
            <v>0.55700000000000005</v>
          </cell>
          <cell r="EF441">
            <v>0.34399999999999997</v>
          </cell>
          <cell r="EG441">
            <v>3.3000000000000002E-2</v>
          </cell>
          <cell r="EH441">
            <v>1.6E-2</v>
          </cell>
          <cell r="EJ441">
            <v>0.41</v>
          </cell>
          <cell r="EK441">
            <v>9.8000000000000004E-2</v>
          </cell>
          <cell r="EL441">
            <v>4.9000000000000002E-2</v>
          </cell>
          <cell r="EN441">
            <v>6.6000000000000003E-2</v>
          </cell>
          <cell r="EO441">
            <v>0.42599999999999999</v>
          </cell>
          <cell r="EP441">
            <v>0.443</v>
          </cell>
          <cell r="ER441">
            <v>6.6000000000000003E-2</v>
          </cell>
          <cell r="ES441">
            <v>6.6000000000000003E-2</v>
          </cell>
          <cell r="ET441">
            <v>9.8000000000000004E-2</v>
          </cell>
          <cell r="EV441">
            <v>0.115</v>
          </cell>
          <cell r="EW441">
            <v>0.377</v>
          </cell>
          <cell r="EX441">
            <v>0.39300000000000002</v>
          </cell>
          <cell r="EZ441">
            <v>7.3</v>
          </cell>
          <cell r="FA441">
            <v>0</v>
          </cell>
          <cell r="FB441">
            <v>0</v>
          </cell>
          <cell r="FC441">
            <v>6.6000000000000003E-2</v>
          </cell>
          <cell r="FD441">
            <v>3.3000000000000002E-2</v>
          </cell>
          <cell r="FE441">
            <v>8.2000000000000003E-2</v>
          </cell>
          <cell r="FF441">
            <v>0.16400000000000001</v>
          </cell>
          <cell r="FG441">
            <v>0.115</v>
          </cell>
          <cell r="FH441">
            <v>0.16400000000000001</v>
          </cell>
          <cell r="FI441">
            <v>0.13100000000000001</v>
          </cell>
          <cell r="FJ441">
            <v>0.18</v>
          </cell>
          <cell r="FK441">
            <v>6.6000000000000003E-2</v>
          </cell>
          <cell r="GA441">
            <v>3.3000000000000002E-2</v>
          </cell>
          <cell r="GB441">
            <v>0.13100000000000001</v>
          </cell>
          <cell r="GC441">
            <v>9.8000000000000004E-2</v>
          </cell>
          <cell r="GD441">
            <v>6.6000000000000003E-2</v>
          </cell>
          <cell r="GE441">
            <v>0.13100000000000001</v>
          </cell>
          <cell r="GF441">
            <v>6.6000000000000003E-2</v>
          </cell>
          <cell r="GG441">
            <v>0.42599999999999999</v>
          </cell>
          <cell r="GH441">
            <v>0.39300000000000002</v>
          </cell>
          <cell r="GI441">
            <v>0.377</v>
          </cell>
          <cell r="GJ441">
            <v>0.443</v>
          </cell>
          <cell r="GK441">
            <v>0.443</v>
          </cell>
          <cell r="GL441">
            <v>0.52500000000000002</v>
          </cell>
          <cell r="GM441">
            <v>0.41</v>
          </cell>
          <cell r="GN441">
            <v>0.246</v>
          </cell>
          <cell r="GO441">
            <v>0.23</v>
          </cell>
          <cell r="GP441">
            <v>0.26200000000000001</v>
          </cell>
          <cell r="GQ441">
            <v>0.21299999999999999</v>
          </cell>
          <cell r="GR441">
            <v>0.27900000000000003</v>
          </cell>
          <cell r="GS441">
            <v>1.6E-2</v>
          </cell>
          <cell r="GT441">
            <v>8.2000000000000003E-2</v>
          </cell>
          <cell r="GU441">
            <v>0.115</v>
          </cell>
          <cell r="GV441">
            <v>0.115</v>
          </cell>
          <cell r="GW441">
            <v>9.8000000000000004E-2</v>
          </cell>
          <cell r="GX441">
            <v>3.3000000000000002E-2</v>
          </cell>
          <cell r="GY441">
            <v>3.3000000000000002E-2</v>
          </cell>
          <cell r="GZ441">
            <v>6.6000000000000003E-2</v>
          </cell>
          <cell r="HA441">
            <v>8.2000000000000003E-2</v>
          </cell>
          <cell r="HB441">
            <v>3.3000000000000002E-2</v>
          </cell>
          <cell r="HC441">
            <v>4.9000000000000002E-2</v>
          </cell>
          <cell r="HD441">
            <v>3.3000000000000002E-2</v>
          </cell>
          <cell r="HE441">
            <v>8.2000000000000003E-2</v>
          </cell>
          <cell r="HF441">
            <v>8.2000000000000003E-2</v>
          </cell>
          <cell r="HG441">
            <v>9.8000000000000004E-2</v>
          </cell>
          <cell r="HH441">
            <v>8.2000000000000003E-2</v>
          </cell>
          <cell r="HI441">
            <v>6.6000000000000003E-2</v>
          </cell>
          <cell r="HJ441">
            <v>6.6000000000000003E-2</v>
          </cell>
        </row>
        <row r="442">
          <cell r="G442" t="str">
            <v>PALMER</v>
          </cell>
          <cell r="L442" t="str">
            <v>O'Hare Elementary Network</v>
          </cell>
          <cell r="AB442">
            <v>610111</v>
          </cell>
          <cell r="AR442" t="str">
            <v>&lt; 30</v>
          </cell>
          <cell r="AS442" t="str">
            <v/>
          </cell>
          <cell r="AT442" t="str">
            <v/>
          </cell>
          <cell r="AU442" t="str">
            <v/>
          </cell>
        </row>
        <row r="443">
          <cell r="G443" t="str">
            <v>PARKER</v>
          </cell>
          <cell r="L443" t="str">
            <v>Englewood-Gresham Elementary Network</v>
          </cell>
          <cell r="AB443">
            <v>610112</v>
          </cell>
          <cell r="AR443" t="str">
            <v>36</v>
          </cell>
          <cell r="AS443" t="str">
            <v>weak</v>
          </cell>
          <cell r="AT443" t="str">
            <v>weak</v>
          </cell>
          <cell r="AU443" t="str">
            <v>neutral</v>
          </cell>
          <cell r="AV443">
            <v>34</v>
          </cell>
          <cell r="AW443">
            <v>37</v>
          </cell>
          <cell r="AX443">
            <v>48</v>
          </cell>
          <cell r="AY443">
            <v>151</v>
          </cell>
          <cell r="AZ443">
            <v>4</v>
          </cell>
          <cell r="BA443">
            <v>0</v>
          </cell>
          <cell r="BB443">
            <v>134</v>
          </cell>
          <cell r="BC443">
            <v>7</v>
          </cell>
          <cell r="BI443">
            <v>6.6000000000000003E-2</v>
          </cell>
          <cell r="BJ443">
            <v>0.04</v>
          </cell>
          <cell r="BK443">
            <v>0.02</v>
          </cell>
          <cell r="BL443">
            <v>4.5999999999999999E-2</v>
          </cell>
          <cell r="BM443">
            <v>0.04</v>
          </cell>
          <cell r="BN443">
            <v>0.113</v>
          </cell>
          <cell r="BO443">
            <v>0.126</v>
          </cell>
          <cell r="BP443">
            <v>9.9000000000000005E-2</v>
          </cell>
          <cell r="BQ443">
            <v>0.13200000000000001</v>
          </cell>
          <cell r="BR443">
            <v>0.06</v>
          </cell>
          <cell r="BS443">
            <v>0.106</v>
          </cell>
          <cell r="BT443">
            <v>0.113</v>
          </cell>
          <cell r="BU443">
            <v>0.371</v>
          </cell>
          <cell r="BV443">
            <v>0.32500000000000001</v>
          </cell>
          <cell r="BW443">
            <v>0.311</v>
          </cell>
          <cell r="BX443">
            <v>0.20499999999999999</v>
          </cell>
          <cell r="BY443">
            <v>0.35099999999999998</v>
          </cell>
          <cell r="BZ443">
            <v>0.29099999999999998</v>
          </cell>
          <cell r="CA443">
            <v>1.2999999999999999E-2</v>
          </cell>
          <cell r="CB443">
            <v>7.0000000000000001E-3</v>
          </cell>
          <cell r="CC443">
            <v>2.5999999999999999E-2</v>
          </cell>
          <cell r="CD443">
            <v>0</v>
          </cell>
          <cell r="CE443">
            <v>1.2999999999999999E-2</v>
          </cell>
          <cell r="CF443">
            <v>1.2999999999999999E-2</v>
          </cell>
          <cell r="CG443">
            <v>0.42399999999999999</v>
          </cell>
          <cell r="CH443">
            <v>0.53</v>
          </cell>
          <cell r="CI443">
            <v>0.51</v>
          </cell>
          <cell r="CJ443">
            <v>0.68899999999999995</v>
          </cell>
          <cell r="CK443">
            <v>0.49</v>
          </cell>
          <cell r="CL443">
            <v>0.47</v>
          </cell>
          <cell r="CM443">
            <v>3.3000000000000002E-2</v>
          </cell>
          <cell r="CN443">
            <v>0.02</v>
          </cell>
          <cell r="CO443">
            <v>0.02</v>
          </cell>
          <cell r="CP443">
            <v>0.02</v>
          </cell>
          <cell r="CQ443">
            <v>0.02</v>
          </cell>
          <cell r="CR443">
            <v>3.3000000000000002E-2</v>
          </cell>
          <cell r="CS443">
            <v>0.04</v>
          </cell>
          <cell r="CT443">
            <v>0.113</v>
          </cell>
          <cell r="CU443">
            <v>6.6000000000000003E-2</v>
          </cell>
          <cell r="CV443">
            <v>5.2999999999999999E-2</v>
          </cell>
          <cell r="CW443">
            <v>0.04</v>
          </cell>
          <cell r="CX443">
            <v>0.02</v>
          </cell>
          <cell r="CY443">
            <v>6.6000000000000003E-2</v>
          </cell>
          <cell r="CZ443">
            <v>2.5999999999999999E-2</v>
          </cell>
          <cell r="DA443">
            <v>5.2999999999999999E-2</v>
          </cell>
          <cell r="DB443">
            <v>0.106</v>
          </cell>
          <cell r="DC443">
            <v>9.9000000000000005E-2</v>
          </cell>
          <cell r="DD443">
            <v>9.2999999999999999E-2</v>
          </cell>
          <cell r="DE443">
            <v>0.19900000000000001</v>
          </cell>
          <cell r="DF443">
            <v>0.23799999999999999</v>
          </cell>
          <cell r="DG443">
            <v>0.245</v>
          </cell>
          <cell r="DH443">
            <v>0.159</v>
          </cell>
          <cell r="DI443">
            <v>0.17899999999999999</v>
          </cell>
          <cell r="DJ443">
            <v>0.311</v>
          </cell>
          <cell r="DK443">
            <v>0.23200000000000001</v>
          </cell>
          <cell r="DL443">
            <v>0.20499999999999999</v>
          </cell>
          <cell r="DM443">
            <v>0.23799999999999999</v>
          </cell>
          <cell r="DN443">
            <v>7.0000000000000001E-3</v>
          </cell>
          <cell r="DO443">
            <v>0</v>
          </cell>
          <cell r="DP443">
            <v>7.0000000000000001E-3</v>
          </cell>
          <cell r="DQ443">
            <v>0</v>
          </cell>
          <cell r="DR443">
            <v>1.2999999999999999E-2</v>
          </cell>
          <cell r="DS443">
            <v>0.02</v>
          </cell>
          <cell r="DT443">
            <v>1.2999999999999999E-2</v>
          </cell>
          <cell r="DU443">
            <v>7.0000000000000001E-3</v>
          </cell>
          <cell r="DV443">
            <v>3.3000000000000002E-2</v>
          </cell>
          <cell r="DW443">
            <v>0.70899999999999996</v>
          </cell>
          <cell r="DX443">
            <v>0.70199999999999996</v>
          </cell>
          <cell r="DY443">
            <v>0.70899999999999996</v>
          </cell>
          <cell r="DZ443">
            <v>0.755</v>
          </cell>
          <cell r="EA443">
            <v>0.76200000000000001</v>
          </cell>
          <cell r="EB443">
            <v>0.58299999999999996</v>
          </cell>
          <cell r="EC443">
            <v>0.60899999999999999</v>
          </cell>
          <cell r="ED443">
            <v>0.57599999999999996</v>
          </cell>
          <cell r="EE443">
            <v>0.56999999999999995</v>
          </cell>
          <cell r="EF443">
            <v>0.34399999999999997</v>
          </cell>
          <cell r="EG443">
            <v>2.5999999999999999E-2</v>
          </cell>
          <cell r="EH443">
            <v>3.3000000000000002E-2</v>
          </cell>
          <cell r="EJ443">
            <v>0.33100000000000002</v>
          </cell>
          <cell r="EK443">
            <v>8.5999999999999993E-2</v>
          </cell>
          <cell r="EL443">
            <v>5.2999999999999999E-2</v>
          </cell>
          <cell r="EN443">
            <v>0.126</v>
          </cell>
          <cell r="EO443">
            <v>0.29099999999999998</v>
          </cell>
          <cell r="EP443">
            <v>0.371</v>
          </cell>
          <cell r="ER443">
            <v>3.3000000000000002E-2</v>
          </cell>
          <cell r="ES443">
            <v>0.02</v>
          </cell>
          <cell r="ET443">
            <v>6.6000000000000003E-2</v>
          </cell>
          <cell r="EV443">
            <v>0.16600000000000001</v>
          </cell>
          <cell r="EW443">
            <v>0.57599999999999996</v>
          </cell>
          <cell r="EX443">
            <v>0.47699999999999998</v>
          </cell>
          <cell r="EZ443">
            <v>7.92</v>
          </cell>
          <cell r="FA443">
            <v>7.0000000000000001E-3</v>
          </cell>
          <cell r="FB443">
            <v>0.04</v>
          </cell>
          <cell r="FC443">
            <v>1.2999999999999999E-2</v>
          </cell>
          <cell r="FD443">
            <v>4.5999999999999999E-2</v>
          </cell>
          <cell r="FE443">
            <v>7.9000000000000001E-2</v>
          </cell>
          <cell r="FF443">
            <v>5.2999999999999999E-2</v>
          </cell>
          <cell r="FG443">
            <v>7.9000000000000001E-2</v>
          </cell>
          <cell r="FH443">
            <v>0.126</v>
          </cell>
          <cell r="FI443">
            <v>0.14599999999999999</v>
          </cell>
          <cell r="FJ443">
            <v>0.371</v>
          </cell>
          <cell r="FK443">
            <v>0.04</v>
          </cell>
          <cell r="GA443">
            <v>0.04</v>
          </cell>
          <cell r="GB443">
            <v>0.04</v>
          </cell>
          <cell r="GC443">
            <v>0.04</v>
          </cell>
          <cell r="GD443">
            <v>4.5999999999999999E-2</v>
          </cell>
          <cell r="GE443">
            <v>9.2999999999999999E-2</v>
          </cell>
          <cell r="GF443">
            <v>7.0000000000000001E-3</v>
          </cell>
          <cell r="GG443">
            <v>0.39100000000000001</v>
          </cell>
          <cell r="GH443">
            <v>0.27200000000000002</v>
          </cell>
          <cell r="GI443">
            <v>0.252</v>
          </cell>
          <cell r="GJ443">
            <v>0.26500000000000001</v>
          </cell>
          <cell r="GK443">
            <v>0.36399999999999999</v>
          </cell>
          <cell r="GL443">
            <v>0.29799999999999999</v>
          </cell>
          <cell r="GM443">
            <v>0.41699999999999998</v>
          </cell>
          <cell r="GN443">
            <v>0.39100000000000001</v>
          </cell>
          <cell r="GO443">
            <v>0.47699999999999998</v>
          </cell>
          <cell r="GP443">
            <v>0.46400000000000002</v>
          </cell>
          <cell r="GQ443">
            <v>0.35799999999999998</v>
          </cell>
          <cell r="GR443">
            <v>0.55600000000000005</v>
          </cell>
          <cell r="GS443">
            <v>7.2999999999999995E-2</v>
          </cell>
          <cell r="GT443">
            <v>0.185</v>
          </cell>
          <cell r="GU443">
            <v>0.126</v>
          </cell>
          <cell r="GV443">
            <v>0.13900000000000001</v>
          </cell>
          <cell r="GW443">
            <v>9.2999999999999999E-2</v>
          </cell>
          <cell r="GX443">
            <v>6.6000000000000003E-2</v>
          </cell>
          <cell r="GY443">
            <v>3.3000000000000002E-2</v>
          </cell>
          <cell r="GZ443">
            <v>5.2999999999999999E-2</v>
          </cell>
          <cell r="HA443">
            <v>0.04</v>
          </cell>
          <cell r="HB443">
            <v>0.02</v>
          </cell>
          <cell r="HC443">
            <v>5.2999999999999999E-2</v>
          </cell>
          <cell r="HD443">
            <v>3.3000000000000002E-2</v>
          </cell>
          <cell r="HE443">
            <v>4.5999999999999999E-2</v>
          </cell>
          <cell r="HF443">
            <v>0.06</v>
          </cell>
          <cell r="HG443">
            <v>6.6000000000000003E-2</v>
          </cell>
          <cell r="HH443">
            <v>6.6000000000000003E-2</v>
          </cell>
          <cell r="HI443">
            <v>0.04</v>
          </cell>
          <cell r="HJ443">
            <v>0.04</v>
          </cell>
        </row>
        <row r="444">
          <cell r="G444" t="str">
            <v>PARKMAN</v>
          </cell>
          <cell r="L444" t="str">
            <v>Pershing Elementary Network</v>
          </cell>
          <cell r="AB444">
            <v>610114</v>
          </cell>
          <cell r="AR444" t="str">
            <v>54</v>
          </cell>
          <cell r="AS444" t="str">
            <v>strong</v>
          </cell>
          <cell r="AT444" t="str">
            <v>strong</v>
          </cell>
          <cell r="AU444" t="str">
            <v>neutral</v>
          </cell>
          <cell r="AV444">
            <v>64</v>
          </cell>
          <cell r="AW444">
            <v>70</v>
          </cell>
          <cell r="AX444">
            <v>56</v>
          </cell>
          <cell r="AY444">
            <v>75</v>
          </cell>
          <cell r="AZ444">
            <v>0</v>
          </cell>
          <cell r="BA444">
            <v>0</v>
          </cell>
          <cell r="BB444">
            <v>67</v>
          </cell>
          <cell r="BC444">
            <v>6</v>
          </cell>
          <cell r="BI444">
            <v>2.7E-2</v>
          </cell>
          <cell r="BJ444">
            <v>0</v>
          </cell>
          <cell r="BK444">
            <v>0</v>
          </cell>
          <cell r="BL444">
            <v>1.2999999999999999E-2</v>
          </cell>
          <cell r="BM444">
            <v>0</v>
          </cell>
          <cell r="BN444">
            <v>6.7000000000000004E-2</v>
          </cell>
          <cell r="BO444">
            <v>0.04</v>
          </cell>
          <cell r="BP444">
            <v>5.2999999999999999E-2</v>
          </cell>
          <cell r="BQ444">
            <v>0.04</v>
          </cell>
          <cell r="BR444">
            <v>6.7000000000000004E-2</v>
          </cell>
          <cell r="BS444">
            <v>0.107</v>
          </cell>
          <cell r="BT444">
            <v>0.12</v>
          </cell>
          <cell r="BU444">
            <v>0.17299999999999999</v>
          </cell>
          <cell r="BV444">
            <v>0.14699999999999999</v>
          </cell>
          <cell r="BW444">
            <v>0.307</v>
          </cell>
          <cell r="BX444">
            <v>0.21299999999999999</v>
          </cell>
          <cell r="BY444">
            <v>0.32</v>
          </cell>
          <cell r="BZ444">
            <v>0.28000000000000003</v>
          </cell>
          <cell r="CA444">
            <v>1.2999999999999999E-2</v>
          </cell>
          <cell r="CB444">
            <v>1.2999999999999999E-2</v>
          </cell>
          <cell r="CC444">
            <v>2.7E-2</v>
          </cell>
          <cell r="CD444">
            <v>2.7E-2</v>
          </cell>
          <cell r="CE444">
            <v>1.2999999999999999E-2</v>
          </cell>
          <cell r="CF444">
            <v>1.2999999999999999E-2</v>
          </cell>
          <cell r="CG444">
            <v>0.747</v>
          </cell>
          <cell r="CH444">
            <v>0.78700000000000003</v>
          </cell>
          <cell r="CI444">
            <v>0.627</v>
          </cell>
          <cell r="CJ444">
            <v>0.68</v>
          </cell>
          <cell r="CK444">
            <v>0.56000000000000005</v>
          </cell>
          <cell r="CL444">
            <v>0.52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0.04</v>
          </cell>
          <cell r="CU444">
            <v>0</v>
          </cell>
          <cell r="CV444">
            <v>0</v>
          </cell>
          <cell r="CW444">
            <v>0</v>
          </cell>
          <cell r="CX444">
            <v>2.7E-2</v>
          </cell>
          <cell r="CY444">
            <v>2.7E-2</v>
          </cell>
          <cell r="CZ444">
            <v>1.2999999999999999E-2</v>
          </cell>
          <cell r="DA444">
            <v>5.2999999999999999E-2</v>
          </cell>
          <cell r="DB444">
            <v>2.7E-2</v>
          </cell>
          <cell r="DC444">
            <v>2.7E-2</v>
          </cell>
          <cell r="DD444">
            <v>0.08</v>
          </cell>
          <cell r="DE444">
            <v>0.08</v>
          </cell>
          <cell r="DF444">
            <v>0.12</v>
          </cell>
          <cell r="DG444">
            <v>0.17299999999999999</v>
          </cell>
          <cell r="DH444">
            <v>0.12</v>
          </cell>
          <cell r="DI444">
            <v>0.12</v>
          </cell>
          <cell r="DJ444">
            <v>0.253</v>
          </cell>
          <cell r="DK444">
            <v>0.21299999999999999</v>
          </cell>
          <cell r="DL444">
            <v>0.26700000000000002</v>
          </cell>
          <cell r="DM444">
            <v>0.16</v>
          </cell>
          <cell r="DN444">
            <v>1.2999999999999999E-2</v>
          </cell>
          <cell r="DO444">
            <v>1.2999999999999999E-2</v>
          </cell>
          <cell r="DP444">
            <v>1.2999999999999999E-2</v>
          </cell>
          <cell r="DQ444">
            <v>0.04</v>
          </cell>
          <cell r="DR444">
            <v>1.2999999999999999E-2</v>
          </cell>
          <cell r="DS444">
            <v>2.7E-2</v>
          </cell>
          <cell r="DT444">
            <v>1.2999999999999999E-2</v>
          </cell>
          <cell r="DU444">
            <v>0.04</v>
          </cell>
          <cell r="DV444">
            <v>6.7000000000000004E-2</v>
          </cell>
          <cell r="DW444">
            <v>0.90700000000000003</v>
          </cell>
          <cell r="DX444">
            <v>0.86699999999999999</v>
          </cell>
          <cell r="DY444">
            <v>0.78700000000000003</v>
          </cell>
          <cell r="DZ444">
            <v>0.81299999999999994</v>
          </cell>
          <cell r="EA444">
            <v>0.85299999999999998</v>
          </cell>
          <cell r="EB444">
            <v>0.66700000000000004</v>
          </cell>
          <cell r="EC444">
            <v>0.747</v>
          </cell>
          <cell r="ED444">
            <v>0.627</v>
          </cell>
          <cell r="EE444">
            <v>0.69299999999999995</v>
          </cell>
          <cell r="EF444">
            <v>0.57299999999999995</v>
          </cell>
          <cell r="EG444">
            <v>1.2999999999999999E-2</v>
          </cell>
          <cell r="EH444">
            <v>1.2999999999999999E-2</v>
          </cell>
          <cell r="EJ444">
            <v>0.13300000000000001</v>
          </cell>
          <cell r="EK444">
            <v>5.2999999999999999E-2</v>
          </cell>
          <cell r="EL444">
            <v>1.2999999999999999E-2</v>
          </cell>
          <cell r="EN444">
            <v>0.12</v>
          </cell>
          <cell r="EO444">
            <v>0.22700000000000001</v>
          </cell>
          <cell r="EP444">
            <v>0.2</v>
          </cell>
          <cell r="ER444">
            <v>2.7E-2</v>
          </cell>
          <cell r="ES444">
            <v>6.7000000000000004E-2</v>
          </cell>
          <cell r="ET444">
            <v>6.7000000000000004E-2</v>
          </cell>
          <cell r="EV444">
            <v>0.14699999999999999</v>
          </cell>
          <cell r="EW444">
            <v>0.64</v>
          </cell>
          <cell r="EX444">
            <v>0.70699999999999996</v>
          </cell>
          <cell r="EZ444">
            <v>8.1300000000000008</v>
          </cell>
          <cell r="FA444">
            <v>0</v>
          </cell>
          <cell r="FB444">
            <v>0</v>
          </cell>
          <cell r="FC444">
            <v>2.7E-2</v>
          </cell>
          <cell r="FD444">
            <v>2.7E-2</v>
          </cell>
          <cell r="FE444">
            <v>0.08</v>
          </cell>
          <cell r="FF444">
            <v>0.107</v>
          </cell>
          <cell r="FG444">
            <v>9.2999999999999999E-2</v>
          </cell>
          <cell r="FH444">
            <v>0.107</v>
          </cell>
          <cell r="FI444">
            <v>0.107</v>
          </cell>
          <cell r="FJ444">
            <v>0.4</v>
          </cell>
          <cell r="FK444">
            <v>5.2999999999999999E-2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0.08</v>
          </cell>
          <cell r="GF444">
            <v>0</v>
          </cell>
          <cell r="GG444">
            <v>0.36</v>
          </cell>
          <cell r="GH444">
            <v>0.33300000000000002</v>
          </cell>
          <cell r="GI444">
            <v>0.4</v>
          </cell>
          <cell r="GJ444">
            <v>0.38700000000000001</v>
          </cell>
          <cell r="GK444">
            <v>0.36</v>
          </cell>
          <cell r="GL444">
            <v>0.32</v>
          </cell>
          <cell r="GM444">
            <v>0.56000000000000005</v>
          </cell>
          <cell r="GN444">
            <v>0.46700000000000003</v>
          </cell>
          <cell r="GO444">
            <v>0.4</v>
          </cell>
          <cell r="GP444">
            <v>0.46700000000000003</v>
          </cell>
          <cell r="GQ444">
            <v>0.4</v>
          </cell>
          <cell r="GR444">
            <v>0.61299999999999999</v>
          </cell>
          <cell r="GS444">
            <v>2.7E-2</v>
          </cell>
          <cell r="GT444">
            <v>0.13300000000000001</v>
          </cell>
          <cell r="GU444">
            <v>0.14699999999999999</v>
          </cell>
          <cell r="GV444">
            <v>6.7000000000000004E-2</v>
          </cell>
          <cell r="GW444">
            <v>9.2999999999999999E-2</v>
          </cell>
          <cell r="GX444">
            <v>1.2999999999999999E-2</v>
          </cell>
          <cell r="GY444">
            <v>0.04</v>
          </cell>
          <cell r="GZ444">
            <v>5.2999999999999999E-2</v>
          </cell>
          <cell r="HA444">
            <v>0.04</v>
          </cell>
          <cell r="HB444">
            <v>5.2999999999999999E-2</v>
          </cell>
          <cell r="HC444">
            <v>5.2999999999999999E-2</v>
          </cell>
          <cell r="HD444">
            <v>0.04</v>
          </cell>
          <cell r="HE444">
            <v>1.2999999999999999E-2</v>
          </cell>
          <cell r="HF444">
            <v>1.2999999999999999E-2</v>
          </cell>
          <cell r="HG444">
            <v>1.2999999999999999E-2</v>
          </cell>
          <cell r="HH444">
            <v>2.7E-2</v>
          </cell>
          <cell r="HI444">
            <v>1.2999999999999999E-2</v>
          </cell>
          <cell r="HJ444">
            <v>1.2999999999999999E-2</v>
          </cell>
        </row>
        <row r="445">
          <cell r="G445" t="str">
            <v>PARK MANOR</v>
          </cell>
          <cell r="L445" t="str">
            <v>Skyway Elementary Network</v>
          </cell>
          <cell r="AB445">
            <v>610115</v>
          </cell>
          <cell r="AR445" t="str">
            <v>&lt; 30</v>
          </cell>
          <cell r="AS445" t="str">
            <v/>
          </cell>
          <cell r="AT445" t="str">
            <v/>
          </cell>
          <cell r="AU445" t="str">
            <v/>
          </cell>
        </row>
        <row r="446">
          <cell r="G446" t="str">
            <v>PARKSIDE</v>
          </cell>
          <cell r="L446" t="str">
            <v>Skyway Elementary Network</v>
          </cell>
          <cell r="AB446">
            <v>610116</v>
          </cell>
          <cell r="AR446" t="str">
            <v>&lt; 30</v>
          </cell>
          <cell r="AS446" t="str">
            <v/>
          </cell>
          <cell r="AT446" t="str">
            <v/>
          </cell>
          <cell r="AU446" t="str">
            <v/>
          </cell>
        </row>
        <row r="447">
          <cell r="G447" t="str">
            <v>PASTEUR</v>
          </cell>
          <cell r="L447" t="str">
            <v>Midway Elementary Network</v>
          </cell>
          <cell r="AB447">
            <v>610117</v>
          </cell>
          <cell r="AR447" t="str">
            <v>62</v>
          </cell>
          <cell r="AS447" t="str">
            <v>neutral</v>
          </cell>
          <cell r="AT447" t="str">
            <v>neutral</v>
          </cell>
          <cell r="AU447" t="str">
            <v>weak</v>
          </cell>
          <cell r="AV447">
            <v>42</v>
          </cell>
          <cell r="AW447">
            <v>48</v>
          </cell>
          <cell r="AX447">
            <v>38</v>
          </cell>
          <cell r="AY447">
            <v>427</v>
          </cell>
          <cell r="AZ447">
            <v>26</v>
          </cell>
          <cell r="BA447">
            <v>5</v>
          </cell>
          <cell r="BB447">
            <v>2</v>
          </cell>
          <cell r="BC447">
            <v>375</v>
          </cell>
          <cell r="BI447">
            <v>1.2E-2</v>
          </cell>
          <cell r="BJ447">
            <v>7.0000000000000001E-3</v>
          </cell>
          <cell r="BK447">
            <v>8.9999999999999993E-3</v>
          </cell>
          <cell r="BL447">
            <v>1.6E-2</v>
          </cell>
          <cell r="BM447">
            <v>1.4E-2</v>
          </cell>
          <cell r="BN447">
            <v>6.0999999999999999E-2</v>
          </cell>
          <cell r="BO447">
            <v>6.8000000000000005E-2</v>
          </cell>
          <cell r="BP447">
            <v>4.3999999999999997E-2</v>
          </cell>
          <cell r="BQ447">
            <v>8.4000000000000005E-2</v>
          </cell>
          <cell r="BR447">
            <v>5.6000000000000001E-2</v>
          </cell>
          <cell r="BS447">
            <v>0.10100000000000001</v>
          </cell>
          <cell r="BT447">
            <v>0.17299999999999999</v>
          </cell>
          <cell r="BU447">
            <v>0.37</v>
          </cell>
          <cell r="BV447">
            <v>0.31900000000000001</v>
          </cell>
          <cell r="BW447">
            <v>0.36299999999999999</v>
          </cell>
          <cell r="BX447">
            <v>0.28999999999999998</v>
          </cell>
          <cell r="BY447">
            <v>0.34699999999999998</v>
          </cell>
          <cell r="BZ447">
            <v>0.35099999999999998</v>
          </cell>
          <cell r="CA447">
            <v>2.5999999999999999E-2</v>
          </cell>
          <cell r="CB447">
            <v>1.2E-2</v>
          </cell>
          <cell r="CC447">
            <v>3.5000000000000003E-2</v>
          </cell>
          <cell r="CD447">
            <v>1.6E-2</v>
          </cell>
          <cell r="CE447">
            <v>4.9000000000000002E-2</v>
          </cell>
          <cell r="CF447">
            <v>3.3000000000000002E-2</v>
          </cell>
          <cell r="CG447">
            <v>0.52500000000000002</v>
          </cell>
          <cell r="CH447">
            <v>0.61799999999999999</v>
          </cell>
          <cell r="CI447">
            <v>0.50800000000000001</v>
          </cell>
          <cell r="CJ447">
            <v>0.621</v>
          </cell>
          <cell r="CK447">
            <v>0.48899999999999999</v>
          </cell>
          <cell r="CL447">
            <v>0.38200000000000001</v>
          </cell>
          <cell r="CM447">
            <v>1.2E-2</v>
          </cell>
          <cell r="CN447">
            <v>1.2E-2</v>
          </cell>
          <cell r="CO447">
            <v>7.0000000000000001E-3</v>
          </cell>
          <cell r="CP447">
            <v>1.2E-2</v>
          </cell>
          <cell r="CQ447">
            <v>1.2E-2</v>
          </cell>
          <cell r="CR447">
            <v>1.6E-2</v>
          </cell>
          <cell r="CS447">
            <v>2.3E-2</v>
          </cell>
          <cell r="CT447">
            <v>6.0999999999999999E-2</v>
          </cell>
          <cell r="CU447">
            <v>3.5000000000000003E-2</v>
          </cell>
          <cell r="CV447">
            <v>1.2E-2</v>
          </cell>
          <cell r="CW447">
            <v>2.3E-2</v>
          </cell>
          <cell r="CX447">
            <v>0.04</v>
          </cell>
          <cell r="CY447">
            <v>3.3000000000000002E-2</v>
          </cell>
          <cell r="CZ447">
            <v>2.1000000000000001E-2</v>
          </cell>
          <cell r="DA447">
            <v>0.04</v>
          </cell>
          <cell r="DB447">
            <v>6.8000000000000005E-2</v>
          </cell>
          <cell r="DC447">
            <v>8.4000000000000005E-2</v>
          </cell>
          <cell r="DD447">
            <v>7.6999999999999999E-2</v>
          </cell>
          <cell r="DE447">
            <v>0.16600000000000001</v>
          </cell>
          <cell r="DF447">
            <v>0.18</v>
          </cell>
          <cell r="DG447">
            <v>0.21299999999999999</v>
          </cell>
          <cell r="DH447">
            <v>0.22</v>
          </cell>
          <cell r="DI447">
            <v>0.192</v>
          </cell>
          <cell r="DJ447">
            <v>0.26700000000000002</v>
          </cell>
          <cell r="DK447">
            <v>0.26900000000000002</v>
          </cell>
          <cell r="DL447">
            <v>0.23</v>
          </cell>
          <cell r="DM447">
            <v>0.23400000000000001</v>
          </cell>
          <cell r="DN447">
            <v>1.2E-2</v>
          </cell>
          <cell r="DO447">
            <v>8.9999999999999993E-3</v>
          </cell>
          <cell r="DP447">
            <v>2.8000000000000001E-2</v>
          </cell>
          <cell r="DQ447">
            <v>2.3E-2</v>
          </cell>
          <cell r="DR447">
            <v>1.4E-2</v>
          </cell>
          <cell r="DS447">
            <v>2.5999999999999999E-2</v>
          </cell>
          <cell r="DT447">
            <v>3.3000000000000002E-2</v>
          </cell>
          <cell r="DU447">
            <v>2.3E-2</v>
          </cell>
          <cell r="DV447">
            <v>1.2E-2</v>
          </cell>
          <cell r="DW447">
            <v>0.79900000000000004</v>
          </cell>
          <cell r="DX447">
            <v>0.77500000000000002</v>
          </cell>
          <cell r="DY447">
            <v>0.71199999999999997</v>
          </cell>
          <cell r="DZ447">
            <v>0.71199999999999997</v>
          </cell>
          <cell r="EA447">
            <v>0.76100000000000001</v>
          </cell>
          <cell r="EB447">
            <v>0.65100000000000002</v>
          </cell>
          <cell r="EC447">
            <v>0.60699999999999998</v>
          </cell>
          <cell r="ED447">
            <v>0.60199999999999998</v>
          </cell>
          <cell r="EE447">
            <v>0.64200000000000002</v>
          </cell>
          <cell r="EF447">
            <v>0.36099999999999999</v>
          </cell>
          <cell r="EG447">
            <v>0.03</v>
          </cell>
          <cell r="EH447">
            <v>7.0000000000000001E-3</v>
          </cell>
          <cell r="EJ447">
            <v>0.251</v>
          </cell>
          <cell r="EK447">
            <v>6.6000000000000003E-2</v>
          </cell>
          <cell r="EL447">
            <v>5.3999999999999999E-2</v>
          </cell>
          <cell r="EN447">
            <v>0.129</v>
          </cell>
          <cell r="EO447">
            <v>0.33300000000000002</v>
          </cell>
          <cell r="EP447">
            <v>0.28599999999999998</v>
          </cell>
          <cell r="ER447">
            <v>9.8000000000000004E-2</v>
          </cell>
          <cell r="ES447">
            <v>6.6000000000000003E-2</v>
          </cell>
          <cell r="ET447">
            <v>0.08</v>
          </cell>
          <cell r="EV447">
            <v>0.16200000000000001</v>
          </cell>
          <cell r="EW447">
            <v>0.50600000000000001</v>
          </cell>
          <cell r="EX447">
            <v>0.57399999999999995</v>
          </cell>
          <cell r="EZ447">
            <v>8.41</v>
          </cell>
          <cell r="FA447">
            <v>7.0000000000000001E-3</v>
          </cell>
          <cell r="FB447">
            <v>7.0000000000000001E-3</v>
          </cell>
          <cell r="FC447">
            <v>1.9E-2</v>
          </cell>
          <cell r="FD447">
            <v>1.6E-2</v>
          </cell>
          <cell r="FE447">
            <v>5.3999999999999999E-2</v>
          </cell>
          <cell r="FF447">
            <v>3.6999999999999998E-2</v>
          </cell>
          <cell r="FG447">
            <v>0.08</v>
          </cell>
          <cell r="FH447">
            <v>0.15</v>
          </cell>
          <cell r="FI447">
            <v>0.16400000000000001</v>
          </cell>
          <cell r="FJ447">
            <v>0.39300000000000002</v>
          </cell>
          <cell r="FK447">
            <v>7.2999999999999995E-2</v>
          </cell>
          <cell r="GA447">
            <v>2.5999999999999999E-2</v>
          </cell>
          <cell r="GB447">
            <v>1.9E-2</v>
          </cell>
          <cell r="GC447">
            <v>1.6E-2</v>
          </cell>
          <cell r="GD447">
            <v>4.3999999999999997E-2</v>
          </cell>
          <cell r="GE447">
            <v>0.16400000000000001</v>
          </cell>
          <cell r="GF447">
            <v>1.6E-2</v>
          </cell>
          <cell r="GG447">
            <v>0.34899999999999998</v>
          </cell>
          <cell r="GH447">
            <v>0.28599999999999998</v>
          </cell>
          <cell r="GI447">
            <v>0.32300000000000001</v>
          </cell>
          <cell r="GJ447">
            <v>0.33300000000000002</v>
          </cell>
          <cell r="GK447">
            <v>0.33700000000000002</v>
          </cell>
          <cell r="GL447">
            <v>0.35399999999999998</v>
          </cell>
          <cell r="GM447">
            <v>0.48</v>
          </cell>
          <cell r="GN447">
            <v>0.36799999999999999</v>
          </cell>
          <cell r="GO447">
            <v>0.41199999999999998</v>
          </cell>
          <cell r="GP447">
            <v>0.43099999999999999</v>
          </cell>
          <cell r="GQ447">
            <v>0.3</v>
          </cell>
          <cell r="GR447">
            <v>0.47299999999999998</v>
          </cell>
          <cell r="GS447">
            <v>5.1999999999999998E-2</v>
          </cell>
          <cell r="GT447">
            <v>0.19</v>
          </cell>
          <cell r="GU447">
            <v>0.11700000000000001</v>
          </cell>
          <cell r="GV447">
            <v>6.8000000000000005E-2</v>
          </cell>
          <cell r="GW447">
            <v>7.6999999999999999E-2</v>
          </cell>
          <cell r="GX447">
            <v>4.7E-2</v>
          </cell>
          <cell r="GY447">
            <v>2.3E-2</v>
          </cell>
          <cell r="GZ447">
            <v>3.3000000000000002E-2</v>
          </cell>
          <cell r="HA447">
            <v>2.8000000000000001E-2</v>
          </cell>
          <cell r="HB447">
            <v>2.5999999999999999E-2</v>
          </cell>
          <cell r="HC447">
            <v>2.8000000000000001E-2</v>
          </cell>
          <cell r="HD447">
            <v>2.1000000000000001E-2</v>
          </cell>
          <cell r="HE447">
            <v>7.0000000000000007E-2</v>
          </cell>
          <cell r="HF447">
            <v>0.105</v>
          </cell>
          <cell r="HG447">
            <v>0.10299999999999999</v>
          </cell>
          <cell r="HH447">
            <v>9.8000000000000004E-2</v>
          </cell>
          <cell r="HI447">
            <v>9.4E-2</v>
          </cell>
          <cell r="HJ447">
            <v>8.8999999999999996E-2</v>
          </cell>
        </row>
        <row r="448">
          <cell r="G448" t="str">
            <v>PEABODY</v>
          </cell>
          <cell r="L448" t="str">
            <v>Fulton Elementary Network</v>
          </cell>
          <cell r="AB448">
            <v>610119</v>
          </cell>
          <cell r="AR448" t="str">
            <v>53</v>
          </cell>
          <cell r="AS448" t="str">
            <v>neutral</v>
          </cell>
          <cell r="AT448" t="str">
            <v>neutral</v>
          </cell>
          <cell r="AU448" t="str">
            <v>neutral</v>
          </cell>
          <cell r="AV448">
            <v>53</v>
          </cell>
          <cell r="AW448">
            <v>41</v>
          </cell>
          <cell r="AX448">
            <v>46</v>
          </cell>
          <cell r="AY448">
            <v>93</v>
          </cell>
          <cell r="AZ448">
            <v>2</v>
          </cell>
          <cell r="BA448">
            <v>0</v>
          </cell>
          <cell r="BB448">
            <v>19</v>
          </cell>
          <cell r="BC448">
            <v>69</v>
          </cell>
          <cell r="BI448">
            <v>0</v>
          </cell>
          <cell r="BJ448">
            <v>0</v>
          </cell>
          <cell r="BK448">
            <v>2.1999999999999999E-2</v>
          </cell>
          <cell r="BL448">
            <v>0</v>
          </cell>
          <cell r="BM448">
            <v>0</v>
          </cell>
          <cell r="BN448">
            <v>6.5000000000000002E-2</v>
          </cell>
          <cell r="BO448">
            <v>2.1999999999999999E-2</v>
          </cell>
          <cell r="BP448">
            <v>3.2000000000000001E-2</v>
          </cell>
          <cell r="BQ448">
            <v>2.1999999999999999E-2</v>
          </cell>
          <cell r="BR448">
            <v>5.3999999999999999E-2</v>
          </cell>
          <cell r="BS448">
            <v>0.11799999999999999</v>
          </cell>
          <cell r="BT448">
            <v>0.183</v>
          </cell>
          <cell r="BU448">
            <v>0.26900000000000002</v>
          </cell>
          <cell r="BV448">
            <v>0.22600000000000001</v>
          </cell>
          <cell r="BW448">
            <v>0.39800000000000002</v>
          </cell>
          <cell r="BX448">
            <v>0.312</v>
          </cell>
          <cell r="BY448">
            <v>0.376</v>
          </cell>
          <cell r="BZ448">
            <v>0.35499999999999998</v>
          </cell>
          <cell r="CA448">
            <v>1.0999999999999999E-2</v>
          </cell>
          <cell r="CB448">
            <v>0</v>
          </cell>
          <cell r="CC448">
            <v>0</v>
          </cell>
          <cell r="CD448">
            <v>1.0999999999999999E-2</v>
          </cell>
          <cell r="CE448">
            <v>1.0999999999999999E-2</v>
          </cell>
          <cell r="CF448">
            <v>2.1999999999999999E-2</v>
          </cell>
          <cell r="CG448">
            <v>0.69899999999999995</v>
          </cell>
          <cell r="CH448">
            <v>0.74199999999999999</v>
          </cell>
          <cell r="CI448">
            <v>0.55900000000000005</v>
          </cell>
          <cell r="CJ448">
            <v>0.624</v>
          </cell>
          <cell r="CK448">
            <v>0.495</v>
          </cell>
          <cell r="CL448">
            <v>0.376</v>
          </cell>
          <cell r="CM448">
            <v>0</v>
          </cell>
          <cell r="CN448">
            <v>1.0999999999999999E-2</v>
          </cell>
          <cell r="CO448">
            <v>0</v>
          </cell>
          <cell r="CP448">
            <v>1.0999999999999999E-2</v>
          </cell>
          <cell r="CQ448">
            <v>0</v>
          </cell>
          <cell r="CR448">
            <v>1.0999999999999999E-2</v>
          </cell>
          <cell r="CS448">
            <v>1.0999999999999999E-2</v>
          </cell>
          <cell r="CT448">
            <v>7.4999999999999997E-2</v>
          </cell>
          <cell r="CU448">
            <v>5.3999999999999999E-2</v>
          </cell>
          <cell r="CV448">
            <v>0</v>
          </cell>
          <cell r="CW448">
            <v>2.1999999999999999E-2</v>
          </cell>
          <cell r="CX448">
            <v>3.2000000000000001E-2</v>
          </cell>
          <cell r="CY448">
            <v>5.3999999999999999E-2</v>
          </cell>
          <cell r="CZ448">
            <v>2.1999999999999999E-2</v>
          </cell>
          <cell r="DA448">
            <v>4.2999999999999997E-2</v>
          </cell>
          <cell r="DB448">
            <v>8.5999999999999993E-2</v>
          </cell>
          <cell r="DC448">
            <v>9.7000000000000003E-2</v>
          </cell>
          <cell r="DD448">
            <v>5.3999999999999999E-2</v>
          </cell>
          <cell r="DE448">
            <v>0.23699999999999999</v>
          </cell>
          <cell r="DF448">
            <v>0.215</v>
          </cell>
          <cell r="DG448">
            <v>0.30099999999999999</v>
          </cell>
          <cell r="DH448">
            <v>0.22600000000000001</v>
          </cell>
          <cell r="DI448">
            <v>0.247</v>
          </cell>
          <cell r="DJ448">
            <v>0.30099999999999999</v>
          </cell>
          <cell r="DK448">
            <v>0.215</v>
          </cell>
          <cell r="DL448">
            <v>0.26900000000000002</v>
          </cell>
          <cell r="DM448">
            <v>0.247</v>
          </cell>
          <cell r="DN448">
            <v>0</v>
          </cell>
          <cell r="DO448">
            <v>0</v>
          </cell>
          <cell r="DP448">
            <v>1.0999999999999999E-2</v>
          </cell>
          <cell r="DQ448">
            <v>3.2000000000000001E-2</v>
          </cell>
          <cell r="DR448">
            <v>0</v>
          </cell>
          <cell r="DS448">
            <v>1.0999999999999999E-2</v>
          </cell>
          <cell r="DT448">
            <v>2.1999999999999999E-2</v>
          </cell>
          <cell r="DU448">
            <v>1.0999999999999999E-2</v>
          </cell>
          <cell r="DV448">
            <v>3.2000000000000001E-2</v>
          </cell>
          <cell r="DW448">
            <v>0.76300000000000001</v>
          </cell>
          <cell r="DX448">
            <v>0.753</v>
          </cell>
          <cell r="DY448">
            <v>0.65600000000000003</v>
          </cell>
          <cell r="DZ448">
            <v>0.67700000000000005</v>
          </cell>
          <cell r="EA448">
            <v>0.73099999999999998</v>
          </cell>
          <cell r="EB448">
            <v>0.63400000000000001</v>
          </cell>
          <cell r="EC448">
            <v>0.66700000000000004</v>
          </cell>
          <cell r="ED448">
            <v>0.54800000000000004</v>
          </cell>
          <cell r="EE448">
            <v>0.61299999999999999</v>
          </cell>
          <cell r="EF448">
            <v>0.47299999999999998</v>
          </cell>
          <cell r="EG448">
            <v>5.3999999999999999E-2</v>
          </cell>
          <cell r="EH448">
            <v>4.2999999999999997E-2</v>
          </cell>
          <cell r="EJ448">
            <v>0.20399999999999999</v>
          </cell>
          <cell r="EK448">
            <v>5.3999999999999999E-2</v>
          </cell>
          <cell r="EL448">
            <v>1.0999999999999999E-2</v>
          </cell>
          <cell r="EN448">
            <v>0.161</v>
          </cell>
          <cell r="EO448">
            <v>0.33300000000000002</v>
          </cell>
          <cell r="EP448">
            <v>0.26900000000000002</v>
          </cell>
          <cell r="ER448">
            <v>5.3999999999999999E-2</v>
          </cell>
          <cell r="ES448">
            <v>6.5000000000000002E-2</v>
          </cell>
          <cell r="ET448">
            <v>0.129</v>
          </cell>
          <cell r="EV448">
            <v>0.108</v>
          </cell>
          <cell r="EW448">
            <v>0.495</v>
          </cell>
          <cell r="EX448">
            <v>0.54800000000000004</v>
          </cell>
          <cell r="EZ448">
            <v>8.36</v>
          </cell>
          <cell r="FA448">
            <v>1.0999999999999999E-2</v>
          </cell>
          <cell r="FB448">
            <v>0</v>
          </cell>
          <cell r="FC448">
            <v>2.1999999999999999E-2</v>
          </cell>
          <cell r="FD448">
            <v>2.1999999999999999E-2</v>
          </cell>
          <cell r="FE448">
            <v>2.1999999999999999E-2</v>
          </cell>
          <cell r="FF448">
            <v>6.5000000000000002E-2</v>
          </cell>
          <cell r="FG448">
            <v>6.5000000000000002E-2</v>
          </cell>
          <cell r="FH448">
            <v>0.215</v>
          </cell>
          <cell r="FI448">
            <v>0.183</v>
          </cell>
          <cell r="FJ448">
            <v>0.34399999999999997</v>
          </cell>
          <cell r="FK448">
            <v>5.3999999999999999E-2</v>
          </cell>
          <cell r="GA448">
            <v>2.1999999999999999E-2</v>
          </cell>
          <cell r="GB448">
            <v>3.2000000000000001E-2</v>
          </cell>
          <cell r="GC448">
            <v>1.0999999999999999E-2</v>
          </cell>
          <cell r="GD448">
            <v>5.3999999999999999E-2</v>
          </cell>
          <cell r="GE448">
            <v>6.5000000000000002E-2</v>
          </cell>
          <cell r="GF448">
            <v>1.0999999999999999E-2</v>
          </cell>
          <cell r="GG448">
            <v>0.38700000000000001</v>
          </cell>
          <cell r="GH448">
            <v>0.36599999999999999</v>
          </cell>
          <cell r="GI448">
            <v>0.40899999999999997</v>
          </cell>
          <cell r="GJ448">
            <v>0.312</v>
          </cell>
          <cell r="GK448">
            <v>0.48399999999999999</v>
          </cell>
          <cell r="GL448">
            <v>0.26900000000000002</v>
          </cell>
          <cell r="GM448">
            <v>0.51600000000000001</v>
          </cell>
          <cell r="GN448">
            <v>0.28999999999999998</v>
          </cell>
          <cell r="GO448">
            <v>0.33300000000000002</v>
          </cell>
          <cell r="GP448">
            <v>0.40899999999999997</v>
          </cell>
          <cell r="GQ448">
            <v>0.34399999999999997</v>
          </cell>
          <cell r="GR448">
            <v>0.66700000000000004</v>
          </cell>
          <cell r="GS448">
            <v>1.0999999999999999E-2</v>
          </cell>
          <cell r="GT448">
            <v>0.17199999999999999</v>
          </cell>
          <cell r="GU448">
            <v>0.129</v>
          </cell>
          <cell r="GV448">
            <v>8.5999999999999993E-2</v>
          </cell>
          <cell r="GW448">
            <v>4.2999999999999997E-2</v>
          </cell>
          <cell r="GX448">
            <v>2.1999999999999999E-2</v>
          </cell>
          <cell r="GY448">
            <v>0</v>
          </cell>
          <cell r="GZ448">
            <v>8.5999999999999993E-2</v>
          </cell>
          <cell r="HA448">
            <v>6.5000000000000002E-2</v>
          </cell>
          <cell r="HB448">
            <v>6.5000000000000002E-2</v>
          </cell>
          <cell r="HC448">
            <v>0</v>
          </cell>
          <cell r="HD448">
            <v>0</v>
          </cell>
          <cell r="HE448">
            <v>6.5000000000000002E-2</v>
          </cell>
          <cell r="HF448">
            <v>5.3999999999999999E-2</v>
          </cell>
          <cell r="HG448">
            <v>5.3999999999999999E-2</v>
          </cell>
          <cell r="HH448">
            <v>7.4999999999999997E-2</v>
          </cell>
          <cell r="HI448">
            <v>6.5000000000000002E-2</v>
          </cell>
          <cell r="HJ448">
            <v>3.2000000000000001E-2</v>
          </cell>
        </row>
        <row r="449">
          <cell r="G449" t="str">
            <v>PECK</v>
          </cell>
          <cell r="L449" t="str">
            <v>Midway Elementary Network</v>
          </cell>
          <cell r="AB449">
            <v>610120</v>
          </cell>
          <cell r="AR449" t="str">
            <v>&lt; 30</v>
          </cell>
          <cell r="AS449" t="str">
            <v/>
          </cell>
          <cell r="AT449" t="str">
            <v/>
          </cell>
          <cell r="AU449" t="str">
            <v/>
          </cell>
        </row>
        <row r="450">
          <cell r="G450" t="str">
            <v>IRVING</v>
          </cell>
          <cell r="L450" t="str">
            <v>Fulton Elementary Network</v>
          </cell>
          <cell r="AB450">
            <v>610121</v>
          </cell>
          <cell r="AR450" t="str">
            <v>54</v>
          </cell>
          <cell r="AS450" t="str">
            <v>neutral</v>
          </cell>
          <cell r="AT450" t="str">
            <v>weak</v>
          </cell>
          <cell r="AU450" t="str">
            <v>neutral</v>
          </cell>
          <cell r="AV450">
            <v>46</v>
          </cell>
          <cell r="AW450">
            <v>35</v>
          </cell>
          <cell r="AX450">
            <v>49</v>
          </cell>
          <cell r="AY450">
            <v>169</v>
          </cell>
          <cell r="AZ450">
            <v>4</v>
          </cell>
          <cell r="BA450">
            <v>4</v>
          </cell>
          <cell r="BB450">
            <v>101</v>
          </cell>
          <cell r="BC450">
            <v>47</v>
          </cell>
          <cell r="BI450">
            <v>1.7999999999999999E-2</v>
          </cell>
          <cell r="BJ450">
            <v>1.2E-2</v>
          </cell>
          <cell r="BK450">
            <v>0</v>
          </cell>
          <cell r="BL450">
            <v>1.7999999999999999E-2</v>
          </cell>
          <cell r="BM450">
            <v>0.03</v>
          </cell>
          <cell r="BN450">
            <v>4.7E-2</v>
          </cell>
          <cell r="BO450">
            <v>2.4E-2</v>
          </cell>
          <cell r="BP450">
            <v>3.5999999999999997E-2</v>
          </cell>
          <cell r="BQ450">
            <v>4.7E-2</v>
          </cell>
          <cell r="BR450">
            <v>2.4E-2</v>
          </cell>
          <cell r="BS450">
            <v>0.112</v>
          </cell>
          <cell r="BT450">
            <v>0.16</v>
          </cell>
          <cell r="BU450">
            <v>0.379</v>
          </cell>
          <cell r="BV450">
            <v>0.30199999999999999</v>
          </cell>
          <cell r="BW450">
            <v>0.36099999999999999</v>
          </cell>
          <cell r="BX450">
            <v>0.28999999999999998</v>
          </cell>
          <cell r="BY450">
            <v>0.40200000000000002</v>
          </cell>
          <cell r="BZ450">
            <v>0.32</v>
          </cell>
          <cell r="CA450">
            <v>1.2E-2</v>
          </cell>
          <cell r="CB450">
            <v>0.03</v>
          </cell>
          <cell r="CC450">
            <v>1.7999999999999999E-2</v>
          </cell>
          <cell r="CD450">
            <v>3.5999999999999997E-2</v>
          </cell>
          <cell r="CE450">
            <v>0.03</v>
          </cell>
          <cell r="CF450">
            <v>4.1000000000000002E-2</v>
          </cell>
          <cell r="CG450">
            <v>0.56799999999999995</v>
          </cell>
          <cell r="CH450">
            <v>0.621</v>
          </cell>
          <cell r="CI450">
            <v>0.57399999999999995</v>
          </cell>
          <cell r="CJ450">
            <v>0.63300000000000001</v>
          </cell>
          <cell r="CK450">
            <v>0.42599999999999999</v>
          </cell>
          <cell r="CL450">
            <v>0.432</v>
          </cell>
          <cell r="CM450">
            <v>6.0000000000000001E-3</v>
          </cell>
          <cell r="CN450">
            <v>6.0000000000000001E-3</v>
          </cell>
          <cell r="CO450">
            <v>6.0000000000000001E-3</v>
          </cell>
          <cell r="CP450">
            <v>0</v>
          </cell>
          <cell r="CQ450">
            <v>6.0000000000000001E-3</v>
          </cell>
          <cell r="CR450">
            <v>1.7999999999999999E-2</v>
          </cell>
          <cell r="CS450">
            <v>3.5999999999999997E-2</v>
          </cell>
          <cell r="CT450">
            <v>8.3000000000000004E-2</v>
          </cell>
          <cell r="CU450">
            <v>0.03</v>
          </cell>
          <cell r="CV450">
            <v>0.03</v>
          </cell>
          <cell r="CW450">
            <v>0.03</v>
          </cell>
          <cell r="CX450">
            <v>5.2999999999999999E-2</v>
          </cell>
          <cell r="CY450">
            <v>4.1000000000000002E-2</v>
          </cell>
          <cell r="CZ450">
            <v>6.5000000000000002E-2</v>
          </cell>
          <cell r="DA450">
            <v>7.6999999999999999E-2</v>
          </cell>
          <cell r="DB450">
            <v>7.0999999999999994E-2</v>
          </cell>
          <cell r="DC450">
            <v>0.11799999999999999</v>
          </cell>
          <cell r="DD450">
            <v>0.124</v>
          </cell>
          <cell r="DE450">
            <v>0.17199999999999999</v>
          </cell>
          <cell r="DF450">
            <v>0.22500000000000001</v>
          </cell>
          <cell r="DG450">
            <v>0.23100000000000001</v>
          </cell>
          <cell r="DH450">
            <v>0.19500000000000001</v>
          </cell>
          <cell r="DI450">
            <v>0.19500000000000001</v>
          </cell>
          <cell r="DJ450">
            <v>0.30199999999999999</v>
          </cell>
          <cell r="DK450">
            <v>0.314</v>
          </cell>
          <cell r="DL450">
            <v>0.22500000000000001</v>
          </cell>
          <cell r="DM450">
            <v>0.219</v>
          </cell>
          <cell r="DN450">
            <v>1.2E-2</v>
          </cell>
          <cell r="DO450">
            <v>1.2E-2</v>
          </cell>
          <cell r="DP450">
            <v>1.7999999999999999E-2</v>
          </cell>
          <cell r="DQ450">
            <v>0.03</v>
          </cell>
          <cell r="DR450">
            <v>2.4E-2</v>
          </cell>
          <cell r="DS450">
            <v>4.7E-2</v>
          </cell>
          <cell r="DT450">
            <v>1.2E-2</v>
          </cell>
          <cell r="DU450">
            <v>2.4E-2</v>
          </cell>
          <cell r="DV450">
            <v>2.4E-2</v>
          </cell>
          <cell r="DW450">
            <v>0.78100000000000003</v>
          </cell>
          <cell r="DX450">
            <v>0.72799999999999998</v>
          </cell>
          <cell r="DY450">
            <v>0.69199999999999995</v>
          </cell>
          <cell r="DZ450">
            <v>0.73399999999999999</v>
          </cell>
          <cell r="EA450">
            <v>0.71</v>
          </cell>
          <cell r="EB450">
            <v>0.55600000000000005</v>
          </cell>
          <cell r="EC450">
            <v>0.56799999999999995</v>
          </cell>
          <cell r="ED450">
            <v>0.55000000000000004</v>
          </cell>
          <cell r="EE450">
            <v>0.60399999999999998</v>
          </cell>
          <cell r="EF450">
            <v>0.38500000000000001</v>
          </cell>
          <cell r="EG450">
            <v>2.4E-2</v>
          </cell>
          <cell r="EH450">
            <v>1.7999999999999999E-2</v>
          </cell>
          <cell r="EJ450">
            <v>0.314</v>
          </cell>
          <cell r="EK450">
            <v>5.2999999999999999E-2</v>
          </cell>
          <cell r="EL450">
            <v>4.1000000000000002E-2</v>
          </cell>
          <cell r="EN450">
            <v>0.13</v>
          </cell>
          <cell r="EO450">
            <v>0.28399999999999997</v>
          </cell>
          <cell r="EP450">
            <v>0.27800000000000002</v>
          </cell>
          <cell r="ER450">
            <v>4.7E-2</v>
          </cell>
          <cell r="ES450">
            <v>5.8999999999999997E-2</v>
          </cell>
          <cell r="ET450">
            <v>0.11799999999999999</v>
          </cell>
          <cell r="EV450">
            <v>0.124</v>
          </cell>
          <cell r="EW450">
            <v>0.57999999999999996</v>
          </cell>
          <cell r="EX450">
            <v>0.54400000000000004</v>
          </cell>
          <cell r="EZ450">
            <v>8.1199999999999992</v>
          </cell>
          <cell r="FA450">
            <v>0</v>
          </cell>
          <cell r="FB450">
            <v>1.7999999999999999E-2</v>
          </cell>
          <cell r="FC450">
            <v>1.7999999999999999E-2</v>
          </cell>
          <cell r="FD450">
            <v>1.2E-2</v>
          </cell>
          <cell r="FE450">
            <v>9.5000000000000001E-2</v>
          </cell>
          <cell r="FF450">
            <v>5.2999999999999999E-2</v>
          </cell>
          <cell r="FG450">
            <v>8.3000000000000004E-2</v>
          </cell>
          <cell r="FH450">
            <v>0.189</v>
          </cell>
          <cell r="FI450">
            <v>0.14799999999999999</v>
          </cell>
          <cell r="FJ450">
            <v>0.34300000000000003</v>
          </cell>
          <cell r="FK450">
            <v>4.1000000000000002E-2</v>
          </cell>
          <cell r="GA450">
            <v>6.0000000000000001E-3</v>
          </cell>
          <cell r="GB450">
            <v>1.7999999999999999E-2</v>
          </cell>
          <cell r="GC450">
            <v>3.5999999999999997E-2</v>
          </cell>
          <cell r="GD450">
            <v>1.7999999999999999E-2</v>
          </cell>
          <cell r="GE450">
            <v>0.124</v>
          </cell>
          <cell r="GF450">
            <v>0</v>
          </cell>
          <cell r="GG450">
            <v>0.314</v>
          </cell>
          <cell r="GH450">
            <v>0.314</v>
          </cell>
          <cell r="GI450">
            <v>0.29599999999999999</v>
          </cell>
          <cell r="GJ450">
            <v>0.379</v>
          </cell>
          <cell r="GK450">
            <v>0.373</v>
          </cell>
          <cell r="GL450">
            <v>0.32</v>
          </cell>
          <cell r="GM450">
            <v>0.59199999999999997</v>
          </cell>
          <cell r="GN450">
            <v>0.42</v>
          </cell>
          <cell r="GO450">
            <v>0.39100000000000001</v>
          </cell>
          <cell r="GP450">
            <v>0.44400000000000001</v>
          </cell>
          <cell r="GQ450">
            <v>0.34300000000000003</v>
          </cell>
          <cell r="GR450">
            <v>0.56200000000000006</v>
          </cell>
          <cell r="GS450">
            <v>1.7999999999999999E-2</v>
          </cell>
          <cell r="GT450">
            <v>0.14799999999999999</v>
          </cell>
          <cell r="GU450">
            <v>0.154</v>
          </cell>
          <cell r="GV450">
            <v>6.5000000000000002E-2</v>
          </cell>
          <cell r="GW450">
            <v>5.8999999999999997E-2</v>
          </cell>
          <cell r="GX450">
            <v>2.4E-2</v>
          </cell>
          <cell r="GY450">
            <v>3.5999999999999997E-2</v>
          </cell>
          <cell r="GZ450">
            <v>3.5999999999999997E-2</v>
          </cell>
          <cell r="HA450">
            <v>6.5000000000000002E-2</v>
          </cell>
          <cell r="HB450">
            <v>4.1000000000000002E-2</v>
          </cell>
          <cell r="HC450">
            <v>3.5999999999999997E-2</v>
          </cell>
          <cell r="HD450">
            <v>4.1000000000000002E-2</v>
          </cell>
          <cell r="HE450">
            <v>3.5999999999999997E-2</v>
          </cell>
          <cell r="HF450">
            <v>6.5000000000000002E-2</v>
          </cell>
          <cell r="HG450">
            <v>5.8999999999999997E-2</v>
          </cell>
          <cell r="HH450">
            <v>5.2999999999999999E-2</v>
          </cell>
          <cell r="HI450">
            <v>6.5000000000000002E-2</v>
          </cell>
          <cell r="HJ450">
            <v>5.2999999999999999E-2</v>
          </cell>
        </row>
        <row r="451">
          <cell r="G451" t="str">
            <v>PEIRCE</v>
          </cell>
          <cell r="L451" t="str">
            <v>Ravenswood-Ridge Elementary Network</v>
          </cell>
          <cell r="AB451">
            <v>610122</v>
          </cell>
          <cell r="AR451" t="str">
            <v>&gt; 75</v>
          </cell>
          <cell r="AS451" t="str">
            <v>neutral</v>
          </cell>
          <cell r="AT451" t="str">
            <v>neutral</v>
          </cell>
          <cell r="AU451" t="str">
            <v>strong</v>
          </cell>
          <cell r="AV451">
            <v>44</v>
          </cell>
          <cell r="AW451">
            <v>53</v>
          </cell>
          <cell r="AX451">
            <v>61</v>
          </cell>
          <cell r="AY451">
            <v>456</v>
          </cell>
          <cell r="AZ451">
            <v>96</v>
          </cell>
          <cell r="BA451">
            <v>28</v>
          </cell>
          <cell r="BB451">
            <v>36</v>
          </cell>
          <cell r="BC451">
            <v>250</v>
          </cell>
          <cell r="BI451">
            <v>2.5999999999999999E-2</v>
          </cell>
          <cell r="BJ451">
            <v>1.0999999999999999E-2</v>
          </cell>
          <cell r="BK451">
            <v>1.7999999999999999E-2</v>
          </cell>
          <cell r="BL451">
            <v>8.9999999999999993E-3</v>
          </cell>
          <cell r="BM451">
            <v>2.5999999999999999E-2</v>
          </cell>
          <cell r="BN451">
            <v>5.7000000000000002E-2</v>
          </cell>
          <cell r="BO451">
            <v>0.112</v>
          </cell>
          <cell r="BP451">
            <v>6.6000000000000003E-2</v>
          </cell>
          <cell r="BQ451">
            <v>6.0999999999999999E-2</v>
          </cell>
          <cell r="BR451">
            <v>3.1E-2</v>
          </cell>
          <cell r="BS451">
            <v>9.6000000000000002E-2</v>
          </cell>
          <cell r="BT451">
            <v>0.156</v>
          </cell>
          <cell r="BU451">
            <v>0.371</v>
          </cell>
          <cell r="BV451">
            <v>0.29399999999999998</v>
          </cell>
          <cell r="BW451">
            <v>0.40600000000000003</v>
          </cell>
          <cell r="BX451">
            <v>0.21099999999999999</v>
          </cell>
          <cell r="BY451">
            <v>0.40100000000000002</v>
          </cell>
          <cell r="BZ451">
            <v>0.35499999999999998</v>
          </cell>
          <cell r="CA451">
            <v>8.9999999999999993E-3</v>
          </cell>
          <cell r="CB451">
            <v>1.7999999999999999E-2</v>
          </cell>
          <cell r="CC451">
            <v>1.2999999999999999E-2</v>
          </cell>
          <cell r="CD451">
            <v>1.0999999999999999E-2</v>
          </cell>
          <cell r="CE451">
            <v>1.4999999999999999E-2</v>
          </cell>
          <cell r="CF451">
            <v>1.7999999999999999E-2</v>
          </cell>
          <cell r="CG451">
            <v>0.48199999999999998</v>
          </cell>
          <cell r="CH451">
            <v>0.61199999999999999</v>
          </cell>
          <cell r="CI451">
            <v>0.502</v>
          </cell>
          <cell r="CJ451">
            <v>0.73899999999999999</v>
          </cell>
          <cell r="CK451">
            <v>0.46100000000000002</v>
          </cell>
          <cell r="CL451">
            <v>0.41399999999999998</v>
          </cell>
          <cell r="CM451">
            <v>1.0999999999999999E-2</v>
          </cell>
          <cell r="CN451">
            <v>7.0000000000000001E-3</v>
          </cell>
          <cell r="CO451">
            <v>7.0000000000000001E-3</v>
          </cell>
          <cell r="CP451">
            <v>1.2999999999999999E-2</v>
          </cell>
          <cell r="CQ451">
            <v>4.0000000000000001E-3</v>
          </cell>
          <cell r="CR451">
            <v>1.2999999999999999E-2</v>
          </cell>
          <cell r="CS451">
            <v>2.9000000000000001E-2</v>
          </cell>
          <cell r="CT451">
            <v>6.0999999999999999E-2</v>
          </cell>
          <cell r="CU451">
            <v>4.2000000000000003E-2</v>
          </cell>
          <cell r="CV451">
            <v>8.9999999999999993E-3</v>
          </cell>
          <cell r="CW451">
            <v>0.02</v>
          </cell>
          <cell r="CX451">
            <v>2.1999999999999999E-2</v>
          </cell>
          <cell r="CY451">
            <v>3.1E-2</v>
          </cell>
          <cell r="CZ451">
            <v>1.4999999999999999E-2</v>
          </cell>
          <cell r="DA451">
            <v>2.5999999999999999E-2</v>
          </cell>
          <cell r="DB451">
            <v>7.0000000000000007E-2</v>
          </cell>
          <cell r="DC451">
            <v>8.5999999999999993E-2</v>
          </cell>
          <cell r="DD451">
            <v>7.4999999999999997E-2</v>
          </cell>
          <cell r="DE451">
            <v>0.13800000000000001</v>
          </cell>
          <cell r="DF451">
            <v>0.16700000000000001</v>
          </cell>
          <cell r="DG451">
            <v>0.19700000000000001</v>
          </cell>
          <cell r="DH451">
            <v>0.18</v>
          </cell>
          <cell r="DI451">
            <v>0.193</v>
          </cell>
          <cell r="DJ451">
            <v>0.248</v>
          </cell>
          <cell r="DK451">
            <v>0.26500000000000001</v>
          </cell>
          <cell r="DL451">
            <v>0.27200000000000002</v>
          </cell>
          <cell r="DM451">
            <v>0.21099999999999999</v>
          </cell>
          <cell r="DN451">
            <v>7.0000000000000001E-3</v>
          </cell>
          <cell r="DO451">
            <v>1.0999999999999999E-2</v>
          </cell>
          <cell r="DP451">
            <v>1.0999999999999999E-2</v>
          </cell>
          <cell r="DQ451">
            <v>1.2999999999999999E-2</v>
          </cell>
          <cell r="DR451">
            <v>1.2999999999999999E-2</v>
          </cell>
          <cell r="DS451">
            <v>2.4E-2</v>
          </cell>
          <cell r="DT451">
            <v>1.2999999999999999E-2</v>
          </cell>
          <cell r="DU451">
            <v>0.02</v>
          </cell>
          <cell r="DV451">
            <v>1.2999999999999999E-2</v>
          </cell>
          <cell r="DW451">
            <v>0.83599999999999997</v>
          </cell>
          <cell r="DX451">
            <v>0.79600000000000004</v>
          </cell>
          <cell r="DY451">
            <v>0.76300000000000001</v>
          </cell>
          <cell r="DZ451">
            <v>0.76300000000000001</v>
          </cell>
          <cell r="EA451">
            <v>0.77400000000000002</v>
          </cell>
          <cell r="EB451">
            <v>0.68899999999999995</v>
          </cell>
          <cell r="EC451">
            <v>0.623</v>
          </cell>
          <cell r="ED451">
            <v>0.56100000000000005</v>
          </cell>
          <cell r="EE451">
            <v>0.66</v>
          </cell>
          <cell r="EF451">
            <v>0.39900000000000002</v>
          </cell>
          <cell r="EG451">
            <v>1.0999999999999999E-2</v>
          </cell>
          <cell r="EH451">
            <v>2E-3</v>
          </cell>
          <cell r="EJ451">
            <v>0.33800000000000002</v>
          </cell>
          <cell r="EK451">
            <v>2.9000000000000001E-2</v>
          </cell>
          <cell r="EL451">
            <v>4.0000000000000001E-3</v>
          </cell>
          <cell r="EN451">
            <v>0.112</v>
          </cell>
          <cell r="EO451">
            <v>0.28699999999999998</v>
          </cell>
          <cell r="EP451">
            <v>0.28100000000000003</v>
          </cell>
          <cell r="ER451">
            <v>7.1999999999999995E-2</v>
          </cell>
          <cell r="ES451">
            <v>4.8000000000000001E-2</v>
          </cell>
          <cell r="ET451">
            <v>6.0999999999999999E-2</v>
          </cell>
          <cell r="EV451">
            <v>7.9000000000000001E-2</v>
          </cell>
          <cell r="EW451">
            <v>0.625</v>
          </cell>
          <cell r="EX451">
            <v>0.65100000000000002</v>
          </cell>
          <cell r="EZ451">
            <v>8.85</v>
          </cell>
          <cell r="FA451">
            <v>7.0000000000000001E-3</v>
          </cell>
          <cell r="FB451">
            <v>2E-3</v>
          </cell>
          <cell r="FC451">
            <v>4.0000000000000001E-3</v>
          </cell>
          <cell r="FD451">
            <v>2E-3</v>
          </cell>
          <cell r="FE451">
            <v>3.3000000000000002E-2</v>
          </cell>
          <cell r="FF451">
            <v>3.1E-2</v>
          </cell>
          <cell r="FG451">
            <v>7.0000000000000007E-2</v>
          </cell>
          <cell r="FH451">
            <v>0.14299999999999999</v>
          </cell>
          <cell r="FI451">
            <v>0.21299999999999999</v>
          </cell>
          <cell r="FJ451">
            <v>0.46899999999999997</v>
          </cell>
          <cell r="FK451">
            <v>2.5999999999999999E-2</v>
          </cell>
          <cell r="GA451">
            <v>8.9999999999999993E-3</v>
          </cell>
          <cell r="GB451">
            <v>0.02</v>
          </cell>
          <cell r="GC451">
            <v>7.0000000000000001E-3</v>
          </cell>
          <cell r="GD451">
            <v>2.1999999999999999E-2</v>
          </cell>
          <cell r="GE451">
            <v>6.8000000000000005E-2</v>
          </cell>
          <cell r="GF451">
            <v>4.0000000000000001E-3</v>
          </cell>
          <cell r="GG451">
            <v>0.26500000000000001</v>
          </cell>
          <cell r="GH451">
            <v>0.26300000000000001</v>
          </cell>
          <cell r="GI451">
            <v>0.23499999999999999</v>
          </cell>
          <cell r="GJ451">
            <v>0.36399999999999999</v>
          </cell>
          <cell r="GK451">
            <v>0.434</v>
          </cell>
          <cell r="GL451">
            <v>0.26300000000000001</v>
          </cell>
          <cell r="GM451">
            <v>0.65600000000000003</v>
          </cell>
          <cell r="GN451">
            <v>0.42299999999999999</v>
          </cell>
          <cell r="GO451">
            <v>0.55500000000000005</v>
          </cell>
          <cell r="GP451">
            <v>0.47099999999999997</v>
          </cell>
          <cell r="GQ451">
            <v>0.32500000000000001</v>
          </cell>
          <cell r="GR451">
            <v>0.66700000000000004</v>
          </cell>
          <cell r="GS451">
            <v>2.5999999999999999E-2</v>
          </cell>
          <cell r="GT451">
            <v>0.21299999999999999</v>
          </cell>
          <cell r="GU451">
            <v>0.13200000000000001</v>
          </cell>
          <cell r="GV451">
            <v>8.1000000000000003E-2</v>
          </cell>
          <cell r="GW451">
            <v>7.9000000000000001E-2</v>
          </cell>
          <cell r="GX451">
            <v>1.7999999999999999E-2</v>
          </cell>
          <cell r="GY451">
            <v>8.9999999999999993E-3</v>
          </cell>
          <cell r="GZ451">
            <v>3.1E-2</v>
          </cell>
          <cell r="HA451">
            <v>2.4E-2</v>
          </cell>
          <cell r="HB451">
            <v>1.4999999999999999E-2</v>
          </cell>
          <cell r="HC451">
            <v>4.3999999999999997E-2</v>
          </cell>
          <cell r="HD451">
            <v>8.9999999999999993E-3</v>
          </cell>
          <cell r="HE451">
            <v>3.5000000000000003E-2</v>
          </cell>
          <cell r="HF451">
            <v>0.05</v>
          </cell>
          <cell r="HG451">
            <v>4.8000000000000001E-2</v>
          </cell>
          <cell r="HH451">
            <v>4.5999999999999999E-2</v>
          </cell>
          <cell r="HI451">
            <v>0.05</v>
          </cell>
          <cell r="HJ451">
            <v>3.9E-2</v>
          </cell>
        </row>
        <row r="452">
          <cell r="G452" t="str">
            <v>PENN</v>
          </cell>
          <cell r="L452" t="str">
            <v>Austin-North Lawndale Elementary Network</v>
          </cell>
          <cell r="AB452">
            <v>610123</v>
          </cell>
          <cell r="AR452" t="str">
            <v>54</v>
          </cell>
          <cell r="AS452" t="str">
            <v>strong</v>
          </cell>
          <cell r="AT452" t="str">
            <v>strong</v>
          </cell>
          <cell r="AU452" t="str">
            <v>strong</v>
          </cell>
          <cell r="AV452">
            <v>70</v>
          </cell>
          <cell r="AW452">
            <v>79</v>
          </cell>
          <cell r="AX452">
            <v>76</v>
          </cell>
          <cell r="AY452">
            <v>116</v>
          </cell>
          <cell r="AZ452">
            <v>1</v>
          </cell>
          <cell r="BA452">
            <v>0</v>
          </cell>
          <cell r="BB452">
            <v>91</v>
          </cell>
          <cell r="BC452">
            <v>21</v>
          </cell>
          <cell r="BI452">
            <v>8.9999999999999993E-3</v>
          </cell>
          <cell r="BJ452">
            <v>8.9999999999999993E-3</v>
          </cell>
          <cell r="BK452">
            <v>8.9999999999999993E-3</v>
          </cell>
          <cell r="BL452">
            <v>0</v>
          </cell>
          <cell r="BM452">
            <v>1.7000000000000001E-2</v>
          </cell>
          <cell r="BN452">
            <v>2.5999999999999999E-2</v>
          </cell>
          <cell r="BO452">
            <v>5.1999999999999998E-2</v>
          </cell>
          <cell r="BP452">
            <v>1.7000000000000001E-2</v>
          </cell>
          <cell r="BQ452">
            <v>4.2999999999999997E-2</v>
          </cell>
          <cell r="BR452">
            <v>8.9999999999999993E-3</v>
          </cell>
          <cell r="BS452">
            <v>8.5999999999999993E-2</v>
          </cell>
          <cell r="BT452">
            <v>8.5999999999999993E-2</v>
          </cell>
          <cell r="BU452">
            <v>0.24099999999999999</v>
          </cell>
          <cell r="BV452">
            <v>0.17199999999999999</v>
          </cell>
          <cell r="BW452">
            <v>0.23300000000000001</v>
          </cell>
          <cell r="BX452">
            <v>0.224</v>
          </cell>
          <cell r="BY452">
            <v>0.224</v>
          </cell>
          <cell r="BZ452">
            <v>0.24099999999999999</v>
          </cell>
          <cell r="CA452">
            <v>2.5999999999999999E-2</v>
          </cell>
          <cell r="CB452">
            <v>8.9999999999999993E-3</v>
          </cell>
          <cell r="CC452">
            <v>3.4000000000000002E-2</v>
          </cell>
          <cell r="CD452">
            <v>2.5999999999999999E-2</v>
          </cell>
          <cell r="CE452">
            <v>0</v>
          </cell>
          <cell r="CF452">
            <v>3.4000000000000002E-2</v>
          </cell>
          <cell r="CG452">
            <v>0.67200000000000004</v>
          </cell>
          <cell r="CH452">
            <v>0.79300000000000004</v>
          </cell>
          <cell r="CI452">
            <v>0.68100000000000005</v>
          </cell>
          <cell r="CJ452">
            <v>0.74099999999999999</v>
          </cell>
          <cell r="CK452">
            <v>0.67200000000000004</v>
          </cell>
          <cell r="CL452">
            <v>0.61199999999999999</v>
          </cell>
          <cell r="CM452">
            <v>0</v>
          </cell>
          <cell r="CN452">
            <v>1.7000000000000001E-2</v>
          </cell>
          <cell r="CO452">
            <v>0</v>
          </cell>
          <cell r="CP452">
            <v>8.9999999999999993E-3</v>
          </cell>
          <cell r="CQ452">
            <v>8.9999999999999993E-3</v>
          </cell>
          <cell r="CR452">
            <v>0</v>
          </cell>
          <cell r="CS452">
            <v>0</v>
          </cell>
          <cell r="CT452">
            <v>8.9999999999999993E-3</v>
          </cell>
          <cell r="CU452">
            <v>0</v>
          </cell>
          <cell r="CV452">
            <v>0</v>
          </cell>
          <cell r="CW452">
            <v>2.5999999999999999E-2</v>
          </cell>
          <cell r="CX452">
            <v>8.9999999999999993E-3</v>
          </cell>
          <cell r="CY452">
            <v>0.06</v>
          </cell>
          <cell r="CZ452">
            <v>8.9999999999999993E-3</v>
          </cell>
          <cell r="DA452">
            <v>4.2999999999999997E-2</v>
          </cell>
          <cell r="DB452">
            <v>3.4000000000000002E-2</v>
          </cell>
          <cell r="DC452">
            <v>3.4000000000000002E-2</v>
          </cell>
          <cell r="DD452">
            <v>5.1999999999999998E-2</v>
          </cell>
          <cell r="DE452">
            <v>0.112</v>
          </cell>
          <cell r="DF452">
            <v>0.10299999999999999</v>
          </cell>
          <cell r="DG452">
            <v>0.121</v>
          </cell>
          <cell r="DH452">
            <v>9.5000000000000001E-2</v>
          </cell>
          <cell r="DI452">
            <v>9.5000000000000001E-2</v>
          </cell>
          <cell r="DJ452">
            <v>0.216</v>
          </cell>
          <cell r="DK452">
            <v>0.155</v>
          </cell>
          <cell r="DL452">
            <v>0.19</v>
          </cell>
          <cell r="DM452">
            <v>0.112</v>
          </cell>
          <cell r="DN452">
            <v>1.7000000000000001E-2</v>
          </cell>
          <cell r="DO452">
            <v>0</v>
          </cell>
          <cell r="DP452">
            <v>3.4000000000000002E-2</v>
          </cell>
          <cell r="DQ452">
            <v>8.9999999999999993E-3</v>
          </cell>
          <cell r="DR452">
            <v>0</v>
          </cell>
          <cell r="DS452">
            <v>0</v>
          </cell>
          <cell r="DT452">
            <v>2.5999999999999999E-2</v>
          </cell>
          <cell r="DU452">
            <v>0</v>
          </cell>
          <cell r="DV452">
            <v>2.5999999999999999E-2</v>
          </cell>
          <cell r="DW452">
            <v>0.871</v>
          </cell>
          <cell r="DX452">
            <v>0.85299999999999998</v>
          </cell>
          <cell r="DY452">
            <v>0.83599999999999997</v>
          </cell>
          <cell r="DZ452">
            <v>0.82799999999999996</v>
          </cell>
          <cell r="EA452">
            <v>0.88800000000000001</v>
          </cell>
          <cell r="EB452">
            <v>0.74099999999999999</v>
          </cell>
          <cell r="EC452">
            <v>0.78400000000000003</v>
          </cell>
          <cell r="ED452">
            <v>0.76700000000000002</v>
          </cell>
          <cell r="EE452">
            <v>0.81</v>
          </cell>
          <cell r="EF452">
            <v>0.51700000000000002</v>
          </cell>
          <cell r="EG452">
            <v>8.9999999999999993E-3</v>
          </cell>
          <cell r="EH452">
            <v>0</v>
          </cell>
          <cell r="EJ452">
            <v>0.24099999999999999</v>
          </cell>
          <cell r="EK452">
            <v>6.9000000000000006E-2</v>
          </cell>
          <cell r="EL452">
            <v>4.2999999999999997E-2</v>
          </cell>
          <cell r="EN452">
            <v>8.5999999999999993E-2</v>
          </cell>
          <cell r="EO452">
            <v>0.20699999999999999</v>
          </cell>
          <cell r="EP452">
            <v>0.20699999999999999</v>
          </cell>
          <cell r="ER452">
            <v>1.7000000000000001E-2</v>
          </cell>
          <cell r="ES452">
            <v>2.5999999999999999E-2</v>
          </cell>
          <cell r="ET452">
            <v>0.06</v>
          </cell>
          <cell r="EV452">
            <v>0.13800000000000001</v>
          </cell>
          <cell r="EW452">
            <v>0.69</v>
          </cell>
          <cell r="EX452">
            <v>0.69</v>
          </cell>
          <cell r="EZ452">
            <v>8.6300000000000008</v>
          </cell>
          <cell r="FA452">
            <v>8.9999999999999993E-3</v>
          </cell>
          <cell r="FB452">
            <v>0</v>
          </cell>
          <cell r="FC452">
            <v>1.7000000000000001E-2</v>
          </cell>
          <cell r="FD452">
            <v>1.7000000000000001E-2</v>
          </cell>
          <cell r="FE452">
            <v>5.1999999999999998E-2</v>
          </cell>
          <cell r="FF452">
            <v>2.5999999999999999E-2</v>
          </cell>
          <cell r="FG452">
            <v>0.129</v>
          </cell>
          <cell r="FH452">
            <v>8.5999999999999993E-2</v>
          </cell>
          <cell r="FI452">
            <v>0.10299999999999999</v>
          </cell>
          <cell r="FJ452">
            <v>0.52600000000000002</v>
          </cell>
          <cell r="FK452">
            <v>3.4000000000000002E-2</v>
          </cell>
          <cell r="GA452">
            <v>8.9999999999999993E-3</v>
          </cell>
          <cell r="GB452">
            <v>8.9999999999999993E-3</v>
          </cell>
          <cell r="GC452">
            <v>8.9999999999999993E-3</v>
          </cell>
          <cell r="GD452">
            <v>0</v>
          </cell>
          <cell r="GE452">
            <v>7.8E-2</v>
          </cell>
          <cell r="GF452">
            <v>0</v>
          </cell>
          <cell r="GG452">
            <v>0.19800000000000001</v>
          </cell>
          <cell r="GH452">
            <v>0.224</v>
          </cell>
          <cell r="GI452">
            <v>0.26700000000000002</v>
          </cell>
          <cell r="GJ452">
            <v>0.27600000000000002</v>
          </cell>
          <cell r="GK452">
            <v>0.27600000000000002</v>
          </cell>
          <cell r="GL452">
            <v>0.23300000000000001</v>
          </cell>
          <cell r="GM452">
            <v>0.73299999999999998</v>
          </cell>
          <cell r="GN452">
            <v>0.56899999999999995</v>
          </cell>
          <cell r="GO452">
            <v>0.56899999999999995</v>
          </cell>
          <cell r="GP452">
            <v>0.52600000000000002</v>
          </cell>
          <cell r="GQ452">
            <v>0.50900000000000001</v>
          </cell>
          <cell r="GR452">
            <v>0.69</v>
          </cell>
          <cell r="GS452">
            <v>8.9999999999999993E-3</v>
          </cell>
          <cell r="GT452">
            <v>7.8E-2</v>
          </cell>
          <cell r="GU452">
            <v>6.9000000000000006E-2</v>
          </cell>
          <cell r="GV452">
            <v>9.5000000000000001E-2</v>
          </cell>
          <cell r="GW452">
            <v>0.06</v>
          </cell>
          <cell r="GX452">
            <v>0</v>
          </cell>
          <cell r="GY452">
            <v>3.4000000000000002E-2</v>
          </cell>
          <cell r="GZ452">
            <v>5.1999999999999998E-2</v>
          </cell>
          <cell r="HA452">
            <v>3.4000000000000002E-2</v>
          </cell>
          <cell r="HB452">
            <v>3.4000000000000002E-2</v>
          </cell>
          <cell r="HC452">
            <v>3.4000000000000002E-2</v>
          </cell>
          <cell r="HD452">
            <v>3.4000000000000002E-2</v>
          </cell>
          <cell r="HE452">
            <v>1.7000000000000001E-2</v>
          </cell>
          <cell r="HF452">
            <v>6.9000000000000006E-2</v>
          </cell>
          <cell r="HG452">
            <v>5.1999999999999998E-2</v>
          </cell>
          <cell r="HH452">
            <v>6.9000000000000006E-2</v>
          </cell>
          <cell r="HI452">
            <v>4.2999999999999997E-2</v>
          </cell>
          <cell r="HJ452">
            <v>4.2999999999999997E-2</v>
          </cell>
        </row>
        <row r="453">
          <cell r="G453" t="str">
            <v>WASHINGTON, H</v>
          </cell>
          <cell r="L453" t="str">
            <v>Skyway Elementary Network</v>
          </cell>
          <cell r="AB453">
            <v>610124</v>
          </cell>
          <cell r="AR453" t="str">
            <v>&lt; 30</v>
          </cell>
          <cell r="AS453" t="str">
            <v/>
          </cell>
          <cell r="AT453" t="str">
            <v/>
          </cell>
          <cell r="AU453" t="str">
            <v/>
          </cell>
        </row>
        <row r="454">
          <cell r="G454" t="str">
            <v>RUIZ</v>
          </cell>
          <cell r="L454" t="str">
            <v>Pilsen-Little Village Elementary Network</v>
          </cell>
          <cell r="AB454">
            <v>610125</v>
          </cell>
          <cell r="AR454" t="str">
            <v>&lt; 30</v>
          </cell>
          <cell r="AS454" t="str">
            <v/>
          </cell>
          <cell r="AT454" t="str">
            <v/>
          </cell>
          <cell r="AU454" t="str">
            <v/>
          </cell>
        </row>
        <row r="455">
          <cell r="G455" t="str">
            <v>PERSHING</v>
          </cell>
          <cell r="L455" t="str">
            <v>Burnham Park Elementary Network</v>
          </cell>
          <cell r="AB455">
            <v>610126</v>
          </cell>
          <cell r="AR455" t="str">
            <v>41</v>
          </cell>
          <cell r="AS455" t="str">
            <v>very strong</v>
          </cell>
          <cell r="AT455" t="str">
            <v>strong</v>
          </cell>
          <cell r="AU455" t="str">
            <v>strong</v>
          </cell>
          <cell r="AV455">
            <v>80</v>
          </cell>
          <cell r="AW455">
            <v>70</v>
          </cell>
          <cell r="AX455">
            <v>64</v>
          </cell>
          <cell r="AY455">
            <v>85</v>
          </cell>
          <cell r="AZ455">
            <v>0</v>
          </cell>
          <cell r="BA455">
            <v>2</v>
          </cell>
          <cell r="BB455">
            <v>77</v>
          </cell>
          <cell r="BC455">
            <v>1</v>
          </cell>
          <cell r="BI455">
            <v>0</v>
          </cell>
          <cell r="BJ455">
            <v>1.2E-2</v>
          </cell>
          <cell r="BK455">
            <v>0</v>
          </cell>
          <cell r="BL455">
            <v>0</v>
          </cell>
          <cell r="BM455">
            <v>2.4E-2</v>
          </cell>
          <cell r="BN455">
            <v>5.8999999999999997E-2</v>
          </cell>
          <cell r="BO455">
            <v>1.2E-2</v>
          </cell>
          <cell r="BP455">
            <v>2.4E-2</v>
          </cell>
          <cell r="BQ455">
            <v>1.2E-2</v>
          </cell>
          <cell r="BR455">
            <v>0</v>
          </cell>
          <cell r="BS455">
            <v>5.8999999999999997E-2</v>
          </cell>
          <cell r="BT455">
            <v>0.11799999999999999</v>
          </cell>
          <cell r="BU455">
            <v>0.16500000000000001</v>
          </cell>
          <cell r="BV455">
            <v>0.11799999999999999</v>
          </cell>
          <cell r="BW455">
            <v>0.16500000000000001</v>
          </cell>
          <cell r="BX455">
            <v>0.153</v>
          </cell>
          <cell r="BY455">
            <v>0.318</v>
          </cell>
          <cell r="BZ455">
            <v>0.23499999999999999</v>
          </cell>
          <cell r="CA455">
            <v>0</v>
          </cell>
          <cell r="CB455">
            <v>0</v>
          </cell>
          <cell r="CC455">
            <v>0</v>
          </cell>
          <cell r="CD455">
            <v>1.2E-2</v>
          </cell>
          <cell r="CE455">
            <v>1.2E-2</v>
          </cell>
          <cell r="CF455">
            <v>2.4E-2</v>
          </cell>
          <cell r="CG455">
            <v>0.82399999999999995</v>
          </cell>
          <cell r="CH455">
            <v>0.84699999999999998</v>
          </cell>
          <cell r="CI455">
            <v>0.82399999999999995</v>
          </cell>
          <cell r="CJ455">
            <v>0.83499999999999996</v>
          </cell>
          <cell r="CK455">
            <v>0.58799999999999997</v>
          </cell>
          <cell r="CL455">
            <v>0.56499999999999995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2.4E-2</v>
          </cell>
          <cell r="CT455">
            <v>4.7E-2</v>
          </cell>
          <cell r="CU455">
            <v>3.5000000000000003E-2</v>
          </cell>
          <cell r="CV455">
            <v>2.4E-2</v>
          </cell>
          <cell r="CW455">
            <v>1.2E-2</v>
          </cell>
          <cell r="CX455">
            <v>1.2E-2</v>
          </cell>
          <cell r="CY455">
            <v>1.2E-2</v>
          </cell>
          <cell r="CZ455">
            <v>1.2E-2</v>
          </cell>
          <cell r="DA455">
            <v>0.106</v>
          </cell>
          <cell r="DB455">
            <v>4.7E-2</v>
          </cell>
          <cell r="DC455">
            <v>9.4E-2</v>
          </cell>
          <cell r="DD455">
            <v>7.0999999999999994E-2</v>
          </cell>
          <cell r="DE455">
            <v>5.8999999999999997E-2</v>
          </cell>
          <cell r="DF455">
            <v>0.11799999999999999</v>
          </cell>
          <cell r="DG455">
            <v>0.14099999999999999</v>
          </cell>
          <cell r="DH455">
            <v>0.11799999999999999</v>
          </cell>
          <cell r="DI455">
            <v>0.153</v>
          </cell>
          <cell r="DJ455">
            <v>0.21199999999999999</v>
          </cell>
          <cell r="DK455">
            <v>0.153</v>
          </cell>
          <cell r="DL455">
            <v>0.129</v>
          </cell>
          <cell r="DM455">
            <v>0.153</v>
          </cell>
          <cell r="DN455">
            <v>1.2E-2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1.2E-2</v>
          </cell>
          <cell r="DT455">
            <v>0</v>
          </cell>
          <cell r="DU455">
            <v>0</v>
          </cell>
          <cell r="DV455">
            <v>1.2E-2</v>
          </cell>
          <cell r="DW455">
            <v>0.90600000000000003</v>
          </cell>
          <cell r="DX455">
            <v>0.871</v>
          </cell>
          <cell r="DY455">
            <v>0.84699999999999998</v>
          </cell>
          <cell r="DZ455">
            <v>0.871</v>
          </cell>
          <cell r="EA455">
            <v>0.83499999999999996</v>
          </cell>
          <cell r="EB455">
            <v>0.67100000000000004</v>
          </cell>
          <cell r="EC455">
            <v>0.77600000000000002</v>
          </cell>
          <cell r="ED455">
            <v>0.72899999999999998</v>
          </cell>
          <cell r="EE455">
            <v>0.72899999999999998</v>
          </cell>
          <cell r="EF455">
            <v>0.58799999999999997</v>
          </cell>
          <cell r="EG455">
            <v>0</v>
          </cell>
          <cell r="EH455">
            <v>0</v>
          </cell>
          <cell r="EJ455">
            <v>0.28199999999999997</v>
          </cell>
          <cell r="EK455">
            <v>0</v>
          </cell>
          <cell r="EL455">
            <v>0</v>
          </cell>
          <cell r="EN455">
            <v>2.4E-2</v>
          </cell>
          <cell r="EO455">
            <v>0.23499999999999999</v>
          </cell>
          <cell r="EP455">
            <v>0.23499999999999999</v>
          </cell>
          <cell r="ER455">
            <v>2.4E-2</v>
          </cell>
          <cell r="ES455">
            <v>3.5000000000000003E-2</v>
          </cell>
          <cell r="ET455">
            <v>5.8999999999999997E-2</v>
          </cell>
          <cell r="EV455">
            <v>8.2000000000000003E-2</v>
          </cell>
          <cell r="EW455">
            <v>0.72899999999999998</v>
          </cell>
          <cell r="EX455">
            <v>0.70599999999999996</v>
          </cell>
          <cell r="EZ455">
            <v>8.81</v>
          </cell>
          <cell r="FA455">
            <v>0</v>
          </cell>
          <cell r="FB455">
            <v>0</v>
          </cell>
          <cell r="FC455">
            <v>1.2E-2</v>
          </cell>
          <cell r="FD455">
            <v>4.7E-2</v>
          </cell>
          <cell r="FE455">
            <v>3.5000000000000003E-2</v>
          </cell>
          <cell r="FF455">
            <v>3.5000000000000003E-2</v>
          </cell>
          <cell r="FG455">
            <v>5.8999999999999997E-2</v>
          </cell>
          <cell r="FH455">
            <v>9.4E-2</v>
          </cell>
          <cell r="FI455">
            <v>0.11799999999999999</v>
          </cell>
          <cell r="FJ455">
            <v>0.57599999999999996</v>
          </cell>
          <cell r="FK455">
            <v>2.4E-2</v>
          </cell>
          <cell r="GA455">
            <v>0</v>
          </cell>
          <cell r="GB455">
            <v>1.2E-2</v>
          </cell>
          <cell r="GC455">
            <v>0</v>
          </cell>
          <cell r="GD455">
            <v>8.2000000000000003E-2</v>
          </cell>
          <cell r="GE455">
            <v>4.7E-2</v>
          </cell>
          <cell r="GF455">
            <v>1.2E-2</v>
          </cell>
          <cell r="GG455">
            <v>0.188</v>
          </cell>
          <cell r="GH455">
            <v>0.247</v>
          </cell>
          <cell r="GI455">
            <v>0.30599999999999999</v>
          </cell>
          <cell r="GJ455">
            <v>0.42399999999999999</v>
          </cell>
          <cell r="GK455">
            <v>0.44700000000000001</v>
          </cell>
          <cell r="GL455">
            <v>0.224</v>
          </cell>
          <cell r="GM455">
            <v>0.81200000000000006</v>
          </cell>
          <cell r="GN455">
            <v>0.47099999999999997</v>
          </cell>
          <cell r="GO455">
            <v>0.54100000000000004</v>
          </cell>
          <cell r="GP455">
            <v>0.4</v>
          </cell>
          <cell r="GQ455">
            <v>0.42399999999999999</v>
          </cell>
          <cell r="GR455">
            <v>0.74099999999999999</v>
          </cell>
          <cell r="GS455">
            <v>0</v>
          </cell>
          <cell r="GT455">
            <v>0.247</v>
          </cell>
          <cell r="GU455">
            <v>0.153</v>
          </cell>
          <cell r="GV455">
            <v>8.2000000000000003E-2</v>
          </cell>
          <cell r="GW455">
            <v>3.5000000000000003E-2</v>
          </cell>
          <cell r="GX455">
            <v>1.2E-2</v>
          </cell>
          <cell r="GY455">
            <v>0</v>
          </cell>
          <cell r="GZ455">
            <v>2.4E-2</v>
          </cell>
          <cell r="HA455">
            <v>0</v>
          </cell>
          <cell r="HB455">
            <v>0</v>
          </cell>
          <cell r="HC455">
            <v>3.5000000000000003E-2</v>
          </cell>
          <cell r="HD455">
            <v>1.2E-2</v>
          </cell>
          <cell r="HE455">
            <v>0</v>
          </cell>
          <cell r="HF455">
            <v>0</v>
          </cell>
          <cell r="HG455">
            <v>0</v>
          </cell>
          <cell r="HH455">
            <v>1.2E-2</v>
          </cell>
          <cell r="HI455">
            <v>1.2E-2</v>
          </cell>
          <cell r="HJ455">
            <v>0</v>
          </cell>
        </row>
        <row r="456">
          <cell r="G456" t="str">
            <v>PETERSON</v>
          </cell>
          <cell r="L456" t="str">
            <v>O'Hare Elementary Network</v>
          </cell>
          <cell r="AB456">
            <v>610127</v>
          </cell>
          <cell r="AR456" t="str">
            <v>55</v>
          </cell>
          <cell r="AS456" t="str">
            <v>neutral</v>
          </cell>
          <cell r="AT456" t="str">
            <v>weak</v>
          </cell>
          <cell r="AU456" t="str">
            <v>neutral</v>
          </cell>
          <cell r="AV456">
            <v>53</v>
          </cell>
          <cell r="AW456">
            <v>33</v>
          </cell>
          <cell r="AX456">
            <v>42</v>
          </cell>
          <cell r="AY456">
            <v>304</v>
          </cell>
          <cell r="AZ456">
            <v>87</v>
          </cell>
          <cell r="BA456">
            <v>85</v>
          </cell>
          <cell r="BB456">
            <v>11</v>
          </cell>
          <cell r="BC456">
            <v>98</v>
          </cell>
          <cell r="BI456">
            <v>7.0000000000000001E-3</v>
          </cell>
          <cell r="BJ456">
            <v>7.0000000000000001E-3</v>
          </cell>
          <cell r="BK456">
            <v>3.0000000000000001E-3</v>
          </cell>
          <cell r="BL456">
            <v>3.0000000000000001E-3</v>
          </cell>
          <cell r="BM456">
            <v>7.0000000000000001E-3</v>
          </cell>
          <cell r="BN456">
            <v>4.2999999999999997E-2</v>
          </cell>
          <cell r="BO456">
            <v>3.5999999999999997E-2</v>
          </cell>
          <cell r="BP456">
            <v>0.03</v>
          </cell>
          <cell r="BQ456">
            <v>3.5999999999999997E-2</v>
          </cell>
          <cell r="BR456">
            <v>4.2999999999999997E-2</v>
          </cell>
          <cell r="BS456">
            <v>0.105</v>
          </cell>
          <cell r="BT456">
            <v>0.155</v>
          </cell>
          <cell r="BU456">
            <v>0.30599999999999999</v>
          </cell>
          <cell r="BV456">
            <v>0.27</v>
          </cell>
          <cell r="BW456">
            <v>0.32200000000000001</v>
          </cell>
          <cell r="BX456">
            <v>0.27300000000000002</v>
          </cell>
          <cell r="BY456">
            <v>0.40799999999999997</v>
          </cell>
          <cell r="BZ456">
            <v>0.375</v>
          </cell>
          <cell r="CA456">
            <v>0.02</v>
          </cell>
          <cell r="CB456">
            <v>1.2999999999999999E-2</v>
          </cell>
          <cell r="CC456">
            <v>3.3000000000000002E-2</v>
          </cell>
          <cell r="CD456">
            <v>2.5999999999999999E-2</v>
          </cell>
          <cell r="CE456">
            <v>1.2999999999999999E-2</v>
          </cell>
          <cell r="CF456">
            <v>4.9000000000000002E-2</v>
          </cell>
          <cell r="CG456">
            <v>0.63200000000000001</v>
          </cell>
          <cell r="CH456">
            <v>0.68100000000000005</v>
          </cell>
          <cell r="CI456">
            <v>0.60499999999999998</v>
          </cell>
          <cell r="CJ456">
            <v>0.65500000000000003</v>
          </cell>
          <cell r="CK456">
            <v>0.46700000000000003</v>
          </cell>
          <cell r="CL456">
            <v>0.378</v>
          </cell>
          <cell r="CM456">
            <v>3.0000000000000001E-3</v>
          </cell>
          <cell r="CN456">
            <v>0</v>
          </cell>
          <cell r="CO456">
            <v>3.0000000000000001E-3</v>
          </cell>
          <cell r="CP456">
            <v>7.0000000000000001E-3</v>
          </cell>
          <cell r="CQ456">
            <v>7.0000000000000001E-3</v>
          </cell>
          <cell r="CR456">
            <v>7.0000000000000001E-3</v>
          </cell>
          <cell r="CS456">
            <v>0.02</v>
          </cell>
          <cell r="CT456">
            <v>9.5000000000000001E-2</v>
          </cell>
          <cell r="CU456">
            <v>3.5999999999999997E-2</v>
          </cell>
          <cell r="CV456">
            <v>1.2999999999999999E-2</v>
          </cell>
          <cell r="CW456">
            <v>4.2999999999999997E-2</v>
          </cell>
          <cell r="CX456">
            <v>3.5999999999999997E-2</v>
          </cell>
          <cell r="CY456">
            <v>3.3000000000000002E-2</v>
          </cell>
          <cell r="CZ456">
            <v>3.5999999999999997E-2</v>
          </cell>
          <cell r="DA456">
            <v>8.2000000000000003E-2</v>
          </cell>
          <cell r="DB456">
            <v>0.125</v>
          </cell>
          <cell r="DC456">
            <v>0.161</v>
          </cell>
          <cell r="DD456">
            <v>0.14499999999999999</v>
          </cell>
          <cell r="DE456">
            <v>0.17100000000000001</v>
          </cell>
          <cell r="DF456">
            <v>0.191</v>
          </cell>
          <cell r="DG456">
            <v>0.28299999999999997</v>
          </cell>
          <cell r="DH456">
            <v>0.24</v>
          </cell>
          <cell r="DI456">
            <v>0.253</v>
          </cell>
          <cell r="DJ456">
            <v>0.29899999999999999</v>
          </cell>
          <cell r="DK456">
            <v>0.31900000000000001</v>
          </cell>
          <cell r="DL456">
            <v>0.27300000000000002</v>
          </cell>
          <cell r="DM456">
            <v>0.27600000000000002</v>
          </cell>
          <cell r="DN456">
            <v>7.0000000000000001E-3</v>
          </cell>
          <cell r="DO456">
            <v>1.2999999999999999E-2</v>
          </cell>
          <cell r="DP456">
            <v>0.01</v>
          </cell>
          <cell r="DQ456">
            <v>0.01</v>
          </cell>
          <cell r="DR456">
            <v>3.0000000000000001E-3</v>
          </cell>
          <cell r="DS456">
            <v>1.2999999999999999E-2</v>
          </cell>
          <cell r="DT456">
            <v>0.01</v>
          </cell>
          <cell r="DU456">
            <v>1.2999999999999999E-2</v>
          </cell>
          <cell r="DV456">
            <v>2.3E-2</v>
          </cell>
          <cell r="DW456">
            <v>0.80600000000000005</v>
          </cell>
          <cell r="DX456">
            <v>0.753</v>
          </cell>
          <cell r="DY456">
            <v>0.66800000000000004</v>
          </cell>
          <cell r="DZ456">
            <v>0.71099999999999997</v>
          </cell>
          <cell r="EA456">
            <v>0.70099999999999996</v>
          </cell>
          <cell r="EB456">
            <v>0.59899999999999998</v>
          </cell>
          <cell r="EC456">
            <v>0.52600000000000002</v>
          </cell>
          <cell r="ED456">
            <v>0.45700000000000002</v>
          </cell>
          <cell r="EE456">
            <v>0.52</v>
          </cell>
          <cell r="EF456">
            <v>0.31900000000000001</v>
          </cell>
          <cell r="EG456">
            <v>0.02</v>
          </cell>
          <cell r="EH456">
            <v>0.01</v>
          </cell>
          <cell r="EJ456">
            <v>0.39100000000000001</v>
          </cell>
          <cell r="EK456">
            <v>2.5999999999999999E-2</v>
          </cell>
          <cell r="EL456">
            <v>7.0000000000000001E-3</v>
          </cell>
          <cell r="EN456">
            <v>0.13200000000000001</v>
          </cell>
          <cell r="EO456">
            <v>0.40799999999999997</v>
          </cell>
          <cell r="EP456">
            <v>0.34899999999999998</v>
          </cell>
          <cell r="ER456">
            <v>5.2999999999999999E-2</v>
          </cell>
          <cell r="ES456">
            <v>1.2999999999999999E-2</v>
          </cell>
          <cell r="ET456">
            <v>3.3000000000000002E-2</v>
          </cell>
          <cell r="EV456">
            <v>0.105</v>
          </cell>
          <cell r="EW456">
            <v>0.53300000000000003</v>
          </cell>
          <cell r="EX456">
            <v>0.60199999999999998</v>
          </cell>
          <cell r="EZ456">
            <v>8.7799999999999994</v>
          </cell>
          <cell r="FA456">
            <v>7.0000000000000001E-3</v>
          </cell>
          <cell r="FB456">
            <v>3.0000000000000001E-3</v>
          </cell>
          <cell r="FC456">
            <v>1.2999999999999999E-2</v>
          </cell>
          <cell r="FD456">
            <v>3.0000000000000001E-3</v>
          </cell>
          <cell r="FE456">
            <v>0.03</v>
          </cell>
          <cell r="FF456">
            <v>2.5999999999999999E-2</v>
          </cell>
          <cell r="FG456">
            <v>6.3E-2</v>
          </cell>
          <cell r="FH456">
            <v>0.161</v>
          </cell>
          <cell r="FI456">
            <v>0.24</v>
          </cell>
          <cell r="FJ456">
            <v>0.441</v>
          </cell>
          <cell r="FK456">
            <v>1.2999999999999999E-2</v>
          </cell>
          <cell r="GA456">
            <v>0</v>
          </cell>
          <cell r="GB456">
            <v>0.02</v>
          </cell>
          <cell r="GC456">
            <v>0.02</v>
          </cell>
          <cell r="GD456">
            <v>4.2999999999999997E-2</v>
          </cell>
          <cell r="GE456">
            <v>0.17100000000000001</v>
          </cell>
          <cell r="GF456">
            <v>1.2999999999999999E-2</v>
          </cell>
          <cell r="GG456">
            <v>0.35899999999999999</v>
          </cell>
          <cell r="GH456">
            <v>0.34899999999999998</v>
          </cell>
          <cell r="GI456">
            <v>0.32600000000000001</v>
          </cell>
          <cell r="GJ456">
            <v>0.378</v>
          </cell>
          <cell r="GK456">
            <v>0.38200000000000001</v>
          </cell>
          <cell r="GL456">
            <v>0.41799999999999998</v>
          </cell>
          <cell r="GM456">
            <v>0.56299999999999994</v>
          </cell>
          <cell r="GN456">
            <v>0.39500000000000002</v>
          </cell>
          <cell r="GO456">
            <v>0.48699999999999999</v>
          </cell>
          <cell r="GP456">
            <v>0.47699999999999998</v>
          </cell>
          <cell r="GQ456">
            <v>0.316</v>
          </cell>
          <cell r="GR456">
            <v>0.48399999999999999</v>
          </cell>
          <cell r="GS456">
            <v>3.3000000000000002E-2</v>
          </cell>
          <cell r="GT456">
            <v>0.18099999999999999</v>
          </cell>
          <cell r="GU456">
            <v>0.13200000000000001</v>
          </cell>
          <cell r="GV456">
            <v>5.6000000000000001E-2</v>
          </cell>
          <cell r="GW456">
            <v>8.2000000000000003E-2</v>
          </cell>
          <cell r="GX456">
            <v>4.5999999999999999E-2</v>
          </cell>
          <cell r="GY456">
            <v>0.02</v>
          </cell>
          <cell r="GZ456">
            <v>2.3E-2</v>
          </cell>
          <cell r="HA456">
            <v>2.3E-2</v>
          </cell>
          <cell r="HB456">
            <v>2.3E-2</v>
          </cell>
          <cell r="HC456">
            <v>2.5999999999999999E-2</v>
          </cell>
          <cell r="HD456">
            <v>0.02</v>
          </cell>
          <cell r="HE456">
            <v>2.5999999999999999E-2</v>
          </cell>
          <cell r="HF456">
            <v>3.3000000000000002E-2</v>
          </cell>
          <cell r="HG456">
            <v>1.2999999999999999E-2</v>
          </cell>
          <cell r="HH456">
            <v>2.3E-2</v>
          </cell>
          <cell r="HI456">
            <v>2.3E-2</v>
          </cell>
          <cell r="HJ456">
            <v>0.02</v>
          </cell>
        </row>
        <row r="457">
          <cell r="G457" t="str">
            <v>GARVEY</v>
          </cell>
          <cell r="L457" t="str">
            <v>Rock Island Elementary Network</v>
          </cell>
          <cell r="AB457">
            <v>610128</v>
          </cell>
          <cell r="AR457" t="str">
            <v>45</v>
          </cell>
          <cell r="AS457" t="str">
            <v>strong</v>
          </cell>
          <cell r="AT457" t="str">
            <v>very strong</v>
          </cell>
          <cell r="AU457" t="str">
            <v>strong</v>
          </cell>
          <cell r="AV457">
            <v>70</v>
          </cell>
          <cell r="AW457">
            <v>82</v>
          </cell>
          <cell r="AX457">
            <v>76</v>
          </cell>
          <cell r="AY457">
            <v>94</v>
          </cell>
          <cell r="AZ457">
            <v>0</v>
          </cell>
          <cell r="BA457">
            <v>0</v>
          </cell>
          <cell r="BB457">
            <v>93</v>
          </cell>
          <cell r="BC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1.0999999999999999E-2</v>
          </cell>
          <cell r="BM457">
            <v>4.2999999999999997E-2</v>
          </cell>
          <cell r="BN457">
            <v>5.2999999999999999E-2</v>
          </cell>
          <cell r="BO457">
            <v>4.2999999999999997E-2</v>
          </cell>
          <cell r="BP457">
            <v>5.2999999999999999E-2</v>
          </cell>
          <cell r="BQ457">
            <v>3.2000000000000001E-2</v>
          </cell>
          <cell r="BR457">
            <v>2.1000000000000001E-2</v>
          </cell>
          <cell r="BS457">
            <v>7.3999999999999996E-2</v>
          </cell>
          <cell r="BT457">
            <v>0.106</v>
          </cell>
          <cell r="BU457">
            <v>0.27700000000000002</v>
          </cell>
          <cell r="BV457">
            <v>0.16</v>
          </cell>
          <cell r="BW457">
            <v>0.23400000000000001</v>
          </cell>
          <cell r="BX457">
            <v>0.17</v>
          </cell>
          <cell r="BY457">
            <v>0.191</v>
          </cell>
          <cell r="BZ457">
            <v>0.13800000000000001</v>
          </cell>
          <cell r="CA457">
            <v>0</v>
          </cell>
          <cell r="CB457">
            <v>1.0999999999999999E-2</v>
          </cell>
          <cell r="CC457">
            <v>2.1000000000000001E-2</v>
          </cell>
          <cell r="CD457">
            <v>2.1000000000000001E-2</v>
          </cell>
          <cell r="CE457">
            <v>2.1000000000000001E-2</v>
          </cell>
          <cell r="CF457">
            <v>1.0999999999999999E-2</v>
          </cell>
          <cell r="CG457">
            <v>0.68100000000000005</v>
          </cell>
          <cell r="CH457">
            <v>0.77700000000000002</v>
          </cell>
          <cell r="CI457">
            <v>0.71299999999999997</v>
          </cell>
          <cell r="CJ457">
            <v>0.77700000000000002</v>
          </cell>
          <cell r="CK457">
            <v>0.67</v>
          </cell>
          <cell r="CL457">
            <v>0.69099999999999995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3.2000000000000001E-2</v>
          </cell>
          <cell r="CU457">
            <v>0</v>
          </cell>
          <cell r="CV457">
            <v>1.0999999999999999E-2</v>
          </cell>
          <cell r="CW457">
            <v>1.0999999999999999E-2</v>
          </cell>
          <cell r="CX457">
            <v>1.0999999999999999E-2</v>
          </cell>
          <cell r="CY457">
            <v>1.0999999999999999E-2</v>
          </cell>
          <cell r="CZ457">
            <v>0</v>
          </cell>
          <cell r="DA457">
            <v>4.2999999999999997E-2</v>
          </cell>
          <cell r="DB457">
            <v>4.2999999999999997E-2</v>
          </cell>
          <cell r="DC457">
            <v>7.3999999999999996E-2</v>
          </cell>
          <cell r="DD457">
            <v>3.2000000000000001E-2</v>
          </cell>
          <cell r="DE457">
            <v>0.11700000000000001</v>
          </cell>
          <cell r="DF457">
            <v>7.3999999999999996E-2</v>
          </cell>
          <cell r="DG457">
            <v>0.106</v>
          </cell>
          <cell r="DH457">
            <v>7.3999999999999996E-2</v>
          </cell>
          <cell r="DI457">
            <v>9.6000000000000002E-2</v>
          </cell>
          <cell r="DJ457">
            <v>0.191</v>
          </cell>
          <cell r="DK457">
            <v>0.14899999999999999</v>
          </cell>
          <cell r="DL457">
            <v>0.18099999999999999</v>
          </cell>
          <cell r="DM457">
            <v>0.20200000000000001</v>
          </cell>
          <cell r="DN457">
            <v>0</v>
          </cell>
          <cell r="DO457">
            <v>0</v>
          </cell>
          <cell r="DP457">
            <v>2.1000000000000001E-2</v>
          </cell>
          <cell r="DQ457">
            <v>1.0999999999999999E-2</v>
          </cell>
          <cell r="DR457">
            <v>0</v>
          </cell>
          <cell r="DS457">
            <v>2.1000000000000001E-2</v>
          </cell>
          <cell r="DT457">
            <v>0</v>
          </cell>
          <cell r="DU457">
            <v>0</v>
          </cell>
          <cell r="DV457">
            <v>1.0999999999999999E-2</v>
          </cell>
          <cell r="DW457">
            <v>0.872</v>
          </cell>
          <cell r="DX457">
            <v>0.91500000000000004</v>
          </cell>
          <cell r="DY457">
            <v>0.86199999999999999</v>
          </cell>
          <cell r="DZ457">
            <v>0.90400000000000003</v>
          </cell>
          <cell r="EA457">
            <v>0.90400000000000003</v>
          </cell>
          <cell r="EB457">
            <v>0.745</v>
          </cell>
          <cell r="EC457">
            <v>0.80900000000000005</v>
          </cell>
          <cell r="ED457">
            <v>0.71299999999999997</v>
          </cell>
          <cell r="EE457">
            <v>0.755</v>
          </cell>
          <cell r="EF457">
            <v>0.44700000000000001</v>
          </cell>
          <cell r="EG457">
            <v>2.1000000000000001E-2</v>
          </cell>
          <cell r="EH457">
            <v>1.0999999999999999E-2</v>
          </cell>
          <cell r="EJ457">
            <v>0.42599999999999999</v>
          </cell>
          <cell r="EK457">
            <v>4.2999999999999997E-2</v>
          </cell>
          <cell r="EL457">
            <v>2.1000000000000001E-2</v>
          </cell>
          <cell r="EN457">
            <v>3.2000000000000001E-2</v>
          </cell>
          <cell r="EO457">
            <v>0.255</v>
          </cell>
          <cell r="EP457">
            <v>0.21299999999999999</v>
          </cell>
          <cell r="ER457">
            <v>0</v>
          </cell>
          <cell r="ES457">
            <v>3.2000000000000001E-2</v>
          </cell>
          <cell r="ET457">
            <v>6.4000000000000001E-2</v>
          </cell>
          <cell r="EV457">
            <v>9.6000000000000002E-2</v>
          </cell>
          <cell r="EW457">
            <v>0.64900000000000002</v>
          </cell>
          <cell r="EX457">
            <v>0.69099999999999995</v>
          </cell>
          <cell r="EZ457">
            <v>8.61</v>
          </cell>
          <cell r="FA457">
            <v>1.0999999999999999E-2</v>
          </cell>
          <cell r="FB457">
            <v>1.0999999999999999E-2</v>
          </cell>
          <cell r="FC457">
            <v>0</v>
          </cell>
          <cell r="FD457">
            <v>3.2000000000000001E-2</v>
          </cell>
          <cell r="FE457">
            <v>5.2999999999999999E-2</v>
          </cell>
          <cell r="FF457">
            <v>3.2000000000000001E-2</v>
          </cell>
          <cell r="FG457">
            <v>5.2999999999999999E-2</v>
          </cell>
          <cell r="FH457">
            <v>0.16</v>
          </cell>
          <cell r="FI457">
            <v>0.14899999999999999</v>
          </cell>
          <cell r="FJ457">
            <v>0.5</v>
          </cell>
          <cell r="FK457">
            <v>0</v>
          </cell>
          <cell r="GA457">
            <v>0</v>
          </cell>
          <cell r="GB457">
            <v>1.0999999999999999E-2</v>
          </cell>
          <cell r="GC457">
            <v>0</v>
          </cell>
          <cell r="GD457">
            <v>1.0999999999999999E-2</v>
          </cell>
          <cell r="GE457">
            <v>4.2999999999999997E-2</v>
          </cell>
          <cell r="GF457">
            <v>0</v>
          </cell>
          <cell r="GG457">
            <v>0.255</v>
          </cell>
          <cell r="GH457">
            <v>0.26600000000000001</v>
          </cell>
          <cell r="GI457">
            <v>0.223</v>
          </cell>
          <cell r="GJ457">
            <v>0.255</v>
          </cell>
          <cell r="GK457">
            <v>0.34</v>
          </cell>
          <cell r="GL457">
            <v>0.21299999999999999</v>
          </cell>
          <cell r="GM457">
            <v>0.71299999999999997</v>
          </cell>
          <cell r="GN457">
            <v>0.59599999999999997</v>
          </cell>
          <cell r="GO457">
            <v>0.61699999999999999</v>
          </cell>
          <cell r="GP457">
            <v>0.60599999999999998</v>
          </cell>
          <cell r="GQ457">
            <v>0.53200000000000003</v>
          </cell>
          <cell r="GR457">
            <v>0.745</v>
          </cell>
          <cell r="GS457">
            <v>1.0999999999999999E-2</v>
          </cell>
          <cell r="GT457">
            <v>0.106</v>
          </cell>
          <cell r="GU457">
            <v>0.128</v>
          </cell>
          <cell r="GV457">
            <v>0.106</v>
          </cell>
          <cell r="GW457">
            <v>5.2999999999999999E-2</v>
          </cell>
          <cell r="GX457">
            <v>2.1000000000000001E-2</v>
          </cell>
          <cell r="GY457">
            <v>2.1000000000000001E-2</v>
          </cell>
          <cell r="GZ457">
            <v>2.1000000000000001E-2</v>
          </cell>
          <cell r="HA457">
            <v>1.0999999999999999E-2</v>
          </cell>
          <cell r="HB457">
            <v>0</v>
          </cell>
          <cell r="HC457">
            <v>2.1000000000000001E-2</v>
          </cell>
          <cell r="HD457">
            <v>2.1000000000000001E-2</v>
          </cell>
          <cell r="HE457">
            <v>0</v>
          </cell>
          <cell r="HF457">
            <v>0</v>
          </cell>
          <cell r="HG457">
            <v>2.1000000000000001E-2</v>
          </cell>
          <cell r="HH457">
            <v>2.1000000000000001E-2</v>
          </cell>
          <cell r="HI457">
            <v>1.0999999999999999E-2</v>
          </cell>
          <cell r="HJ457">
            <v>0</v>
          </cell>
        </row>
        <row r="458">
          <cell r="G458" t="str">
            <v>PICKARD</v>
          </cell>
          <cell r="L458" t="str">
            <v>Pilsen-Little Village Elementary Network</v>
          </cell>
          <cell r="AB458">
            <v>610129</v>
          </cell>
          <cell r="AR458" t="str">
            <v>&gt; 75</v>
          </cell>
          <cell r="AS458" t="str">
            <v>weak</v>
          </cell>
          <cell r="AT458" t="str">
            <v>neutral</v>
          </cell>
          <cell r="AU458" t="str">
            <v>strong</v>
          </cell>
          <cell r="AV458">
            <v>35</v>
          </cell>
          <cell r="AW458">
            <v>57</v>
          </cell>
          <cell r="AX458">
            <v>70</v>
          </cell>
          <cell r="AY458">
            <v>325</v>
          </cell>
          <cell r="AZ458">
            <v>10</v>
          </cell>
          <cell r="BA458">
            <v>0</v>
          </cell>
          <cell r="BB458">
            <v>3</v>
          </cell>
          <cell r="BC458">
            <v>294</v>
          </cell>
          <cell r="BI458">
            <v>3.1E-2</v>
          </cell>
          <cell r="BJ458">
            <v>8.9999999999999993E-3</v>
          </cell>
          <cell r="BK458">
            <v>2.8000000000000001E-2</v>
          </cell>
          <cell r="BL458">
            <v>1.4999999999999999E-2</v>
          </cell>
          <cell r="BM458">
            <v>2.5000000000000001E-2</v>
          </cell>
          <cell r="BN458">
            <v>5.5E-2</v>
          </cell>
          <cell r="BO458">
            <v>8.8999999999999996E-2</v>
          </cell>
          <cell r="BP458">
            <v>6.5000000000000002E-2</v>
          </cell>
          <cell r="BQ458">
            <v>8.8999999999999996E-2</v>
          </cell>
          <cell r="BR458">
            <v>4.9000000000000002E-2</v>
          </cell>
          <cell r="BS458">
            <v>0.12</v>
          </cell>
          <cell r="BT458">
            <v>0.16900000000000001</v>
          </cell>
          <cell r="BU458">
            <v>0.378</v>
          </cell>
          <cell r="BV458">
            <v>0.35399999999999998</v>
          </cell>
          <cell r="BW458">
            <v>0.38800000000000001</v>
          </cell>
          <cell r="BX458">
            <v>0.28899999999999998</v>
          </cell>
          <cell r="BY458">
            <v>0.34200000000000003</v>
          </cell>
          <cell r="BZ458">
            <v>0.311</v>
          </cell>
          <cell r="CA458">
            <v>3.6999999999999998E-2</v>
          </cell>
          <cell r="CB458">
            <v>2.8000000000000001E-2</v>
          </cell>
          <cell r="CC458">
            <v>4.5999999999999999E-2</v>
          </cell>
          <cell r="CD458">
            <v>2.5000000000000001E-2</v>
          </cell>
          <cell r="CE458">
            <v>5.8000000000000003E-2</v>
          </cell>
          <cell r="CF458">
            <v>6.5000000000000002E-2</v>
          </cell>
          <cell r="CG458">
            <v>0.46500000000000002</v>
          </cell>
          <cell r="CH458">
            <v>0.54500000000000004</v>
          </cell>
          <cell r="CI458">
            <v>0.44900000000000001</v>
          </cell>
          <cell r="CJ458">
            <v>0.622</v>
          </cell>
          <cell r="CK458">
            <v>0.45500000000000002</v>
          </cell>
          <cell r="CL458">
            <v>0.4</v>
          </cell>
          <cell r="CM458">
            <v>6.0000000000000001E-3</v>
          </cell>
          <cell r="CN458">
            <v>8.9999999999999993E-3</v>
          </cell>
          <cell r="CO458">
            <v>6.0000000000000001E-3</v>
          </cell>
          <cell r="CP458">
            <v>6.0000000000000001E-3</v>
          </cell>
          <cell r="CQ458">
            <v>3.0000000000000001E-3</v>
          </cell>
          <cell r="CR458">
            <v>0</v>
          </cell>
          <cell r="CS458">
            <v>8.9999999999999993E-3</v>
          </cell>
          <cell r="CT458">
            <v>0.04</v>
          </cell>
          <cell r="CU458">
            <v>8.9999999999999993E-3</v>
          </cell>
          <cell r="CV458">
            <v>1.4999999999999999E-2</v>
          </cell>
          <cell r="CW458">
            <v>8.9999999999999993E-3</v>
          </cell>
          <cell r="CX458">
            <v>1.4999999999999999E-2</v>
          </cell>
          <cell r="CY458">
            <v>3.6999999999999998E-2</v>
          </cell>
          <cell r="CZ458">
            <v>8.9999999999999993E-3</v>
          </cell>
          <cell r="DA458">
            <v>1.4999999999999999E-2</v>
          </cell>
          <cell r="DB458">
            <v>3.6999999999999998E-2</v>
          </cell>
          <cell r="DC458">
            <v>7.3999999999999996E-2</v>
          </cell>
          <cell r="DD458">
            <v>5.8000000000000003E-2</v>
          </cell>
          <cell r="DE458">
            <v>0.14199999999999999</v>
          </cell>
          <cell r="DF458">
            <v>0.17199999999999999</v>
          </cell>
          <cell r="DG458">
            <v>0.20599999999999999</v>
          </cell>
          <cell r="DH458">
            <v>0.222</v>
          </cell>
          <cell r="DI458">
            <v>0.2</v>
          </cell>
          <cell r="DJ458">
            <v>0.249</v>
          </cell>
          <cell r="DK458">
            <v>0.255</v>
          </cell>
          <cell r="DL458">
            <v>0.26200000000000001</v>
          </cell>
          <cell r="DM458">
            <v>0.24299999999999999</v>
          </cell>
          <cell r="DN458">
            <v>2.5000000000000001E-2</v>
          </cell>
          <cell r="DO458">
            <v>1.7999999999999999E-2</v>
          </cell>
          <cell r="DP458">
            <v>2.5000000000000001E-2</v>
          </cell>
          <cell r="DQ458">
            <v>3.1E-2</v>
          </cell>
          <cell r="DR458">
            <v>2.8000000000000001E-2</v>
          </cell>
          <cell r="DS458">
            <v>2.8000000000000001E-2</v>
          </cell>
          <cell r="DT458">
            <v>3.1E-2</v>
          </cell>
          <cell r="DU458">
            <v>2.8000000000000001E-2</v>
          </cell>
          <cell r="DV458">
            <v>3.4000000000000002E-2</v>
          </cell>
          <cell r="DW458">
            <v>0.81200000000000006</v>
          </cell>
          <cell r="DX458">
            <v>0.79100000000000004</v>
          </cell>
          <cell r="DY458">
            <v>0.748</v>
          </cell>
          <cell r="DZ458">
            <v>0.70499999999999996</v>
          </cell>
          <cell r="EA458">
            <v>0.76</v>
          </cell>
          <cell r="EB458">
            <v>0.70799999999999996</v>
          </cell>
          <cell r="EC458">
            <v>0.66800000000000004</v>
          </cell>
          <cell r="ED458">
            <v>0.59699999999999998</v>
          </cell>
          <cell r="EE458">
            <v>0.65500000000000003</v>
          </cell>
          <cell r="EF458">
            <v>0.53500000000000003</v>
          </cell>
          <cell r="EG458">
            <v>3.0000000000000001E-3</v>
          </cell>
          <cell r="EH458">
            <v>0</v>
          </cell>
          <cell r="EJ458">
            <v>0.29199999999999998</v>
          </cell>
          <cell r="EK458">
            <v>4.9000000000000002E-2</v>
          </cell>
          <cell r="EL458">
            <v>8.9999999999999993E-3</v>
          </cell>
          <cell r="EN458">
            <v>0.111</v>
          </cell>
          <cell r="EO458">
            <v>0.32600000000000001</v>
          </cell>
          <cell r="EP458">
            <v>0.311</v>
          </cell>
          <cell r="ER458">
            <v>1.2E-2</v>
          </cell>
          <cell r="ES458">
            <v>0</v>
          </cell>
          <cell r="ET458">
            <v>6.0000000000000001E-3</v>
          </cell>
          <cell r="EV458">
            <v>4.9000000000000002E-2</v>
          </cell>
          <cell r="EW458">
            <v>0.622</v>
          </cell>
          <cell r="EX458">
            <v>0.67400000000000004</v>
          </cell>
          <cell r="EZ458">
            <v>8.69</v>
          </cell>
          <cell r="FA458">
            <v>1.2E-2</v>
          </cell>
          <cell r="FB458">
            <v>0</v>
          </cell>
          <cell r="FC458">
            <v>6.0000000000000001E-3</v>
          </cell>
          <cell r="FD458">
            <v>6.0000000000000001E-3</v>
          </cell>
          <cell r="FE458">
            <v>2.1999999999999999E-2</v>
          </cell>
          <cell r="FF458">
            <v>2.1999999999999999E-2</v>
          </cell>
          <cell r="FG458">
            <v>9.8000000000000004E-2</v>
          </cell>
          <cell r="FH458">
            <v>0.17799999999999999</v>
          </cell>
          <cell r="FI458">
            <v>0.24299999999999999</v>
          </cell>
          <cell r="FJ458">
            <v>0.39100000000000001</v>
          </cell>
          <cell r="FK458">
            <v>2.1999999999999999E-2</v>
          </cell>
          <cell r="GA458">
            <v>0</v>
          </cell>
          <cell r="GB458">
            <v>3.0000000000000001E-3</v>
          </cell>
          <cell r="GC458">
            <v>8.9999999999999993E-3</v>
          </cell>
          <cell r="GD458">
            <v>8.9999999999999993E-3</v>
          </cell>
          <cell r="GE458">
            <v>0.157</v>
          </cell>
          <cell r="GF458">
            <v>8.9999999999999993E-3</v>
          </cell>
          <cell r="GG458">
            <v>0.252</v>
          </cell>
          <cell r="GH458">
            <v>0.222</v>
          </cell>
          <cell r="GI458">
            <v>0.22500000000000001</v>
          </cell>
          <cell r="GJ458">
            <v>0.218</v>
          </cell>
          <cell r="GK458">
            <v>0.27700000000000002</v>
          </cell>
          <cell r="GL458">
            <v>0.23400000000000001</v>
          </cell>
          <cell r="GM458">
            <v>0.68600000000000005</v>
          </cell>
          <cell r="GN458">
            <v>0.54500000000000004</v>
          </cell>
          <cell r="GO458">
            <v>0.625</v>
          </cell>
          <cell r="GP458">
            <v>0.60899999999999999</v>
          </cell>
          <cell r="GQ458">
            <v>0.44600000000000001</v>
          </cell>
          <cell r="GR458">
            <v>0.67400000000000004</v>
          </cell>
          <cell r="GS458">
            <v>3.6999999999999998E-2</v>
          </cell>
          <cell r="GT458">
            <v>0.17499999999999999</v>
          </cell>
          <cell r="GU458">
            <v>0.108</v>
          </cell>
          <cell r="GV458">
            <v>0.129</v>
          </cell>
          <cell r="GW458">
            <v>0.08</v>
          </cell>
          <cell r="GX458">
            <v>4.2999999999999997E-2</v>
          </cell>
          <cell r="GY458">
            <v>1.4999999999999999E-2</v>
          </cell>
          <cell r="GZ458">
            <v>2.5000000000000001E-2</v>
          </cell>
          <cell r="HA458">
            <v>2.1999999999999999E-2</v>
          </cell>
          <cell r="HB458">
            <v>2.1999999999999999E-2</v>
          </cell>
          <cell r="HC458">
            <v>2.5000000000000001E-2</v>
          </cell>
          <cell r="HD458">
            <v>2.1999999999999999E-2</v>
          </cell>
          <cell r="HE458">
            <v>8.9999999999999993E-3</v>
          </cell>
          <cell r="HF458">
            <v>3.1E-2</v>
          </cell>
          <cell r="HG458">
            <v>1.2E-2</v>
          </cell>
          <cell r="HH458">
            <v>1.2E-2</v>
          </cell>
          <cell r="HI458">
            <v>1.4999999999999999E-2</v>
          </cell>
          <cell r="HJ458">
            <v>1.7999999999999999E-2</v>
          </cell>
        </row>
        <row r="459">
          <cell r="G459" t="str">
            <v>PIRIE</v>
          </cell>
          <cell r="L459" t="str">
            <v>Skyway Elementary Network</v>
          </cell>
          <cell r="AB459">
            <v>610130</v>
          </cell>
          <cell r="AR459" t="str">
            <v>53</v>
          </cell>
          <cell r="AS459" t="str">
            <v>strong</v>
          </cell>
          <cell r="AT459" t="str">
            <v>neutral</v>
          </cell>
          <cell r="AU459" t="str">
            <v>neutral</v>
          </cell>
          <cell r="AV459">
            <v>73</v>
          </cell>
          <cell r="AW459">
            <v>56</v>
          </cell>
          <cell r="AX459">
            <v>53</v>
          </cell>
          <cell r="AY459">
            <v>141</v>
          </cell>
          <cell r="AZ459">
            <v>0</v>
          </cell>
          <cell r="BA459">
            <v>0</v>
          </cell>
          <cell r="BB459">
            <v>134</v>
          </cell>
          <cell r="BC459">
            <v>1</v>
          </cell>
          <cell r="BI459">
            <v>0</v>
          </cell>
          <cell r="BJ459">
            <v>0</v>
          </cell>
          <cell r="BK459">
            <v>7.0000000000000001E-3</v>
          </cell>
          <cell r="BL459">
            <v>0</v>
          </cell>
          <cell r="BM459">
            <v>2.1000000000000001E-2</v>
          </cell>
          <cell r="BN459">
            <v>1.4E-2</v>
          </cell>
          <cell r="BO459">
            <v>2.1000000000000001E-2</v>
          </cell>
          <cell r="BP459">
            <v>5.7000000000000002E-2</v>
          </cell>
          <cell r="BQ459">
            <v>2.1000000000000001E-2</v>
          </cell>
          <cell r="BR459">
            <v>7.0000000000000001E-3</v>
          </cell>
          <cell r="BS459">
            <v>4.2999999999999997E-2</v>
          </cell>
          <cell r="BT459">
            <v>7.0999999999999994E-2</v>
          </cell>
          <cell r="BU459">
            <v>0.27</v>
          </cell>
          <cell r="BV459">
            <v>0.22</v>
          </cell>
          <cell r="BW459">
            <v>0.27</v>
          </cell>
          <cell r="BX459">
            <v>0.16300000000000001</v>
          </cell>
          <cell r="BY459">
            <v>0.27</v>
          </cell>
          <cell r="BZ459">
            <v>0.26200000000000001</v>
          </cell>
          <cell r="CA459">
            <v>1.4E-2</v>
          </cell>
          <cell r="CB459">
            <v>1.4E-2</v>
          </cell>
          <cell r="CC459">
            <v>2.1000000000000001E-2</v>
          </cell>
          <cell r="CD459">
            <v>1.4E-2</v>
          </cell>
          <cell r="CE459">
            <v>1.4E-2</v>
          </cell>
          <cell r="CF459">
            <v>4.2999999999999997E-2</v>
          </cell>
          <cell r="CG459">
            <v>0.69499999999999995</v>
          </cell>
          <cell r="CH459">
            <v>0.70899999999999996</v>
          </cell>
          <cell r="CI459">
            <v>0.68100000000000005</v>
          </cell>
          <cell r="CJ459">
            <v>0.81599999999999995</v>
          </cell>
          <cell r="CK459">
            <v>0.65200000000000002</v>
          </cell>
          <cell r="CL459">
            <v>0.61</v>
          </cell>
          <cell r="CM459">
            <v>0</v>
          </cell>
          <cell r="CN459">
            <v>0</v>
          </cell>
          <cell r="CO459">
            <v>0</v>
          </cell>
          <cell r="CP459">
            <v>7.0000000000000001E-3</v>
          </cell>
          <cell r="CQ459">
            <v>0</v>
          </cell>
          <cell r="CR459">
            <v>2.8000000000000001E-2</v>
          </cell>
          <cell r="CS459">
            <v>2.8000000000000001E-2</v>
          </cell>
          <cell r="CT459">
            <v>6.4000000000000001E-2</v>
          </cell>
          <cell r="CU459">
            <v>2.8000000000000001E-2</v>
          </cell>
          <cell r="CV459">
            <v>1.4E-2</v>
          </cell>
          <cell r="CW459">
            <v>2.8000000000000001E-2</v>
          </cell>
          <cell r="CX459">
            <v>2.8000000000000001E-2</v>
          </cell>
          <cell r="CY459">
            <v>2.1000000000000001E-2</v>
          </cell>
          <cell r="CZ459">
            <v>2.8000000000000001E-2</v>
          </cell>
          <cell r="DA459">
            <v>6.4000000000000001E-2</v>
          </cell>
          <cell r="DB459">
            <v>2.8000000000000001E-2</v>
          </cell>
          <cell r="DC459">
            <v>4.2999999999999997E-2</v>
          </cell>
          <cell r="DD459">
            <v>5.7000000000000002E-2</v>
          </cell>
          <cell r="DE459">
            <v>0.14899999999999999</v>
          </cell>
          <cell r="DF459">
            <v>0.156</v>
          </cell>
          <cell r="DG459">
            <v>0.156</v>
          </cell>
          <cell r="DH459">
            <v>0.156</v>
          </cell>
          <cell r="DI459">
            <v>0.156</v>
          </cell>
          <cell r="DJ459">
            <v>0.29099999999999998</v>
          </cell>
          <cell r="DK459">
            <v>0.26200000000000001</v>
          </cell>
          <cell r="DL459">
            <v>0.24099999999999999</v>
          </cell>
          <cell r="DM459">
            <v>0.23400000000000001</v>
          </cell>
          <cell r="DN459">
            <v>7.0000000000000001E-3</v>
          </cell>
          <cell r="DO459">
            <v>7.0000000000000001E-3</v>
          </cell>
          <cell r="DP459">
            <v>1.4E-2</v>
          </cell>
          <cell r="DQ459">
            <v>7.0000000000000001E-3</v>
          </cell>
          <cell r="DR459">
            <v>2.1000000000000001E-2</v>
          </cell>
          <cell r="DS459">
            <v>2.1000000000000001E-2</v>
          </cell>
          <cell r="DT459">
            <v>7.0000000000000001E-3</v>
          </cell>
          <cell r="DU459">
            <v>7.0000000000000001E-3</v>
          </cell>
          <cell r="DV459">
            <v>1.4E-2</v>
          </cell>
          <cell r="DW459">
            <v>0.83</v>
          </cell>
          <cell r="DX459">
            <v>0.80900000000000005</v>
          </cell>
          <cell r="DY459">
            <v>0.80100000000000005</v>
          </cell>
          <cell r="DZ459">
            <v>0.80900000000000005</v>
          </cell>
          <cell r="EA459">
            <v>0.79400000000000004</v>
          </cell>
          <cell r="EB459">
            <v>0.59599999999999997</v>
          </cell>
          <cell r="EC459">
            <v>0.67400000000000004</v>
          </cell>
          <cell r="ED459">
            <v>0.64500000000000002</v>
          </cell>
          <cell r="EE459">
            <v>0.66700000000000004</v>
          </cell>
          <cell r="EF459">
            <v>0.46800000000000003</v>
          </cell>
          <cell r="EG459">
            <v>3.5000000000000003E-2</v>
          </cell>
          <cell r="EH459">
            <v>7.0000000000000001E-3</v>
          </cell>
          <cell r="EJ459">
            <v>0.28399999999999997</v>
          </cell>
          <cell r="EK459">
            <v>3.5000000000000003E-2</v>
          </cell>
          <cell r="EL459">
            <v>2.8000000000000001E-2</v>
          </cell>
          <cell r="EN459">
            <v>7.8E-2</v>
          </cell>
          <cell r="EO459">
            <v>0.26200000000000001</v>
          </cell>
          <cell r="EP459">
            <v>0.255</v>
          </cell>
          <cell r="ER459">
            <v>5.7000000000000002E-2</v>
          </cell>
          <cell r="ES459">
            <v>0.05</v>
          </cell>
          <cell r="ET459">
            <v>9.1999999999999998E-2</v>
          </cell>
          <cell r="EV459">
            <v>0.113</v>
          </cell>
          <cell r="EW459">
            <v>0.61699999999999999</v>
          </cell>
          <cell r="EX459">
            <v>0.61699999999999999</v>
          </cell>
          <cell r="EZ459">
            <v>8.4700000000000006</v>
          </cell>
          <cell r="FA459">
            <v>7.0000000000000001E-3</v>
          </cell>
          <cell r="FB459">
            <v>7.0000000000000001E-3</v>
          </cell>
          <cell r="FC459">
            <v>2.1000000000000001E-2</v>
          </cell>
          <cell r="FD459">
            <v>2.1000000000000001E-2</v>
          </cell>
          <cell r="FE459">
            <v>7.0999999999999994E-2</v>
          </cell>
          <cell r="FF459">
            <v>2.8000000000000001E-2</v>
          </cell>
          <cell r="FG459">
            <v>7.0999999999999994E-2</v>
          </cell>
          <cell r="FH459">
            <v>9.9000000000000005E-2</v>
          </cell>
          <cell r="FI459">
            <v>0.17699999999999999</v>
          </cell>
          <cell r="FJ459">
            <v>0.44700000000000001</v>
          </cell>
          <cell r="FK459">
            <v>0.05</v>
          </cell>
          <cell r="GA459">
            <v>7.0000000000000001E-3</v>
          </cell>
          <cell r="GB459">
            <v>7.0000000000000001E-3</v>
          </cell>
          <cell r="GC459">
            <v>7.0000000000000001E-3</v>
          </cell>
          <cell r="GD459">
            <v>1.4E-2</v>
          </cell>
          <cell r="GE459">
            <v>7.0999999999999994E-2</v>
          </cell>
          <cell r="GF459">
            <v>0</v>
          </cell>
          <cell r="GG459">
            <v>0.376</v>
          </cell>
          <cell r="GH459">
            <v>0.28399999999999997</v>
          </cell>
          <cell r="GI459">
            <v>0.31900000000000001</v>
          </cell>
          <cell r="GJ459">
            <v>0.312</v>
          </cell>
          <cell r="GK459">
            <v>0.36899999999999999</v>
          </cell>
          <cell r="GL459">
            <v>0.33300000000000002</v>
          </cell>
          <cell r="GM459">
            <v>0.52500000000000002</v>
          </cell>
          <cell r="GN459">
            <v>0.41099999999999998</v>
          </cell>
          <cell r="GO459">
            <v>0.45400000000000001</v>
          </cell>
          <cell r="GP459">
            <v>0.52500000000000002</v>
          </cell>
          <cell r="GQ459">
            <v>0.34</v>
          </cell>
          <cell r="GR459">
            <v>0.55300000000000005</v>
          </cell>
          <cell r="GS459">
            <v>2.8000000000000001E-2</v>
          </cell>
          <cell r="GT459">
            <v>0.16300000000000001</v>
          </cell>
          <cell r="GU459">
            <v>0.113</v>
          </cell>
          <cell r="GV459">
            <v>3.5000000000000003E-2</v>
          </cell>
          <cell r="GW459">
            <v>0.106</v>
          </cell>
          <cell r="GX459">
            <v>1.4E-2</v>
          </cell>
          <cell r="GY459">
            <v>2.1000000000000001E-2</v>
          </cell>
          <cell r="GZ459">
            <v>0.05</v>
          </cell>
          <cell r="HA459">
            <v>3.5000000000000003E-2</v>
          </cell>
          <cell r="HB459">
            <v>3.5000000000000003E-2</v>
          </cell>
          <cell r="HC459">
            <v>4.2999999999999997E-2</v>
          </cell>
          <cell r="HD459">
            <v>3.5000000000000003E-2</v>
          </cell>
          <cell r="HE459">
            <v>4.2999999999999997E-2</v>
          </cell>
          <cell r="HF459">
            <v>8.5000000000000006E-2</v>
          </cell>
          <cell r="HG459">
            <v>7.0999999999999994E-2</v>
          </cell>
          <cell r="HH459">
            <v>7.8E-2</v>
          </cell>
          <cell r="HI459">
            <v>7.0999999999999994E-2</v>
          </cell>
          <cell r="HJ459">
            <v>6.4000000000000001E-2</v>
          </cell>
        </row>
        <row r="460">
          <cell r="G460" t="str">
            <v>PLAMONDON</v>
          </cell>
          <cell r="L460" t="str">
            <v>Austin-North Lawndale Elementary Network</v>
          </cell>
          <cell r="AB460">
            <v>610131</v>
          </cell>
          <cell r="AR460" t="str">
            <v>&lt; 30</v>
          </cell>
          <cell r="AS460" t="str">
            <v/>
          </cell>
          <cell r="AT460" t="str">
            <v/>
          </cell>
          <cell r="AU460" t="str">
            <v/>
          </cell>
        </row>
        <row r="461">
          <cell r="G461" t="str">
            <v>POE</v>
          </cell>
          <cell r="L461" t="str">
            <v>Lake Calumet Elementary Network</v>
          </cell>
          <cell r="AB461">
            <v>610132</v>
          </cell>
          <cell r="AR461" t="str">
            <v>&lt; 30</v>
          </cell>
          <cell r="AS461" t="str">
            <v/>
          </cell>
          <cell r="AT461" t="str">
            <v/>
          </cell>
          <cell r="AU461" t="str">
            <v/>
          </cell>
        </row>
        <row r="462">
          <cell r="G462" t="str">
            <v>WARD, L</v>
          </cell>
          <cell r="L462" t="str">
            <v>Garfield-Humboldt Elementary Network</v>
          </cell>
          <cell r="AB462">
            <v>610133</v>
          </cell>
          <cell r="AR462" t="str">
            <v>35</v>
          </cell>
          <cell r="AS462" t="str">
            <v>very strong</v>
          </cell>
          <cell r="AT462" t="str">
            <v>very strong</v>
          </cell>
          <cell r="AU462" t="str">
            <v>very strong</v>
          </cell>
          <cell r="AV462">
            <v>97</v>
          </cell>
          <cell r="AW462">
            <v>99</v>
          </cell>
          <cell r="AX462">
            <v>99</v>
          </cell>
          <cell r="AY462">
            <v>96</v>
          </cell>
          <cell r="AZ462">
            <v>0</v>
          </cell>
          <cell r="BA462">
            <v>1</v>
          </cell>
          <cell r="BB462">
            <v>79</v>
          </cell>
          <cell r="BC462">
            <v>3</v>
          </cell>
          <cell r="BI462">
            <v>0</v>
          </cell>
          <cell r="BJ462">
            <v>0</v>
          </cell>
          <cell r="BK462">
            <v>0</v>
          </cell>
          <cell r="BL462">
            <v>0.01</v>
          </cell>
          <cell r="BM462">
            <v>2.1000000000000001E-2</v>
          </cell>
          <cell r="BN462">
            <v>3.1E-2</v>
          </cell>
          <cell r="BO462">
            <v>0.01</v>
          </cell>
          <cell r="BP462">
            <v>3.1E-2</v>
          </cell>
          <cell r="BQ462">
            <v>0.01</v>
          </cell>
          <cell r="BR462">
            <v>0.01</v>
          </cell>
          <cell r="BS462">
            <v>4.2000000000000003E-2</v>
          </cell>
          <cell r="BT462">
            <v>6.3E-2</v>
          </cell>
          <cell r="BU462">
            <v>0.115</v>
          </cell>
          <cell r="BV462">
            <v>7.2999999999999995E-2</v>
          </cell>
          <cell r="BW462">
            <v>0.13500000000000001</v>
          </cell>
          <cell r="BX462">
            <v>9.4E-2</v>
          </cell>
          <cell r="BY462">
            <v>0.104</v>
          </cell>
          <cell r="BZ462">
            <v>9.4E-2</v>
          </cell>
          <cell r="CA462">
            <v>0</v>
          </cell>
          <cell r="CB462">
            <v>0.01</v>
          </cell>
          <cell r="CC462">
            <v>0</v>
          </cell>
          <cell r="CD462">
            <v>0</v>
          </cell>
          <cell r="CE462">
            <v>0</v>
          </cell>
          <cell r="CF462">
            <v>3.1E-2</v>
          </cell>
          <cell r="CG462">
            <v>0.875</v>
          </cell>
          <cell r="CH462">
            <v>0.88500000000000001</v>
          </cell>
          <cell r="CI462">
            <v>0.85399999999999998</v>
          </cell>
          <cell r="CJ462">
            <v>0.88500000000000001</v>
          </cell>
          <cell r="CK462">
            <v>0.83299999999999996</v>
          </cell>
          <cell r="CL462">
            <v>0.78100000000000003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0.01</v>
          </cell>
          <cell r="DD462">
            <v>0</v>
          </cell>
          <cell r="DE462">
            <v>7.2999999999999995E-2</v>
          </cell>
          <cell r="DF462">
            <v>7.2999999999999995E-2</v>
          </cell>
          <cell r="DG462">
            <v>7.2999999999999995E-2</v>
          </cell>
          <cell r="DH462">
            <v>5.1999999999999998E-2</v>
          </cell>
          <cell r="DI462">
            <v>6.3E-2</v>
          </cell>
          <cell r="DJ462">
            <v>9.4E-2</v>
          </cell>
          <cell r="DK462">
            <v>6.3E-2</v>
          </cell>
          <cell r="DL462">
            <v>6.3E-2</v>
          </cell>
          <cell r="DM462">
            <v>7.2999999999999995E-2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3.1E-2</v>
          </cell>
          <cell r="DW462">
            <v>0.92700000000000005</v>
          </cell>
          <cell r="DX462">
            <v>0.92700000000000005</v>
          </cell>
          <cell r="DY462">
            <v>0.92700000000000005</v>
          </cell>
          <cell r="DZ462">
            <v>0.94799999999999995</v>
          </cell>
          <cell r="EA462">
            <v>0.93799999999999994</v>
          </cell>
          <cell r="EB462">
            <v>0.90600000000000003</v>
          </cell>
          <cell r="EC462">
            <v>0.93799999999999994</v>
          </cell>
          <cell r="ED462">
            <v>0.92700000000000005</v>
          </cell>
          <cell r="EE462">
            <v>0.89600000000000002</v>
          </cell>
          <cell r="EF462">
            <v>0.44800000000000001</v>
          </cell>
          <cell r="EG462">
            <v>0</v>
          </cell>
          <cell r="EH462">
            <v>0</v>
          </cell>
          <cell r="EJ462">
            <v>0.47899999999999998</v>
          </cell>
          <cell r="EK462">
            <v>5.1999999999999998E-2</v>
          </cell>
          <cell r="EL462">
            <v>0.01</v>
          </cell>
          <cell r="EN462">
            <v>6.3E-2</v>
          </cell>
          <cell r="EO462">
            <v>0.55200000000000005</v>
          </cell>
          <cell r="EP462">
            <v>9.4E-2</v>
          </cell>
          <cell r="ER462">
            <v>0.01</v>
          </cell>
          <cell r="ES462">
            <v>0.01</v>
          </cell>
          <cell r="ET462">
            <v>2.1000000000000001E-2</v>
          </cell>
          <cell r="EV462">
            <v>0</v>
          </cell>
          <cell r="EW462">
            <v>0.38500000000000001</v>
          </cell>
          <cell r="EX462">
            <v>0.875</v>
          </cell>
          <cell r="EZ462">
            <v>9.2100000000000009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3.1E-2</v>
          </cell>
          <cell r="FF462">
            <v>2.1000000000000001E-2</v>
          </cell>
          <cell r="FG462">
            <v>6.3E-2</v>
          </cell>
          <cell r="FH462">
            <v>6.3E-2</v>
          </cell>
          <cell r="FI462">
            <v>0.22900000000000001</v>
          </cell>
          <cell r="FJ462">
            <v>0.58299999999999996</v>
          </cell>
          <cell r="FK462">
            <v>0.01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5.1999999999999998E-2</v>
          </cell>
          <cell r="GF462">
            <v>0</v>
          </cell>
          <cell r="GG462">
            <v>0.104</v>
          </cell>
          <cell r="GH462">
            <v>0.104</v>
          </cell>
          <cell r="GI462">
            <v>8.3000000000000004E-2</v>
          </cell>
          <cell r="GJ462">
            <v>0.125</v>
          </cell>
          <cell r="GK462">
            <v>8.3000000000000004E-2</v>
          </cell>
          <cell r="GL462">
            <v>0.16700000000000001</v>
          </cell>
          <cell r="GM462">
            <v>0.875</v>
          </cell>
          <cell r="GN462">
            <v>0.85399999999999998</v>
          </cell>
          <cell r="GO462">
            <v>0.81299999999999994</v>
          </cell>
          <cell r="GP462">
            <v>0.78100000000000003</v>
          </cell>
          <cell r="GQ462">
            <v>0.81299999999999994</v>
          </cell>
          <cell r="GR462">
            <v>0.77100000000000002</v>
          </cell>
          <cell r="GS462">
            <v>0</v>
          </cell>
          <cell r="GT462">
            <v>0.01</v>
          </cell>
          <cell r="GU462">
            <v>6.3E-2</v>
          </cell>
          <cell r="GV462">
            <v>5.1999999999999998E-2</v>
          </cell>
          <cell r="GW462">
            <v>4.2000000000000003E-2</v>
          </cell>
          <cell r="GX462">
            <v>4.2000000000000003E-2</v>
          </cell>
          <cell r="GY462">
            <v>0</v>
          </cell>
          <cell r="GZ462">
            <v>2.1000000000000001E-2</v>
          </cell>
          <cell r="HA462">
            <v>2.1000000000000001E-2</v>
          </cell>
          <cell r="HB462">
            <v>0.01</v>
          </cell>
          <cell r="HC462">
            <v>0</v>
          </cell>
          <cell r="HD462">
            <v>0</v>
          </cell>
          <cell r="HE462">
            <v>2.1000000000000001E-2</v>
          </cell>
          <cell r="HF462">
            <v>0.01</v>
          </cell>
          <cell r="HG462">
            <v>2.1000000000000001E-2</v>
          </cell>
          <cell r="HH462">
            <v>3.1E-2</v>
          </cell>
          <cell r="HI462">
            <v>0.01</v>
          </cell>
          <cell r="HJ462">
            <v>2.1000000000000001E-2</v>
          </cell>
        </row>
        <row r="463">
          <cell r="G463" t="str">
            <v>POPE</v>
          </cell>
          <cell r="L463" t="str">
            <v>Austin-North Lawndale Elementary Network</v>
          </cell>
          <cell r="AB463">
            <v>610134</v>
          </cell>
          <cell r="AR463" t="str">
            <v>&gt; 75</v>
          </cell>
          <cell r="AS463" t="str">
            <v>strong</v>
          </cell>
          <cell r="AT463" t="str">
            <v>strong</v>
          </cell>
          <cell r="AU463" t="str">
            <v>strong</v>
          </cell>
          <cell r="AV463">
            <v>70</v>
          </cell>
          <cell r="AW463">
            <v>78</v>
          </cell>
          <cell r="AX463">
            <v>68</v>
          </cell>
          <cell r="AY463">
            <v>99</v>
          </cell>
          <cell r="AZ463">
            <v>2</v>
          </cell>
          <cell r="BA463">
            <v>0</v>
          </cell>
          <cell r="BB463">
            <v>89</v>
          </cell>
          <cell r="BC463">
            <v>7</v>
          </cell>
          <cell r="BI463">
            <v>0</v>
          </cell>
          <cell r="BJ463">
            <v>0</v>
          </cell>
          <cell r="BK463">
            <v>0</v>
          </cell>
          <cell r="BL463">
            <v>0.01</v>
          </cell>
          <cell r="BM463">
            <v>0</v>
          </cell>
          <cell r="BN463">
            <v>5.0999999999999997E-2</v>
          </cell>
          <cell r="BO463">
            <v>7.0999999999999994E-2</v>
          </cell>
          <cell r="BP463">
            <v>6.0999999999999999E-2</v>
          </cell>
          <cell r="BQ463">
            <v>0.04</v>
          </cell>
          <cell r="BR463">
            <v>5.0999999999999997E-2</v>
          </cell>
          <cell r="BS463">
            <v>9.0999999999999998E-2</v>
          </cell>
          <cell r="BT463">
            <v>0.111</v>
          </cell>
          <cell r="BU463">
            <v>0.21199999999999999</v>
          </cell>
          <cell r="BV463">
            <v>0.16200000000000001</v>
          </cell>
          <cell r="BW463">
            <v>0.21199999999999999</v>
          </cell>
          <cell r="BX463">
            <v>0.17199999999999999</v>
          </cell>
          <cell r="BY463">
            <v>0.13100000000000001</v>
          </cell>
          <cell r="BZ463">
            <v>0.21199999999999999</v>
          </cell>
          <cell r="CA463">
            <v>0</v>
          </cell>
          <cell r="CB463">
            <v>0.01</v>
          </cell>
          <cell r="CC463">
            <v>0.03</v>
          </cell>
          <cell r="CD463">
            <v>0</v>
          </cell>
          <cell r="CE463">
            <v>0.02</v>
          </cell>
          <cell r="CF463">
            <v>0.02</v>
          </cell>
          <cell r="CG463">
            <v>0.71699999999999997</v>
          </cell>
          <cell r="CH463">
            <v>0.76800000000000002</v>
          </cell>
          <cell r="CI463">
            <v>0.71699999999999997</v>
          </cell>
          <cell r="CJ463">
            <v>0.76800000000000002</v>
          </cell>
          <cell r="CK463">
            <v>0.75800000000000001</v>
          </cell>
          <cell r="CL463">
            <v>0.60599999999999998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0.01</v>
          </cell>
          <cell r="CR463">
            <v>0</v>
          </cell>
          <cell r="CS463">
            <v>0</v>
          </cell>
          <cell r="CT463">
            <v>0.03</v>
          </cell>
          <cell r="CU463">
            <v>0.02</v>
          </cell>
          <cell r="CV463">
            <v>0.03</v>
          </cell>
          <cell r="CW463">
            <v>0.01</v>
          </cell>
          <cell r="CX463">
            <v>0.03</v>
          </cell>
          <cell r="CY463">
            <v>0.02</v>
          </cell>
          <cell r="CZ463">
            <v>0.03</v>
          </cell>
          <cell r="DA463">
            <v>0.02</v>
          </cell>
          <cell r="DB463">
            <v>0.03</v>
          </cell>
          <cell r="DC463">
            <v>8.1000000000000003E-2</v>
          </cell>
          <cell r="DD463">
            <v>0.03</v>
          </cell>
          <cell r="DE463">
            <v>7.0999999999999994E-2</v>
          </cell>
          <cell r="DF463">
            <v>0.121</v>
          </cell>
          <cell r="DG463">
            <v>0.121</v>
          </cell>
          <cell r="DH463">
            <v>0.10100000000000001</v>
          </cell>
          <cell r="DI463">
            <v>0.10100000000000001</v>
          </cell>
          <cell r="DJ463">
            <v>0.20200000000000001</v>
          </cell>
          <cell r="DK463">
            <v>0.121</v>
          </cell>
          <cell r="DL463">
            <v>0.14099999999999999</v>
          </cell>
          <cell r="DM463">
            <v>0.14099999999999999</v>
          </cell>
          <cell r="DN463">
            <v>0</v>
          </cell>
          <cell r="DO463">
            <v>0</v>
          </cell>
          <cell r="DP463">
            <v>0</v>
          </cell>
          <cell r="DQ463">
            <v>0.02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0.01</v>
          </cell>
          <cell r="DW463">
            <v>0.89900000000000002</v>
          </cell>
          <cell r="DX463">
            <v>0.86899999999999999</v>
          </cell>
          <cell r="DY463">
            <v>0.84799999999999998</v>
          </cell>
          <cell r="DZ463">
            <v>0.85899999999999999</v>
          </cell>
          <cell r="EA463">
            <v>0.85899999999999999</v>
          </cell>
          <cell r="EB463">
            <v>0.77800000000000002</v>
          </cell>
          <cell r="EC463">
            <v>0.84799999999999998</v>
          </cell>
          <cell r="ED463">
            <v>0.747</v>
          </cell>
          <cell r="EE463">
            <v>0.79800000000000004</v>
          </cell>
          <cell r="EF463">
            <v>0.495</v>
          </cell>
          <cell r="EG463">
            <v>0</v>
          </cell>
          <cell r="EH463">
            <v>0</v>
          </cell>
          <cell r="EJ463">
            <v>0.23200000000000001</v>
          </cell>
          <cell r="EK463">
            <v>6.0999999999999999E-2</v>
          </cell>
          <cell r="EL463">
            <v>0.04</v>
          </cell>
          <cell r="EN463">
            <v>0.10100000000000001</v>
          </cell>
          <cell r="EO463">
            <v>0.16200000000000001</v>
          </cell>
          <cell r="EP463">
            <v>0.111</v>
          </cell>
          <cell r="ER463">
            <v>0.02</v>
          </cell>
          <cell r="ES463">
            <v>8.1000000000000003E-2</v>
          </cell>
          <cell r="ET463">
            <v>0.121</v>
          </cell>
          <cell r="EV463">
            <v>0.152</v>
          </cell>
          <cell r="EW463">
            <v>0.69699999999999995</v>
          </cell>
          <cell r="EX463">
            <v>0.72699999999999998</v>
          </cell>
          <cell r="EZ463">
            <v>8.18</v>
          </cell>
          <cell r="FA463">
            <v>0</v>
          </cell>
          <cell r="FB463">
            <v>0.01</v>
          </cell>
          <cell r="FC463">
            <v>0</v>
          </cell>
          <cell r="FD463">
            <v>0.03</v>
          </cell>
          <cell r="FE463">
            <v>8.1000000000000003E-2</v>
          </cell>
          <cell r="FF463">
            <v>0.04</v>
          </cell>
          <cell r="FG463">
            <v>0.10100000000000001</v>
          </cell>
          <cell r="FH463">
            <v>0.253</v>
          </cell>
          <cell r="FI463">
            <v>0.182</v>
          </cell>
          <cell r="FJ463">
            <v>0.30299999999999999</v>
          </cell>
          <cell r="FK463">
            <v>0</v>
          </cell>
          <cell r="GA463">
            <v>0.01</v>
          </cell>
          <cell r="GB463">
            <v>0</v>
          </cell>
          <cell r="GC463">
            <v>0.01</v>
          </cell>
          <cell r="GD463">
            <v>0.02</v>
          </cell>
          <cell r="GE463">
            <v>0.02</v>
          </cell>
          <cell r="GF463">
            <v>0</v>
          </cell>
          <cell r="GG463">
            <v>0.28299999999999997</v>
          </cell>
          <cell r="GH463">
            <v>0.33300000000000002</v>
          </cell>
          <cell r="GI463">
            <v>0.33300000000000002</v>
          </cell>
          <cell r="GJ463">
            <v>0.30299999999999999</v>
          </cell>
          <cell r="GK463">
            <v>0.36399999999999999</v>
          </cell>
          <cell r="GL463">
            <v>0.21199999999999999</v>
          </cell>
          <cell r="GM463">
            <v>0.64600000000000002</v>
          </cell>
          <cell r="GN463">
            <v>0.45500000000000002</v>
          </cell>
          <cell r="GO463">
            <v>0.41399999999999998</v>
          </cell>
          <cell r="GP463">
            <v>0.46500000000000002</v>
          </cell>
          <cell r="GQ463">
            <v>0.53500000000000003</v>
          </cell>
          <cell r="GR463">
            <v>0.65700000000000003</v>
          </cell>
          <cell r="GS463">
            <v>0.02</v>
          </cell>
          <cell r="GT463">
            <v>0.152</v>
          </cell>
          <cell r="GU463">
            <v>0.152</v>
          </cell>
          <cell r="GV463">
            <v>0.121</v>
          </cell>
          <cell r="GW463">
            <v>0.04</v>
          </cell>
          <cell r="GX463">
            <v>5.0999999999999997E-2</v>
          </cell>
          <cell r="GY463">
            <v>0.03</v>
          </cell>
          <cell r="GZ463">
            <v>0.04</v>
          </cell>
          <cell r="HA463">
            <v>5.0999999999999997E-2</v>
          </cell>
          <cell r="HB463">
            <v>0.04</v>
          </cell>
          <cell r="HC463">
            <v>0.02</v>
          </cell>
          <cell r="HD463">
            <v>6.0999999999999999E-2</v>
          </cell>
          <cell r="HE463">
            <v>0.01</v>
          </cell>
          <cell r="HF463">
            <v>0.02</v>
          </cell>
          <cell r="HG463">
            <v>0.04</v>
          </cell>
          <cell r="HH463">
            <v>5.0999999999999997E-2</v>
          </cell>
          <cell r="HI463">
            <v>0.02</v>
          </cell>
          <cell r="HJ463">
            <v>0.02</v>
          </cell>
        </row>
        <row r="464">
          <cell r="G464" t="str">
            <v>PORTAGE PARK</v>
          </cell>
          <cell r="L464" t="str">
            <v>O'Hare Elementary Network</v>
          </cell>
          <cell r="AB464">
            <v>610135</v>
          </cell>
          <cell r="AR464" t="str">
            <v>&lt; 30</v>
          </cell>
          <cell r="AS464" t="str">
            <v/>
          </cell>
          <cell r="AT464" t="str">
            <v/>
          </cell>
          <cell r="AU464" t="str">
            <v/>
          </cell>
        </row>
        <row r="465">
          <cell r="G465" t="str">
            <v>PRESCOTT</v>
          </cell>
          <cell r="L465" t="str">
            <v>Fullerton Elementary Network</v>
          </cell>
          <cell r="AB465">
            <v>610136</v>
          </cell>
          <cell r="AR465" t="str">
            <v>59</v>
          </cell>
          <cell r="AS465" t="str">
            <v>strong</v>
          </cell>
          <cell r="AT465" t="str">
            <v>strong</v>
          </cell>
          <cell r="AU465" t="str">
            <v>weak</v>
          </cell>
          <cell r="AV465">
            <v>60</v>
          </cell>
          <cell r="AW465">
            <v>67</v>
          </cell>
          <cell r="AX465">
            <v>32</v>
          </cell>
          <cell r="AY465">
            <v>84</v>
          </cell>
          <cell r="AZ465">
            <v>29</v>
          </cell>
          <cell r="BA465">
            <v>5</v>
          </cell>
          <cell r="BB465">
            <v>11</v>
          </cell>
          <cell r="BC465">
            <v>35</v>
          </cell>
          <cell r="BI465">
            <v>0</v>
          </cell>
          <cell r="BJ465">
            <v>0</v>
          </cell>
          <cell r="BK465">
            <v>1.2E-2</v>
          </cell>
          <cell r="BL465">
            <v>1.2E-2</v>
          </cell>
          <cell r="BM465">
            <v>1.2E-2</v>
          </cell>
          <cell r="BN465">
            <v>4.8000000000000001E-2</v>
          </cell>
          <cell r="BO465">
            <v>2.4E-2</v>
          </cell>
          <cell r="BP465">
            <v>8.3000000000000004E-2</v>
          </cell>
          <cell r="BQ465">
            <v>4.8000000000000001E-2</v>
          </cell>
          <cell r="BR465">
            <v>1.2E-2</v>
          </cell>
          <cell r="BS465">
            <v>8.3000000000000004E-2</v>
          </cell>
          <cell r="BT465">
            <v>0.155</v>
          </cell>
          <cell r="BU465">
            <v>0.26200000000000001</v>
          </cell>
          <cell r="BV465">
            <v>0.214</v>
          </cell>
          <cell r="BW465">
            <v>0.31</v>
          </cell>
          <cell r="BX465">
            <v>0.155</v>
          </cell>
          <cell r="BY465">
            <v>0.34499999999999997</v>
          </cell>
          <cell r="BZ465">
            <v>0.29799999999999999</v>
          </cell>
          <cell r="CA465">
            <v>1.2E-2</v>
          </cell>
          <cell r="CB465">
            <v>0</v>
          </cell>
          <cell r="CC465">
            <v>1.2E-2</v>
          </cell>
          <cell r="CD465">
            <v>0</v>
          </cell>
          <cell r="CE465">
            <v>1.2E-2</v>
          </cell>
          <cell r="CF465">
            <v>1.2E-2</v>
          </cell>
          <cell r="CG465">
            <v>0.70199999999999996</v>
          </cell>
          <cell r="CH465">
            <v>0.70199999999999996</v>
          </cell>
          <cell r="CI465">
            <v>0.61899999999999999</v>
          </cell>
          <cell r="CJ465">
            <v>0.82099999999999995</v>
          </cell>
          <cell r="CK465">
            <v>0.54800000000000004</v>
          </cell>
          <cell r="CL465">
            <v>0.48799999999999999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1.2E-2</v>
          </cell>
          <cell r="CT465">
            <v>2.4E-2</v>
          </cell>
          <cell r="CU465">
            <v>2.4E-2</v>
          </cell>
          <cell r="CV465">
            <v>2.4E-2</v>
          </cell>
          <cell r="CW465">
            <v>1.2E-2</v>
          </cell>
          <cell r="CX465">
            <v>1.2E-2</v>
          </cell>
          <cell r="CY465">
            <v>3.5999999999999997E-2</v>
          </cell>
          <cell r="CZ465">
            <v>1.2E-2</v>
          </cell>
          <cell r="DA465">
            <v>3.5999999999999997E-2</v>
          </cell>
          <cell r="DB465">
            <v>3.5999999999999997E-2</v>
          </cell>
          <cell r="DC465">
            <v>4.8000000000000001E-2</v>
          </cell>
          <cell r="DD465">
            <v>3.5999999999999997E-2</v>
          </cell>
          <cell r="DE465">
            <v>9.5000000000000001E-2</v>
          </cell>
          <cell r="DF465">
            <v>9.5000000000000001E-2</v>
          </cell>
          <cell r="DG465">
            <v>0.155</v>
          </cell>
          <cell r="DH465">
            <v>0.107</v>
          </cell>
          <cell r="DI465">
            <v>0.14299999999999999</v>
          </cell>
          <cell r="DJ465">
            <v>0.25</v>
          </cell>
          <cell r="DK465">
            <v>0.22600000000000001</v>
          </cell>
          <cell r="DL465">
            <v>0.32100000000000001</v>
          </cell>
          <cell r="DM465">
            <v>0.29799999999999999</v>
          </cell>
          <cell r="DN465">
            <v>1.2E-2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0.86899999999999999</v>
          </cell>
          <cell r="DX465">
            <v>0.89300000000000002</v>
          </cell>
          <cell r="DY465">
            <v>0.83299999999999996</v>
          </cell>
          <cell r="DZ465">
            <v>0.85699999999999998</v>
          </cell>
          <cell r="EA465">
            <v>0.84499999999999997</v>
          </cell>
          <cell r="EB465">
            <v>0.71399999999999997</v>
          </cell>
          <cell r="EC465">
            <v>0.72599999999999998</v>
          </cell>
          <cell r="ED465">
            <v>0.60699999999999998</v>
          </cell>
          <cell r="EE465">
            <v>0.64300000000000002</v>
          </cell>
          <cell r="EF465">
            <v>0.46400000000000002</v>
          </cell>
          <cell r="EG465">
            <v>3.5999999999999997E-2</v>
          </cell>
          <cell r="EH465">
            <v>3.5999999999999997E-2</v>
          </cell>
          <cell r="EJ465">
            <v>0.41699999999999998</v>
          </cell>
          <cell r="EK465">
            <v>2.4E-2</v>
          </cell>
          <cell r="EL465">
            <v>3.5999999999999997E-2</v>
          </cell>
          <cell r="EN465">
            <v>3.5999999999999997E-2</v>
          </cell>
          <cell r="EO465">
            <v>0.214</v>
          </cell>
          <cell r="EP465">
            <v>0.26200000000000001</v>
          </cell>
          <cell r="ER465">
            <v>2.4E-2</v>
          </cell>
          <cell r="ES465">
            <v>0</v>
          </cell>
          <cell r="ET465">
            <v>2.4E-2</v>
          </cell>
          <cell r="EV465">
            <v>0.06</v>
          </cell>
          <cell r="EW465">
            <v>0.72599999999999998</v>
          </cell>
          <cell r="EX465">
            <v>0.64300000000000002</v>
          </cell>
          <cell r="EZ465">
            <v>8.6300000000000008</v>
          </cell>
          <cell r="FA465">
            <v>2.4E-2</v>
          </cell>
          <cell r="FB465">
            <v>0</v>
          </cell>
          <cell r="FC465">
            <v>0</v>
          </cell>
          <cell r="FD465">
            <v>2.4E-2</v>
          </cell>
          <cell r="FE465">
            <v>3.5999999999999997E-2</v>
          </cell>
          <cell r="FF465">
            <v>4.8000000000000001E-2</v>
          </cell>
          <cell r="FG465">
            <v>9.5000000000000001E-2</v>
          </cell>
          <cell r="FH465">
            <v>9.5000000000000001E-2</v>
          </cell>
          <cell r="FI465">
            <v>0.16700000000000001</v>
          </cell>
          <cell r="FJ465">
            <v>0.51200000000000001</v>
          </cell>
          <cell r="FK465">
            <v>0</v>
          </cell>
          <cell r="GA465">
            <v>2.4E-2</v>
          </cell>
          <cell r="GB465">
            <v>0.14299999999999999</v>
          </cell>
          <cell r="GC465">
            <v>3.5999999999999997E-2</v>
          </cell>
          <cell r="GD465">
            <v>8.3000000000000004E-2</v>
          </cell>
          <cell r="GE465">
            <v>0.23799999999999999</v>
          </cell>
          <cell r="GF465">
            <v>1.2E-2</v>
          </cell>
          <cell r="GG465">
            <v>0.39300000000000002</v>
          </cell>
          <cell r="GH465">
            <v>0.41699999999999998</v>
          </cell>
          <cell r="GI465">
            <v>0.35699999999999998</v>
          </cell>
          <cell r="GJ465">
            <v>0.44</v>
          </cell>
          <cell r="GK465">
            <v>0.47599999999999998</v>
          </cell>
          <cell r="GL465">
            <v>0.29799999999999999</v>
          </cell>
          <cell r="GM465">
            <v>0.57099999999999995</v>
          </cell>
          <cell r="GN465">
            <v>0.25</v>
          </cell>
          <cell r="GO465">
            <v>0.5</v>
          </cell>
          <cell r="GP465">
            <v>0.39300000000000002</v>
          </cell>
          <cell r="GQ465">
            <v>0.14299999999999999</v>
          </cell>
          <cell r="GR465">
            <v>0.67900000000000005</v>
          </cell>
          <cell r="GS465">
            <v>0</v>
          </cell>
          <cell r="GT465">
            <v>0.16700000000000001</v>
          </cell>
          <cell r="GU465">
            <v>8.3000000000000004E-2</v>
          </cell>
          <cell r="GV465">
            <v>4.8000000000000001E-2</v>
          </cell>
          <cell r="GW465">
            <v>0.06</v>
          </cell>
          <cell r="GX465">
            <v>0</v>
          </cell>
          <cell r="GY465">
            <v>0</v>
          </cell>
          <cell r="GZ465">
            <v>1.2E-2</v>
          </cell>
          <cell r="HA465">
            <v>2.4E-2</v>
          </cell>
          <cell r="HB465">
            <v>0</v>
          </cell>
          <cell r="HC465">
            <v>4.8000000000000001E-2</v>
          </cell>
          <cell r="HD465">
            <v>0</v>
          </cell>
          <cell r="HE465">
            <v>1.2E-2</v>
          </cell>
          <cell r="HF465">
            <v>1.2E-2</v>
          </cell>
          <cell r="HG465">
            <v>0</v>
          </cell>
          <cell r="HH465">
            <v>3.5999999999999997E-2</v>
          </cell>
          <cell r="HI465">
            <v>3.5999999999999997E-2</v>
          </cell>
          <cell r="HJ465">
            <v>1.2E-2</v>
          </cell>
        </row>
        <row r="466">
          <cell r="G466" t="str">
            <v>PRUSSING</v>
          </cell>
          <cell r="L466" t="str">
            <v>O'Hare Elementary Network</v>
          </cell>
          <cell r="AB466">
            <v>610137</v>
          </cell>
          <cell r="AR466" t="str">
            <v>&lt; 30</v>
          </cell>
          <cell r="AS466" t="str">
            <v/>
          </cell>
          <cell r="AT466" t="str">
            <v/>
          </cell>
          <cell r="AU466" t="str">
            <v/>
          </cell>
        </row>
        <row r="467">
          <cell r="G467" t="str">
            <v>PULASKI</v>
          </cell>
          <cell r="L467" t="str">
            <v>Fullerton Elementary Network</v>
          </cell>
          <cell r="AB467">
            <v>610138</v>
          </cell>
          <cell r="AR467" t="str">
            <v>63</v>
          </cell>
          <cell r="AS467" t="str">
            <v>weak</v>
          </cell>
          <cell r="AT467" t="str">
            <v>weak</v>
          </cell>
          <cell r="AU467" t="str">
            <v>weak</v>
          </cell>
          <cell r="AV467">
            <v>34</v>
          </cell>
          <cell r="AW467">
            <v>33</v>
          </cell>
          <cell r="AX467">
            <v>28</v>
          </cell>
          <cell r="AY467">
            <v>334</v>
          </cell>
          <cell r="AZ467">
            <v>30</v>
          </cell>
          <cell r="BA467">
            <v>2</v>
          </cell>
          <cell r="BB467">
            <v>5</v>
          </cell>
          <cell r="BC467">
            <v>280</v>
          </cell>
          <cell r="BI467">
            <v>6.0000000000000001E-3</v>
          </cell>
          <cell r="BJ467">
            <v>1.4999999999999999E-2</v>
          </cell>
          <cell r="BK467">
            <v>2.4E-2</v>
          </cell>
          <cell r="BL467">
            <v>1.2E-2</v>
          </cell>
          <cell r="BM467">
            <v>2.4E-2</v>
          </cell>
          <cell r="BN467">
            <v>8.1000000000000003E-2</v>
          </cell>
          <cell r="BO467">
            <v>0.10199999999999999</v>
          </cell>
          <cell r="BP467">
            <v>6.9000000000000006E-2</v>
          </cell>
          <cell r="BQ467">
            <v>0.09</v>
          </cell>
          <cell r="BR467">
            <v>4.2000000000000003E-2</v>
          </cell>
          <cell r="BS467">
            <v>0.123</v>
          </cell>
          <cell r="BT467">
            <v>0.21</v>
          </cell>
          <cell r="BU467">
            <v>0.36799999999999999</v>
          </cell>
          <cell r="BV467">
            <v>0.35599999999999998</v>
          </cell>
          <cell r="BW467">
            <v>0.42199999999999999</v>
          </cell>
          <cell r="BX467">
            <v>0.27200000000000002</v>
          </cell>
          <cell r="BY467">
            <v>0.41599999999999998</v>
          </cell>
          <cell r="BZ467">
            <v>0.35</v>
          </cell>
          <cell r="CA467">
            <v>2.1000000000000001E-2</v>
          </cell>
          <cell r="CB467">
            <v>0.03</v>
          </cell>
          <cell r="CC467">
            <v>3.3000000000000002E-2</v>
          </cell>
          <cell r="CD467">
            <v>2.4E-2</v>
          </cell>
          <cell r="CE467">
            <v>2.7E-2</v>
          </cell>
          <cell r="CF467">
            <v>3.5999999999999997E-2</v>
          </cell>
          <cell r="CG467">
            <v>0.503</v>
          </cell>
          <cell r="CH467">
            <v>0.53</v>
          </cell>
          <cell r="CI467">
            <v>0.43099999999999999</v>
          </cell>
          <cell r="CJ467">
            <v>0.65</v>
          </cell>
          <cell r="CK467">
            <v>0.41</v>
          </cell>
          <cell r="CL467">
            <v>0.32300000000000001</v>
          </cell>
          <cell r="CM467">
            <v>3.0000000000000001E-3</v>
          </cell>
          <cell r="CN467">
            <v>6.0000000000000001E-3</v>
          </cell>
          <cell r="CO467">
            <v>6.0000000000000001E-3</v>
          </cell>
          <cell r="CP467">
            <v>1.4999999999999999E-2</v>
          </cell>
          <cell r="CQ467">
            <v>3.0000000000000001E-3</v>
          </cell>
          <cell r="CR467">
            <v>1.2E-2</v>
          </cell>
          <cell r="CS467">
            <v>0.03</v>
          </cell>
          <cell r="CT467">
            <v>9.2999999999999999E-2</v>
          </cell>
          <cell r="CU467">
            <v>5.0999999999999997E-2</v>
          </cell>
          <cell r="CV467">
            <v>2.7E-2</v>
          </cell>
          <cell r="CW467">
            <v>4.2000000000000003E-2</v>
          </cell>
          <cell r="CX467">
            <v>3.5999999999999997E-2</v>
          </cell>
          <cell r="CY467">
            <v>5.0999999999999997E-2</v>
          </cell>
          <cell r="CZ467">
            <v>3.9E-2</v>
          </cell>
          <cell r="DA467">
            <v>5.7000000000000002E-2</v>
          </cell>
          <cell r="DB467">
            <v>0.108</v>
          </cell>
          <cell r="DC467">
            <v>0.14399999999999999</v>
          </cell>
          <cell r="DD467">
            <v>0.111</v>
          </cell>
          <cell r="DE467">
            <v>0.17699999999999999</v>
          </cell>
          <cell r="DF467">
            <v>0.21299999999999999</v>
          </cell>
          <cell r="DG467">
            <v>0.25700000000000001</v>
          </cell>
          <cell r="DH467">
            <v>0.20699999999999999</v>
          </cell>
          <cell r="DI467">
            <v>0.21299999999999999</v>
          </cell>
          <cell r="DJ467">
            <v>0.30199999999999999</v>
          </cell>
          <cell r="DK467">
            <v>0.28399999999999997</v>
          </cell>
          <cell r="DL467">
            <v>0.26300000000000001</v>
          </cell>
          <cell r="DM467">
            <v>0.251</v>
          </cell>
          <cell r="DN467">
            <v>1.2E-2</v>
          </cell>
          <cell r="DO467">
            <v>1.4999999999999999E-2</v>
          </cell>
          <cell r="DP467">
            <v>2.4E-2</v>
          </cell>
          <cell r="DQ467">
            <v>1.7999999999999999E-2</v>
          </cell>
          <cell r="DR467">
            <v>2.7E-2</v>
          </cell>
          <cell r="DS467">
            <v>3.5999999999999997E-2</v>
          </cell>
          <cell r="DT467">
            <v>2.4E-2</v>
          </cell>
          <cell r="DU467">
            <v>2.4E-2</v>
          </cell>
          <cell r="DV467">
            <v>0.03</v>
          </cell>
          <cell r="DW467">
            <v>0.78100000000000003</v>
          </cell>
          <cell r="DX467">
            <v>0.72499999999999998</v>
          </cell>
          <cell r="DY467">
            <v>0.67700000000000005</v>
          </cell>
          <cell r="DZ467">
            <v>0.71</v>
          </cell>
          <cell r="EA467">
            <v>0.71899999999999997</v>
          </cell>
          <cell r="EB467">
            <v>0.59299999999999997</v>
          </cell>
          <cell r="EC467">
            <v>0.55400000000000005</v>
          </cell>
          <cell r="ED467">
            <v>0.47599999999999998</v>
          </cell>
          <cell r="EE467">
            <v>0.55700000000000005</v>
          </cell>
          <cell r="EF467">
            <v>0.36199999999999999</v>
          </cell>
          <cell r="EG467">
            <v>1.7999999999999999E-2</v>
          </cell>
          <cell r="EH467">
            <v>3.0000000000000001E-3</v>
          </cell>
          <cell r="EJ467">
            <v>0.27200000000000002</v>
          </cell>
          <cell r="EK467">
            <v>2.4E-2</v>
          </cell>
          <cell r="EL467">
            <v>4.4999999999999998E-2</v>
          </cell>
          <cell r="EN467">
            <v>0.159</v>
          </cell>
          <cell r="EO467">
            <v>0.34399999999999997</v>
          </cell>
          <cell r="EP467">
            <v>0.35299999999999998</v>
          </cell>
          <cell r="ER467">
            <v>6.9000000000000006E-2</v>
          </cell>
          <cell r="ES467">
            <v>7.1999999999999995E-2</v>
          </cell>
          <cell r="ET467">
            <v>7.4999999999999997E-2</v>
          </cell>
          <cell r="EV467">
            <v>0.13800000000000001</v>
          </cell>
          <cell r="EW467">
            <v>0.54200000000000004</v>
          </cell>
          <cell r="EX467">
            <v>0.52400000000000002</v>
          </cell>
          <cell r="EZ467">
            <v>8.5299999999999994</v>
          </cell>
          <cell r="FA467">
            <v>1.2E-2</v>
          </cell>
          <cell r="FB467">
            <v>8.9999999999999993E-3</v>
          </cell>
          <cell r="FC467">
            <v>1.2E-2</v>
          </cell>
          <cell r="FD467">
            <v>1.2E-2</v>
          </cell>
          <cell r="FE467">
            <v>3.5999999999999997E-2</v>
          </cell>
          <cell r="FF467">
            <v>3.9E-2</v>
          </cell>
          <cell r="FG467">
            <v>5.7000000000000002E-2</v>
          </cell>
          <cell r="FH467">
            <v>0.16800000000000001</v>
          </cell>
          <cell r="FI467">
            <v>0.21</v>
          </cell>
          <cell r="FJ467">
            <v>0.38600000000000001</v>
          </cell>
          <cell r="FK467">
            <v>0.06</v>
          </cell>
          <cell r="GA467">
            <v>1.4999999999999999E-2</v>
          </cell>
          <cell r="GB467">
            <v>2.4E-2</v>
          </cell>
          <cell r="GC467">
            <v>1.2E-2</v>
          </cell>
          <cell r="GD467">
            <v>7.1999999999999995E-2</v>
          </cell>
          <cell r="GE467">
            <v>0.22800000000000001</v>
          </cell>
          <cell r="GF467">
            <v>1.2E-2</v>
          </cell>
          <cell r="GG467">
            <v>0.40699999999999997</v>
          </cell>
          <cell r="GH467">
            <v>0.38600000000000001</v>
          </cell>
          <cell r="GI467">
            <v>0.39200000000000002</v>
          </cell>
          <cell r="GJ467">
            <v>0.41599999999999998</v>
          </cell>
          <cell r="GK467">
            <v>0.38900000000000001</v>
          </cell>
          <cell r="GL467">
            <v>0.44900000000000001</v>
          </cell>
          <cell r="GM467">
            <v>0.47599999999999998</v>
          </cell>
          <cell r="GN467">
            <v>0.30199999999999999</v>
          </cell>
          <cell r="GO467">
            <v>0.40699999999999997</v>
          </cell>
          <cell r="GP467">
            <v>0.33800000000000002</v>
          </cell>
          <cell r="GQ467">
            <v>0.222</v>
          </cell>
          <cell r="GR467">
            <v>0.443</v>
          </cell>
          <cell r="GS467">
            <v>3.5999999999999997E-2</v>
          </cell>
          <cell r="GT467">
            <v>0.19800000000000001</v>
          </cell>
          <cell r="GU467">
            <v>0.12</v>
          </cell>
          <cell r="GV467">
            <v>0.105</v>
          </cell>
          <cell r="GW467">
            <v>8.6999999999999994E-2</v>
          </cell>
          <cell r="GX467">
            <v>2.7E-2</v>
          </cell>
          <cell r="GY467">
            <v>1.2E-2</v>
          </cell>
          <cell r="GZ467">
            <v>2.4E-2</v>
          </cell>
          <cell r="HA467">
            <v>1.7999999999999999E-2</v>
          </cell>
          <cell r="HB467">
            <v>1.7999999999999999E-2</v>
          </cell>
          <cell r="HC467">
            <v>2.4E-2</v>
          </cell>
          <cell r="HD467">
            <v>1.7999999999999999E-2</v>
          </cell>
          <cell r="HE467">
            <v>5.3999999999999999E-2</v>
          </cell>
          <cell r="HF467">
            <v>6.6000000000000003E-2</v>
          </cell>
          <cell r="HG467">
            <v>5.0999999999999997E-2</v>
          </cell>
          <cell r="HH467">
            <v>5.0999999999999997E-2</v>
          </cell>
          <cell r="HI467">
            <v>5.0999999999999997E-2</v>
          </cell>
          <cell r="HJ467">
            <v>5.0999999999999997E-2</v>
          </cell>
        </row>
        <row r="468">
          <cell r="G468" t="str">
            <v>PULLMAN</v>
          </cell>
          <cell r="L468" t="str">
            <v>Lake Calumet Elementary Network</v>
          </cell>
          <cell r="AB468">
            <v>610139</v>
          </cell>
          <cell r="AR468" t="str">
            <v>&lt; 30</v>
          </cell>
          <cell r="AS468" t="str">
            <v/>
          </cell>
          <cell r="AT468" t="str">
            <v/>
          </cell>
          <cell r="AU468" t="str">
            <v/>
          </cell>
        </row>
        <row r="469">
          <cell r="G469" t="str">
            <v>RAVENSWOOD</v>
          </cell>
          <cell r="L469" t="str">
            <v>Ravenswood-Ridge Elementary Network</v>
          </cell>
          <cell r="AB469">
            <v>610141</v>
          </cell>
          <cell r="AR469" t="str">
            <v>51</v>
          </cell>
          <cell r="AS469" t="str">
            <v>neutral</v>
          </cell>
          <cell r="AT469" t="str">
            <v>neutral</v>
          </cell>
          <cell r="AU469" t="str">
            <v>very weak</v>
          </cell>
          <cell r="AV469">
            <v>50</v>
          </cell>
          <cell r="AW469">
            <v>49</v>
          </cell>
          <cell r="AX469">
            <v>14</v>
          </cell>
          <cell r="AY469">
            <v>161</v>
          </cell>
          <cell r="AZ469">
            <v>78</v>
          </cell>
          <cell r="BA469">
            <v>3</v>
          </cell>
          <cell r="BB469">
            <v>15</v>
          </cell>
          <cell r="BC469">
            <v>44</v>
          </cell>
          <cell r="BI469">
            <v>3.1E-2</v>
          </cell>
          <cell r="BJ469">
            <v>1.2E-2</v>
          </cell>
          <cell r="BK469">
            <v>6.0000000000000001E-3</v>
          </cell>
          <cell r="BL469">
            <v>1.2E-2</v>
          </cell>
          <cell r="BM469">
            <v>3.6999999999999998E-2</v>
          </cell>
          <cell r="BN469">
            <v>5.6000000000000001E-2</v>
          </cell>
          <cell r="BO469">
            <v>8.6999999999999994E-2</v>
          </cell>
          <cell r="BP469">
            <v>1.9E-2</v>
          </cell>
          <cell r="BQ469">
            <v>6.0000000000000001E-3</v>
          </cell>
          <cell r="BR469">
            <v>3.1E-2</v>
          </cell>
          <cell r="BS469">
            <v>0.17399999999999999</v>
          </cell>
          <cell r="BT469">
            <v>0.155</v>
          </cell>
          <cell r="BU469">
            <v>0.41599999999999998</v>
          </cell>
          <cell r="BV469">
            <v>0.32300000000000001</v>
          </cell>
          <cell r="BW469">
            <v>0.23</v>
          </cell>
          <cell r="BX469">
            <v>0.193</v>
          </cell>
          <cell r="BY469">
            <v>0.379</v>
          </cell>
          <cell r="BZ469">
            <v>0.32900000000000001</v>
          </cell>
          <cell r="CA469">
            <v>6.0000000000000001E-3</v>
          </cell>
          <cell r="CB469">
            <v>6.0000000000000001E-3</v>
          </cell>
          <cell r="CC469">
            <v>3.1E-2</v>
          </cell>
          <cell r="CD469">
            <v>1.2E-2</v>
          </cell>
          <cell r="CE469">
            <v>1.9E-2</v>
          </cell>
          <cell r="CF469">
            <v>3.1E-2</v>
          </cell>
          <cell r="CG469">
            <v>0.46</v>
          </cell>
          <cell r="CH469">
            <v>0.64</v>
          </cell>
          <cell r="CI469">
            <v>0.72699999999999998</v>
          </cell>
          <cell r="CJ469">
            <v>0.752</v>
          </cell>
          <cell r="CK469">
            <v>0.39100000000000001</v>
          </cell>
          <cell r="CL469">
            <v>0.42899999999999999</v>
          </cell>
          <cell r="CM469">
            <v>0</v>
          </cell>
          <cell r="CN469">
            <v>6.0000000000000001E-3</v>
          </cell>
          <cell r="CO469">
            <v>1.2E-2</v>
          </cell>
          <cell r="CP469">
            <v>6.0000000000000001E-3</v>
          </cell>
          <cell r="CQ469">
            <v>6.0000000000000001E-3</v>
          </cell>
          <cell r="CR469">
            <v>1.9E-2</v>
          </cell>
          <cell r="CS469">
            <v>2.5000000000000001E-2</v>
          </cell>
          <cell r="CT469">
            <v>7.4999999999999997E-2</v>
          </cell>
          <cell r="CU469">
            <v>3.6999999999999998E-2</v>
          </cell>
          <cell r="CV469">
            <v>1.9E-2</v>
          </cell>
          <cell r="CW469">
            <v>1.9E-2</v>
          </cell>
          <cell r="CX469">
            <v>2.5000000000000001E-2</v>
          </cell>
          <cell r="CY469">
            <v>3.1E-2</v>
          </cell>
          <cell r="CZ469">
            <v>2.5000000000000001E-2</v>
          </cell>
          <cell r="DA469">
            <v>3.6999999999999998E-2</v>
          </cell>
          <cell r="DB469">
            <v>6.8000000000000005E-2</v>
          </cell>
          <cell r="DC469">
            <v>0.13</v>
          </cell>
          <cell r="DD469">
            <v>0.106</v>
          </cell>
          <cell r="DE469">
            <v>0.186</v>
          </cell>
          <cell r="DF469">
            <v>0.16800000000000001</v>
          </cell>
          <cell r="DG469">
            <v>0.161</v>
          </cell>
          <cell r="DH469">
            <v>0.161</v>
          </cell>
          <cell r="DI469">
            <v>0.20499999999999999</v>
          </cell>
          <cell r="DJ469">
            <v>0.224</v>
          </cell>
          <cell r="DK469">
            <v>0.24199999999999999</v>
          </cell>
          <cell r="DL469">
            <v>0.248</v>
          </cell>
          <cell r="DM469">
            <v>0.23599999999999999</v>
          </cell>
          <cell r="DN469">
            <v>6.0000000000000001E-3</v>
          </cell>
          <cell r="DO469">
            <v>0</v>
          </cell>
          <cell r="DP469">
            <v>0</v>
          </cell>
          <cell r="DQ469">
            <v>0</v>
          </cell>
          <cell r="DR469">
            <v>6.0000000000000001E-3</v>
          </cell>
          <cell r="DS469">
            <v>6.0000000000000001E-3</v>
          </cell>
          <cell r="DT469">
            <v>0</v>
          </cell>
          <cell r="DU469">
            <v>6.0000000000000001E-3</v>
          </cell>
          <cell r="DV469">
            <v>0</v>
          </cell>
          <cell r="DW469">
            <v>0.78900000000000003</v>
          </cell>
          <cell r="DX469">
            <v>0.80700000000000005</v>
          </cell>
          <cell r="DY469">
            <v>0.80100000000000005</v>
          </cell>
          <cell r="DZ469">
            <v>0.80100000000000005</v>
          </cell>
          <cell r="EA469">
            <v>0.75800000000000001</v>
          </cell>
          <cell r="EB469">
            <v>0.71399999999999997</v>
          </cell>
          <cell r="EC469">
            <v>0.66500000000000004</v>
          </cell>
          <cell r="ED469">
            <v>0.54</v>
          </cell>
          <cell r="EE469">
            <v>0.621</v>
          </cell>
          <cell r="EF469">
            <v>0.50900000000000001</v>
          </cell>
          <cell r="EG469">
            <v>0</v>
          </cell>
          <cell r="EH469">
            <v>0</v>
          </cell>
          <cell r="EJ469">
            <v>0.38500000000000001</v>
          </cell>
          <cell r="EK469">
            <v>1.2E-2</v>
          </cell>
          <cell r="EL469">
            <v>1.2E-2</v>
          </cell>
          <cell r="EN469">
            <v>4.2999999999999997E-2</v>
          </cell>
          <cell r="EO469">
            <v>0.28599999999999998</v>
          </cell>
          <cell r="EP469">
            <v>0.29199999999999998</v>
          </cell>
          <cell r="ER469">
            <v>1.9E-2</v>
          </cell>
          <cell r="ES469">
            <v>4.2999999999999997E-2</v>
          </cell>
          <cell r="ET469">
            <v>1.9E-2</v>
          </cell>
          <cell r="EV469">
            <v>4.2999999999999997E-2</v>
          </cell>
          <cell r="EW469">
            <v>0.65800000000000003</v>
          </cell>
          <cell r="EX469">
            <v>0.67700000000000005</v>
          </cell>
          <cell r="EZ469">
            <v>8.65</v>
          </cell>
          <cell r="FA469">
            <v>0</v>
          </cell>
          <cell r="FB469">
            <v>6.0000000000000001E-3</v>
          </cell>
          <cell r="FC469">
            <v>1.2E-2</v>
          </cell>
          <cell r="FD469">
            <v>1.2E-2</v>
          </cell>
          <cell r="FE469">
            <v>3.6999999999999998E-2</v>
          </cell>
          <cell r="FF469">
            <v>3.6999999999999998E-2</v>
          </cell>
          <cell r="FG469">
            <v>6.8000000000000005E-2</v>
          </cell>
          <cell r="FH469">
            <v>0.155</v>
          </cell>
          <cell r="FI469">
            <v>0.26700000000000002</v>
          </cell>
          <cell r="FJ469">
            <v>0.38500000000000001</v>
          </cell>
          <cell r="FK469">
            <v>1.9E-2</v>
          </cell>
          <cell r="GA469">
            <v>6.0000000000000001E-3</v>
          </cell>
          <cell r="GB469">
            <v>0.161</v>
          </cell>
          <cell r="GC469">
            <v>0.19900000000000001</v>
          </cell>
          <cell r="GD469">
            <v>0.112</v>
          </cell>
          <cell r="GE469">
            <v>0.27300000000000002</v>
          </cell>
          <cell r="GF469">
            <v>1.2E-2</v>
          </cell>
          <cell r="GG469">
            <v>0.30399999999999999</v>
          </cell>
          <cell r="GH469">
            <v>0.42899999999999999</v>
          </cell>
          <cell r="GI469">
            <v>0.45300000000000001</v>
          </cell>
          <cell r="GJ469">
            <v>0.55300000000000005</v>
          </cell>
          <cell r="GK469">
            <v>0.47199999999999998</v>
          </cell>
          <cell r="GL469">
            <v>0.441</v>
          </cell>
          <cell r="GM469">
            <v>0.64</v>
          </cell>
          <cell r="GN469">
            <v>0.161</v>
          </cell>
          <cell r="GO469">
            <v>0.161</v>
          </cell>
          <cell r="GP469">
            <v>0.29199999999999998</v>
          </cell>
          <cell r="GQ469">
            <v>0.11799999999999999</v>
          </cell>
          <cell r="GR469">
            <v>0.49099999999999999</v>
          </cell>
          <cell r="GS469">
            <v>2.5000000000000001E-2</v>
          </cell>
          <cell r="GT469">
            <v>0.161</v>
          </cell>
          <cell r="GU469">
            <v>0.13700000000000001</v>
          </cell>
          <cell r="GV469">
            <v>1.9E-2</v>
          </cell>
          <cell r="GW469">
            <v>8.1000000000000003E-2</v>
          </cell>
          <cell r="GX469">
            <v>1.9E-2</v>
          </cell>
          <cell r="GY469">
            <v>0</v>
          </cell>
          <cell r="GZ469">
            <v>4.2999999999999997E-2</v>
          </cell>
          <cell r="HA469">
            <v>2.5000000000000001E-2</v>
          </cell>
          <cell r="HB469">
            <v>0</v>
          </cell>
          <cell r="HC469">
            <v>3.6999999999999998E-2</v>
          </cell>
          <cell r="HD469">
            <v>1.2E-2</v>
          </cell>
          <cell r="HE469">
            <v>2.5000000000000001E-2</v>
          </cell>
          <cell r="HF469">
            <v>4.2999999999999997E-2</v>
          </cell>
          <cell r="HG469">
            <v>2.5000000000000001E-2</v>
          </cell>
          <cell r="HH469">
            <v>2.5000000000000001E-2</v>
          </cell>
          <cell r="HI469">
            <v>1.9E-2</v>
          </cell>
          <cell r="HJ469">
            <v>2.5000000000000001E-2</v>
          </cell>
        </row>
        <row r="470">
          <cell r="G470" t="str">
            <v>RAY</v>
          </cell>
          <cell r="L470" t="str">
            <v>Burnham Park Elementary Network</v>
          </cell>
          <cell r="AB470">
            <v>610142</v>
          </cell>
          <cell r="AR470" t="str">
            <v>&lt; 30</v>
          </cell>
          <cell r="AS470" t="str">
            <v/>
          </cell>
          <cell r="AT470" t="str">
            <v/>
          </cell>
          <cell r="AU470" t="str">
            <v/>
          </cell>
        </row>
        <row r="471">
          <cell r="G471" t="str">
            <v>REAVIS</v>
          </cell>
          <cell r="L471" t="str">
            <v>Burnham Park Elementary Network</v>
          </cell>
          <cell r="AB471">
            <v>610143</v>
          </cell>
          <cell r="AR471" t="str">
            <v>69</v>
          </cell>
          <cell r="AS471" t="str">
            <v>very weak</v>
          </cell>
          <cell r="AT471" t="str">
            <v>weak</v>
          </cell>
          <cell r="AU471" t="str">
            <v>very weak</v>
          </cell>
          <cell r="AV471">
            <v>14</v>
          </cell>
          <cell r="AW471">
            <v>23</v>
          </cell>
          <cell r="AX471">
            <v>12</v>
          </cell>
          <cell r="AY471">
            <v>131</v>
          </cell>
          <cell r="AZ471">
            <v>0</v>
          </cell>
          <cell r="BA471">
            <v>0</v>
          </cell>
          <cell r="BB471">
            <v>126</v>
          </cell>
          <cell r="BC471">
            <v>0</v>
          </cell>
          <cell r="BI471">
            <v>9.9000000000000005E-2</v>
          </cell>
          <cell r="BJ471">
            <v>9.1999999999999998E-2</v>
          </cell>
          <cell r="BK471">
            <v>6.0999999999999999E-2</v>
          </cell>
          <cell r="BL471">
            <v>8.4000000000000005E-2</v>
          </cell>
          <cell r="BM471">
            <v>8.4000000000000005E-2</v>
          </cell>
          <cell r="BN471">
            <v>8.4000000000000005E-2</v>
          </cell>
          <cell r="BO471">
            <v>0.13</v>
          </cell>
          <cell r="BP471">
            <v>0.122</v>
          </cell>
          <cell r="BQ471">
            <v>0.16800000000000001</v>
          </cell>
          <cell r="BR471">
            <v>0.107</v>
          </cell>
          <cell r="BS471">
            <v>0.153</v>
          </cell>
          <cell r="BT471">
            <v>0.221</v>
          </cell>
          <cell r="BU471">
            <v>0.35099999999999998</v>
          </cell>
          <cell r="BV471">
            <v>0.32100000000000001</v>
          </cell>
          <cell r="BW471">
            <v>0.32100000000000001</v>
          </cell>
          <cell r="BX471">
            <v>0.23699999999999999</v>
          </cell>
          <cell r="BY471">
            <v>0.36599999999999999</v>
          </cell>
          <cell r="BZ471">
            <v>0.34399999999999997</v>
          </cell>
          <cell r="CA471">
            <v>8.0000000000000002E-3</v>
          </cell>
          <cell r="CB471">
            <v>2.3E-2</v>
          </cell>
          <cell r="CC471">
            <v>3.1E-2</v>
          </cell>
          <cell r="CD471">
            <v>1.4999999999999999E-2</v>
          </cell>
          <cell r="CE471">
            <v>3.1E-2</v>
          </cell>
          <cell r="CF471">
            <v>2.3E-2</v>
          </cell>
          <cell r="CG471">
            <v>0.41199999999999998</v>
          </cell>
          <cell r="CH471">
            <v>0.443</v>
          </cell>
          <cell r="CI471">
            <v>0.42</v>
          </cell>
          <cell r="CJ471">
            <v>0.55700000000000005</v>
          </cell>
          <cell r="CK471">
            <v>0.36599999999999999</v>
          </cell>
          <cell r="CL471">
            <v>0.32800000000000001</v>
          </cell>
          <cell r="CM471">
            <v>8.0000000000000002E-3</v>
          </cell>
          <cell r="CN471">
            <v>1.4999999999999999E-2</v>
          </cell>
          <cell r="CO471">
            <v>8.0000000000000002E-3</v>
          </cell>
          <cell r="CP471">
            <v>1.4999999999999999E-2</v>
          </cell>
          <cell r="CQ471">
            <v>8.0000000000000002E-3</v>
          </cell>
          <cell r="CR471">
            <v>1.4999999999999999E-2</v>
          </cell>
          <cell r="CS471">
            <v>6.9000000000000006E-2</v>
          </cell>
          <cell r="CT471">
            <v>0.107</v>
          </cell>
          <cell r="CU471">
            <v>8.4000000000000005E-2</v>
          </cell>
          <cell r="CV471">
            <v>6.9000000000000006E-2</v>
          </cell>
          <cell r="CW471">
            <v>8.4000000000000005E-2</v>
          </cell>
          <cell r="CX471">
            <v>0.107</v>
          </cell>
          <cell r="CY471">
            <v>7.5999999999999998E-2</v>
          </cell>
          <cell r="CZ471">
            <v>8.4000000000000005E-2</v>
          </cell>
          <cell r="DA471">
            <v>0.16800000000000001</v>
          </cell>
          <cell r="DB471">
            <v>0.13</v>
          </cell>
          <cell r="DC471">
            <v>0.13</v>
          </cell>
          <cell r="DD471">
            <v>0.107</v>
          </cell>
          <cell r="DE471">
            <v>0.153</v>
          </cell>
          <cell r="DF471">
            <v>0.19800000000000001</v>
          </cell>
          <cell r="DG471">
            <v>0.17599999999999999</v>
          </cell>
          <cell r="DH471">
            <v>0.19800000000000001</v>
          </cell>
          <cell r="DI471">
            <v>0.23699999999999999</v>
          </cell>
          <cell r="DJ471">
            <v>0.29799999999999999</v>
          </cell>
          <cell r="DK471">
            <v>0.22900000000000001</v>
          </cell>
          <cell r="DL471">
            <v>0.214</v>
          </cell>
          <cell r="DM471">
            <v>0.214</v>
          </cell>
          <cell r="DN471">
            <v>0</v>
          </cell>
          <cell r="DO471">
            <v>8.0000000000000002E-3</v>
          </cell>
          <cell r="DP471">
            <v>8.0000000000000002E-3</v>
          </cell>
          <cell r="DQ471">
            <v>8.0000000000000002E-3</v>
          </cell>
          <cell r="DR471">
            <v>1.4999999999999999E-2</v>
          </cell>
          <cell r="DS471">
            <v>0</v>
          </cell>
          <cell r="DT471">
            <v>0</v>
          </cell>
          <cell r="DU471">
            <v>1.4999999999999999E-2</v>
          </cell>
          <cell r="DV471">
            <v>2.3E-2</v>
          </cell>
          <cell r="DW471">
            <v>0.77100000000000002</v>
          </cell>
          <cell r="DX471">
            <v>0.69499999999999995</v>
          </cell>
          <cell r="DY471">
            <v>0.70199999999999996</v>
          </cell>
          <cell r="DZ471">
            <v>0.70199999999999996</v>
          </cell>
          <cell r="EA471">
            <v>0.65600000000000003</v>
          </cell>
          <cell r="EB471">
            <v>0.51900000000000002</v>
          </cell>
          <cell r="EC471">
            <v>0.57299999999999995</v>
          </cell>
          <cell r="ED471">
            <v>0.53400000000000003</v>
          </cell>
          <cell r="EE471">
            <v>0.57299999999999995</v>
          </cell>
          <cell r="EF471">
            <v>0.28199999999999997</v>
          </cell>
          <cell r="EG471">
            <v>0.107</v>
          </cell>
          <cell r="EH471">
            <v>6.9000000000000006E-2</v>
          </cell>
          <cell r="EJ471">
            <v>0.32100000000000001</v>
          </cell>
          <cell r="EK471">
            <v>0.252</v>
          </cell>
          <cell r="EL471">
            <v>0.183</v>
          </cell>
          <cell r="EN471">
            <v>0.107</v>
          </cell>
          <cell r="EO471">
            <v>0.32800000000000001</v>
          </cell>
          <cell r="EP471">
            <v>0.38900000000000001</v>
          </cell>
          <cell r="ER471">
            <v>5.2999999999999999E-2</v>
          </cell>
          <cell r="ES471">
            <v>3.7999999999999999E-2</v>
          </cell>
          <cell r="ET471">
            <v>8.4000000000000005E-2</v>
          </cell>
          <cell r="EV471">
            <v>0.23699999999999999</v>
          </cell>
          <cell r="EW471">
            <v>0.27500000000000002</v>
          </cell>
          <cell r="EX471">
            <v>0.27500000000000002</v>
          </cell>
          <cell r="EZ471">
            <v>5.25</v>
          </cell>
          <cell r="FA471">
            <v>0.16800000000000001</v>
          </cell>
          <cell r="FB471">
            <v>8.4000000000000005E-2</v>
          </cell>
          <cell r="FC471">
            <v>3.7999999999999999E-2</v>
          </cell>
          <cell r="FD471">
            <v>7.5999999999999998E-2</v>
          </cell>
          <cell r="FE471">
            <v>0.13700000000000001</v>
          </cell>
          <cell r="FF471">
            <v>6.9000000000000006E-2</v>
          </cell>
          <cell r="FG471">
            <v>9.1999999999999998E-2</v>
          </cell>
          <cell r="FH471">
            <v>0.107</v>
          </cell>
          <cell r="FI471">
            <v>3.1E-2</v>
          </cell>
          <cell r="FJ471">
            <v>0.122</v>
          </cell>
          <cell r="FK471">
            <v>7.5999999999999998E-2</v>
          </cell>
          <cell r="GA471">
            <v>3.7999999999999999E-2</v>
          </cell>
          <cell r="GB471">
            <v>0.107</v>
          </cell>
          <cell r="GC471">
            <v>0.16</v>
          </cell>
          <cell r="GD471">
            <v>9.1999999999999998E-2</v>
          </cell>
          <cell r="GE471">
            <v>9.1999999999999998E-2</v>
          </cell>
          <cell r="GF471">
            <v>4.5999999999999999E-2</v>
          </cell>
          <cell r="GG471">
            <v>0.39700000000000002</v>
          </cell>
          <cell r="GH471">
            <v>0.28199999999999997</v>
          </cell>
          <cell r="GI471">
            <v>0.28999999999999998</v>
          </cell>
          <cell r="GJ471">
            <v>0.46600000000000003</v>
          </cell>
          <cell r="GK471">
            <v>0.47299999999999998</v>
          </cell>
          <cell r="GL471">
            <v>0.45800000000000002</v>
          </cell>
          <cell r="GM471">
            <v>0.435</v>
          </cell>
          <cell r="GN471">
            <v>0.13700000000000001</v>
          </cell>
          <cell r="GO471">
            <v>0.22900000000000001</v>
          </cell>
          <cell r="GP471">
            <v>0.252</v>
          </cell>
          <cell r="GQ471">
            <v>0.19800000000000001</v>
          </cell>
          <cell r="GR471">
            <v>0.35899999999999999</v>
          </cell>
          <cell r="GS471">
            <v>4.5999999999999999E-2</v>
          </cell>
          <cell r="GT471">
            <v>0.32100000000000001</v>
          </cell>
          <cell r="GU471">
            <v>0.20599999999999999</v>
          </cell>
          <cell r="GV471">
            <v>0.115</v>
          </cell>
          <cell r="GW471">
            <v>0.153</v>
          </cell>
          <cell r="GX471">
            <v>5.2999999999999999E-2</v>
          </cell>
          <cell r="GY471">
            <v>0</v>
          </cell>
          <cell r="GZ471">
            <v>6.9000000000000006E-2</v>
          </cell>
          <cell r="HA471">
            <v>3.1E-2</v>
          </cell>
          <cell r="HB471">
            <v>0</v>
          </cell>
          <cell r="HC471">
            <v>0</v>
          </cell>
          <cell r="HD471">
            <v>0</v>
          </cell>
          <cell r="HE471">
            <v>8.4000000000000005E-2</v>
          </cell>
          <cell r="HF471">
            <v>8.4000000000000005E-2</v>
          </cell>
          <cell r="HG471">
            <v>8.4000000000000005E-2</v>
          </cell>
          <cell r="HH471">
            <v>7.5999999999999998E-2</v>
          </cell>
          <cell r="HI471">
            <v>8.4000000000000005E-2</v>
          </cell>
          <cell r="HJ471">
            <v>8.4000000000000005E-2</v>
          </cell>
        </row>
        <row r="472">
          <cell r="G472" t="str">
            <v>REILLY</v>
          </cell>
          <cell r="L472" t="str">
            <v>Fullerton Elementary Network</v>
          </cell>
          <cell r="AB472">
            <v>610144</v>
          </cell>
          <cell r="AR472" t="str">
            <v>46</v>
          </cell>
          <cell r="AS472" t="str">
            <v>weak</v>
          </cell>
          <cell r="AT472" t="str">
            <v>neutral</v>
          </cell>
          <cell r="AU472" t="str">
            <v>neutral</v>
          </cell>
          <cell r="AV472">
            <v>35</v>
          </cell>
          <cell r="AW472">
            <v>44</v>
          </cell>
          <cell r="AX472">
            <v>48</v>
          </cell>
          <cell r="AY472">
            <v>309</v>
          </cell>
          <cell r="AZ472">
            <v>17</v>
          </cell>
          <cell r="BA472">
            <v>1</v>
          </cell>
          <cell r="BB472">
            <v>6</v>
          </cell>
          <cell r="BC472">
            <v>275</v>
          </cell>
          <cell r="BI472">
            <v>2.3E-2</v>
          </cell>
          <cell r="BJ472">
            <v>1.2999999999999999E-2</v>
          </cell>
          <cell r="BK472">
            <v>2.3E-2</v>
          </cell>
          <cell r="BL472">
            <v>1.6E-2</v>
          </cell>
          <cell r="BM472">
            <v>2.3E-2</v>
          </cell>
          <cell r="BN472">
            <v>9.7000000000000003E-2</v>
          </cell>
          <cell r="BO472">
            <v>7.3999999999999996E-2</v>
          </cell>
          <cell r="BP472">
            <v>6.8000000000000005E-2</v>
          </cell>
          <cell r="BQ472">
            <v>8.6999999999999994E-2</v>
          </cell>
          <cell r="BR472">
            <v>6.0999999999999999E-2</v>
          </cell>
          <cell r="BS472">
            <v>0.13300000000000001</v>
          </cell>
          <cell r="BT472">
            <v>0.159</v>
          </cell>
          <cell r="BU472">
            <v>0.42099999999999999</v>
          </cell>
          <cell r="BV472">
            <v>0.35899999999999999</v>
          </cell>
          <cell r="BW472">
            <v>0.40500000000000003</v>
          </cell>
          <cell r="BX472">
            <v>0.28499999999999998</v>
          </cell>
          <cell r="BY472">
            <v>0.36599999999999999</v>
          </cell>
          <cell r="BZ472">
            <v>0.32700000000000001</v>
          </cell>
          <cell r="CA472">
            <v>2.5999999999999999E-2</v>
          </cell>
          <cell r="CB472">
            <v>2.5999999999999999E-2</v>
          </cell>
          <cell r="CC472">
            <v>3.5999999999999997E-2</v>
          </cell>
          <cell r="CD472">
            <v>1.2999999999999999E-2</v>
          </cell>
          <cell r="CE472">
            <v>2.5999999999999999E-2</v>
          </cell>
          <cell r="CF472">
            <v>3.9E-2</v>
          </cell>
          <cell r="CG472">
            <v>0.45600000000000002</v>
          </cell>
          <cell r="CH472">
            <v>0.53400000000000003</v>
          </cell>
          <cell r="CI472">
            <v>0.45</v>
          </cell>
          <cell r="CJ472">
            <v>0.625</v>
          </cell>
          <cell r="CK472">
            <v>0.45300000000000001</v>
          </cell>
          <cell r="CL472">
            <v>0.379</v>
          </cell>
          <cell r="CM472">
            <v>3.0000000000000001E-3</v>
          </cell>
          <cell r="CN472">
            <v>3.0000000000000001E-3</v>
          </cell>
          <cell r="CO472">
            <v>0</v>
          </cell>
          <cell r="CP472">
            <v>3.0000000000000001E-3</v>
          </cell>
          <cell r="CQ472">
            <v>0.01</v>
          </cell>
          <cell r="CR472">
            <v>0.01</v>
          </cell>
          <cell r="CS472">
            <v>1.9E-2</v>
          </cell>
          <cell r="CT472">
            <v>6.0999999999999999E-2</v>
          </cell>
          <cell r="CU472">
            <v>3.5999999999999997E-2</v>
          </cell>
          <cell r="CV472">
            <v>0.01</v>
          </cell>
          <cell r="CW472">
            <v>2.3E-2</v>
          </cell>
          <cell r="CX472">
            <v>1.2999999999999999E-2</v>
          </cell>
          <cell r="CY472">
            <v>5.1999999999999998E-2</v>
          </cell>
          <cell r="CZ472">
            <v>2.9000000000000001E-2</v>
          </cell>
          <cell r="DA472">
            <v>4.9000000000000002E-2</v>
          </cell>
          <cell r="DB472">
            <v>7.8E-2</v>
          </cell>
          <cell r="DC472">
            <v>9.0999999999999998E-2</v>
          </cell>
          <cell r="DD472">
            <v>7.8E-2</v>
          </cell>
          <cell r="DE472">
            <v>0.184</v>
          </cell>
          <cell r="DF472">
            <v>0.223</v>
          </cell>
          <cell r="DG472">
            <v>0.26900000000000002</v>
          </cell>
          <cell r="DH472">
            <v>0.246</v>
          </cell>
          <cell r="DI472">
            <v>0.23599999999999999</v>
          </cell>
          <cell r="DJ472">
            <v>0.27800000000000002</v>
          </cell>
          <cell r="DK472">
            <v>0.26900000000000002</v>
          </cell>
          <cell r="DL472">
            <v>0.246</v>
          </cell>
          <cell r="DM472">
            <v>0.23300000000000001</v>
          </cell>
          <cell r="DN472">
            <v>6.0000000000000001E-3</v>
          </cell>
          <cell r="DO472">
            <v>6.0000000000000001E-3</v>
          </cell>
          <cell r="DP472">
            <v>1.6E-2</v>
          </cell>
          <cell r="DQ472">
            <v>1.2999999999999999E-2</v>
          </cell>
          <cell r="DR472">
            <v>0.01</v>
          </cell>
          <cell r="DS472">
            <v>1.2999999999999999E-2</v>
          </cell>
          <cell r="DT472">
            <v>1.6E-2</v>
          </cell>
          <cell r="DU472">
            <v>0.01</v>
          </cell>
          <cell r="DV472">
            <v>1.2999999999999999E-2</v>
          </cell>
          <cell r="DW472">
            <v>0.79600000000000004</v>
          </cell>
          <cell r="DX472">
            <v>0.74399999999999999</v>
          </cell>
          <cell r="DY472">
            <v>0.70199999999999996</v>
          </cell>
          <cell r="DZ472">
            <v>0.68600000000000005</v>
          </cell>
          <cell r="EA472">
            <v>0.71499999999999997</v>
          </cell>
          <cell r="EB472">
            <v>0.65</v>
          </cell>
          <cell r="EC472">
            <v>0.61799999999999999</v>
          </cell>
          <cell r="ED472">
            <v>0.59199999999999997</v>
          </cell>
          <cell r="EE472">
            <v>0.64100000000000001</v>
          </cell>
          <cell r="EF472">
            <v>0.36899999999999999</v>
          </cell>
          <cell r="EG472">
            <v>3.2000000000000001E-2</v>
          </cell>
          <cell r="EH472">
            <v>3.2000000000000001E-2</v>
          </cell>
          <cell r="EJ472">
            <v>0.22700000000000001</v>
          </cell>
          <cell r="EK472">
            <v>5.5E-2</v>
          </cell>
          <cell r="EL472">
            <v>3.2000000000000001E-2</v>
          </cell>
          <cell r="EN472">
            <v>0.17199999999999999</v>
          </cell>
          <cell r="EO472">
            <v>0.38800000000000001</v>
          </cell>
          <cell r="EP472">
            <v>0.35299999999999998</v>
          </cell>
          <cell r="ER472">
            <v>0.104</v>
          </cell>
          <cell r="ES472">
            <v>6.0999999999999999E-2</v>
          </cell>
          <cell r="ET472">
            <v>0.104</v>
          </cell>
          <cell r="EV472">
            <v>0.129</v>
          </cell>
          <cell r="EW472">
            <v>0.46300000000000002</v>
          </cell>
          <cell r="EX472">
            <v>0.47899999999999998</v>
          </cell>
          <cell r="EZ472">
            <v>8.0399999999999991</v>
          </cell>
          <cell r="FA472">
            <v>0.01</v>
          </cell>
          <cell r="FB472">
            <v>2.3E-2</v>
          </cell>
          <cell r="FC472">
            <v>1.6E-2</v>
          </cell>
          <cell r="FD472">
            <v>3.2000000000000001E-2</v>
          </cell>
          <cell r="FE472">
            <v>5.8000000000000003E-2</v>
          </cell>
          <cell r="FF472">
            <v>7.0999999999999994E-2</v>
          </cell>
          <cell r="FG472">
            <v>6.5000000000000002E-2</v>
          </cell>
          <cell r="FH472">
            <v>0.19700000000000001</v>
          </cell>
          <cell r="FI472">
            <v>0.12</v>
          </cell>
          <cell r="FJ472">
            <v>0.35899999999999999</v>
          </cell>
          <cell r="FK472">
            <v>4.9000000000000002E-2</v>
          </cell>
          <cell r="GA472">
            <v>1.6E-2</v>
          </cell>
          <cell r="GB472">
            <v>0.01</v>
          </cell>
          <cell r="GC472">
            <v>2.3E-2</v>
          </cell>
          <cell r="GD472">
            <v>2.3E-2</v>
          </cell>
          <cell r="GE472">
            <v>8.4000000000000005E-2</v>
          </cell>
          <cell r="GF472">
            <v>1.2999999999999999E-2</v>
          </cell>
          <cell r="GG472">
            <v>0.39500000000000002</v>
          </cell>
          <cell r="GH472">
            <v>0.32700000000000001</v>
          </cell>
          <cell r="GI472">
            <v>0.32700000000000001</v>
          </cell>
          <cell r="GJ472">
            <v>0.32400000000000001</v>
          </cell>
          <cell r="GK472">
            <v>0.40100000000000002</v>
          </cell>
          <cell r="GL472">
            <v>0.36899999999999999</v>
          </cell>
          <cell r="GM472">
            <v>0.48499999999999999</v>
          </cell>
          <cell r="GN472">
            <v>0.41699999999999998</v>
          </cell>
          <cell r="GO472">
            <v>0.498</v>
          </cell>
          <cell r="GP472">
            <v>0.502</v>
          </cell>
          <cell r="GQ472">
            <v>0.35599999999999998</v>
          </cell>
          <cell r="GR472">
            <v>0.51800000000000002</v>
          </cell>
          <cell r="GS472">
            <v>6.8000000000000005E-2</v>
          </cell>
          <cell r="GT472">
            <v>0.184</v>
          </cell>
          <cell r="GU472">
            <v>0.1</v>
          </cell>
          <cell r="GV472">
            <v>9.0999999999999998E-2</v>
          </cell>
          <cell r="GW472">
            <v>0.104</v>
          </cell>
          <cell r="GX472">
            <v>5.8000000000000003E-2</v>
          </cell>
          <cell r="GY472">
            <v>0.01</v>
          </cell>
          <cell r="GZ472">
            <v>2.3E-2</v>
          </cell>
          <cell r="HA472">
            <v>1.9E-2</v>
          </cell>
          <cell r="HB472">
            <v>1.9E-2</v>
          </cell>
          <cell r="HC472">
            <v>0.01</v>
          </cell>
          <cell r="HD472">
            <v>0.01</v>
          </cell>
          <cell r="HE472">
            <v>2.5999999999999999E-2</v>
          </cell>
          <cell r="HF472">
            <v>3.9E-2</v>
          </cell>
          <cell r="HG472">
            <v>3.2000000000000001E-2</v>
          </cell>
          <cell r="HH472">
            <v>4.2000000000000003E-2</v>
          </cell>
          <cell r="HI472">
            <v>4.4999999999999998E-2</v>
          </cell>
          <cell r="HJ472">
            <v>3.2000000000000001E-2</v>
          </cell>
        </row>
        <row r="473">
          <cell r="G473" t="str">
            <v>REINBERG</v>
          </cell>
          <cell r="L473" t="str">
            <v>O'Hare Elementary Network</v>
          </cell>
          <cell r="AB473">
            <v>610145</v>
          </cell>
          <cell r="AR473" t="str">
            <v>45</v>
          </cell>
          <cell r="AS473" t="str">
            <v>weak</v>
          </cell>
          <cell r="AT473" t="str">
            <v>neutral</v>
          </cell>
          <cell r="AU473" t="str">
            <v>neutral</v>
          </cell>
          <cell r="AV473">
            <v>35</v>
          </cell>
          <cell r="AW473">
            <v>43</v>
          </cell>
          <cell r="AX473">
            <v>51</v>
          </cell>
          <cell r="AY473">
            <v>228</v>
          </cell>
          <cell r="AZ473">
            <v>66</v>
          </cell>
          <cell r="BA473">
            <v>10</v>
          </cell>
          <cell r="BB473">
            <v>1</v>
          </cell>
          <cell r="BC473">
            <v>137</v>
          </cell>
          <cell r="BI473">
            <v>1.7999999999999999E-2</v>
          </cell>
          <cell r="BJ473">
            <v>2.5999999999999999E-2</v>
          </cell>
          <cell r="BK473">
            <v>4.0000000000000001E-3</v>
          </cell>
          <cell r="BL473">
            <v>4.0000000000000001E-3</v>
          </cell>
          <cell r="BM473">
            <v>1.7999999999999999E-2</v>
          </cell>
          <cell r="BN473">
            <v>8.7999999999999995E-2</v>
          </cell>
          <cell r="BO473">
            <v>0.10100000000000001</v>
          </cell>
          <cell r="BP473">
            <v>7.0000000000000007E-2</v>
          </cell>
          <cell r="BQ473">
            <v>8.7999999999999995E-2</v>
          </cell>
          <cell r="BR473">
            <v>5.2999999999999999E-2</v>
          </cell>
          <cell r="BS473">
            <v>0.11</v>
          </cell>
          <cell r="BT473">
            <v>0.224</v>
          </cell>
          <cell r="BU473">
            <v>0.43</v>
          </cell>
          <cell r="BV473">
            <v>0.38200000000000001</v>
          </cell>
          <cell r="BW473">
            <v>0.443</v>
          </cell>
          <cell r="BX473">
            <v>0.22800000000000001</v>
          </cell>
          <cell r="BY473">
            <v>0.373</v>
          </cell>
          <cell r="BZ473">
            <v>0.28499999999999998</v>
          </cell>
          <cell r="CA473">
            <v>1.2999999999999999E-2</v>
          </cell>
          <cell r="CB473">
            <v>1.2999999999999999E-2</v>
          </cell>
          <cell r="CC473">
            <v>1.7999999999999999E-2</v>
          </cell>
          <cell r="CD473">
            <v>2.5999999999999999E-2</v>
          </cell>
          <cell r="CE473">
            <v>8.9999999999999993E-3</v>
          </cell>
          <cell r="CF473">
            <v>3.9E-2</v>
          </cell>
          <cell r="CG473">
            <v>0.439</v>
          </cell>
          <cell r="CH473">
            <v>0.50900000000000001</v>
          </cell>
          <cell r="CI473">
            <v>0.44700000000000001</v>
          </cell>
          <cell r="CJ473">
            <v>0.68899999999999995</v>
          </cell>
          <cell r="CK473">
            <v>0.49099999999999999</v>
          </cell>
          <cell r="CL473">
            <v>0.36399999999999999</v>
          </cell>
          <cell r="CM473">
            <v>0</v>
          </cell>
          <cell r="CN473">
            <v>4.0000000000000001E-3</v>
          </cell>
          <cell r="CO473">
            <v>0</v>
          </cell>
          <cell r="CP473">
            <v>0</v>
          </cell>
          <cell r="CQ473">
            <v>0</v>
          </cell>
          <cell r="CR473">
            <v>8.9999999999999993E-3</v>
          </cell>
          <cell r="CS473">
            <v>2.5999999999999999E-2</v>
          </cell>
          <cell r="CT473">
            <v>7.0000000000000007E-2</v>
          </cell>
          <cell r="CU473">
            <v>2.1999999999999999E-2</v>
          </cell>
          <cell r="CV473">
            <v>8.9999999999999993E-3</v>
          </cell>
          <cell r="CW473">
            <v>1.7999999999999999E-2</v>
          </cell>
          <cell r="CX473">
            <v>4.3999999999999997E-2</v>
          </cell>
          <cell r="CY473">
            <v>6.6000000000000003E-2</v>
          </cell>
          <cell r="CZ473">
            <v>3.9E-2</v>
          </cell>
          <cell r="DA473">
            <v>6.6000000000000003E-2</v>
          </cell>
          <cell r="DB473">
            <v>8.7999999999999995E-2</v>
          </cell>
          <cell r="DC473">
            <v>0.127</v>
          </cell>
          <cell r="DD473">
            <v>7.9000000000000001E-2</v>
          </cell>
          <cell r="DE473">
            <v>0.193</v>
          </cell>
          <cell r="DF473">
            <v>0.189</v>
          </cell>
          <cell r="DG473">
            <v>0.23200000000000001</v>
          </cell>
          <cell r="DH473">
            <v>0.215</v>
          </cell>
          <cell r="DI473">
            <v>0.22800000000000001</v>
          </cell>
          <cell r="DJ473">
            <v>0.27200000000000002</v>
          </cell>
          <cell r="DK473">
            <v>0.23699999999999999</v>
          </cell>
          <cell r="DL473">
            <v>0.26800000000000002</v>
          </cell>
          <cell r="DM473">
            <v>0.26800000000000002</v>
          </cell>
          <cell r="DN473">
            <v>1.7999999999999999E-2</v>
          </cell>
          <cell r="DO473">
            <v>1.2999999999999999E-2</v>
          </cell>
          <cell r="DP473">
            <v>2.5999999999999999E-2</v>
          </cell>
          <cell r="DQ473">
            <v>2.1999999999999999E-2</v>
          </cell>
          <cell r="DR473">
            <v>1.2999999999999999E-2</v>
          </cell>
          <cell r="DS473">
            <v>2.1999999999999999E-2</v>
          </cell>
          <cell r="DT473">
            <v>3.1E-2</v>
          </cell>
          <cell r="DU473">
            <v>2.1999999999999999E-2</v>
          </cell>
          <cell r="DV473">
            <v>3.1E-2</v>
          </cell>
          <cell r="DW473">
            <v>0.78100000000000003</v>
          </cell>
          <cell r="DX473">
            <v>0.77600000000000002</v>
          </cell>
          <cell r="DY473">
            <v>0.69699999999999995</v>
          </cell>
          <cell r="DZ473">
            <v>0.69699999999999995</v>
          </cell>
          <cell r="EA473">
            <v>0.71899999999999997</v>
          </cell>
          <cell r="EB473">
            <v>0.63200000000000001</v>
          </cell>
          <cell r="EC473">
            <v>0.61799999999999999</v>
          </cell>
          <cell r="ED473">
            <v>0.51300000000000001</v>
          </cell>
          <cell r="EE473">
            <v>0.60099999999999998</v>
          </cell>
          <cell r="EF473">
            <v>0.38200000000000001</v>
          </cell>
          <cell r="EG473">
            <v>2.5999999999999999E-2</v>
          </cell>
          <cell r="EH473">
            <v>1.7999999999999999E-2</v>
          </cell>
          <cell r="EJ473">
            <v>0.27600000000000002</v>
          </cell>
          <cell r="EK473">
            <v>6.6000000000000003E-2</v>
          </cell>
          <cell r="EL473">
            <v>3.5000000000000003E-2</v>
          </cell>
          <cell r="EN473">
            <v>0.11799999999999999</v>
          </cell>
          <cell r="EO473">
            <v>0.34599999999999997</v>
          </cell>
          <cell r="EP473">
            <v>0.33300000000000002</v>
          </cell>
          <cell r="ER473">
            <v>7.0000000000000007E-2</v>
          </cell>
          <cell r="ES473">
            <v>3.9E-2</v>
          </cell>
          <cell r="ET473">
            <v>5.2999999999999999E-2</v>
          </cell>
          <cell r="EV473">
            <v>0.154</v>
          </cell>
          <cell r="EW473">
            <v>0.52200000000000002</v>
          </cell>
          <cell r="EX473">
            <v>0.56100000000000005</v>
          </cell>
          <cell r="EZ473">
            <v>8.4700000000000006</v>
          </cell>
          <cell r="FA473">
            <v>0</v>
          </cell>
          <cell r="FB473">
            <v>0</v>
          </cell>
          <cell r="FC473">
            <v>3.1E-2</v>
          </cell>
          <cell r="FD473">
            <v>1.2999999999999999E-2</v>
          </cell>
          <cell r="FE473">
            <v>4.8000000000000001E-2</v>
          </cell>
          <cell r="FF473">
            <v>4.8000000000000001E-2</v>
          </cell>
          <cell r="FG473">
            <v>7.4999999999999997E-2</v>
          </cell>
          <cell r="FH473">
            <v>0.16700000000000001</v>
          </cell>
          <cell r="FI473">
            <v>0.16200000000000001</v>
          </cell>
          <cell r="FJ473">
            <v>0.40400000000000003</v>
          </cell>
          <cell r="FK473">
            <v>5.2999999999999999E-2</v>
          </cell>
          <cell r="GA473">
            <v>4.0000000000000001E-3</v>
          </cell>
          <cell r="GB473">
            <v>8.9999999999999993E-3</v>
          </cell>
          <cell r="GC473">
            <v>4.0000000000000001E-3</v>
          </cell>
          <cell r="GD473">
            <v>8.9999999999999993E-3</v>
          </cell>
          <cell r="GE473">
            <v>9.1999999999999998E-2</v>
          </cell>
          <cell r="GF473">
            <v>0</v>
          </cell>
          <cell r="GG473">
            <v>0.38600000000000001</v>
          </cell>
          <cell r="GH473">
            <v>0.36399999999999999</v>
          </cell>
          <cell r="GI473">
            <v>0.33300000000000002</v>
          </cell>
          <cell r="GJ473">
            <v>0.35499999999999998</v>
          </cell>
          <cell r="GK473">
            <v>0.40799999999999997</v>
          </cell>
          <cell r="GL473">
            <v>0.36399999999999999</v>
          </cell>
          <cell r="GM473">
            <v>0.51800000000000002</v>
          </cell>
          <cell r="GN473">
            <v>0.377</v>
          </cell>
          <cell r="GO473">
            <v>0.46899999999999997</v>
          </cell>
          <cell r="GP473">
            <v>0.52200000000000002</v>
          </cell>
          <cell r="GQ473">
            <v>0.316</v>
          </cell>
          <cell r="GR473">
            <v>0.53900000000000003</v>
          </cell>
          <cell r="GS473">
            <v>3.9E-2</v>
          </cell>
          <cell r="GT473">
            <v>0.17100000000000001</v>
          </cell>
          <cell r="GU473">
            <v>0.14000000000000001</v>
          </cell>
          <cell r="GV473">
            <v>5.7000000000000002E-2</v>
          </cell>
          <cell r="GW473">
            <v>0.11799999999999999</v>
          </cell>
          <cell r="GX473">
            <v>5.2999999999999999E-2</v>
          </cell>
          <cell r="GY473">
            <v>4.0000000000000001E-3</v>
          </cell>
          <cell r="GZ473">
            <v>2.5999999999999999E-2</v>
          </cell>
          <cell r="HA473">
            <v>8.9999999999999993E-3</v>
          </cell>
          <cell r="HB473">
            <v>8.9999999999999993E-3</v>
          </cell>
          <cell r="HC473">
            <v>2.1999999999999999E-2</v>
          </cell>
          <cell r="HD473">
            <v>4.0000000000000001E-3</v>
          </cell>
          <cell r="HE473">
            <v>4.8000000000000001E-2</v>
          </cell>
          <cell r="HF473">
            <v>5.2999999999999999E-2</v>
          </cell>
          <cell r="HG473">
            <v>4.3999999999999997E-2</v>
          </cell>
          <cell r="HH473">
            <v>4.8000000000000001E-2</v>
          </cell>
          <cell r="HI473">
            <v>4.3999999999999997E-2</v>
          </cell>
          <cell r="HJ473">
            <v>3.9E-2</v>
          </cell>
        </row>
        <row r="474">
          <cell r="G474" t="str">
            <v>REVERE</v>
          </cell>
          <cell r="L474" t="str">
            <v>Skyway Elementary Network</v>
          </cell>
          <cell r="AB474">
            <v>610146</v>
          </cell>
          <cell r="AR474" t="str">
            <v>40</v>
          </cell>
          <cell r="AS474" t="str">
            <v>neutral</v>
          </cell>
          <cell r="AT474" t="str">
            <v>strong</v>
          </cell>
          <cell r="AU474" t="str">
            <v>neutral</v>
          </cell>
          <cell r="AV474">
            <v>56</v>
          </cell>
          <cell r="AW474">
            <v>66</v>
          </cell>
          <cell r="AX474">
            <v>46</v>
          </cell>
          <cell r="AY474">
            <v>82</v>
          </cell>
          <cell r="AZ474">
            <v>0</v>
          </cell>
          <cell r="BA474">
            <v>0</v>
          </cell>
          <cell r="BB474">
            <v>74</v>
          </cell>
          <cell r="BC474">
            <v>0</v>
          </cell>
          <cell r="BI474">
            <v>7.2999999999999995E-2</v>
          </cell>
          <cell r="BJ474">
            <v>0</v>
          </cell>
          <cell r="BK474">
            <v>0</v>
          </cell>
          <cell r="BL474">
            <v>1.2E-2</v>
          </cell>
          <cell r="BM474">
            <v>1.2E-2</v>
          </cell>
          <cell r="BN474">
            <v>6.0999999999999999E-2</v>
          </cell>
          <cell r="BO474">
            <v>6.0999999999999999E-2</v>
          </cell>
          <cell r="BP474">
            <v>4.9000000000000002E-2</v>
          </cell>
          <cell r="BQ474">
            <v>4.9000000000000002E-2</v>
          </cell>
          <cell r="BR474">
            <v>3.6999999999999998E-2</v>
          </cell>
          <cell r="BS474">
            <v>2.4E-2</v>
          </cell>
          <cell r="BT474">
            <v>0.14599999999999999</v>
          </cell>
          <cell r="BU474">
            <v>0.36599999999999999</v>
          </cell>
          <cell r="BV474">
            <v>0.28000000000000003</v>
          </cell>
          <cell r="BW474">
            <v>0.36599999999999999</v>
          </cell>
          <cell r="BX474">
            <v>0.19500000000000001</v>
          </cell>
          <cell r="BY474">
            <v>0.32900000000000001</v>
          </cell>
          <cell r="BZ474">
            <v>0.28000000000000003</v>
          </cell>
          <cell r="CA474">
            <v>2.4E-2</v>
          </cell>
          <cell r="CB474">
            <v>3.6999999999999998E-2</v>
          </cell>
          <cell r="CC474">
            <v>2.4E-2</v>
          </cell>
          <cell r="CD474">
            <v>3.6999999999999998E-2</v>
          </cell>
          <cell r="CE474">
            <v>2.4E-2</v>
          </cell>
          <cell r="CF474">
            <v>3.6999999999999998E-2</v>
          </cell>
          <cell r="CG474">
            <v>0.47599999999999998</v>
          </cell>
          <cell r="CH474">
            <v>0.63400000000000001</v>
          </cell>
          <cell r="CI474">
            <v>0.56100000000000005</v>
          </cell>
          <cell r="CJ474">
            <v>0.72</v>
          </cell>
          <cell r="CK474">
            <v>0.61</v>
          </cell>
          <cell r="CL474">
            <v>0.47599999999999998</v>
          </cell>
          <cell r="CM474">
            <v>1.2E-2</v>
          </cell>
          <cell r="CN474">
            <v>0</v>
          </cell>
          <cell r="CO474">
            <v>0</v>
          </cell>
          <cell r="CP474">
            <v>1.2E-2</v>
          </cell>
          <cell r="CQ474">
            <v>0</v>
          </cell>
          <cell r="CR474">
            <v>0</v>
          </cell>
          <cell r="CS474">
            <v>0</v>
          </cell>
          <cell r="CT474">
            <v>7.2999999999999995E-2</v>
          </cell>
          <cell r="CU474">
            <v>2.4E-2</v>
          </cell>
          <cell r="CV474">
            <v>1.2E-2</v>
          </cell>
          <cell r="CW474">
            <v>0</v>
          </cell>
          <cell r="CX474">
            <v>0</v>
          </cell>
          <cell r="CY474">
            <v>2.4E-2</v>
          </cell>
          <cell r="CZ474">
            <v>1.2E-2</v>
          </cell>
          <cell r="DA474">
            <v>6.0999999999999999E-2</v>
          </cell>
          <cell r="DB474">
            <v>3.6999999999999998E-2</v>
          </cell>
          <cell r="DC474">
            <v>4.9000000000000002E-2</v>
          </cell>
          <cell r="DD474">
            <v>4.9000000000000002E-2</v>
          </cell>
          <cell r="DE474">
            <v>8.5000000000000006E-2</v>
          </cell>
          <cell r="DF474">
            <v>0.17100000000000001</v>
          </cell>
          <cell r="DG474">
            <v>0.183</v>
          </cell>
          <cell r="DH474">
            <v>0.159</v>
          </cell>
          <cell r="DI474">
            <v>0.159</v>
          </cell>
          <cell r="DJ474">
            <v>0.28000000000000003</v>
          </cell>
          <cell r="DK474">
            <v>0.24399999999999999</v>
          </cell>
          <cell r="DL474">
            <v>0.25600000000000001</v>
          </cell>
          <cell r="DM474">
            <v>0.17100000000000001</v>
          </cell>
          <cell r="DN474">
            <v>2.4E-2</v>
          </cell>
          <cell r="DO474">
            <v>2.4E-2</v>
          </cell>
          <cell r="DP474">
            <v>3.6999999999999998E-2</v>
          </cell>
          <cell r="DQ474">
            <v>2.4E-2</v>
          </cell>
          <cell r="DR474">
            <v>3.6999999999999998E-2</v>
          </cell>
          <cell r="DS474">
            <v>2.4E-2</v>
          </cell>
          <cell r="DT474">
            <v>2.4E-2</v>
          </cell>
          <cell r="DU474">
            <v>2.4E-2</v>
          </cell>
          <cell r="DV474">
            <v>3.6999999999999998E-2</v>
          </cell>
          <cell r="DW474">
            <v>0.86599999999999999</v>
          </cell>
          <cell r="DX474">
            <v>0.80500000000000005</v>
          </cell>
          <cell r="DY474">
            <v>0.78</v>
          </cell>
          <cell r="DZ474">
            <v>0.78</v>
          </cell>
          <cell r="EA474">
            <v>0.79300000000000004</v>
          </cell>
          <cell r="EB474">
            <v>0.63400000000000001</v>
          </cell>
          <cell r="EC474">
            <v>0.69499999999999995</v>
          </cell>
          <cell r="ED474">
            <v>0.59799999999999998</v>
          </cell>
          <cell r="EE474">
            <v>0.72</v>
          </cell>
          <cell r="EF474">
            <v>0.378</v>
          </cell>
          <cell r="EG474">
            <v>3.6999999999999998E-2</v>
          </cell>
          <cell r="EH474">
            <v>1.2E-2</v>
          </cell>
          <cell r="EJ474">
            <v>0.34100000000000003</v>
          </cell>
          <cell r="EK474">
            <v>7.2999999999999995E-2</v>
          </cell>
          <cell r="EL474">
            <v>6.0999999999999999E-2</v>
          </cell>
          <cell r="EN474">
            <v>0.11</v>
          </cell>
          <cell r="EO474">
            <v>0.29299999999999998</v>
          </cell>
          <cell r="EP474">
            <v>0.24399999999999999</v>
          </cell>
          <cell r="ER474">
            <v>2.4E-2</v>
          </cell>
          <cell r="ES474">
            <v>4.9000000000000002E-2</v>
          </cell>
          <cell r="ET474">
            <v>0.11</v>
          </cell>
          <cell r="EV474">
            <v>0.14599999999999999</v>
          </cell>
          <cell r="EW474">
            <v>0.54900000000000004</v>
          </cell>
          <cell r="EX474">
            <v>0.57299999999999995</v>
          </cell>
          <cell r="EZ474">
            <v>7.53</v>
          </cell>
          <cell r="FA474">
            <v>2.4E-2</v>
          </cell>
          <cell r="FB474">
            <v>1.2E-2</v>
          </cell>
          <cell r="FC474">
            <v>1.2E-2</v>
          </cell>
          <cell r="FD474">
            <v>2.4E-2</v>
          </cell>
          <cell r="FE474">
            <v>0.14599999999999999</v>
          </cell>
          <cell r="FF474">
            <v>7.2999999999999995E-2</v>
          </cell>
          <cell r="FG474">
            <v>0.11</v>
          </cell>
          <cell r="FH474">
            <v>0.17100000000000001</v>
          </cell>
          <cell r="FI474">
            <v>0.11</v>
          </cell>
          <cell r="FJ474">
            <v>0.26800000000000002</v>
          </cell>
          <cell r="FK474">
            <v>4.9000000000000002E-2</v>
          </cell>
          <cell r="GA474">
            <v>2.4E-2</v>
          </cell>
          <cell r="GB474">
            <v>2.4E-2</v>
          </cell>
          <cell r="GC474">
            <v>2.4E-2</v>
          </cell>
          <cell r="GD474">
            <v>1.2E-2</v>
          </cell>
          <cell r="GE474">
            <v>8.5000000000000006E-2</v>
          </cell>
          <cell r="GF474">
            <v>0</v>
          </cell>
          <cell r="GG474">
            <v>0.317</v>
          </cell>
          <cell r="GH474">
            <v>0.26800000000000002</v>
          </cell>
          <cell r="GI474">
            <v>0.26800000000000002</v>
          </cell>
          <cell r="GJ474">
            <v>0.29299999999999998</v>
          </cell>
          <cell r="GK474">
            <v>0.39</v>
          </cell>
          <cell r="GL474">
            <v>0.45100000000000001</v>
          </cell>
          <cell r="GM474">
            <v>0.61</v>
          </cell>
          <cell r="GN474">
            <v>0.34100000000000003</v>
          </cell>
          <cell r="GO474">
            <v>0.439</v>
          </cell>
          <cell r="GP474">
            <v>0.42699999999999999</v>
          </cell>
          <cell r="GQ474">
            <v>0.28000000000000003</v>
          </cell>
          <cell r="GR474">
            <v>0.48799999999999999</v>
          </cell>
          <cell r="GS474">
            <v>2.4E-2</v>
          </cell>
          <cell r="GT474">
            <v>0.29299999999999998</v>
          </cell>
          <cell r="GU474">
            <v>0.20699999999999999</v>
          </cell>
          <cell r="GV474">
            <v>0.17100000000000001</v>
          </cell>
          <cell r="GW474">
            <v>0.19500000000000001</v>
          </cell>
          <cell r="GX474">
            <v>2.4E-2</v>
          </cell>
          <cell r="GY474">
            <v>0</v>
          </cell>
          <cell r="GZ474">
            <v>1.2E-2</v>
          </cell>
          <cell r="HA474">
            <v>2.4E-2</v>
          </cell>
          <cell r="HB474">
            <v>2.4E-2</v>
          </cell>
          <cell r="HC474">
            <v>0</v>
          </cell>
          <cell r="HD474">
            <v>0</v>
          </cell>
          <cell r="HE474">
            <v>2.4E-2</v>
          </cell>
          <cell r="HF474">
            <v>6.0999999999999999E-2</v>
          </cell>
          <cell r="HG474">
            <v>3.6999999999999998E-2</v>
          </cell>
          <cell r="HH474">
            <v>7.2999999999999995E-2</v>
          </cell>
          <cell r="HI474">
            <v>4.9000000000000002E-2</v>
          </cell>
          <cell r="HJ474">
            <v>3.6999999999999998E-2</v>
          </cell>
        </row>
        <row r="475">
          <cell r="G475" t="str">
            <v>ROGERS</v>
          </cell>
          <cell r="L475" t="str">
            <v>Ravenswood-Ridge Elementary Network</v>
          </cell>
          <cell r="AB475">
            <v>610147</v>
          </cell>
          <cell r="AR475" t="str">
            <v>47</v>
          </cell>
          <cell r="AS475" t="str">
            <v>neutral</v>
          </cell>
          <cell r="AT475" t="str">
            <v>neutral</v>
          </cell>
          <cell r="AU475" t="str">
            <v>neutral</v>
          </cell>
          <cell r="AV475">
            <v>53</v>
          </cell>
          <cell r="AW475">
            <v>56</v>
          </cell>
          <cell r="AX475">
            <v>57</v>
          </cell>
          <cell r="AY475">
            <v>204</v>
          </cell>
          <cell r="AZ475">
            <v>41</v>
          </cell>
          <cell r="BA475">
            <v>46</v>
          </cell>
          <cell r="BB475">
            <v>33</v>
          </cell>
          <cell r="BC475">
            <v>59</v>
          </cell>
          <cell r="BI475">
            <v>5.0000000000000001E-3</v>
          </cell>
          <cell r="BJ475">
            <v>5.0000000000000001E-3</v>
          </cell>
          <cell r="BK475">
            <v>5.0000000000000001E-3</v>
          </cell>
          <cell r="BL475">
            <v>1.4999999999999999E-2</v>
          </cell>
          <cell r="BM475">
            <v>0.02</v>
          </cell>
          <cell r="BN475">
            <v>6.9000000000000006E-2</v>
          </cell>
          <cell r="BO475">
            <v>0.02</v>
          </cell>
          <cell r="BP475">
            <v>1.4999999999999999E-2</v>
          </cell>
          <cell r="BQ475">
            <v>0.02</v>
          </cell>
          <cell r="BR475">
            <v>4.9000000000000002E-2</v>
          </cell>
          <cell r="BS475">
            <v>6.9000000000000006E-2</v>
          </cell>
          <cell r="BT475">
            <v>0.20100000000000001</v>
          </cell>
          <cell r="BU475">
            <v>0.34300000000000003</v>
          </cell>
          <cell r="BV475">
            <v>0.28899999999999998</v>
          </cell>
          <cell r="BW475">
            <v>0.35299999999999998</v>
          </cell>
          <cell r="BX475">
            <v>0.23499999999999999</v>
          </cell>
          <cell r="BY475">
            <v>0.38200000000000001</v>
          </cell>
          <cell r="BZ475">
            <v>0.314</v>
          </cell>
          <cell r="CA475">
            <v>0.02</v>
          </cell>
          <cell r="CB475">
            <v>5.0000000000000001E-3</v>
          </cell>
          <cell r="CC475">
            <v>3.4000000000000002E-2</v>
          </cell>
          <cell r="CD475">
            <v>0.02</v>
          </cell>
          <cell r="CE475">
            <v>0.02</v>
          </cell>
          <cell r="CF475">
            <v>3.9E-2</v>
          </cell>
          <cell r="CG475">
            <v>0.61299999999999999</v>
          </cell>
          <cell r="CH475">
            <v>0.68600000000000005</v>
          </cell>
          <cell r="CI475">
            <v>0.58799999999999997</v>
          </cell>
          <cell r="CJ475">
            <v>0.68100000000000005</v>
          </cell>
          <cell r="CK475">
            <v>0.51</v>
          </cell>
          <cell r="CL475">
            <v>0.377</v>
          </cell>
          <cell r="CM475">
            <v>0</v>
          </cell>
          <cell r="CN475">
            <v>5.0000000000000001E-3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5.0000000000000001E-3</v>
          </cell>
          <cell r="CT475">
            <v>6.9000000000000006E-2</v>
          </cell>
          <cell r="CU475">
            <v>0.02</v>
          </cell>
          <cell r="CV475">
            <v>5.0000000000000001E-3</v>
          </cell>
          <cell r="CW475">
            <v>1.4999999999999999E-2</v>
          </cell>
          <cell r="CX475">
            <v>5.0000000000000001E-3</v>
          </cell>
          <cell r="CY475">
            <v>2.5000000000000001E-2</v>
          </cell>
          <cell r="CZ475">
            <v>1.4999999999999999E-2</v>
          </cell>
          <cell r="DA475">
            <v>1.4999999999999999E-2</v>
          </cell>
          <cell r="DB475">
            <v>4.9000000000000002E-2</v>
          </cell>
          <cell r="DC475">
            <v>8.7999999999999995E-2</v>
          </cell>
          <cell r="DD475">
            <v>7.3999999999999996E-2</v>
          </cell>
          <cell r="DE475">
            <v>0.157</v>
          </cell>
          <cell r="DF475">
            <v>0.152</v>
          </cell>
          <cell r="DG475">
            <v>0.23</v>
          </cell>
          <cell r="DH475">
            <v>0.20100000000000001</v>
          </cell>
          <cell r="DI475">
            <v>0.18099999999999999</v>
          </cell>
          <cell r="DJ475">
            <v>0.26</v>
          </cell>
          <cell r="DK475">
            <v>0.27</v>
          </cell>
          <cell r="DL475">
            <v>0.28399999999999997</v>
          </cell>
          <cell r="DM475">
            <v>0.27500000000000002</v>
          </cell>
          <cell r="DN475">
            <v>0.02</v>
          </cell>
          <cell r="DO475">
            <v>1.4999999999999999E-2</v>
          </cell>
          <cell r="DP475">
            <v>0.02</v>
          </cell>
          <cell r="DQ475">
            <v>1.4999999999999999E-2</v>
          </cell>
          <cell r="DR475">
            <v>1.4999999999999999E-2</v>
          </cell>
          <cell r="DS475">
            <v>2.5000000000000001E-2</v>
          </cell>
          <cell r="DT475">
            <v>0.01</v>
          </cell>
          <cell r="DU475">
            <v>0.02</v>
          </cell>
          <cell r="DV475">
            <v>3.4000000000000002E-2</v>
          </cell>
          <cell r="DW475">
            <v>0.81899999999999995</v>
          </cell>
          <cell r="DX475">
            <v>0.81399999999999995</v>
          </cell>
          <cell r="DY475">
            <v>0.745</v>
          </cell>
          <cell r="DZ475">
            <v>0.76</v>
          </cell>
          <cell r="EA475">
            <v>0.78900000000000003</v>
          </cell>
          <cell r="EB475">
            <v>0.70099999999999996</v>
          </cell>
          <cell r="EC475">
            <v>0.66700000000000004</v>
          </cell>
          <cell r="ED475">
            <v>0.53900000000000003</v>
          </cell>
          <cell r="EE475">
            <v>0.59799999999999998</v>
          </cell>
          <cell r="EF475">
            <v>0.49</v>
          </cell>
          <cell r="EG475">
            <v>2.5000000000000001E-2</v>
          </cell>
          <cell r="EH475">
            <v>1.4999999999999999E-2</v>
          </cell>
          <cell r="EJ475">
            <v>0.27</v>
          </cell>
          <cell r="EK475">
            <v>2.5000000000000001E-2</v>
          </cell>
          <cell r="EL475">
            <v>5.0000000000000001E-3</v>
          </cell>
          <cell r="EN475">
            <v>6.4000000000000001E-2</v>
          </cell>
          <cell r="EO475">
            <v>0.23499999999999999</v>
          </cell>
          <cell r="EP475">
            <v>0.13200000000000001</v>
          </cell>
          <cell r="ER475">
            <v>7.8E-2</v>
          </cell>
          <cell r="ES475">
            <v>3.9E-2</v>
          </cell>
          <cell r="ET475">
            <v>7.3999999999999996E-2</v>
          </cell>
          <cell r="EV475">
            <v>9.8000000000000004E-2</v>
          </cell>
          <cell r="EW475">
            <v>0.67600000000000005</v>
          </cell>
          <cell r="EX475">
            <v>0.77500000000000002</v>
          </cell>
          <cell r="EZ475">
            <v>9.17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5.0000000000000001E-3</v>
          </cell>
          <cell r="FF475">
            <v>2.5000000000000001E-2</v>
          </cell>
          <cell r="FG475">
            <v>7.3999999999999996E-2</v>
          </cell>
          <cell r="FH475">
            <v>0.11799999999999999</v>
          </cell>
          <cell r="FI475">
            <v>0.216</v>
          </cell>
          <cell r="FJ475">
            <v>0.52</v>
          </cell>
          <cell r="FK475">
            <v>4.3999999999999997E-2</v>
          </cell>
          <cell r="GA475">
            <v>5.0000000000000001E-3</v>
          </cell>
          <cell r="GB475">
            <v>0.02</v>
          </cell>
          <cell r="GC475">
            <v>2.9000000000000001E-2</v>
          </cell>
          <cell r="GD475">
            <v>9.2999999999999999E-2</v>
          </cell>
          <cell r="GE475">
            <v>0.13700000000000001</v>
          </cell>
          <cell r="GF475">
            <v>0</v>
          </cell>
          <cell r="GG475">
            <v>0.27900000000000003</v>
          </cell>
          <cell r="GH475">
            <v>0.29899999999999999</v>
          </cell>
          <cell r="GI475">
            <v>0.29899999999999999</v>
          </cell>
          <cell r="GJ475">
            <v>0.25</v>
          </cell>
          <cell r="GK475">
            <v>0.36299999999999999</v>
          </cell>
          <cell r="GL475">
            <v>0.26</v>
          </cell>
          <cell r="GM475">
            <v>0.623</v>
          </cell>
          <cell r="GN475">
            <v>0.48</v>
          </cell>
          <cell r="GO475">
            <v>0.52500000000000002</v>
          </cell>
          <cell r="GP475">
            <v>0.51500000000000001</v>
          </cell>
          <cell r="GQ475">
            <v>0.31900000000000001</v>
          </cell>
          <cell r="GR475">
            <v>0.63200000000000001</v>
          </cell>
          <cell r="GS475">
            <v>3.4000000000000002E-2</v>
          </cell>
          <cell r="GT475">
            <v>0.123</v>
          </cell>
          <cell r="GU475">
            <v>6.9000000000000006E-2</v>
          </cell>
          <cell r="GV475">
            <v>5.8999999999999997E-2</v>
          </cell>
          <cell r="GW475">
            <v>9.2999999999999999E-2</v>
          </cell>
          <cell r="GX475">
            <v>3.4000000000000002E-2</v>
          </cell>
          <cell r="GY475">
            <v>0.01</v>
          </cell>
          <cell r="GZ475">
            <v>1.4999999999999999E-2</v>
          </cell>
          <cell r="HA475">
            <v>1.4999999999999999E-2</v>
          </cell>
          <cell r="HB475">
            <v>0.02</v>
          </cell>
          <cell r="HC475">
            <v>1.4999999999999999E-2</v>
          </cell>
          <cell r="HD475">
            <v>0.01</v>
          </cell>
          <cell r="HE475">
            <v>4.9000000000000002E-2</v>
          </cell>
          <cell r="HF475">
            <v>6.4000000000000001E-2</v>
          </cell>
          <cell r="HG475">
            <v>6.4000000000000001E-2</v>
          </cell>
          <cell r="HH475">
            <v>6.4000000000000001E-2</v>
          </cell>
          <cell r="HI475">
            <v>7.3999999999999996E-2</v>
          </cell>
          <cell r="HJ475">
            <v>6.4000000000000001E-2</v>
          </cell>
        </row>
        <row r="476">
          <cell r="G476" t="str">
            <v>CHAVEZ</v>
          </cell>
          <cell r="L476" t="str">
            <v>Pershing Elementary Network</v>
          </cell>
          <cell r="AB476">
            <v>610148</v>
          </cell>
          <cell r="AR476" t="str">
            <v>&gt; 75</v>
          </cell>
          <cell r="AS476" t="str">
            <v>weak</v>
          </cell>
          <cell r="AT476" t="str">
            <v>neutral</v>
          </cell>
          <cell r="AU476" t="str">
            <v>neutral</v>
          </cell>
          <cell r="AV476">
            <v>26</v>
          </cell>
          <cell r="AW476">
            <v>40</v>
          </cell>
          <cell r="AX476">
            <v>51</v>
          </cell>
          <cell r="AY476">
            <v>328</v>
          </cell>
          <cell r="AZ476">
            <v>7</v>
          </cell>
          <cell r="BA476">
            <v>1</v>
          </cell>
          <cell r="BB476">
            <v>12</v>
          </cell>
          <cell r="BC476">
            <v>292</v>
          </cell>
          <cell r="BI476">
            <v>1.4999999999999999E-2</v>
          </cell>
          <cell r="BJ476">
            <v>1.4999999999999999E-2</v>
          </cell>
          <cell r="BK476">
            <v>3.6999999999999998E-2</v>
          </cell>
          <cell r="BL476">
            <v>2.4E-2</v>
          </cell>
          <cell r="BM476">
            <v>2.7E-2</v>
          </cell>
          <cell r="BN476">
            <v>0.125</v>
          </cell>
          <cell r="BO476">
            <v>8.5000000000000006E-2</v>
          </cell>
          <cell r="BP476">
            <v>4.9000000000000002E-2</v>
          </cell>
          <cell r="BQ476">
            <v>8.7999999999999995E-2</v>
          </cell>
          <cell r="BR476">
            <v>5.8000000000000003E-2</v>
          </cell>
          <cell r="BS476">
            <v>0.11</v>
          </cell>
          <cell r="BT476">
            <v>0.17399999999999999</v>
          </cell>
          <cell r="BU476">
            <v>0.48799999999999999</v>
          </cell>
          <cell r="BV476">
            <v>0.40500000000000003</v>
          </cell>
          <cell r="BW476">
            <v>0.44800000000000001</v>
          </cell>
          <cell r="BX476">
            <v>0.34799999999999998</v>
          </cell>
          <cell r="BY476">
            <v>0.46600000000000003</v>
          </cell>
          <cell r="BZ476">
            <v>0.41199999999999998</v>
          </cell>
          <cell r="CA476">
            <v>8.9999999999999993E-3</v>
          </cell>
          <cell r="CB476">
            <v>1.4999999999999999E-2</v>
          </cell>
          <cell r="CC476">
            <v>3.6999999999999998E-2</v>
          </cell>
          <cell r="CD476">
            <v>1.4999999999999999E-2</v>
          </cell>
          <cell r="CE476">
            <v>4.5999999999999999E-2</v>
          </cell>
          <cell r="CF476">
            <v>0.04</v>
          </cell>
          <cell r="CG476">
            <v>0.40200000000000002</v>
          </cell>
          <cell r="CH476">
            <v>0.51500000000000001</v>
          </cell>
          <cell r="CI476">
            <v>0.39</v>
          </cell>
          <cell r="CJ476">
            <v>0.55500000000000005</v>
          </cell>
          <cell r="CK476">
            <v>0.35099999999999998</v>
          </cell>
          <cell r="CL476">
            <v>0.25</v>
          </cell>
          <cell r="CM476">
            <v>0</v>
          </cell>
          <cell r="CN476">
            <v>0</v>
          </cell>
          <cell r="CO476">
            <v>6.0000000000000001E-3</v>
          </cell>
          <cell r="CP476">
            <v>2.1000000000000001E-2</v>
          </cell>
          <cell r="CQ476">
            <v>0</v>
          </cell>
          <cell r="CR476">
            <v>6.0000000000000001E-3</v>
          </cell>
          <cell r="CS476">
            <v>3.6999999999999998E-2</v>
          </cell>
          <cell r="CT476">
            <v>6.7000000000000004E-2</v>
          </cell>
          <cell r="CU476">
            <v>5.5E-2</v>
          </cell>
          <cell r="CV476">
            <v>1.4999999999999999E-2</v>
          </cell>
          <cell r="CW476">
            <v>2.4E-2</v>
          </cell>
          <cell r="CX476">
            <v>2.4E-2</v>
          </cell>
          <cell r="CY476">
            <v>5.5E-2</v>
          </cell>
          <cell r="CZ476">
            <v>2.1000000000000001E-2</v>
          </cell>
          <cell r="DA476">
            <v>3.4000000000000002E-2</v>
          </cell>
          <cell r="DB476">
            <v>7.5999999999999998E-2</v>
          </cell>
          <cell r="DC476">
            <v>0.125</v>
          </cell>
          <cell r="DD476">
            <v>8.7999999999999995E-2</v>
          </cell>
          <cell r="DE476">
            <v>0.20100000000000001</v>
          </cell>
          <cell r="DF476">
            <v>0.19800000000000001</v>
          </cell>
          <cell r="DG476">
            <v>0.27100000000000002</v>
          </cell>
          <cell r="DH476">
            <v>0.25</v>
          </cell>
          <cell r="DI476">
            <v>0.21299999999999999</v>
          </cell>
          <cell r="DJ476">
            <v>0.27700000000000002</v>
          </cell>
          <cell r="DK476">
            <v>0.314</v>
          </cell>
          <cell r="DL476">
            <v>0.26200000000000001</v>
          </cell>
          <cell r="DM476">
            <v>0.26800000000000002</v>
          </cell>
          <cell r="DN476">
            <v>8.9999999999999993E-3</v>
          </cell>
          <cell r="DO476">
            <v>3.0000000000000001E-3</v>
          </cell>
          <cell r="DP476">
            <v>1.2E-2</v>
          </cell>
          <cell r="DQ476">
            <v>1.7999999999999999E-2</v>
          </cell>
          <cell r="DR476">
            <v>1.2E-2</v>
          </cell>
          <cell r="DS476">
            <v>8.9999999999999993E-3</v>
          </cell>
          <cell r="DT476">
            <v>1.4999999999999999E-2</v>
          </cell>
          <cell r="DU476">
            <v>1.7999999999999999E-2</v>
          </cell>
          <cell r="DV476">
            <v>1.2E-2</v>
          </cell>
          <cell r="DW476">
            <v>0.77400000000000002</v>
          </cell>
          <cell r="DX476">
            <v>0.77400000000000002</v>
          </cell>
          <cell r="DY476">
            <v>0.68600000000000005</v>
          </cell>
          <cell r="DZ476">
            <v>0.65500000000000003</v>
          </cell>
          <cell r="EA476">
            <v>0.753</v>
          </cell>
          <cell r="EB476">
            <v>0.67400000000000004</v>
          </cell>
          <cell r="EC476">
            <v>0.55800000000000005</v>
          </cell>
          <cell r="ED476">
            <v>0.52700000000000002</v>
          </cell>
          <cell r="EE476">
            <v>0.57599999999999996</v>
          </cell>
          <cell r="EF476">
            <v>0.40899999999999997</v>
          </cell>
          <cell r="EG476">
            <v>1.7999999999999999E-2</v>
          </cell>
          <cell r="EH476">
            <v>3.0000000000000001E-3</v>
          </cell>
          <cell r="EJ476">
            <v>0.22600000000000001</v>
          </cell>
          <cell r="EK476">
            <v>6.0999999999999999E-2</v>
          </cell>
          <cell r="EL476">
            <v>0.04</v>
          </cell>
          <cell r="EN476">
            <v>0.192</v>
          </cell>
          <cell r="EO476">
            <v>0.35399999999999998</v>
          </cell>
          <cell r="EP476">
            <v>0.27100000000000002</v>
          </cell>
          <cell r="ER476">
            <v>8.5000000000000006E-2</v>
          </cell>
          <cell r="ES476">
            <v>2.7E-2</v>
          </cell>
          <cell r="ET476">
            <v>5.8000000000000003E-2</v>
          </cell>
          <cell r="EV476">
            <v>8.7999999999999995E-2</v>
          </cell>
          <cell r="EW476">
            <v>0.54</v>
          </cell>
          <cell r="EX476">
            <v>0.628</v>
          </cell>
          <cell r="EZ476">
            <v>8.9600000000000009</v>
          </cell>
          <cell r="FA476">
            <v>3.0000000000000001E-3</v>
          </cell>
          <cell r="FB476">
            <v>6.0000000000000001E-3</v>
          </cell>
          <cell r="FC476">
            <v>8.9999999999999993E-3</v>
          </cell>
          <cell r="FD476">
            <v>6.0000000000000001E-3</v>
          </cell>
          <cell r="FE476">
            <v>1.4999999999999999E-2</v>
          </cell>
          <cell r="FF476">
            <v>3.4000000000000002E-2</v>
          </cell>
          <cell r="FG476">
            <v>6.4000000000000001E-2</v>
          </cell>
          <cell r="FH476">
            <v>0.122</v>
          </cell>
          <cell r="FI476">
            <v>0.16800000000000001</v>
          </cell>
          <cell r="FJ476">
            <v>0.53</v>
          </cell>
          <cell r="FK476">
            <v>4.2999999999999997E-2</v>
          </cell>
          <cell r="GA476">
            <v>8.9999999999999993E-3</v>
          </cell>
          <cell r="GB476">
            <v>3.0000000000000001E-3</v>
          </cell>
          <cell r="GC476">
            <v>1.2E-2</v>
          </cell>
          <cell r="GD476">
            <v>2.7E-2</v>
          </cell>
          <cell r="GE476">
            <v>0.104</v>
          </cell>
          <cell r="GF476">
            <v>2.1000000000000001E-2</v>
          </cell>
          <cell r="GG476">
            <v>0.35399999999999998</v>
          </cell>
          <cell r="GH476">
            <v>0.30199999999999999</v>
          </cell>
          <cell r="GI476">
            <v>0.311</v>
          </cell>
          <cell r="GJ476">
            <v>0.311</v>
          </cell>
          <cell r="GK476">
            <v>0.36599999999999999</v>
          </cell>
          <cell r="GL476">
            <v>0.35099999999999998</v>
          </cell>
          <cell r="GM476">
            <v>0.54600000000000004</v>
          </cell>
          <cell r="GN476">
            <v>0.47899999999999998</v>
          </cell>
          <cell r="GO476">
            <v>0.53</v>
          </cell>
          <cell r="GP476">
            <v>0.53</v>
          </cell>
          <cell r="GQ476">
            <v>0.36899999999999999</v>
          </cell>
          <cell r="GR476">
            <v>0.5</v>
          </cell>
          <cell r="GS476">
            <v>5.5E-2</v>
          </cell>
          <cell r="GT476">
            <v>0.155</v>
          </cell>
          <cell r="GU476">
            <v>9.5000000000000001E-2</v>
          </cell>
          <cell r="GV476">
            <v>6.4000000000000001E-2</v>
          </cell>
          <cell r="GW476">
            <v>0.10100000000000001</v>
          </cell>
          <cell r="GX476">
            <v>7.2999999999999995E-2</v>
          </cell>
          <cell r="GY476">
            <v>8.9999999999999993E-3</v>
          </cell>
          <cell r="GZ476">
            <v>1.7999999999999999E-2</v>
          </cell>
          <cell r="HA476">
            <v>1.4999999999999999E-2</v>
          </cell>
          <cell r="HB476">
            <v>2.1000000000000001E-2</v>
          </cell>
          <cell r="HC476">
            <v>8.9999999999999993E-3</v>
          </cell>
          <cell r="HD476">
            <v>8.9999999999999993E-3</v>
          </cell>
          <cell r="HE476">
            <v>2.7E-2</v>
          </cell>
          <cell r="HF476">
            <v>4.2999999999999997E-2</v>
          </cell>
          <cell r="HG476">
            <v>3.6999999999999998E-2</v>
          </cell>
          <cell r="HH476">
            <v>4.5999999999999999E-2</v>
          </cell>
          <cell r="HI476">
            <v>5.1999999999999998E-2</v>
          </cell>
          <cell r="HJ476">
            <v>4.5999999999999999E-2</v>
          </cell>
        </row>
        <row r="477">
          <cell r="G477" t="str">
            <v>ROSS</v>
          </cell>
          <cell r="L477" t="str">
            <v>Burnham Park Elementary Network</v>
          </cell>
          <cell r="AB477">
            <v>610150</v>
          </cell>
          <cell r="AR477" t="str">
            <v>44</v>
          </cell>
          <cell r="AS477" t="str">
            <v>neutral</v>
          </cell>
          <cell r="AT477" t="str">
            <v>neutral</v>
          </cell>
          <cell r="AU477" t="str">
            <v>neutral</v>
          </cell>
          <cell r="AV477">
            <v>44</v>
          </cell>
          <cell r="AW477">
            <v>41</v>
          </cell>
          <cell r="AX477">
            <v>51</v>
          </cell>
          <cell r="AY477">
            <v>92</v>
          </cell>
          <cell r="AZ477">
            <v>0</v>
          </cell>
          <cell r="BA477">
            <v>0</v>
          </cell>
          <cell r="BB477">
            <v>87</v>
          </cell>
          <cell r="BC477">
            <v>1</v>
          </cell>
          <cell r="BI477">
            <v>4.2999999999999997E-2</v>
          </cell>
          <cell r="BJ477">
            <v>0</v>
          </cell>
          <cell r="BK477">
            <v>1.0999999999999999E-2</v>
          </cell>
          <cell r="BL477">
            <v>2.1999999999999999E-2</v>
          </cell>
          <cell r="BM477">
            <v>1.0999999999999999E-2</v>
          </cell>
          <cell r="BN477">
            <v>6.5000000000000002E-2</v>
          </cell>
          <cell r="BO477">
            <v>7.5999999999999998E-2</v>
          </cell>
          <cell r="BP477">
            <v>5.3999999999999999E-2</v>
          </cell>
          <cell r="BQ477">
            <v>5.3999999999999999E-2</v>
          </cell>
          <cell r="BR477">
            <v>7.5999999999999998E-2</v>
          </cell>
          <cell r="BS477">
            <v>0.109</v>
          </cell>
          <cell r="BT477">
            <v>0.22800000000000001</v>
          </cell>
          <cell r="BU477">
            <v>0.315</v>
          </cell>
          <cell r="BV477">
            <v>0.25</v>
          </cell>
          <cell r="BW477">
            <v>0.35899999999999999</v>
          </cell>
          <cell r="BX477">
            <v>0.22800000000000001</v>
          </cell>
          <cell r="BY477">
            <v>0.23899999999999999</v>
          </cell>
          <cell r="BZ477">
            <v>0.25</v>
          </cell>
          <cell r="CA477">
            <v>1.0999999999999999E-2</v>
          </cell>
          <cell r="CB477">
            <v>2.1999999999999999E-2</v>
          </cell>
          <cell r="CC477">
            <v>1.0999999999999999E-2</v>
          </cell>
          <cell r="CD477">
            <v>4.2999999999999997E-2</v>
          </cell>
          <cell r="CE477">
            <v>7.5999999999999998E-2</v>
          </cell>
          <cell r="CF477">
            <v>5.3999999999999999E-2</v>
          </cell>
          <cell r="CG477">
            <v>0.55400000000000005</v>
          </cell>
          <cell r="CH477">
            <v>0.67400000000000004</v>
          </cell>
          <cell r="CI477">
            <v>0.56499999999999995</v>
          </cell>
          <cell r="CJ477">
            <v>0.63</v>
          </cell>
          <cell r="CK477">
            <v>0.56499999999999995</v>
          </cell>
          <cell r="CL477">
            <v>0.40200000000000002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1.0999999999999999E-2</v>
          </cell>
          <cell r="CR477">
            <v>0</v>
          </cell>
          <cell r="CS477">
            <v>2.1999999999999999E-2</v>
          </cell>
          <cell r="CT477">
            <v>6.5000000000000002E-2</v>
          </cell>
          <cell r="CU477">
            <v>1.0999999999999999E-2</v>
          </cell>
          <cell r="CV477">
            <v>3.3000000000000002E-2</v>
          </cell>
          <cell r="CW477">
            <v>2.1999999999999999E-2</v>
          </cell>
          <cell r="CX477">
            <v>5.3999999999999999E-2</v>
          </cell>
          <cell r="CY477">
            <v>5.3999999999999999E-2</v>
          </cell>
          <cell r="CZ477">
            <v>3.3000000000000002E-2</v>
          </cell>
          <cell r="DA477">
            <v>0.13</v>
          </cell>
          <cell r="DB477">
            <v>0.12</v>
          </cell>
          <cell r="DC477">
            <v>0.12</v>
          </cell>
          <cell r="DD477">
            <v>0.152</v>
          </cell>
          <cell r="DE477">
            <v>0.185</v>
          </cell>
          <cell r="DF477">
            <v>0.20699999999999999</v>
          </cell>
          <cell r="DG477">
            <v>0.16300000000000001</v>
          </cell>
          <cell r="DH477">
            <v>0.22800000000000001</v>
          </cell>
          <cell r="DI477">
            <v>0.20699999999999999</v>
          </cell>
          <cell r="DJ477">
            <v>0.23899999999999999</v>
          </cell>
          <cell r="DK477">
            <v>0.20699999999999999</v>
          </cell>
          <cell r="DL477">
            <v>0.14099999999999999</v>
          </cell>
          <cell r="DM477">
            <v>0.17399999999999999</v>
          </cell>
          <cell r="DN477">
            <v>1.0999999999999999E-2</v>
          </cell>
          <cell r="DO477">
            <v>2.1999999999999999E-2</v>
          </cell>
          <cell r="DP477">
            <v>2.1999999999999999E-2</v>
          </cell>
          <cell r="DQ477">
            <v>3.3000000000000002E-2</v>
          </cell>
          <cell r="DR477">
            <v>3.3000000000000002E-2</v>
          </cell>
          <cell r="DS477">
            <v>3.3000000000000002E-2</v>
          </cell>
          <cell r="DT477">
            <v>2.1999999999999999E-2</v>
          </cell>
          <cell r="DU477">
            <v>3.3000000000000002E-2</v>
          </cell>
          <cell r="DV477">
            <v>5.3999999999999999E-2</v>
          </cell>
          <cell r="DW477">
            <v>0.77200000000000002</v>
          </cell>
          <cell r="DX477">
            <v>0.75</v>
          </cell>
          <cell r="DY477">
            <v>0.76100000000000001</v>
          </cell>
          <cell r="DZ477">
            <v>0.68500000000000005</v>
          </cell>
          <cell r="EA477">
            <v>0.71699999999999997</v>
          </cell>
          <cell r="EB477">
            <v>0.59799999999999998</v>
          </cell>
          <cell r="EC477">
            <v>0.63</v>
          </cell>
          <cell r="ED477">
            <v>0.64100000000000001</v>
          </cell>
          <cell r="EE477">
            <v>0.60899999999999999</v>
          </cell>
          <cell r="EF477">
            <v>0.41299999999999998</v>
          </cell>
          <cell r="EG477">
            <v>5.3999999999999999E-2</v>
          </cell>
          <cell r="EH477">
            <v>1.0999999999999999E-2</v>
          </cell>
          <cell r="EJ477">
            <v>0.22800000000000001</v>
          </cell>
          <cell r="EK477">
            <v>0.16300000000000001</v>
          </cell>
          <cell r="EL477">
            <v>0.14099999999999999</v>
          </cell>
          <cell r="EN477">
            <v>0.185</v>
          </cell>
          <cell r="EO477">
            <v>0.22800000000000001</v>
          </cell>
          <cell r="EP477">
            <v>0.20699999999999999</v>
          </cell>
          <cell r="ER477">
            <v>3.3000000000000002E-2</v>
          </cell>
          <cell r="ES477">
            <v>4.2999999999999997E-2</v>
          </cell>
          <cell r="ET477">
            <v>9.8000000000000004E-2</v>
          </cell>
          <cell r="EV477">
            <v>0.14099999999999999</v>
          </cell>
          <cell r="EW477">
            <v>0.51100000000000001</v>
          </cell>
          <cell r="EX477">
            <v>0.54300000000000004</v>
          </cell>
          <cell r="EZ477">
            <v>6.9</v>
          </cell>
          <cell r="FA477">
            <v>0</v>
          </cell>
          <cell r="FB477">
            <v>5.3999999999999999E-2</v>
          </cell>
          <cell r="FC477">
            <v>6.5000000000000002E-2</v>
          </cell>
          <cell r="FD477">
            <v>8.6999999999999994E-2</v>
          </cell>
          <cell r="FE477">
            <v>0.12</v>
          </cell>
          <cell r="FF477">
            <v>5.3999999999999999E-2</v>
          </cell>
          <cell r="FG477">
            <v>0.152</v>
          </cell>
          <cell r="FH477">
            <v>9.8000000000000004E-2</v>
          </cell>
          <cell r="FI477">
            <v>8.6999999999999994E-2</v>
          </cell>
          <cell r="FJ477">
            <v>0.23899999999999999</v>
          </cell>
          <cell r="FK477">
            <v>4.2999999999999997E-2</v>
          </cell>
          <cell r="GA477">
            <v>3.3000000000000002E-2</v>
          </cell>
          <cell r="GB477">
            <v>3.3000000000000002E-2</v>
          </cell>
          <cell r="GC477">
            <v>4.2999999999999997E-2</v>
          </cell>
          <cell r="GD477">
            <v>1.0999999999999999E-2</v>
          </cell>
          <cell r="GE477">
            <v>5.3999999999999999E-2</v>
          </cell>
          <cell r="GF477">
            <v>2.1999999999999999E-2</v>
          </cell>
          <cell r="GG477">
            <v>0.37</v>
          </cell>
          <cell r="GH477">
            <v>0.26100000000000001</v>
          </cell>
          <cell r="GI477">
            <v>0.33700000000000002</v>
          </cell>
          <cell r="GJ477">
            <v>0.28299999999999997</v>
          </cell>
          <cell r="GK477">
            <v>0.37</v>
          </cell>
          <cell r="GL477">
            <v>0.34799999999999998</v>
          </cell>
          <cell r="GM477">
            <v>0.52200000000000002</v>
          </cell>
          <cell r="GN477">
            <v>0.435</v>
          </cell>
          <cell r="GO477">
            <v>0.39100000000000001</v>
          </cell>
          <cell r="GP477">
            <v>0.45700000000000002</v>
          </cell>
          <cell r="GQ477">
            <v>0.38</v>
          </cell>
          <cell r="GR477">
            <v>0.53300000000000003</v>
          </cell>
          <cell r="GS477">
            <v>5.3999999999999999E-2</v>
          </cell>
          <cell r="GT477">
            <v>0.185</v>
          </cell>
          <cell r="GU477">
            <v>0.152</v>
          </cell>
          <cell r="GV477">
            <v>0.152</v>
          </cell>
          <cell r="GW477">
            <v>0.14099999999999999</v>
          </cell>
          <cell r="GX477">
            <v>4.2999999999999997E-2</v>
          </cell>
          <cell r="GY477">
            <v>0</v>
          </cell>
          <cell r="GZ477">
            <v>2.1999999999999999E-2</v>
          </cell>
          <cell r="HA477">
            <v>2.1999999999999999E-2</v>
          </cell>
          <cell r="HB477">
            <v>1.0999999999999999E-2</v>
          </cell>
          <cell r="HC477">
            <v>0</v>
          </cell>
          <cell r="HD477">
            <v>0</v>
          </cell>
          <cell r="HE477">
            <v>2.1999999999999999E-2</v>
          </cell>
          <cell r="HF477">
            <v>6.5000000000000002E-2</v>
          </cell>
          <cell r="HG477">
            <v>5.3999999999999999E-2</v>
          </cell>
          <cell r="HH477">
            <v>8.6999999999999994E-2</v>
          </cell>
          <cell r="HI477">
            <v>5.3999999999999999E-2</v>
          </cell>
          <cell r="HJ477">
            <v>5.3999999999999999E-2</v>
          </cell>
        </row>
        <row r="478">
          <cell r="G478" t="str">
            <v>RUGGLES</v>
          </cell>
          <cell r="L478" t="str">
            <v>Skyway Elementary Network</v>
          </cell>
          <cell r="AB478">
            <v>610152</v>
          </cell>
          <cell r="AR478" t="str">
            <v>33</v>
          </cell>
          <cell r="AS478" t="str">
            <v>strong</v>
          </cell>
          <cell r="AT478" t="str">
            <v>neutral</v>
          </cell>
          <cell r="AU478" t="str">
            <v>neutral</v>
          </cell>
          <cell r="AV478">
            <v>71</v>
          </cell>
          <cell r="AW478">
            <v>49</v>
          </cell>
          <cell r="AX478">
            <v>54</v>
          </cell>
          <cell r="AY478">
            <v>86</v>
          </cell>
          <cell r="AZ478">
            <v>0</v>
          </cell>
          <cell r="BA478">
            <v>0</v>
          </cell>
          <cell r="BB478">
            <v>84</v>
          </cell>
          <cell r="BC478">
            <v>1</v>
          </cell>
          <cell r="BI478">
            <v>1.2E-2</v>
          </cell>
          <cell r="BJ478">
            <v>1.2E-2</v>
          </cell>
          <cell r="BK478">
            <v>0</v>
          </cell>
          <cell r="BL478">
            <v>1.2E-2</v>
          </cell>
          <cell r="BM478">
            <v>2.3E-2</v>
          </cell>
          <cell r="BN478">
            <v>3.5000000000000003E-2</v>
          </cell>
          <cell r="BO478">
            <v>1.2E-2</v>
          </cell>
          <cell r="BP478">
            <v>2.3E-2</v>
          </cell>
          <cell r="BQ478">
            <v>1.2E-2</v>
          </cell>
          <cell r="BR478">
            <v>4.7E-2</v>
          </cell>
          <cell r="BS478">
            <v>3.5000000000000003E-2</v>
          </cell>
          <cell r="BT478">
            <v>0.11600000000000001</v>
          </cell>
          <cell r="BU478">
            <v>0.19800000000000001</v>
          </cell>
          <cell r="BV478">
            <v>0.151</v>
          </cell>
          <cell r="BW478">
            <v>0.26700000000000002</v>
          </cell>
          <cell r="BX478">
            <v>0.151</v>
          </cell>
          <cell r="BY478">
            <v>0.33700000000000002</v>
          </cell>
          <cell r="BZ478">
            <v>0.24399999999999999</v>
          </cell>
          <cell r="CA478">
            <v>2.3E-2</v>
          </cell>
          <cell r="CB478">
            <v>2.3E-2</v>
          </cell>
          <cell r="CC478">
            <v>1.2E-2</v>
          </cell>
          <cell r="CD478">
            <v>2.3E-2</v>
          </cell>
          <cell r="CE478">
            <v>2.3E-2</v>
          </cell>
          <cell r="CF478">
            <v>4.7E-2</v>
          </cell>
          <cell r="CG478">
            <v>0.75600000000000001</v>
          </cell>
          <cell r="CH478">
            <v>0.79100000000000004</v>
          </cell>
          <cell r="CI478">
            <v>0.70899999999999996</v>
          </cell>
          <cell r="CJ478">
            <v>0.76700000000000002</v>
          </cell>
          <cell r="CK478">
            <v>0.58099999999999996</v>
          </cell>
          <cell r="CL478">
            <v>0.55800000000000005</v>
          </cell>
          <cell r="CM478">
            <v>0</v>
          </cell>
          <cell r="CN478">
            <v>0</v>
          </cell>
          <cell r="CO478">
            <v>0</v>
          </cell>
          <cell r="CP478">
            <v>1.2E-2</v>
          </cell>
          <cell r="CQ478">
            <v>0</v>
          </cell>
          <cell r="CR478">
            <v>1.2E-2</v>
          </cell>
          <cell r="CS478">
            <v>2.3E-2</v>
          </cell>
          <cell r="CT478">
            <v>5.8000000000000003E-2</v>
          </cell>
          <cell r="CU478">
            <v>1.2E-2</v>
          </cell>
          <cell r="CV478">
            <v>2.3E-2</v>
          </cell>
          <cell r="CW478">
            <v>7.0000000000000007E-2</v>
          </cell>
          <cell r="CX478">
            <v>5.8000000000000003E-2</v>
          </cell>
          <cell r="CY478">
            <v>2.3E-2</v>
          </cell>
          <cell r="CZ478">
            <v>3.5000000000000003E-2</v>
          </cell>
          <cell r="DA478">
            <v>0.105</v>
          </cell>
          <cell r="DB478">
            <v>0.105</v>
          </cell>
          <cell r="DC478">
            <v>0.11600000000000001</v>
          </cell>
          <cell r="DD478">
            <v>0.11600000000000001</v>
          </cell>
          <cell r="DE478">
            <v>0.11600000000000001</v>
          </cell>
          <cell r="DF478">
            <v>0.14000000000000001</v>
          </cell>
          <cell r="DG478">
            <v>0.17399999999999999</v>
          </cell>
          <cell r="DH478">
            <v>0.128</v>
          </cell>
          <cell r="DI478">
            <v>0.19800000000000001</v>
          </cell>
          <cell r="DJ478">
            <v>0.19800000000000001</v>
          </cell>
          <cell r="DK478">
            <v>0.19800000000000001</v>
          </cell>
          <cell r="DL478">
            <v>0.17399999999999999</v>
          </cell>
          <cell r="DM478">
            <v>0.128</v>
          </cell>
          <cell r="DN478">
            <v>1.2E-2</v>
          </cell>
          <cell r="DO478">
            <v>1.2E-2</v>
          </cell>
          <cell r="DP478">
            <v>1.2E-2</v>
          </cell>
          <cell r="DQ478">
            <v>1.2E-2</v>
          </cell>
          <cell r="DR478">
            <v>1.2E-2</v>
          </cell>
          <cell r="DS478">
            <v>1.2E-2</v>
          </cell>
          <cell r="DT478">
            <v>1.2E-2</v>
          </cell>
          <cell r="DU478">
            <v>1.2E-2</v>
          </cell>
          <cell r="DV478">
            <v>4.7E-2</v>
          </cell>
          <cell r="DW478">
            <v>0.84899999999999998</v>
          </cell>
          <cell r="DX478">
            <v>0.77900000000000003</v>
          </cell>
          <cell r="DY478">
            <v>0.75600000000000001</v>
          </cell>
          <cell r="DZ478">
            <v>0.82599999999999996</v>
          </cell>
          <cell r="EA478">
            <v>0.75600000000000001</v>
          </cell>
          <cell r="EB478">
            <v>0.67400000000000004</v>
          </cell>
          <cell r="EC478">
            <v>0.66300000000000003</v>
          </cell>
          <cell r="ED478">
            <v>0.64</v>
          </cell>
          <cell r="EE478">
            <v>0.69799999999999995</v>
          </cell>
          <cell r="EF478">
            <v>0.372</v>
          </cell>
          <cell r="EG478">
            <v>0</v>
          </cell>
          <cell r="EH478">
            <v>2.3E-2</v>
          </cell>
          <cell r="EJ478">
            <v>0.36</v>
          </cell>
          <cell r="EK478">
            <v>4.7E-2</v>
          </cell>
          <cell r="EL478">
            <v>3.5000000000000003E-2</v>
          </cell>
          <cell r="EN478">
            <v>8.1000000000000003E-2</v>
          </cell>
          <cell r="EO478">
            <v>0.29099999999999998</v>
          </cell>
          <cell r="EP478">
            <v>0.24399999999999999</v>
          </cell>
          <cell r="ER478">
            <v>7.0000000000000007E-2</v>
          </cell>
          <cell r="ES478">
            <v>4.7E-2</v>
          </cell>
          <cell r="ET478">
            <v>9.2999999999999999E-2</v>
          </cell>
          <cell r="EV478">
            <v>0.11600000000000001</v>
          </cell>
          <cell r="EW478">
            <v>0.61599999999999999</v>
          </cell>
          <cell r="EX478">
            <v>0.60499999999999998</v>
          </cell>
          <cell r="EZ478">
            <v>7.84</v>
          </cell>
          <cell r="FA478">
            <v>1.2E-2</v>
          </cell>
          <cell r="FB478">
            <v>1.2E-2</v>
          </cell>
          <cell r="FC478">
            <v>3.5000000000000003E-2</v>
          </cell>
          <cell r="FD478">
            <v>4.7E-2</v>
          </cell>
          <cell r="FE478">
            <v>7.0000000000000007E-2</v>
          </cell>
          <cell r="FF478">
            <v>4.7E-2</v>
          </cell>
          <cell r="FG478">
            <v>0.14000000000000001</v>
          </cell>
          <cell r="FH478">
            <v>0.14000000000000001</v>
          </cell>
          <cell r="FI478">
            <v>8.1000000000000003E-2</v>
          </cell>
          <cell r="FJ478">
            <v>0.36</v>
          </cell>
          <cell r="FK478">
            <v>5.8000000000000003E-2</v>
          </cell>
          <cell r="GA478">
            <v>1.2E-2</v>
          </cell>
          <cell r="GB478">
            <v>8.1000000000000003E-2</v>
          </cell>
          <cell r="GC478">
            <v>0.11600000000000001</v>
          </cell>
          <cell r="GD478">
            <v>5.8000000000000003E-2</v>
          </cell>
          <cell r="GE478">
            <v>7.0000000000000007E-2</v>
          </cell>
          <cell r="GF478">
            <v>0</v>
          </cell>
          <cell r="GG478">
            <v>0.24399999999999999</v>
          </cell>
          <cell r="GH478">
            <v>0.23300000000000001</v>
          </cell>
          <cell r="GI478">
            <v>0.186</v>
          </cell>
          <cell r="GJ478">
            <v>0.29099999999999998</v>
          </cell>
          <cell r="GK478">
            <v>0.372</v>
          </cell>
          <cell r="GL478">
            <v>0.221</v>
          </cell>
          <cell r="GM478">
            <v>0.65100000000000002</v>
          </cell>
          <cell r="GN478">
            <v>0.43</v>
          </cell>
          <cell r="GO478">
            <v>0.442</v>
          </cell>
          <cell r="GP478">
            <v>0.5</v>
          </cell>
          <cell r="GQ478">
            <v>0.38400000000000001</v>
          </cell>
          <cell r="GR478">
            <v>0.65100000000000002</v>
          </cell>
          <cell r="GS478">
            <v>2.3E-2</v>
          </cell>
          <cell r="GT478">
            <v>0.128</v>
          </cell>
          <cell r="GU478">
            <v>0.128</v>
          </cell>
          <cell r="GV478">
            <v>4.7E-2</v>
          </cell>
          <cell r="GW478">
            <v>5.8000000000000003E-2</v>
          </cell>
          <cell r="GX478">
            <v>2.3E-2</v>
          </cell>
          <cell r="GY478">
            <v>4.7E-2</v>
          </cell>
          <cell r="GZ478">
            <v>5.8000000000000003E-2</v>
          </cell>
          <cell r="HA478">
            <v>5.8000000000000003E-2</v>
          </cell>
          <cell r="HB478">
            <v>4.7E-2</v>
          </cell>
          <cell r="HC478">
            <v>5.8000000000000003E-2</v>
          </cell>
          <cell r="HD478">
            <v>4.7E-2</v>
          </cell>
          <cell r="HE478">
            <v>2.3E-2</v>
          </cell>
          <cell r="HF478">
            <v>7.0000000000000007E-2</v>
          </cell>
          <cell r="HG478">
            <v>7.0000000000000007E-2</v>
          </cell>
          <cell r="HH478">
            <v>5.8000000000000003E-2</v>
          </cell>
          <cell r="HI478">
            <v>5.8000000000000003E-2</v>
          </cell>
          <cell r="HJ478">
            <v>5.8000000000000003E-2</v>
          </cell>
        </row>
        <row r="479">
          <cell r="G479" t="str">
            <v>RYDER</v>
          </cell>
          <cell r="L479" t="str">
            <v>Englewood-Gresham Elementary Network</v>
          </cell>
          <cell r="AB479">
            <v>610153</v>
          </cell>
          <cell r="AR479" t="str">
            <v>53</v>
          </cell>
          <cell r="AS479" t="str">
            <v>very weak</v>
          </cell>
          <cell r="AT479" t="str">
            <v>weak</v>
          </cell>
          <cell r="AU479" t="str">
            <v>weak</v>
          </cell>
          <cell r="AV479">
            <v>11</v>
          </cell>
          <cell r="AW479">
            <v>25</v>
          </cell>
          <cell r="AX479">
            <v>22</v>
          </cell>
          <cell r="AY479">
            <v>105</v>
          </cell>
          <cell r="AZ479">
            <v>0</v>
          </cell>
          <cell r="BA479">
            <v>0</v>
          </cell>
          <cell r="BB479">
            <v>98</v>
          </cell>
          <cell r="BC479">
            <v>0</v>
          </cell>
          <cell r="BI479">
            <v>2.9000000000000001E-2</v>
          </cell>
          <cell r="BJ479">
            <v>2.9000000000000001E-2</v>
          </cell>
          <cell r="BK479">
            <v>1.9E-2</v>
          </cell>
          <cell r="BL479">
            <v>6.7000000000000004E-2</v>
          </cell>
          <cell r="BM479">
            <v>0.124</v>
          </cell>
          <cell r="BN479">
            <v>0.152</v>
          </cell>
          <cell r="BO479">
            <v>0.17100000000000001</v>
          </cell>
          <cell r="BP479">
            <v>0.124</v>
          </cell>
          <cell r="BQ479">
            <v>0.105</v>
          </cell>
          <cell r="BR479">
            <v>0.114</v>
          </cell>
          <cell r="BS479">
            <v>0.2</v>
          </cell>
          <cell r="BT479">
            <v>0.21</v>
          </cell>
          <cell r="BU479">
            <v>0.41899999999999998</v>
          </cell>
          <cell r="BV479">
            <v>0.35199999999999998</v>
          </cell>
          <cell r="BW479">
            <v>0.47599999999999998</v>
          </cell>
          <cell r="BX479">
            <v>0.30499999999999999</v>
          </cell>
          <cell r="BY479">
            <v>0.30499999999999999</v>
          </cell>
          <cell r="BZ479">
            <v>0.33300000000000002</v>
          </cell>
          <cell r="CA479">
            <v>1.9E-2</v>
          </cell>
          <cell r="CB479">
            <v>1.9E-2</v>
          </cell>
          <cell r="CC479">
            <v>0</v>
          </cell>
          <cell r="CD479">
            <v>0</v>
          </cell>
          <cell r="CE479">
            <v>1.9E-2</v>
          </cell>
          <cell r="CF479">
            <v>0.01</v>
          </cell>
          <cell r="CG479">
            <v>0.36199999999999999</v>
          </cell>
          <cell r="CH479">
            <v>0.47599999999999998</v>
          </cell>
          <cell r="CI479">
            <v>0.4</v>
          </cell>
          <cell r="CJ479">
            <v>0.51400000000000001</v>
          </cell>
          <cell r="CK479">
            <v>0.35199999999999998</v>
          </cell>
          <cell r="CL479">
            <v>0.29499999999999998</v>
          </cell>
          <cell r="CM479">
            <v>1.9E-2</v>
          </cell>
          <cell r="CN479">
            <v>0.01</v>
          </cell>
          <cell r="CO479">
            <v>0.01</v>
          </cell>
          <cell r="CP479">
            <v>1.9E-2</v>
          </cell>
          <cell r="CQ479">
            <v>0.01</v>
          </cell>
          <cell r="CR479">
            <v>4.8000000000000001E-2</v>
          </cell>
          <cell r="CS479">
            <v>1.9E-2</v>
          </cell>
          <cell r="CT479">
            <v>5.7000000000000002E-2</v>
          </cell>
          <cell r="CU479">
            <v>4.8000000000000001E-2</v>
          </cell>
          <cell r="CV479">
            <v>5.7000000000000002E-2</v>
          </cell>
          <cell r="CW479">
            <v>2.9000000000000001E-2</v>
          </cell>
          <cell r="CX479">
            <v>6.7000000000000004E-2</v>
          </cell>
          <cell r="CY479">
            <v>5.7000000000000002E-2</v>
          </cell>
          <cell r="CZ479">
            <v>4.8000000000000001E-2</v>
          </cell>
          <cell r="DA479">
            <v>0.105</v>
          </cell>
          <cell r="DB479">
            <v>0.13300000000000001</v>
          </cell>
          <cell r="DC479">
            <v>0.14299999999999999</v>
          </cell>
          <cell r="DD479">
            <v>0.105</v>
          </cell>
          <cell r="DE479">
            <v>0.2</v>
          </cell>
          <cell r="DF479">
            <v>0.27600000000000002</v>
          </cell>
          <cell r="DG479">
            <v>0.29499999999999998</v>
          </cell>
          <cell r="DH479">
            <v>0.22900000000000001</v>
          </cell>
          <cell r="DI479">
            <v>0.32400000000000001</v>
          </cell>
          <cell r="DJ479">
            <v>0.30499999999999999</v>
          </cell>
          <cell r="DK479">
            <v>0.28599999999999998</v>
          </cell>
          <cell r="DL479">
            <v>0.22900000000000001</v>
          </cell>
          <cell r="DM479">
            <v>0.248</v>
          </cell>
          <cell r="DN479">
            <v>0.01</v>
          </cell>
          <cell r="DO479">
            <v>0</v>
          </cell>
          <cell r="DP479">
            <v>0.01</v>
          </cell>
          <cell r="DQ479">
            <v>0.01</v>
          </cell>
          <cell r="DR479">
            <v>0</v>
          </cell>
          <cell r="DS479">
            <v>1.9E-2</v>
          </cell>
          <cell r="DT479">
            <v>0</v>
          </cell>
          <cell r="DU479">
            <v>0</v>
          </cell>
          <cell r="DV479">
            <v>0.01</v>
          </cell>
          <cell r="DW479">
            <v>0.71399999999999997</v>
          </cell>
          <cell r="DX479">
            <v>0.68600000000000005</v>
          </cell>
          <cell r="DY479">
            <v>0.61899999999999999</v>
          </cell>
          <cell r="DZ479">
            <v>0.68600000000000005</v>
          </cell>
          <cell r="EA479">
            <v>0.61899999999999999</v>
          </cell>
          <cell r="EB479">
            <v>0.52400000000000002</v>
          </cell>
          <cell r="EC479">
            <v>0.56200000000000006</v>
          </cell>
          <cell r="ED479">
            <v>0.57099999999999995</v>
          </cell>
          <cell r="EE479">
            <v>0.59</v>
          </cell>
          <cell r="EF479">
            <v>0.25700000000000001</v>
          </cell>
          <cell r="EG479">
            <v>0.01</v>
          </cell>
          <cell r="EH479">
            <v>1.9E-2</v>
          </cell>
          <cell r="EJ479">
            <v>0.34300000000000003</v>
          </cell>
          <cell r="EK479">
            <v>0.124</v>
          </cell>
          <cell r="EL479">
            <v>0.105</v>
          </cell>
          <cell r="EN479">
            <v>0.17100000000000001</v>
          </cell>
          <cell r="EO479">
            <v>0.32400000000000001</v>
          </cell>
          <cell r="EP479">
            <v>0.438</v>
          </cell>
          <cell r="ER479">
            <v>8.5999999999999993E-2</v>
          </cell>
          <cell r="ES479">
            <v>2.9000000000000001E-2</v>
          </cell>
          <cell r="ET479">
            <v>5.7000000000000002E-2</v>
          </cell>
          <cell r="EV479">
            <v>0.14299999999999999</v>
          </cell>
          <cell r="EW479">
            <v>0.51400000000000001</v>
          </cell>
          <cell r="EX479">
            <v>0.38100000000000001</v>
          </cell>
          <cell r="EZ479">
            <v>6.35</v>
          </cell>
          <cell r="FA479">
            <v>6.7000000000000004E-2</v>
          </cell>
          <cell r="FB479">
            <v>3.7999999999999999E-2</v>
          </cell>
          <cell r="FC479">
            <v>4.8000000000000001E-2</v>
          </cell>
          <cell r="FD479">
            <v>8.5999999999999993E-2</v>
          </cell>
          <cell r="FE479">
            <v>0.152</v>
          </cell>
          <cell r="FF479">
            <v>9.5000000000000001E-2</v>
          </cell>
          <cell r="FG479">
            <v>6.7000000000000004E-2</v>
          </cell>
          <cell r="FH479">
            <v>0.16200000000000001</v>
          </cell>
          <cell r="FI479">
            <v>0.16200000000000001</v>
          </cell>
          <cell r="FJ479">
            <v>0.105</v>
          </cell>
          <cell r="FK479">
            <v>1.9E-2</v>
          </cell>
          <cell r="GA479">
            <v>1.9E-2</v>
          </cell>
          <cell r="GB479">
            <v>6.7000000000000004E-2</v>
          </cell>
          <cell r="GC479">
            <v>0.124</v>
          </cell>
          <cell r="GD479">
            <v>9.5000000000000001E-2</v>
          </cell>
          <cell r="GE479">
            <v>4.8000000000000001E-2</v>
          </cell>
          <cell r="GF479">
            <v>3.7999999999999999E-2</v>
          </cell>
          <cell r="GG479">
            <v>0.45700000000000002</v>
          </cell>
          <cell r="GH479">
            <v>0.30499999999999999</v>
          </cell>
          <cell r="GI479">
            <v>0.34300000000000003</v>
          </cell>
          <cell r="GJ479">
            <v>0.42899999999999999</v>
          </cell>
          <cell r="GK479">
            <v>0.45700000000000002</v>
          </cell>
          <cell r="GL479">
            <v>0.45700000000000002</v>
          </cell>
          <cell r="GM479">
            <v>0.42899999999999999</v>
          </cell>
          <cell r="GN479">
            <v>0.21</v>
          </cell>
          <cell r="GO479">
            <v>0.23799999999999999</v>
          </cell>
          <cell r="GP479">
            <v>0.28599999999999998</v>
          </cell>
          <cell r="GQ479">
            <v>0.33300000000000002</v>
          </cell>
          <cell r="GR479">
            <v>0.39</v>
          </cell>
          <cell r="GS479">
            <v>6.7000000000000004E-2</v>
          </cell>
          <cell r="GT479">
            <v>0.248</v>
          </cell>
          <cell r="GU479">
            <v>0.16200000000000001</v>
          </cell>
          <cell r="GV479">
            <v>9.5000000000000001E-2</v>
          </cell>
          <cell r="GW479">
            <v>8.5999999999999993E-2</v>
          </cell>
          <cell r="GX479">
            <v>5.7000000000000002E-2</v>
          </cell>
          <cell r="GY479">
            <v>2.9000000000000001E-2</v>
          </cell>
          <cell r="GZ479">
            <v>9.5000000000000001E-2</v>
          </cell>
          <cell r="HA479">
            <v>6.7000000000000004E-2</v>
          </cell>
          <cell r="HB479">
            <v>2.9000000000000001E-2</v>
          </cell>
          <cell r="HC479">
            <v>1.9E-2</v>
          </cell>
          <cell r="HD479">
            <v>2.9000000000000001E-2</v>
          </cell>
          <cell r="HE479">
            <v>0</v>
          </cell>
          <cell r="HF479">
            <v>7.5999999999999998E-2</v>
          </cell>
          <cell r="HG479">
            <v>6.7000000000000004E-2</v>
          </cell>
          <cell r="HH479">
            <v>6.7000000000000004E-2</v>
          </cell>
          <cell r="HI479">
            <v>5.7000000000000002E-2</v>
          </cell>
          <cell r="HJ479">
            <v>2.9000000000000001E-2</v>
          </cell>
        </row>
        <row r="480">
          <cell r="G480" t="str">
            <v>RYERSON</v>
          </cell>
          <cell r="L480" t="str">
            <v>Garfield-Humboldt Elementary Network</v>
          </cell>
          <cell r="AB480">
            <v>610154</v>
          </cell>
          <cell r="AR480" t="str">
            <v>&lt; 30</v>
          </cell>
          <cell r="AS480" t="str">
            <v/>
          </cell>
          <cell r="AT480" t="str">
            <v/>
          </cell>
          <cell r="AU480" t="str">
            <v/>
          </cell>
        </row>
        <row r="481">
          <cell r="G481" t="str">
            <v>SAUGANASH</v>
          </cell>
          <cell r="L481" t="str">
            <v>O'Hare Elementary Network</v>
          </cell>
          <cell r="AB481">
            <v>610155</v>
          </cell>
          <cell r="AR481" t="str">
            <v>59</v>
          </cell>
          <cell r="AS481" t="str">
            <v>strong</v>
          </cell>
          <cell r="AT481" t="str">
            <v>neutral</v>
          </cell>
          <cell r="AU481" t="str">
            <v>strong</v>
          </cell>
          <cell r="AV481">
            <v>78</v>
          </cell>
          <cell r="AW481">
            <v>57</v>
          </cell>
          <cell r="AX481">
            <v>68</v>
          </cell>
          <cell r="AY481">
            <v>202</v>
          </cell>
          <cell r="AZ481">
            <v>113</v>
          </cell>
          <cell r="BA481">
            <v>28</v>
          </cell>
          <cell r="BB481">
            <v>2</v>
          </cell>
          <cell r="BC481">
            <v>34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5.0000000000000001E-3</v>
          </cell>
          <cell r="BN481">
            <v>0.04</v>
          </cell>
          <cell r="BO481">
            <v>1.4999999999999999E-2</v>
          </cell>
          <cell r="BP481">
            <v>5.0000000000000001E-3</v>
          </cell>
          <cell r="BQ481">
            <v>0</v>
          </cell>
          <cell r="BR481">
            <v>2.5000000000000001E-2</v>
          </cell>
          <cell r="BS481">
            <v>4.4999999999999998E-2</v>
          </cell>
          <cell r="BT481">
            <v>6.4000000000000001E-2</v>
          </cell>
          <cell r="BU481">
            <v>0.223</v>
          </cell>
          <cell r="BV481">
            <v>0.19800000000000001</v>
          </cell>
          <cell r="BW481">
            <v>0.218</v>
          </cell>
          <cell r="BX481">
            <v>0.13400000000000001</v>
          </cell>
          <cell r="BY481">
            <v>0.32200000000000001</v>
          </cell>
          <cell r="BZ481">
            <v>0.32200000000000001</v>
          </cell>
          <cell r="CA481">
            <v>0</v>
          </cell>
          <cell r="CB481">
            <v>5.0000000000000001E-3</v>
          </cell>
          <cell r="CC481">
            <v>0</v>
          </cell>
          <cell r="CD481">
            <v>0.01</v>
          </cell>
          <cell r="CE481">
            <v>0</v>
          </cell>
          <cell r="CF481">
            <v>0.02</v>
          </cell>
          <cell r="CG481">
            <v>0.76200000000000001</v>
          </cell>
          <cell r="CH481">
            <v>0.79200000000000004</v>
          </cell>
          <cell r="CI481">
            <v>0.78200000000000003</v>
          </cell>
          <cell r="CJ481">
            <v>0.83199999999999996</v>
          </cell>
          <cell r="CK481">
            <v>0.629</v>
          </cell>
          <cell r="CL481">
            <v>0.55400000000000005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5.0000000000000001E-3</v>
          </cell>
          <cell r="CT481">
            <v>7.9000000000000001E-2</v>
          </cell>
          <cell r="CU481">
            <v>0.03</v>
          </cell>
          <cell r="CV481">
            <v>0</v>
          </cell>
          <cell r="CW481">
            <v>1.4999999999999999E-2</v>
          </cell>
          <cell r="CX481">
            <v>0.03</v>
          </cell>
          <cell r="CY481">
            <v>0.03</v>
          </cell>
          <cell r="CZ481">
            <v>0.01</v>
          </cell>
          <cell r="DA481">
            <v>7.3999999999999996E-2</v>
          </cell>
          <cell r="DB481">
            <v>6.9000000000000006E-2</v>
          </cell>
          <cell r="DC481">
            <v>0.104</v>
          </cell>
          <cell r="DD481">
            <v>9.9000000000000005E-2</v>
          </cell>
          <cell r="DE481">
            <v>0.13400000000000001</v>
          </cell>
          <cell r="DF481">
            <v>0.153</v>
          </cell>
          <cell r="DG481">
            <v>0.17299999999999999</v>
          </cell>
          <cell r="DH481">
            <v>0.158</v>
          </cell>
          <cell r="DI481">
            <v>0.16800000000000001</v>
          </cell>
          <cell r="DJ481">
            <v>0.20799999999999999</v>
          </cell>
          <cell r="DK481">
            <v>0.223</v>
          </cell>
          <cell r="DL481">
            <v>0.20799999999999999</v>
          </cell>
          <cell r="DM481">
            <v>0.17799999999999999</v>
          </cell>
          <cell r="DN481">
            <v>5.0000000000000001E-3</v>
          </cell>
          <cell r="DO481">
            <v>5.0000000000000001E-3</v>
          </cell>
          <cell r="DP481">
            <v>1.4999999999999999E-2</v>
          </cell>
          <cell r="DQ481">
            <v>0.01</v>
          </cell>
          <cell r="DR481">
            <v>0.01</v>
          </cell>
          <cell r="DS481">
            <v>0.01</v>
          </cell>
          <cell r="DT481">
            <v>5.0000000000000001E-3</v>
          </cell>
          <cell r="DU481">
            <v>5.0000000000000001E-3</v>
          </cell>
          <cell r="DV481">
            <v>0.03</v>
          </cell>
          <cell r="DW481">
            <v>0.86099999999999999</v>
          </cell>
          <cell r="DX481">
            <v>0.82699999999999996</v>
          </cell>
          <cell r="DY481">
            <v>0.78200000000000003</v>
          </cell>
          <cell r="DZ481">
            <v>0.80200000000000005</v>
          </cell>
          <cell r="EA481">
            <v>0.81200000000000006</v>
          </cell>
          <cell r="EB481">
            <v>0.70799999999999996</v>
          </cell>
          <cell r="EC481">
            <v>0.69799999999999995</v>
          </cell>
          <cell r="ED481">
            <v>0.60399999999999998</v>
          </cell>
          <cell r="EE481">
            <v>0.66300000000000003</v>
          </cell>
          <cell r="EF481">
            <v>0.54</v>
          </cell>
          <cell r="EG481">
            <v>1.4999999999999999E-2</v>
          </cell>
          <cell r="EH481">
            <v>0.01</v>
          </cell>
          <cell r="EJ481">
            <v>0.32200000000000001</v>
          </cell>
          <cell r="EK481">
            <v>0.01</v>
          </cell>
          <cell r="EL481">
            <v>0.01</v>
          </cell>
          <cell r="EN481">
            <v>2.5000000000000001E-2</v>
          </cell>
          <cell r="EO481">
            <v>0.23300000000000001</v>
          </cell>
          <cell r="EP481">
            <v>0.11899999999999999</v>
          </cell>
          <cell r="ER481">
            <v>0.05</v>
          </cell>
          <cell r="ES481">
            <v>4.4999999999999998E-2</v>
          </cell>
          <cell r="ET481">
            <v>5.8999999999999997E-2</v>
          </cell>
          <cell r="EV481">
            <v>6.4000000000000001E-2</v>
          </cell>
          <cell r="EW481">
            <v>0.69799999999999995</v>
          </cell>
          <cell r="EX481">
            <v>0.80200000000000005</v>
          </cell>
          <cell r="EZ481">
            <v>9.42</v>
          </cell>
          <cell r="FA481">
            <v>0</v>
          </cell>
          <cell r="FB481">
            <v>0</v>
          </cell>
          <cell r="FC481">
            <v>0</v>
          </cell>
          <cell r="FD481">
            <v>5.0000000000000001E-3</v>
          </cell>
          <cell r="FE481">
            <v>0</v>
          </cell>
          <cell r="FF481">
            <v>5.0000000000000001E-3</v>
          </cell>
          <cell r="FG481">
            <v>0.03</v>
          </cell>
          <cell r="FH481">
            <v>0.124</v>
          </cell>
          <cell r="FI481">
            <v>0.183</v>
          </cell>
          <cell r="FJ481">
            <v>0.63900000000000001</v>
          </cell>
          <cell r="FK481">
            <v>1.4999999999999999E-2</v>
          </cell>
          <cell r="GA481">
            <v>5.0000000000000001E-3</v>
          </cell>
          <cell r="GB481">
            <v>5.0000000000000001E-3</v>
          </cell>
          <cell r="GC481">
            <v>0.13900000000000001</v>
          </cell>
          <cell r="GD481">
            <v>8.8999999999999996E-2</v>
          </cell>
          <cell r="GE481">
            <v>0.109</v>
          </cell>
          <cell r="GF481">
            <v>0</v>
          </cell>
          <cell r="GG481">
            <v>0.124</v>
          </cell>
          <cell r="GH481">
            <v>0.248</v>
          </cell>
          <cell r="GI481">
            <v>0.14399999999999999</v>
          </cell>
          <cell r="GJ481">
            <v>0.41099999999999998</v>
          </cell>
          <cell r="GK481">
            <v>0.32200000000000001</v>
          </cell>
          <cell r="GL481">
            <v>8.8999999999999996E-2</v>
          </cell>
          <cell r="GM481">
            <v>0.84199999999999997</v>
          </cell>
          <cell r="GN481">
            <v>0.58899999999999997</v>
          </cell>
          <cell r="GO481">
            <v>0.27700000000000002</v>
          </cell>
          <cell r="GP481">
            <v>0.45500000000000002</v>
          </cell>
          <cell r="GQ481">
            <v>0.43099999999999999</v>
          </cell>
          <cell r="GR481">
            <v>0.871</v>
          </cell>
          <cell r="GS481">
            <v>0.01</v>
          </cell>
          <cell r="GT481">
            <v>0.129</v>
          </cell>
          <cell r="GU481">
            <v>0.13900000000000001</v>
          </cell>
          <cell r="GV481">
            <v>0.02</v>
          </cell>
          <cell r="GW481">
            <v>7.9000000000000001E-2</v>
          </cell>
          <cell r="GX481">
            <v>1.4999999999999999E-2</v>
          </cell>
          <cell r="GY481">
            <v>5.0000000000000001E-3</v>
          </cell>
          <cell r="GZ481">
            <v>0.01</v>
          </cell>
          <cell r="HA481">
            <v>0.27700000000000002</v>
          </cell>
          <cell r="HB481">
            <v>5.0000000000000001E-3</v>
          </cell>
          <cell r="HC481">
            <v>4.4999999999999998E-2</v>
          </cell>
          <cell r="HD481">
            <v>5.0000000000000001E-3</v>
          </cell>
          <cell r="HE481">
            <v>1.4999999999999999E-2</v>
          </cell>
          <cell r="HF481">
            <v>0.02</v>
          </cell>
          <cell r="HG481">
            <v>2.5000000000000001E-2</v>
          </cell>
          <cell r="HH481">
            <v>0.02</v>
          </cell>
          <cell r="HI481">
            <v>1.4999999999999999E-2</v>
          </cell>
          <cell r="HJ481">
            <v>0.02</v>
          </cell>
        </row>
        <row r="482">
          <cell r="G482" t="str">
            <v>ARMSTRONG, L</v>
          </cell>
          <cell r="L482" t="str">
            <v>Austin-North Lawndale Elementary Network</v>
          </cell>
          <cell r="AB482">
            <v>610156</v>
          </cell>
          <cell r="AR482" t="str">
            <v>&gt; 75</v>
          </cell>
          <cell r="AS482" t="str">
            <v>strong</v>
          </cell>
          <cell r="AT482" t="str">
            <v>strong</v>
          </cell>
          <cell r="AU482" t="str">
            <v>neutral</v>
          </cell>
          <cell r="AV482">
            <v>72</v>
          </cell>
          <cell r="AW482">
            <v>78</v>
          </cell>
          <cell r="AX482">
            <v>50</v>
          </cell>
          <cell r="AY482">
            <v>75</v>
          </cell>
          <cell r="AZ482">
            <v>0</v>
          </cell>
          <cell r="BA482">
            <v>0</v>
          </cell>
          <cell r="BB482">
            <v>72</v>
          </cell>
          <cell r="BC482">
            <v>1</v>
          </cell>
          <cell r="BI482">
            <v>1.2999999999999999E-2</v>
          </cell>
          <cell r="BJ482">
            <v>0</v>
          </cell>
          <cell r="BK482">
            <v>0</v>
          </cell>
          <cell r="BL482">
            <v>0</v>
          </cell>
          <cell r="BM482">
            <v>1.2999999999999999E-2</v>
          </cell>
          <cell r="BN482">
            <v>2.7E-2</v>
          </cell>
          <cell r="BO482">
            <v>2.7E-2</v>
          </cell>
          <cell r="BP482">
            <v>1.2999999999999999E-2</v>
          </cell>
          <cell r="BQ482">
            <v>2.7E-2</v>
          </cell>
          <cell r="BR482">
            <v>2.7E-2</v>
          </cell>
          <cell r="BS482">
            <v>9.2999999999999999E-2</v>
          </cell>
          <cell r="BT482">
            <v>0.16</v>
          </cell>
          <cell r="BU482">
            <v>0.16</v>
          </cell>
          <cell r="BV482">
            <v>0.14699999999999999</v>
          </cell>
          <cell r="BW482">
            <v>0.187</v>
          </cell>
          <cell r="BX482">
            <v>0.16</v>
          </cell>
          <cell r="BY482">
            <v>0.253</v>
          </cell>
          <cell r="BZ482">
            <v>0.253</v>
          </cell>
          <cell r="CA482">
            <v>0</v>
          </cell>
          <cell r="CB482">
            <v>0</v>
          </cell>
          <cell r="CC482">
            <v>1.2999999999999999E-2</v>
          </cell>
          <cell r="CD482">
            <v>0.04</v>
          </cell>
          <cell r="CE482">
            <v>1.2999999999999999E-2</v>
          </cell>
          <cell r="CF482">
            <v>0.04</v>
          </cell>
          <cell r="CG482">
            <v>0.8</v>
          </cell>
          <cell r="CH482">
            <v>0.84</v>
          </cell>
          <cell r="CI482">
            <v>0.77300000000000002</v>
          </cell>
          <cell r="CJ482">
            <v>0.77300000000000002</v>
          </cell>
          <cell r="CK482">
            <v>0.627</v>
          </cell>
          <cell r="CL482">
            <v>0.52</v>
          </cell>
          <cell r="CM482">
            <v>1.2999999999999999E-2</v>
          </cell>
          <cell r="CN482">
            <v>0</v>
          </cell>
          <cell r="CO482">
            <v>1.2999999999999999E-2</v>
          </cell>
          <cell r="CP482">
            <v>0</v>
          </cell>
          <cell r="CQ482">
            <v>0</v>
          </cell>
          <cell r="CR482">
            <v>0</v>
          </cell>
          <cell r="CS482">
            <v>1.2999999999999999E-2</v>
          </cell>
          <cell r="CT482">
            <v>0.04</v>
          </cell>
          <cell r="CU482">
            <v>1.2999999999999999E-2</v>
          </cell>
          <cell r="CV482">
            <v>2.7E-2</v>
          </cell>
          <cell r="CW482">
            <v>1.2999999999999999E-2</v>
          </cell>
          <cell r="CX482">
            <v>0</v>
          </cell>
          <cell r="CY482">
            <v>5.2999999999999999E-2</v>
          </cell>
          <cell r="CZ482">
            <v>2.7E-2</v>
          </cell>
          <cell r="DA482">
            <v>0.08</v>
          </cell>
          <cell r="DB482">
            <v>5.2999999999999999E-2</v>
          </cell>
          <cell r="DC482">
            <v>0.04</v>
          </cell>
          <cell r="DD482">
            <v>5.2999999999999999E-2</v>
          </cell>
          <cell r="DE482">
            <v>0.04</v>
          </cell>
          <cell r="DF482">
            <v>9.2999999999999999E-2</v>
          </cell>
          <cell r="DG482">
            <v>0.17299999999999999</v>
          </cell>
          <cell r="DH482">
            <v>0.107</v>
          </cell>
          <cell r="DI482">
            <v>9.2999999999999999E-2</v>
          </cell>
          <cell r="DJ482">
            <v>0.17299999999999999</v>
          </cell>
          <cell r="DK482">
            <v>0.14699999999999999</v>
          </cell>
          <cell r="DL482">
            <v>9.2999999999999999E-2</v>
          </cell>
          <cell r="DM482">
            <v>0.16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1.2999999999999999E-2</v>
          </cell>
          <cell r="DS482">
            <v>1.2999999999999999E-2</v>
          </cell>
          <cell r="DT482">
            <v>0</v>
          </cell>
          <cell r="DU482">
            <v>2.7E-2</v>
          </cell>
          <cell r="DV482">
            <v>0</v>
          </cell>
          <cell r="DW482">
            <v>0.92</v>
          </cell>
          <cell r="DX482">
            <v>0.89300000000000002</v>
          </cell>
          <cell r="DY482">
            <v>0.81299999999999994</v>
          </cell>
          <cell r="DZ482">
            <v>0.84</v>
          </cell>
          <cell r="EA482">
            <v>0.86699999999999999</v>
          </cell>
          <cell r="EB482">
            <v>0.73299999999999998</v>
          </cell>
          <cell r="EC482">
            <v>0.78700000000000003</v>
          </cell>
          <cell r="ED482">
            <v>0.8</v>
          </cell>
          <cell r="EE482">
            <v>0.77300000000000002</v>
          </cell>
          <cell r="EF482">
            <v>0.41299999999999998</v>
          </cell>
          <cell r="EG482">
            <v>1.2999999999999999E-2</v>
          </cell>
          <cell r="EH482">
            <v>0</v>
          </cell>
          <cell r="EJ482">
            <v>0.33300000000000002</v>
          </cell>
          <cell r="EK482">
            <v>0.08</v>
          </cell>
          <cell r="EL482">
            <v>6.7000000000000004E-2</v>
          </cell>
          <cell r="EN482">
            <v>9.2999999999999999E-2</v>
          </cell>
          <cell r="EO482">
            <v>0.26700000000000002</v>
          </cell>
          <cell r="EP482">
            <v>0.2</v>
          </cell>
          <cell r="ER482">
            <v>0</v>
          </cell>
          <cell r="ES482">
            <v>0.04</v>
          </cell>
          <cell r="ET482">
            <v>0.107</v>
          </cell>
          <cell r="EV482">
            <v>0.16</v>
          </cell>
          <cell r="EW482">
            <v>0.6</v>
          </cell>
          <cell r="EX482">
            <v>0.627</v>
          </cell>
          <cell r="EZ482">
            <v>8.32</v>
          </cell>
          <cell r="FA482">
            <v>1.2999999999999999E-2</v>
          </cell>
          <cell r="FB482">
            <v>1.2999999999999999E-2</v>
          </cell>
          <cell r="FC482">
            <v>0</v>
          </cell>
          <cell r="FD482">
            <v>2.7E-2</v>
          </cell>
          <cell r="FE482">
            <v>0.08</v>
          </cell>
          <cell r="FF482">
            <v>6.7000000000000004E-2</v>
          </cell>
          <cell r="FG482">
            <v>5.2999999999999999E-2</v>
          </cell>
          <cell r="FH482">
            <v>0.14699999999999999</v>
          </cell>
          <cell r="FI482">
            <v>0.17299999999999999</v>
          </cell>
          <cell r="FJ482">
            <v>0.42699999999999999</v>
          </cell>
          <cell r="FK482">
            <v>0</v>
          </cell>
          <cell r="GA482">
            <v>0</v>
          </cell>
          <cell r="GB482">
            <v>1.2999999999999999E-2</v>
          </cell>
          <cell r="GC482">
            <v>1.2999999999999999E-2</v>
          </cell>
          <cell r="GD482">
            <v>0.107</v>
          </cell>
          <cell r="GE482">
            <v>6.7000000000000004E-2</v>
          </cell>
          <cell r="GF482">
            <v>0</v>
          </cell>
          <cell r="GG482">
            <v>0.34699999999999998</v>
          </cell>
          <cell r="GH482">
            <v>0.34699999999999998</v>
          </cell>
          <cell r="GI482">
            <v>0.307</v>
          </cell>
          <cell r="GJ482">
            <v>0.36</v>
          </cell>
          <cell r="GK482">
            <v>0.32</v>
          </cell>
          <cell r="GL482">
            <v>0.29299999999999998</v>
          </cell>
          <cell r="GM482">
            <v>0.58699999999999997</v>
          </cell>
          <cell r="GN482">
            <v>0.56000000000000005</v>
          </cell>
          <cell r="GO482">
            <v>0.54700000000000004</v>
          </cell>
          <cell r="GP482">
            <v>0.42699999999999999</v>
          </cell>
          <cell r="GQ482">
            <v>0.46700000000000003</v>
          </cell>
          <cell r="GR482">
            <v>0.64</v>
          </cell>
          <cell r="GS482">
            <v>0.04</v>
          </cell>
          <cell r="GT482">
            <v>5.2999999999999999E-2</v>
          </cell>
          <cell r="GU482">
            <v>9.2999999999999999E-2</v>
          </cell>
          <cell r="GV482">
            <v>6.7000000000000004E-2</v>
          </cell>
          <cell r="GW482">
            <v>0.107</v>
          </cell>
          <cell r="GX482">
            <v>0.04</v>
          </cell>
          <cell r="GY482">
            <v>2.7E-2</v>
          </cell>
          <cell r="GZ482">
            <v>2.7E-2</v>
          </cell>
          <cell r="HA482">
            <v>2.7E-2</v>
          </cell>
          <cell r="HB482">
            <v>2.7E-2</v>
          </cell>
          <cell r="HC482">
            <v>2.7E-2</v>
          </cell>
          <cell r="HD482">
            <v>2.7E-2</v>
          </cell>
          <cell r="HE482">
            <v>0</v>
          </cell>
          <cell r="HF482">
            <v>0</v>
          </cell>
          <cell r="HG482">
            <v>1.2999999999999999E-2</v>
          </cell>
          <cell r="HH482">
            <v>1.2999999999999999E-2</v>
          </cell>
          <cell r="HI482">
            <v>1.2999999999999999E-2</v>
          </cell>
          <cell r="HJ482">
            <v>0</v>
          </cell>
        </row>
        <row r="483">
          <cell r="G483" t="str">
            <v>SAWYER</v>
          </cell>
          <cell r="L483" t="str">
            <v>Midway Elementary Network</v>
          </cell>
          <cell r="AB483">
            <v>610157</v>
          </cell>
          <cell r="AR483" t="str">
            <v>60</v>
          </cell>
          <cell r="AS483" t="str">
            <v>weak</v>
          </cell>
          <cell r="AT483" t="str">
            <v>neutral</v>
          </cell>
          <cell r="AU483" t="str">
            <v>neutral</v>
          </cell>
          <cell r="AV483">
            <v>31</v>
          </cell>
          <cell r="AW483">
            <v>51</v>
          </cell>
          <cell r="AX483">
            <v>45</v>
          </cell>
          <cell r="AY483">
            <v>596</v>
          </cell>
          <cell r="AZ483">
            <v>12</v>
          </cell>
          <cell r="BA483">
            <v>1</v>
          </cell>
          <cell r="BB483">
            <v>4</v>
          </cell>
          <cell r="BC483">
            <v>549</v>
          </cell>
          <cell r="BI483">
            <v>2.1999999999999999E-2</v>
          </cell>
          <cell r="BJ483">
            <v>1.2E-2</v>
          </cell>
          <cell r="BK483">
            <v>2.5000000000000001E-2</v>
          </cell>
          <cell r="BL483">
            <v>1.4999999999999999E-2</v>
          </cell>
          <cell r="BM483">
            <v>3.2000000000000001E-2</v>
          </cell>
          <cell r="BN483">
            <v>9.7000000000000003E-2</v>
          </cell>
          <cell r="BO483">
            <v>7.1999999999999995E-2</v>
          </cell>
          <cell r="BP483">
            <v>7.1999999999999995E-2</v>
          </cell>
          <cell r="BQ483">
            <v>8.1000000000000003E-2</v>
          </cell>
          <cell r="BR483">
            <v>4.9000000000000002E-2</v>
          </cell>
          <cell r="BS483">
            <v>0.128</v>
          </cell>
          <cell r="BT483">
            <v>0.16300000000000001</v>
          </cell>
          <cell r="BU483">
            <v>0.47499999999999998</v>
          </cell>
          <cell r="BV483">
            <v>0.40400000000000003</v>
          </cell>
          <cell r="BW483">
            <v>0.45</v>
          </cell>
          <cell r="BX483">
            <v>0.29499999999999998</v>
          </cell>
          <cell r="BY483">
            <v>0.40600000000000003</v>
          </cell>
          <cell r="BZ483">
            <v>0.35599999999999998</v>
          </cell>
          <cell r="CA483">
            <v>1.7999999999999999E-2</v>
          </cell>
          <cell r="CB483">
            <v>1.7000000000000001E-2</v>
          </cell>
          <cell r="CC483">
            <v>2.5000000000000001E-2</v>
          </cell>
          <cell r="CD483">
            <v>0.02</v>
          </cell>
          <cell r="CE483">
            <v>2.7E-2</v>
          </cell>
          <cell r="CF483">
            <v>4.9000000000000002E-2</v>
          </cell>
          <cell r="CG483">
            <v>0.41299999999999998</v>
          </cell>
          <cell r="CH483">
            <v>0.495</v>
          </cell>
          <cell r="CI483">
            <v>0.41899999999999998</v>
          </cell>
          <cell r="CJ483">
            <v>0.621</v>
          </cell>
          <cell r="CK483">
            <v>0.40799999999999997</v>
          </cell>
          <cell r="CL483">
            <v>0.33600000000000002</v>
          </cell>
          <cell r="CM483">
            <v>5.0000000000000001E-3</v>
          </cell>
          <cell r="CN483">
            <v>1.4999999999999999E-2</v>
          </cell>
          <cell r="CO483">
            <v>5.0000000000000001E-3</v>
          </cell>
          <cell r="CP483">
            <v>7.0000000000000001E-3</v>
          </cell>
          <cell r="CQ483">
            <v>5.0000000000000001E-3</v>
          </cell>
          <cell r="CR483">
            <v>7.0000000000000001E-3</v>
          </cell>
          <cell r="CS483">
            <v>2.1999999999999999E-2</v>
          </cell>
          <cell r="CT483">
            <v>6.5000000000000002E-2</v>
          </cell>
          <cell r="CU483">
            <v>3.5000000000000003E-2</v>
          </cell>
          <cell r="CV483">
            <v>8.0000000000000002E-3</v>
          </cell>
          <cell r="CW483">
            <v>1.2999999999999999E-2</v>
          </cell>
          <cell r="CX483">
            <v>2.1999999999999999E-2</v>
          </cell>
          <cell r="CY483">
            <v>3.9E-2</v>
          </cell>
          <cell r="CZ483">
            <v>0.02</v>
          </cell>
          <cell r="DA483">
            <v>0.03</v>
          </cell>
          <cell r="DB483">
            <v>7.1999999999999995E-2</v>
          </cell>
          <cell r="DC483">
            <v>8.6999999999999994E-2</v>
          </cell>
          <cell r="DD483">
            <v>6.5000000000000002E-2</v>
          </cell>
          <cell r="DE483">
            <v>0.13900000000000001</v>
          </cell>
          <cell r="DF483">
            <v>0.17100000000000001</v>
          </cell>
          <cell r="DG483">
            <v>0.215</v>
          </cell>
          <cell r="DH483">
            <v>0.20799999999999999</v>
          </cell>
          <cell r="DI483">
            <v>0.188</v>
          </cell>
          <cell r="DJ483">
            <v>0.28199999999999997</v>
          </cell>
          <cell r="DK483">
            <v>0.25800000000000001</v>
          </cell>
          <cell r="DL483">
            <v>0.25800000000000001</v>
          </cell>
          <cell r="DM483">
            <v>0.247</v>
          </cell>
          <cell r="DN483">
            <v>0.01</v>
          </cell>
          <cell r="DO483">
            <v>8.0000000000000002E-3</v>
          </cell>
          <cell r="DP483">
            <v>0.02</v>
          </cell>
          <cell r="DQ483">
            <v>2.1999999999999999E-2</v>
          </cell>
          <cell r="DR483">
            <v>0.01</v>
          </cell>
          <cell r="DS483">
            <v>2.5000000000000001E-2</v>
          </cell>
          <cell r="DT483">
            <v>1.7000000000000001E-2</v>
          </cell>
          <cell r="DU483">
            <v>0.03</v>
          </cell>
          <cell r="DV483">
            <v>2.5000000000000001E-2</v>
          </cell>
          <cell r="DW483">
            <v>0.83699999999999997</v>
          </cell>
          <cell r="DX483">
            <v>0.79200000000000004</v>
          </cell>
          <cell r="DY483">
            <v>0.73799999999999999</v>
          </cell>
          <cell r="DZ483">
            <v>0.72499999999999998</v>
          </cell>
          <cell r="EA483">
            <v>0.77700000000000002</v>
          </cell>
          <cell r="EB483">
            <v>0.65600000000000003</v>
          </cell>
          <cell r="EC483">
            <v>0.63100000000000001</v>
          </cell>
          <cell r="ED483">
            <v>0.55900000000000005</v>
          </cell>
          <cell r="EE483">
            <v>0.628</v>
          </cell>
          <cell r="EF483">
            <v>0.45800000000000002</v>
          </cell>
          <cell r="EG483">
            <v>3.2000000000000001E-2</v>
          </cell>
          <cell r="EH483">
            <v>0.01</v>
          </cell>
          <cell r="EJ483">
            <v>0.23499999999999999</v>
          </cell>
          <cell r="EK483">
            <v>6.2E-2</v>
          </cell>
          <cell r="EL483">
            <v>3.9E-2</v>
          </cell>
          <cell r="EN483">
            <v>0.14099999999999999</v>
          </cell>
          <cell r="EO483">
            <v>0.32400000000000001</v>
          </cell>
          <cell r="EP483">
            <v>0.31900000000000001</v>
          </cell>
          <cell r="ER483">
            <v>0.06</v>
          </cell>
          <cell r="ES483">
            <v>4.2000000000000003E-2</v>
          </cell>
          <cell r="ET483">
            <v>6.2E-2</v>
          </cell>
          <cell r="EV483">
            <v>0.106</v>
          </cell>
          <cell r="EW483">
            <v>0.54</v>
          </cell>
          <cell r="EX483">
            <v>0.56999999999999995</v>
          </cell>
          <cell r="EZ483">
            <v>8.52</v>
          </cell>
          <cell r="FA483">
            <v>1.7999999999999999E-2</v>
          </cell>
          <cell r="FB483">
            <v>7.0000000000000001E-3</v>
          </cell>
          <cell r="FC483">
            <v>5.0000000000000001E-3</v>
          </cell>
          <cell r="FD483">
            <v>1.7999999999999999E-2</v>
          </cell>
          <cell r="FE483">
            <v>3.6999999999999998E-2</v>
          </cell>
          <cell r="FF483">
            <v>2.7E-2</v>
          </cell>
          <cell r="FG483">
            <v>0.06</v>
          </cell>
          <cell r="FH483">
            <v>0.17799999999999999</v>
          </cell>
          <cell r="FI483">
            <v>0.20100000000000001</v>
          </cell>
          <cell r="FJ483">
            <v>0.39400000000000002</v>
          </cell>
          <cell r="FK483">
            <v>5.3999999999999999E-2</v>
          </cell>
          <cell r="GA483">
            <v>8.0000000000000002E-3</v>
          </cell>
          <cell r="GB483">
            <v>1.4999999999999999E-2</v>
          </cell>
          <cell r="GC483">
            <v>0.02</v>
          </cell>
          <cell r="GD483">
            <v>1.2999999999999999E-2</v>
          </cell>
          <cell r="GE483">
            <v>0.158</v>
          </cell>
          <cell r="GF483">
            <v>0.02</v>
          </cell>
          <cell r="GG483">
            <v>0.39300000000000002</v>
          </cell>
          <cell r="GH483">
            <v>0.29199999999999998</v>
          </cell>
          <cell r="GI483">
            <v>0.28699999999999998</v>
          </cell>
          <cell r="GJ483">
            <v>0.317</v>
          </cell>
          <cell r="GK483">
            <v>0.312</v>
          </cell>
          <cell r="GL483">
            <v>0.34599999999999997</v>
          </cell>
          <cell r="GM483">
            <v>0.51</v>
          </cell>
          <cell r="GN483">
            <v>0.379</v>
          </cell>
          <cell r="GO483">
            <v>0.42299999999999999</v>
          </cell>
          <cell r="GP483">
            <v>0.47099999999999997</v>
          </cell>
          <cell r="GQ483">
            <v>0.32700000000000001</v>
          </cell>
          <cell r="GR483">
            <v>0.505</v>
          </cell>
          <cell r="GS483">
            <v>3.4000000000000002E-2</v>
          </cell>
          <cell r="GT483">
            <v>0.22700000000000001</v>
          </cell>
          <cell r="GU483">
            <v>0.188</v>
          </cell>
          <cell r="GV483">
            <v>0.122</v>
          </cell>
          <cell r="GW483">
            <v>0.13100000000000001</v>
          </cell>
          <cell r="GX483">
            <v>6.5000000000000002E-2</v>
          </cell>
          <cell r="GY483">
            <v>8.0000000000000002E-3</v>
          </cell>
          <cell r="GZ483">
            <v>0.02</v>
          </cell>
          <cell r="HA483">
            <v>1.4999999999999999E-2</v>
          </cell>
          <cell r="HB483">
            <v>1.2E-2</v>
          </cell>
          <cell r="HC483">
            <v>1.2E-2</v>
          </cell>
          <cell r="HD483">
            <v>1.2E-2</v>
          </cell>
          <cell r="HE483">
            <v>4.7E-2</v>
          </cell>
          <cell r="HF483">
            <v>6.7000000000000004E-2</v>
          </cell>
          <cell r="HG483">
            <v>6.7000000000000004E-2</v>
          </cell>
          <cell r="HH483">
            <v>6.4000000000000001E-2</v>
          </cell>
          <cell r="HI483">
            <v>0.06</v>
          </cell>
          <cell r="HJ483">
            <v>5.1999999999999998E-2</v>
          </cell>
        </row>
        <row r="484">
          <cell r="G484" t="str">
            <v>SAYRE</v>
          </cell>
          <cell r="L484" t="str">
            <v>Austin-North Lawndale Elementary Network</v>
          </cell>
          <cell r="AB484">
            <v>610158</v>
          </cell>
          <cell r="AR484" t="str">
            <v>&lt; 30</v>
          </cell>
          <cell r="AS484" t="str">
            <v/>
          </cell>
          <cell r="AT484" t="str">
            <v/>
          </cell>
          <cell r="AU484" t="str">
            <v/>
          </cell>
        </row>
        <row r="485">
          <cell r="G485" t="str">
            <v>SCAMMON</v>
          </cell>
          <cell r="L485" t="str">
            <v>O'Hare Elementary Network</v>
          </cell>
          <cell r="AB485">
            <v>610159</v>
          </cell>
          <cell r="AR485" t="str">
            <v>&lt; 30</v>
          </cell>
          <cell r="AS485" t="str">
            <v/>
          </cell>
          <cell r="AT485" t="str">
            <v/>
          </cell>
          <cell r="AU485" t="str">
            <v/>
          </cell>
        </row>
        <row r="486">
          <cell r="G486" t="str">
            <v>SONGHAI</v>
          </cell>
          <cell r="L486" t="str">
            <v>Lake Calumet Elementary Network</v>
          </cell>
          <cell r="AB486">
            <v>610160</v>
          </cell>
          <cell r="AR486" t="str">
            <v>61</v>
          </cell>
          <cell r="AS486" t="str">
            <v>neutral</v>
          </cell>
          <cell r="AT486" t="str">
            <v>weak</v>
          </cell>
          <cell r="AU486" t="str">
            <v>weak</v>
          </cell>
          <cell r="AV486">
            <v>46</v>
          </cell>
          <cell r="AW486">
            <v>21</v>
          </cell>
          <cell r="AX486">
            <v>38</v>
          </cell>
          <cell r="AY486">
            <v>102</v>
          </cell>
          <cell r="AZ486">
            <v>1</v>
          </cell>
          <cell r="BA486">
            <v>0</v>
          </cell>
          <cell r="BB486">
            <v>97</v>
          </cell>
          <cell r="BC486">
            <v>1</v>
          </cell>
          <cell r="BI486">
            <v>3.9E-2</v>
          </cell>
          <cell r="BJ486">
            <v>2.9000000000000001E-2</v>
          </cell>
          <cell r="BK486">
            <v>2.9000000000000001E-2</v>
          </cell>
          <cell r="BL486">
            <v>0.02</v>
          </cell>
          <cell r="BM486">
            <v>0.02</v>
          </cell>
          <cell r="BN486">
            <v>4.9000000000000002E-2</v>
          </cell>
          <cell r="BO486">
            <v>6.9000000000000006E-2</v>
          </cell>
          <cell r="BP486">
            <v>3.9E-2</v>
          </cell>
          <cell r="BQ486">
            <v>4.9000000000000002E-2</v>
          </cell>
          <cell r="BR486">
            <v>5.8999999999999997E-2</v>
          </cell>
          <cell r="BS486">
            <v>5.8999999999999997E-2</v>
          </cell>
          <cell r="BT486">
            <v>0.16700000000000001</v>
          </cell>
          <cell r="BU486">
            <v>0.35299999999999998</v>
          </cell>
          <cell r="BV486">
            <v>0.28399999999999997</v>
          </cell>
          <cell r="BW486">
            <v>0.34300000000000003</v>
          </cell>
          <cell r="BX486">
            <v>0.27500000000000002</v>
          </cell>
          <cell r="BY486">
            <v>0.39200000000000002</v>
          </cell>
          <cell r="BZ486">
            <v>0.34300000000000003</v>
          </cell>
          <cell r="CA486">
            <v>0</v>
          </cell>
          <cell r="CB486">
            <v>0.01</v>
          </cell>
          <cell r="CC486">
            <v>0.02</v>
          </cell>
          <cell r="CD486">
            <v>0.01</v>
          </cell>
          <cell r="CE486">
            <v>0.02</v>
          </cell>
          <cell r="CF486">
            <v>0.01</v>
          </cell>
          <cell r="CG486">
            <v>0.53900000000000003</v>
          </cell>
          <cell r="CH486">
            <v>0.63700000000000001</v>
          </cell>
          <cell r="CI486">
            <v>0.55900000000000005</v>
          </cell>
          <cell r="CJ486">
            <v>0.63700000000000001</v>
          </cell>
          <cell r="CK486">
            <v>0.51</v>
          </cell>
          <cell r="CL486">
            <v>0.43099999999999999</v>
          </cell>
          <cell r="CM486">
            <v>0.01</v>
          </cell>
          <cell r="CN486">
            <v>0.02</v>
          </cell>
          <cell r="CO486">
            <v>0.02</v>
          </cell>
          <cell r="CP486">
            <v>0.02</v>
          </cell>
          <cell r="CQ486">
            <v>0.01</v>
          </cell>
          <cell r="CR486">
            <v>3.9E-2</v>
          </cell>
          <cell r="CS486">
            <v>4.9000000000000002E-2</v>
          </cell>
          <cell r="CT486">
            <v>7.8E-2</v>
          </cell>
          <cell r="CU486">
            <v>7.8E-2</v>
          </cell>
          <cell r="CV486">
            <v>3.9E-2</v>
          </cell>
          <cell r="CW486">
            <v>7.8E-2</v>
          </cell>
          <cell r="CX486">
            <v>5.8999999999999997E-2</v>
          </cell>
          <cell r="CY486">
            <v>0.02</v>
          </cell>
          <cell r="CZ486">
            <v>7.8E-2</v>
          </cell>
          <cell r="DA486">
            <v>9.8000000000000004E-2</v>
          </cell>
          <cell r="DB486">
            <v>0.108</v>
          </cell>
          <cell r="DC486">
            <v>0.108</v>
          </cell>
          <cell r="DD486">
            <v>7.8E-2</v>
          </cell>
          <cell r="DE486">
            <v>0.255</v>
          </cell>
          <cell r="DF486">
            <v>0.28399999999999997</v>
          </cell>
          <cell r="DG486">
            <v>0.33300000000000002</v>
          </cell>
          <cell r="DH486">
            <v>0.36299999999999999</v>
          </cell>
          <cell r="DI486">
            <v>0.38200000000000001</v>
          </cell>
          <cell r="DJ486">
            <v>0.38200000000000001</v>
          </cell>
          <cell r="DK486">
            <v>0.32400000000000001</v>
          </cell>
          <cell r="DL486">
            <v>0.26500000000000001</v>
          </cell>
          <cell r="DM486">
            <v>0.33300000000000002</v>
          </cell>
          <cell r="DN486">
            <v>0</v>
          </cell>
          <cell r="DO486">
            <v>0.01</v>
          </cell>
          <cell r="DP486">
            <v>0.01</v>
          </cell>
          <cell r="DQ486">
            <v>0.01</v>
          </cell>
          <cell r="DR486">
            <v>0.01</v>
          </cell>
          <cell r="DS486">
            <v>0.02</v>
          </cell>
          <cell r="DT486">
            <v>0</v>
          </cell>
          <cell r="DU486">
            <v>0</v>
          </cell>
          <cell r="DV486">
            <v>4.9000000000000002E-2</v>
          </cell>
          <cell r="DW486">
            <v>0.69599999999999995</v>
          </cell>
          <cell r="DX486">
            <v>0.60799999999999998</v>
          </cell>
          <cell r="DY486">
            <v>0.57799999999999996</v>
          </cell>
          <cell r="DZ486">
            <v>0.58799999999999997</v>
          </cell>
          <cell r="EA486">
            <v>0.52</v>
          </cell>
          <cell r="EB486">
            <v>0.46100000000000002</v>
          </cell>
          <cell r="EC486">
            <v>0.52</v>
          </cell>
          <cell r="ED486">
            <v>0.54900000000000004</v>
          </cell>
          <cell r="EE486">
            <v>0.46100000000000002</v>
          </cell>
          <cell r="EF486">
            <v>0.255</v>
          </cell>
          <cell r="EG486">
            <v>6.9000000000000006E-2</v>
          </cell>
          <cell r="EH486">
            <v>5.8999999999999997E-2</v>
          </cell>
          <cell r="EJ486">
            <v>0.373</v>
          </cell>
          <cell r="EK486">
            <v>0.19600000000000001</v>
          </cell>
          <cell r="EL486">
            <v>0.11799999999999999</v>
          </cell>
          <cell r="EN486">
            <v>0.157</v>
          </cell>
          <cell r="EO486">
            <v>0.32400000000000001</v>
          </cell>
          <cell r="EP486">
            <v>0.35299999999999998</v>
          </cell>
          <cell r="ER486">
            <v>0</v>
          </cell>
          <cell r="ES486">
            <v>3.9E-2</v>
          </cell>
          <cell r="ET486">
            <v>8.7999999999999995E-2</v>
          </cell>
          <cell r="EV486">
            <v>0.216</v>
          </cell>
          <cell r="EW486">
            <v>0.373</v>
          </cell>
          <cell r="EX486">
            <v>0.38200000000000001</v>
          </cell>
          <cell r="EZ486">
            <v>6.23</v>
          </cell>
          <cell r="FA486">
            <v>0.108</v>
          </cell>
          <cell r="FB486">
            <v>2.9000000000000001E-2</v>
          </cell>
          <cell r="FC486">
            <v>5.8999999999999997E-2</v>
          </cell>
          <cell r="FD486">
            <v>6.9000000000000006E-2</v>
          </cell>
          <cell r="FE486">
            <v>0.13700000000000001</v>
          </cell>
          <cell r="FF486">
            <v>8.7999999999999995E-2</v>
          </cell>
          <cell r="FG486">
            <v>9.8000000000000004E-2</v>
          </cell>
          <cell r="FH486">
            <v>0.127</v>
          </cell>
          <cell r="FI486">
            <v>7.8E-2</v>
          </cell>
          <cell r="FJ486">
            <v>0.186</v>
          </cell>
          <cell r="FK486">
            <v>0.02</v>
          </cell>
          <cell r="GA486">
            <v>3.9E-2</v>
          </cell>
          <cell r="GB486">
            <v>5.8999999999999997E-2</v>
          </cell>
          <cell r="GC486">
            <v>3.9E-2</v>
          </cell>
          <cell r="GD486">
            <v>0.02</v>
          </cell>
          <cell r="GE486">
            <v>9.8000000000000004E-2</v>
          </cell>
          <cell r="GF486">
            <v>0.01</v>
          </cell>
          <cell r="GG486">
            <v>0.441</v>
          </cell>
          <cell r="GH486">
            <v>0.42199999999999999</v>
          </cell>
          <cell r="GI486">
            <v>0.49</v>
          </cell>
          <cell r="GJ486">
            <v>0.5</v>
          </cell>
          <cell r="GK486">
            <v>0.45100000000000001</v>
          </cell>
          <cell r="GL486">
            <v>0.5</v>
          </cell>
          <cell r="GM486">
            <v>0.47099999999999997</v>
          </cell>
          <cell r="GN486">
            <v>0.40200000000000002</v>
          </cell>
          <cell r="GO486">
            <v>0.42199999999999999</v>
          </cell>
          <cell r="GP486">
            <v>0.42199999999999999</v>
          </cell>
          <cell r="GQ486">
            <v>0.42199999999999999</v>
          </cell>
          <cell r="GR486">
            <v>0.441</v>
          </cell>
          <cell r="GS486">
            <v>0.02</v>
          </cell>
          <cell r="GT486">
            <v>7.8E-2</v>
          </cell>
          <cell r="GU486">
            <v>3.9E-2</v>
          </cell>
          <cell r="GV486">
            <v>3.9E-2</v>
          </cell>
          <cell r="GW486">
            <v>0.01</v>
          </cell>
          <cell r="GX486">
            <v>2.9000000000000001E-2</v>
          </cell>
          <cell r="GY486">
            <v>0.01</v>
          </cell>
          <cell r="GZ486">
            <v>0.02</v>
          </cell>
          <cell r="HA486">
            <v>0.01</v>
          </cell>
          <cell r="HB486">
            <v>0.01</v>
          </cell>
          <cell r="HC486">
            <v>0.01</v>
          </cell>
          <cell r="HD486">
            <v>0.01</v>
          </cell>
          <cell r="HE486">
            <v>0.02</v>
          </cell>
          <cell r="HF486">
            <v>0.02</v>
          </cell>
          <cell r="HG486">
            <v>0</v>
          </cell>
          <cell r="HH486">
            <v>0.01</v>
          </cell>
          <cell r="HI486">
            <v>0.01</v>
          </cell>
          <cell r="HJ486">
            <v>0.01</v>
          </cell>
        </row>
        <row r="487">
          <cell r="G487" t="str">
            <v>BONTEMPS</v>
          </cell>
          <cell r="L487" t="str">
            <v>Englewood-Gresham Elementary Network</v>
          </cell>
          <cell r="AB487">
            <v>610161</v>
          </cell>
          <cell r="AR487" t="str">
            <v>&lt; 30</v>
          </cell>
          <cell r="AS487" t="str">
            <v/>
          </cell>
          <cell r="AT487" t="str">
            <v/>
          </cell>
          <cell r="AU487" t="str">
            <v/>
          </cell>
        </row>
        <row r="488">
          <cell r="G488" t="str">
            <v>STOCK</v>
          </cell>
          <cell r="L488" t="str">
            <v>O'Hare Elementary Network</v>
          </cell>
          <cell r="AB488">
            <v>610163</v>
          </cell>
          <cell r="AR488" t="str">
            <v>66</v>
          </cell>
          <cell r="AS488" t="str">
            <v>very strong</v>
          </cell>
          <cell r="AT488" t="str">
            <v>very strong</v>
          </cell>
          <cell r="AU488" t="str">
            <v>strong</v>
          </cell>
          <cell r="AV488">
            <v>99</v>
          </cell>
          <cell r="AW488">
            <v>99</v>
          </cell>
          <cell r="AX488">
            <v>78</v>
          </cell>
          <cell r="AY488">
            <v>170</v>
          </cell>
          <cell r="AZ488">
            <v>132</v>
          </cell>
          <cell r="BA488">
            <v>5</v>
          </cell>
          <cell r="BB488">
            <v>2</v>
          </cell>
          <cell r="BC488">
            <v>16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1.2E-2</v>
          </cell>
          <cell r="BO488">
            <v>1.7999999999999999E-2</v>
          </cell>
          <cell r="BP488">
            <v>0</v>
          </cell>
          <cell r="BQ488">
            <v>0</v>
          </cell>
          <cell r="BR488">
            <v>0</v>
          </cell>
          <cell r="BS488">
            <v>3.5000000000000003E-2</v>
          </cell>
          <cell r="BT488">
            <v>5.2999999999999999E-2</v>
          </cell>
          <cell r="BU488">
            <v>5.2999999999999999E-2</v>
          </cell>
          <cell r="BV488">
            <v>3.5000000000000003E-2</v>
          </cell>
          <cell r="BW488">
            <v>5.8999999999999997E-2</v>
          </cell>
          <cell r="BX488">
            <v>3.5000000000000003E-2</v>
          </cell>
          <cell r="BY488">
            <v>0.21199999999999999</v>
          </cell>
          <cell r="BZ488">
            <v>0.20599999999999999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6.0000000000000001E-3</v>
          </cell>
          <cell r="CF488">
            <v>1.2E-2</v>
          </cell>
          <cell r="CG488">
            <v>0.92900000000000005</v>
          </cell>
          <cell r="CH488">
            <v>0.96499999999999997</v>
          </cell>
          <cell r="CI488">
            <v>0.94099999999999995</v>
          </cell>
          <cell r="CJ488">
            <v>0.96499999999999997</v>
          </cell>
          <cell r="CK488">
            <v>0.747</v>
          </cell>
          <cell r="CL488">
            <v>0.71799999999999997</v>
          </cell>
          <cell r="CM488">
            <v>0</v>
          </cell>
          <cell r="CN488">
            <v>0</v>
          </cell>
          <cell r="CO488">
            <v>0</v>
          </cell>
          <cell r="CP488">
            <v>6.0000000000000001E-3</v>
          </cell>
          <cell r="CQ488">
            <v>0</v>
          </cell>
          <cell r="CR488">
            <v>0</v>
          </cell>
          <cell r="CS488">
            <v>0</v>
          </cell>
          <cell r="CT488">
            <v>6.0000000000000001E-3</v>
          </cell>
          <cell r="CU488">
            <v>6.0000000000000001E-3</v>
          </cell>
          <cell r="CV488">
            <v>0</v>
          </cell>
          <cell r="CW488">
            <v>0</v>
          </cell>
          <cell r="CX488">
            <v>0</v>
          </cell>
          <cell r="CY488">
            <v>6.0000000000000001E-3</v>
          </cell>
          <cell r="CZ488">
            <v>6.0000000000000001E-3</v>
          </cell>
          <cell r="DA488">
            <v>2.9000000000000001E-2</v>
          </cell>
          <cell r="DB488">
            <v>1.2E-2</v>
          </cell>
          <cell r="DC488">
            <v>4.1000000000000002E-2</v>
          </cell>
          <cell r="DD488">
            <v>2.9000000000000001E-2</v>
          </cell>
          <cell r="DE488">
            <v>4.7E-2</v>
          </cell>
          <cell r="DF488">
            <v>5.8999999999999997E-2</v>
          </cell>
          <cell r="DG488">
            <v>4.7E-2</v>
          </cell>
          <cell r="DH488">
            <v>5.2999999999999999E-2</v>
          </cell>
          <cell r="DI488">
            <v>6.5000000000000002E-2</v>
          </cell>
          <cell r="DJ488">
            <v>7.5999999999999998E-2</v>
          </cell>
          <cell r="DK488">
            <v>0.1</v>
          </cell>
          <cell r="DL488">
            <v>0.112</v>
          </cell>
          <cell r="DM488">
            <v>7.5999999999999998E-2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0.95299999999999996</v>
          </cell>
          <cell r="DX488">
            <v>0.94099999999999995</v>
          </cell>
          <cell r="DY488">
            <v>0.95299999999999996</v>
          </cell>
          <cell r="DZ488">
            <v>0.93500000000000005</v>
          </cell>
          <cell r="EA488">
            <v>0.92900000000000005</v>
          </cell>
          <cell r="EB488">
            <v>0.89400000000000002</v>
          </cell>
          <cell r="EC488">
            <v>0.88800000000000001</v>
          </cell>
          <cell r="ED488">
            <v>0.84099999999999997</v>
          </cell>
          <cell r="EE488">
            <v>0.88800000000000001</v>
          </cell>
          <cell r="EF488">
            <v>0.94699999999999995</v>
          </cell>
          <cell r="EG488">
            <v>0</v>
          </cell>
          <cell r="EH488">
            <v>0</v>
          </cell>
          <cell r="EJ488">
            <v>2.4E-2</v>
          </cell>
          <cell r="EK488">
            <v>0</v>
          </cell>
          <cell r="EL488">
            <v>0</v>
          </cell>
          <cell r="EN488">
            <v>0</v>
          </cell>
          <cell r="EO488">
            <v>1.7999999999999999E-2</v>
          </cell>
          <cell r="EP488">
            <v>1.2E-2</v>
          </cell>
          <cell r="ER488">
            <v>6.0000000000000001E-3</v>
          </cell>
          <cell r="ES488">
            <v>1.2E-2</v>
          </cell>
          <cell r="ET488">
            <v>1.7999999999999999E-2</v>
          </cell>
          <cell r="EV488">
            <v>2.4E-2</v>
          </cell>
          <cell r="EW488">
            <v>0.97099999999999997</v>
          </cell>
          <cell r="EX488">
            <v>0.97099999999999997</v>
          </cell>
          <cell r="EZ488">
            <v>9.86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6.0000000000000001E-3</v>
          </cell>
          <cell r="FG488">
            <v>1.2E-2</v>
          </cell>
          <cell r="FH488">
            <v>1.2E-2</v>
          </cell>
          <cell r="FI488">
            <v>5.2999999999999999E-2</v>
          </cell>
          <cell r="FJ488">
            <v>0.91800000000000004</v>
          </cell>
          <cell r="FK488">
            <v>0</v>
          </cell>
          <cell r="GA488">
            <v>0</v>
          </cell>
          <cell r="GB488">
            <v>2.9000000000000001E-2</v>
          </cell>
          <cell r="GC488">
            <v>2.9000000000000001E-2</v>
          </cell>
          <cell r="GD488">
            <v>6.0000000000000001E-3</v>
          </cell>
          <cell r="GE488">
            <v>0</v>
          </cell>
          <cell r="GF488">
            <v>6.0000000000000001E-3</v>
          </cell>
          <cell r="GG488">
            <v>8.2000000000000003E-2</v>
          </cell>
          <cell r="GH488">
            <v>0.106</v>
          </cell>
          <cell r="GI488">
            <v>0.13500000000000001</v>
          </cell>
          <cell r="GJ488">
            <v>0.13500000000000001</v>
          </cell>
          <cell r="GK488">
            <v>3.5000000000000003E-2</v>
          </cell>
          <cell r="GL488">
            <v>7.5999999999999998E-2</v>
          </cell>
          <cell r="GM488">
            <v>0.90600000000000003</v>
          </cell>
          <cell r="GN488">
            <v>0.20599999999999999</v>
          </cell>
          <cell r="GO488">
            <v>0.28199999999999997</v>
          </cell>
          <cell r="GP488">
            <v>0.82399999999999995</v>
          </cell>
          <cell r="GQ488">
            <v>0.2</v>
          </cell>
          <cell r="GR488">
            <v>0.91800000000000004</v>
          </cell>
          <cell r="GS488">
            <v>6.0000000000000001E-3</v>
          </cell>
          <cell r="GT488">
            <v>0.21199999999999999</v>
          </cell>
          <cell r="GU488">
            <v>0.153</v>
          </cell>
          <cell r="GV488">
            <v>1.2E-2</v>
          </cell>
          <cell r="GW488">
            <v>0.16500000000000001</v>
          </cell>
          <cell r="GX488">
            <v>0</v>
          </cell>
          <cell r="GY488">
            <v>0</v>
          </cell>
          <cell r="GZ488">
            <v>0.435</v>
          </cell>
          <cell r="HA488">
            <v>0.39400000000000002</v>
          </cell>
          <cell r="HB488">
            <v>0</v>
          </cell>
          <cell r="HC488">
            <v>0.59399999999999997</v>
          </cell>
          <cell r="HD488">
            <v>0</v>
          </cell>
          <cell r="HE488">
            <v>6.0000000000000001E-3</v>
          </cell>
          <cell r="HF488">
            <v>1.2E-2</v>
          </cell>
          <cell r="HG488">
            <v>6.0000000000000001E-3</v>
          </cell>
          <cell r="HH488">
            <v>2.4E-2</v>
          </cell>
          <cell r="HI488">
            <v>6.0000000000000001E-3</v>
          </cell>
          <cell r="HJ488">
            <v>0</v>
          </cell>
        </row>
        <row r="489">
          <cell r="G489" t="str">
            <v>SCHUBERT</v>
          </cell>
          <cell r="L489" t="str">
            <v>Fullerton Elementary Network</v>
          </cell>
          <cell r="AB489">
            <v>610165</v>
          </cell>
          <cell r="AR489" t="str">
            <v>74</v>
          </cell>
          <cell r="AS489" t="str">
            <v>weak</v>
          </cell>
          <cell r="AT489" t="str">
            <v>weak</v>
          </cell>
          <cell r="AU489" t="str">
            <v>weak</v>
          </cell>
          <cell r="AV489">
            <v>21</v>
          </cell>
          <cell r="AW489">
            <v>38</v>
          </cell>
          <cell r="AX489">
            <v>39</v>
          </cell>
          <cell r="AY489">
            <v>444</v>
          </cell>
          <cell r="AZ489">
            <v>18</v>
          </cell>
          <cell r="BA489">
            <v>6</v>
          </cell>
          <cell r="BB489">
            <v>4</v>
          </cell>
          <cell r="BC489">
            <v>398</v>
          </cell>
          <cell r="BI489">
            <v>5.1999999999999998E-2</v>
          </cell>
          <cell r="BJ489">
            <v>3.4000000000000002E-2</v>
          </cell>
          <cell r="BK489">
            <v>2.7E-2</v>
          </cell>
          <cell r="BL489">
            <v>2.5000000000000001E-2</v>
          </cell>
          <cell r="BM489">
            <v>2.7E-2</v>
          </cell>
          <cell r="BN489">
            <v>0.10100000000000001</v>
          </cell>
          <cell r="BO489">
            <v>0.14399999999999999</v>
          </cell>
          <cell r="BP489">
            <v>9.7000000000000003E-2</v>
          </cell>
          <cell r="BQ489">
            <v>0.10100000000000001</v>
          </cell>
          <cell r="BR489">
            <v>5.1999999999999998E-2</v>
          </cell>
          <cell r="BS489">
            <v>0.14399999999999999</v>
          </cell>
          <cell r="BT489">
            <v>0.223</v>
          </cell>
          <cell r="BU489">
            <v>0.47099999999999997</v>
          </cell>
          <cell r="BV489">
            <v>0.439</v>
          </cell>
          <cell r="BW489">
            <v>0.47499999999999998</v>
          </cell>
          <cell r="BX489">
            <v>0.311</v>
          </cell>
          <cell r="BY489">
            <v>0.40500000000000003</v>
          </cell>
          <cell r="BZ489">
            <v>0.36699999999999999</v>
          </cell>
          <cell r="CA489">
            <v>2.7E-2</v>
          </cell>
          <cell r="CB489">
            <v>0.02</v>
          </cell>
          <cell r="CC489">
            <v>2.5000000000000001E-2</v>
          </cell>
          <cell r="CD489">
            <v>7.0000000000000001E-3</v>
          </cell>
          <cell r="CE489">
            <v>2.7E-2</v>
          </cell>
          <cell r="CF489">
            <v>4.2999999999999997E-2</v>
          </cell>
          <cell r="CG489">
            <v>0.30599999999999999</v>
          </cell>
          <cell r="CH489">
            <v>0.41</v>
          </cell>
          <cell r="CI489">
            <v>0.372</v>
          </cell>
          <cell r="CJ489">
            <v>0.60599999999999998</v>
          </cell>
          <cell r="CK489">
            <v>0.39600000000000002</v>
          </cell>
          <cell r="CL489">
            <v>0.26600000000000001</v>
          </cell>
          <cell r="CM489">
            <v>7.0000000000000001E-3</v>
          </cell>
          <cell r="CN489">
            <v>1.0999999999999999E-2</v>
          </cell>
          <cell r="CO489">
            <v>1.4E-2</v>
          </cell>
          <cell r="CP489">
            <v>2.3E-2</v>
          </cell>
          <cell r="CQ489">
            <v>1.4E-2</v>
          </cell>
          <cell r="CR489">
            <v>1.7999999999999999E-2</v>
          </cell>
          <cell r="CS489">
            <v>3.5999999999999997E-2</v>
          </cell>
          <cell r="CT489">
            <v>8.5999999999999993E-2</v>
          </cell>
          <cell r="CU489">
            <v>5.1999999999999998E-2</v>
          </cell>
          <cell r="CV489">
            <v>2.3E-2</v>
          </cell>
          <cell r="CW489">
            <v>2.9000000000000001E-2</v>
          </cell>
          <cell r="CX489">
            <v>3.4000000000000002E-2</v>
          </cell>
          <cell r="CY489">
            <v>5.1999999999999998E-2</v>
          </cell>
          <cell r="CZ489">
            <v>2.3E-2</v>
          </cell>
          <cell r="DA489">
            <v>6.3E-2</v>
          </cell>
          <cell r="DB489">
            <v>8.5999999999999993E-2</v>
          </cell>
          <cell r="DC489">
            <v>9.7000000000000003E-2</v>
          </cell>
          <cell r="DD489">
            <v>6.3E-2</v>
          </cell>
          <cell r="DE489">
            <v>0.16900000000000001</v>
          </cell>
          <cell r="DF489">
            <v>0.221</v>
          </cell>
          <cell r="DG489">
            <v>0.28599999999999998</v>
          </cell>
          <cell r="DH489">
            <v>0.25</v>
          </cell>
          <cell r="DI489">
            <v>0.23400000000000001</v>
          </cell>
          <cell r="DJ489">
            <v>0.27500000000000002</v>
          </cell>
          <cell r="DK489">
            <v>0.26800000000000002</v>
          </cell>
          <cell r="DL489">
            <v>0.26800000000000002</v>
          </cell>
          <cell r="DM489">
            <v>0.26400000000000001</v>
          </cell>
          <cell r="DN489">
            <v>1.7999999999999999E-2</v>
          </cell>
          <cell r="DO489">
            <v>8.9999999999999993E-3</v>
          </cell>
          <cell r="DP489">
            <v>1.0999999999999999E-2</v>
          </cell>
          <cell r="DQ489">
            <v>7.0000000000000001E-3</v>
          </cell>
          <cell r="DR489">
            <v>1.0999999999999999E-2</v>
          </cell>
          <cell r="DS489">
            <v>1.6E-2</v>
          </cell>
          <cell r="DT489">
            <v>8.9999999999999993E-3</v>
          </cell>
          <cell r="DU489">
            <v>7.0000000000000001E-3</v>
          </cell>
          <cell r="DV489">
            <v>1.0999999999999999E-2</v>
          </cell>
          <cell r="DW489">
            <v>0.78400000000000003</v>
          </cell>
          <cell r="DX489">
            <v>0.73</v>
          </cell>
          <cell r="DY489">
            <v>0.65500000000000003</v>
          </cell>
          <cell r="DZ489">
            <v>0.66900000000000004</v>
          </cell>
          <cell r="EA489">
            <v>0.71799999999999997</v>
          </cell>
          <cell r="EB489">
            <v>0.628</v>
          </cell>
          <cell r="EC489">
            <v>0.60099999999999998</v>
          </cell>
          <cell r="ED489">
            <v>0.54300000000000004</v>
          </cell>
          <cell r="EE489">
            <v>0.61</v>
          </cell>
          <cell r="EF489">
            <v>0.41899999999999998</v>
          </cell>
          <cell r="EG489">
            <v>2.7E-2</v>
          </cell>
          <cell r="EH489">
            <v>1.6E-2</v>
          </cell>
          <cell r="EJ489">
            <v>0.23400000000000001</v>
          </cell>
          <cell r="EK489">
            <v>7.6999999999999999E-2</v>
          </cell>
          <cell r="EL489">
            <v>4.2999999999999997E-2</v>
          </cell>
          <cell r="EN489">
            <v>0.182</v>
          </cell>
          <cell r="EO489">
            <v>0.38700000000000001</v>
          </cell>
          <cell r="EP489">
            <v>0.34699999999999998</v>
          </cell>
          <cell r="ER489">
            <v>5.3999999999999999E-2</v>
          </cell>
          <cell r="ES489">
            <v>3.4000000000000002E-2</v>
          </cell>
          <cell r="ET489">
            <v>5.1999999999999998E-2</v>
          </cell>
          <cell r="EV489">
            <v>0.11</v>
          </cell>
          <cell r="EW489">
            <v>0.47499999999999998</v>
          </cell>
          <cell r="EX489">
            <v>0.54300000000000004</v>
          </cell>
          <cell r="EZ489">
            <v>7.7</v>
          </cell>
          <cell r="FA489">
            <v>2.9000000000000001E-2</v>
          </cell>
          <cell r="FB489">
            <v>2.3E-2</v>
          </cell>
          <cell r="FC489">
            <v>2.9000000000000001E-2</v>
          </cell>
          <cell r="FD489">
            <v>2.5000000000000001E-2</v>
          </cell>
          <cell r="FE489">
            <v>8.5999999999999993E-2</v>
          </cell>
          <cell r="FF489">
            <v>6.0999999999999999E-2</v>
          </cell>
          <cell r="FG489">
            <v>7.9000000000000001E-2</v>
          </cell>
          <cell r="FH489">
            <v>0.16</v>
          </cell>
          <cell r="FI489">
            <v>0.189</v>
          </cell>
          <cell r="FJ489">
            <v>0.28399999999999997</v>
          </cell>
          <cell r="FK489">
            <v>3.5999999999999997E-2</v>
          </cell>
          <cell r="GA489">
            <v>0.02</v>
          </cell>
          <cell r="GB489">
            <v>1.6E-2</v>
          </cell>
          <cell r="GC489">
            <v>1.4E-2</v>
          </cell>
          <cell r="GD489">
            <v>2.3E-2</v>
          </cell>
          <cell r="GE489">
            <v>0.11</v>
          </cell>
          <cell r="GF489">
            <v>2.3E-2</v>
          </cell>
          <cell r="GG489">
            <v>0.437</v>
          </cell>
          <cell r="GH489">
            <v>0.30599999999999999</v>
          </cell>
          <cell r="GI489">
            <v>0.35799999999999998</v>
          </cell>
          <cell r="GJ489">
            <v>0.35599999999999998</v>
          </cell>
          <cell r="GK489">
            <v>0.40100000000000002</v>
          </cell>
          <cell r="GL489">
            <v>0.40500000000000003</v>
          </cell>
          <cell r="GM489">
            <v>0.437</v>
          </cell>
          <cell r="GN489">
            <v>0.36699999999999999</v>
          </cell>
          <cell r="GO489">
            <v>0.376</v>
          </cell>
          <cell r="GP489">
            <v>0.38700000000000001</v>
          </cell>
          <cell r="GQ489">
            <v>0.309</v>
          </cell>
          <cell r="GR489">
            <v>0.441</v>
          </cell>
          <cell r="GS489">
            <v>7.0000000000000007E-2</v>
          </cell>
          <cell r="GT489">
            <v>0.23899999999999999</v>
          </cell>
          <cell r="GU489">
            <v>0.18</v>
          </cell>
          <cell r="GV489">
            <v>0.16400000000000001</v>
          </cell>
          <cell r="GW489">
            <v>0.115</v>
          </cell>
          <cell r="GX489">
            <v>0.09</v>
          </cell>
          <cell r="GY489">
            <v>8.9999999999999993E-3</v>
          </cell>
          <cell r="GZ489">
            <v>2.3E-2</v>
          </cell>
          <cell r="HA489">
            <v>1.7999999999999999E-2</v>
          </cell>
          <cell r="HB489">
            <v>1.7999999999999999E-2</v>
          </cell>
          <cell r="HC489">
            <v>2.3E-2</v>
          </cell>
          <cell r="HD489">
            <v>1.4E-2</v>
          </cell>
          <cell r="HE489">
            <v>2.7E-2</v>
          </cell>
          <cell r="HF489">
            <v>0.05</v>
          </cell>
          <cell r="HG489">
            <v>5.3999999999999999E-2</v>
          </cell>
          <cell r="HH489">
            <v>5.1999999999999998E-2</v>
          </cell>
          <cell r="HI489">
            <v>4.2999999999999997E-2</v>
          </cell>
          <cell r="HJ489">
            <v>2.7E-2</v>
          </cell>
        </row>
        <row r="490">
          <cell r="G490" t="str">
            <v>SEWARD</v>
          </cell>
          <cell r="L490" t="str">
            <v>Pershing Elementary Network</v>
          </cell>
          <cell r="AB490">
            <v>610167</v>
          </cell>
          <cell r="AR490" t="str">
            <v>&gt; 75</v>
          </cell>
          <cell r="AS490" t="str">
            <v>neutral</v>
          </cell>
          <cell r="AT490" t="str">
            <v>neutral</v>
          </cell>
          <cell r="AU490" t="str">
            <v>strong</v>
          </cell>
          <cell r="AV490">
            <v>53</v>
          </cell>
          <cell r="AW490">
            <v>57</v>
          </cell>
          <cell r="AX490">
            <v>63</v>
          </cell>
          <cell r="AY490">
            <v>367</v>
          </cell>
          <cell r="AZ490">
            <v>19</v>
          </cell>
          <cell r="BA490">
            <v>0</v>
          </cell>
          <cell r="BB490">
            <v>4</v>
          </cell>
          <cell r="BC490">
            <v>317</v>
          </cell>
          <cell r="BI490">
            <v>1.0999999999999999E-2</v>
          </cell>
          <cell r="BJ490">
            <v>0</v>
          </cell>
          <cell r="BK490">
            <v>3.5000000000000003E-2</v>
          </cell>
          <cell r="BL490">
            <v>2.1999999999999999E-2</v>
          </cell>
          <cell r="BM490">
            <v>1.4E-2</v>
          </cell>
          <cell r="BN490">
            <v>8.4000000000000005E-2</v>
          </cell>
          <cell r="BO490">
            <v>2.7E-2</v>
          </cell>
          <cell r="BP490">
            <v>0.03</v>
          </cell>
          <cell r="BQ490">
            <v>4.3999999999999997E-2</v>
          </cell>
          <cell r="BR490">
            <v>3.5000000000000003E-2</v>
          </cell>
          <cell r="BS490">
            <v>8.4000000000000005E-2</v>
          </cell>
          <cell r="BT490">
            <v>0.158</v>
          </cell>
          <cell r="BU490">
            <v>0.311</v>
          </cell>
          <cell r="BV490">
            <v>0.27800000000000002</v>
          </cell>
          <cell r="BW490">
            <v>0.30199999999999999</v>
          </cell>
          <cell r="BX490">
            <v>0.245</v>
          </cell>
          <cell r="BY490">
            <v>0.30199999999999999</v>
          </cell>
          <cell r="BZ490">
            <v>0.33</v>
          </cell>
          <cell r="CA490">
            <v>2.1999999999999999E-2</v>
          </cell>
          <cell r="CB490">
            <v>8.0000000000000002E-3</v>
          </cell>
          <cell r="CC490">
            <v>1.9E-2</v>
          </cell>
          <cell r="CD490">
            <v>5.0000000000000001E-3</v>
          </cell>
          <cell r="CE490">
            <v>1.0999999999999999E-2</v>
          </cell>
          <cell r="CF490">
            <v>3.5000000000000003E-2</v>
          </cell>
          <cell r="CG490">
            <v>0.629</v>
          </cell>
          <cell r="CH490">
            <v>0.68400000000000005</v>
          </cell>
          <cell r="CI490">
            <v>0.59899999999999998</v>
          </cell>
          <cell r="CJ490">
            <v>0.69199999999999995</v>
          </cell>
          <cell r="CK490">
            <v>0.58899999999999997</v>
          </cell>
          <cell r="CL490">
            <v>0.39200000000000002</v>
          </cell>
          <cell r="CM490">
            <v>0</v>
          </cell>
          <cell r="CN490">
            <v>0</v>
          </cell>
          <cell r="CO490">
            <v>0</v>
          </cell>
          <cell r="CP490">
            <v>1.0999999999999999E-2</v>
          </cell>
          <cell r="CQ490">
            <v>3.0000000000000001E-3</v>
          </cell>
          <cell r="CR490">
            <v>1.0999999999999999E-2</v>
          </cell>
          <cell r="CS490">
            <v>3.0000000000000001E-3</v>
          </cell>
          <cell r="CT490">
            <v>3.5000000000000003E-2</v>
          </cell>
          <cell r="CU490">
            <v>1.9E-2</v>
          </cell>
          <cell r="CV490">
            <v>1.4E-2</v>
          </cell>
          <cell r="CW490">
            <v>1.0999999999999999E-2</v>
          </cell>
          <cell r="CX490">
            <v>2.5000000000000001E-2</v>
          </cell>
          <cell r="CY490">
            <v>2.1999999999999999E-2</v>
          </cell>
          <cell r="CZ490">
            <v>2.7E-2</v>
          </cell>
          <cell r="DA490">
            <v>1.6E-2</v>
          </cell>
          <cell r="DB490">
            <v>5.3999999999999999E-2</v>
          </cell>
          <cell r="DC490">
            <v>8.6999999999999994E-2</v>
          </cell>
          <cell r="DD490">
            <v>5.3999999999999999E-2</v>
          </cell>
          <cell r="DE490">
            <v>0.155</v>
          </cell>
          <cell r="DF490">
            <v>0.183</v>
          </cell>
          <cell r="DG490">
            <v>0.20200000000000001</v>
          </cell>
          <cell r="DH490">
            <v>0.21299999999999999</v>
          </cell>
          <cell r="DI490">
            <v>0.16900000000000001</v>
          </cell>
          <cell r="DJ490">
            <v>0.22900000000000001</v>
          </cell>
          <cell r="DK490">
            <v>0.24</v>
          </cell>
          <cell r="DL490">
            <v>0.22600000000000001</v>
          </cell>
          <cell r="DM490">
            <v>0.253</v>
          </cell>
          <cell r="DN490">
            <v>8.0000000000000002E-3</v>
          </cell>
          <cell r="DO490">
            <v>5.0000000000000001E-3</v>
          </cell>
          <cell r="DP490">
            <v>5.0000000000000001E-3</v>
          </cell>
          <cell r="DQ490">
            <v>5.0000000000000001E-3</v>
          </cell>
          <cell r="DR490">
            <v>1.6E-2</v>
          </cell>
          <cell r="DS490">
            <v>8.0000000000000002E-3</v>
          </cell>
          <cell r="DT490">
            <v>1.0999999999999999E-2</v>
          </cell>
          <cell r="DU490">
            <v>5.0000000000000001E-3</v>
          </cell>
          <cell r="DV490">
            <v>1.4E-2</v>
          </cell>
          <cell r="DW490">
            <v>0.82299999999999995</v>
          </cell>
          <cell r="DX490">
            <v>0.80100000000000005</v>
          </cell>
          <cell r="DY490">
            <v>0.76800000000000002</v>
          </cell>
          <cell r="DZ490">
            <v>0.749</v>
          </cell>
          <cell r="EA490">
            <v>0.78500000000000003</v>
          </cell>
          <cell r="EB490">
            <v>0.73599999999999999</v>
          </cell>
          <cell r="EC490">
            <v>0.69199999999999995</v>
          </cell>
          <cell r="ED490">
            <v>0.64600000000000002</v>
          </cell>
          <cell r="EE490">
            <v>0.65900000000000003</v>
          </cell>
          <cell r="EF490">
            <v>0.36</v>
          </cell>
          <cell r="EG490">
            <v>1.4E-2</v>
          </cell>
          <cell r="EH490">
            <v>8.0000000000000002E-3</v>
          </cell>
          <cell r="EJ490">
            <v>0.34300000000000003</v>
          </cell>
          <cell r="EK490">
            <v>0.13600000000000001</v>
          </cell>
          <cell r="EL490">
            <v>3.5000000000000003E-2</v>
          </cell>
          <cell r="EN490">
            <v>0.17199999999999999</v>
          </cell>
          <cell r="EO490">
            <v>0.42</v>
          </cell>
          <cell r="EP490">
            <v>0.26200000000000001</v>
          </cell>
          <cell r="ER490">
            <v>1.0999999999999999E-2</v>
          </cell>
          <cell r="ES490">
            <v>1.0999999999999999E-2</v>
          </cell>
          <cell r="ET490">
            <v>2.1999999999999999E-2</v>
          </cell>
          <cell r="EV490">
            <v>0.114</v>
          </cell>
          <cell r="EW490">
            <v>0.42</v>
          </cell>
          <cell r="EX490">
            <v>0.67300000000000004</v>
          </cell>
          <cell r="EZ490">
            <v>8.9</v>
          </cell>
          <cell r="FA490">
            <v>1.0999999999999999E-2</v>
          </cell>
          <cell r="FB490">
            <v>8.0000000000000002E-3</v>
          </cell>
          <cell r="FC490">
            <v>5.0000000000000001E-3</v>
          </cell>
          <cell r="FD490">
            <v>8.0000000000000002E-3</v>
          </cell>
          <cell r="FE490">
            <v>3.7999999999999999E-2</v>
          </cell>
          <cell r="FF490">
            <v>2.1999999999999999E-2</v>
          </cell>
          <cell r="FG490">
            <v>5.1999999999999998E-2</v>
          </cell>
          <cell r="FH490">
            <v>0.112</v>
          </cell>
          <cell r="FI490">
            <v>0.16900000000000001</v>
          </cell>
          <cell r="FJ490">
            <v>0.55000000000000004</v>
          </cell>
          <cell r="FK490">
            <v>2.5000000000000001E-2</v>
          </cell>
          <cell r="GA490">
            <v>5.0000000000000001E-3</v>
          </cell>
          <cell r="GB490">
            <v>8.0000000000000002E-3</v>
          </cell>
          <cell r="GC490">
            <v>8.0000000000000002E-3</v>
          </cell>
          <cell r="GD490">
            <v>2.1999999999999999E-2</v>
          </cell>
          <cell r="GE490">
            <v>5.7000000000000002E-2</v>
          </cell>
          <cell r="GF490">
            <v>5.0000000000000001E-3</v>
          </cell>
          <cell r="GG490">
            <v>0.308</v>
          </cell>
          <cell r="GH490">
            <v>0.316</v>
          </cell>
          <cell r="GI490">
            <v>0.34300000000000003</v>
          </cell>
          <cell r="GJ490">
            <v>0.311</v>
          </cell>
          <cell r="GK490">
            <v>0.36</v>
          </cell>
          <cell r="GL490">
            <v>0.29199999999999998</v>
          </cell>
          <cell r="GM490">
            <v>0.61899999999999999</v>
          </cell>
          <cell r="GN490">
            <v>0.50700000000000001</v>
          </cell>
          <cell r="GO490">
            <v>0.54</v>
          </cell>
          <cell r="GP490">
            <v>0.60199999999999998</v>
          </cell>
          <cell r="GQ490">
            <v>0.51</v>
          </cell>
          <cell r="GR490">
            <v>0.65700000000000003</v>
          </cell>
          <cell r="GS490">
            <v>0.03</v>
          </cell>
          <cell r="GT490">
            <v>0.123</v>
          </cell>
          <cell r="GU490">
            <v>6.5000000000000002E-2</v>
          </cell>
          <cell r="GV490">
            <v>2.7E-2</v>
          </cell>
          <cell r="GW490">
            <v>3.3000000000000002E-2</v>
          </cell>
          <cell r="GX490">
            <v>1.4E-2</v>
          </cell>
          <cell r="GY490">
            <v>2.5000000000000001E-2</v>
          </cell>
          <cell r="GZ490">
            <v>2.7E-2</v>
          </cell>
          <cell r="HA490">
            <v>2.1999999999999999E-2</v>
          </cell>
          <cell r="HB490">
            <v>1.6E-2</v>
          </cell>
          <cell r="HC490">
            <v>1.6E-2</v>
          </cell>
          <cell r="HD490">
            <v>1.6E-2</v>
          </cell>
          <cell r="HE490">
            <v>1.4E-2</v>
          </cell>
          <cell r="HF490">
            <v>1.9E-2</v>
          </cell>
          <cell r="HG490">
            <v>2.1999999999999999E-2</v>
          </cell>
          <cell r="HH490">
            <v>2.1999999999999999E-2</v>
          </cell>
          <cell r="HI490">
            <v>2.5000000000000001E-2</v>
          </cell>
          <cell r="HJ490">
            <v>1.6E-2</v>
          </cell>
        </row>
        <row r="491">
          <cell r="G491" t="str">
            <v>SEXTON</v>
          </cell>
          <cell r="L491" t="str">
            <v>Burnham Park Elementary Network</v>
          </cell>
          <cell r="AB491">
            <v>610169</v>
          </cell>
          <cell r="AR491" t="str">
            <v>43</v>
          </cell>
          <cell r="AS491" t="str">
            <v>neutral</v>
          </cell>
          <cell r="AT491" t="str">
            <v>weak</v>
          </cell>
          <cell r="AU491" t="str">
            <v>strong</v>
          </cell>
          <cell r="AV491">
            <v>45</v>
          </cell>
          <cell r="AW491">
            <v>28</v>
          </cell>
          <cell r="AX491">
            <v>62</v>
          </cell>
          <cell r="AY491">
            <v>72</v>
          </cell>
          <cell r="AZ491">
            <v>0</v>
          </cell>
          <cell r="BA491">
            <v>0</v>
          </cell>
          <cell r="BB491">
            <v>67</v>
          </cell>
          <cell r="BC491">
            <v>0</v>
          </cell>
          <cell r="BI491">
            <v>4.2000000000000003E-2</v>
          </cell>
          <cell r="BJ491">
            <v>2.8000000000000001E-2</v>
          </cell>
          <cell r="BK491">
            <v>4.2000000000000003E-2</v>
          </cell>
          <cell r="BL491">
            <v>0</v>
          </cell>
          <cell r="BM491">
            <v>0</v>
          </cell>
          <cell r="BN491">
            <v>2.8000000000000001E-2</v>
          </cell>
          <cell r="BO491">
            <v>6.9000000000000006E-2</v>
          </cell>
          <cell r="BP491">
            <v>6.9000000000000006E-2</v>
          </cell>
          <cell r="BQ491">
            <v>2.8000000000000001E-2</v>
          </cell>
          <cell r="BR491">
            <v>5.6000000000000001E-2</v>
          </cell>
          <cell r="BS491">
            <v>0.13900000000000001</v>
          </cell>
          <cell r="BT491">
            <v>0.111</v>
          </cell>
          <cell r="BU491">
            <v>0.33300000000000002</v>
          </cell>
          <cell r="BV491">
            <v>0.30599999999999999</v>
          </cell>
          <cell r="BW491">
            <v>0.375</v>
          </cell>
          <cell r="BX491">
            <v>0.25</v>
          </cell>
          <cell r="BY491">
            <v>0.41699999999999998</v>
          </cell>
          <cell r="BZ491">
            <v>0.34699999999999998</v>
          </cell>
          <cell r="CA491">
            <v>2.8000000000000001E-2</v>
          </cell>
          <cell r="CB491">
            <v>0</v>
          </cell>
          <cell r="CC491">
            <v>0</v>
          </cell>
          <cell r="CD491">
            <v>0</v>
          </cell>
          <cell r="CE491">
            <v>1.4E-2</v>
          </cell>
          <cell r="CF491">
            <v>6.9000000000000006E-2</v>
          </cell>
          <cell r="CG491">
            <v>0.52800000000000002</v>
          </cell>
          <cell r="CH491">
            <v>0.59699999999999998</v>
          </cell>
          <cell r="CI491">
            <v>0.55600000000000005</v>
          </cell>
          <cell r="CJ491">
            <v>0.69399999999999995</v>
          </cell>
          <cell r="CK491">
            <v>0.43099999999999999</v>
          </cell>
          <cell r="CL491">
            <v>0.44400000000000001</v>
          </cell>
          <cell r="CM491">
            <v>2.8000000000000001E-2</v>
          </cell>
          <cell r="CN491">
            <v>1.4E-2</v>
          </cell>
          <cell r="CO491">
            <v>1.4E-2</v>
          </cell>
          <cell r="CP491">
            <v>2.8000000000000001E-2</v>
          </cell>
          <cell r="CQ491">
            <v>1.4E-2</v>
          </cell>
          <cell r="CR491">
            <v>2.8000000000000001E-2</v>
          </cell>
          <cell r="CS491">
            <v>1.4E-2</v>
          </cell>
          <cell r="CT491">
            <v>9.7000000000000003E-2</v>
          </cell>
          <cell r="CU491">
            <v>2.8000000000000001E-2</v>
          </cell>
          <cell r="CV491">
            <v>4.2000000000000003E-2</v>
          </cell>
          <cell r="CW491">
            <v>4.2000000000000003E-2</v>
          </cell>
          <cell r="CX491">
            <v>6.9000000000000006E-2</v>
          </cell>
          <cell r="CY491">
            <v>2.8000000000000001E-2</v>
          </cell>
          <cell r="CZ491">
            <v>8.3000000000000004E-2</v>
          </cell>
          <cell r="DA491">
            <v>9.7000000000000003E-2</v>
          </cell>
          <cell r="DB491">
            <v>8.3000000000000004E-2</v>
          </cell>
          <cell r="DC491">
            <v>5.6000000000000001E-2</v>
          </cell>
          <cell r="DD491">
            <v>8.3000000000000004E-2</v>
          </cell>
          <cell r="DE491">
            <v>0.26400000000000001</v>
          </cell>
          <cell r="DF491">
            <v>0.26400000000000001</v>
          </cell>
          <cell r="DG491">
            <v>0.25</v>
          </cell>
          <cell r="DH491">
            <v>0.29199999999999998</v>
          </cell>
          <cell r="DI491">
            <v>0.222</v>
          </cell>
          <cell r="DJ491">
            <v>0.29199999999999998</v>
          </cell>
          <cell r="DK491">
            <v>0.25</v>
          </cell>
          <cell r="DL491">
            <v>0.30599999999999999</v>
          </cell>
          <cell r="DM491">
            <v>0.30599999999999999</v>
          </cell>
          <cell r="DN491">
            <v>1.4E-2</v>
          </cell>
          <cell r="DO491">
            <v>2.8000000000000001E-2</v>
          </cell>
          <cell r="DP491">
            <v>1.4E-2</v>
          </cell>
          <cell r="DQ491">
            <v>1.4E-2</v>
          </cell>
          <cell r="DR491">
            <v>1.4E-2</v>
          </cell>
          <cell r="DS491">
            <v>2.8000000000000001E-2</v>
          </cell>
          <cell r="DT491">
            <v>2.8000000000000001E-2</v>
          </cell>
          <cell r="DU491">
            <v>1.4E-2</v>
          </cell>
          <cell r="DV491">
            <v>4.2000000000000003E-2</v>
          </cell>
          <cell r="DW491">
            <v>0.65300000000000002</v>
          </cell>
          <cell r="DX491">
            <v>0.65300000000000002</v>
          </cell>
          <cell r="DY491">
            <v>0.65300000000000002</v>
          </cell>
          <cell r="DZ491">
            <v>0.63900000000000001</v>
          </cell>
          <cell r="EA491">
            <v>0.66700000000000004</v>
          </cell>
          <cell r="EB491">
            <v>0.55600000000000005</v>
          </cell>
          <cell r="EC491">
            <v>0.625</v>
          </cell>
          <cell r="ED491">
            <v>0.52800000000000002</v>
          </cell>
          <cell r="EE491">
            <v>0.54200000000000004</v>
          </cell>
          <cell r="EF491">
            <v>0.29199999999999998</v>
          </cell>
          <cell r="EG491">
            <v>0</v>
          </cell>
          <cell r="EH491">
            <v>1.4E-2</v>
          </cell>
          <cell r="EJ491">
            <v>0.36099999999999999</v>
          </cell>
          <cell r="EK491">
            <v>0.18099999999999999</v>
          </cell>
          <cell r="EL491">
            <v>8.3000000000000004E-2</v>
          </cell>
          <cell r="EN491">
            <v>0.16700000000000001</v>
          </cell>
          <cell r="EO491">
            <v>0.36099999999999999</v>
          </cell>
          <cell r="EP491">
            <v>0.34699999999999998</v>
          </cell>
          <cell r="ER491">
            <v>6.9000000000000006E-2</v>
          </cell>
          <cell r="ES491">
            <v>6.9000000000000006E-2</v>
          </cell>
          <cell r="ET491">
            <v>9.7000000000000003E-2</v>
          </cell>
          <cell r="EV491">
            <v>0.111</v>
          </cell>
          <cell r="EW491">
            <v>0.38900000000000001</v>
          </cell>
          <cell r="EX491">
            <v>0.45800000000000002</v>
          </cell>
          <cell r="EZ491">
            <v>6.94</v>
          </cell>
          <cell r="FA491">
            <v>2.8000000000000001E-2</v>
          </cell>
          <cell r="FB491">
            <v>1.4E-2</v>
          </cell>
          <cell r="FC491">
            <v>8.3000000000000004E-2</v>
          </cell>
          <cell r="FD491">
            <v>6.9000000000000006E-2</v>
          </cell>
          <cell r="FE491">
            <v>0.111</v>
          </cell>
          <cell r="FF491">
            <v>6.9000000000000006E-2</v>
          </cell>
          <cell r="FG491">
            <v>6.9000000000000006E-2</v>
          </cell>
          <cell r="FH491">
            <v>0.18099999999999999</v>
          </cell>
          <cell r="FI491">
            <v>0.125</v>
          </cell>
          <cell r="FJ491">
            <v>0.19400000000000001</v>
          </cell>
          <cell r="FK491">
            <v>5.6000000000000001E-2</v>
          </cell>
          <cell r="GA491">
            <v>2.8000000000000001E-2</v>
          </cell>
          <cell r="GB491">
            <v>0</v>
          </cell>
          <cell r="GC491">
            <v>0</v>
          </cell>
          <cell r="GD491">
            <v>0</v>
          </cell>
          <cell r="GE491">
            <v>4.2000000000000003E-2</v>
          </cell>
          <cell r="GF491">
            <v>2.8000000000000001E-2</v>
          </cell>
          <cell r="GG491">
            <v>0.27800000000000002</v>
          </cell>
          <cell r="GH491">
            <v>0.29199999999999998</v>
          </cell>
          <cell r="GI491">
            <v>0.20799999999999999</v>
          </cell>
          <cell r="GJ491">
            <v>0.26400000000000001</v>
          </cell>
          <cell r="GK491">
            <v>0.34699999999999998</v>
          </cell>
          <cell r="GL491">
            <v>0.25</v>
          </cell>
          <cell r="GM491">
            <v>0.55600000000000005</v>
          </cell>
          <cell r="GN491">
            <v>0.38900000000000001</v>
          </cell>
          <cell r="GO491">
            <v>0.44400000000000001</v>
          </cell>
          <cell r="GP491">
            <v>0.48599999999999999</v>
          </cell>
          <cell r="GQ491">
            <v>0.41699999999999998</v>
          </cell>
          <cell r="GR491">
            <v>0.61099999999999999</v>
          </cell>
          <cell r="GS491">
            <v>8.3000000000000004E-2</v>
          </cell>
          <cell r="GT491">
            <v>0.23599999999999999</v>
          </cell>
          <cell r="GU491">
            <v>0.23599999999999999</v>
          </cell>
          <cell r="GV491">
            <v>0.18099999999999999</v>
          </cell>
          <cell r="GW491">
            <v>9.7000000000000003E-2</v>
          </cell>
          <cell r="GX491">
            <v>4.2000000000000003E-2</v>
          </cell>
          <cell r="GY491">
            <v>0</v>
          </cell>
          <cell r="GZ491">
            <v>0</v>
          </cell>
          <cell r="HA491">
            <v>2.8000000000000001E-2</v>
          </cell>
          <cell r="HB491">
            <v>0</v>
          </cell>
          <cell r="HC491">
            <v>0</v>
          </cell>
          <cell r="HD491">
            <v>0</v>
          </cell>
          <cell r="HE491">
            <v>5.6000000000000001E-2</v>
          </cell>
          <cell r="HF491">
            <v>8.3000000000000004E-2</v>
          </cell>
          <cell r="HG491">
            <v>8.3000000000000004E-2</v>
          </cell>
          <cell r="HH491">
            <v>6.9000000000000006E-2</v>
          </cell>
          <cell r="HI491">
            <v>9.7000000000000003E-2</v>
          </cell>
          <cell r="HJ491">
            <v>6.9000000000000006E-2</v>
          </cell>
        </row>
        <row r="492">
          <cell r="G492" t="str">
            <v>COLUMBIA EXPLORERS</v>
          </cell>
          <cell r="L492" t="str">
            <v>Pershing Elementary Network</v>
          </cell>
          <cell r="AB492">
            <v>610170</v>
          </cell>
          <cell r="AR492" t="str">
            <v>73</v>
          </cell>
          <cell r="AS492" t="str">
            <v>neutral</v>
          </cell>
          <cell r="AT492" t="str">
            <v>strong</v>
          </cell>
          <cell r="AU492" t="str">
            <v>strong</v>
          </cell>
          <cell r="AV492">
            <v>44</v>
          </cell>
          <cell r="AW492">
            <v>66</v>
          </cell>
          <cell r="AX492">
            <v>72</v>
          </cell>
          <cell r="AY492">
            <v>432</v>
          </cell>
          <cell r="AZ492">
            <v>14</v>
          </cell>
          <cell r="BA492">
            <v>1</v>
          </cell>
          <cell r="BB492">
            <v>0</v>
          </cell>
          <cell r="BC492">
            <v>400</v>
          </cell>
          <cell r="BI492">
            <v>2.1000000000000001E-2</v>
          </cell>
          <cell r="BJ492">
            <v>8.9999999999999993E-3</v>
          </cell>
          <cell r="BK492">
            <v>1.2E-2</v>
          </cell>
          <cell r="BL492">
            <v>8.9999999999999993E-3</v>
          </cell>
          <cell r="BM492">
            <v>2.1000000000000001E-2</v>
          </cell>
          <cell r="BN492">
            <v>6.7000000000000004E-2</v>
          </cell>
          <cell r="BO492">
            <v>6.7000000000000004E-2</v>
          </cell>
          <cell r="BP492">
            <v>4.9000000000000002E-2</v>
          </cell>
          <cell r="BQ492">
            <v>5.8000000000000003E-2</v>
          </cell>
          <cell r="BR492">
            <v>3.5000000000000003E-2</v>
          </cell>
          <cell r="BS492">
            <v>7.5999999999999998E-2</v>
          </cell>
          <cell r="BT492">
            <v>0.19</v>
          </cell>
          <cell r="BU492">
            <v>0.39600000000000002</v>
          </cell>
          <cell r="BV492">
            <v>0.32900000000000001</v>
          </cell>
          <cell r="BW492">
            <v>0.4</v>
          </cell>
          <cell r="BX492">
            <v>0.22900000000000001</v>
          </cell>
          <cell r="BY492">
            <v>0.38200000000000001</v>
          </cell>
          <cell r="BZ492">
            <v>0.28000000000000003</v>
          </cell>
          <cell r="CA492">
            <v>2.8000000000000001E-2</v>
          </cell>
          <cell r="CB492">
            <v>2.3E-2</v>
          </cell>
          <cell r="CC492">
            <v>3.5000000000000003E-2</v>
          </cell>
          <cell r="CD492">
            <v>2.5000000000000001E-2</v>
          </cell>
          <cell r="CE492">
            <v>3.2000000000000001E-2</v>
          </cell>
          <cell r="CF492">
            <v>5.2999999999999999E-2</v>
          </cell>
          <cell r="CG492">
            <v>0.48799999999999999</v>
          </cell>
          <cell r="CH492">
            <v>0.59</v>
          </cell>
          <cell r="CI492">
            <v>0.495</v>
          </cell>
          <cell r="CJ492">
            <v>0.70099999999999996</v>
          </cell>
          <cell r="CK492">
            <v>0.48799999999999999</v>
          </cell>
          <cell r="CL492">
            <v>0.41</v>
          </cell>
          <cell r="CM492">
            <v>2E-3</v>
          </cell>
          <cell r="CN492">
            <v>0</v>
          </cell>
          <cell r="CO492">
            <v>2E-3</v>
          </cell>
          <cell r="CP492">
            <v>0</v>
          </cell>
          <cell r="CQ492">
            <v>0</v>
          </cell>
          <cell r="CR492">
            <v>7.0000000000000001E-3</v>
          </cell>
          <cell r="CS492">
            <v>8.9999999999999993E-3</v>
          </cell>
          <cell r="CT492">
            <v>4.3999999999999997E-2</v>
          </cell>
          <cell r="CU492">
            <v>1.4E-2</v>
          </cell>
          <cell r="CV492">
            <v>5.0000000000000001E-3</v>
          </cell>
          <cell r="CW492">
            <v>1.9E-2</v>
          </cell>
          <cell r="CX492">
            <v>1.6E-2</v>
          </cell>
          <cell r="CY492">
            <v>2.5000000000000001E-2</v>
          </cell>
          <cell r="CZ492">
            <v>1.9E-2</v>
          </cell>
          <cell r="DA492">
            <v>2.5000000000000001E-2</v>
          </cell>
          <cell r="DB492">
            <v>4.9000000000000002E-2</v>
          </cell>
          <cell r="DC492">
            <v>5.8000000000000003E-2</v>
          </cell>
          <cell r="DD492">
            <v>4.2000000000000003E-2</v>
          </cell>
          <cell r="DE492">
            <v>0.11600000000000001</v>
          </cell>
          <cell r="DF492">
            <v>0.11799999999999999</v>
          </cell>
          <cell r="DG492">
            <v>0.16</v>
          </cell>
          <cell r="DH492">
            <v>0.192</v>
          </cell>
          <cell r="DI492">
            <v>0.13700000000000001</v>
          </cell>
          <cell r="DJ492">
            <v>0.215</v>
          </cell>
          <cell r="DK492">
            <v>0.21099999999999999</v>
          </cell>
          <cell r="DL492">
            <v>0.222</v>
          </cell>
          <cell r="DM492">
            <v>0.22</v>
          </cell>
          <cell r="DN492">
            <v>2.5000000000000001E-2</v>
          </cell>
          <cell r="DO492">
            <v>2.1000000000000001E-2</v>
          </cell>
          <cell r="DP492">
            <v>2.8000000000000001E-2</v>
          </cell>
          <cell r="DQ492">
            <v>1.9E-2</v>
          </cell>
          <cell r="DR492">
            <v>2.1000000000000001E-2</v>
          </cell>
          <cell r="DS492">
            <v>2.3E-2</v>
          </cell>
          <cell r="DT492">
            <v>2.3E-2</v>
          </cell>
          <cell r="DU492">
            <v>2.5000000000000001E-2</v>
          </cell>
          <cell r="DV492">
            <v>2.8000000000000001E-2</v>
          </cell>
          <cell r="DW492">
            <v>0.85199999999999998</v>
          </cell>
          <cell r="DX492">
            <v>0.84299999999999997</v>
          </cell>
          <cell r="DY492">
            <v>0.79400000000000004</v>
          </cell>
          <cell r="DZ492">
            <v>0.76400000000000001</v>
          </cell>
          <cell r="EA492">
            <v>0.82399999999999995</v>
          </cell>
          <cell r="EB492">
            <v>0.72899999999999998</v>
          </cell>
          <cell r="EC492">
            <v>0.70799999999999996</v>
          </cell>
          <cell r="ED492">
            <v>0.65</v>
          </cell>
          <cell r="EE492">
            <v>0.69699999999999995</v>
          </cell>
          <cell r="EF492">
            <v>0.44</v>
          </cell>
          <cell r="EG492">
            <v>3.5000000000000003E-2</v>
          </cell>
          <cell r="EH492">
            <v>1.4E-2</v>
          </cell>
          <cell r="EJ492">
            <v>0.19</v>
          </cell>
          <cell r="EK492">
            <v>5.0999999999999997E-2</v>
          </cell>
          <cell r="EL492">
            <v>8.9999999999999993E-3</v>
          </cell>
          <cell r="EN492">
            <v>0.13400000000000001</v>
          </cell>
          <cell r="EO492">
            <v>0.29899999999999999</v>
          </cell>
          <cell r="EP492">
            <v>0.22700000000000001</v>
          </cell>
          <cell r="ER492">
            <v>0.127</v>
          </cell>
          <cell r="ES492">
            <v>6.7000000000000004E-2</v>
          </cell>
          <cell r="ET492">
            <v>0.109</v>
          </cell>
          <cell r="EV492">
            <v>0.109</v>
          </cell>
          <cell r="EW492">
            <v>0.54900000000000004</v>
          </cell>
          <cell r="EX492">
            <v>0.64100000000000001</v>
          </cell>
          <cell r="EZ492">
            <v>9.07</v>
          </cell>
          <cell r="FA492">
            <v>5.0000000000000001E-3</v>
          </cell>
          <cell r="FB492">
            <v>2E-3</v>
          </cell>
          <cell r="FC492">
            <v>7.0000000000000001E-3</v>
          </cell>
          <cell r="FD492">
            <v>8.9999999999999993E-3</v>
          </cell>
          <cell r="FE492">
            <v>1.9E-2</v>
          </cell>
          <cell r="FF492">
            <v>2.1000000000000001E-2</v>
          </cell>
          <cell r="FG492">
            <v>2.8000000000000001E-2</v>
          </cell>
          <cell r="FH492">
            <v>0.125</v>
          </cell>
          <cell r="FI492">
            <v>0.17399999999999999</v>
          </cell>
          <cell r="FJ492">
            <v>0.51900000000000002</v>
          </cell>
          <cell r="FK492">
            <v>9.2999999999999999E-2</v>
          </cell>
          <cell r="GA492">
            <v>2E-3</v>
          </cell>
          <cell r="GB492">
            <v>5.0000000000000001E-3</v>
          </cell>
          <cell r="GC492">
            <v>8.9999999999999993E-3</v>
          </cell>
          <cell r="GD492">
            <v>1.2E-2</v>
          </cell>
          <cell r="GE492">
            <v>8.1000000000000003E-2</v>
          </cell>
          <cell r="GF492">
            <v>5.0000000000000001E-3</v>
          </cell>
          <cell r="GG492">
            <v>0.24099999999999999</v>
          </cell>
          <cell r="GH492">
            <v>0.22700000000000001</v>
          </cell>
          <cell r="GI492">
            <v>0.218</v>
          </cell>
          <cell r="GJ492">
            <v>0.222</v>
          </cell>
          <cell r="GK492">
            <v>0.33300000000000002</v>
          </cell>
          <cell r="GL492">
            <v>0.19900000000000001</v>
          </cell>
          <cell r="GM492">
            <v>0.65500000000000003</v>
          </cell>
          <cell r="GN492">
            <v>0.53</v>
          </cell>
          <cell r="GO492">
            <v>0.59299999999999997</v>
          </cell>
          <cell r="GP492">
            <v>0.61099999999999999</v>
          </cell>
          <cell r="GQ492">
            <v>0.41399999999999998</v>
          </cell>
          <cell r="GR492">
            <v>0.67400000000000004</v>
          </cell>
          <cell r="GS492">
            <v>1.6E-2</v>
          </cell>
          <cell r="GT492">
            <v>0.11799999999999999</v>
          </cell>
          <cell r="GU492">
            <v>7.9000000000000001E-2</v>
          </cell>
          <cell r="GV492">
            <v>4.5999999999999999E-2</v>
          </cell>
          <cell r="GW492">
            <v>7.3999999999999996E-2</v>
          </cell>
          <cell r="GX492">
            <v>1.6E-2</v>
          </cell>
          <cell r="GY492">
            <v>1.6E-2</v>
          </cell>
          <cell r="GZ492">
            <v>2.5000000000000001E-2</v>
          </cell>
          <cell r="HA492">
            <v>1.4E-2</v>
          </cell>
          <cell r="HB492">
            <v>1.4E-2</v>
          </cell>
          <cell r="HC492">
            <v>1.4E-2</v>
          </cell>
          <cell r="HD492">
            <v>1.9E-2</v>
          </cell>
          <cell r="HE492">
            <v>6.9000000000000006E-2</v>
          </cell>
          <cell r="HF492">
            <v>9.5000000000000001E-2</v>
          </cell>
          <cell r="HG492">
            <v>8.7999999999999995E-2</v>
          </cell>
          <cell r="HH492">
            <v>9.5000000000000001E-2</v>
          </cell>
          <cell r="HI492">
            <v>8.3000000000000004E-2</v>
          </cell>
          <cell r="HJ492">
            <v>8.7999999999999995E-2</v>
          </cell>
        </row>
        <row r="493">
          <cell r="G493" t="str">
            <v>MIRELES</v>
          </cell>
          <cell r="L493" t="str">
            <v>Skyway Elementary Network</v>
          </cell>
          <cell r="AB493">
            <v>610171</v>
          </cell>
          <cell r="AR493" t="str">
            <v>47</v>
          </cell>
          <cell r="AS493" t="str">
            <v>weak</v>
          </cell>
          <cell r="AT493" t="str">
            <v>weak</v>
          </cell>
          <cell r="AU493" t="str">
            <v>weak</v>
          </cell>
          <cell r="AV493">
            <v>34</v>
          </cell>
          <cell r="AW493">
            <v>37</v>
          </cell>
          <cell r="AX493">
            <v>39</v>
          </cell>
          <cell r="AY493">
            <v>214</v>
          </cell>
          <cell r="AZ493">
            <v>1</v>
          </cell>
          <cell r="BA493">
            <v>0</v>
          </cell>
          <cell r="BB493">
            <v>99</v>
          </cell>
          <cell r="BC493">
            <v>100</v>
          </cell>
          <cell r="BI493">
            <v>8.9999999999999993E-3</v>
          </cell>
          <cell r="BJ493">
            <v>1.4E-2</v>
          </cell>
          <cell r="BK493">
            <v>3.3000000000000002E-2</v>
          </cell>
          <cell r="BL493">
            <v>1.9E-2</v>
          </cell>
          <cell r="BM493">
            <v>2.8000000000000001E-2</v>
          </cell>
          <cell r="BN493">
            <v>6.5000000000000002E-2</v>
          </cell>
          <cell r="BO493">
            <v>0.10299999999999999</v>
          </cell>
          <cell r="BP493">
            <v>0.107</v>
          </cell>
          <cell r="BQ493">
            <v>9.8000000000000004E-2</v>
          </cell>
          <cell r="BR493">
            <v>5.6000000000000001E-2</v>
          </cell>
          <cell r="BS493">
            <v>0.159</v>
          </cell>
          <cell r="BT493">
            <v>0.17299999999999999</v>
          </cell>
          <cell r="BU493">
            <v>0.41599999999999998</v>
          </cell>
          <cell r="BV493">
            <v>0.313</v>
          </cell>
          <cell r="BW493">
            <v>0.36</v>
          </cell>
          <cell r="BX493">
            <v>0.27100000000000002</v>
          </cell>
          <cell r="BY493">
            <v>0.36899999999999999</v>
          </cell>
          <cell r="BZ493">
            <v>0.374</v>
          </cell>
          <cell r="CA493">
            <v>8.9999999999999993E-3</v>
          </cell>
          <cell r="CB493">
            <v>1.9E-2</v>
          </cell>
          <cell r="CC493">
            <v>2.3E-2</v>
          </cell>
          <cell r="CD493">
            <v>2.3E-2</v>
          </cell>
          <cell r="CE493">
            <v>2.8000000000000001E-2</v>
          </cell>
          <cell r="CF493">
            <v>2.3E-2</v>
          </cell>
          <cell r="CG493">
            <v>0.46300000000000002</v>
          </cell>
          <cell r="CH493">
            <v>0.54700000000000004</v>
          </cell>
          <cell r="CI493">
            <v>0.48599999999999999</v>
          </cell>
          <cell r="CJ493">
            <v>0.63100000000000001</v>
          </cell>
          <cell r="CK493">
            <v>0.41599999999999998</v>
          </cell>
          <cell r="CL493">
            <v>0.36399999999999999</v>
          </cell>
          <cell r="CM493">
            <v>0</v>
          </cell>
          <cell r="CN493">
            <v>8.9999999999999993E-3</v>
          </cell>
          <cell r="CO493">
            <v>1.4E-2</v>
          </cell>
          <cell r="CP493">
            <v>1.4E-2</v>
          </cell>
          <cell r="CQ493">
            <v>8.9999999999999993E-3</v>
          </cell>
          <cell r="CR493">
            <v>1.9E-2</v>
          </cell>
          <cell r="CS493">
            <v>1.9E-2</v>
          </cell>
          <cell r="CT493">
            <v>7.9000000000000001E-2</v>
          </cell>
          <cell r="CU493">
            <v>5.0999999999999997E-2</v>
          </cell>
          <cell r="CV493">
            <v>3.3000000000000002E-2</v>
          </cell>
          <cell r="CW493">
            <v>2.8000000000000001E-2</v>
          </cell>
          <cell r="CX493">
            <v>5.0999999999999997E-2</v>
          </cell>
          <cell r="CY493">
            <v>6.5000000000000002E-2</v>
          </cell>
          <cell r="CZ493">
            <v>2.8000000000000001E-2</v>
          </cell>
          <cell r="DA493">
            <v>6.5000000000000002E-2</v>
          </cell>
          <cell r="DB493">
            <v>9.2999999999999999E-2</v>
          </cell>
          <cell r="DC493">
            <v>0.126</v>
          </cell>
          <cell r="DD493">
            <v>0.11700000000000001</v>
          </cell>
          <cell r="DE493">
            <v>0.17799999999999999</v>
          </cell>
          <cell r="DF493">
            <v>0.20100000000000001</v>
          </cell>
          <cell r="DG493">
            <v>0.23799999999999999</v>
          </cell>
          <cell r="DH493">
            <v>0.17799999999999999</v>
          </cell>
          <cell r="DI493">
            <v>0.27100000000000002</v>
          </cell>
          <cell r="DJ493">
            <v>0.28000000000000003</v>
          </cell>
          <cell r="DK493">
            <v>0.252</v>
          </cell>
          <cell r="DL493">
            <v>0.20599999999999999</v>
          </cell>
          <cell r="DM493">
            <v>0.182</v>
          </cell>
          <cell r="DN493">
            <v>1.9E-2</v>
          </cell>
          <cell r="DO493">
            <v>1.9E-2</v>
          </cell>
          <cell r="DP493">
            <v>8.9999999999999993E-3</v>
          </cell>
          <cell r="DQ493">
            <v>1.4E-2</v>
          </cell>
          <cell r="DR493">
            <v>1.4E-2</v>
          </cell>
          <cell r="DS493">
            <v>2.8000000000000001E-2</v>
          </cell>
          <cell r="DT493">
            <v>2.8000000000000001E-2</v>
          </cell>
          <cell r="DU493">
            <v>1.4E-2</v>
          </cell>
          <cell r="DV493">
            <v>3.3000000000000002E-2</v>
          </cell>
          <cell r="DW493">
            <v>0.77100000000000002</v>
          </cell>
          <cell r="DX493">
            <v>0.74299999999999999</v>
          </cell>
          <cell r="DY493">
            <v>0.68700000000000006</v>
          </cell>
          <cell r="DZ493">
            <v>0.72899999999999998</v>
          </cell>
          <cell r="EA493">
            <v>0.67800000000000005</v>
          </cell>
          <cell r="EB493">
            <v>0.60699999999999998</v>
          </cell>
          <cell r="EC493">
            <v>0.60699999999999998</v>
          </cell>
          <cell r="ED493">
            <v>0.57499999999999996</v>
          </cell>
          <cell r="EE493">
            <v>0.61699999999999999</v>
          </cell>
          <cell r="EF493">
            <v>0.23400000000000001</v>
          </cell>
          <cell r="EG493">
            <v>6.0999999999999999E-2</v>
          </cell>
          <cell r="EH493">
            <v>3.6999999999999998E-2</v>
          </cell>
          <cell r="EJ493">
            <v>0.28499999999999998</v>
          </cell>
          <cell r="EK493">
            <v>0.13100000000000001</v>
          </cell>
          <cell r="EL493">
            <v>0.10299999999999999</v>
          </cell>
          <cell r="EN493">
            <v>0.192</v>
          </cell>
          <cell r="EO493">
            <v>0.35499999999999998</v>
          </cell>
          <cell r="EP493">
            <v>0.36</v>
          </cell>
          <cell r="ER493">
            <v>4.7E-2</v>
          </cell>
          <cell r="ES493">
            <v>5.6000000000000001E-2</v>
          </cell>
          <cell r="ET493">
            <v>0.10299999999999999</v>
          </cell>
          <cell r="EV493">
            <v>0.24299999999999999</v>
          </cell>
          <cell r="EW493">
            <v>0.39700000000000002</v>
          </cell>
          <cell r="EX493">
            <v>0.39700000000000002</v>
          </cell>
          <cell r="EZ493">
            <v>7.19</v>
          </cell>
          <cell r="FA493">
            <v>6.0999999999999999E-2</v>
          </cell>
          <cell r="FB493">
            <v>3.6999999999999998E-2</v>
          </cell>
          <cell r="FC493">
            <v>3.3000000000000002E-2</v>
          </cell>
          <cell r="FD493">
            <v>5.0999999999999997E-2</v>
          </cell>
          <cell r="FE493">
            <v>5.0999999999999997E-2</v>
          </cell>
          <cell r="FF493">
            <v>7.9000000000000001E-2</v>
          </cell>
          <cell r="FG493">
            <v>9.8000000000000004E-2</v>
          </cell>
          <cell r="FH493">
            <v>0.14000000000000001</v>
          </cell>
          <cell r="FI493">
            <v>0.16400000000000001</v>
          </cell>
          <cell r="FJ493">
            <v>0.24299999999999999</v>
          </cell>
          <cell r="FK493">
            <v>4.2000000000000003E-2</v>
          </cell>
          <cell r="GA493">
            <v>1.9E-2</v>
          </cell>
          <cell r="GB493">
            <v>1.9E-2</v>
          </cell>
          <cell r="GC493">
            <v>1.4E-2</v>
          </cell>
          <cell r="GD493">
            <v>4.2000000000000003E-2</v>
          </cell>
          <cell r="GE493">
            <v>0.154</v>
          </cell>
          <cell r="GF493">
            <v>6.0999999999999999E-2</v>
          </cell>
          <cell r="GG493">
            <v>0.39700000000000002</v>
          </cell>
          <cell r="GH493">
            <v>0.313</v>
          </cell>
          <cell r="GI493">
            <v>0.36399999999999999</v>
          </cell>
          <cell r="GJ493">
            <v>0.35</v>
          </cell>
          <cell r="GK493">
            <v>0.36399999999999999</v>
          </cell>
          <cell r="GL493">
            <v>0.32700000000000001</v>
          </cell>
          <cell r="GM493">
            <v>0.495</v>
          </cell>
          <cell r="GN493">
            <v>0.45800000000000002</v>
          </cell>
          <cell r="GO493">
            <v>0.40200000000000002</v>
          </cell>
          <cell r="GP493">
            <v>0.41599999999999998</v>
          </cell>
          <cell r="GQ493">
            <v>0.35</v>
          </cell>
          <cell r="GR493">
            <v>0.51400000000000001</v>
          </cell>
          <cell r="GS493">
            <v>2.8000000000000001E-2</v>
          </cell>
          <cell r="GT493">
            <v>0.126</v>
          </cell>
          <cell r="GU493">
            <v>0.13600000000000001</v>
          </cell>
          <cell r="GV493">
            <v>0.112</v>
          </cell>
          <cell r="GW493">
            <v>6.5000000000000002E-2</v>
          </cell>
          <cell r="GX493">
            <v>2.8000000000000001E-2</v>
          </cell>
          <cell r="GY493">
            <v>1.4E-2</v>
          </cell>
          <cell r="GZ493">
            <v>2.8000000000000001E-2</v>
          </cell>
          <cell r="HA493">
            <v>3.3000000000000002E-2</v>
          </cell>
          <cell r="HB493">
            <v>1.4E-2</v>
          </cell>
          <cell r="HC493">
            <v>1.4E-2</v>
          </cell>
          <cell r="HD493">
            <v>1.9E-2</v>
          </cell>
          <cell r="HE493">
            <v>4.7E-2</v>
          </cell>
          <cell r="HF493">
            <v>5.6000000000000001E-2</v>
          </cell>
          <cell r="HG493">
            <v>5.0999999999999997E-2</v>
          </cell>
          <cell r="HH493">
            <v>6.5000000000000002E-2</v>
          </cell>
          <cell r="HI493">
            <v>5.0999999999999997E-2</v>
          </cell>
          <cell r="HJ493">
            <v>5.0999999999999997E-2</v>
          </cell>
        </row>
        <row r="494">
          <cell r="G494" t="str">
            <v>SHERMAN</v>
          </cell>
          <cell r="L494" t="str">
            <v>AUSL Schools</v>
          </cell>
          <cell r="AB494">
            <v>610172</v>
          </cell>
          <cell r="AR494" t="str">
            <v>30</v>
          </cell>
          <cell r="AS494" t="str">
            <v>weak</v>
          </cell>
          <cell r="AT494" t="str">
            <v>very weak</v>
          </cell>
          <cell r="AU494" t="str">
            <v>neutral</v>
          </cell>
          <cell r="AV494">
            <v>33</v>
          </cell>
          <cell r="AW494">
            <v>14</v>
          </cell>
          <cell r="AX494">
            <v>59</v>
          </cell>
          <cell r="AY494">
            <v>65</v>
          </cell>
          <cell r="AZ494">
            <v>2</v>
          </cell>
          <cell r="BA494">
            <v>0</v>
          </cell>
          <cell r="BB494">
            <v>58</v>
          </cell>
          <cell r="BC494">
            <v>2</v>
          </cell>
          <cell r="BI494">
            <v>1.4999999999999999E-2</v>
          </cell>
          <cell r="BJ494">
            <v>3.1E-2</v>
          </cell>
          <cell r="BK494">
            <v>4.5999999999999999E-2</v>
          </cell>
          <cell r="BL494">
            <v>4.5999999999999999E-2</v>
          </cell>
          <cell r="BM494">
            <v>7.6999999999999999E-2</v>
          </cell>
          <cell r="BN494">
            <v>0.154</v>
          </cell>
          <cell r="BO494">
            <v>0.13800000000000001</v>
          </cell>
          <cell r="BP494">
            <v>0.108</v>
          </cell>
          <cell r="BQ494">
            <v>4.5999999999999999E-2</v>
          </cell>
          <cell r="BR494">
            <v>9.1999999999999998E-2</v>
          </cell>
          <cell r="BS494">
            <v>0.154</v>
          </cell>
          <cell r="BT494">
            <v>0.16900000000000001</v>
          </cell>
          <cell r="BU494">
            <v>0.26200000000000001</v>
          </cell>
          <cell r="BV494">
            <v>0.27700000000000002</v>
          </cell>
          <cell r="BW494">
            <v>0.29199999999999998</v>
          </cell>
          <cell r="BX494">
            <v>0.23100000000000001</v>
          </cell>
          <cell r="BY494">
            <v>0.2</v>
          </cell>
          <cell r="BZ494">
            <v>0.27700000000000002</v>
          </cell>
          <cell r="CA494">
            <v>1.4999999999999999E-2</v>
          </cell>
          <cell r="CB494">
            <v>0</v>
          </cell>
          <cell r="CC494">
            <v>7.6999999999999999E-2</v>
          </cell>
          <cell r="CD494">
            <v>0</v>
          </cell>
          <cell r="CE494">
            <v>0</v>
          </cell>
          <cell r="CF494">
            <v>0</v>
          </cell>
          <cell r="CG494">
            <v>0.56899999999999995</v>
          </cell>
          <cell r="CH494">
            <v>0.58499999999999996</v>
          </cell>
          <cell r="CI494">
            <v>0.53800000000000003</v>
          </cell>
          <cell r="CJ494">
            <v>0.63100000000000001</v>
          </cell>
          <cell r="CK494">
            <v>0.56899999999999995</v>
          </cell>
          <cell r="CL494">
            <v>0.4</v>
          </cell>
          <cell r="CM494">
            <v>0</v>
          </cell>
          <cell r="CN494">
            <v>1.4999999999999999E-2</v>
          </cell>
          <cell r="CO494">
            <v>4.5999999999999999E-2</v>
          </cell>
          <cell r="CP494">
            <v>7.6999999999999999E-2</v>
          </cell>
          <cell r="CQ494">
            <v>3.1E-2</v>
          </cell>
          <cell r="CR494">
            <v>7.6999999999999999E-2</v>
          </cell>
          <cell r="CS494">
            <v>0.154</v>
          </cell>
          <cell r="CT494">
            <v>0.2</v>
          </cell>
          <cell r="CU494">
            <v>0.123</v>
          </cell>
          <cell r="CV494">
            <v>4.5999999999999999E-2</v>
          </cell>
          <cell r="CW494">
            <v>6.2E-2</v>
          </cell>
          <cell r="CX494">
            <v>6.2E-2</v>
          </cell>
          <cell r="CY494">
            <v>4.5999999999999999E-2</v>
          </cell>
          <cell r="CZ494">
            <v>4.5999999999999999E-2</v>
          </cell>
          <cell r="DA494">
            <v>0.108</v>
          </cell>
          <cell r="DB494">
            <v>6.2E-2</v>
          </cell>
          <cell r="DC494">
            <v>0.108</v>
          </cell>
          <cell r="DD494">
            <v>0.123</v>
          </cell>
          <cell r="DE494">
            <v>0.2</v>
          </cell>
          <cell r="DF494">
            <v>0.26200000000000001</v>
          </cell>
          <cell r="DG494">
            <v>0.23100000000000001</v>
          </cell>
          <cell r="DH494">
            <v>0.16900000000000001</v>
          </cell>
          <cell r="DI494">
            <v>0.26200000000000001</v>
          </cell>
          <cell r="DJ494">
            <v>0.29199999999999998</v>
          </cell>
          <cell r="DK494">
            <v>0.23100000000000001</v>
          </cell>
          <cell r="DL494">
            <v>0.2</v>
          </cell>
          <cell r="DM494">
            <v>0.2</v>
          </cell>
          <cell r="DN494">
            <v>3.1E-2</v>
          </cell>
          <cell r="DO494">
            <v>0</v>
          </cell>
          <cell r="DP494">
            <v>1.4999999999999999E-2</v>
          </cell>
          <cell r="DQ494">
            <v>1.4999999999999999E-2</v>
          </cell>
          <cell r="DR494">
            <v>0</v>
          </cell>
          <cell r="DS494">
            <v>1.4999999999999999E-2</v>
          </cell>
          <cell r="DT494">
            <v>3.1E-2</v>
          </cell>
          <cell r="DU494">
            <v>3.1E-2</v>
          </cell>
          <cell r="DV494">
            <v>0</v>
          </cell>
          <cell r="DW494">
            <v>0.72299999999999998</v>
          </cell>
          <cell r="DX494">
            <v>0.66200000000000003</v>
          </cell>
          <cell r="DY494">
            <v>0.64600000000000002</v>
          </cell>
          <cell r="DZ494">
            <v>0.69199999999999995</v>
          </cell>
          <cell r="EA494">
            <v>0.66200000000000003</v>
          </cell>
          <cell r="EB494">
            <v>0.50800000000000001</v>
          </cell>
          <cell r="EC494">
            <v>0.52300000000000002</v>
          </cell>
          <cell r="ED494">
            <v>0.46200000000000002</v>
          </cell>
          <cell r="EE494">
            <v>0.55400000000000005</v>
          </cell>
          <cell r="EF494">
            <v>0.32300000000000001</v>
          </cell>
          <cell r="EG494">
            <v>3.1E-2</v>
          </cell>
          <cell r="EH494">
            <v>0</v>
          </cell>
          <cell r="EJ494">
            <v>0.33800000000000002</v>
          </cell>
          <cell r="EK494">
            <v>0.154</v>
          </cell>
          <cell r="EL494">
            <v>0.108</v>
          </cell>
          <cell r="EN494">
            <v>9.1999999999999998E-2</v>
          </cell>
          <cell r="EO494">
            <v>0.29199999999999998</v>
          </cell>
          <cell r="EP494">
            <v>0.27700000000000002</v>
          </cell>
          <cell r="ER494">
            <v>1.4999999999999999E-2</v>
          </cell>
          <cell r="ES494">
            <v>4.5999999999999999E-2</v>
          </cell>
          <cell r="ET494">
            <v>4.5999999999999999E-2</v>
          </cell>
          <cell r="EV494">
            <v>0.23100000000000001</v>
          </cell>
          <cell r="EW494">
            <v>0.47699999999999998</v>
          </cell>
          <cell r="EX494">
            <v>0.56899999999999995</v>
          </cell>
          <cell r="EZ494">
            <v>6.97</v>
          </cell>
          <cell r="FA494">
            <v>7.6999999999999999E-2</v>
          </cell>
          <cell r="FB494">
            <v>3.1E-2</v>
          </cell>
          <cell r="FC494">
            <v>4.5999999999999999E-2</v>
          </cell>
          <cell r="FD494">
            <v>4.5999999999999999E-2</v>
          </cell>
          <cell r="FE494">
            <v>9.1999999999999998E-2</v>
          </cell>
          <cell r="FF494">
            <v>4.5999999999999999E-2</v>
          </cell>
          <cell r="FG494">
            <v>0.154</v>
          </cell>
          <cell r="FH494">
            <v>0.108</v>
          </cell>
          <cell r="FI494">
            <v>3.1E-2</v>
          </cell>
          <cell r="FJ494">
            <v>0.32300000000000001</v>
          </cell>
          <cell r="FK494">
            <v>4.5999999999999999E-2</v>
          </cell>
          <cell r="GA494">
            <v>4.5999999999999999E-2</v>
          </cell>
          <cell r="GB494">
            <v>1.4999999999999999E-2</v>
          </cell>
          <cell r="GC494">
            <v>4.5999999999999999E-2</v>
          </cell>
          <cell r="GD494">
            <v>3.1E-2</v>
          </cell>
          <cell r="GE494">
            <v>4.5999999999999999E-2</v>
          </cell>
          <cell r="GF494">
            <v>1.4999999999999999E-2</v>
          </cell>
          <cell r="GG494">
            <v>0.215</v>
          </cell>
          <cell r="GH494">
            <v>0.2</v>
          </cell>
          <cell r="GI494">
            <v>0.13800000000000001</v>
          </cell>
          <cell r="GJ494">
            <v>0.26200000000000001</v>
          </cell>
          <cell r="GK494">
            <v>0.26200000000000001</v>
          </cell>
          <cell r="GL494">
            <v>0.215</v>
          </cell>
          <cell r="GM494">
            <v>0.49199999999999999</v>
          </cell>
          <cell r="GN494">
            <v>0.36899999999999999</v>
          </cell>
          <cell r="GO494">
            <v>0.4</v>
          </cell>
          <cell r="GP494">
            <v>0.44600000000000001</v>
          </cell>
          <cell r="GQ494">
            <v>0.33800000000000002</v>
          </cell>
          <cell r="GR494">
            <v>0.55400000000000005</v>
          </cell>
          <cell r="GS494">
            <v>4.5999999999999999E-2</v>
          </cell>
          <cell r="GT494">
            <v>0.23100000000000001</v>
          </cell>
          <cell r="GU494">
            <v>0.215</v>
          </cell>
          <cell r="GV494">
            <v>9.1999999999999998E-2</v>
          </cell>
          <cell r="GW494">
            <v>0.16900000000000001</v>
          </cell>
          <cell r="GX494">
            <v>4.5999999999999999E-2</v>
          </cell>
          <cell r="GY494">
            <v>0.13800000000000001</v>
          </cell>
          <cell r="GZ494">
            <v>0.123</v>
          </cell>
          <cell r="HA494">
            <v>0.108</v>
          </cell>
          <cell r="HB494">
            <v>0.123</v>
          </cell>
          <cell r="HC494">
            <v>0.123</v>
          </cell>
          <cell r="HD494">
            <v>0.123</v>
          </cell>
          <cell r="HE494">
            <v>6.2E-2</v>
          </cell>
          <cell r="HF494">
            <v>6.2E-2</v>
          </cell>
          <cell r="HG494">
            <v>9.1999999999999998E-2</v>
          </cell>
          <cell r="HH494">
            <v>4.5999999999999999E-2</v>
          </cell>
          <cell r="HI494">
            <v>6.2E-2</v>
          </cell>
          <cell r="HJ494">
            <v>4.5999999999999999E-2</v>
          </cell>
        </row>
        <row r="495">
          <cell r="G495" t="str">
            <v>SHERWOOD</v>
          </cell>
          <cell r="L495" t="str">
            <v>Englewood-Gresham Elementary Network</v>
          </cell>
          <cell r="AB495">
            <v>610173</v>
          </cell>
          <cell r="AR495" t="str">
            <v>56</v>
          </cell>
          <cell r="AS495" t="str">
            <v>strong</v>
          </cell>
          <cell r="AT495" t="str">
            <v>strong</v>
          </cell>
          <cell r="AU495" t="str">
            <v>strong</v>
          </cell>
          <cell r="AV495">
            <v>72</v>
          </cell>
          <cell r="AW495">
            <v>65</v>
          </cell>
          <cell r="AX495">
            <v>68</v>
          </cell>
          <cell r="AY495">
            <v>104</v>
          </cell>
          <cell r="AZ495">
            <v>1</v>
          </cell>
          <cell r="BA495">
            <v>0</v>
          </cell>
          <cell r="BB495">
            <v>101</v>
          </cell>
          <cell r="BC495">
            <v>0</v>
          </cell>
          <cell r="BI495">
            <v>2.9000000000000001E-2</v>
          </cell>
          <cell r="BJ495">
            <v>0</v>
          </cell>
          <cell r="BK495">
            <v>0</v>
          </cell>
          <cell r="BL495">
            <v>0.01</v>
          </cell>
          <cell r="BM495">
            <v>0</v>
          </cell>
          <cell r="BN495">
            <v>4.8000000000000001E-2</v>
          </cell>
          <cell r="BO495">
            <v>0</v>
          </cell>
          <cell r="BP495">
            <v>2.9000000000000001E-2</v>
          </cell>
          <cell r="BQ495">
            <v>2.9000000000000001E-2</v>
          </cell>
          <cell r="BR495">
            <v>1.9E-2</v>
          </cell>
          <cell r="BS495">
            <v>7.6999999999999999E-2</v>
          </cell>
          <cell r="BT495">
            <v>0.115</v>
          </cell>
          <cell r="BU495">
            <v>0.23100000000000001</v>
          </cell>
          <cell r="BV495">
            <v>0.16300000000000001</v>
          </cell>
          <cell r="BW495">
            <v>0.28799999999999998</v>
          </cell>
          <cell r="BX495">
            <v>0.154</v>
          </cell>
          <cell r="BY495">
            <v>0.24</v>
          </cell>
          <cell r="BZ495">
            <v>0.20200000000000001</v>
          </cell>
          <cell r="CA495">
            <v>0</v>
          </cell>
          <cell r="CB495">
            <v>0</v>
          </cell>
          <cell r="CC495">
            <v>0.01</v>
          </cell>
          <cell r="CD495">
            <v>1.9E-2</v>
          </cell>
          <cell r="CE495">
            <v>0</v>
          </cell>
          <cell r="CF495">
            <v>2.9000000000000001E-2</v>
          </cell>
          <cell r="CG495">
            <v>0.74</v>
          </cell>
          <cell r="CH495">
            <v>0.80800000000000005</v>
          </cell>
          <cell r="CI495">
            <v>0.67300000000000004</v>
          </cell>
          <cell r="CJ495">
            <v>0.79800000000000004</v>
          </cell>
          <cell r="CK495">
            <v>0.68300000000000005</v>
          </cell>
          <cell r="CL495">
            <v>0.60599999999999998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0.01</v>
          </cell>
          <cell r="CT495">
            <v>8.6999999999999994E-2</v>
          </cell>
          <cell r="CU495">
            <v>1.9E-2</v>
          </cell>
          <cell r="CV495">
            <v>1.9E-2</v>
          </cell>
          <cell r="CW495">
            <v>0.01</v>
          </cell>
          <cell r="CX495">
            <v>1.9E-2</v>
          </cell>
          <cell r="CY495">
            <v>2.9000000000000001E-2</v>
          </cell>
          <cell r="CZ495">
            <v>1.9E-2</v>
          </cell>
          <cell r="DA495">
            <v>3.7999999999999999E-2</v>
          </cell>
          <cell r="DB495">
            <v>6.7000000000000004E-2</v>
          </cell>
          <cell r="DC495">
            <v>9.6000000000000002E-2</v>
          </cell>
          <cell r="DD495">
            <v>6.7000000000000004E-2</v>
          </cell>
          <cell r="DE495">
            <v>9.6000000000000002E-2</v>
          </cell>
          <cell r="DF495">
            <v>0.13500000000000001</v>
          </cell>
          <cell r="DG495">
            <v>0.13500000000000001</v>
          </cell>
          <cell r="DH495">
            <v>0.125</v>
          </cell>
          <cell r="DI495">
            <v>0.13500000000000001</v>
          </cell>
          <cell r="DJ495">
            <v>0.24</v>
          </cell>
          <cell r="DK495">
            <v>0.20200000000000001</v>
          </cell>
          <cell r="DL495">
            <v>0.14399999999999999</v>
          </cell>
          <cell r="DM495">
            <v>0.23100000000000001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0.88500000000000001</v>
          </cell>
          <cell r="DX495">
            <v>0.85599999999999998</v>
          </cell>
          <cell r="DY495">
            <v>0.84599999999999997</v>
          </cell>
          <cell r="DZ495">
            <v>0.84599999999999997</v>
          </cell>
          <cell r="EA495">
            <v>0.84599999999999997</v>
          </cell>
          <cell r="EB495">
            <v>0.72099999999999997</v>
          </cell>
          <cell r="EC495">
            <v>0.72099999999999997</v>
          </cell>
          <cell r="ED495">
            <v>0.67300000000000004</v>
          </cell>
          <cell r="EE495">
            <v>0.68300000000000005</v>
          </cell>
          <cell r="EF495">
            <v>0.433</v>
          </cell>
          <cell r="EG495">
            <v>1.9E-2</v>
          </cell>
          <cell r="EH495">
            <v>0.01</v>
          </cell>
          <cell r="EJ495">
            <v>0.26</v>
          </cell>
          <cell r="EK495">
            <v>6.7000000000000004E-2</v>
          </cell>
          <cell r="EL495">
            <v>1.9E-2</v>
          </cell>
          <cell r="EN495">
            <v>0.115</v>
          </cell>
          <cell r="EO495">
            <v>0.23100000000000001</v>
          </cell>
          <cell r="EP495">
            <v>0.26</v>
          </cell>
          <cell r="ER495">
            <v>0</v>
          </cell>
          <cell r="ES495">
            <v>1.9E-2</v>
          </cell>
          <cell r="ET495">
            <v>5.8000000000000003E-2</v>
          </cell>
          <cell r="EV495">
            <v>0.192</v>
          </cell>
          <cell r="EW495">
            <v>0.66300000000000003</v>
          </cell>
          <cell r="EX495">
            <v>0.65400000000000003</v>
          </cell>
          <cell r="EZ495">
            <v>8.34</v>
          </cell>
          <cell r="FA495">
            <v>0</v>
          </cell>
          <cell r="FB495">
            <v>0</v>
          </cell>
          <cell r="FC495">
            <v>0.01</v>
          </cell>
          <cell r="FD495">
            <v>4.8000000000000001E-2</v>
          </cell>
          <cell r="FE495">
            <v>5.8000000000000003E-2</v>
          </cell>
          <cell r="FF495">
            <v>6.7000000000000004E-2</v>
          </cell>
          <cell r="FG495">
            <v>0.106</v>
          </cell>
          <cell r="FH495">
            <v>0.14399999999999999</v>
          </cell>
          <cell r="FI495">
            <v>0.14399999999999999</v>
          </cell>
          <cell r="FJ495">
            <v>0.42299999999999999</v>
          </cell>
          <cell r="FK495">
            <v>0</v>
          </cell>
          <cell r="GA495">
            <v>0</v>
          </cell>
          <cell r="GB495">
            <v>0</v>
          </cell>
          <cell r="GC495">
            <v>1.9E-2</v>
          </cell>
          <cell r="GD495">
            <v>0.01</v>
          </cell>
          <cell r="GE495">
            <v>4.8000000000000001E-2</v>
          </cell>
          <cell r="GF495">
            <v>0</v>
          </cell>
          <cell r="GG495">
            <v>0.317</v>
          </cell>
          <cell r="GH495">
            <v>0.24</v>
          </cell>
          <cell r="GI495">
            <v>0.26</v>
          </cell>
          <cell r="GJ495">
            <v>0.317</v>
          </cell>
          <cell r="GK495">
            <v>0.36499999999999999</v>
          </cell>
          <cell r="GL495">
            <v>0.27900000000000003</v>
          </cell>
          <cell r="GM495">
            <v>0.64400000000000002</v>
          </cell>
          <cell r="GN495">
            <v>0.55800000000000005</v>
          </cell>
          <cell r="GO495">
            <v>0.55800000000000005</v>
          </cell>
          <cell r="GP495">
            <v>0.60599999999999998</v>
          </cell>
          <cell r="GQ495">
            <v>0.48099999999999998</v>
          </cell>
          <cell r="GR495">
            <v>0.67300000000000004</v>
          </cell>
          <cell r="GS495">
            <v>1.9E-2</v>
          </cell>
          <cell r="GT495">
            <v>0.154</v>
          </cell>
          <cell r="GU495">
            <v>0.115</v>
          </cell>
          <cell r="GV495">
            <v>3.7999999999999999E-2</v>
          </cell>
          <cell r="GW495">
            <v>6.7000000000000004E-2</v>
          </cell>
          <cell r="GX495">
            <v>0.01</v>
          </cell>
          <cell r="GY495">
            <v>1.9E-2</v>
          </cell>
          <cell r="GZ495">
            <v>4.8000000000000001E-2</v>
          </cell>
          <cell r="HA495">
            <v>3.7999999999999999E-2</v>
          </cell>
          <cell r="HB495">
            <v>1.9E-2</v>
          </cell>
          <cell r="HC495">
            <v>1.9E-2</v>
          </cell>
          <cell r="HD495">
            <v>1.9E-2</v>
          </cell>
          <cell r="HE495">
            <v>0</v>
          </cell>
          <cell r="HF495">
            <v>0</v>
          </cell>
          <cell r="HG495">
            <v>0.01</v>
          </cell>
          <cell r="HH495">
            <v>0.01</v>
          </cell>
          <cell r="HI495">
            <v>1.9E-2</v>
          </cell>
          <cell r="HJ495">
            <v>1.9E-2</v>
          </cell>
        </row>
        <row r="496">
          <cell r="G496" t="str">
            <v>SHIELDS</v>
          </cell>
          <cell r="L496" t="str">
            <v>Pershing Elementary Network</v>
          </cell>
          <cell r="AB496">
            <v>610174</v>
          </cell>
          <cell r="AR496" t="str">
            <v>61</v>
          </cell>
          <cell r="AS496" t="str">
            <v>weak</v>
          </cell>
          <cell r="AT496" t="str">
            <v>neutral</v>
          </cell>
          <cell r="AU496" t="str">
            <v>neutral</v>
          </cell>
          <cell r="AV496">
            <v>36</v>
          </cell>
          <cell r="AW496">
            <v>59</v>
          </cell>
          <cell r="AX496">
            <v>53</v>
          </cell>
          <cell r="AY496">
            <v>614</v>
          </cell>
          <cell r="AZ496">
            <v>8</v>
          </cell>
          <cell r="BA496">
            <v>1</v>
          </cell>
          <cell r="BB496">
            <v>5</v>
          </cell>
          <cell r="BC496">
            <v>570</v>
          </cell>
          <cell r="BI496">
            <v>3.1E-2</v>
          </cell>
          <cell r="BJ496">
            <v>1.6E-2</v>
          </cell>
          <cell r="BK496">
            <v>3.1E-2</v>
          </cell>
          <cell r="BL496">
            <v>1.4999999999999999E-2</v>
          </cell>
          <cell r="BM496">
            <v>1.0999999999999999E-2</v>
          </cell>
          <cell r="BN496">
            <v>5.8999999999999997E-2</v>
          </cell>
          <cell r="BO496">
            <v>9.0999999999999998E-2</v>
          </cell>
          <cell r="BP496">
            <v>6.4000000000000001E-2</v>
          </cell>
          <cell r="BQ496">
            <v>4.7E-2</v>
          </cell>
          <cell r="BR496">
            <v>5.3999999999999999E-2</v>
          </cell>
          <cell r="BS496">
            <v>7.0000000000000007E-2</v>
          </cell>
          <cell r="BT496">
            <v>0.184</v>
          </cell>
          <cell r="BU496">
            <v>0.44800000000000001</v>
          </cell>
          <cell r="BV496">
            <v>0.38100000000000001</v>
          </cell>
          <cell r="BW496">
            <v>0.44</v>
          </cell>
          <cell r="BX496">
            <v>0.26900000000000002</v>
          </cell>
          <cell r="BY496">
            <v>0.39900000000000002</v>
          </cell>
          <cell r="BZ496">
            <v>0.33100000000000002</v>
          </cell>
          <cell r="CA496">
            <v>2.3E-2</v>
          </cell>
          <cell r="CB496">
            <v>2.3E-2</v>
          </cell>
          <cell r="CC496">
            <v>5.1999999999999998E-2</v>
          </cell>
          <cell r="CD496">
            <v>2.8000000000000001E-2</v>
          </cell>
          <cell r="CE496">
            <v>3.5999999999999997E-2</v>
          </cell>
          <cell r="CF496">
            <v>5.3999999999999999E-2</v>
          </cell>
          <cell r="CG496">
            <v>0.40699999999999997</v>
          </cell>
          <cell r="CH496">
            <v>0.51600000000000001</v>
          </cell>
          <cell r="CI496">
            <v>0.43</v>
          </cell>
          <cell r="CJ496">
            <v>0.63500000000000001</v>
          </cell>
          <cell r="CK496">
            <v>0.48399999999999999</v>
          </cell>
          <cell r="CL496">
            <v>0.373</v>
          </cell>
          <cell r="CM496">
            <v>2E-3</v>
          </cell>
          <cell r="CN496">
            <v>0</v>
          </cell>
          <cell r="CO496">
            <v>2E-3</v>
          </cell>
          <cell r="CP496">
            <v>7.0000000000000001E-3</v>
          </cell>
          <cell r="CQ496">
            <v>0</v>
          </cell>
          <cell r="CR496">
            <v>3.0000000000000001E-3</v>
          </cell>
          <cell r="CS496">
            <v>0.01</v>
          </cell>
          <cell r="CT496">
            <v>3.5999999999999997E-2</v>
          </cell>
          <cell r="CU496">
            <v>2.1000000000000001E-2</v>
          </cell>
          <cell r="CV496">
            <v>7.0000000000000001E-3</v>
          </cell>
          <cell r="CW496">
            <v>5.0000000000000001E-3</v>
          </cell>
          <cell r="CX496">
            <v>1.7999999999999999E-2</v>
          </cell>
          <cell r="CY496">
            <v>2.3E-2</v>
          </cell>
          <cell r="CZ496">
            <v>1.2999999999999999E-2</v>
          </cell>
          <cell r="DA496">
            <v>2.1000000000000001E-2</v>
          </cell>
          <cell r="DB496">
            <v>0.05</v>
          </cell>
          <cell r="DC496">
            <v>9.8000000000000004E-2</v>
          </cell>
          <cell r="DD496">
            <v>4.3999999999999997E-2</v>
          </cell>
          <cell r="DE496">
            <v>0.13400000000000001</v>
          </cell>
          <cell r="DF496">
            <v>0.16600000000000001</v>
          </cell>
          <cell r="DG496">
            <v>0.187</v>
          </cell>
          <cell r="DH496">
            <v>0.24099999999999999</v>
          </cell>
          <cell r="DI496">
            <v>0.17799999999999999</v>
          </cell>
          <cell r="DJ496">
            <v>0.25700000000000001</v>
          </cell>
          <cell r="DK496">
            <v>0.23</v>
          </cell>
          <cell r="DL496">
            <v>0.26700000000000002</v>
          </cell>
          <cell r="DM496">
            <v>0.23499999999999999</v>
          </cell>
          <cell r="DN496">
            <v>2.3E-2</v>
          </cell>
          <cell r="DO496">
            <v>2.1000000000000001E-2</v>
          </cell>
          <cell r="DP496">
            <v>3.1E-2</v>
          </cell>
          <cell r="DQ496">
            <v>3.1E-2</v>
          </cell>
          <cell r="DR496">
            <v>2.9000000000000001E-2</v>
          </cell>
          <cell r="DS496">
            <v>3.5999999999999997E-2</v>
          </cell>
          <cell r="DT496">
            <v>2.8000000000000001E-2</v>
          </cell>
          <cell r="DU496">
            <v>3.3000000000000002E-2</v>
          </cell>
          <cell r="DV496">
            <v>4.2000000000000003E-2</v>
          </cell>
          <cell r="DW496">
            <v>0.83599999999999997</v>
          </cell>
          <cell r="DX496">
            <v>0.80800000000000005</v>
          </cell>
          <cell r="DY496">
            <v>0.76200000000000001</v>
          </cell>
          <cell r="DZ496">
            <v>0.69899999999999995</v>
          </cell>
          <cell r="EA496">
            <v>0.78</v>
          </cell>
          <cell r="EB496">
            <v>0.68200000000000005</v>
          </cell>
          <cell r="EC496">
            <v>0.68200000000000005</v>
          </cell>
          <cell r="ED496">
            <v>0.56699999999999995</v>
          </cell>
          <cell r="EE496">
            <v>0.65800000000000003</v>
          </cell>
          <cell r="EF496">
            <v>0.35299999999999998</v>
          </cell>
          <cell r="EG496">
            <v>0.02</v>
          </cell>
          <cell r="EH496">
            <v>0.01</v>
          </cell>
          <cell r="EJ496">
            <v>0.27200000000000002</v>
          </cell>
          <cell r="EK496">
            <v>8.5999999999999993E-2</v>
          </cell>
          <cell r="EL496">
            <v>2.3E-2</v>
          </cell>
          <cell r="EN496">
            <v>0.158</v>
          </cell>
          <cell r="EO496">
            <v>0.36599999999999999</v>
          </cell>
          <cell r="EP496">
            <v>0.29299999999999998</v>
          </cell>
          <cell r="ER496">
            <v>0.104</v>
          </cell>
          <cell r="ES496">
            <v>5.7000000000000002E-2</v>
          </cell>
          <cell r="ET496">
            <v>0.08</v>
          </cell>
          <cell r="EV496">
            <v>0.112</v>
          </cell>
          <cell r="EW496">
            <v>0.47099999999999997</v>
          </cell>
          <cell r="EX496">
            <v>0.59399999999999997</v>
          </cell>
          <cell r="EZ496">
            <v>8.5399999999999991</v>
          </cell>
          <cell r="FA496">
            <v>5.0000000000000001E-3</v>
          </cell>
          <cell r="FB496">
            <v>0.01</v>
          </cell>
          <cell r="FC496">
            <v>1.0999999999999999E-2</v>
          </cell>
          <cell r="FD496">
            <v>1.2999999999999999E-2</v>
          </cell>
          <cell r="FE496">
            <v>4.7E-2</v>
          </cell>
          <cell r="FF496">
            <v>3.4000000000000002E-2</v>
          </cell>
          <cell r="FG496">
            <v>7.6999999999999999E-2</v>
          </cell>
          <cell r="FH496">
            <v>0.14299999999999999</v>
          </cell>
          <cell r="FI496">
            <v>0.184</v>
          </cell>
          <cell r="FJ496">
            <v>0.40200000000000002</v>
          </cell>
          <cell r="FK496">
            <v>7.2999999999999995E-2</v>
          </cell>
          <cell r="GA496">
            <v>7.0000000000000001E-3</v>
          </cell>
          <cell r="GB496">
            <v>8.0000000000000002E-3</v>
          </cell>
          <cell r="GC496">
            <v>1.6E-2</v>
          </cell>
          <cell r="GD496">
            <v>1.7999999999999999E-2</v>
          </cell>
          <cell r="GE496">
            <v>9.9000000000000005E-2</v>
          </cell>
          <cell r="GF496">
            <v>1.6E-2</v>
          </cell>
          <cell r="GG496">
            <v>0.30599999999999999</v>
          </cell>
          <cell r="GH496">
            <v>0.30299999999999999</v>
          </cell>
          <cell r="GI496">
            <v>0.30499999999999999</v>
          </cell>
          <cell r="GJ496">
            <v>0.28299999999999997</v>
          </cell>
          <cell r="GK496">
            <v>0.39300000000000002</v>
          </cell>
          <cell r="GL496">
            <v>0.35499999999999998</v>
          </cell>
          <cell r="GM496">
            <v>0.57699999999999996</v>
          </cell>
          <cell r="GN496">
            <v>0.432</v>
          </cell>
          <cell r="GO496">
            <v>0.46700000000000003</v>
          </cell>
          <cell r="GP496">
            <v>0.5</v>
          </cell>
          <cell r="GQ496">
            <v>0.32200000000000001</v>
          </cell>
          <cell r="GR496">
            <v>0.47599999999999998</v>
          </cell>
          <cell r="GS496">
            <v>4.2000000000000003E-2</v>
          </cell>
          <cell r="GT496">
            <v>0.16</v>
          </cell>
          <cell r="GU496">
            <v>0.11700000000000001</v>
          </cell>
          <cell r="GV496">
            <v>9.6000000000000002E-2</v>
          </cell>
          <cell r="GW496">
            <v>9.4E-2</v>
          </cell>
          <cell r="GX496">
            <v>7.2999999999999995E-2</v>
          </cell>
          <cell r="GY496">
            <v>1.7999999999999999E-2</v>
          </cell>
          <cell r="GZ496">
            <v>1.7999999999999999E-2</v>
          </cell>
          <cell r="HA496">
            <v>1.6E-2</v>
          </cell>
          <cell r="HB496">
            <v>1.6E-2</v>
          </cell>
          <cell r="HC496">
            <v>1.2999999999999999E-2</v>
          </cell>
          <cell r="HD496">
            <v>1.0999999999999999E-2</v>
          </cell>
          <cell r="HE496">
            <v>0.05</v>
          </cell>
          <cell r="HF496">
            <v>0.08</v>
          </cell>
          <cell r="HG496">
            <v>7.8E-2</v>
          </cell>
          <cell r="HH496">
            <v>8.5999999999999993E-2</v>
          </cell>
          <cell r="HI496">
            <v>7.8E-2</v>
          </cell>
          <cell r="HJ496">
            <v>6.8000000000000005E-2</v>
          </cell>
        </row>
        <row r="497">
          <cell r="G497" t="str">
            <v>SHOESMITH</v>
          </cell>
          <cell r="L497" t="str">
            <v>Burnham Park Elementary Network</v>
          </cell>
          <cell r="AB497">
            <v>610175</v>
          </cell>
          <cell r="AR497" t="str">
            <v>56</v>
          </cell>
          <cell r="AS497" t="str">
            <v>strong</v>
          </cell>
          <cell r="AT497" t="str">
            <v>very strong</v>
          </cell>
          <cell r="AU497" t="str">
            <v>strong</v>
          </cell>
          <cell r="AV497">
            <v>68</v>
          </cell>
          <cell r="AW497">
            <v>81</v>
          </cell>
          <cell r="AX497">
            <v>60</v>
          </cell>
          <cell r="AY497">
            <v>155</v>
          </cell>
          <cell r="AZ497">
            <v>1</v>
          </cell>
          <cell r="BA497">
            <v>1</v>
          </cell>
          <cell r="BB497">
            <v>140</v>
          </cell>
          <cell r="BC497">
            <v>3</v>
          </cell>
          <cell r="BI497">
            <v>0</v>
          </cell>
          <cell r="BJ497">
            <v>0</v>
          </cell>
          <cell r="BK497">
            <v>6.0000000000000001E-3</v>
          </cell>
          <cell r="BL497">
            <v>6.0000000000000001E-3</v>
          </cell>
          <cell r="BM497">
            <v>6.0000000000000001E-3</v>
          </cell>
          <cell r="BN497">
            <v>2.5999999999999999E-2</v>
          </cell>
          <cell r="BO497">
            <v>1.9E-2</v>
          </cell>
          <cell r="BP497">
            <v>1.2999999999999999E-2</v>
          </cell>
          <cell r="BQ497">
            <v>3.9E-2</v>
          </cell>
          <cell r="BR497">
            <v>3.2000000000000001E-2</v>
          </cell>
          <cell r="BS497">
            <v>9.7000000000000003E-2</v>
          </cell>
          <cell r="BT497">
            <v>0.10299999999999999</v>
          </cell>
          <cell r="BU497">
            <v>0.27100000000000002</v>
          </cell>
          <cell r="BV497">
            <v>0.245</v>
          </cell>
          <cell r="BW497">
            <v>0.28399999999999997</v>
          </cell>
          <cell r="BX497">
            <v>0.161</v>
          </cell>
          <cell r="BY497">
            <v>0.28999999999999998</v>
          </cell>
          <cell r="BZ497">
            <v>0.25800000000000001</v>
          </cell>
          <cell r="CA497">
            <v>1.9E-2</v>
          </cell>
          <cell r="CB497">
            <v>6.0000000000000001E-3</v>
          </cell>
          <cell r="CC497">
            <v>1.9E-2</v>
          </cell>
          <cell r="CD497">
            <v>1.9E-2</v>
          </cell>
          <cell r="CE497">
            <v>3.9E-2</v>
          </cell>
          <cell r="CF497">
            <v>2.5999999999999999E-2</v>
          </cell>
          <cell r="CG497">
            <v>0.69</v>
          </cell>
          <cell r="CH497">
            <v>0.73499999999999999</v>
          </cell>
          <cell r="CI497">
            <v>0.65200000000000002</v>
          </cell>
          <cell r="CJ497">
            <v>0.78100000000000003</v>
          </cell>
          <cell r="CK497">
            <v>0.56799999999999995</v>
          </cell>
          <cell r="CL497">
            <v>0.58699999999999997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6.0000000000000001E-3</v>
          </cell>
          <cell r="CT497">
            <v>4.4999999999999998E-2</v>
          </cell>
          <cell r="CU497">
            <v>2.5999999999999999E-2</v>
          </cell>
          <cell r="CV497">
            <v>1.2999999999999999E-2</v>
          </cell>
          <cell r="CW497">
            <v>6.0000000000000001E-3</v>
          </cell>
          <cell r="CX497">
            <v>0</v>
          </cell>
          <cell r="CY497">
            <v>0</v>
          </cell>
          <cell r="CZ497">
            <v>1.2999999999999999E-2</v>
          </cell>
          <cell r="DA497">
            <v>4.4999999999999998E-2</v>
          </cell>
          <cell r="DB497">
            <v>3.2000000000000001E-2</v>
          </cell>
          <cell r="DC497">
            <v>7.6999999999999999E-2</v>
          </cell>
          <cell r="DD497">
            <v>2.5999999999999999E-2</v>
          </cell>
          <cell r="DE497">
            <v>3.9E-2</v>
          </cell>
          <cell r="DF497">
            <v>5.1999999999999998E-2</v>
          </cell>
          <cell r="DG497">
            <v>0.09</v>
          </cell>
          <cell r="DH497">
            <v>0.09</v>
          </cell>
          <cell r="DI497">
            <v>9.7000000000000003E-2</v>
          </cell>
          <cell r="DJ497">
            <v>0.23899999999999999</v>
          </cell>
          <cell r="DK497">
            <v>0.13500000000000001</v>
          </cell>
          <cell r="DL497">
            <v>0.18099999999999999</v>
          </cell>
          <cell r="DM497">
            <v>0.19400000000000001</v>
          </cell>
          <cell r="DN497">
            <v>0</v>
          </cell>
          <cell r="DO497">
            <v>0</v>
          </cell>
          <cell r="DP497">
            <v>1.2999999999999999E-2</v>
          </cell>
          <cell r="DQ497">
            <v>0</v>
          </cell>
          <cell r="DR497">
            <v>6.0000000000000001E-3</v>
          </cell>
          <cell r="DS497">
            <v>1.2999999999999999E-2</v>
          </cell>
          <cell r="DT497">
            <v>1.2999999999999999E-2</v>
          </cell>
          <cell r="DU497">
            <v>6.0000000000000001E-3</v>
          </cell>
          <cell r="DV497">
            <v>6.0000000000000001E-3</v>
          </cell>
          <cell r="DW497">
            <v>0.94799999999999995</v>
          </cell>
          <cell r="DX497">
            <v>0.94199999999999995</v>
          </cell>
          <cell r="DY497">
            <v>0.89700000000000002</v>
          </cell>
          <cell r="DZ497">
            <v>0.91</v>
          </cell>
          <cell r="EA497">
            <v>0.88400000000000001</v>
          </cell>
          <cell r="EB497">
            <v>0.70299999999999996</v>
          </cell>
          <cell r="EC497">
            <v>0.81299999999999994</v>
          </cell>
          <cell r="ED497">
            <v>0.69</v>
          </cell>
          <cell r="EE497">
            <v>0.748</v>
          </cell>
          <cell r="EF497">
            <v>0.45200000000000001</v>
          </cell>
          <cell r="EG497">
            <v>0</v>
          </cell>
          <cell r="EH497">
            <v>0</v>
          </cell>
          <cell r="EJ497">
            <v>0.32900000000000001</v>
          </cell>
          <cell r="EK497">
            <v>3.9E-2</v>
          </cell>
          <cell r="EL497">
            <v>3.9E-2</v>
          </cell>
          <cell r="EN497">
            <v>6.5000000000000002E-2</v>
          </cell>
          <cell r="EO497">
            <v>0.27100000000000002</v>
          </cell>
          <cell r="EP497">
            <v>0.27700000000000002</v>
          </cell>
          <cell r="ER497">
            <v>3.2000000000000001E-2</v>
          </cell>
          <cell r="ES497">
            <v>3.2000000000000001E-2</v>
          </cell>
          <cell r="ET497">
            <v>3.2000000000000001E-2</v>
          </cell>
          <cell r="EV497">
            <v>0.123</v>
          </cell>
          <cell r="EW497">
            <v>0.65800000000000003</v>
          </cell>
          <cell r="EX497">
            <v>0.65200000000000002</v>
          </cell>
          <cell r="EZ497">
            <v>8.3000000000000007</v>
          </cell>
          <cell r="FA497">
            <v>1.2999999999999999E-2</v>
          </cell>
          <cell r="FB497">
            <v>6.0000000000000001E-3</v>
          </cell>
          <cell r="FC497">
            <v>2.5999999999999999E-2</v>
          </cell>
          <cell r="FD497">
            <v>1.2999999999999999E-2</v>
          </cell>
          <cell r="FE497">
            <v>7.0999999999999994E-2</v>
          </cell>
          <cell r="FF497">
            <v>6.0000000000000001E-3</v>
          </cell>
          <cell r="FG497">
            <v>0.10299999999999999</v>
          </cell>
          <cell r="FH497">
            <v>0.18099999999999999</v>
          </cell>
          <cell r="FI497">
            <v>0.155</v>
          </cell>
          <cell r="FJ497">
            <v>0.38700000000000001</v>
          </cell>
          <cell r="FK497">
            <v>3.9E-2</v>
          </cell>
          <cell r="GA497">
            <v>2.5999999999999999E-2</v>
          </cell>
          <cell r="GB497">
            <v>1.9E-2</v>
          </cell>
          <cell r="GC497">
            <v>5.1999999999999998E-2</v>
          </cell>
          <cell r="GD497">
            <v>1.9E-2</v>
          </cell>
          <cell r="GE497">
            <v>7.0999999999999994E-2</v>
          </cell>
          <cell r="GF497">
            <v>1.2999999999999999E-2</v>
          </cell>
          <cell r="GG497">
            <v>0.23200000000000001</v>
          </cell>
          <cell r="GH497">
            <v>0.27100000000000002</v>
          </cell>
          <cell r="GI497">
            <v>0.245</v>
          </cell>
          <cell r="GJ497">
            <v>0.29699999999999999</v>
          </cell>
          <cell r="GK497">
            <v>0.39400000000000002</v>
          </cell>
          <cell r="GL497">
            <v>0.33500000000000002</v>
          </cell>
          <cell r="GM497">
            <v>0.67100000000000004</v>
          </cell>
          <cell r="GN497">
            <v>0.45800000000000002</v>
          </cell>
          <cell r="GO497">
            <v>0.45800000000000002</v>
          </cell>
          <cell r="GP497">
            <v>0.56100000000000005</v>
          </cell>
          <cell r="GQ497">
            <v>0.432</v>
          </cell>
          <cell r="GR497">
            <v>0.57399999999999995</v>
          </cell>
          <cell r="GS497">
            <v>3.2000000000000001E-2</v>
          </cell>
          <cell r="GT497">
            <v>0.187</v>
          </cell>
          <cell r="GU497">
            <v>0.19400000000000001</v>
          </cell>
          <cell r="GV497">
            <v>6.5000000000000002E-2</v>
          </cell>
          <cell r="GW497">
            <v>5.1999999999999998E-2</v>
          </cell>
          <cell r="GX497">
            <v>3.9E-2</v>
          </cell>
          <cell r="GY497">
            <v>1.9E-2</v>
          </cell>
          <cell r="GZ497">
            <v>1.9E-2</v>
          </cell>
          <cell r="HA497">
            <v>1.2999999999999999E-2</v>
          </cell>
          <cell r="HB497">
            <v>1.9E-2</v>
          </cell>
          <cell r="HC497">
            <v>1.9E-2</v>
          </cell>
          <cell r="HD497">
            <v>1.2999999999999999E-2</v>
          </cell>
          <cell r="HE497">
            <v>1.9E-2</v>
          </cell>
          <cell r="HF497">
            <v>4.4999999999999998E-2</v>
          </cell>
          <cell r="HG497">
            <v>3.9E-2</v>
          </cell>
          <cell r="HH497">
            <v>3.9E-2</v>
          </cell>
          <cell r="HI497">
            <v>3.2000000000000001E-2</v>
          </cell>
          <cell r="HJ497">
            <v>2.5999999999999999E-2</v>
          </cell>
        </row>
        <row r="498">
          <cell r="G498" t="str">
            <v>SHOOP</v>
          </cell>
          <cell r="L498" t="str">
            <v>Rock Island Elementary Network</v>
          </cell>
          <cell r="AB498">
            <v>610176</v>
          </cell>
          <cell r="AR498" t="str">
            <v>51</v>
          </cell>
          <cell r="AS498" t="str">
            <v>strong</v>
          </cell>
          <cell r="AT498" t="str">
            <v>neutral</v>
          </cell>
          <cell r="AU498" t="str">
            <v>neutral</v>
          </cell>
          <cell r="AV498">
            <v>65</v>
          </cell>
          <cell r="AW498">
            <v>49</v>
          </cell>
          <cell r="AX498">
            <v>49</v>
          </cell>
          <cell r="AY498">
            <v>159</v>
          </cell>
          <cell r="AZ498">
            <v>0</v>
          </cell>
          <cell r="BA498">
            <v>0</v>
          </cell>
          <cell r="BB498">
            <v>149</v>
          </cell>
          <cell r="BC498">
            <v>2</v>
          </cell>
          <cell r="BI498">
            <v>1.2999999999999999E-2</v>
          </cell>
          <cell r="BJ498">
            <v>1.9E-2</v>
          </cell>
          <cell r="BK498">
            <v>0</v>
          </cell>
          <cell r="BL498">
            <v>6.0000000000000001E-3</v>
          </cell>
          <cell r="BM498">
            <v>3.1E-2</v>
          </cell>
          <cell r="BN498">
            <v>3.7999999999999999E-2</v>
          </cell>
          <cell r="BO498">
            <v>2.5000000000000001E-2</v>
          </cell>
          <cell r="BP498">
            <v>4.3999999999999997E-2</v>
          </cell>
          <cell r="BQ498">
            <v>6.3E-2</v>
          </cell>
          <cell r="BR498">
            <v>2.5000000000000001E-2</v>
          </cell>
          <cell r="BS498">
            <v>5.7000000000000002E-2</v>
          </cell>
          <cell r="BT498">
            <v>0.10100000000000001</v>
          </cell>
          <cell r="BU498">
            <v>0.28899999999999998</v>
          </cell>
          <cell r="BV498">
            <v>0.214</v>
          </cell>
          <cell r="BW498">
            <v>0.245</v>
          </cell>
          <cell r="BX498">
            <v>0.17</v>
          </cell>
          <cell r="BY498">
            <v>0.30199999999999999</v>
          </cell>
          <cell r="BZ498">
            <v>0.252</v>
          </cell>
          <cell r="CA498">
            <v>3.7999999999999999E-2</v>
          </cell>
          <cell r="CB498">
            <v>2.5000000000000001E-2</v>
          </cell>
          <cell r="CC498">
            <v>3.7999999999999999E-2</v>
          </cell>
          <cell r="CD498">
            <v>3.7999999999999999E-2</v>
          </cell>
          <cell r="CE498">
            <v>1.9E-2</v>
          </cell>
          <cell r="CF498">
            <v>4.3999999999999997E-2</v>
          </cell>
          <cell r="CG498">
            <v>0.63500000000000001</v>
          </cell>
          <cell r="CH498">
            <v>0.69799999999999995</v>
          </cell>
          <cell r="CI498">
            <v>0.65400000000000003</v>
          </cell>
          <cell r="CJ498">
            <v>0.76100000000000001</v>
          </cell>
          <cell r="CK498">
            <v>0.59099999999999997</v>
          </cell>
          <cell r="CL498">
            <v>0.56599999999999995</v>
          </cell>
          <cell r="CM498">
            <v>0</v>
          </cell>
          <cell r="CN498">
            <v>0</v>
          </cell>
          <cell r="CO498">
            <v>0</v>
          </cell>
          <cell r="CP498">
            <v>6.0000000000000001E-3</v>
          </cell>
          <cell r="CQ498">
            <v>6.0000000000000001E-3</v>
          </cell>
          <cell r="CR498">
            <v>2.5000000000000001E-2</v>
          </cell>
          <cell r="CS498">
            <v>3.1E-2</v>
          </cell>
          <cell r="CT498">
            <v>6.9000000000000006E-2</v>
          </cell>
          <cell r="CU498">
            <v>3.1E-2</v>
          </cell>
          <cell r="CV498">
            <v>1.9E-2</v>
          </cell>
          <cell r="CW498">
            <v>3.7999999999999999E-2</v>
          </cell>
          <cell r="CX498">
            <v>3.7999999999999999E-2</v>
          </cell>
          <cell r="CY498">
            <v>3.7999999999999999E-2</v>
          </cell>
          <cell r="CZ498">
            <v>3.1E-2</v>
          </cell>
          <cell r="DA498">
            <v>4.3999999999999997E-2</v>
          </cell>
          <cell r="DB498">
            <v>0.05</v>
          </cell>
          <cell r="DC498">
            <v>8.7999999999999995E-2</v>
          </cell>
          <cell r="DD498">
            <v>0.05</v>
          </cell>
          <cell r="DE498">
            <v>0.157</v>
          </cell>
          <cell r="DF498">
            <v>0.151</v>
          </cell>
          <cell r="DG498">
            <v>0.20799999999999999</v>
          </cell>
          <cell r="DH498">
            <v>0.17</v>
          </cell>
          <cell r="DI498">
            <v>0.214</v>
          </cell>
          <cell r="DJ498">
            <v>0.30199999999999999</v>
          </cell>
          <cell r="DK498">
            <v>0.26400000000000001</v>
          </cell>
          <cell r="DL498">
            <v>0.19500000000000001</v>
          </cell>
          <cell r="DM498">
            <v>0.22</v>
          </cell>
          <cell r="DN498">
            <v>2.5000000000000001E-2</v>
          </cell>
          <cell r="DO498">
            <v>3.1E-2</v>
          </cell>
          <cell r="DP498">
            <v>2.5000000000000001E-2</v>
          </cell>
          <cell r="DQ498">
            <v>3.1E-2</v>
          </cell>
          <cell r="DR498">
            <v>3.7999999999999999E-2</v>
          </cell>
          <cell r="DS498">
            <v>0.05</v>
          </cell>
          <cell r="DT498">
            <v>4.3999999999999997E-2</v>
          </cell>
          <cell r="DU498">
            <v>3.1E-2</v>
          </cell>
          <cell r="DV498">
            <v>3.1E-2</v>
          </cell>
          <cell r="DW498">
            <v>0.79900000000000004</v>
          </cell>
          <cell r="DX498">
            <v>0.78</v>
          </cell>
          <cell r="DY498">
            <v>0.73</v>
          </cell>
          <cell r="DZ498">
            <v>0.755</v>
          </cell>
          <cell r="EA498">
            <v>0.71099999999999997</v>
          </cell>
          <cell r="EB498">
            <v>0.57899999999999996</v>
          </cell>
          <cell r="EC498">
            <v>0.61</v>
          </cell>
          <cell r="ED498">
            <v>0.61599999999999999</v>
          </cell>
          <cell r="EE498">
            <v>0.66700000000000004</v>
          </cell>
          <cell r="EF498">
            <v>0.308</v>
          </cell>
          <cell r="EG498">
            <v>7.4999999999999997E-2</v>
          </cell>
          <cell r="EH498">
            <v>6.0000000000000001E-3</v>
          </cell>
          <cell r="EJ498">
            <v>0.308</v>
          </cell>
          <cell r="EK498">
            <v>0.13800000000000001</v>
          </cell>
          <cell r="EL498">
            <v>8.7999999999999995E-2</v>
          </cell>
          <cell r="EN498">
            <v>0.11899999999999999</v>
          </cell>
          <cell r="EO498">
            <v>0.34599999999999997</v>
          </cell>
          <cell r="EP498">
            <v>0.34</v>
          </cell>
          <cell r="ER498">
            <v>8.2000000000000003E-2</v>
          </cell>
          <cell r="ES498">
            <v>9.4E-2</v>
          </cell>
          <cell r="ET498">
            <v>0.14499999999999999</v>
          </cell>
          <cell r="EV498">
            <v>0.182</v>
          </cell>
          <cell r="EW498">
            <v>0.34599999999999997</v>
          </cell>
          <cell r="EX498">
            <v>0.42099999999999999</v>
          </cell>
          <cell r="EZ498">
            <v>7.44</v>
          </cell>
          <cell r="FA498">
            <v>3.1E-2</v>
          </cell>
          <cell r="FB498">
            <v>0</v>
          </cell>
          <cell r="FC498">
            <v>5.7000000000000002E-2</v>
          </cell>
          <cell r="FD498">
            <v>2.5000000000000001E-2</v>
          </cell>
          <cell r="FE498">
            <v>0.107</v>
          </cell>
          <cell r="FF498">
            <v>7.4999999999999997E-2</v>
          </cell>
          <cell r="FG498">
            <v>0.107</v>
          </cell>
          <cell r="FH498">
            <v>0.113</v>
          </cell>
          <cell r="FI498">
            <v>0.10100000000000001</v>
          </cell>
          <cell r="FJ498">
            <v>0.28899999999999998</v>
          </cell>
          <cell r="FK498">
            <v>9.4E-2</v>
          </cell>
          <cell r="GA498">
            <v>1.2999999999999999E-2</v>
          </cell>
          <cell r="GB498">
            <v>1.2999999999999999E-2</v>
          </cell>
          <cell r="GC498">
            <v>1.9E-2</v>
          </cell>
          <cell r="GD498">
            <v>2.5000000000000001E-2</v>
          </cell>
          <cell r="GE498">
            <v>4.3999999999999997E-2</v>
          </cell>
          <cell r="GF498">
            <v>6.0000000000000001E-3</v>
          </cell>
          <cell r="GG498">
            <v>0.34</v>
          </cell>
          <cell r="GH498">
            <v>0.30199999999999999</v>
          </cell>
          <cell r="GI498">
            <v>0.34</v>
          </cell>
          <cell r="GJ498">
            <v>0.38400000000000001</v>
          </cell>
          <cell r="GK498">
            <v>0.42099999999999999</v>
          </cell>
          <cell r="GL498">
            <v>0.34</v>
          </cell>
          <cell r="GM498">
            <v>0.51600000000000001</v>
          </cell>
          <cell r="GN498">
            <v>0.40899999999999997</v>
          </cell>
          <cell r="GO498">
            <v>0.39600000000000002</v>
          </cell>
          <cell r="GP498">
            <v>0.40899999999999997</v>
          </cell>
          <cell r="GQ498">
            <v>0.35799999999999998</v>
          </cell>
          <cell r="GR498">
            <v>0.51600000000000001</v>
          </cell>
          <cell r="GS498">
            <v>2.5000000000000001E-2</v>
          </cell>
          <cell r="GT498">
            <v>0.17599999999999999</v>
          </cell>
          <cell r="GU498">
            <v>0.126</v>
          </cell>
          <cell r="GV498">
            <v>6.9000000000000006E-2</v>
          </cell>
          <cell r="GW498">
            <v>6.9000000000000006E-2</v>
          </cell>
          <cell r="GX498">
            <v>4.3999999999999997E-2</v>
          </cell>
          <cell r="GY498">
            <v>1.9E-2</v>
          </cell>
          <cell r="GZ498">
            <v>1.9E-2</v>
          </cell>
          <cell r="HA498">
            <v>1.9E-2</v>
          </cell>
          <cell r="HB498">
            <v>1.9E-2</v>
          </cell>
          <cell r="HC498">
            <v>1.2999999999999999E-2</v>
          </cell>
          <cell r="HD498">
            <v>1.2999999999999999E-2</v>
          </cell>
          <cell r="HE498">
            <v>8.7999999999999995E-2</v>
          </cell>
          <cell r="HF498">
            <v>8.2000000000000003E-2</v>
          </cell>
          <cell r="HG498">
            <v>0.10100000000000001</v>
          </cell>
          <cell r="HH498">
            <v>9.4E-2</v>
          </cell>
          <cell r="HI498">
            <v>9.4E-2</v>
          </cell>
          <cell r="HJ498">
            <v>8.2000000000000003E-2</v>
          </cell>
        </row>
        <row r="499">
          <cell r="G499" t="str">
            <v>SKINNER</v>
          </cell>
          <cell r="L499" t="str">
            <v>Fulton Elementary Network</v>
          </cell>
          <cell r="AB499">
            <v>610177</v>
          </cell>
          <cell r="AR499" t="str">
            <v>&lt; 30</v>
          </cell>
          <cell r="AS499" t="str">
            <v/>
          </cell>
          <cell r="AT499" t="str">
            <v/>
          </cell>
          <cell r="AU499" t="str">
            <v/>
          </cell>
        </row>
        <row r="500">
          <cell r="G500" t="str">
            <v>SCHMID</v>
          </cell>
          <cell r="L500" t="str">
            <v>Lake Calumet Elementary Network</v>
          </cell>
          <cell r="AB500">
            <v>610178</v>
          </cell>
          <cell r="AR500" t="str">
            <v>43</v>
          </cell>
          <cell r="AS500" t="str">
            <v>strong</v>
          </cell>
          <cell r="AT500" t="str">
            <v>strong</v>
          </cell>
          <cell r="AU500" t="str">
            <v>strong</v>
          </cell>
          <cell r="AV500">
            <v>74</v>
          </cell>
          <cell r="AW500">
            <v>78</v>
          </cell>
          <cell r="AX500">
            <v>67</v>
          </cell>
          <cell r="AY500">
            <v>45</v>
          </cell>
          <cell r="AZ500">
            <v>0</v>
          </cell>
          <cell r="BA500">
            <v>0</v>
          </cell>
          <cell r="BB500">
            <v>42</v>
          </cell>
          <cell r="BC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2.1999999999999999E-2</v>
          </cell>
          <cell r="BO500">
            <v>2.1999999999999999E-2</v>
          </cell>
          <cell r="BP500">
            <v>0</v>
          </cell>
          <cell r="BQ500">
            <v>2.1999999999999999E-2</v>
          </cell>
          <cell r="BR500">
            <v>2.1999999999999999E-2</v>
          </cell>
          <cell r="BS500">
            <v>0.111</v>
          </cell>
          <cell r="BT500">
            <v>4.3999999999999997E-2</v>
          </cell>
          <cell r="BU500">
            <v>0.311</v>
          </cell>
          <cell r="BV500">
            <v>0.26700000000000002</v>
          </cell>
          <cell r="BW500">
            <v>0.24399999999999999</v>
          </cell>
          <cell r="BX500">
            <v>0.17799999999999999</v>
          </cell>
          <cell r="BY500">
            <v>0.2</v>
          </cell>
          <cell r="BZ500">
            <v>0.26700000000000002</v>
          </cell>
          <cell r="CA500">
            <v>2.1999999999999999E-2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4.3999999999999997E-2</v>
          </cell>
          <cell r="CG500">
            <v>0.64400000000000002</v>
          </cell>
          <cell r="CH500">
            <v>0.73299999999999998</v>
          </cell>
          <cell r="CI500">
            <v>0.73299999999999998</v>
          </cell>
          <cell r="CJ500">
            <v>0.8</v>
          </cell>
          <cell r="CK500">
            <v>0.68899999999999995</v>
          </cell>
          <cell r="CL500">
            <v>0.622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2.1999999999999999E-2</v>
          </cell>
          <cell r="CV500">
            <v>2.1999999999999999E-2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4.3999999999999997E-2</v>
          </cell>
          <cell r="DB500">
            <v>2.1999999999999999E-2</v>
          </cell>
          <cell r="DC500">
            <v>2.1999999999999999E-2</v>
          </cell>
          <cell r="DD500">
            <v>4.3999999999999997E-2</v>
          </cell>
          <cell r="DE500">
            <v>8.8999999999999996E-2</v>
          </cell>
          <cell r="DF500">
            <v>0.111</v>
          </cell>
          <cell r="DG500">
            <v>0.13300000000000001</v>
          </cell>
          <cell r="DH500">
            <v>8.8999999999999996E-2</v>
          </cell>
          <cell r="DI500">
            <v>0.111</v>
          </cell>
          <cell r="DJ500">
            <v>0.222</v>
          </cell>
          <cell r="DK500">
            <v>0.26700000000000002</v>
          </cell>
          <cell r="DL500">
            <v>0.26700000000000002</v>
          </cell>
          <cell r="DM500">
            <v>0.24399999999999999</v>
          </cell>
          <cell r="DN500">
            <v>0</v>
          </cell>
          <cell r="DO500">
            <v>0</v>
          </cell>
          <cell r="DP500">
            <v>0</v>
          </cell>
          <cell r="DQ500">
            <v>2.1999999999999999E-2</v>
          </cell>
          <cell r="DR500">
            <v>0</v>
          </cell>
          <cell r="DS500">
            <v>2.1999999999999999E-2</v>
          </cell>
          <cell r="DT500">
            <v>0</v>
          </cell>
          <cell r="DU500">
            <v>2.1999999999999999E-2</v>
          </cell>
          <cell r="DV500">
            <v>2.1999999999999999E-2</v>
          </cell>
          <cell r="DW500">
            <v>0.88900000000000001</v>
          </cell>
          <cell r="DX500">
            <v>0.88900000000000001</v>
          </cell>
          <cell r="DY500">
            <v>0.86699999999999999</v>
          </cell>
          <cell r="DZ500">
            <v>0.88900000000000001</v>
          </cell>
          <cell r="EA500">
            <v>0.88900000000000001</v>
          </cell>
          <cell r="EB500">
            <v>0.71099999999999997</v>
          </cell>
          <cell r="EC500">
            <v>0.71099999999999997</v>
          </cell>
          <cell r="ED500">
            <v>0.68899999999999995</v>
          </cell>
          <cell r="EE500">
            <v>0.66700000000000004</v>
          </cell>
          <cell r="EF500">
            <v>0.378</v>
          </cell>
          <cell r="EG500">
            <v>0</v>
          </cell>
          <cell r="EH500">
            <v>0</v>
          </cell>
          <cell r="EJ500">
            <v>0.222</v>
          </cell>
          <cell r="EK500">
            <v>0</v>
          </cell>
          <cell r="EL500">
            <v>0</v>
          </cell>
          <cell r="EN500">
            <v>0.13300000000000001</v>
          </cell>
          <cell r="EO500">
            <v>0.28899999999999998</v>
          </cell>
          <cell r="EP500">
            <v>0.24399999999999999</v>
          </cell>
          <cell r="ER500">
            <v>8.8999999999999996E-2</v>
          </cell>
          <cell r="ES500">
            <v>8.8999999999999996E-2</v>
          </cell>
          <cell r="ET500">
            <v>0.111</v>
          </cell>
          <cell r="EV500">
            <v>0.17799999999999999</v>
          </cell>
          <cell r="EW500">
            <v>0.622</v>
          </cell>
          <cell r="EX500">
            <v>0.64400000000000002</v>
          </cell>
          <cell r="EZ500">
            <v>8.1</v>
          </cell>
          <cell r="FA500">
            <v>2.1999999999999999E-2</v>
          </cell>
          <cell r="FB500">
            <v>0</v>
          </cell>
          <cell r="FC500">
            <v>0</v>
          </cell>
          <cell r="FD500">
            <v>0</v>
          </cell>
          <cell r="FE500">
            <v>0.111</v>
          </cell>
          <cell r="FF500">
            <v>4.3999999999999997E-2</v>
          </cell>
          <cell r="FG500">
            <v>0.13300000000000001</v>
          </cell>
          <cell r="FH500">
            <v>0.13300000000000001</v>
          </cell>
          <cell r="FI500">
            <v>4.3999999999999997E-2</v>
          </cell>
          <cell r="FJ500">
            <v>0.378</v>
          </cell>
          <cell r="FK500">
            <v>0.13300000000000001</v>
          </cell>
          <cell r="GA500">
            <v>0</v>
          </cell>
          <cell r="GB500">
            <v>2.1999999999999999E-2</v>
          </cell>
          <cell r="GC500">
            <v>2.1999999999999999E-2</v>
          </cell>
          <cell r="GD500">
            <v>2.1999999999999999E-2</v>
          </cell>
          <cell r="GE500">
            <v>2.1999999999999999E-2</v>
          </cell>
          <cell r="GF500">
            <v>0</v>
          </cell>
          <cell r="GG500">
            <v>0.26700000000000002</v>
          </cell>
          <cell r="GH500">
            <v>0.156</v>
          </cell>
          <cell r="GI500">
            <v>0.17799999999999999</v>
          </cell>
          <cell r="GJ500">
            <v>0.28899999999999998</v>
          </cell>
          <cell r="GK500">
            <v>0.378</v>
          </cell>
          <cell r="GL500">
            <v>0.2</v>
          </cell>
          <cell r="GM500">
            <v>0.55600000000000005</v>
          </cell>
          <cell r="GN500">
            <v>0.55600000000000005</v>
          </cell>
          <cell r="GO500">
            <v>0.55600000000000005</v>
          </cell>
          <cell r="GP500">
            <v>0.44400000000000001</v>
          </cell>
          <cell r="GQ500">
            <v>0.4</v>
          </cell>
          <cell r="GR500">
            <v>0.622</v>
          </cell>
          <cell r="GS500">
            <v>2.1999999999999999E-2</v>
          </cell>
          <cell r="GT500">
            <v>0.111</v>
          </cell>
          <cell r="GU500">
            <v>8.8999999999999996E-2</v>
          </cell>
          <cell r="GV500">
            <v>8.8999999999999996E-2</v>
          </cell>
          <cell r="GW500">
            <v>4.3999999999999997E-2</v>
          </cell>
          <cell r="GX500">
            <v>2.1999999999999999E-2</v>
          </cell>
          <cell r="GY500">
            <v>2.1999999999999999E-2</v>
          </cell>
          <cell r="GZ500">
            <v>2.1999999999999999E-2</v>
          </cell>
          <cell r="HA500">
            <v>2.1999999999999999E-2</v>
          </cell>
          <cell r="HB500">
            <v>2.1999999999999999E-2</v>
          </cell>
          <cell r="HC500">
            <v>2.1999999999999999E-2</v>
          </cell>
          <cell r="HD500">
            <v>2.1999999999999999E-2</v>
          </cell>
          <cell r="HE500">
            <v>0.13300000000000001</v>
          </cell>
          <cell r="HF500">
            <v>0.13300000000000001</v>
          </cell>
          <cell r="HG500">
            <v>0.13300000000000001</v>
          </cell>
          <cell r="HH500">
            <v>0.13300000000000001</v>
          </cell>
          <cell r="HI500">
            <v>0.13300000000000001</v>
          </cell>
          <cell r="HJ500">
            <v>0.13300000000000001</v>
          </cell>
        </row>
        <row r="501">
          <cell r="G501" t="str">
            <v>SMYSER</v>
          </cell>
          <cell r="L501" t="str">
            <v>O'Hare Elementary Network</v>
          </cell>
          <cell r="AB501">
            <v>610179</v>
          </cell>
          <cell r="AR501" t="str">
            <v>51</v>
          </cell>
          <cell r="AS501" t="str">
            <v>neutral</v>
          </cell>
          <cell r="AT501" t="str">
            <v>neutral</v>
          </cell>
          <cell r="AU501" t="str">
            <v>neutral</v>
          </cell>
          <cell r="AV501">
            <v>44</v>
          </cell>
          <cell r="AW501">
            <v>47</v>
          </cell>
          <cell r="AX501">
            <v>48</v>
          </cell>
          <cell r="AY501">
            <v>337</v>
          </cell>
          <cell r="AZ501">
            <v>126</v>
          </cell>
          <cell r="BA501">
            <v>13</v>
          </cell>
          <cell r="BB501">
            <v>3</v>
          </cell>
          <cell r="BC501">
            <v>173</v>
          </cell>
          <cell r="BI501">
            <v>1.2E-2</v>
          </cell>
          <cell r="BJ501">
            <v>1.2E-2</v>
          </cell>
          <cell r="BK501">
            <v>1.4999999999999999E-2</v>
          </cell>
          <cell r="BL501">
            <v>1.7999999999999999E-2</v>
          </cell>
          <cell r="BM501">
            <v>1.7999999999999999E-2</v>
          </cell>
          <cell r="BN501">
            <v>7.3999999999999996E-2</v>
          </cell>
          <cell r="BO501">
            <v>6.2E-2</v>
          </cell>
          <cell r="BP501">
            <v>5.8999999999999997E-2</v>
          </cell>
          <cell r="BQ501">
            <v>3.9E-2</v>
          </cell>
          <cell r="BR501">
            <v>0.05</v>
          </cell>
          <cell r="BS501">
            <v>0.125</v>
          </cell>
          <cell r="BT501">
            <v>0.187</v>
          </cell>
          <cell r="BU501">
            <v>0.312</v>
          </cell>
          <cell r="BV501">
            <v>0.246</v>
          </cell>
          <cell r="BW501">
            <v>0.36799999999999999</v>
          </cell>
          <cell r="BX501">
            <v>0.29399999999999998</v>
          </cell>
          <cell r="BY501">
            <v>0.34399999999999997</v>
          </cell>
          <cell r="BZ501">
            <v>0.318</v>
          </cell>
          <cell r="CA501">
            <v>3.3000000000000002E-2</v>
          </cell>
          <cell r="CB501">
            <v>2.1000000000000001E-2</v>
          </cell>
          <cell r="CC501">
            <v>2.7E-2</v>
          </cell>
          <cell r="CD501">
            <v>2.7E-2</v>
          </cell>
          <cell r="CE501">
            <v>4.2000000000000003E-2</v>
          </cell>
          <cell r="CF501">
            <v>4.7E-2</v>
          </cell>
          <cell r="CG501">
            <v>0.58199999999999996</v>
          </cell>
          <cell r="CH501">
            <v>0.66200000000000003</v>
          </cell>
          <cell r="CI501">
            <v>0.55200000000000005</v>
          </cell>
          <cell r="CJ501">
            <v>0.61099999999999999</v>
          </cell>
          <cell r="CK501">
            <v>0.47199999999999998</v>
          </cell>
          <cell r="CL501">
            <v>0.374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3.0000000000000001E-3</v>
          </cell>
          <cell r="CR501">
            <v>8.9999999999999993E-3</v>
          </cell>
          <cell r="CS501">
            <v>8.9999999999999993E-3</v>
          </cell>
          <cell r="CT501">
            <v>7.0999999999999994E-2</v>
          </cell>
          <cell r="CU501">
            <v>3.9E-2</v>
          </cell>
          <cell r="CV501">
            <v>1.7999999999999999E-2</v>
          </cell>
          <cell r="CW501">
            <v>1.4999999999999999E-2</v>
          </cell>
          <cell r="CX501">
            <v>1.4999999999999999E-2</v>
          </cell>
          <cell r="CY501">
            <v>2.4E-2</v>
          </cell>
          <cell r="CZ501">
            <v>8.9999999999999993E-3</v>
          </cell>
          <cell r="DA501">
            <v>2.1000000000000001E-2</v>
          </cell>
          <cell r="DB501">
            <v>9.5000000000000001E-2</v>
          </cell>
          <cell r="DC501">
            <v>0.14499999999999999</v>
          </cell>
          <cell r="DD501">
            <v>9.8000000000000004E-2</v>
          </cell>
          <cell r="DE501">
            <v>0.122</v>
          </cell>
          <cell r="DF501">
            <v>0.19</v>
          </cell>
          <cell r="DG501">
            <v>0.214</v>
          </cell>
          <cell r="DH501">
            <v>0.217</v>
          </cell>
          <cell r="DI501">
            <v>0.19900000000000001</v>
          </cell>
          <cell r="DJ501">
            <v>0.28799999999999998</v>
          </cell>
          <cell r="DK501">
            <v>0.26100000000000001</v>
          </cell>
          <cell r="DL501">
            <v>0.23100000000000001</v>
          </cell>
          <cell r="DM501">
            <v>0.27600000000000002</v>
          </cell>
          <cell r="DN501">
            <v>2.1000000000000001E-2</v>
          </cell>
          <cell r="DO501">
            <v>1.4999999999999999E-2</v>
          </cell>
          <cell r="DP501">
            <v>2.4E-2</v>
          </cell>
          <cell r="DQ501">
            <v>2.1000000000000001E-2</v>
          </cell>
          <cell r="DR501">
            <v>2.4E-2</v>
          </cell>
          <cell r="DS501">
            <v>3.5999999999999997E-2</v>
          </cell>
          <cell r="DT501">
            <v>0.03</v>
          </cell>
          <cell r="DU501">
            <v>3.3000000000000002E-2</v>
          </cell>
          <cell r="DV501">
            <v>2.7E-2</v>
          </cell>
          <cell r="DW501">
            <v>0.84</v>
          </cell>
          <cell r="DX501">
            <v>0.78</v>
          </cell>
          <cell r="DY501">
            <v>0.748</v>
          </cell>
          <cell r="DZ501">
            <v>0.73899999999999999</v>
          </cell>
          <cell r="EA501">
            <v>0.76600000000000001</v>
          </cell>
          <cell r="EB501">
            <v>0.64700000000000002</v>
          </cell>
          <cell r="EC501">
            <v>0.60499999999999998</v>
          </cell>
          <cell r="ED501">
            <v>0.51900000000000002</v>
          </cell>
          <cell r="EE501">
            <v>0.56100000000000005</v>
          </cell>
          <cell r="EF501">
            <v>0.43</v>
          </cell>
          <cell r="EG501">
            <v>2.7E-2</v>
          </cell>
          <cell r="EH501">
            <v>1.4999999999999999E-2</v>
          </cell>
          <cell r="EJ501">
            <v>0.28799999999999998</v>
          </cell>
          <cell r="EK501">
            <v>0.03</v>
          </cell>
          <cell r="EL501">
            <v>1.2E-2</v>
          </cell>
          <cell r="EN501">
            <v>9.5000000000000001E-2</v>
          </cell>
          <cell r="EO501">
            <v>0.30599999999999999</v>
          </cell>
          <cell r="EP501">
            <v>0.27300000000000002</v>
          </cell>
          <cell r="ER501">
            <v>6.2E-2</v>
          </cell>
          <cell r="ES501">
            <v>5.6000000000000001E-2</v>
          </cell>
          <cell r="ET501">
            <v>6.8000000000000005E-2</v>
          </cell>
          <cell r="EV501">
            <v>0.125</v>
          </cell>
          <cell r="EW501">
            <v>0.58199999999999996</v>
          </cell>
          <cell r="EX501">
            <v>0.63200000000000001</v>
          </cell>
          <cell r="EZ501">
            <v>8.86</v>
          </cell>
          <cell r="FA501">
            <v>3.0000000000000001E-3</v>
          </cell>
          <cell r="FB501">
            <v>0</v>
          </cell>
          <cell r="FC501">
            <v>8.9999999999999993E-3</v>
          </cell>
          <cell r="FD501">
            <v>1.2E-2</v>
          </cell>
          <cell r="FE501">
            <v>2.7E-2</v>
          </cell>
          <cell r="FF501">
            <v>2.7E-2</v>
          </cell>
          <cell r="FG501">
            <v>6.2E-2</v>
          </cell>
          <cell r="FH501">
            <v>0.14199999999999999</v>
          </cell>
          <cell r="FI501">
            <v>0.193</v>
          </cell>
          <cell r="FJ501">
            <v>0.46</v>
          </cell>
          <cell r="FK501">
            <v>6.5000000000000002E-2</v>
          </cell>
          <cell r="GA501">
            <v>3.0000000000000001E-3</v>
          </cell>
          <cell r="GB501">
            <v>1.2E-2</v>
          </cell>
          <cell r="GC501">
            <v>6.0000000000000001E-3</v>
          </cell>
          <cell r="GD501">
            <v>0.05</v>
          </cell>
          <cell r="GE501">
            <v>0.154</v>
          </cell>
          <cell r="GF501">
            <v>3.0000000000000001E-3</v>
          </cell>
          <cell r="GG501">
            <v>0.29399999999999998</v>
          </cell>
          <cell r="GH501">
            <v>0.26700000000000002</v>
          </cell>
          <cell r="GI501">
            <v>0.30599999999999999</v>
          </cell>
          <cell r="GJ501">
            <v>0.36499999999999999</v>
          </cell>
          <cell r="GK501">
            <v>0.32900000000000001</v>
          </cell>
          <cell r="GL501">
            <v>0.309</v>
          </cell>
          <cell r="GM501">
            <v>0.60499999999999998</v>
          </cell>
          <cell r="GN501">
            <v>0.41499999999999998</v>
          </cell>
          <cell r="GO501">
            <v>0.39500000000000002</v>
          </cell>
          <cell r="GP501">
            <v>0.41199999999999998</v>
          </cell>
          <cell r="GQ501">
            <v>0.24</v>
          </cell>
          <cell r="GR501">
            <v>0.59099999999999997</v>
          </cell>
          <cell r="GS501">
            <v>0.03</v>
          </cell>
          <cell r="GT501">
            <v>0.21099999999999999</v>
          </cell>
          <cell r="GU501">
            <v>0.20200000000000001</v>
          </cell>
          <cell r="GV501">
            <v>0.10100000000000001</v>
          </cell>
          <cell r="GW501">
            <v>0.13400000000000001</v>
          </cell>
          <cell r="GX501">
            <v>2.7E-2</v>
          </cell>
          <cell r="GY501">
            <v>1.2E-2</v>
          </cell>
          <cell r="GZ501">
            <v>3.3000000000000002E-2</v>
          </cell>
          <cell r="HA501">
            <v>3.5999999999999997E-2</v>
          </cell>
          <cell r="HB501">
            <v>1.4999999999999999E-2</v>
          </cell>
          <cell r="HC501">
            <v>7.3999999999999996E-2</v>
          </cell>
          <cell r="HD501">
            <v>1.2E-2</v>
          </cell>
          <cell r="HE501">
            <v>5.6000000000000001E-2</v>
          </cell>
          <cell r="HF501">
            <v>6.2E-2</v>
          </cell>
          <cell r="HG501">
            <v>5.6000000000000001E-2</v>
          </cell>
          <cell r="HH501">
            <v>5.6000000000000001E-2</v>
          </cell>
          <cell r="HI501">
            <v>6.8000000000000005E-2</v>
          </cell>
          <cell r="HJ501">
            <v>5.8999999999999997E-2</v>
          </cell>
        </row>
        <row r="502">
          <cell r="G502" t="str">
            <v>SMYTH</v>
          </cell>
          <cell r="L502" t="str">
            <v>Fulton Elementary Network</v>
          </cell>
          <cell r="AB502">
            <v>610180</v>
          </cell>
          <cell r="AR502" t="str">
            <v>68</v>
          </cell>
          <cell r="AS502" t="str">
            <v>neutral</v>
          </cell>
          <cell r="AT502" t="str">
            <v>strong</v>
          </cell>
          <cell r="AU502" t="str">
            <v>strong</v>
          </cell>
          <cell r="AV502">
            <v>48</v>
          </cell>
          <cell r="AW502">
            <v>72</v>
          </cell>
          <cell r="AX502">
            <v>70</v>
          </cell>
          <cell r="AY502">
            <v>187</v>
          </cell>
          <cell r="AZ502">
            <v>4</v>
          </cell>
          <cell r="BA502">
            <v>3</v>
          </cell>
          <cell r="BB502">
            <v>167</v>
          </cell>
          <cell r="BC502">
            <v>4</v>
          </cell>
          <cell r="BI502">
            <v>3.6999999999999998E-2</v>
          </cell>
          <cell r="BJ502">
            <v>5.0000000000000001E-3</v>
          </cell>
          <cell r="BK502">
            <v>1.0999999999999999E-2</v>
          </cell>
          <cell r="BL502">
            <v>1.0999999999999999E-2</v>
          </cell>
          <cell r="BM502">
            <v>1.0999999999999999E-2</v>
          </cell>
          <cell r="BN502">
            <v>4.8000000000000001E-2</v>
          </cell>
          <cell r="BO502">
            <v>0.107</v>
          </cell>
          <cell r="BP502">
            <v>9.6000000000000002E-2</v>
          </cell>
          <cell r="BQ502">
            <v>8.5999999999999993E-2</v>
          </cell>
          <cell r="BR502">
            <v>5.2999999999999999E-2</v>
          </cell>
          <cell r="BS502">
            <v>0.112</v>
          </cell>
          <cell r="BT502">
            <v>0.10199999999999999</v>
          </cell>
          <cell r="BU502">
            <v>0.31</v>
          </cell>
          <cell r="BV502">
            <v>0.26700000000000002</v>
          </cell>
          <cell r="BW502">
            <v>0.25700000000000001</v>
          </cell>
          <cell r="BX502">
            <v>0.22500000000000001</v>
          </cell>
          <cell r="BY502">
            <v>0.32600000000000001</v>
          </cell>
          <cell r="BZ502">
            <v>0.28899999999999998</v>
          </cell>
          <cell r="CA502">
            <v>1.6E-2</v>
          </cell>
          <cell r="CB502">
            <v>2.7E-2</v>
          </cell>
          <cell r="CC502">
            <v>1.0999999999999999E-2</v>
          </cell>
          <cell r="CD502">
            <v>1.6E-2</v>
          </cell>
          <cell r="CE502">
            <v>2.7E-2</v>
          </cell>
          <cell r="CF502">
            <v>4.2999999999999997E-2</v>
          </cell>
          <cell r="CG502">
            <v>0.52900000000000003</v>
          </cell>
          <cell r="CH502">
            <v>0.60399999999999998</v>
          </cell>
          <cell r="CI502">
            <v>0.63600000000000001</v>
          </cell>
          <cell r="CJ502">
            <v>0.69499999999999995</v>
          </cell>
          <cell r="CK502">
            <v>0.52400000000000002</v>
          </cell>
          <cell r="CL502">
            <v>0.51900000000000002</v>
          </cell>
          <cell r="CM502">
            <v>1.0999999999999999E-2</v>
          </cell>
          <cell r="CN502">
            <v>1.6E-2</v>
          </cell>
          <cell r="CO502">
            <v>1.0999999999999999E-2</v>
          </cell>
          <cell r="CP502">
            <v>2.1000000000000001E-2</v>
          </cell>
          <cell r="CQ502">
            <v>2.1000000000000001E-2</v>
          </cell>
          <cell r="CR502">
            <v>2.1000000000000001E-2</v>
          </cell>
          <cell r="CS502">
            <v>3.2000000000000001E-2</v>
          </cell>
          <cell r="CT502">
            <v>7.4999999999999997E-2</v>
          </cell>
          <cell r="CU502">
            <v>5.2999999999999999E-2</v>
          </cell>
          <cell r="CV502">
            <v>5.0000000000000001E-3</v>
          </cell>
          <cell r="CW502">
            <v>2.7E-2</v>
          </cell>
          <cell r="CX502">
            <v>2.7E-2</v>
          </cell>
          <cell r="CY502">
            <v>1.0999999999999999E-2</v>
          </cell>
          <cell r="CZ502">
            <v>1.6E-2</v>
          </cell>
          <cell r="DA502">
            <v>3.6999999999999998E-2</v>
          </cell>
          <cell r="DB502">
            <v>2.7E-2</v>
          </cell>
          <cell r="DC502">
            <v>4.2999999999999997E-2</v>
          </cell>
          <cell r="DD502">
            <v>4.2999999999999997E-2</v>
          </cell>
          <cell r="DE502">
            <v>8.5999999999999993E-2</v>
          </cell>
          <cell r="DF502">
            <v>7.4999999999999997E-2</v>
          </cell>
          <cell r="DG502">
            <v>0.123</v>
          </cell>
          <cell r="DH502">
            <v>0.123</v>
          </cell>
          <cell r="DI502">
            <v>8.5999999999999993E-2</v>
          </cell>
          <cell r="DJ502">
            <v>0.193</v>
          </cell>
          <cell r="DK502">
            <v>0.155</v>
          </cell>
          <cell r="DL502">
            <v>0.15</v>
          </cell>
          <cell r="DM502">
            <v>0.13900000000000001</v>
          </cell>
          <cell r="DN502">
            <v>1.0999999999999999E-2</v>
          </cell>
          <cell r="DO502">
            <v>1.6E-2</v>
          </cell>
          <cell r="DP502">
            <v>1.6E-2</v>
          </cell>
          <cell r="DQ502">
            <v>1.0999999999999999E-2</v>
          </cell>
          <cell r="DR502">
            <v>5.0000000000000001E-3</v>
          </cell>
          <cell r="DS502">
            <v>1.0999999999999999E-2</v>
          </cell>
          <cell r="DT502">
            <v>1.6E-2</v>
          </cell>
          <cell r="DU502">
            <v>1.0999999999999999E-2</v>
          </cell>
          <cell r="DV502">
            <v>1.6E-2</v>
          </cell>
          <cell r="DW502">
            <v>0.88800000000000001</v>
          </cell>
          <cell r="DX502">
            <v>0.86599999999999999</v>
          </cell>
          <cell r="DY502">
            <v>0.82399999999999995</v>
          </cell>
          <cell r="DZ502">
            <v>0.83399999999999996</v>
          </cell>
          <cell r="EA502">
            <v>0.872</v>
          </cell>
          <cell r="EB502">
            <v>0.73799999999999999</v>
          </cell>
          <cell r="EC502">
            <v>0.77</v>
          </cell>
          <cell r="ED502">
            <v>0.72199999999999998</v>
          </cell>
          <cell r="EE502">
            <v>0.749</v>
          </cell>
          <cell r="EF502">
            <v>0.32600000000000001</v>
          </cell>
          <cell r="EG502">
            <v>3.2000000000000001E-2</v>
          </cell>
          <cell r="EH502">
            <v>1.6E-2</v>
          </cell>
          <cell r="EJ502">
            <v>0.36399999999999999</v>
          </cell>
          <cell r="EK502">
            <v>9.6000000000000002E-2</v>
          </cell>
          <cell r="EL502">
            <v>9.6000000000000002E-2</v>
          </cell>
          <cell r="EN502">
            <v>0.13400000000000001</v>
          </cell>
          <cell r="EO502">
            <v>0.29899999999999999</v>
          </cell>
          <cell r="EP502">
            <v>0.27800000000000002</v>
          </cell>
          <cell r="ER502">
            <v>3.2000000000000001E-2</v>
          </cell>
          <cell r="ES502">
            <v>3.2000000000000001E-2</v>
          </cell>
          <cell r="ET502">
            <v>9.6000000000000002E-2</v>
          </cell>
          <cell r="EV502">
            <v>0.14399999999999999</v>
          </cell>
          <cell r="EW502">
            <v>0.54</v>
          </cell>
          <cell r="EX502">
            <v>0.51300000000000001</v>
          </cell>
          <cell r="EZ502">
            <v>7.25</v>
          </cell>
          <cell r="FA502">
            <v>3.2000000000000001E-2</v>
          </cell>
          <cell r="FB502">
            <v>2.1000000000000001E-2</v>
          </cell>
          <cell r="FC502">
            <v>4.8000000000000001E-2</v>
          </cell>
          <cell r="FD502">
            <v>4.2999999999999997E-2</v>
          </cell>
          <cell r="FE502">
            <v>0.08</v>
          </cell>
          <cell r="FF502">
            <v>0.107</v>
          </cell>
          <cell r="FG502">
            <v>9.6000000000000002E-2</v>
          </cell>
          <cell r="FH502">
            <v>0.155</v>
          </cell>
          <cell r="FI502">
            <v>0.155</v>
          </cell>
          <cell r="FJ502">
            <v>0.219</v>
          </cell>
          <cell r="FK502">
            <v>4.2999999999999997E-2</v>
          </cell>
          <cell r="GA502">
            <v>1.6E-2</v>
          </cell>
          <cell r="GB502">
            <v>2.7E-2</v>
          </cell>
          <cell r="GC502">
            <v>2.1000000000000001E-2</v>
          </cell>
          <cell r="GD502">
            <v>2.7E-2</v>
          </cell>
          <cell r="GE502">
            <v>9.6000000000000002E-2</v>
          </cell>
          <cell r="GF502">
            <v>1.6E-2</v>
          </cell>
          <cell r="GG502">
            <v>0.214</v>
          </cell>
          <cell r="GH502">
            <v>0.187</v>
          </cell>
          <cell r="GI502">
            <v>0.19800000000000001</v>
          </cell>
          <cell r="GJ502">
            <v>0.20899999999999999</v>
          </cell>
          <cell r="GK502">
            <v>0.28899999999999998</v>
          </cell>
          <cell r="GL502">
            <v>0.251</v>
          </cell>
          <cell r="GM502">
            <v>0.72199999999999998</v>
          </cell>
          <cell r="GN502">
            <v>0.58799999999999997</v>
          </cell>
          <cell r="GO502">
            <v>0.52900000000000003</v>
          </cell>
          <cell r="GP502">
            <v>0.51300000000000001</v>
          </cell>
          <cell r="GQ502">
            <v>0.46</v>
          </cell>
          <cell r="GR502">
            <v>0.63600000000000001</v>
          </cell>
          <cell r="GS502">
            <v>5.0000000000000001E-3</v>
          </cell>
          <cell r="GT502">
            <v>0.15</v>
          </cell>
          <cell r="GU502">
            <v>0.20300000000000001</v>
          </cell>
          <cell r="GV502">
            <v>0.187</v>
          </cell>
          <cell r="GW502">
            <v>9.0999999999999998E-2</v>
          </cell>
          <cell r="GX502">
            <v>4.2999999999999997E-2</v>
          </cell>
          <cell r="GY502">
            <v>1.0999999999999999E-2</v>
          </cell>
          <cell r="GZ502">
            <v>2.7E-2</v>
          </cell>
          <cell r="HA502">
            <v>1.0999999999999999E-2</v>
          </cell>
          <cell r="HB502">
            <v>2.1000000000000001E-2</v>
          </cell>
          <cell r="HC502">
            <v>1.0999999999999999E-2</v>
          </cell>
          <cell r="HD502">
            <v>1.0999999999999999E-2</v>
          </cell>
          <cell r="HE502">
            <v>3.2000000000000001E-2</v>
          </cell>
          <cell r="HF502">
            <v>2.1000000000000001E-2</v>
          </cell>
          <cell r="HG502">
            <v>3.6999999999999998E-2</v>
          </cell>
          <cell r="HH502">
            <v>4.2999999999999997E-2</v>
          </cell>
          <cell r="HI502">
            <v>5.2999999999999999E-2</v>
          </cell>
          <cell r="HJ502">
            <v>4.2999999999999997E-2</v>
          </cell>
        </row>
        <row r="503">
          <cell r="G503" t="str">
            <v>SOLOMON</v>
          </cell>
          <cell r="L503" t="str">
            <v>O'Hare Elementary Network</v>
          </cell>
          <cell r="AB503">
            <v>610182</v>
          </cell>
          <cell r="AR503" t="str">
            <v>67</v>
          </cell>
          <cell r="AS503" t="str">
            <v>strong</v>
          </cell>
          <cell r="AT503" t="str">
            <v>neutral</v>
          </cell>
          <cell r="AU503" t="str">
            <v>neutral</v>
          </cell>
          <cell r="AV503">
            <v>66</v>
          </cell>
          <cell r="AW503">
            <v>49</v>
          </cell>
          <cell r="AX503">
            <v>55</v>
          </cell>
          <cell r="AY503">
            <v>138</v>
          </cell>
          <cell r="AZ503">
            <v>52</v>
          </cell>
          <cell r="BA503">
            <v>57</v>
          </cell>
          <cell r="BB503">
            <v>5</v>
          </cell>
          <cell r="BC503">
            <v>15</v>
          </cell>
          <cell r="BI503">
            <v>7.0000000000000001E-3</v>
          </cell>
          <cell r="BJ503">
            <v>1.4E-2</v>
          </cell>
          <cell r="BK503">
            <v>7.0000000000000001E-3</v>
          </cell>
          <cell r="BL503">
            <v>7.0000000000000001E-3</v>
          </cell>
          <cell r="BM503">
            <v>0</v>
          </cell>
          <cell r="BN503">
            <v>2.9000000000000001E-2</v>
          </cell>
          <cell r="BO503">
            <v>2.1999999999999999E-2</v>
          </cell>
          <cell r="BP503">
            <v>2.1999999999999999E-2</v>
          </cell>
          <cell r="BQ503">
            <v>3.5999999999999997E-2</v>
          </cell>
          <cell r="BR503">
            <v>1.4E-2</v>
          </cell>
          <cell r="BS503">
            <v>1.4E-2</v>
          </cell>
          <cell r="BT503">
            <v>0.08</v>
          </cell>
          <cell r="BU503">
            <v>0.31900000000000001</v>
          </cell>
          <cell r="BV503">
            <v>0.26100000000000001</v>
          </cell>
          <cell r="BW503">
            <v>0.23200000000000001</v>
          </cell>
          <cell r="BX503">
            <v>0.188</v>
          </cell>
          <cell r="BY503">
            <v>0.38400000000000001</v>
          </cell>
          <cell r="BZ503">
            <v>0.40600000000000003</v>
          </cell>
          <cell r="CA503">
            <v>0</v>
          </cell>
          <cell r="CB503">
            <v>7.0000000000000001E-3</v>
          </cell>
          <cell r="CC503">
            <v>1.4E-2</v>
          </cell>
          <cell r="CD503">
            <v>1.4E-2</v>
          </cell>
          <cell r="CE503">
            <v>2.1999999999999999E-2</v>
          </cell>
          <cell r="CF503">
            <v>2.1999999999999999E-2</v>
          </cell>
          <cell r="CG503">
            <v>0.65200000000000002</v>
          </cell>
          <cell r="CH503">
            <v>0.69599999999999995</v>
          </cell>
          <cell r="CI503">
            <v>0.71</v>
          </cell>
          <cell r="CJ503">
            <v>0.77500000000000002</v>
          </cell>
          <cell r="CK503">
            <v>0.57999999999999996</v>
          </cell>
          <cell r="CL503">
            <v>0.46400000000000002</v>
          </cell>
          <cell r="CM503">
            <v>0</v>
          </cell>
          <cell r="CN503">
            <v>0</v>
          </cell>
          <cell r="CO503">
            <v>0</v>
          </cell>
          <cell r="CP503">
            <v>7.0000000000000001E-3</v>
          </cell>
          <cell r="CQ503">
            <v>0</v>
          </cell>
          <cell r="CR503">
            <v>7.0000000000000001E-3</v>
          </cell>
          <cell r="CS503">
            <v>7.0000000000000001E-3</v>
          </cell>
          <cell r="CT503">
            <v>6.5000000000000002E-2</v>
          </cell>
          <cell r="CU503">
            <v>1.4E-2</v>
          </cell>
          <cell r="CV503">
            <v>1.4E-2</v>
          </cell>
          <cell r="CW503">
            <v>1.4E-2</v>
          </cell>
          <cell r="CX503">
            <v>2.9000000000000001E-2</v>
          </cell>
          <cell r="CY503">
            <v>2.9000000000000001E-2</v>
          </cell>
          <cell r="CZ503">
            <v>2.9000000000000001E-2</v>
          </cell>
          <cell r="DA503">
            <v>3.5999999999999997E-2</v>
          </cell>
          <cell r="DB503">
            <v>7.1999999999999995E-2</v>
          </cell>
          <cell r="DC503">
            <v>8.6999999999999994E-2</v>
          </cell>
          <cell r="DD503">
            <v>5.8000000000000003E-2</v>
          </cell>
          <cell r="DE503">
            <v>0.11600000000000001</v>
          </cell>
          <cell r="DF503">
            <v>0.20300000000000001</v>
          </cell>
          <cell r="DG503">
            <v>0.20300000000000001</v>
          </cell>
          <cell r="DH503">
            <v>0.217</v>
          </cell>
          <cell r="DI503">
            <v>0.20300000000000001</v>
          </cell>
          <cell r="DJ503">
            <v>0.28999999999999998</v>
          </cell>
          <cell r="DK503">
            <v>0.32600000000000001</v>
          </cell>
          <cell r="DL503">
            <v>0.29699999999999999</v>
          </cell>
          <cell r="DM503">
            <v>0.29699999999999999</v>
          </cell>
          <cell r="DN503">
            <v>1.4E-2</v>
          </cell>
          <cell r="DO503">
            <v>0</v>
          </cell>
          <cell r="DP503">
            <v>7.0000000000000001E-3</v>
          </cell>
          <cell r="DQ503">
            <v>0</v>
          </cell>
          <cell r="DR503">
            <v>7.0000000000000001E-3</v>
          </cell>
          <cell r="DS503">
            <v>0</v>
          </cell>
          <cell r="DT503">
            <v>0</v>
          </cell>
          <cell r="DU503">
            <v>2.9000000000000001E-2</v>
          </cell>
          <cell r="DV503">
            <v>2.1999999999999999E-2</v>
          </cell>
          <cell r="DW503">
            <v>0.85499999999999998</v>
          </cell>
          <cell r="DX503">
            <v>0.78300000000000003</v>
          </cell>
          <cell r="DY503">
            <v>0.76100000000000001</v>
          </cell>
          <cell r="DZ503">
            <v>0.746</v>
          </cell>
          <cell r="EA503">
            <v>0.76100000000000001</v>
          </cell>
          <cell r="EB503">
            <v>0.66700000000000004</v>
          </cell>
          <cell r="EC503">
            <v>0.59399999999999997</v>
          </cell>
          <cell r="ED503">
            <v>0.52200000000000002</v>
          </cell>
          <cell r="EE503">
            <v>0.60899999999999999</v>
          </cell>
          <cell r="EF503">
            <v>0.60899999999999999</v>
          </cell>
          <cell r="EG503">
            <v>1.4E-2</v>
          </cell>
          <cell r="EH503">
            <v>1.4E-2</v>
          </cell>
          <cell r="EJ503">
            <v>0.19600000000000001</v>
          </cell>
          <cell r="EK503">
            <v>2.1999999999999999E-2</v>
          </cell>
          <cell r="EL503">
            <v>1.4E-2</v>
          </cell>
          <cell r="EN503">
            <v>5.0999999999999997E-2</v>
          </cell>
          <cell r="EO503">
            <v>0.20300000000000001</v>
          </cell>
          <cell r="EP503">
            <v>0.14499999999999999</v>
          </cell>
          <cell r="ER503">
            <v>3.5999999999999997E-2</v>
          </cell>
          <cell r="ES503">
            <v>4.2999999999999997E-2</v>
          </cell>
          <cell r="ET503">
            <v>5.0999999999999997E-2</v>
          </cell>
          <cell r="EV503">
            <v>0.109</v>
          </cell>
          <cell r="EW503">
            <v>0.71699999999999997</v>
          </cell>
          <cell r="EX503">
            <v>0.77500000000000002</v>
          </cell>
          <cell r="EZ503">
            <v>9.1300000000000008</v>
          </cell>
          <cell r="FA503">
            <v>7.0000000000000001E-3</v>
          </cell>
          <cell r="FB503">
            <v>1.4E-2</v>
          </cell>
          <cell r="FC503">
            <v>0</v>
          </cell>
          <cell r="FD503">
            <v>0</v>
          </cell>
          <cell r="FE503">
            <v>1.4E-2</v>
          </cell>
          <cell r="FF503">
            <v>7.0000000000000001E-3</v>
          </cell>
          <cell r="FG503">
            <v>3.5999999999999997E-2</v>
          </cell>
          <cell r="FH503">
            <v>0.13800000000000001</v>
          </cell>
          <cell r="FI503">
            <v>0.17399999999999999</v>
          </cell>
          <cell r="FJ503">
            <v>0.57199999999999995</v>
          </cell>
          <cell r="FK503">
            <v>3.5999999999999997E-2</v>
          </cell>
          <cell r="GA503">
            <v>7.0000000000000001E-3</v>
          </cell>
          <cell r="GB503">
            <v>7.0000000000000001E-3</v>
          </cell>
          <cell r="GC503">
            <v>1.4E-2</v>
          </cell>
          <cell r="GD503">
            <v>0</v>
          </cell>
          <cell r="GE503">
            <v>0.11600000000000001</v>
          </cell>
          <cell r="GF503">
            <v>0</v>
          </cell>
          <cell r="GG503">
            <v>0.30399999999999999</v>
          </cell>
          <cell r="GH503">
            <v>0.35499999999999998</v>
          </cell>
          <cell r="GI503">
            <v>0.30399999999999999</v>
          </cell>
          <cell r="GJ503">
            <v>0.41299999999999998</v>
          </cell>
          <cell r="GK503">
            <v>0.442</v>
          </cell>
          <cell r="GL503">
            <v>0.29699999999999999</v>
          </cell>
          <cell r="GM503">
            <v>0.57199999999999995</v>
          </cell>
          <cell r="GN503">
            <v>0.47099999999999997</v>
          </cell>
          <cell r="GO503">
            <v>0.53600000000000003</v>
          </cell>
          <cell r="GP503">
            <v>0.44900000000000001</v>
          </cell>
          <cell r="GQ503">
            <v>0.27500000000000002</v>
          </cell>
          <cell r="GR503">
            <v>0.60899999999999999</v>
          </cell>
          <cell r="GS503">
            <v>5.0999999999999997E-2</v>
          </cell>
          <cell r="GT503">
            <v>9.4E-2</v>
          </cell>
          <cell r="GU503">
            <v>5.8000000000000003E-2</v>
          </cell>
          <cell r="GV503">
            <v>3.5999999999999997E-2</v>
          </cell>
          <cell r="GW503">
            <v>6.5000000000000002E-2</v>
          </cell>
          <cell r="GX503">
            <v>0</v>
          </cell>
          <cell r="GY503">
            <v>3.5999999999999997E-2</v>
          </cell>
          <cell r="GZ503">
            <v>4.2999999999999997E-2</v>
          </cell>
          <cell r="HA503">
            <v>4.2999999999999997E-2</v>
          </cell>
          <cell r="HB503">
            <v>5.0999999999999997E-2</v>
          </cell>
          <cell r="HC503">
            <v>6.5000000000000002E-2</v>
          </cell>
          <cell r="HD503">
            <v>4.2999999999999997E-2</v>
          </cell>
          <cell r="HE503">
            <v>2.9000000000000001E-2</v>
          </cell>
          <cell r="HF503">
            <v>2.9000000000000001E-2</v>
          </cell>
          <cell r="HG503">
            <v>4.2999999999999997E-2</v>
          </cell>
          <cell r="HH503">
            <v>5.0999999999999997E-2</v>
          </cell>
          <cell r="HI503">
            <v>3.5999999999999997E-2</v>
          </cell>
          <cell r="HJ503">
            <v>5.0999999999999997E-2</v>
          </cell>
        </row>
        <row r="504">
          <cell r="G504" t="str">
            <v>SPENCER TECH ACAD</v>
          </cell>
          <cell r="L504" t="str">
            <v>Austin-North Lawndale Elementary Network</v>
          </cell>
          <cell r="AB504">
            <v>610183</v>
          </cell>
          <cell r="AR504" t="str">
            <v>47</v>
          </cell>
          <cell r="AS504" t="str">
            <v>neutral</v>
          </cell>
          <cell r="AT504" t="str">
            <v>strong</v>
          </cell>
          <cell r="AU504" t="str">
            <v>strong</v>
          </cell>
          <cell r="AV504">
            <v>44</v>
          </cell>
          <cell r="AW504">
            <v>63</v>
          </cell>
          <cell r="AX504">
            <v>72</v>
          </cell>
          <cell r="AY504">
            <v>157</v>
          </cell>
          <cell r="AZ504">
            <v>0</v>
          </cell>
          <cell r="BA504">
            <v>0</v>
          </cell>
          <cell r="BB504">
            <v>148</v>
          </cell>
          <cell r="BC504">
            <v>2</v>
          </cell>
          <cell r="BI504">
            <v>2.5000000000000001E-2</v>
          </cell>
          <cell r="BJ504">
            <v>3.7999999999999999E-2</v>
          </cell>
          <cell r="BK504">
            <v>1.2999999999999999E-2</v>
          </cell>
          <cell r="BL504">
            <v>6.0000000000000001E-3</v>
          </cell>
          <cell r="BM504">
            <v>2.5000000000000001E-2</v>
          </cell>
          <cell r="BN504">
            <v>1.9E-2</v>
          </cell>
          <cell r="BO504">
            <v>0.10199999999999999</v>
          </cell>
          <cell r="BP504">
            <v>7.0000000000000007E-2</v>
          </cell>
          <cell r="BQ504">
            <v>7.0000000000000007E-2</v>
          </cell>
          <cell r="BR504">
            <v>1.2999999999999999E-2</v>
          </cell>
          <cell r="BS504">
            <v>5.0999999999999997E-2</v>
          </cell>
          <cell r="BT504">
            <v>8.3000000000000004E-2</v>
          </cell>
          <cell r="BU504">
            <v>0.40799999999999997</v>
          </cell>
          <cell r="BV504">
            <v>0.376</v>
          </cell>
          <cell r="BW504">
            <v>0.433</v>
          </cell>
          <cell r="BX504">
            <v>0.35</v>
          </cell>
          <cell r="BY504">
            <v>0.38200000000000001</v>
          </cell>
          <cell r="BZ504">
            <v>0.40799999999999997</v>
          </cell>
          <cell r="CA504">
            <v>0</v>
          </cell>
          <cell r="CB504">
            <v>0</v>
          </cell>
          <cell r="CC504">
            <v>6.0000000000000001E-3</v>
          </cell>
          <cell r="CD504">
            <v>6.0000000000000001E-3</v>
          </cell>
          <cell r="CE504">
            <v>6.0000000000000001E-3</v>
          </cell>
          <cell r="CF504">
            <v>1.9E-2</v>
          </cell>
          <cell r="CG504">
            <v>0.46500000000000002</v>
          </cell>
          <cell r="CH504">
            <v>0.51600000000000001</v>
          </cell>
          <cell r="CI504">
            <v>0.47799999999999998</v>
          </cell>
          <cell r="CJ504">
            <v>0.624</v>
          </cell>
          <cell r="CK504">
            <v>0.53500000000000003</v>
          </cell>
          <cell r="CL504">
            <v>0.47099999999999997</v>
          </cell>
          <cell r="CM504">
            <v>0</v>
          </cell>
          <cell r="CN504">
            <v>6.0000000000000001E-3</v>
          </cell>
          <cell r="CO504">
            <v>0</v>
          </cell>
          <cell r="CP504">
            <v>6.0000000000000001E-3</v>
          </cell>
          <cell r="CQ504">
            <v>0</v>
          </cell>
          <cell r="CR504">
            <v>6.0000000000000001E-3</v>
          </cell>
          <cell r="CS504">
            <v>6.0000000000000001E-3</v>
          </cell>
          <cell r="CT504">
            <v>2.5000000000000001E-2</v>
          </cell>
          <cell r="CU504">
            <v>6.0000000000000001E-3</v>
          </cell>
          <cell r="CV504">
            <v>2.5000000000000001E-2</v>
          </cell>
          <cell r="CW504">
            <v>1.2999999999999999E-2</v>
          </cell>
          <cell r="CX504">
            <v>1.9E-2</v>
          </cell>
          <cell r="CY504">
            <v>1.2999999999999999E-2</v>
          </cell>
          <cell r="CZ504">
            <v>3.7999999999999999E-2</v>
          </cell>
          <cell r="DA504">
            <v>5.7000000000000002E-2</v>
          </cell>
          <cell r="DB504">
            <v>1.2999999999999999E-2</v>
          </cell>
          <cell r="DC504">
            <v>3.7999999999999999E-2</v>
          </cell>
          <cell r="DD504">
            <v>3.7999999999999999E-2</v>
          </cell>
          <cell r="DE504">
            <v>0.153</v>
          </cell>
          <cell r="DF504">
            <v>0.217</v>
          </cell>
          <cell r="DG504">
            <v>0.22900000000000001</v>
          </cell>
          <cell r="DH504">
            <v>0.14599999999999999</v>
          </cell>
          <cell r="DI504">
            <v>0.223</v>
          </cell>
          <cell r="DJ504">
            <v>0.29299999999999998</v>
          </cell>
          <cell r="DK504">
            <v>0.23599999999999999</v>
          </cell>
          <cell r="DL504">
            <v>0.20399999999999999</v>
          </cell>
          <cell r="DM504">
            <v>0.185</v>
          </cell>
          <cell r="DN504">
            <v>6.0000000000000001E-3</v>
          </cell>
          <cell r="DO504">
            <v>0</v>
          </cell>
          <cell r="DP504">
            <v>6.0000000000000001E-3</v>
          </cell>
          <cell r="DQ504">
            <v>0</v>
          </cell>
          <cell r="DR504">
            <v>0</v>
          </cell>
          <cell r="DS504">
            <v>0</v>
          </cell>
          <cell r="DT504">
            <v>1.2999999999999999E-2</v>
          </cell>
          <cell r="DU504">
            <v>0</v>
          </cell>
          <cell r="DV504">
            <v>0</v>
          </cell>
          <cell r="DW504">
            <v>0.81499999999999995</v>
          </cell>
          <cell r="DX504">
            <v>0.76400000000000001</v>
          </cell>
          <cell r="DY504">
            <v>0.745</v>
          </cell>
          <cell r="DZ504">
            <v>0.83399999999999996</v>
          </cell>
          <cell r="EA504">
            <v>0.73899999999999999</v>
          </cell>
          <cell r="EB504">
            <v>0.64300000000000002</v>
          </cell>
          <cell r="EC504">
            <v>0.73199999999999998</v>
          </cell>
          <cell r="ED504">
            <v>0.73199999999999998</v>
          </cell>
          <cell r="EE504">
            <v>0.77100000000000002</v>
          </cell>
          <cell r="EF504">
            <v>0.33800000000000002</v>
          </cell>
          <cell r="EG504">
            <v>4.4999999999999998E-2</v>
          </cell>
          <cell r="EH504">
            <v>2.5000000000000001E-2</v>
          </cell>
          <cell r="EJ504">
            <v>0.28000000000000003</v>
          </cell>
          <cell r="EK504">
            <v>5.7000000000000002E-2</v>
          </cell>
          <cell r="EL504">
            <v>5.7000000000000002E-2</v>
          </cell>
          <cell r="EN504">
            <v>0.27400000000000002</v>
          </cell>
          <cell r="EO504">
            <v>0.38900000000000001</v>
          </cell>
          <cell r="EP504">
            <v>0.38900000000000001</v>
          </cell>
          <cell r="ER504">
            <v>0</v>
          </cell>
          <cell r="ES504">
            <v>0</v>
          </cell>
          <cell r="ET504">
            <v>3.2000000000000001E-2</v>
          </cell>
          <cell r="EV504">
            <v>0.108</v>
          </cell>
          <cell r="EW504">
            <v>0.51</v>
          </cell>
          <cell r="EX504">
            <v>0.497</v>
          </cell>
          <cell r="EZ504">
            <v>8.44</v>
          </cell>
          <cell r="FA504">
            <v>2.5000000000000001E-2</v>
          </cell>
          <cell r="FB504">
            <v>0</v>
          </cell>
          <cell r="FC504">
            <v>1.9E-2</v>
          </cell>
          <cell r="FD504">
            <v>4.4999999999999998E-2</v>
          </cell>
          <cell r="FE504">
            <v>3.2000000000000001E-2</v>
          </cell>
          <cell r="FF504">
            <v>1.9E-2</v>
          </cell>
          <cell r="FG504">
            <v>5.7000000000000002E-2</v>
          </cell>
          <cell r="FH504">
            <v>0.153</v>
          </cell>
          <cell r="FI504">
            <v>0.21</v>
          </cell>
          <cell r="FJ504">
            <v>0.433</v>
          </cell>
          <cell r="FK504">
            <v>6.0000000000000001E-3</v>
          </cell>
          <cell r="GA504">
            <v>0</v>
          </cell>
          <cell r="GB504">
            <v>0</v>
          </cell>
          <cell r="GC504">
            <v>6.0000000000000001E-3</v>
          </cell>
          <cell r="GD504">
            <v>3.2000000000000001E-2</v>
          </cell>
          <cell r="GE504">
            <v>0.21</v>
          </cell>
          <cell r="GF504">
            <v>1.9E-2</v>
          </cell>
          <cell r="GG504">
            <v>0.23599999999999999</v>
          </cell>
          <cell r="GH504">
            <v>0.153</v>
          </cell>
          <cell r="GI504">
            <v>0.185</v>
          </cell>
          <cell r="GJ504">
            <v>0.20399999999999999</v>
          </cell>
          <cell r="GK504">
            <v>0.24199999999999999</v>
          </cell>
          <cell r="GL504">
            <v>0.312</v>
          </cell>
          <cell r="GM504">
            <v>0.72</v>
          </cell>
          <cell r="GN504">
            <v>0.77700000000000002</v>
          </cell>
          <cell r="GO504">
            <v>0.69399999999999995</v>
          </cell>
          <cell r="GP504">
            <v>0.66200000000000003</v>
          </cell>
          <cell r="GQ504">
            <v>0.433</v>
          </cell>
          <cell r="GR504">
            <v>0.61099999999999999</v>
          </cell>
          <cell r="GS504">
            <v>2.5000000000000001E-2</v>
          </cell>
          <cell r="GT504">
            <v>3.7999999999999999E-2</v>
          </cell>
          <cell r="GU504">
            <v>8.3000000000000004E-2</v>
          </cell>
          <cell r="GV504">
            <v>7.0000000000000007E-2</v>
          </cell>
          <cell r="GW504">
            <v>6.4000000000000001E-2</v>
          </cell>
          <cell r="GX504">
            <v>1.9E-2</v>
          </cell>
          <cell r="GY504">
            <v>6.0000000000000001E-3</v>
          </cell>
          <cell r="GZ504">
            <v>6.0000000000000001E-3</v>
          </cell>
          <cell r="HA504">
            <v>6.0000000000000001E-3</v>
          </cell>
          <cell r="HB504">
            <v>6.0000000000000001E-3</v>
          </cell>
          <cell r="HC504">
            <v>1.9E-2</v>
          </cell>
          <cell r="HD504">
            <v>1.2999999999999999E-2</v>
          </cell>
          <cell r="HE504">
            <v>1.2999999999999999E-2</v>
          </cell>
          <cell r="HF504">
            <v>2.5000000000000001E-2</v>
          </cell>
          <cell r="HG504">
            <v>2.5000000000000001E-2</v>
          </cell>
          <cell r="HH504">
            <v>2.5000000000000001E-2</v>
          </cell>
          <cell r="HI504">
            <v>3.2000000000000001E-2</v>
          </cell>
          <cell r="HJ504">
            <v>2.5000000000000001E-2</v>
          </cell>
        </row>
        <row r="505">
          <cell r="G505" t="str">
            <v>SPRY</v>
          </cell>
          <cell r="L505" t="str">
            <v>Pilsen-Little Village Elementary Network</v>
          </cell>
          <cell r="AB505">
            <v>610184</v>
          </cell>
          <cell r="AR505" t="str">
            <v>56</v>
          </cell>
          <cell r="AS505" t="str">
            <v>weak</v>
          </cell>
          <cell r="AT505" t="str">
            <v>neutral</v>
          </cell>
          <cell r="AU505" t="str">
            <v>neutral</v>
          </cell>
          <cell r="AV505">
            <v>36</v>
          </cell>
          <cell r="AW505">
            <v>40</v>
          </cell>
          <cell r="AX505">
            <v>56</v>
          </cell>
          <cell r="AY505">
            <v>204</v>
          </cell>
          <cell r="AZ505">
            <v>3</v>
          </cell>
          <cell r="BA505">
            <v>0</v>
          </cell>
          <cell r="BB505">
            <v>0</v>
          </cell>
          <cell r="BC505">
            <v>189</v>
          </cell>
          <cell r="BI505">
            <v>5.8999999999999997E-2</v>
          </cell>
          <cell r="BJ505">
            <v>3.4000000000000002E-2</v>
          </cell>
          <cell r="BK505">
            <v>3.9E-2</v>
          </cell>
          <cell r="BL505">
            <v>3.4000000000000002E-2</v>
          </cell>
          <cell r="BM505">
            <v>5.3999999999999999E-2</v>
          </cell>
          <cell r="BN505">
            <v>4.9000000000000002E-2</v>
          </cell>
          <cell r="BO505">
            <v>9.2999999999999999E-2</v>
          </cell>
          <cell r="BP505">
            <v>5.3999999999999999E-2</v>
          </cell>
          <cell r="BQ505">
            <v>6.4000000000000001E-2</v>
          </cell>
          <cell r="BR505">
            <v>3.4000000000000002E-2</v>
          </cell>
          <cell r="BS505">
            <v>9.8000000000000004E-2</v>
          </cell>
          <cell r="BT505">
            <v>0.18099999999999999</v>
          </cell>
          <cell r="BU505">
            <v>0.30399999999999999</v>
          </cell>
          <cell r="BV505">
            <v>0.27900000000000003</v>
          </cell>
          <cell r="BW505">
            <v>0.41199999999999998</v>
          </cell>
          <cell r="BX505">
            <v>0.29399999999999998</v>
          </cell>
          <cell r="BY505">
            <v>0.35299999999999998</v>
          </cell>
          <cell r="BZ505">
            <v>0.33300000000000002</v>
          </cell>
          <cell r="CA505">
            <v>2.9000000000000001E-2</v>
          </cell>
          <cell r="CB505">
            <v>3.9E-2</v>
          </cell>
          <cell r="CC505">
            <v>2.9000000000000001E-2</v>
          </cell>
          <cell r="CD505">
            <v>5.3999999999999999E-2</v>
          </cell>
          <cell r="CE505">
            <v>3.4000000000000002E-2</v>
          </cell>
          <cell r="CF505">
            <v>4.9000000000000002E-2</v>
          </cell>
          <cell r="CG505">
            <v>0.51500000000000001</v>
          </cell>
          <cell r="CH505">
            <v>0.59299999999999997</v>
          </cell>
          <cell r="CI505">
            <v>0.45600000000000002</v>
          </cell>
          <cell r="CJ505">
            <v>0.58299999999999996</v>
          </cell>
          <cell r="CK505">
            <v>0.46100000000000002</v>
          </cell>
          <cell r="CL505">
            <v>0.38700000000000001</v>
          </cell>
          <cell r="CM505">
            <v>1.4999999999999999E-2</v>
          </cell>
          <cell r="CN505">
            <v>0.01</v>
          </cell>
          <cell r="CO505">
            <v>0.01</v>
          </cell>
          <cell r="CP505">
            <v>3.9E-2</v>
          </cell>
          <cell r="CQ505">
            <v>1.4999999999999999E-2</v>
          </cell>
          <cell r="CR505">
            <v>0.02</v>
          </cell>
          <cell r="CS505">
            <v>2.5000000000000001E-2</v>
          </cell>
          <cell r="CT505">
            <v>5.8999999999999997E-2</v>
          </cell>
          <cell r="CU505">
            <v>4.3999999999999997E-2</v>
          </cell>
          <cell r="CV505">
            <v>2.9000000000000001E-2</v>
          </cell>
          <cell r="CW505">
            <v>3.9E-2</v>
          </cell>
          <cell r="CX505">
            <v>2.9000000000000001E-2</v>
          </cell>
          <cell r="CY505">
            <v>3.9E-2</v>
          </cell>
          <cell r="CZ505">
            <v>4.9000000000000002E-2</v>
          </cell>
          <cell r="DA505">
            <v>5.3999999999999999E-2</v>
          </cell>
          <cell r="DB505">
            <v>8.3000000000000004E-2</v>
          </cell>
          <cell r="DC505">
            <v>0.113</v>
          </cell>
          <cell r="DD505">
            <v>5.8999999999999997E-2</v>
          </cell>
          <cell r="DE505">
            <v>0.16200000000000001</v>
          </cell>
          <cell r="DF505">
            <v>0.20100000000000001</v>
          </cell>
          <cell r="DG505">
            <v>0.27</v>
          </cell>
          <cell r="DH505">
            <v>0.255</v>
          </cell>
          <cell r="DI505">
            <v>0.23499999999999999</v>
          </cell>
          <cell r="DJ505">
            <v>0.25</v>
          </cell>
          <cell r="DK505">
            <v>0.28899999999999998</v>
          </cell>
          <cell r="DL505">
            <v>0.255</v>
          </cell>
          <cell r="DM505">
            <v>0.25</v>
          </cell>
          <cell r="DN505">
            <v>0.02</v>
          </cell>
          <cell r="DO505">
            <v>0.01</v>
          </cell>
          <cell r="DP505">
            <v>3.9E-2</v>
          </cell>
          <cell r="DQ505">
            <v>0.02</v>
          </cell>
          <cell r="DR505">
            <v>3.4000000000000002E-2</v>
          </cell>
          <cell r="DS505">
            <v>0.02</v>
          </cell>
          <cell r="DT505">
            <v>3.9E-2</v>
          </cell>
          <cell r="DU505">
            <v>1.4999999999999999E-2</v>
          </cell>
          <cell r="DV505">
            <v>3.9E-2</v>
          </cell>
          <cell r="DW505">
            <v>0.77500000000000002</v>
          </cell>
          <cell r="DX505">
            <v>0.74</v>
          </cell>
          <cell r="DY505">
            <v>0.65200000000000002</v>
          </cell>
          <cell r="DZ505">
            <v>0.64700000000000002</v>
          </cell>
          <cell r="EA505">
            <v>0.66700000000000004</v>
          </cell>
          <cell r="EB505">
            <v>0.65700000000000003</v>
          </cell>
          <cell r="EC505">
            <v>0.56399999999999995</v>
          </cell>
          <cell r="ED505">
            <v>0.55900000000000005</v>
          </cell>
          <cell r="EE505">
            <v>0.60799999999999998</v>
          </cell>
          <cell r="EF505">
            <v>0.36299999999999999</v>
          </cell>
          <cell r="EG505">
            <v>5.3999999999999999E-2</v>
          </cell>
          <cell r="EH505">
            <v>2.9000000000000001E-2</v>
          </cell>
          <cell r="EJ505">
            <v>0.255</v>
          </cell>
          <cell r="EK505">
            <v>8.3000000000000004E-2</v>
          </cell>
          <cell r="EL505">
            <v>6.4000000000000001E-2</v>
          </cell>
          <cell r="EN505">
            <v>0.17599999999999999</v>
          </cell>
          <cell r="EO505">
            <v>0.36299999999999999</v>
          </cell>
          <cell r="EP505">
            <v>0.255</v>
          </cell>
          <cell r="ER505">
            <v>5.8999999999999997E-2</v>
          </cell>
          <cell r="ES505">
            <v>3.9E-2</v>
          </cell>
          <cell r="ET505">
            <v>0.10299999999999999</v>
          </cell>
          <cell r="EV505">
            <v>0.14699999999999999</v>
          </cell>
          <cell r="EW505">
            <v>0.46100000000000002</v>
          </cell>
          <cell r="EX505">
            <v>0.54900000000000004</v>
          </cell>
          <cell r="EZ505">
            <v>8.49</v>
          </cell>
          <cell r="FA505">
            <v>2.5000000000000001E-2</v>
          </cell>
          <cell r="FB505">
            <v>1.4999999999999999E-2</v>
          </cell>
          <cell r="FC505">
            <v>0.01</v>
          </cell>
          <cell r="FD505">
            <v>0.02</v>
          </cell>
          <cell r="FE505">
            <v>3.4000000000000002E-2</v>
          </cell>
          <cell r="FF505">
            <v>2.9000000000000001E-2</v>
          </cell>
          <cell r="FG505">
            <v>5.3999999999999999E-2</v>
          </cell>
          <cell r="FH505">
            <v>0.11799999999999999</v>
          </cell>
          <cell r="FI505">
            <v>0.186</v>
          </cell>
          <cell r="FJ505">
            <v>0.436</v>
          </cell>
          <cell r="FK505">
            <v>7.3999999999999996E-2</v>
          </cell>
          <cell r="GA505">
            <v>1.4999999999999999E-2</v>
          </cell>
          <cell r="GB505">
            <v>3.4000000000000002E-2</v>
          </cell>
          <cell r="GC505">
            <v>5.0000000000000001E-3</v>
          </cell>
          <cell r="GD505">
            <v>0.02</v>
          </cell>
          <cell r="GE505">
            <v>8.3000000000000004E-2</v>
          </cell>
          <cell r="GF505">
            <v>5.0000000000000001E-3</v>
          </cell>
          <cell r="GG505">
            <v>0.309</v>
          </cell>
          <cell r="GH505">
            <v>0.27500000000000002</v>
          </cell>
          <cell r="GI505">
            <v>0.27</v>
          </cell>
          <cell r="GJ505">
            <v>0.28399999999999997</v>
          </cell>
          <cell r="GK505">
            <v>0.33800000000000002</v>
          </cell>
          <cell r="GL505">
            <v>0.27500000000000002</v>
          </cell>
          <cell r="GM505">
            <v>0.52500000000000002</v>
          </cell>
          <cell r="GN505">
            <v>0.40699999999999997</v>
          </cell>
          <cell r="GO505">
            <v>0.52</v>
          </cell>
          <cell r="GP505">
            <v>0.47099999999999997</v>
          </cell>
          <cell r="GQ505">
            <v>0.373</v>
          </cell>
          <cell r="GR505">
            <v>0.57399999999999995</v>
          </cell>
          <cell r="GS505">
            <v>4.9000000000000002E-2</v>
          </cell>
          <cell r="GT505">
            <v>0.152</v>
          </cell>
          <cell r="GU505">
            <v>8.7999999999999995E-2</v>
          </cell>
          <cell r="GV505">
            <v>8.3000000000000004E-2</v>
          </cell>
          <cell r="GW505">
            <v>7.3999999999999996E-2</v>
          </cell>
          <cell r="GX505">
            <v>3.4000000000000002E-2</v>
          </cell>
          <cell r="GY505">
            <v>2.5000000000000001E-2</v>
          </cell>
          <cell r="GZ505">
            <v>3.4000000000000002E-2</v>
          </cell>
          <cell r="HA505">
            <v>2.5000000000000001E-2</v>
          </cell>
          <cell r="HB505">
            <v>2.9000000000000001E-2</v>
          </cell>
          <cell r="HC505">
            <v>2.5000000000000001E-2</v>
          </cell>
          <cell r="HD505">
            <v>2.5000000000000001E-2</v>
          </cell>
          <cell r="HE505">
            <v>7.8E-2</v>
          </cell>
          <cell r="HF505">
            <v>9.8000000000000004E-2</v>
          </cell>
          <cell r="HG505">
            <v>9.2999999999999999E-2</v>
          </cell>
          <cell r="HH505">
            <v>0.113</v>
          </cell>
          <cell r="HI505">
            <v>0.108</v>
          </cell>
          <cell r="HJ505">
            <v>8.7999999999999995E-2</v>
          </cell>
        </row>
        <row r="506">
          <cell r="G506" t="str">
            <v>STEVENSON</v>
          </cell>
          <cell r="L506" t="str">
            <v>Midway Elementary Network</v>
          </cell>
          <cell r="AB506">
            <v>610185</v>
          </cell>
          <cell r="AR506" t="str">
            <v>44</v>
          </cell>
          <cell r="AS506" t="str">
            <v>weak</v>
          </cell>
          <cell r="AT506" t="str">
            <v>strong</v>
          </cell>
          <cell r="AU506" t="str">
            <v>weak</v>
          </cell>
          <cell r="AV506">
            <v>38</v>
          </cell>
          <cell r="AW506">
            <v>62</v>
          </cell>
          <cell r="AX506">
            <v>29</v>
          </cell>
          <cell r="AY506">
            <v>306</v>
          </cell>
          <cell r="AZ506">
            <v>11</v>
          </cell>
          <cell r="BA506">
            <v>2</v>
          </cell>
          <cell r="BB506">
            <v>18</v>
          </cell>
          <cell r="BC506">
            <v>261</v>
          </cell>
          <cell r="BI506">
            <v>0.02</v>
          </cell>
          <cell r="BJ506">
            <v>7.0000000000000001E-3</v>
          </cell>
          <cell r="BK506">
            <v>0.01</v>
          </cell>
          <cell r="BL506">
            <v>1.2999999999999999E-2</v>
          </cell>
          <cell r="BM506">
            <v>3.5999999999999997E-2</v>
          </cell>
          <cell r="BN506">
            <v>5.8999999999999997E-2</v>
          </cell>
          <cell r="BO506">
            <v>7.4999999999999997E-2</v>
          </cell>
          <cell r="BP506">
            <v>6.5000000000000002E-2</v>
          </cell>
          <cell r="BQ506">
            <v>0.105</v>
          </cell>
          <cell r="BR506">
            <v>4.9000000000000002E-2</v>
          </cell>
          <cell r="BS506">
            <v>6.9000000000000006E-2</v>
          </cell>
          <cell r="BT506">
            <v>0.157</v>
          </cell>
          <cell r="BU506">
            <v>0.40500000000000003</v>
          </cell>
          <cell r="BV506">
            <v>0.34599999999999997</v>
          </cell>
          <cell r="BW506">
            <v>0.42499999999999999</v>
          </cell>
          <cell r="BX506">
            <v>0.28799999999999998</v>
          </cell>
          <cell r="BY506">
            <v>0.438</v>
          </cell>
          <cell r="BZ506">
            <v>0.42799999999999999</v>
          </cell>
          <cell r="CA506">
            <v>0.01</v>
          </cell>
          <cell r="CB506">
            <v>0.02</v>
          </cell>
          <cell r="CC506">
            <v>3.9E-2</v>
          </cell>
          <cell r="CD506">
            <v>2.5999999999999999E-2</v>
          </cell>
          <cell r="CE506">
            <v>3.9E-2</v>
          </cell>
          <cell r="CF506">
            <v>3.5999999999999997E-2</v>
          </cell>
          <cell r="CG506">
            <v>0.49</v>
          </cell>
          <cell r="CH506">
            <v>0.56200000000000006</v>
          </cell>
          <cell r="CI506">
            <v>0.42199999999999999</v>
          </cell>
          <cell r="CJ506">
            <v>0.624</v>
          </cell>
          <cell r="CK506">
            <v>0.41799999999999998</v>
          </cell>
          <cell r="CL506">
            <v>0.32</v>
          </cell>
          <cell r="CM506">
            <v>3.0000000000000001E-3</v>
          </cell>
          <cell r="CN506">
            <v>3.0000000000000001E-3</v>
          </cell>
          <cell r="CO506">
            <v>3.0000000000000001E-3</v>
          </cell>
          <cell r="CP506">
            <v>7.0000000000000001E-3</v>
          </cell>
          <cell r="CQ506">
            <v>3.0000000000000001E-3</v>
          </cell>
          <cell r="CR506">
            <v>7.0000000000000001E-3</v>
          </cell>
          <cell r="CS506">
            <v>1.2999999999999999E-2</v>
          </cell>
          <cell r="CT506">
            <v>5.1999999999999998E-2</v>
          </cell>
          <cell r="CU506">
            <v>1.2999999999999999E-2</v>
          </cell>
          <cell r="CV506">
            <v>0.01</v>
          </cell>
          <cell r="CW506">
            <v>0.01</v>
          </cell>
          <cell r="CX506">
            <v>1.6E-2</v>
          </cell>
          <cell r="CY506">
            <v>0.01</v>
          </cell>
          <cell r="CZ506">
            <v>0.01</v>
          </cell>
          <cell r="DA506">
            <v>2.9000000000000001E-2</v>
          </cell>
          <cell r="DB506">
            <v>4.9000000000000002E-2</v>
          </cell>
          <cell r="DC506">
            <v>5.1999999999999998E-2</v>
          </cell>
          <cell r="DD506">
            <v>5.6000000000000001E-2</v>
          </cell>
          <cell r="DE506">
            <v>0.10100000000000001</v>
          </cell>
          <cell r="DF506">
            <v>0.124</v>
          </cell>
          <cell r="DG506">
            <v>0.19600000000000001</v>
          </cell>
          <cell r="DH506">
            <v>0.193</v>
          </cell>
          <cell r="DI506">
            <v>0.19600000000000001</v>
          </cell>
          <cell r="DJ506">
            <v>0.27100000000000002</v>
          </cell>
          <cell r="DK506">
            <v>0.21199999999999999</v>
          </cell>
          <cell r="DL506">
            <v>0.245</v>
          </cell>
          <cell r="DM506">
            <v>0.23499999999999999</v>
          </cell>
          <cell r="DN506">
            <v>0.01</v>
          </cell>
          <cell r="DO506">
            <v>7.0000000000000001E-3</v>
          </cell>
          <cell r="DP506">
            <v>0.02</v>
          </cell>
          <cell r="DQ506">
            <v>1.6E-2</v>
          </cell>
          <cell r="DR506">
            <v>0.01</v>
          </cell>
          <cell r="DS506">
            <v>1.2999999999999999E-2</v>
          </cell>
          <cell r="DT506">
            <v>2.3E-2</v>
          </cell>
          <cell r="DU506">
            <v>0.02</v>
          </cell>
          <cell r="DV506">
            <v>0.02</v>
          </cell>
          <cell r="DW506">
            <v>0.876</v>
          </cell>
          <cell r="DX506">
            <v>0.85599999999999998</v>
          </cell>
          <cell r="DY506">
            <v>0.76500000000000001</v>
          </cell>
          <cell r="DZ506">
            <v>0.77500000000000002</v>
          </cell>
          <cell r="EA506">
            <v>0.78100000000000003</v>
          </cell>
          <cell r="EB506">
            <v>0.68</v>
          </cell>
          <cell r="EC506">
            <v>0.70299999999999996</v>
          </cell>
          <cell r="ED506">
            <v>0.63100000000000001</v>
          </cell>
          <cell r="EE506">
            <v>0.67600000000000005</v>
          </cell>
          <cell r="EF506">
            <v>0.38900000000000001</v>
          </cell>
          <cell r="EG506">
            <v>1.6E-2</v>
          </cell>
          <cell r="EH506">
            <v>0.01</v>
          </cell>
          <cell r="EJ506">
            <v>0.31</v>
          </cell>
          <cell r="EK506">
            <v>3.3000000000000002E-2</v>
          </cell>
          <cell r="EL506">
            <v>0.02</v>
          </cell>
          <cell r="EN506">
            <v>0.127</v>
          </cell>
          <cell r="EO506">
            <v>0.40500000000000003</v>
          </cell>
          <cell r="EP506">
            <v>0.34599999999999997</v>
          </cell>
          <cell r="ER506">
            <v>6.2E-2</v>
          </cell>
          <cell r="ES506">
            <v>3.3000000000000002E-2</v>
          </cell>
          <cell r="ET506">
            <v>8.5000000000000006E-2</v>
          </cell>
          <cell r="EV506">
            <v>0.111</v>
          </cell>
          <cell r="EW506">
            <v>0.51300000000000001</v>
          </cell>
          <cell r="EX506">
            <v>0.53900000000000003</v>
          </cell>
          <cell r="EZ506">
            <v>8.42</v>
          </cell>
          <cell r="FA506">
            <v>1.2999999999999999E-2</v>
          </cell>
          <cell r="FB506">
            <v>7.0000000000000001E-3</v>
          </cell>
          <cell r="FC506">
            <v>3.0000000000000001E-3</v>
          </cell>
          <cell r="FD506">
            <v>0.01</v>
          </cell>
          <cell r="FE506">
            <v>4.9000000000000002E-2</v>
          </cell>
          <cell r="FF506">
            <v>4.2000000000000003E-2</v>
          </cell>
          <cell r="FG506">
            <v>8.2000000000000003E-2</v>
          </cell>
          <cell r="FH506">
            <v>0.20599999999999999</v>
          </cell>
          <cell r="FI506">
            <v>0.18</v>
          </cell>
          <cell r="FJ506">
            <v>0.36299999999999999</v>
          </cell>
          <cell r="FK506">
            <v>4.5999999999999999E-2</v>
          </cell>
          <cell r="GA506">
            <v>1.6E-2</v>
          </cell>
          <cell r="GB506">
            <v>2.9000000000000001E-2</v>
          </cell>
          <cell r="GC506">
            <v>6.5000000000000002E-2</v>
          </cell>
          <cell r="GD506">
            <v>0.111</v>
          </cell>
          <cell r="GE506">
            <v>0.193</v>
          </cell>
          <cell r="GF506">
            <v>4.5999999999999999E-2</v>
          </cell>
          <cell r="GG506">
            <v>0.36899999999999999</v>
          </cell>
          <cell r="GH506">
            <v>0.34</v>
          </cell>
          <cell r="GI506">
            <v>0.373</v>
          </cell>
          <cell r="GJ506">
            <v>0.38900000000000001</v>
          </cell>
          <cell r="GK506">
            <v>0.40200000000000002</v>
          </cell>
          <cell r="GL506">
            <v>0.45100000000000001</v>
          </cell>
          <cell r="GM506">
            <v>0.55200000000000005</v>
          </cell>
          <cell r="GN506">
            <v>0.38600000000000001</v>
          </cell>
          <cell r="GO506">
            <v>0.379</v>
          </cell>
          <cell r="GP506">
            <v>0.35599999999999998</v>
          </cell>
          <cell r="GQ506">
            <v>0.28399999999999997</v>
          </cell>
          <cell r="GR506">
            <v>0.41499999999999998</v>
          </cell>
          <cell r="GS506">
            <v>2.5999999999999999E-2</v>
          </cell>
          <cell r="GT506">
            <v>0.19</v>
          </cell>
          <cell r="GU506">
            <v>0.13700000000000001</v>
          </cell>
          <cell r="GV506">
            <v>8.2000000000000003E-2</v>
          </cell>
          <cell r="GW506">
            <v>7.4999999999999997E-2</v>
          </cell>
          <cell r="GX506">
            <v>6.9000000000000006E-2</v>
          </cell>
          <cell r="GY506">
            <v>3.0000000000000001E-3</v>
          </cell>
          <cell r="GZ506">
            <v>0.02</v>
          </cell>
          <cell r="HA506">
            <v>1.2999999999999999E-2</v>
          </cell>
          <cell r="HB506">
            <v>1.6E-2</v>
          </cell>
          <cell r="HC506">
            <v>1.2999999999999999E-2</v>
          </cell>
          <cell r="HD506">
            <v>3.0000000000000001E-3</v>
          </cell>
          <cell r="HE506">
            <v>3.3000000000000002E-2</v>
          </cell>
          <cell r="HF506">
            <v>3.5999999999999997E-2</v>
          </cell>
          <cell r="HG506">
            <v>3.3000000000000002E-2</v>
          </cell>
          <cell r="HH506">
            <v>4.5999999999999999E-2</v>
          </cell>
          <cell r="HI506">
            <v>3.3000000000000002E-2</v>
          </cell>
          <cell r="HJ506">
            <v>1.6E-2</v>
          </cell>
        </row>
        <row r="507">
          <cell r="G507" t="str">
            <v>STEWART</v>
          </cell>
          <cell r="L507" t="str">
            <v>Ravenswood-Ridge Elementary Network</v>
          </cell>
          <cell r="AB507">
            <v>610187</v>
          </cell>
          <cell r="AR507" t="str">
            <v>56</v>
          </cell>
          <cell r="AS507" t="str">
            <v>neutral</v>
          </cell>
          <cell r="AT507" t="str">
            <v>weak</v>
          </cell>
          <cell r="AU507" t="str">
            <v>neutral</v>
          </cell>
          <cell r="AV507">
            <v>41</v>
          </cell>
          <cell r="AW507">
            <v>25</v>
          </cell>
          <cell r="AX507">
            <v>40</v>
          </cell>
          <cell r="AY507">
            <v>101</v>
          </cell>
          <cell r="AZ507">
            <v>1</v>
          </cell>
          <cell r="BA507">
            <v>6</v>
          </cell>
          <cell r="BB507">
            <v>42</v>
          </cell>
          <cell r="BC507">
            <v>43</v>
          </cell>
          <cell r="BI507">
            <v>0.01</v>
          </cell>
          <cell r="BJ507">
            <v>0</v>
          </cell>
          <cell r="BK507">
            <v>0.02</v>
          </cell>
          <cell r="BL507">
            <v>0.02</v>
          </cell>
          <cell r="BM507">
            <v>0.04</v>
          </cell>
          <cell r="BN507">
            <v>8.8999999999999996E-2</v>
          </cell>
          <cell r="BO507">
            <v>0.05</v>
          </cell>
          <cell r="BP507">
            <v>0.05</v>
          </cell>
          <cell r="BQ507">
            <v>0.05</v>
          </cell>
          <cell r="BR507">
            <v>0.04</v>
          </cell>
          <cell r="BS507">
            <v>0.19800000000000001</v>
          </cell>
          <cell r="BT507">
            <v>0.20799999999999999</v>
          </cell>
          <cell r="BU507">
            <v>0.36599999999999999</v>
          </cell>
          <cell r="BV507">
            <v>0.32700000000000001</v>
          </cell>
          <cell r="BW507">
            <v>0.38600000000000001</v>
          </cell>
          <cell r="BX507">
            <v>0.248</v>
          </cell>
          <cell r="BY507">
            <v>0.26700000000000002</v>
          </cell>
          <cell r="BZ507">
            <v>0.317</v>
          </cell>
          <cell r="CA507">
            <v>0.03</v>
          </cell>
          <cell r="CB507">
            <v>0.02</v>
          </cell>
          <cell r="CC507">
            <v>0.02</v>
          </cell>
          <cell r="CD507">
            <v>0.03</v>
          </cell>
          <cell r="CE507">
            <v>0.04</v>
          </cell>
          <cell r="CF507">
            <v>0.02</v>
          </cell>
          <cell r="CG507">
            <v>0.54500000000000004</v>
          </cell>
          <cell r="CH507">
            <v>0.60399999999999998</v>
          </cell>
          <cell r="CI507">
            <v>0.52500000000000002</v>
          </cell>
          <cell r="CJ507">
            <v>0.66300000000000003</v>
          </cell>
          <cell r="CK507">
            <v>0.45500000000000002</v>
          </cell>
          <cell r="CL507">
            <v>0.36599999999999999</v>
          </cell>
          <cell r="CM507">
            <v>0</v>
          </cell>
          <cell r="CN507">
            <v>0</v>
          </cell>
          <cell r="CO507">
            <v>0.01</v>
          </cell>
          <cell r="CP507">
            <v>0.02</v>
          </cell>
          <cell r="CQ507">
            <v>0</v>
          </cell>
          <cell r="CR507">
            <v>0.01</v>
          </cell>
          <cell r="CS507">
            <v>0.03</v>
          </cell>
          <cell r="CT507">
            <v>0.129</v>
          </cell>
          <cell r="CU507">
            <v>0.04</v>
          </cell>
          <cell r="CV507">
            <v>0.02</v>
          </cell>
          <cell r="CW507">
            <v>0.02</v>
          </cell>
          <cell r="CX507">
            <v>0.02</v>
          </cell>
          <cell r="CY507">
            <v>5.8999999999999997E-2</v>
          </cell>
          <cell r="CZ507">
            <v>0.04</v>
          </cell>
          <cell r="DA507">
            <v>5.8999999999999997E-2</v>
          </cell>
          <cell r="DB507">
            <v>0.11899999999999999</v>
          </cell>
          <cell r="DC507">
            <v>0.11899999999999999</v>
          </cell>
          <cell r="DD507">
            <v>0.14899999999999999</v>
          </cell>
          <cell r="DE507">
            <v>0.22800000000000001</v>
          </cell>
          <cell r="DF507">
            <v>0.26700000000000002</v>
          </cell>
          <cell r="DG507">
            <v>0.317</v>
          </cell>
          <cell r="DH507">
            <v>0.32700000000000001</v>
          </cell>
          <cell r="DI507">
            <v>0.27700000000000002</v>
          </cell>
          <cell r="DJ507">
            <v>0.34699999999999998</v>
          </cell>
          <cell r="DK507">
            <v>0.32700000000000001</v>
          </cell>
          <cell r="DL507">
            <v>0.22800000000000001</v>
          </cell>
          <cell r="DM507">
            <v>0.22800000000000001</v>
          </cell>
          <cell r="DN507">
            <v>0.02</v>
          </cell>
          <cell r="DO507">
            <v>0.03</v>
          </cell>
          <cell r="DP507">
            <v>0.04</v>
          </cell>
          <cell r="DQ507">
            <v>0.02</v>
          </cell>
          <cell r="DR507">
            <v>0.02</v>
          </cell>
          <cell r="DS507">
            <v>0.04</v>
          </cell>
          <cell r="DT507">
            <v>0.03</v>
          </cell>
          <cell r="DU507">
            <v>0.04</v>
          </cell>
          <cell r="DV507">
            <v>0.05</v>
          </cell>
          <cell r="DW507">
            <v>0.73299999999999998</v>
          </cell>
          <cell r="DX507">
            <v>0.68300000000000005</v>
          </cell>
          <cell r="DY507">
            <v>0.61399999999999999</v>
          </cell>
          <cell r="DZ507">
            <v>0.57399999999999995</v>
          </cell>
          <cell r="EA507">
            <v>0.66300000000000003</v>
          </cell>
          <cell r="EB507">
            <v>0.54500000000000004</v>
          </cell>
          <cell r="EC507">
            <v>0.495</v>
          </cell>
          <cell r="ED507">
            <v>0.48499999999999999</v>
          </cell>
          <cell r="EE507">
            <v>0.53500000000000003</v>
          </cell>
          <cell r="EF507">
            <v>0.27700000000000002</v>
          </cell>
          <cell r="EG507">
            <v>0.02</v>
          </cell>
          <cell r="EH507">
            <v>0.02</v>
          </cell>
          <cell r="EJ507">
            <v>0.307</v>
          </cell>
          <cell r="EK507">
            <v>9.9000000000000005E-2</v>
          </cell>
          <cell r="EL507">
            <v>0.05</v>
          </cell>
          <cell r="EN507">
            <v>8.8999999999999996E-2</v>
          </cell>
          <cell r="EO507">
            <v>0.22800000000000001</v>
          </cell>
          <cell r="EP507">
            <v>0.32700000000000001</v>
          </cell>
          <cell r="ER507">
            <v>0.13900000000000001</v>
          </cell>
          <cell r="ES507">
            <v>0.158</v>
          </cell>
          <cell r="ET507">
            <v>0.109</v>
          </cell>
          <cell r="EV507">
            <v>0.188</v>
          </cell>
          <cell r="EW507">
            <v>0.495</v>
          </cell>
          <cell r="EX507">
            <v>0.495</v>
          </cell>
          <cell r="EZ507">
            <v>7.47</v>
          </cell>
          <cell r="FA507">
            <v>0</v>
          </cell>
          <cell r="FB507">
            <v>0.02</v>
          </cell>
          <cell r="FC507">
            <v>0.04</v>
          </cell>
          <cell r="FD507">
            <v>0.05</v>
          </cell>
          <cell r="FE507">
            <v>9.9000000000000005E-2</v>
          </cell>
          <cell r="FF507">
            <v>6.9000000000000006E-2</v>
          </cell>
          <cell r="FG507">
            <v>7.9000000000000001E-2</v>
          </cell>
          <cell r="FH507">
            <v>0.16800000000000001</v>
          </cell>
          <cell r="FI507">
            <v>0.05</v>
          </cell>
          <cell r="FJ507">
            <v>0.26700000000000002</v>
          </cell>
          <cell r="FK507">
            <v>0.158</v>
          </cell>
          <cell r="GA507">
            <v>0.03</v>
          </cell>
          <cell r="GB507">
            <v>0.01</v>
          </cell>
          <cell r="GC507">
            <v>0.03</v>
          </cell>
          <cell r="GD507">
            <v>0.03</v>
          </cell>
          <cell r="GE507">
            <v>0.03</v>
          </cell>
          <cell r="GF507">
            <v>0.01</v>
          </cell>
          <cell r="GG507">
            <v>0.33700000000000002</v>
          </cell>
          <cell r="GH507">
            <v>0.33700000000000002</v>
          </cell>
          <cell r="GI507">
            <v>0.32700000000000001</v>
          </cell>
          <cell r="GJ507">
            <v>0.32700000000000001</v>
          </cell>
          <cell r="GK507">
            <v>0.42599999999999999</v>
          </cell>
          <cell r="GL507">
            <v>0.29699999999999999</v>
          </cell>
          <cell r="GM507">
            <v>0.36599999999999999</v>
          </cell>
          <cell r="GN507">
            <v>0.28699999999999998</v>
          </cell>
          <cell r="GO507">
            <v>0.27700000000000002</v>
          </cell>
          <cell r="GP507">
            <v>0.28699999999999998</v>
          </cell>
          <cell r="GQ507">
            <v>0.25700000000000001</v>
          </cell>
          <cell r="GR507">
            <v>0.46500000000000002</v>
          </cell>
          <cell r="GS507">
            <v>0.109</v>
          </cell>
          <cell r="GT507">
            <v>0.19800000000000001</v>
          </cell>
          <cell r="GU507">
            <v>0.16800000000000001</v>
          </cell>
          <cell r="GV507">
            <v>0.188</v>
          </cell>
          <cell r="GW507">
            <v>0.129</v>
          </cell>
          <cell r="GX507">
            <v>6.9000000000000006E-2</v>
          </cell>
          <cell r="GY507">
            <v>0.02</v>
          </cell>
          <cell r="GZ507">
            <v>0.05</v>
          </cell>
          <cell r="HA507">
            <v>0.05</v>
          </cell>
          <cell r="HB507">
            <v>0.05</v>
          </cell>
          <cell r="HC507">
            <v>0.04</v>
          </cell>
          <cell r="HD507">
            <v>0.05</v>
          </cell>
          <cell r="HE507">
            <v>0.13900000000000001</v>
          </cell>
          <cell r="HF507">
            <v>0.11899999999999999</v>
          </cell>
          <cell r="HG507">
            <v>0.14899999999999999</v>
          </cell>
          <cell r="HH507">
            <v>0.11899999999999999</v>
          </cell>
          <cell r="HI507">
            <v>0.11899999999999999</v>
          </cell>
          <cell r="HJ507">
            <v>0.109</v>
          </cell>
        </row>
        <row r="508">
          <cell r="G508" t="str">
            <v>DUNNE TECH ACAD</v>
          </cell>
          <cell r="L508" t="str">
            <v>Rock Island Elementary Network</v>
          </cell>
          <cell r="AB508">
            <v>610188</v>
          </cell>
          <cell r="AR508" t="str">
            <v>&gt; 75</v>
          </cell>
          <cell r="AS508" t="str">
            <v>weak</v>
          </cell>
          <cell r="AT508" t="str">
            <v>weak</v>
          </cell>
          <cell r="AU508" t="str">
            <v>weak</v>
          </cell>
          <cell r="AV508">
            <v>36</v>
          </cell>
          <cell r="AW508">
            <v>23</v>
          </cell>
          <cell r="AX508">
            <v>26</v>
          </cell>
          <cell r="AY508">
            <v>241</v>
          </cell>
          <cell r="AZ508">
            <v>0</v>
          </cell>
          <cell r="BA508">
            <v>0</v>
          </cell>
          <cell r="BB508">
            <v>227</v>
          </cell>
          <cell r="BC508">
            <v>0</v>
          </cell>
          <cell r="BI508">
            <v>2.9000000000000001E-2</v>
          </cell>
          <cell r="BJ508">
            <v>4.0000000000000001E-3</v>
          </cell>
          <cell r="BK508">
            <v>1.2E-2</v>
          </cell>
          <cell r="BL508">
            <v>3.3000000000000002E-2</v>
          </cell>
          <cell r="BM508">
            <v>6.2E-2</v>
          </cell>
          <cell r="BN508">
            <v>9.0999999999999998E-2</v>
          </cell>
          <cell r="BO508">
            <v>9.5000000000000001E-2</v>
          </cell>
          <cell r="BP508">
            <v>0.108</v>
          </cell>
          <cell r="BQ508">
            <v>7.0999999999999994E-2</v>
          </cell>
          <cell r="BR508">
            <v>7.4999999999999997E-2</v>
          </cell>
          <cell r="BS508">
            <v>0.154</v>
          </cell>
          <cell r="BT508">
            <v>0.17</v>
          </cell>
          <cell r="BU508">
            <v>0.307</v>
          </cell>
          <cell r="BV508">
            <v>0.32</v>
          </cell>
          <cell r="BW508">
            <v>0.33600000000000002</v>
          </cell>
          <cell r="BX508">
            <v>0.27400000000000002</v>
          </cell>
          <cell r="BY508">
            <v>0.34</v>
          </cell>
          <cell r="BZ508">
            <v>0.315</v>
          </cell>
          <cell r="CA508">
            <v>4.0000000000000001E-3</v>
          </cell>
          <cell r="CB508">
            <v>8.0000000000000002E-3</v>
          </cell>
          <cell r="CC508">
            <v>8.0000000000000002E-3</v>
          </cell>
          <cell r="CD508">
            <v>1.7000000000000001E-2</v>
          </cell>
          <cell r="CE508">
            <v>2.1000000000000001E-2</v>
          </cell>
          <cell r="CF508">
            <v>1.7000000000000001E-2</v>
          </cell>
          <cell r="CG508">
            <v>0.56399999999999995</v>
          </cell>
          <cell r="CH508">
            <v>0.56000000000000005</v>
          </cell>
          <cell r="CI508">
            <v>0.57299999999999995</v>
          </cell>
          <cell r="CJ508">
            <v>0.60199999999999998</v>
          </cell>
          <cell r="CK508">
            <v>0.42299999999999999</v>
          </cell>
          <cell r="CL508">
            <v>0.40699999999999997</v>
          </cell>
          <cell r="CM508">
            <v>8.0000000000000002E-3</v>
          </cell>
          <cell r="CN508">
            <v>1.2E-2</v>
          </cell>
          <cell r="CO508">
            <v>1.7000000000000001E-2</v>
          </cell>
          <cell r="CP508">
            <v>5.3999999999999999E-2</v>
          </cell>
          <cell r="CQ508">
            <v>2.1000000000000001E-2</v>
          </cell>
          <cell r="CR508">
            <v>2.9000000000000001E-2</v>
          </cell>
          <cell r="CS508">
            <v>4.0000000000000001E-3</v>
          </cell>
          <cell r="CT508">
            <v>4.5999999999999999E-2</v>
          </cell>
          <cell r="CU508">
            <v>3.6999999999999998E-2</v>
          </cell>
          <cell r="CV508">
            <v>9.5000000000000001E-2</v>
          </cell>
          <cell r="CW508">
            <v>7.0999999999999994E-2</v>
          </cell>
          <cell r="CX508">
            <v>0.112</v>
          </cell>
          <cell r="CY508">
            <v>9.5000000000000001E-2</v>
          </cell>
          <cell r="CZ508">
            <v>0.129</v>
          </cell>
          <cell r="DA508">
            <v>0.11600000000000001</v>
          </cell>
          <cell r="DB508">
            <v>0.13300000000000001</v>
          </cell>
          <cell r="DC508">
            <v>0.124</v>
          </cell>
          <cell r="DD508">
            <v>0.12</v>
          </cell>
          <cell r="DE508">
            <v>0.20300000000000001</v>
          </cell>
          <cell r="DF508">
            <v>0.24099999999999999</v>
          </cell>
          <cell r="DG508">
            <v>0.23699999999999999</v>
          </cell>
          <cell r="DH508">
            <v>0.20300000000000001</v>
          </cell>
          <cell r="DI508">
            <v>0.21199999999999999</v>
          </cell>
          <cell r="DJ508">
            <v>0.29899999999999999</v>
          </cell>
          <cell r="DK508">
            <v>0.27400000000000002</v>
          </cell>
          <cell r="DL508">
            <v>0.29499999999999998</v>
          </cell>
          <cell r="DM508">
            <v>0.25700000000000001</v>
          </cell>
          <cell r="DN508">
            <v>4.0000000000000001E-3</v>
          </cell>
          <cell r="DO508">
            <v>4.0000000000000001E-3</v>
          </cell>
          <cell r="DP508">
            <v>4.0000000000000001E-3</v>
          </cell>
          <cell r="DQ508">
            <v>8.0000000000000002E-3</v>
          </cell>
          <cell r="DR508">
            <v>4.0000000000000001E-3</v>
          </cell>
          <cell r="DS508">
            <v>8.0000000000000002E-3</v>
          </cell>
          <cell r="DT508">
            <v>1.7000000000000001E-2</v>
          </cell>
          <cell r="DU508">
            <v>8.0000000000000002E-3</v>
          </cell>
          <cell r="DV508">
            <v>8.0000000000000002E-3</v>
          </cell>
          <cell r="DW508">
            <v>0.68899999999999995</v>
          </cell>
          <cell r="DX508">
            <v>0.67200000000000004</v>
          </cell>
          <cell r="DY508">
            <v>0.63100000000000001</v>
          </cell>
          <cell r="DZ508">
            <v>0.63900000000000001</v>
          </cell>
          <cell r="EA508">
            <v>0.63500000000000001</v>
          </cell>
          <cell r="EB508">
            <v>0.54800000000000004</v>
          </cell>
          <cell r="EC508">
            <v>0.57299999999999995</v>
          </cell>
          <cell r="ED508">
            <v>0.52700000000000002</v>
          </cell>
          <cell r="EE508">
            <v>0.57699999999999996</v>
          </cell>
          <cell r="EF508">
            <v>0.432</v>
          </cell>
          <cell r="EG508">
            <v>0.14499999999999999</v>
          </cell>
          <cell r="EH508">
            <v>2.5000000000000001E-2</v>
          </cell>
          <cell r="EJ508">
            <v>0.39800000000000002</v>
          </cell>
          <cell r="EK508">
            <v>0.13300000000000001</v>
          </cell>
          <cell r="EL508">
            <v>5.8000000000000003E-2</v>
          </cell>
          <cell r="EN508">
            <v>0.104</v>
          </cell>
          <cell r="EO508">
            <v>0.33600000000000002</v>
          </cell>
          <cell r="EP508">
            <v>0.373</v>
          </cell>
          <cell r="ER508">
            <v>1.2E-2</v>
          </cell>
          <cell r="ES508">
            <v>1.2E-2</v>
          </cell>
          <cell r="ET508">
            <v>4.5999999999999999E-2</v>
          </cell>
          <cell r="EV508">
            <v>5.3999999999999999E-2</v>
          </cell>
          <cell r="EW508">
            <v>0.373</v>
          </cell>
          <cell r="EX508">
            <v>0.498</v>
          </cell>
          <cell r="EZ508">
            <v>8.11</v>
          </cell>
          <cell r="FA508">
            <v>1.2E-2</v>
          </cell>
          <cell r="FB508">
            <v>8.0000000000000002E-3</v>
          </cell>
          <cell r="FC508">
            <v>1.7000000000000001E-2</v>
          </cell>
          <cell r="FD508">
            <v>2.1000000000000001E-2</v>
          </cell>
          <cell r="FE508">
            <v>2.9000000000000001E-2</v>
          </cell>
          <cell r="FF508">
            <v>0.1</v>
          </cell>
          <cell r="FG508">
            <v>7.4999999999999997E-2</v>
          </cell>
          <cell r="FH508">
            <v>0.187</v>
          </cell>
          <cell r="FI508">
            <v>0.187</v>
          </cell>
          <cell r="FJ508">
            <v>0.28999999999999998</v>
          </cell>
          <cell r="FK508">
            <v>7.4999999999999997E-2</v>
          </cell>
          <cell r="GA508">
            <v>6.2E-2</v>
          </cell>
          <cell r="GB508">
            <v>4.1000000000000002E-2</v>
          </cell>
          <cell r="GC508">
            <v>5.3999999999999999E-2</v>
          </cell>
          <cell r="GD508">
            <v>0.22</v>
          </cell>
          <cell r="GE508">
            <v>0.26100000000000001</v>
          </cell>
          <cell r="GF508">
            <v>2.1000000000000001E-2</v>
          </cell>
          <cell r="GG508">
            <v>0.39</v>
          </cell>
          <cell r="GH508">
            <v>0.28999999999999998</v>
          </cell>
          <cell r="GI508">
            <v>0.36499999999999999</v>
          </cell>
          <cell r="GJ508">
            <v>0.34</v>
          </cell>
          <cell r="GK508">
            <v>0.373</v>
          </cell>
          <cell r="GL508">
            <v>0.40200000000000002</v>
          </cell>
          <cell r="GM508">
            <v>0.47299999999999998</v>
          </cell>
          <cell r="GN508">
            <v>0.52700000000000002</v>
          </cell>
          <cell r="GO508">
            <v>0.41499999999999998</v>
          </cell>
          <cell r="GP508">
            <v>0.32800000000000001</v>
          </cell>
          <cell r="GQ508">
            <v>0.245</v>
          </cell>
          <cell r="GR508">
            <v>0.49399999999999999</v>
          </cell>
          <cell r="GS508">
            <v>2.5000000000000001E-2</v>
          </cell>
          <cell r="GT508">
            <v>0.104</v>
          </cell>
          <cell r="GU508">
            <v>0.108</v>
          </cell>
          <cell r="GV508">
            <v>5.3999999999999999E-2</v>
          </cell>
          <cell r="GW508">
            <v>4.1000000000000002E-2</v>
          </cell>
          <cell r="GX508">
            <v>8.0000000000000002E-3</v>
          </cell>
          <cell r="GY508">
            <v>3.3000000000000002E-2</v>
          </cell>
          <cell r="GZ508">
            <v>2.5000000000000001E-2</v>
          </cell>
          <cell r="HA508">
            <v>2.9000000000000001E-2</v>
          </cell>
          <cell r="HB508">
            <v>3.3000000000000002E-2</v>
          </cell>
          <cell r="HC508">
            <v>5.3999999999999999E-2</v>
          </cell>
          <cell r="HD508">
            <v>5.8000000000000003E-2</v>
          </cell>
          <cell r="HE508">
            <v>1.7000000000000001E-2</v>
          </cell>
          <cell r="HF508">
            <v>1.2E-2</v>
          </cell>
          <cell r="HG508">
            <v>2.9000000000000001E-2</v>
          </cell>
          <cell r="HH508">
            <v>2.5000000000000001E-2</v>
          </cell>
          <cell r="HI508">
            <v>2.5000000000000001E-2</v>
          </cell>
          <cell r="HJ508">
            <v>1.7000000000000001E-2</v>
          </cell>
        </row>
        <row r="509">
          <cell r="G509" t="str">
            <v>STOCKTON</v>
          </cell>
          <cell r="L509" t="str">
            <v>Ravenswood-Ridge Elementary Network</v>
          </cell>
          <cell r="AB509">
            <v>610189</v>
          </cell>
          <cell r="AR509" t="str">
            <v>&lt; 30</v>
          </cell>
          <cell r="AS509" t="str">
            <v/>
          </cell>
          <cell r="AT509" t="str">
            <v/>
          </cell>
          <cell r="AU509" t="str">
            <v/>
          </cell>
        </row>
        <row r="510">
          <cell r="G510" t="str">
            <v>STONE</v>
          </cell>
          <cell r="L510" t="str">
            <v>Ravenswood-Ridge Elementary Network</v>
          </cell>
          <cell r="AB510">
            <v>610191</v>
          </cell>
          <cell r="AR510" t="str">
            <v>48</v>
          </cell>
          <cell r="AS510" t="str">
            <v>neutral</v>
          </cell>
          <cell r="AT510" t="str">
            <v>weak</v>
          </cell>
          <cell r="AU510" t="str">
            <v>weak</v>
          </cell>
          <cell r="AV510">
            <v>47</v>
          </cell>
          <cell r="AW510">
            <v>26</v>
          </cell>
          <cell r="AX510">
            <v>26</v>
          </cell>
          <cell r="AY510">
            <v>213</v>
          </cell>
          <cell r="AZ510">
            <v>97</v>
          </cell>
          <cell r="BA510">
            <v>39</v>
          </cell>
          <cell r="BB510">
            <v>32</v>
          </cell>
          <cell r="BC510">
            <v>27</v>
          </cell>
          <cell r="BI510">
            <v>8.9999999999999993E-3</v>
          </cell>
          <cell r="BJ510">
            <v>8.9999999999999993E-3</v>
          </cell>
          <cell r="BK510">
            <v>0</v>
          </cell>
          <cell r="BL510">
            <v>8.9999999999999993E-3</v>
          </cell>
          <cell r="BM510">
            <v>1.4E-2</v>
          </cell>
          <cell r="BN510">
            <v>5.6000000000000001E-2</v>
          </cell>
          <cell r="BO510">
            <v>7.0000000000000007E-2</v>
          </cell>
          <cell r="BP510">
            <v>0.08</v>
          </cell>
          <cell r="BQ510">
            <v>2.3E-2</v>
          </cell>
          <cell r="BR510">
            <v>4.7E-2</v>
          </cell>
          <cell r="BS510">
            <v>9.4E-2</v>
          </cell>
          <cell r="BT510">
            <v>0.16900000000000001</v>
          </cell>
          <cell r="BU510">
            <v>0.36199999999999999</v>
          </cell>
          <cell r="BV510">
            <v>0.27700000000000002</v>
          </cell>
          <cell r="BW510">
            <v>0.32400000000000001</v>
          </cell>
          <cell r="BX510">
            <v>0.23899999999999999</v>
          </cell>
          <cell r="BY510">
            <v>0.40400000000000003</v>
          </cell>
          <cell r="BZ510">
            <v>0.34699999999999998</v>
          </cell>
          <cell r="CA510">
            <v>8.9999999999999993E-3</v>
          </cell>
          <cell r="CB510">
            <v>8.9999999999999993E-3</v>
          </cell>
          <cell r="CC510">
            <v>2.3E-2</v>
          </cell>
          <cell r="CD510">
            <v>2.8000000000000001E-2</v>
          </cell>
          <cell r="CE510">
            <v>2.8000000000000001E-2</v>
          </cell>
          <cell r="CF510">
            <v>6.0999999999999999E-2</v>
          </cell>
          <cell r="CG510">
            <v>0.54900000000000004</v>
          </cell>
          <cell r="CH510">
            <v>0.624</v>
          </cell>
          <cell r="CI510">
            <v>0.629</v>
          </cell>
          <cell r="CJ510">
            <v>0.67600000000000005</v>
          </cell>
          <cell r="CK510">
            <v>0.46</v>
          </cell>
          <cell r="CL510">
            <v>0.36599999999999999</v>
          </cell>
          <cell r="CM510">
            <v>0</v>
          </cell>
          <cell r="CN510">
            <v>0</v>
          </cell>
          <cell r="CO510">
            <v>0</v>
          </cell>
          <cell r="CP510">
            <v>1.9E-2</v>
          </cell>
          <cell r="CQ510">
            <v>5.0000000000000001E-3</v>
          </cell>
          <cell r="CR510">
            <v>1.4E-2</v>
          </cell>
          <cell r="CS510">
            <v>4.2000000000000003E-2</v>
          </cell>
          <cell r="CT510">
            <v>0.16</v>
          </cell>
          <cell r="CU510">
            <v>6.0999999999999999E-2</v>
          </cell>
          <cell r="CV510">
            <v>2.8000000000000001E-2</v>
          </cell>
          <cell r="CW510">
            <v>3.7999999999999999E-2</v>
          </cell>
          <cell r="CX510">
            <v>5.1999999999999998E-2</v>
          </cell>
          <cell r="CY510">
            <v>4.2000000000000003E-2</v>
          </cell>
          <cell r="CZ510">
            <v>3.3000000000000002E-2</v>
          </cell>
          <cell r="DA510">
            <v>0.10299999999999999</v>
          </cell>
          <cell r="DB510">
            <v>7.4999999999999997E-2</v>
          </cell>
          <cell r="DC510">
            <v>0.127</v>
          </cell>
          <cell r="DD510">
            <v>0.16400000000000001</v>
          </cell>
          <cell r="DE510">
            <v>0.20699999999999999</v>
          </cell>
          <cell r="DF510">
            <v>0.26800000000000002</v>
          </cell>
          <cell r="DG510">
            <v>0.26300000000000001</v>
          </cell>
          <cell r="DH510">
            <v>0.188</v>
          </cell>
          <cell r="DI510">
            <v>0.23</v>
          </cell>
          <cell r="DJ510">
            <v>0.32400000000000001</v>
          </cell>
          <cell r="DK510">
            <v>0.376</v>
          </cell>
          <cell r="DL510">
            <v>0.27200000000000002</v>
          </cell>
          <cell r="DM510">
            <v>0.29099999999999998</v>
          </cell>
          <cell r="DN510">
            <v>2.3E-2</v>
          </cell>
          <cell r="DO510">
            <v>1.9E-2</v>
          </cell>
          <cell r="DP510">
            <v>1.4E-2</v>
          </cell>
          <cell r="DQ510">
            <v>1.9E-2</v>
          </cell>
          <cell r="DR510">
            <v>1.9E-2</v>
          </cell>
          <cell r="DS510">
            <v>2.3E-2</v>
          </cell>
          <cell r="DT510">
            <v>1.4E-2</v>
          </cell>
          <cell r="DU510">
            <v>1.9E-2</v>
          </cell>
          <cell r="DV510">
            <v>1.4E-2</v>
          </cell>
          <cell r="DW510">
            <v>0.74199999999999999</v>
          </cell>
          <cell r="DX510">
            <v>0.67600000000000005</v>
          </cell>
          <cell r="DY510">
            <v>0.67100000000000004</v>
          </cell>
          <cell r="DZ510">
            <v>0.73199999999999998</v>
          </cell>
          <cell r="EA510">
            <v>0.71399999999999997</v>
          </cell>
          <cell r="EB510">
            <v>0.53500000000000003</v>
          </cell>
          <cell r="EC510">
            <v>0.49299999999999999</v>
          </cell>
          <cell r="ED510">
            <v>0.42299999999999999</v>
          </cell>
          <cell r="EE510">
            <v>0.46899999999999997</v>
          </cell>
          <cell r="EF510">
            <v>0.41799999999999998</v>
          </cell>
          <cell r="EG510">
            <v>1.9E-2</v>
          </cell>
          <cell r="EH510">
            <v>8.9999999999999993E-3</v>
          </cell>
          <cell r="EJ510">
            <v>0.39</v>
          </cell>
          <cell r="EK510">
            <v>3.3000000000000002E-2</v>
          </cell>
          <cell r="EL510">
            <v>8.9999999999999993E-3</v>
          </cell>
          <cell r="EN510">
            <v>7.0000000000000007E-2</v>
          </cell>
          <cell r="EO510">
            <v>0.371</v>
          </cell>
          <cell r="EP510">
            <v>0.3</v>
          </cell>
          <cell r="ER510">
            <v>5.1999999999999998E-2</v>
          </cell>
          <cell r="ES510">
            <v>5.1999999999999998E-2</v>
          </cell>
          <cell r="ET510">
            <v>5.1999999999999998E-2</v>
          </cell>
          <cell r="EV510">
            <v>7.0000000000000007E-2</v>
          </cell>
          <cell r="EW510">
            <v>0.52600000000000002</v>
          </cell>
          <cell r="EX510">
            <v>0.629</v>
          </cell>
          <cell r="EZ510">
            <v>8.85</v>
          </cell>
          <cell r="FA510">
            <v>8.9999999999999993E-3</v>
          </cell>
          <cell r="FB510">
            <v>0</v>
          </cell>
          <cell r="FC510">
            <v>5.0000000000000001E-3</v>
          </cell>
          <cell r="FD510">
            <v>8.9999999999999993E-3</v>
          </cell>
          <cell r="FE510">
            <v>1.4E-2</v>
          </cell>
          <cell r="FF510">
            <v>2.3E-2</v>
          </cell>
          <cell r="FG510">
            <v>7.0000000000000007E-2</v>
          </cell>
          <cell r="FH510">
            <v>0.183</v>
          </cell>
          <cell r="FI510">
            <v>0.192</v>
          </cell>
          <cell r="FJ510">
            <v>0.45500000000000002</v>
          </cell>
          <cell r="FK510">
            <v>3.7999999999999999E-2</v>
          </cell>
          <cell r="GA510">
            <v>5.0000000000000001E-3</v>
          </cell>
          <cell r="GB510">
            <v>0.13100000000000001</v>
          </cell>
          <cell r="GC510">
            <v>5.0000000000000001E-3</v>
          </cell>
          <cell r="GD510">
            <v>8.8999999999999996E-2</v>
          </cell>
          <cell r="GE510">
            <v>0.31900000000000001</v>
          </cell>
          <cell r="GF510">
            <v>8.9999999999999993E-3</v>
          </cell>
          <cell r="GG510">
            <v>0.51200000000000001</v>
          </cell>
          <cell r="GH510">
            <v>0.34300000000000003</v>
          </cell>
          <cell r="GI510">
            <v>0.36199999999999999</v>
          </cell>
          <cell r="GJ510">
            <v>0.46</v>
          </cell>
          <cell r="GK510">
            <v>0.36599999999999999</v>
          </cell>
          <cell r="GL510">
            <v>0.35699999999999998</v>
          </cell>
          <cell r="GM510">
            <v>0.38500000000000001</v>
          </cell>
          <cell r="GN510">
            <v>0.19700000000000001</v>
          </cell>
          <cell r="GO510">
            <v>0.48799999999999999</v>
          </cell>
          <cell r="GP510">
            <v>0.315</v>
          </cell>
          <cell r="GQ510">
            <v>0.15</v>
          </cell>
          <cell r="GR510">
            <v>0.55400000000000005</v>
          </cell>
          <cell r="GS510">
            <v>2.3E-2</v>
          </cell>
          <cell r="GT510">
            <v>0.183</v>
          </cell>
          <cell r="GU510">
            <v>7.0000000000000007E-2</v>
          </cell>
          <cell r="GV510">
            <v>5.6000000000000001E-2</v>
          </cell>
          <cell r="GW510">
            <v>6.0999999999999999E-2</v>
          </cell>
          <cell r="GX510">
            <v>1.4E-2</v>
          </cell>
          <cell r="GY510">
            <v>5.0000000000000001E-3</v>
          </cell>
          <cell r="GZ510">
            <v>6.0999999999999999E-2</v>
          </cell>
          <cell r="HA510">
            <v>5.0000000000000001E-3</v>
          </cell>
          <cell r="HB510">
            <v>5.0000000000000001E-3</v>
          </cell>
          <cell r="HC510">
            <v>3.7999999999999999E-2</v>
          </cell>
          <cell r="HD510">
            <v>5.0000000000000001E-3</v>
          </cell>
          <cell r="HE510">
            <v>7.0000000000000007E-2</v>
          </cell>
          <cell r="HF510">
            <v>8.5000000000000006E-2</v>
          </cell>
          <cell r="HG510">
            <v>7.0000000000000007E-2</v>
          </cell>
          <cell r="HH510">
            <v>7.4999999999999997E-2</v>
          </cell>
          <cell r="HI510">
            <v>6.6000000000000003E-2</v>
          </cell>
          <cell r="HJ510">
            <v>6.0999999999999999E-2</v>
          </cell>
        </row>
        <row r="511">
          <cell r="G511" t="str">
            <v>STOWE</v>
          </cell>
          <cell r="L511" t="str">
            <v>Garfield-Humboldt Elementary Network</v>
          </cell>
          <cell r="AB511">
            <v>610192</v>
          </cell>
          <cell r="AR511" t="str">
            <v>39</v>
          </cell>
          <cell r="AS511" t="str">
            <v>very weak</v>
          </cell>
          <cell r="AT511" t="str">
            <v>neutral</v>
          </cell>
          <cell r="AU511" t="str">
            <v>weak</v>
          </cell>
          <cell r="AV511">
            <v>6</v>
          </cell>
          <cell r="AW511">
            <v>46</v>
          </cell>
          <cell r="AX511">
            <v>23</v>
          </cell>
          <cell r="AY511">
            <v>168</v>
          </cell>
          <cell r="AZ511">
            <v>5</v>
          </cell>
          <cell r="BA511">
            <v>0</v>
          </cell>
          <cell r="BB511">
            <v>11</v>
          </cell>
          <cell r="BC511">
            <v>138</v>
          </cell>
          <cell r="BI511">
            <v>4.2000000000000003E-2</v>
          </cell>
          <cell r="BJ511">
            <v>4.2000000000000003E-2</v>
          </cell>
          <cell r="BK511">
            <v>0.03</v>
          </cell>
          <cell r="BL511">
            <v>1.7999999999999999E-2</v>
          </cell>
          <cell r="BM511">
            <v>2.4E-2</v>
          </cell>
          <cell r="BN511">
            <v>0.10100000000000001</v>
          </cell>
          <cell r="BO511">
            <v>0.19</v>
          </cell>
          <cell r="BP511">
            <v>0.11899999999999999</v>
          </cell>
          <cell r="BQ511">
            <v>0.17299999999999999</v>
          </cell>
          <cell r="BR511">
            <v>0.125</v>
          </cell>
          <cell r="BS511">
            <v>0.22</v>
          </cell>
          <cell r="BT511">
            <v>0.29199999999999998</v>
          </cell>
          <cell r="BU511">
            <v>0.435</v>
          </cell>
          <cell r="BV511">
            <v>0.44</v>
          </cell>
          <cell r="BW511">
            <v>0.46400000000000002</v>
          </cell>
          <cell r="BX511">
            <v>0.28000000000000003</v>
          </cell>
          <cell r="BY511">
            <v>0.34499999999999997</v>
          </cell>
          <cell r="BZ511">
            <v>0.33300000000000002</v>
          </cell>
          <cell r="CA511">
            <v>5.3999999999999999E-2</v>
          </cell>
          <cell r="CB511">
            <v>1.7999999999999999E-2</v>
          </cell>
          <cell r="CC511">
            <v>0.06</v>
          </cell>
          <cell r="CD511">
            <v>3.5999999999999997E-2</v>
          </cell>
          <cell r="CE511">
            <v>8.3000000000000004E-2</v>
          </cell>
          <cell r="CF511">
            <v>8.8999999999999996E-2</v>
          </cell>
          <cell r="CG511">
            <v>0.28000000000000003</v>
          </cell>
          <cell r="CH511">
            <v>0.38100000000000001</v>
          </cell>
          <cell r="CI511">
            <v>0.27400000000000002</v>
          </cell>
          <cell r="CJ511">
            <v>0.54200000000000004</v>
          </cell>
          <cell r="CK511">
            <v>0.32700000000000001</v>
          </cell>
          <cell r="CL511">
            <v>0.185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6.0000000000000001E-3</v>
          </cell>
          <cell r="CS511">
            <v>1.7999999999999999E-2</v>
          </cell>
          <cell r="CT511">
            <v>6.5000000000000002E-2</v>
          </cell>
          <cell r="CU511">
            <v>2.4E-2</v>
          </cell>
          <cell r="CV511">
            <v>1.7999999999999999E-2</v>
          </cell>
          <cell r="CW511">
            <v>4.2000000000000003E-2</v>
          </cell>
          <cell r="CX511">
            <v>4.2000000000000003E-2</v>
          </cell>
          <cell r="CY511">
            <v>3.5999999999999997E-2</v>
          </cell>
          <cell r="CZ511">
            <v>2.4E-2</v>
          </cell>
          <cell r="DA511">
            <v>5.3999999999999999E-2</v>
          </cell>
          <cell r="DB511">
            <v>0.06</v>
          </cell>
          <cell r="DC511">
            <v>8.3000000000000004E-2</v>
          </cell>
          <cell r="DD511">
            <v>0.06</v>
          </cell>
          <cell r="DE511">
            <v>0.14899999999999999</v>
          </cell>
          <cell r="DF511">
            <v>0.214</v>
          </cell>
          <cell r="DG511">
            <v>0.23200000000000001</v>
          </cell>
          <cell r="DH511">
            <v>0.23200000000000001</v>
          </cell>
          <cell r="DI511">
            <v>0.26200000000000001</v>
          </cell>
          <cell r="DJ511">
            <v>0.26200000000000001</v>
          </cell>
          <cell r="DK511">
            <v>0.22</v>
          </cell>
          <cell r="DL511">
            <v>0.28599999999999998</v>
          </cell>
          <cell r="DM511">
            <v>0.30399999999999999</v>
          </cell>
          <cell r="DN511">
            <v>0.03</v>
          </cell>
          <cell r="DO511">
            <v>1.2E-2</v>
          </cell>
          <cell r="DP511">
            <v>3.5999999999999997E-2</v>
          </cell>
          <cell r="DQ511">
            <v>0.06</v>
          </cell>
          <cell r="DR511">
            <v>4.2000000000000003E-2</v>
          </cell>
          <cell r="DS511">
            <v>4.8000000000000001E-2</v>
          </cell>
          <cell r="DT511">
            <v>4.8000000000000001E-2</v>
          </cell>
          <cell r="DU511">
            <v>4.8000000000000001E-2</v>
          </cell>
          <cell r="DV511">
            <v>4.8000000000000001E-2</v>
          </cell>
          <cell r="DW511">
            <v>0.80400000000000005</v>
          </cell>
          <cell r="DX511">
            <v>0.73199999999999998</v>
          </cell>
          <cell r="DY511">
            <v>0.69</v>
          </cell>
          <cell r="DZ511">
            <v>0.67300000000000004</v>
          </cell>
          <cell r="EA511">
            <v>0.67300000000000004</v>
          </cell>
          <cell r="EB511">
            <v>0.63100000000000001</v>
          </cell>
          <cell r="EC511">
            <v>0.65500000000000003</v>
          </cell>
          <cell r="ED511">
            <v>0.51800000000000002</v>
          </cell>
          <cell r="EE511">
            <v>0.56499999999999995</v>
          </cell>
          <cell r="EF511">
            <v>0.20200000000000001</v>
          </cell>
          <cell r="EG511">
            <v>2.4E-2</v>
          </cell>
          <cell r="EH511">
            <v>6.0000000000000001E-3</v>
          </cell>
          <cell r="EJ511">
            <v>0.25600000000000001</v>
          </cell>
          <cell r="EK511">
            <v>0.11899999999999999</v>
          </cell>
          <cell r="EL511">
            <v>0.125</v>
          </cell>
          <cell r="EN511">
            <v>0.23200000000000001</v>
          </cell>
          <cell r="EO511">
            <v>0.38100000000000001</v>
          </cell>
          <cell r="EP511">
            <v>0.39300000000000002</v>
          </cell>
          <cell r="ER511">
            <v>0.11899999999999999</v>
          </cell>
          <cell r="ES511">
            <v>7.0999999999999994E-2</v>
          </cell>
          <cell r="ET511">
            <v>0.113</v>
          </cell>
          <cell r="EV511">
            <v>0.19</v>
          </cell>
          <cell r="EW511">
            <v>0.40500000000000003</v>
          </cell>
          <cell r="EX511">
            <v>0.36299999999999999</v>
          </cell>
          <cell r="EZ511">
            <v>7</v>
          </cell>
          <cell r="FA511">
            <v>0.03</v>
          </cell>
          <cell r="FB511">
            <v>0.03</v>
          </cell>
          <cell r="FC511">
            <v>4.8000000000000001E-2</v>
          </cell>
          <cell r="FD511">
            <v>0.03</v>
          </cell>
          <cell r="FE511">
            <v>0.14899999999999999</v>
          </cell>
          <cell r="FF511">
            <v>5.3999999999999999E-2</v>
          </cell>
          <cell r="FG511">
            <v>8.3000000000000004E-2</v>
          </cell>
          <cell r="FH511">
            <v>0.14899999999999999</v>
          </cell>
          <cell r="FI511">
            <v>0.11899999999999999</v>
          </cell>
          <cell r="FJ511">
            <v>0.19</v>
          </cell>
          <cell r="FK511">
            <v>0.11899999999999999</v>
          </cell>
          <cell r="GA511">
            <v>2.4E-2</v>
          </cell>
          <cell r="GB511">
            <v>8.3000000000000004E-2</v>
          </cell>
          <cell r="GC511">
            <v>5.3999999999999999E-2</v>
          </cell>
          <cell r="GD511">
            <v>5.3999999999999999E-2</v>
          </cell>
          <cell r="GE511">
            <v>0.155</v>
          </cell>
          <cell r="GF511">
            <v>4.2000000000000003E-2</v>
          </cell>
          <cell r="GG511">
            <v>0.35099999999999998</v>
          </cell>
          <cell r="GH511">
            <v>0.25</v>
          </cell>
          <cell r="GI511">
            <v>0.32700000000000001</v>
          </cell>
          <cell r="GJ511">
            <v>0.30399999999999999</v>
          </cell>
          <cell r="GK511">
            <v>0.36299999999999999</v>
          </cell>
          <cell r="GL511">
            <v>0.38100000000000001</v>
          </cell>
          <cell r="GM511">
            <v>0.44600000000000001</v>
          </cell>
          <cell r="GN511">
            <v>0.185</v>
          </cell>
          <cell r="GO511">
            <v>0.26800000000000002</v>
          </cell>
          <cell r="GP511">
            <v>0.32700000000000001</v>
          </cell>
          <cell r="GQ511">
            <v>0.25600000000000001</v>
          </cell>
          <cell r="GR511">
            <v>0.35699999999999998</v>
          </cell>
          <cell r="GS511">
            <v>7.6999999999999999E-2</v>
          </cell>
          <cell r="GT511">
            <v>0.25600000000000001</v>
          </cell>
          <cell r="GU511">
            <v>0.185</v>
          </cell>
          <cell r="GV511">
            <v>0.161</v>
          </cell>
          <cell r="GW511">
            <v>8.8999999999999996E-2</v>
          </cell>
          <cell r="GX511">
            <v>7.0999999999999994E-2</v>
          </cell>
          <cell r="GY511">
            <v>1.7999999999999999E-2</v>
          </cell>
          <cell r="GZ511">
            <v>0.10100000000000001</v>
          </cell>
          <cell r="HA511">
            <v>3.5999999999999997E-2</v>
          </cell>
          <cell r="HB511">
            <v>0.03</v>
          </cell>
          <cell r="HC511">
            <v>2.4E-2</v>
          </cell>
          <cell r="HD511">
            <v>2.4E-2</v>
          </cell>
          <cell r="HE511">
            <v>8.3000000000000004E-2</v>
          </cell>
          <cell r="HF511">
            <v>0.125</v>
          </cell>
          <cell r="HG511">
            <v>0.13100000000000001</v>
          </cell>
          <cell r="HH511">
            <v>0.125</v>
          </cell>
          <cell r="HI511">
            <v>0.113</v>
          </cell>
          <cell r="HJ511">
            <v>0.125</v>
          </cell>
        </row>
        <row r="512">
          <cell r="G512" t="str">
            <v>NEW SULLIVAN</v>
          </cell>
          <cell r="L512" t="str">
            <v>Skyway Elementary Network</v>
          </cell>
          <cell r="AB512">
            <v>610193</v>
          </cell>
          <cell r="AR512" t="str">
            <v>51</v>
          </cell>
          <cell r="AS512" t="str">
            <v>neutral</v>
          </cell>
          <cell r="AT512" t="str">
            <v>weak</v>
          </cell>
          <cell r="AU512" t="str">
            <v>strong</v>
          </cell>
          <cell r="AV512">
            <v>50</v>
          </cell>
          <cell r="AW512">
            <v>37</v>
          </cell>
          <cell r="AX512">
            <v>65</v>
          </cell>
          <cell r="AY512">
            <v>137</v>
          </cell>
          <cell r="AZ512">
            <v>2</v>
          </cell>
          <cell r="BA512">
            <v>0</v>
          </cell>
          <cell r="BB512">
            <v>83</v>
          </cell>
          <cell r="BC512">
            <v>45</v>
          </cell>
          <cell r="BI512">
            <v>7.0000000000000001E-3</v>
          </cell>
          <cell r="BJ512">
            <v>0</v>
          </cell>
          <cell r="BK512">
            <v>0</v>
          </cell>
          <cell r="BL512">
            <v>0</v>
          </cell>
          <cell r="BM512">
            <v>1.4999999999999999E-2</v>
          </cell>
          <cell r="BN512">
            <v>1.4999999999999999E-2</v>
          </cell>
          <cell r="BO512">
            <v>6.6000000000000003E-2</v>
          </cell>
          <cell r="BP512">
            <v>2.9000000000000001E-2</v>
          </cell>
          <cell r="BQ512">
            <v>5.0999999999999997E-2</v>
          </cell>
          <cell r="BR512">
            <v>5.0999999999999997E-2</v>
          </cell>
          <cell r="BS512">
            <v>0.08</v>
          </cell>
          <cell r="BT512">
            <v>0.16800000000000001</v>
          </cell>
          <cell r="BU512">
            <v>0.36499999999999999</v>
          </cell>
          <cell r="BV512">
            <v>0.35799999999999998</v>
          </cell>
          <cell r="BW512">
            <v>0.35</v>
          </cell>
          <cell r="BX512">
            <v>0.28499999999999998</v>
          </cell>
          <cell r="BY512">
            <v>0.34300000000000003</v>
          </cell>
          <cell r="BZ512">
            <v>0.32800000000000001</v>
          </cell>
          <cell r="CA512">
            <v>7.0000000000000001E-3</v>
          </cell>
          <cell r="CB512">
            <v>2.9000000000000001E-2</v>
          </cell>
          <cell r="CC512">
            <v>2.9000000000000001E-2</v>
          </cell>
          <cell r="CD512">
            <v>3.5999999999999997E-2</v>
          </cell>
          <cell r="CE512">
            <v>2.9000000000000001E-2</v>
          </cell>
          <cell r="CF512">
            <v>2.9000000000000001E-2</v>
          </cell>
          <cell r="CG512">
            <v>0.55500000000000005</v>
          </cell>
          <cell r="CH512">
            <v>0.58399999999999996</v>
          </cell>
          <cell r="CI512">
            <v>0.56899999999999995</v>
          </cell>
          <cell r="CJ512">
            <v>0.628</v>
          </cell>
          <cell r="CK512">
            <v>0.53300000000000003</v>
          </cell>
          <cell r="CL512">
            <v>0.46</v>
          </cell>
          <cell r="CM512">
            <v>0</v>
          </cell>
          <cell r="CN512">
            <v>7.0000000000000001E-3</v>
          </cell>
          <cell r="CO512">
            <v>7.0000000000000001E-3</v>
          </cell>
          <cell r="CP512">
            <v>0</v>
          </cell>
          <cell r="CQ512">
            <v>1.4999999999999999E-2</v>
          </cell>
          <cell r="CR512">
            <v>2.1999999999999999E-2</v>
          </cell>
          <cell r="CS512">
            <v>3.5999999999999997E-2</v>
          </cell>
          <cell r="CT512">
            <v>5.0999999999999997E-2</v>
          </cell>
          <cell r="CU512">
            <v>3.5999999999999997E-2</v>
          </cell>
          <cell r="CV512">
            <v>1.4999999999999999E-2</v>
          </cell>
          <cell r="CW512">
            <v>5.0999999999999997E-2</v>
          </cell>
          <cell r="CX512">
            <v>7.2999999999999995E-2</v>
          </cell>
          <cell r="CY512">
            <v>5.0999999999999997E-2</v>
          </cell>
          <cell r="CZ512">
            <v>5.0999999999999997E-2</v>
          </cell>
          <cell r="DA512">
            <v>0.08</v>
          </cell>
          <cell r="DB512">
            <v>0.109</v>
          </cell>
          <cell r="DC512">
            <v>0.13100000000000001</v>
          </cell>
          <cell r="DD512">
            <v>8.7999999999999995E-2</v>
          </cell>
          <cell r="DE512">
            <v>0.219</v>
          </cell>
          <cell r="DF512">
            <v>0.22600000000000001</v>
          </cell>
          <cell r="DG512">
            <v>0.219</v>
          </cell>
          <cell r="DH512">
            <v>0.219</v>
          </cell>
          <cell r="DI512">
            <v>0.20399999999999999</v>
          </cell>
          <cell r="DJ512">
            <v>0.26300000000000001</v>
          </cell>
          <cell r="DK512">
            <v>0.219</v>
          </cell>
          <cell r="DL512">
            <v>0.255</v>
          </cell>
          <cell r="DM512">
            <v>0.24099999999999999</v>
          </cell>
          <cell r="DN512">
            <v>7.0000000000000001E-3</v>
          </cell>
          <cell r="DO512">
            <v>7.0000000000000001E-3</v>
          </cell>
          <cell r="DP512">
            <v>1.4999999999999999E-2</v>
          </cell>
          <cell r="DQ512">
            <v>7.0000000000000001E-3</v>
          </cell>
          <cell r="DR512">
            <v>7.0000000000000001E-3</v>
          </cell>
          <cell r="DS512">
            <v>7.0000000000000001E-3</v>
          </cell>
          <cell r="DT512">
            <v>1.4999999999999999E-2</v>
          </cell>
          <cell r="DU512">
            <v>7.0000000000000001E-3</v>
          </cell>
          <cell r="DV512">
            <v>3.5999999999999997E-2</v>
          </cell>
          <cell r="DW512">
            <v>0.75900000000000001</v>
          </cell>
          <cell r="DX512">
            <v>0.70799999999999996</v>
          </cell>
          <cell r="DY512">
            <v>0.68600000000000005</v>
          </cell>
          <cell r="DZ512">
            <v>0.72299999999999998</v>
          </cell>
          <cell r="EA512">
            <v>0.72299999999999998</v>
          </cell>
          <cell r="EB512">
            <v>0.628</v>
          </cell>
          <cell r="EC512">
            <v>0.62</v>
          </cell>
          <cell r="ED512">
            <v>0.55500000000000005</v>
          </cell>
          <cell r="EE512">
            <v>0.59899999999999998</v>
          </cell>
          <cell r="EF512">
            <v>0.34300000000000003</v>
          </cell>
          <cell r="EG512">
            <v>7.0000000000000001E-3</v>
          </cell>
          <cell r="EH512">
            <v>0</v>
          </cell>
          <cell r="EJ512">
            <v>0.34300000000000003</v>
          </cell>
          <cell r="EK512">
            <v>0.14599999999999999</v>
          </cell>
          <cell r="EL512">
            <v>5.8000000000000003E-2</v>
          </cell>
          <cell r="EN512">
            <v>0.13900000000000001</v>
          </cell>
          <cell r="EO512">
            <v>0.255</v>
          </cell>
          <cell r="EP512">
            <v>0.255</v>
          </cell>
          <cell r="ER512">
            <v>2.1999999999999999E-2</v>
          </cell>
          <cell r="ES512">
            <v>3.5999999999999997E-2</v>
          </cell>
          <cell r="ET512">
            <v>3.5999999999999997E-2</v>
          </cell>
          <cell r="EV512">
            <v>0.153</v>
          </cell>
          <cell r="EW512">
            <v>0.55500000000000005</v>
          </cell>
          <cell r="EX512">
            <v>0.65</v>
          </cell>
          <cell r="EZ512">
            <v>7.95</v>
          </cell>
          <cell r="FA512">
            <v>1.4999999999999999E-2</v>
          </cell>
          <cell r="FB512">
            <v>2.1999999999999999E-2</v>
          </cell>
          <cell r="FC512">
            <v>7.0000000000000001E-3</v>
          </cell>
          <cell r="FD512">
            <v>2.1999999999999999E-2</v>
          </cell>
          <cell r="FE512">
            <v>8.7999999999999995E-2</v>
          </cell>
          <cell r="FF512">
            <v>0.124</v>
          </cell>
          <cell r="FG512">
            <v>5.8000000000000003E-2</v>
          </cell>
          <cell r="FH512">
            <v>0.11700000000000001</v>
          </cell>
          <cell r="FI512">
            <v>0.11700000000000001</v>
          </cell>
          <cell r="FJ512">
            <v>0.38</v>
          </cell>
          <cell r="FK512">
            <v>5.0999999999999997E-2</v>
          </cell>
          <cell r="GA512">
            <v>0</v>
          </cell>
          <cell r="GB512">
            <v>7.0000000000000001E-3</v>
          </cell>
          <cell r="GC512">
            <v>0</v>
          </cell>
          <cell r="GD512">
            <v>2.1999999999999999E-2</v>
          </cell>
          <cell r="GE512">
            <v>7.2999999999999995E-2</v>
          </cell>
          <cell r="GF512">
            <v>7.0000000000000001E-3</v>
          </cell>
          <cell r="GG512">
            <v>0.27</v>
          </cell>
          <cell r="GH512">
            <v>0.29899999999999999</v>
          </cell>
          <cell r="GI512">
            <v>0.27700000000000002</v>
          </cell>
          <cell r="GJ512">
            <v>0.307</v>
          </cell>
          <cell r="GK512">
            <v>0.32800000000000001</v>
          </cell>
          <cell r="GL512">
            <v>0.26300000000000001</v>
          </cell>
          <cell r="GM512">
            <v>0.61299999999999999</v>
          </cell>
          <cell r="GN512">
            <v>0.47399999999999998</v>
          </cell>
          <cell r="GO512">
            <v>0.57699999999999996</v>
          </cell>
          <cell r="GP512">
            <v>0.51800000000000002</v>
          </cell>
          <cell r="GQ512">
            <v>0.46</v>
          </cell>
          <cell r="GR512">
            <v>0.63500000000000001</v>
          </cell>
          <cell r="GS512">
            <v>7.2999999999999995E-2</v>
          </cell>
          <cell r="GT512">
            <v>0.13900000000000001</v>
          </cell>
          <cell r="GU512">
            <v>7.2999999999999995E-2</v>
          </cell>
          <cell r="GV512">
            <v>7.2999999999999995E-2</v>
          </cell>
          <cell r="GW512">
            <v>8.7999999999999995E-2</v>
          </cell>
          <cell r="GX512">
            <v>2.9000000000000001E-2</v>
          </cell>
          <cell r="GY512">
            <v>2.9000000000000001E-2</v>
          </cell>
          <cell r="GZ512">
            <v>2.9000000000000001E-2</v>
          </cell>
          <cell r="HA512">
            <v>2.9000000000000001E-2</v>
          </cell>
          <cell r="HB512">
            <v>2.9000000000000001E-2</v>
          </cell>
          <cell r="HC512">
            <v>1.4999999999999999E-2</v>
          </cell>
          <cell r="HD512">
            <v>2.9000000000000001E-2</v>
          </cell>
          <cell r="HE512">
            <v>1.4999999999999999E-2</v>
          </cell>
          <cell r="HF512">
            <v>5.0999999999999997E-2</v>
          </cell>
          <cell r="HG512">
            <v>4.3999999999999997E-2</v>
          </cell>
          <cell r="HH512">
            <v>5.0999999999999997E-2</v>
          </cell>
          <cell r="HI512">
            <v>3.5999999999999997E-2</v>
          </cell>
          <cell r="HJ512">
            <v>3.5999999999999997E-2</v>
          </cell>
        </row>
        <row r="513">
          <cell r="G513" t="str">
            <v>SUMNER</v>
          </cell>
          <cell r="L513" t="str">
            <v>Garfield-Humboldt Elementary Network</v>
          </cell>
          <cell r="AB513">
            <v>610194</v>
          </cell>
          <cell r="AR513" t="str">
            <v>72</v>
          </cell>
          <cell r="AS513" t="str">
            <v>neutral</v>
          </cell>
          <cell r="AT513" t="str">
            <v>strong</v>
          </cell>
          <cell r="AU513" t="str">
            <v>neutral</v>
          </cell>
          <cell r="AV513">
            <v>58</v>
          </cell>
          <cell r="AW513">
            <v>69</v>
          </cell>
          <cell r="AX513">
            <v>57</v>
          </cell>
          <cell r="AY513">
            <v>172</v>
          </cell>
          <cell r="AZ513">
            <v>0</v>
          </cell>
          <cell r="BA513">
            <v>0</v>
          </cell>
          <cell r="BB513">
            <v>161</v>
          </cell>
          <cell r="BC513">
            <v>1</v>
          </cell>
          <cell r="BI513">
            <v>6.0000000000000001E-3</v>
          </cell>
          <cell r="BJ513">
            <v>1.7000000000000001E-2</v>
          </cell>
          <cell r="BK513">
            <v>6.0000000000000001E-3</v>
          </cell>
          <cell r="BL513">
            <v>1.2E-2</v>
          </cell>
          <cell r="BM513">
            <v>2.9000000000000001E-2</v>
          </cell>
          <cell r="BN513">
            <v>5.1999999999999998E-2</v>
          </cell>
          <cell r="BO513">
            <v>7.5999999999999998E-2</v>
          </cell>
          <cell r="BP513">
            <v>3.5000000000000003E-2</v>
          </cell>
          <cell r="BQ513">
            <v>6.4000000000000001E-2</v>
          </cell>
          <cell r="BR513">
            <v>3.5000000000000003E-2</v>
          </cell>
          <cell r="BS513">
            <v>5.8000000000000003E-2</v>
          </cell>
          <cell r="BT513">
            <v>0.128</v>
          </cell>
          <cell r="BU513">
            <v>0.26700000000000002</v>
          </cell>
          <cell r="BV513">
            <v>0.22700000000000001</v>
          </cell>
          <cell r="BW513">
            <v>0.32</v>
          </cell>
          <cell r="BX513">
            <v>0.192</v>
          </cell>
          <cell r="BY513">
            <v>0.26700000000000002</v>
          </cell>
          <cell r="BZ513">
            <v>0.30199999999999999</v>
          </cell>
          <cell r="CA513">
            <v>0</v>
          </cell>
          <cell r="CB513">
            <v>1.2E-2</v>
          </cell>
          <cell r="CC513">
            <v>2.3E-2</v>
          </cell>
          <cell r="CD513">
            <v>1.2E-2</v>
          </cell>
          <cell r="CE513">
            <v>1.7000000000000001E-2</v>
          </cell>
          <cell r="CF513">
            <v>2.3E-2</v>
          </cell>
          <cell r="CG513">
            <v>0.65100000000000002</v>
          </cell>
          <cell r="CH513">
            <v>0.70899999999999996</v>
          </cell>
          <cell r="CI513">
            <v>0.58699999999999997</v>
          </cell>
          <cell r="CJ513">
            <v>0.75</v>
          </cell>
          <cell r="CK513">
            <v>0.628</v>
          </cell>
          <cell r="CL513">
            <v>0.49399999999999999</v>
          </cell>
          <cell r="CM513">
            <v>0</v>
          </cell>
          <cell r="CN513">
            <v>0</v>
          </cell>
          <cell r="CO513">
            <v>0</v>
          </cell>
          <cell r="CP513">
            <v>1.2E-2</v>
          </cell>
          <cell r="CQ513">
            <v>0</v>
          </cell>
          <cell r="CR513">
            <v>1.7000000000000001E-2</v>
          </cell>
          <cell r="CS513">
            <v>1.7000000000000001E-2</v>
          </cell>
          <cell r="CT513">
            <v>3.5000000000000003E-2</v>
          </cell>
          <cell r="CU513">
            <v>2.3E-2</v>
          </cell>
          <cell r="CV513">
            <v>1.2E-2</v>
          </cell>
          <cell r="CW513">
            <v>1.2E-2</v>
          </cell>
          <cell r="CX513">
            <v>1.2E-2</v>
          </cell>
          <cell r="CY513">
            <v>2.9000000000000001E-2</v>
          </cell>
          <cell r="CZ513">
            <v>2.3E-2</v>
          </cell>
          <cell r="DA513">
            <v>5.1999999999999998E-2</v>
          </cell>
          <cell r="DB513">
            <v>5.1999999999999998E-2</v>
          </cell>
          <cell r="DC513">
            <v>5.8000000000000003E-2</v>
          </cell>
          <cell r="DD513">
            <v>5.1999999999999998E-2</v>
          </cell>
          <cell r="DE513">
            <v>6.4000000000000001E-2</v>
          </cell>
          <cell r="DF513">
            <v>0.122</v>
          </cell>
          <cell r="DG513">
            <v>0.151</v>
          </cell>
          <cell r="DH513">
            <v>7.5999999999999998E-2</v>
          </cell>
          <cell r="DI513">
            <v>9.9000000000000005E-2</v>
          </cell>
          <cell r="DJ513">
            <v>0.25</v>
          </cell>
          <cell r="DK513">
            <v>0.17399999999999999</v>
          </cell>
          <cell r="DL513">
            <v>0.20300000000000001</v>
          </cell>
          <cell r="DM513">
            <v>0.186</v>
          </cell>
          <cell r="DN513">
            <v>6.0000000000000001E-3</v>
          </cell>
          <cell r="DO513">
            <v>1.7000000000000001E-2</v>
          </cell>
          <cell r="DP513">
            <v>6.0000000000000001E-3</v>
          </cell>
          <cell r="DQ513">
            <v>1.2E-2</v>
          </cell>
          <cell r="DR513">
            <v>0</v>
          </cell>
          <cell r="DS513">
            <v>1.2E-2</v>
          </cell>
          <cell r="DT513">
            <v>1.7000000000000001E-2</v>
          </cell>
          <cell r="DU513">
            <v>1.7000000000000001E-2</v>
          </cell>
          <cell r="DV513">
            <v>1.7000000000000001E-2</v>
          </cell>
          <cell r="DW513">
            <v>0.91900000000000004</v>
          </cell>
          <cell r="DX513">
            <v>0.84899999999999998</v>
          </cell>
          <cell r="DY513">
            <v>0.83099999999999996</v>
          </cell>
          <cell r="DZ513">
            <v>0.872</v>
          </cell>
          <cell r="EA513">
            <v>0.878</v>
          </cell>
          <cell r="EB513">
            <v>0.66900000000000004</v>
          </cell>
          <cell r="EC513">
            <v>0.73799999999999999</v>
          </cell>
          <cell r="ED513">
            <v>0.68600000000000005</v>
          </cell>
          <cell r="EE513">
            <v>0.72099999999999997</v>
          </cell>
          <cell r="EF513">
            <v>0.49399999999999999</v>
          </cell>
          <cell r="EG513">
            <v>2.3E-2</v>
          </cell>
          <cell r="EH513">
            <v>1.2E-2</v>
          </cell>
          <cell r="EJ513">
            <v>0.27900000000000003</v>
          </cell>
          <cell r="EK513">
            <v>4.1000000000000002E-2</v>
          </cell>
          <cell r="EL513">
            <v>3.5000000000000003E-2</v>
          </cell>
          <cell r="EN513">
            <v>0.11600000000000001</v>
          </cell>
          <cell r="EO513">
            <v>0.26700000000000002</v>
          </cell>
          <cell r="EP513">
            <v>0.24399999999999999</v>
          </cell>
          <cell r="ER513">
            <v>2.3E-2</v>
          </cell>
          <cell r="ES513">
            <v>2.3E-2</v>
          </cell>
          <cell r="ET513">
            <v>8.1000000000000003E-2</v>
          </cell>
          <cell r="EV513">
            <v>8.6999999999999994E-2</v>
          </cell>
          <cell r="EW513">
            <v>0.64500000000000002</v>
          </cell>
          <cell r="EX513">
            <v>0.628</v>
          </cell>
          <cell r="EZ513">
            <v>8.1199999999999992</v>
          </cell>
          <cell r="FA513">
            <v>2.3E-2</v>
          </cell>
          <cell r="FB513">
            <v>1.2E-2</v>
          </cell>
          <cell r="FC513">
            <v>1.2E-2</v>
          </cell>
          <cell r="FD513">
            <v>4.7E-2</v>
          </cell>
          <cell r="FE513">
            <v>7.0000000000000007E-2</v>
          </cell>
          <cell r="FF513">
            <v>4.7E-2</v>
          </cell>
          <cell r="FG513">
            <v>9.9000000000000005E-2</v>
          </cell>
          <cell r="FH513">
            <v>0.122</v>
          </cell>
          <cell r="FI513">
            <v>8.6999999999999994E-2</v>
          </cell>
          <cell r="FJ513">
            <v>0.45300000000000001</v>
          </cell>
          <cell r="FK513">
            <v>2.9000000000000001E-2</v>
          </cell>
          <cell r="GA513">
            <v>6.0000000000000001E-3</v>
          </cell>
          <cell r="GB513">
            <v>1.7000000000000001E-2</v>
          </cell>
          <cell r="GC513">
            <v>1.2E-2</v>
          </cell>
          <cell r="GD513">
            <v>1.7000000000000001E-2</v>
          </cell>
          <cell r="GE513">
            <v>8.1000000000000003E-2</v>
          </cell>
          <cell r="GF513">
            <v>1.2E-2</v>
          </cell>
          <cell r="GG513">
            <v>0.27900000000000003</v>
          </cell>
          <cell r="GH513">
            <v>0.25600000000000001</v>
          </cell>
          <cell r="GI513">
            <v>0.29099999999999998</v>
          </cell>
          <cell r="GJ513">
            <v>0.29699999999999999</v>
          </cell>
          <cell r="GK513">
            <v>0.33700000000000002</v>
          </cell>
          <cell r="GL513">
            <v>0.314</v>
          </cell>
          <cell r="GM513">
            <v>0.65100000000000002</v>
          </cell>
          <cell r="GN513">
            <v>0.39500000000000002</v>
          </cell>
          <cell r="GO513">
            <v>0.47699999999999998</v>
          </cell>
          <cell r="GP513">
            <v>0.45900000000000002</v>
          </cell>
          <cell r="GQ513">
            <v>0.39500000000000002</v>
          </cell>
          <cell r="GR513">
            <v>0.56999999999999995</v>
          </cell>
          <cell r="GS513">
            <v>1.7000000000000001E-2</v>
          </cell>
          <cell r="GT513">
            <v>0.24399999999999999</v>
          </cell>
          <cell r="GU513">
            <v>0.14499999999999999</v>
          </cell>
          <cell r="GV513">
            <v>0.151</v>
          </cell>
          <cell r="GW513">
            <v>0.105</v>
          </cell>
          <cell r="GX513">
            <v>5.1999999999999998E-2</v>
          </cell>
          <cell r="GY513">
            <v>2.3E-2</v>
          </cell>
          <cell r="GZ513">
            <v>5.8000000000000003E-2</v>
          </cell>
          <cell r="HA513">
            <v>4.1000000000000002E-2</v>
          </cell>
          <cell r="HB513">
            <v>4.7E-2</v>
          </cell>
          <cell r="HC513">
            <v>2.9000000000000001E-2</v>
          </cell>
          <cell r="HD513">
            <v>1.7000000000000001E-2</v>
          </cell>
          <cell r="HE513">
            <v>2.3E-2</v>
          </cell>
          <cell r="HF513">
            <v>2.9000000000000001E-2</v>
          </cell>
          <cell r="HG513">
            <v>3.5000000000000003E-2</v>
          </cell>
          <cell r="HH513">
            <v>2.9000000000000001E-2</v>
          </cell>
          <cell r="HI513">
            <v>5.1999999999999998E-2</v>
          </cell>
          <cell r="HJ513">
            <v>3.5000000000000003E-2</v>
          </cell>
        </row>
        <row r="514">
          <cell r="G514" t="str">
            <v>SUTHERLAND</v>
          </cell>
          <cell r="L514" t="str">
            <v>Rock Island Elementary Network</v>
          </cell>
          <cell r="AB514">
            <v>610195</v>
          </cell>
          <cell r="AR514" t="str">
            <v>&lt; 30</v>
          </cell>
          <cell r="AS514" t="str">
            <v/>
          </cell>
          <cell r="AT514" t="str">
            <v/>
          </cell>
          <cell r="AU514" t="str">
            <v/>
          </cell>
        </row>
        <row r="515">
          <cell r="G515" t="str">
            <v>SWIFT</v>
          </cell>
          <cell r="L515" t="str">
            <v>Ravenswood-Ridge Elementary Network</v>
          </cell>
          <cell r="AB515">
            <v>610196</v>
          </cell>
          <cell r="AR515" t="str">
            <v>38</v>
          </cell>
          <cell r="AS515" t="str">
            <v>weak</v>
          </cell>
          <cell r="AT515" t="str">
            <v>very weak</v>
          </cell>
          <cell r="AU515" t="str">
            <v>strong</v>
          </cell>
          <cell r="AV515">
            <v>25</v>
          </cell>
          <cell r="AW515">
            <v>7</v>
          </cell>
          <cell r="AX515">
            <v>70</v>
          </cell>
          <cell r="AY515">
            <v>144</v>
          </cell>
          <cell r="AZ515">
            <v>23</v>
          </cell>
          <cell r="BA515">
            <v>15</v>
          </cell>
          <cell r="BB515">
            <v>37</v>
          </cell>
          <cell r="BC515">
            <v>38</v>
          </cell>
          <cell r="BI515">
            <v>3.5000000000000003E-2</v>
          </cell>
          <cell r="BJ515">
            <v>2.1000000000000001E-2</v>
          </cell>
          <cell r="BK515">
            <v>3.5000000000000003E-2</v>
          </cell>
          <cell r="BL515">
            <v>7.0000000000000001E-3</v>
          </cell>
          <cell r="BM515">
            <v>1.4E-2</v>
          </cell>
          <cell r="BN515">
            <v>5.6000000000000001E-2</v>
          </cell>
          <cell r="BO515">
            <v>6.3E-2</v>
          </cell>
          <cell r="BP515">
            <v>6.3E-2</v>
          </cell>
          <cell r="BQ515">
            <v>0.09</v>
          </cell>
          <cell r="BR515">
            <v>4.9000000000000002E-2</v>
          </cell>
          <cell r="BS515">
            <v>0.11799999999999999</v>
          </cell>
          <cell r="BT515">
            <v>0.16</v>
          </cell>
          <cell r="BU515">
            <v>0.50700000000000001</v>
          </cell>
          <cell r="BV515">
            <v>0.438</v>
          </cell>
          <cell r="BW515">
            <v>0.44400000000000001</v>
          </cell>
          <cell r="BX515">
            <v>0.5</v>
          </cell>
          <cell r="BY515">
            <v>0.54200000000000004</v>
          </cell>
          <cell r="BZ515">
            <v>0.44400000000000001</v>
          </cell>
          <cell r="CA515">
            <v>0</v>
          </cell>
          <cell r="CB515">
            <v>0</v>
          </cell>
          <cell r="CC515">
            <v>2.1000000000000001E-2</v>
          </cell>
          <cell r="CD515">
            <v>0</v>
          </cell>
          <cell r="CE515">
            <v>0</v>
          </cell>
          <cell r="CF515">
            <v>1.4E-2</v>
          </cell>
          <cell r="CG515">
            <v>0.39600000000000002</v>
          </cell>
          <cell r="CH515">
            <v>0.47899999999999998</v>
          </cell>
          <cell r="CI515">
            <v>0.41</v>
          </cell>
          <cell r="CJ515">
            <v>0.44400000000000001</v>
          </cell>
          <cell r="CK515">
            <v>0.32600000000000001</v>
          </cell>
          <cell r="CL515">
            <v>0.32600000000000001</v>
          </cell>
          <cell r="CM515">
            <v>2.8000000000000001E-2</v>
          </cell>
          <cell r="CN515">
            <v>2.1000000000000001E-2</v>
          </cell>
          <cell r="CO515">
            <v>1.4E-2</v>
          </cell>
          <cell r="CP515">
            <v>3.5000000000000003E-2</v>
          </cell>
          <cell r="CQ515">
            <v>1.4E-2</v>
          </cell>
          <cell r="CR515">
            <v>2.1000000000000001E-2</v>
          </cell>
          <cell r="CS515">
            <v>2.8000000000000001E-2</v>
          </cell>
          <cell r="CT515">
            <v>4.2000000000000003E-2</v>
          </cell>
          <cell r="CU515">
            <v>2.1000000000000001E-2</v>
          </cell>
          <cell r="CV515">
            <v>4.9000000000000002E-2</v>
          </cell>
          <cell r="CW515">
            <v>6.3E-2</v>
          </cell>
          <cell r="CX515">
            <v>8.3000000000000004E-2</v>
          </cell>
          <cell r="CY515">
            <v>0.104</v>
          </cell>
          <cell r="CZ515">
            <v>6.9000000000000006E-2</v>
          </cell>
          <cell r="DA515">
            <v>8.3000000000000004E-2</v>
          </cell>
          <cell r="DB515">
            <v>0.104</v>
          </cell>
          <cell r="DC515">
            <v>0.111</v>
          </cell>
          <cell r="DD515">
            <v>0.09</v>
          </cell>
          <cell r="DE515">
            <v>0.39600000000000002</v>
          </cell>
          <cell r="DF515">
            <v>0.38900000000000001</v>
          </cell>
          <cell r="DG515">
            <v>0.40300000000000002</v>
          </cell>
          <cell r="DH515">
            <v>0.375</v>
          </cell>
          <cell r="DI515">
            <v>0.44400000000000001</v>
          </cell>
          <cell r="DJ515">
            <v>0.44400000000000001</v>
          </cell>
          <cell r="DK515">
            <v>0.41699999999999998</v>
          </cell>
          <cell r="DL515">
            <v>0.41</v>
          </cell>
          <cell r="DM515">
            <v>0.438</v>
          </cell>
          <cell r="DN515">
            <v>0</v>
          </cell>
          <cell r="DO515">
            <v>7.0000000000000001E-3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1.4E-2</v>
          </cell>
          <cell r="DW515">
            <v>0.52800000000000002</v>
          </cell>
          <cell r="DX515">
            <v>0.52100000000000002</v>
          </cell>
          <cell r="DY515">
            <v>0.5</v>
          </cell>
          <cell r="DZ515">
            <v>0.48599999999999999</v>
          </cell>
          <cell r="EA515">
            <v>0.47199999999999998</v>
          </cell>
          <cell r="EB515">
            <v>0.45100000000000001</v>
          </cell>
          <cell r="EC515">
            <v>0.45100000000000001</v>
          </cell>
          <cell r="ED515">
            <v>0.438</v>
          </cell>
          <cell r="EE515">
            <v>0.438</v>
          </cell>
          <cell r="EF515">
            <v>0.60399999999999998</v>
          </cell>
          <cell r="EG515">
            <v>4.9000000000000002E-2</v>
          </cell>
          <cell r="EH515">
            <v>1.4E-2</v>
          </cell>
          <cell r="EJ515">
            <v>0.25700000000000001</v>
          </cell>
          <cell r="EK515">
            <v>6.9000000000000006E-2</v>
          </cell>
          <cell r="EL515">
            <v>6.9000000000000006E-2</v>
          </cell>
          <cell r="EN515">
            <v>0.09</v>
          </cell>
          <cell r="EO515">
            <v>0.48599999999999999</v>
          </cell>
          <cell r="EP515">
            <v>0.38900000000000001</v>
          </cell>
          <cell r="ER515">
            <v>2.1000000000000001E-2</v>
          </cell>
          <cell r="ES515">
            <v>2.1000000000000001E-2</v>
          </cell>
          <cell r="ET515">
            <v>2.8000000000000001E-2</v>
          </cell>
          <cell r="EV515">
            <v>2.8000000000000001E-2</v>
          </cell>
          <cell r="EW515">
            <v>0.375</v>
          </cell>
          <cell r="EX515">
            <v>0.5</v>
          </cell>
          <cell r="EZ515">
            <v>8.26</v>
          </cell>
          <cell r="FA515">
            <v>1.4E-2</v>
          </cell>
          <cell r="FB515">
            <v>2.1000000000000001E-2</v>
          </cell>
          <cell r="FC515">
            <v>7.0000000000000001E-3</v>
          </cell>
          <cell r="FD515">
            <v>2.1000000000000001E-2</v>
          </cell>
          <cell r="FE515">
            <v>5.6000000000000001E-2</v>
          </cell>
          <cell r="FF515">
            <v>3.5000000000000003E-2</v>
          </cell>
          <cell r="FG515">
            <v>6.9000000000000006E-2</v>
          </cell>
          <cell r="FH515">
            <v>0.18099999999999999</v>
          </cell>
          <cell r="FI515">
            <v>0.25</v>
          </cell>
          <cell r="FJ515">
            <v>0.32600000000000001</v>
          </cell>
          <cell r="FK515">
            <v>2.1000000000000001E-2</v>
          </cell>
          <cell r="GA515">
            <v>7.0000000000000001E-3</v>
          </cell>
          <cell r="GB515">
            <v>7.0000000000000001E-3</v>
          </cell>
          <cell r="GC515">
            <v>0</v>
          </cell>
          <cell r="GD515">
            <v>7.5999999999999998E-2</v>
          </cell>
          <cell r="GE515">
            <v>7.5999999999999998E-2</v>
          </cell>
          <cell r="GF515">
            <v>7.0000000000000001E-3</v>
          </cell>
          <cell r="GG515">
            <v>0.34699999999999998</v>
          </cell>
          <cell r="GH515">
            <v>0.13200000000000001</v>
          </cell>
          <cell r="GI515">
            <v>0.16700000000000001</v>
          </cell>
          <cell r="GJ515">
            <v>0.33300000000000002</v>
          </cell>
          <cell r="GK515">
            <v>0.38200000000000001</v>
          </cell>
          <cell r="GL515">
            <v>0.29199999999999998</v>
          </cell>
          <cell r="GM515">
            <v>0.58299999999999996</v>
          </cell>
          <cell r="GN515">
            <v>0.73599999999999999</v>
          </cell>
          <cell r="GO515">
            <v>0.76400000000000001</v>
          </cell>
          <cell r="GP515">
            <v>0.52800000000000002</v>
          </cell>
          <cell r="GQ515">
            <v>0.45800000000000002</v>
          </cell>
          <cell r="GR515">
            <v>0.65300000000000002</v>
          </cell>
          <cell r="GS515">
            <v>2.8000000000000001E-2</v>
          </cell>
          <cell r="GT515">
            <v>8.3000000000000004E-2</v>
          </cell>
          <cell r="GU515">
            <v>2.1000000000000001E-2</v>
          </cell>
          <cell r="GV515">
            <v>4.2000000000000003E-2</v>
          </cell>
          <cell r="GW515">
            <v>6.3E-2</v>
          </cell>
          <cell r="GX515">
            <v>1.4E-2</v>
          </cell>
          <cell r="GY515">
            <v>7.0000000000000001E-3</v>
          </cell>
          <cell r="GZ515">
            <v>2.1000000000000001E-2</v>
          </cell>
          <cell r="HA515">
            <v>2.1000000000000001E-2</v>
          </cell>
          <cell r="HB515">
            <v>0</v>
          </cell>
          <cell r="HC515">
            <v>0</v>
          </cell>
          <cell r="HD515">
            <v>7.0000000000000001E-3</v>
          </cell>
          <cell r="HE515">
            <v>2.8000000000000001E-2</v>
          </cell>
          <cell r="HF515">
            <v>2.1000000000000001E-2</v>
          </cell>
          <cell r="HG515">
            <v>2.8000000000000001E-2</v>
          </cell>
          <cell r="HH515">
            <v>2.1000000000000001E-2</v>
          </cell>
          <cell r="HI515">
            <v>2.1000000000000001E-2</v>
          </cell>
          <cell r="HJ515">
            <v>2.8000000000000001E-2</v>
          </cell>
        </row>
        <row r="516">
          <cell r="G516" t="str">
            <v>TALCOTT</v>
          </cell>
          <cell r="L516" t="str">
            <v>Fulton Elementary Network</v>
          </cell>
          <cell r="AB516">
            <v>610197</v>
          </cell>
          <cell r="AR516" t="str">
            <v>56</v>
          </cell>
          <cell r="AS516" t="str">
            <v>neutral</v>
          </cell>
          <cell r="AT516" t="str">
            <v>neutral</v>
          </cell>
          <cell r="AU516" t="str">
            <v>neutral</v>
          </cell>
          <cell r="AV516">
            <v>40</v>
          </cell>
          <cell r="AW516">
            <v>47</v>
          </cell>
          <cell r="AX516">
            <v>46</v>
          </cell>
          <cell r="AY516">
            <v>212</v>
          </cell>
          <cell r="AZ516">
            <v>22</v>
          </cell>
          <cell r="BA516">
            <v>3</v>
          </cell>
          <cell r="BB516">
            <v>14</v>
          </cell>
          <cell r="BC516">
            <v>162</v>
          </cell>
          <cell r="BI516">
            <v>3.3000000000000002E-2</v>
          </cell>
          <cell r="BJ516">
            <v>8.9999999999999993E-3</v>
          </cell>
          <cell r="BK516">
            <v>8.9999999999999993E-3</v>
          </cell>
          <cell r="BL516">
            <v>8.9999999999999993E-3</v>
          </cell>
          <cell r="BM516">
            <v>1.4E-2</v>
          </cell>
          <cell r="BN516">
            <v>7.0999999999999994E-2</v>
          </cell>
          <cell r="BO516">
            <v>0.108</v>
          </cell>
          <cell r="BP516">
            <v>8.5000000000000006E-2</v>
          </cell>
          <cell r="BQ516">
            <v>7.4999999999999997E-2</v>
          </cell>
          <cell r="BR516">
            <v>6.0999999999999999E-2</v>
          </cell>
          <cell r="BS516">
            <v>0.123</v>
          </cell>
          <cell r="BT516">
            <v>0.17899999999999999</v>
          </cell>
          <cell r="BU516">
            <v>0.35799999999999998</v>
          </cell>
          <cell r="BV516">
            <v>0.28799999999999998</v>
          </cell>
          <cell r="BW516">
            <v>0.36299999999999999</v>
          </cell>
          <cell r="BX516">
            <v>0.27800000000000002</v>
          </cell>
          <cell r="BY516">
            <v>0.36799999999999999</v>
          </cell>
          <cell r="BZ516">
            <v>0.30199999999999999</v>
          </cell>
          <cell r="CA516">
            <v>2.4E-2</v>
          </cell>
          <cell r="CB516">
            <v>5.0000000000000001E-3</v>
          </cell>
          <cell r="CC516">
            <v>2.4E-2</v>
          </cell>
          <cell r="CD516">
            <v>8.9999999999999993E-3</v>
          </cell>
          <cell r="CE516">
            <v>1.4E-2</v>
          </cell>
          <cell r="CF516">
            <v>2.8000000000000001E-2</v>
          </cell>
          <cell r="CG516">
            <v>0.47599999999999998</v>
          </cell>
          <cell r="CH516">
            <v>0.61299999999999999</v>
          </cell>
          <cell r="CI516">
            <v>0.52800000000000002</v>
          </cell>
          <cell r="CJ516">
            <v>0.64200000000000002</v>
          </cell>
          <cell r="CK516">
            <v>0.48099999999999998</v>
          </cell>
          <cell r="CL516">
            <v>0.42</v>
          </cell>
          <cell r="CM516">
            <v>1.4E-2</v>
          </cell>
          <cell r="CN516">
            <v>1.4E-2</v>
          </cell>
          <cell r="CO516">
            <v>8.9999999999999993E-3</v>
          </cell>
          <cell r="CP516">
            <v>1.9E-2</v>
          </cell>
          <cell r="CQ516">
            <v>5.0000000000000001E-3</v>
          </cell>
          <cell r="CR516">
            <v>8.9999999999999993E-3</v>
          </cell>
          <cell r="CS516">
            <v>1.9E-2</v>
          </cell>
          <cell r="CT516">
            <v>4.2000000000000003E-2</v>
          </cell>
          <cell r="CU516">
            <v>1.9E-2</v>
          </cell>
          <cell r="CV516">
            <v>1.4E-2</v>
          </cell>
          <cell r="CW516">
            <v>2.4E-2</v>
          </cell>
          <cell r="CX516">
            <v>2.4E-2</v>
          </cell>
          <cell r="CY516">
            <v>2.8000000000000001E-2</v>
          </cell>
          <cell r="CZ516">
            <v>4.2000000000000003E-2</v>
          </cell>
          <cell r="DA516">
            <v>6.6000000000000003E-2</v>
          </cell>
          <cell r="DB516">
            <v>7.4999999999999997E-2</v>
          </cell>
          <cell r="DC516">
            <v>0.108</v>
          </cell>
          <cell r="DD516">
            <v>7.4999999999999997E-2</v>
          </cell>
          <cell r="DE516">
            <v>0.16500000000000001</v>
          </cell>
          <cell r="DF516">
            <v>0.17899999999999999</v>
          </cell>
          <cell r="DG516">
            <v>0.193</v>
          </cell>
          <cell r="DH516">
            <v>0.217</v>
          </cell>
          <cell r="DI516">
            <v>0.21199999999999999</v>
          </cell>
          <cell r="DJ516">
            <v>0.255</v>
          </cell>
          <cell r="DK516">
            <v>0.28799999999999998</v>
          </cell>
          <cell r="DL516">
            <v>0.19800000000000001</v>
          </cell>
          <cell r="DM516">
            <v>0.25900000000000001</v>
          </cell>
          <cell r="DN516">
            <v>8.9999999999999993E-3</v>
          </cell>
          <cell r="DO516">
            <v>5.0000000000000001E-3</v>
          </cell>
          <cell r="DP516">
            <v>5.0000000000000001E-3</v>
          </cell>
          <cell r="DQ516">
            <v>0</v>
          </cell>
          <cell r="DR516">
            <v>0</v>
          </cell>
          <cell r="DS516">
            <v>8.9999999999999993E-3</v>
          </cell>
          <cell r="DT516">
            <v>5.0000000000000001E-3</v>
          </cell>
          <cell r="DU516">
            <v>8.9999999999999993E-3</v>
          </cell>
          <cell r="DV516">
            <v>3.3000000000000002E-2</v>
          </cell>
          <cell r="DW516">
            <v>0.79700000000000004</v>
          </cell>
          <cell r="DX516">
            <v>0.77800000000000002</v>
          </cell>
          <cell r="DY516">
            <v>0.76900000000000002</v>
          </cell>
          <cell r="DZ516">
            <v>0.73599999999999999</v>
          </cell>
          <cell r="EA516">
            <v>0.74099999999999999</v>
          </cell>
          <cell r="EB516">
            <v>0.66</v>
          </cell>
          <cell r="EC516">
            <v>0.61299999999999999</v>
          </cell>
          <cell r="ED516">
            <v>0.64200000000000002</v>
          </cell>
          <cell r="EE516">
            <v>0.61299999999999999</v>
          </cell>
          <cell r="EF516">
            <v>0.36799999999999999</v>
          </cell>
          <cell r="EG516">
            <v>1.4E-2</v>
          </cell>
          <cell r="EH516">
            <v>1.4E-2</v>
          </cell>
          <cell r="EJ516">
            <v>0.30199999999999999</v>
          </cell>
          <cell r="EK516">
            <v>4.2000000000000003E-2</v>
          </cell>
          <cell r="EL516">
            <v>3.3000000000000002E-2</v>
          </cell>
          <cell r="EN516">
            <v>0.151</v>
          </cell>
          <cell r="EO516">
            <v>0.29199999999999998</v>
          </cell>
          <cell r="EP516">
            <v>0.307</v>
          </cell>
          <cell r="ER516">
            <v>7.0999999999999994E-2</v>
          </cell>
          <cell r="ES516">
            <v>7.0999999999999994E-2</v>
          </cell>
          <cell r="ET516">
            <v>6.6000000000000003E-2</v>
          </cell>
          <cell r="EV516">
            <v>0.108</v>
          </cell>
          <cell r="EW516">
            <v>0.57999999999999996</v>
          </cell>
          <cell r="EX516">
            <v>0.57999999999999996</v>
          </cell>
          <cell r="EZ516">
            <v>8.4700000000000006</v>
          </cell>
          <cell r="FA516">
            <v>5.0000000000000001E-3</v>
          </cell>
          <cell r="FB516">
            <v>8.9999999999999993E-3</v>
          </cell>
          <cell r="FC516">
            <v>5.0000000000000001E-3</v>
          </cell>
          <cell r="FD516">
            <v>2.4E-2</v>
          </cell>
          <cell r="FE516">
            <v>4.2000000000000003E-2</v>
          </cell>
          <cell r="FF516">
            <v>3.7999999999999999E-2</v>
          </cell>
          <cell r="FG516">
            <v>9.9000000000000005E-2</v>
          </cell>
          <cell r="FH516">
            <v>0.14599999999999999</v>
          </cell>
          <cell r="FI516">
            <v>0.193</v>
          </cell>
          <cell r="FJ516">
            <v>0.38200000000000001</v>
          </cell>
          <cell r="FK516">
            <v>5.7000000000000002E-2</v>
          </cell>
          <cell r="GA516">
            <v>1.9E-2</v>
          </cell>
          <cell r="GB516">
            <v>1.4E-2</v>
          </cell>
          <cell r="GC516">
            <v>0</v>
          </cell>
          <cell r="GD516">
            <v>8.9999999999999993E-3</v>
          </cell>
          <cell r="GE516">
            <v>0.123</v>
          </cell>
          <cell r="GF516">
            <v>4.7E-2</v>
          </cell>
          <cell r="GG516">
            <v>0.34399999999999997</v>
          </cell>
          <cell r="GH516">
            <v>0.29199999999999998</v>
          </cell>
          <cell r="GI516">
            <v>0.34899999999999998</v>
          </cell>
          <cell r="GJ516">
            <v>0.35399999999999998</v>
          </cell>
          <cell r="GK516">
            <v>0.34899999999999998</v>
          </cell>
          <cell r="GL516">
            <v>0.38200000000000001</v>
          </cell>
          <cell r="GM516">
            <v>0.57099999999999995</v>
          </cell>
          <cell r="GN516">
            <v>0.42899999999999999</v>
          </cell>
          <cell r="GO516">
            <v>0.45800000000000002</v>
          </cell>
          <cell r="GP516">
            <v>0.48599999999999999</v>
          </cell>
          <cell r="GQ516">
            <v>0.32500000000000001</v>
          </cell>
          <cell r="GR516">
            <v>0.46700000000000003</v>
          </cell>
          <cell r="GS516">
            <v>1.9E-2</v>
          </cell>
          <cell r="GT516">
            <v>0.189</v>
          </cell>
          <cell r="GU516">
            <v>0.14199999999999999</v>
          </cell>
          <cell r="GV516">
            <v>0.09</v>
          </cell>
          <cell r="GW516">
            <v>0.11799999999999999</v>
          </cell>
          <cell r="GX516">
            <v>5.1999999999999998E-2</v>
          </cell>
          <cell r="GY516">
            <v>1.4E-2</v>
          </cell>
          <cell r="GZ516">
            <v>1.4E-2</v>
          </cell>
          <cell r="HA516">
            <v>8.9999999999999993E-3</v>
          </cell>
          <cell r="HB516">
            <v>8.9999999999999993E-3</v>
          </cell>
          <cell r="HC516">
            <v>1.4E-2</v>
          </cell>
          <cell r="HD516">
            <v>8.9999999999999993E-3</v>
          </cell>
          <cell r="HE516">
            <v>3.3000000000000002E-2</v>
          </cell>
          <cell r="HF516">
            <v>6.0999999999999999E-2</v>
          </cell>
          <cell r="HG516">
            <v>4.2000000000000003E-2</v>
          </cell>
          <cell r="HH516">
            <v>5.1999999999999998E-2</v>
          </cell>
          <cell r="HI516">
            <v>7.0999999999999994E-2</v>
          </cell>
          <cell r="HJ516">
            <v>4.2000000000000003E-2</v>
          </cell>
        </row>
        <row r="517">
          <cell r="G517" t="str">
            <v>TAYLOR</v>
          </cell>
          <cell r="L517" t="str">
            <v>Lake Calumet Elementary Network</v>
          </cell>
          <cell r="AB517">
            <v>610198</v>
          </cell>
          <cell r="AR517" t="str">
            <v>&lt; 30</v>
          </cell>
          <cell r="AS517" t="str">
            <v/>
          </cell>
          <cell r="AT517" t="str">
            <v/>
          </cell>
          <cell r="AU517" t="str">
            <v/>
          </cell>
        </row>
        <row r="518">
          <cell r="G518" t="str">
            <v>COLEMON</v>
          </cell>
          <cell r="L518" t="str">
            <v>Lake Calumet Elementary Network</v>
          </cell>
          <cell r="AB518">
            <v>610199</v>
          </cell>
          <cell r="AR518" t="str">
            <v>&lt; 30</v>
          </cell>
          <cell r="AS518" t="str">
            <v/>
          </cell>
          <cell r="AT518" t="str">
            <v/>
          </cell>
          <cell r="AU518" t="str">
            <v/>
          </cell>
        </row>
        <row r="519">
          <cell r="G519" t="str">
            <v>THORP, J</v>
          </cell>
          <cell r="L519" t="str">
            <v>Skyway Elementary Network</v>
          </cell>
          <cell r="AB519">
            <v>610200</v>
          </cell>
          <cell r="AR519" t="str">
            <v>34</v>
          </cell>
          <cell r="AS519" t="str">
            <v>neutral</v>
          </cell>
          <cell r="AT519" t="str">
            <v>strong</v>
          </cell>
          <cell r="AU519" t="str">
            <v>strong</v>
          </cell>
          <cell r="AV519">
            <v>41</v>
          </cell>
          <cell r="AW519">
            <v>76</v>
          </cell>
          <cell r="AX519">
            <v>63</v>
          </cell>
          <cell r="AY519">
            <v>79</v>
          </cell>
          <cell r="AZ519">
            <v>0</v>
          </cell>
          <cell r="BA519">
            <v>0</v>
          </cell>
          <cell r="BB519">
            <v>59</v>
          </cell>
          <cell r="BC519">
            <v>17</v>
          </cell>
          <cell r="BI519">
            <v>0</v>
          </cell>
          <cell r="BJ519">
            <v>0</v>
          </cell>
          <cell r="BK519">
            <v>2.5000000000000001E-2</v>
          </cell>
          <cell r="BL519">
            <v>2.5000000000000001E-2</v>
          </cell>
          <cell r="BM519">
            <v>2.5000000000000001E-2</v>
          </cell>
          <cell r="BN519">
            <v>6.3E-2</v>
          </cell>
          <cell r="BO519">
            <v>0.16500000000000001</v>
          </cell>
          <cell r="BP519">
            <v>5.0999999999999997E-2</v>
          </cell>
          <cell r="BQ519">
            <v>8.8999999999999996E-2</v>
          </cell>
          <cell r="BR519">
            <v>6.3E-2</v>
          </cell>
          <cell r="BS519">
            <v>0.10100000000000001</v>
          </cell>
          <cell r="BT519">
            <v>0.13900000000000001</v>
          </cell>
          <cell r="BU519">
            <v>0.32900000000000001</v>
          </cell>
          <cell r="BV519">
            <v>0.40500000000000003</v>
          </cell>
          <cell r="BW519">
            <v>0.34200000000000003</v>
          </cell>
          <cell r="BX519">
            <v>0.253</v>
          </cell>
          <cell r="BY519">
            <v>0.316</v>
          </cell>
          <cell r="BZ519">
            <v>0.27800000000000002</v>
          </cell>
          <cell r="CA519">
            <v>1.2999999999999999E-2</v>
          </cell>
          <cell r="CB519">
            <v>0</v>
          </cell>
          <cell r="CC519">
            <v>1.2999999999999999E-2</v>
          </cell>
          <cell r="CD519">
            <v>2.5000000000000001E-2</v>
          </cell>
          <cell r="CE519">
            <v>3.7999999999999999E-2</v>
          </cell>
          <cell r="CF519">
            <v>7.5999999999999998E-2</v>
          </cell>
          <cell r="CG519">
            <v>0.49399999999999999</v>
          </cell>
          <cell r="CH519">
            <v>0.54400000000000004</v>
          </cell>
          <cell r="CI519">
            <v>0.53200000000000003</v>
          </cell>
          <cell r="CJ519">
            <v>0.63300000000000001</v>
          </cell>
          <cell r="CK519">
            <v>0.51900000000000002</v>
          </cell>
          <cell r="CL519">
            <v>0.443</v>
          </cell>
          <cell r="CM519">
            <v>0</v>
          </cell>
          <cell r="CN519">
            <v>0</v>
          </cell>
          <cell r="CO519">
            <v>1.2999999999999999E-2</v>
          </cell>
          <cell r="CP519">
            <v>1.2999999999999999E-2</v>
          </cell>
          <cell r="CQ519">
            <v>1.2999999999999999E-2</v>
          </cell>
          <cell r="CR519">
            <v>0</v>
          </cell>
          <cell r="CS519">
            <v>3.7999999999999999E-2</v>
          </cell>
          <cell r="CT519">
            <v>2.5000000000000001E-2</v>
          </cell>
          <cell r="CU519">
            <v>3.7999999999999999E-2</v>
          </cell>
          <cell r="CV519">
            <v>3.7999999999999999E-2</v>
          </cell>
          <cell r="CW519">
            <v>3.7999999999999999E-2</v>
          </cell>
          <cell r="CX519">
            <v>2.5000000000000001E-2</v>
          </cell>
          <cell r="CY519">
            <v>1.2999999999999999E-2</v>
          </cell>
          <cell r="CZ519">
            <v>1.2999999999999999E-2</v>
          </cell>
          <cell r="DA519">
            <v>5.0999999999999997E-2</v>
          </cell>
          <cell r="DB519">
            <v>1.2999999999999999E-2</v>
          </cell>
          <cell r="DC519">
            <v>7.5999999999999998E-2</v>
          </cell>
          <cell r="DD519">
            <v>1.2999999999999999E-2</v>
          </cell>
          <cell r="DE519">
            <v>7.5999999999999998E-2</v>
          </cell>
          <cell r="DF519">
            <v>7.5999999999999998E-2</v>
          </cell>
          <cell r="DG519">
            <v>0.10100000000000001</v>
          </cell>
          <cell r="DH519">
            <v>8.8999999999999996E-2</v>
          </cell>
          <cell r="DI519">
            <v>0.10100000000000001</v>
          </cell>
          <cell r="DJ519">
            <v>0.13900000000000001</v>
          </cell>
          <cell r="DK519">
            <v>0.10100000000000001</v>
          </cell>
          <cell r="DL519">
            <v>0.16500000000000001</v>
          </cell>
          <cell r="DM519">
            <v>0.152</v>
          </cell>
          <cell r="DN519">
            <v>1.2999999999999999E-2</v>
          </cell>
          <cell r="DO519">
            <v>1.2999999999999999E-2</v>
          </cell>
          <cell r="DP519">
            <v>2.5000000000000001E-2</v>
          </cell>
          <cell r="DQ519">
            <v>2.5000000000000001E-2</v>
          </cell>
          <cell r="DR519">
            <v>1.2999999999999999E-2</v>
          </cell>
          <cell r="DS519">
            <v>2.5000000000000001E-2</v>
          </cell>
          <cell r="DT519">
            <v>2.5000000000000001E-2</v>
          </cell>
          <cell r="DU519">
            <v>1.2999999999999999E-2</v>
          </cell>
          <cell r="DV519">
            <v>2.5000000000000001E-2</v>
          </cell>
          <cell r="DW519">
            <v>0.873</v>
          </cell>
          <cell r="DX519">
            <v>0.873</v>
          </cell>
          <cell r="DY519">
            <v>0.83499999999999996</v>
          </cell>
          <cell r="DZ519">
            <v>0.86099999999999999</v>
          </cell>
          <cell r="EA519">
            <v>0.86099999999999999</v>
          </cell>
          <cell r="EB519">
            <v>0.78500000000000003</v>
          </cell>
          <cell r="EC519">
            <v>0.82299999999999995</v>
          </cell>
          <cell r="ED519">
            <v>0.72199999999999998</v>
          </cell>
          <cell r="EE519">
            <v>0.77200000000000002</v>
          </cell>
          <cell r="EF519">
            <v>0.34200000000000003</v>
          </cell>
          <cell r="EG519">
            <v>5.0999999999999997E-2</v>
          </cell>
          <cell r="EH519">
            <v>6.3E-2</v>
          </cell>
          <cell r="EJ519">
            <v>0.27800000000000002</v>
          </cell>
          <cell r="EK519">
            <v>5.0999999999999997E-2</v>
          </cell>
          <cell r="EL519">
            <v>1.2999999999999999E-2</v>
          </cell>
          <cell r="EN519">
            <v>8.8999999999999996E-2</v>
          </cell>
          <cell r="EO519">
            <v>0.30399999999999999</v>
          </cell>
          <cell r="EP519">
            <v>0.30399999999999999</v>
          </cell>
          <cell r="ER519">
            <v>7.5999999999999998E-2</v>
          </cell>
          <cell r="ES519">
            <v>2.5000000000000001E-2</v>
          </cell>
          <cell r="ET519">
            <v>7.5999999999999998E-2</v>
          </cell>
          <cell r="EV519">
            <v>0.215</v>
          </cell>
          <cell r="EW519">
            <v>0.56999999999999995</v>
          </cell>
          <cell r="EX519">
            <v>0.54400000000000004</v>
          </cell>
          <cell r="EZ519">
            <v>7.52</v>
          </cell>
          <cell r="FA519">
            <v>1.2999999999999999E-2</v>
          </cell>
          <cell r="FB519">
            <v>1.2999999999999999E-2</v>
          </cell>
          <cell r="FC519">
            <v>2.5000000000000001E-2</v>
          </cell>
          <cell r="FD519">
            <v>1.2999999999999999E-2</v>
          </cell>
          <cell r="FE519">
            <v>0.152</v>
          </cell>
          <cell r="FF519">
            <v>0.10100000000000001</v>
          </cell>
          <cell r="FG519">
            <v>3.7999999999999999E-2</v>
          </cell>
          <cell r="FH519">
            <v>0.22800000000000001</v>
          </cell>
          <cell r="FI519">
            <v>8.8999999999999996E-2</v>
          </cell>
          <cell r="FJ519">
            <v>0.253</v>
          </cell>
          <cell r="FK519">
            <v>7.5999999999999998E-2</v>
          </cell>
          <cell r="GA519">
            <v>1.2999999999999999E-2</v>
          </cell>
          <cell r="GB519">
            <v>2.5000000000000001E-2</v>
          </cell>
          <cell r="GC519">
            <v>2.5000000000000001E-2</v>
          </cell>
          <cell r="GD519">
            <v>5.0999999999999997E-2</v>
          </cell>
          <cell r="GE519">
            <v>2.5000000000000001E-2</v>
          </cell>
          <cell r="GF519">
            <v>2.5000000000000001E-2</v>
          </cell>
          <cell r="GG519">
            <v>0.17699999999999999</v>
          </cell>
          <cell r="GH519">
            <v>0.24099999999999999</v>
          </cell>
          <cell r="GI519">
            <v>0.29099999999999998</v>
          </cell>
          <cell r="GJ519">
            <v>0.30399999999999999</v>
          </cell>
          <cell r="GK519">
            <v>0.26600000000000001</v>
          </cell>
          <cell r="GL519">
            <v>0.29099999999999998</v>
          </cell>
          <cell r="GM519">
            <v>0.69599999999999995</v>
          </cell>
          <cell r="GN519">
            <v>0.38</v>
          </cell>
          <cell r="GO519">
            <v>0.41799999999999998</v>
          </cell>
          <cell r="GP519">
            <v>0.40500000000000003</v>
          </cell>
          <cell r="GQ519">
            <v>0.51900000000000002</v>
          </cell>
          <cell r="GR519">
            <v>0.53200000000000003</v>
          </cell>
          <cell r="GS519">
            <v>3.7999999999999999E-2</v>
          </cell>
          <cell r="GT519">
            <v>0.24099999999999999</v>
          </cell>
          <cell r="GU519">
            <v>0.16500000000000001</v>
          </cell>
          <cell r="GV519">
            <v>0.152</v>
          </cell>
          <cell r="GW519">
            <v>0.10100000000000001</v>
          </cell>
          <cell r="GX519">
            <v>3.7999999999999999E-2</v>
          </cell>
          <cell r="GY519">
            <v>5.0999999999999997E-2</v>
          </cell>
          <cell r="GZ519">
            <v>6.3E-2</v>
          </cell>
          <cell r="HA519">
            <v>5.0999999999999997E-2</v>
          </cell>
          <cell r="HB519">
            <v>5.0999999999999997E-2</v>
          </cell>
          <cell r="HC519">
            <v>5.0999999999999997E-2</v>
          </cell>
          <cell r="HD519">
            <v>5.0999999999999997E-2</v>
          </cell>
          <cell r="HE519">
            <v>2.5000000000000001E-2</v>
          </cell>
          <cell r="HF519">
            <v>5.0999999999999997E-2</v>
          </cell>
          <cell r="HG519">
            <v>5.0999999999999997E-2</v>
          </cell>
          <cell r="HH519">
            <v>3.7999999999999999E-2</v>
          </cell>
          <cell r="HI519">
            <v>3.7999999999999999E-2</v>
          </cell>
          <cell r="HJ519">
            <v>6.3E-2</v>
          </cell>
        </row>
        <row r="520">
          <cell r="G520" t="str">
            <v>THORP, O</v>
          </cell>
          <cell r="L520" t="str">
            <v>O'Hare Elementary Network</v>
          </cell>
          <cell r="AB520">
            <v>610201</v>
          </cell>
          <cell r="AR520" t="str">
            <v>33</v>
          </cell>
          <cell r="AS520" t="str">
            <v>neutral</v>
          </cell>
          <cell r="AT520" t="str">
            <v>weak</v>
          </cell>
          <cell r="AU520" t="str">
            <v>neutral</v>
          </cell>
          <cell r="AV520">
            <v>49</v>
          </cell>
          <cell r="AW520">
            <v>38</v>
          </cell>
          <cell r="AX520">
            <v>50</v>
          </cell>
          <cell r="AY520">
            <v>195</v>
          </cell>
          <cell r="AZ520">
            <v>71</v>
          </cell>
          <cell r="BA520">
            <v>21</v>
          </cell>
          <cell r="BB520">
            <v>18</v>
          </cell>
          <cell r="BC520">
            <v>61</v>
          </cell>
          <cell r="BI520">
            <v>5.0000000000000001E-3</v>
          </cell>
          <cell r="BJ520">
            <v>5.0000000000000001E-3</v>
          </cell>
          <cell r="BK520">
            <v>0</v>
          </cell>
          <cell r="BL520">
            <v>5.0000000000000001E-3</v>
          </cell>
          <cell r="BM520">
            <v>3.1E-2</v>
          </cell>
          <cell r="BN520">
            <v>6.7000000000000004E-2</v>
          </cell>
          <cell r="BO520">
            <v>2.5999999999999999E-2</v>
          </cell>
          <cell r="BP520">
            <v>4.5999999999999999E-2</v>
          </cell>
          <cell r="BQ520">
            <v>4.1000000000000002E-2</v>
          </cell>
          <cell r="BR520">
            <v>4.1000000000000002E-2</v>
          </cell>
          <cell r="BS520">
            <v>8.2000000000000003E-2</v>
          </cell>
          <cell r="BT520">
            <v>0.16900000000000001</v>
          </cell>
          <cell r="BU520">
            <v>0.313</v>
          </cell>
          <cell r="BV520">
            <v>0.28199999999999997</v>
          </cell>
          <cell r="BW520">
            <v>0.45100000000000001</v>
          </cell>
          <cell r="BX520">
            <v>0.19500000000000001</v>
          </cell>
          <cell r="BY520">
            <v>0.42099999999999999</v>
          </cell>
          <cell r="BZ520">
            <v>0.313</v>
          </cell>
          <cell r="CA520">
            <v>5.0000000000000001E-3</v>
          </cell>
          <cell r="CB520">
            <v>1.4999999999999999E-2</v>
          </cell>
          <cell r="CC520">
            <v>2.5999999999999999E-2</v>
          </cell>
          <cell r="CD520">
            <v>2.5999999999999999E-2</v>
          </cell>
          <cell r="CE520">
            <v>4.1000000000000002E-2</v>
          </cell>
          <cell r="CF520">
            <v>4.5999999999999999E-2</v>
          </cell>
          <cell r="CG520">
            <v>0.65100000000000002</v>
          </cell>
          <cell r="CH520">
            <v>0.65100000000000002</v>
          </cell>
          <cell r="CI520">
            <v>0.48199999999999998</v>
          </cell>
          <cell r="CJ520">
            <v>0.73299999999999998</v>
          </cell>
          <cell r="CK520">
            <v>0.42599999999999999</v>
          </cell>
          <cell r="CL520">
            <v>0.40500000000000003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5.0000000000000001E-3</v>
          </cell>
          <cell r="CS520">
            <v>0.01</v>
          </cell>
          <cell r="CT520">
            <v>0.11799999999999999</v>
          </cell>
          <cell r="CU520">
            <v>5.6000000000000001E-2</v>
          </cell>
          <cell r="CV520">
            <v>1.4999999999999999E-2</v>
          </cell>
          <cell r="CW520">
            <v>5.0000000000000001E-3</v>
          </cell>
          <cell r="CX520">
            <v>2.5999999999999999E-2</v>
          </cell>
          <cell r="CY520">
            <v>1.4999999999999999E-2</v>
          </cell>
          <cell r="CZ520">
            <v>0.01</v>
          </cell>
          <cell r="DA520">
            <v>5.6000000000000001E-2</v>
          </cell>
          <cell r="DB520">
            <v>0.13800000000000001</v>
          </cell>
          <cell r="DC520">
            <v>0.17399999999999999</v>
          </cell>
          <cell r="DD520">
            <v>0.11799999999999999</v>
          </cell>
          <cell r="DE520">
            <v>0.16400000000000001</v>
          </cell>
          <cell r="DF520">
            <v>0.215</v>
          </cell>
          <cell r="DG520">
            <v>0.22600000000000001</v>
          </cell>
          <cell r="DH520">
            <v>0.2</v>
          </cell>
          <cell r="DI520">
            <v>0.25600000000000001</v>
          </cell>
          <cell r="DJ520">
            <v>0.34399999999999997</v>
          </cell>
          <cell r="DK520">
            <v>0.27700000000000002</v>
          </cell>
          <cell r="DL520">
            <v>0.21</v>
          </cell>
          <cell r="DM520">
            <v>0.27700000000000002</v>
          </cell>
          <cell r="DN520">
            <v>0.01</v>
          </cell>
          <cell r="DO520">
            <v>5.0000000000000001E-3</v>
          </cell>
          <cell r="DP520">
            <v>0.01</v>
          </cell>
          <cell r="DQ520">
            <v>1.4999999999999999E-2</v>
          </cell>
          <cell r="DR520">
            <v>5.0000000000000001E-3</v>
          </cell>
          <cell r="DS520">
            <v>2.5999999999999999E-2</v>
          </cell>
          <cell r="DT520">
            <v>3.1E-2</v>
          </cell>
          <cell r="DU520">
            <v>4.1000000000000002E-2</v>
          </cell>
          <cell r="DV520">
            <v>3.5999999999999997E-2</v>
          </cell>
          <cell r="DW520">
            <v>0.81</v>
          </cell>
          <cell r="DX520">
            <v>0.77400000000000002</v>
          </cell>
          <cell r="DY520">
            <v>0.73799999999999999</v>
          </cell>
          <cell r="DZ520">
            <v>0.76900000000000002</v>
          </cell>
          <cell r="EA520">
            <v>0.72799999999999998</v>
          </cell>
          <cell r="EB520">
            <v>0.56899999999999995</v>
          </cell>
          <cell r="EC520">
            <v>0.54400000000000004</v>
          </cell>
          <cell r="ED520">
            <v>0.45600000000000002</v>
          </cell>
          <cell r="EE520">
            <v>0.51300000000000001</v>
          </cell>
          <cell r="EF520">
            <v>0.374</v>
          </cell>
          <cell r="EG520">
            <v>1.4999999999999999E-2</v>
          </cell>
          <cell r="EH520">
            <v>5.0000000000000001E-3</v>
          </cell>
          <cell r="EJ520">
            <v>0.48699999999999999</v>
          </cell>
          <cell r="EK520">
            <v>1.4999999999999999E-2</v>
          </cell>
          <cell r="EL520">
            <v>5.0000000000000001E-3</v>
          </cell>
          <cell r="EN520">
            <v>3.5999999999999997E-2</v>
          </cell>
          <cell r="EO520">
            <v>0.27200000000000002</v>
          </cell>
          <cell r="EP520">
            <v>0.30299999999999999</v>
          </cell>
          <cell r="ER520">
            <v>4.5999999999999999E-2</v>
          </cell>
          <cell r="ES520">
            <v>3.1E-2</v>
          </cell>
          <cell r="ET520">
            <v>3.5999999999999997E-2</v>
          </cell>
          <cell r="EV520">
            <v>5.6000000000000001E-2</v>
          </cell>
          <cell r="EW520">
            <v>0.66700000000000004</v>
          </cell>
          <cell r="EX520">
            <v>0.65100000000000002</v>
          </cell>
          <cell r="EZ520">
            <v>8.94</v>
          </cell>
          <cell r="FA520">
            <v>0</v>
          </cell>
          <cell r="FB520">
            <v>0</v>
          </cell>
          <cell r="FC520">
            <v>1.4999999999999999E-2</v>
          </cell>
          <cell r="FD520">
            <v>0</v>
          </cell>
          <cell r="FE520">
            <v>2.5999999999999999E-2</v>
          </cell>
          <cell r="FF520">
            <v>2.1000000000000001E-2</v>
          </cell>
          <cell r="FG520">
            <v>5.6000000000000001E-2</v>
          </cell>
          <cell r="FH520">
            <v>0.19</v>
          </cell>
          <cell r="FI520">
            <v>0.17399999999999999</v>
          </cell>
          <cell r="FJ520">
            <v>0.497</v>
          </cell>
          <cell r="FK520">
            <v>2.1000000000000001E-2</v>
          </cell>
          <cell r="GA520">
            <v>0.01</v>
          </cell>
          <cell r="GB520">
            <v>6.2E-2</v>
          </cell>
          <cell r="GC520">
            <v>4.1000000000000002E-2</v>
          </cell>
          <cell r="GD520">
            <v>4.1000000000000002E-2</v>
          </cell>
          <cell r="GE520">
            <v>0.185</v>
          </cell>
          <cell r="GF520">
            <v>5.0000000000000001E-3</v>
          </cell>
          <cell r="GG520">
            <v>0.308</v>
          </cell>
          <cell r="GH520">
            <v>0.27700000000000002</v>
          </cell>
          <cell r="GI520">
            <v>0.35399999999999998</v>
          </cell>
          <cell r="GJ520">
            <v>0.36899999999999999</v>
          </cell>
          <cell r="GK520">
            <v>0.41</v>
          </cell>
          <cell r="GL520">
            <v>0.185</v>
          </cell>
          <cell r="GM520">
            <v>0.63100000000000001</v>
          </cell>
          <cell r="GN520">
            <v>0.313</v>
          </cell>
          <cell r="GO520">
            <v>0.374</v>
          </cell>
          <cell r="GP520">
            <v>0.39500000000000002</v>
          </cell>
          <cell r="GQ520">
            <v>0.22600000000000001</v>
          </cell>
          <cell r="GR520">
            <v>0.76900000000000002</v>
          </cell>
          <cell r="GS520">
            <v>2.5999999999999999E-2</v>
          </cell>
          <cell r="GT520">
            <v>0.308</v>
          </cell>
          <cell r="GU520">
            <v>0.20499999999999999</v>
          </cell>
          <cell r="GV520">
            <v>0.159</v>
          </cell>
          <cell r="GW520">
            <v>0.108</v>
          </cell>
          <cell r="GX520">
            <v>2.1000000000000001E-2</v>
          </cell>
          <cell r="GY520">
            <v>5.0000000000000001E-3</v>
          </cell>
          <cell r="GZ520">
            <v>5.0000000000000001E-3</v>
          </cell>
          <cell r="HA520">
            <v>5.0000000000000001E-3</v>
          </cell>
          <cell r="HB520">
            <v>0</v>
          </cell>
          <cell r="HC520">
            <v>3.5999999999999997E-2</v>
          </cell>
          <cell r="HD520">
            <v>5.0000000000000001E-3</v>
          </cell>
          <cell r="HE520">
            <v>2.1000000000000001E-2</v>
          </cell>
          <cell r="HF520">
            <v>3.5999999999999997E-2</v>
          </cell>
          <cell r="HG520">
            <v>2.1000000000000001E-2</v>
          </cell>
          <cell r="HH520">
            <v>3.5999999999999997E-2</v>
          </cell>
          <cell r="HI520">
            <v>3.5999999999999997E-2</v>
          </cell>
          <cell r="HJ520">
            <v>1.4999999999999999E-2</v>
          </cell>
        </row>
        <row r="521">
          <cell r="G521" t="str">
            <v>TILTON</v>
          </cell>
          <cell r="L521" t="str">
            <v>Garfield-Humboldt Elementary Network</v>
          </cell>
          <cell r="AB521">
            <v>610202</v>
          </cell>
          <cell r="AR521" t="str">
            <v>63</v>
          </cell>
          <cell r="AS521" t="str">
            <v>strong</v>
          </cell>
          <cell r="AT521" t="str">
            <v>neutral</v>
          </cell>
          <cell r="AU521" t="str">
            <v>neutral</v>
          </cell>
          <cell r="AV521">
            <v>64</v>
          </cell>
          <cell r="AW521">
            <v>50</v>
          </cell>
          <cell r="AX521">
            <v>55</v>
          </cell>
          <cell r="AY521">
            <v>112</v>
          </cell>
          <cell r="AZ521">
            <v>0</v>
          </cell>
          <cell r="BA521">
            <v>0</v>
          </cell>
          <cell r="BB521">
            <v>109</v>
          </cell>
          <cell r="BC521">
            <v>0</v>
          </cell>
          <cell r="BI521">
            <v>8.9999999999999993E-3</v>
          </cell>
          <cell r="BJ521">
            <v>0</v>
          </cell>
          <cell r="BK521">
            <v>0</v>
          </cell>
          <cell r="BL521">
            <v>8.9999999999999993E-3</v>
          </cell>
          <cell r="BM521">
            <v>8.9999999999999993E-3</v>
          </cell>
          <cell r="BN521">
            <v>4.4999999999999998E-2</v>
          </cell>
          <cell r="BO521">
            <v>6.3E-2</v>
          </cell>
          <cell r="BP521">
            <v>5.3999999999999999E-2</v>
          </cell>
          <cell r="BQ521">
            <v>5.3999999999999999E-2</v>
          </cell>
          <cell r="BR521">
            <v>3.5999999999999997E-2</v>
          </cell>
          <cell r="BS521">
            <v>7.0999999999999994E-2</v>
          </cell>
          <cell r="BT521">
            <v>0.11600000000000001</v>
          </cell>
          <cell r="BU521">
            <v>0.214</v>
          </cell>
          <cell r="BV521">
            <v>0.17899999999999999</v>
          </cell>
          <cell r="BW521">
            <v>0.25</v>
          </cell>
          <cell r="BX521">
            <v>0.214</v>
          </cell>
          <cell r="BY521">
            <v>0.29499999999999998</v>
          </cell>
          <cell r="BZ521">
            <v>0.27700000000000002</v>
          </cell>
          <cell r="CA521">
            <v>8.9999999999999993E-3</v>
          </cell>
          <cell r="CB521">
            <v>8.9999999999999993E-3</v>
          </cell>
          <cell r="CC521">
            <v>2.7E-2</v>
          </cell>
          <cell r="CD521">
            <v>3.5999999999999997E-2</v>
          </cell>
          <cell r="CE521">
            <v>8.9999999999999993E-3</v>
          </cell>
          <cell r="CF521">
            <v>2.7E-2</v>
          </cell>
          <cell r="CG521">
            <v>0.70499999999999996</v>
          </cell>
          <cell r="CH521">
            <v>0.75900000000000001</v>
          </cell>
          <cell r="CI521">
            <v>0.67</v>
          </cell>
          <cell r="CJ521">
            <v>0.70499999999999996</v>
          </cell>
          <cell r="CK521">
            <v>0.61599999999999999</v>
          </cell>
          <cell r="CL521">
            <v>0.53600000000000003</v>
          </cell>
          <cell r="CM521">
            <v>0</v>
          </cell>
          <cell r="CN521">
            <v>0</v>
          </cell>
          <cell r="CO521">
            <v>0</v>
          </cell>
          <cell r="CP521">
            <v>8.9999999999999993E-3</v>
          </cell>
          <cell r="CQ521">
            <v>0</v>
          </cell>
          <cell r="CR521">
            <v>8.9999999999999993E-3</v>
          </cell>
          <cell r="CS521">
            <v>1.7999999999999999E-2</v>
          </cell>
          <cell r="CT521">
            <v>3.5999999999999997E-2</v>
          </cell>
          <cell r="CU521">
            <v>8.9999999999999993E-3</v>
          </cell>
          <cell r="CV521">
            <v>2.7E-2</v>
          </cell>
          <cell r="CW521">
            <v>2.7E-2</v>
          </cell>
          <cell r="CX521">
            <v>5.3999999999999999E-2</v>
          </cell>
          <cell r="CY521">
            <v>2.7E-2</v>
          </cell>
          <cell r="CZ521">
            <v>2.7E-2</v>
          </cell>
          <cell r="DA521">
            <v>0.08</v>
          </cell>
          <cell r="DB521">
            <v>0.08</v>
          </cell>
          <cell r="DC521">
            <v>6.3E-2</v>
          </cell>
          <cell r="DD521">
            <v>0.08</v>
          </cell>
          <cell r="DE521">
            <v>0.17</v>
          </cell>
          <cell r="DF521">
            <v>0.20499999999999999</v>
          </cell>
          <cell r="DG521">
            <v>0.223</v>
          </cell>
          <cell r="DH521">
            <v>0.19600000000000001</v>
          </cell>
          <cell r="DI521">
            <v>0.19600000000000001</v>
          </cell>
          <cell r="DJ521">
            <v>0.24099999999999999</v>
          </cell>
          <cell r="DK521">
            <v>0.20499999999999999</v>
          </cell>
          <cell r="DL521">
            <v>0.17</v>
          </cell>
          <cell r="DM521">
            <v>0.23200000000000001</v>
          </cell>
          <cell r="DN521">
            <v>0</v>
          </cell>
          <cell r="DO521">
            <v>8.9999999999999993E-3</v>
          </cell>
          <cell r="DP521">
            <v>8.9999999999999993E-3</v>
          </cell>
          <cell r="DQ521">
            <v>8.9999999999999993E-3</v>
          </cell>
          <cell r="DR521">
            <v>1.7999999999999999E-2</v>
          </cell>
          <cell r="DS521">
            <v>8.9999999999999993E-3</v>
          </cell>
          <cell r="DT521">
            <v>0</v>
          </cell>
          <cell r="DU521">
            <v>8.9999999999999993E-3</v>
          </cell>
          <cell r="DV521">
            <v>1.7999999999999999E-2</v>
          </cell>
          <cell r="DW521">
            <v>0.80400000000000005</v>
          </cell>
          <cell r="DX521">
            <v>0.75900000000000001</v>
          </cell>
          <cell r="DY521">
            <v>0.71399999999999997</v>
          </cell>
          <cell r="DZ521">
            <v>0.75900000000000001</v>
          </cell>
          <cell r="EA521">
            <v>0.75900000000000001</v>
          </cell>
          <cell r="EB521">
            <v>0.66100000000000003</v>
          </cell>
          <cell r="EC521">
            <v>0.69599999999999995</v>
          </cell>
          <cell r="ED521">
            <v>0.72299999999999998</v>
          </cell>
          <cell r="EE521">
            <v>0.66100000000000003</v>
          </cell>
          <cell r="EF521">
            <v>0.30399999999999999</v>
          </cell>
          <cell r="EG521">
            <v>2.7E-2</v>
          </cell>
          <cell r="EH521">
            <v>1.7999999999999999E-2</v>
          </cell>
          <cell r="EJ521">
            <v>0.29499999999999998</v>
          </cell>
          <cell r="EK521">
            <v>8.8999999999999996E-2</v>
          </cell>
          <cell r="EL521">
            <v>5.3999999999999999E-2</v>
          </cell>
          <cell r="EN521">
            <v>0.14299999999999999</v>
          </cell>
          <cell r="EO521">
            <v>0.34799999999999998</v>
          </cell>
          <cell r="EP521">
            <v>0.26800000000000002</v>
          </cell>
          <cell r="ER521">
            <v>3.5999999999999997E-2</v>
          </cell>
          <cell r="ES521">
            <v>3.5999999999999997E-2</v>
          </cell>
          <cell r="ET521">
            <v>0.152</v>
          </cell>
          <cell r="EV521">
            <v>0.223</v>
          </cell>
          <cell r="EW521">
            <v>0.5</v>
          </cell>
          <cell r="EX521">
            <v>0.50900000000000001</v>
          </cell>
          <cell r="EZ521">
            <v>7.85</v>
          </cell>
          <cell r="FA521">
            <v>1.7999999999999999E-2</v>
          </cell>
          <cell r="FB521">
            <v>3.5999999999999997E-2</v>
          </cell>
          <cell r="FC521">
            <v>8.9999999999999993E-3</v>
          </cell>
          <cell r="FD521">
            <v>2.7E-2</v>
          </cell>
          <cell r="FE521">
            <v>9.8000000000000004E-2</v>
          </cell>
          <cell r="FF521">
            <v>2.7E-2</v>
          </cell>
          <cell r="FG521">
            <v>8.8999999999999996E-2</v>
          </cell>
          <cell r="FH521">
            <v>0.188</v>
          </cell>
          <cell r="FI521">
            <v>0.14299999999999999</v>
          </cell>
          <cell r="FJ521">
            <v>0.32100000000000001</v>
          </cell>
          <cell r="FK521">
            <v>4.4999999999999998E-2</v>
          </cell>
          <cell r="GA521">
            <v>8.9999999999999993E-3</v>
          </cell>
          <cell r="GB521">
            <v>8.9999999999999993E-3</v>
          </cell>
          <cell r="GC521">
            <v>1.7999999999999999E-2</v>
          </cell>
          <cell r="GD521">
            <v>1.7999999999999999E-2</v>
          </cell>
          <cell r="GE521">
            <v>8.8999999999999996E-2</v>
          </cell>
          <cell r="GF521">
            <v>1.7999999999999999E-2</v>
          </cell>
          <cell r="GG521">
            <v>0.33</v>
          </cell>
          <cell r="GH521">
            <v>0.30399999999999999</v>
          </cell>
          <cell r="GI521">
            <v>0.30399999999999999</v>
          </cell>
          <cell r="GJ521">
            <v>0.34799999999999998</v>
          </cell>
          <cell r="GK521">
            <v>0.34799999999999998</v>
          </cell>
          <cell r="GL521">
            <v>0.25900000000000001</v>
          </cell>
          <cell r="GM521">
            <v>0.55400000000000005</v>
          </cell>
          <cell r="GN521">
            <v>0.438</v>
          </cell>
          <cell r="GO521">
            <v>0.438</v>
          </cell>
          <cell r="GP521">
            <v>0.42899999999999999</v>
          </cell>
          <cell r="GQ521">
            <v>0.375</v>
          </cell>
          <cell r="GR521">
            <v>0.59799999999999998</v>
          </cell>
          <cell r="GS521">
            <v>3.5999999999999997E-2</v>
          </cell>
          <cell r="GT521">
            <v>0.17899999999999999</v>
          </cell>
          <cell r="GU521">
            <v>0.14299999999999999</v>
          </cell>
          <cell r="GV521">
            <v>0.13400000000000001</v>
          </cell>
          <cell r="GW521">
            <v>0.11600000000000001</v>
          </cell>
          <cell r="GX521">
            <v>5.3999999999999999E-2</v>
          </cell>
          <cell r="GY521">
            <v>3.5999999999999997E-2</v>
          </cell>
          <cell r="GZ521">
            <v>4.4999999999999998E-2</v>
          </cell>
          <cell r="HA521">
            <v>5.3999999999999999E-2</v>
          </cell>
          <cell r="HB521">
            <v>2.7E-2</v>
          </cell>
          <cell r="HC521">
            <v>2.7E-2</v>
          </cell>
          <cell r="HD521">
            <v>3.5999999999999997E-2</v>
          </cell>
          <cell r="HE521">
            <v>3.5999999999999997E-2</v>
          </cell>
          <cell r="HF521">
            <v>2.7E-2</v>
          </cell>
          <cell r="HG521">
            <v>4.4999999999999998E-2</v>
          </cell>
          <cell r="HH521">
            <v>4.4999999999999998E-2</v>
          </cell>
          <cell r="HI521">
            <v>4.4999999999999998E-2</v>
          </cell>
          <cell r="HJ521">
            <v>3.5999999999999997E-2</v>
          </cell>
        </row>
        <row r="522">
          <cell r="G522" t="str">
            <v>TONTI</v>
          </cell>
          <cell r="L522" t="str">
            <v>Midway Elementary Network</v>
          </cell>
          <cell r="AB522">
            <v>610203</v>
          </cell>
          <cell r="AR522" t="str">
            <v>54</v>
          </cell>
          <cell r="AS522" t="str">
            <v>neutral</v>
          </cell>
          <cell r="AT522" t="str">
            <v>neutral</v>
          </cell>
          <cell r="AU522" t="str">
            <v>neutral</v>
          </cell>
          <cell r="AV522">
            <v>46</v>
          </cell>
          <cell r="AW522">
            <v>58</v>
          </cell>
          <cell r="AX522">
            <v>54</v>
          </cell>
          <cell r="AY522">
            <v>363</v>
          </cell>
          <cell r="AZ522">
            <v>7</v>
          </cell>
          <cell r="BA522">
            <v>1</v>
          </cell>
          <cell r="BB522">
            <v>11</v>
          </cell>
          <cell r="BC522">
            <v>328</v>
          </cell>
          <cell r="BI522">
            <v>1.0999999999999999E-2</v>
          </cell>
          <cell r="BJ522">
            <v>8.0000000000000002E-3</v>
          </cell>
          <cell r="BK522">
            <v>1.4E-2</v>
          </cell>
          <cell r="BL522">
            <v>3.0000000000000001E-3</v>
          </cell>
          <cell r="BM522">
            <v>1.0999999999999999E-2</v>
          </cell>
          <cell r="BN522">
            <v>6.6000000000000003E-2</v>
          </cell>
          <cell r="BO522">
            <v>6.3E-2</v>
          </cell>
          <cell r="BP522">
            <v>4.1000000000000002E-2</v>
          </cell>
          <cell r="BQ522">
            <v>4.7E-2</v>
          </cell>
          <cell r="BR522">
            <v>0.03</v>
          </cell>
          <cell r="BS522">
            <v>7.3999999999999996E-2</v>
          </cell>
          <cell r="BT522">
            <v>0.127</v>
          </cell>
          <cell r="BU522">
            <v>0.48499999999999999</v>
          </cell>
          <cell r="BV522">
            <v>0.433</v>
          </cell>
          <cell r="BW522">
            <v>0.39700000000000002</v>
          </cell>
          <cell r="BX522">
            <v>0.20399999999999999</v>
          </cell>
          <cell r="BY522">
            <v>0.36099999999999999</v>
          </cell>
          <cell r="BZ522">
            <v>0.33300000000000002</v>
          </cell>
          <cell r="CA522">
            <v>1.9E-2</v>
          </cell>
          <cell r="CB522">
            <v>6.0000000000000001E-3</v>
          </cell>
          <cell r="CC522">
            <v>0.03</v>
          </cell>
          <cell r="CD522">
            <v>2.8000000000000001E-2</v>
          </cell>
          <cell r="CE522">
            <v>1.7000000000000001E-2</v>
          </cell>
          <cell r="CF522">
            <v>3.5999999999999997E-2</v>
          </cell>
          <cell r="CG522">
            <v>0.42099999999999999</v>
          </cell>
          <cell r="CH522">
            <v>0.51200000000000001</v>
          </cell>
          <cell r="CI522">
            <v>0.51200000000000001</v>
          </cell>
          <cell r="CJ522">
            <v>0.73599999999999999</v>
          </cell>
          <cell r="CK522">
            <v>0.53700000000000003</v>
          </cell>
          <cell r="CL522">
            <v>0.438</v>
          </cell>
          <cell r="CM522">
            <v>0</v>
          </cell>
          <cell r="CN522">
            <v>0</v>
          </cell>
          <cell r="CO522">
            <v>8.0000000000000002E-3</v>
          </cell>
          <cell r="CP522">
            <v>6.0000000000000001E-3</v>
          </cell>
          <cell r="CQ522">
            <v>3.0000000000000001E-3</v>
          </cell>
          <cell r="CR522">
            <v>3.0000000000000001E-3</v>
          </cell>
          <cell r="CS522">
            <v>3.0000000000000001E-3</v>
          </cell>
          <cell r="CT522">
            <v>3.3000000000000002E-2</v>
          </cell>
          <cell r="CU522">
            <v>8.0000000000000002E-3</v>
          </cell>
          <cell r="CV522">
            <v>2.5000000000000001E-2</v>
          </cell>
          <cell r="CW522">
            <v>1.0999999999999999E-2</v>
          </cell>
          <cell r="CX522">
            <v>1.7000000000000001E-2</v>
          </cell>
          <cell r="CY522">
            <v>2.8000000000000001E-2</v>
          </cell>
          <cell r="CZ522">
            <v>2.1999999999999999E-2</v>
          </cell>
          <cell r="DA522">
            <v>0.05</v>
          </cell>
          <cell r="DB522">
            <v>5.5E-2</v>
          </cell>
          <cell r="DC522">
            <v>8.3000000000000004E-2</v>
          </cell>
          <cell r="DD522">
            <v>6.3E-2</v>
          </cell>
          <cell r="DE522">
            <v>0.127</v>
          </cell>
          <cell r="DF522">
            <v>0.16500000000000001</v>
          </cell>
          <cell r="DG522">
            <v>0.20699999999999999</v>
          </cell>
          <cell r="DH522">
            <v>0.218</v>
          </cell>
          <cell r="DI522">
            <v>0.182</v>
          </cell>
          <cell r="DJ522">
            <v>0.20899999999999999</v>
          </cell>
          <cell r="DK522">
            <v>0.251</v>
          </cell>
          <cell r="DL522">
            <v>0.22</v>
          </cell>
          <cell r="DM522">
            <v>0.215</v>
          </cell>
          <cell r="DN522">
            <v>1.0999999999999999E-2</v>
          </cell>
          <cell r="DO522">
            <v>1.4E-2</v>
          </cell>
          <cell r="DP522">
            <v>1.0999999999999999E-2</v>
          </cell>
          <cell r="DQ522">
            <v>8.0000000000000002E-3</v>
          </cell>
          <cell r="DR522">
            <v>1.0999999999999999E-2</v>
          </cell>
          <cell r="DS522">
            <v>1.9E-2</v>
          </cell>
          <cell r="DT522">
            <v>1.7000000000000001E-2</v>
          </cell>
          <cell r="DU522">
            <v>1.4E-2</v>
          </cell>
          <cell r="DV522">
            <v>1.4E-2</v>
          </cell>
          <cell r="DW522">
            <v>0.83699999999999997</v>
          </cell>
          <cell r="DX522">
            <v>0.81</v>
          </cell>
          <cell r="DY522">
            <v>0.75800000000000001</v>
          </cell>
          <cell r="DZ522">
            <v>0.74099999999999999</v>
          </cell>
          <cell r="EA522">
            <v>0.78200000000000003</v>
          </cell>
          <cell r="EB522">
            <v>0.71899999999999997</v>
          </cell>
          <cell r="EC522">
            <v>0.67500000000000004</v>
          </cell>
          <cell r="ED522">
            <v>0.65</v>
          </cell>
          <cell r="EE522">
            <v>0.7</v>
          </cell>
          <cell r="EF522">
            <v>0.61199999999999999</v>
          </cell>
          <cell r="EG522">
            <v>3.0000000000000001E-3</v>
          </cell>
          <cell r="EH522">
            <v>3.0000000000000001E-3</v>
          </cell>
          <cell r="EJ522">
            <v>0.23400000000000001</v>
          </cell>
          <cell r="EK522">
            <v>3.9E-2</v>
          </cell>
          <cell r="EL522">
            <v>2.5000000000000001E-2</v>
          </cell>
          <cell r="EN522">
            <v>0.113</v>
          </cell>
          <cell r="EO522">
            <v>0.32</v>
          </cell>
          <cell r="EP522">
            <v>0.27300000000000002</v>
          </cell>
          <cell r="ER522">
            <v>1.7000000000000001E-2</v>
          </cell>
          <cell r="ES522">
            <v>1.7000000000000001E-2</v>
          </cell>
          <cell r="ET522">
            <v>4.3999999999999997E-2</v>
          </cell>
          <cell r="EV522">
            <v>2.5000000000000001E-2</v>
          </cell>
          <cell r="EW522">
            <v>0.623</v>
          </cell>
          <cell r="EX522">
            <v>0.65600000000000003</v>
          </cell>
          <cell r="EZ522">
            <v>9</v>
          </cell>
          <cell r="FA522">
            <v>6.0000000000000001E-3</v>
          </cell>
          <cell r="FB522">
            <v>0</v>
          </cell>
          <cell r="FC522">
            <v>6.0000000000000001E-3</v>
          </cell>
          <cell r="FD522">
            <v>6.0000000000000001E-3</v>
          </cell>
          <cell r="FE522">
            <v>8.0000000000000002E-3</v>
          </cell>
          <cell r="FF522">
            <v>2.8000000000000001E-2</v>
          </cell>
          <cell r="FG522">
            <v>6.0999999999999999E-2</v>
          </cell>
          <cell r="FH522">
            <v>0.154</v>
          </cell>
          <cell r="FI522">
            <v>0.19600000000000001</v>
          </cell>
          <cell r="FJ522">
            <v>0.49299999999999999</v>
          </cell>
          <cell r="FK522">
            <v>4.3999999999999997E-2</v>
          </cell>
          <cell r="GA522">
            <v>6.0000000000000001E-3</v>
          </cell>
          <cell r="GB522">
            <v>3.0000000000000001E-3</v>
          </cell>
          <cell r="GC522">
            <v>1.0999999999999999E-2</v>
          </cell>
          <cell r="GD522">
            <v>1.7000000000000001E-2</v>
          </cell>
          <cell r="GE522">
            <v>8.3000000000000004E-2</v>
          </cell>
          <cell r="GF522">
            <v>3.0000000000000001E-3</v>
          </cell>
          <cell r="GG522">
            <v>0.35499999999999998</v>
          </cell>
          <cell r="GH522">
            <v>0.32500000000000001</v>
          </cell>
          <cell r="GI522">
            <v>0.35799999999999998</v>
          </cell>
          <cell r="GJ522">
            <v>0.38300000000000001</v>
          </cell>
          <cell r="GK522">
            <v>0.38300000000000001</v>
          </cell>
          <cell r="GL522">
            <v>0.34399999999999997</v>
          </cell>
          <cell r="GM522">
            <v>0.57299999999999995</v>
          </cell>
          <cell r="GN522">
            <v>0.46</v>
          </cell>
          <cell r="GO522">
            <v>0.49299999999999999</v>
          </cell>
          <cell r="GP522">
            <v>0.499</v>
          </cell>
          <cell r="GQ522">
            <v>0.40500000000000003</v>
          </cell>
          <cell r="GR522">
            <v>0.58399999999999996</v>
          </cell>
          <cell r="GS522">
            <v>3.5999999999999997E-2</v>
          </cell>
          <cell r="GT522">
            <v>0.17399999999999999</v>
          </cell>
          <cell r="GU522">
            <v>9.9000000000000005E-2</v>
          </cell>
          <cell r="GV522">
            <v>6.6000000000000003E-2</v>
          </cell>
          <cell r="GW522">
            <v>8.7999999999999995E-2</v>
          </cell>
          <cell r="GX522">
            <v>3.5999999999999997E-2</v>
          </cell>
          <cell r="GY522">
            <v>1.7000000000000001E-2</v>
          </cell>
          <cell r="GZ522">
            <v>1.7000000000000001E-2</v>
          </cell>
          <cell r="HA522">
            <v>1.9E-2</v>
          </cell>
          <cell r="HB522">
            <v>1.7000000000000001E-2</v>
          </cell>
          <cell r="HC522">
            <v>2.1999999999999999E-2</v>
          </cell>
          <cell r="HD522">
            <v>1.7000000000000001E-2</v>
          </cell>
          <cell r="HE522">
            <v>1.4E-2</v>
          </cell>
          <cell r="HF522">
            <v>2.1999999999999999E-2</v>
          </cell>
          <cell r="HG522">
            <v>1.9E-2</v>
          </cell>
          <cell r="HH522">
            <v>1.9E-2</v>
          </cell>
          <cell r="HI522">
            <v>1.9E-2</v>
          </cell>
          <cell r="HJ522">
            <v>1.7000000000000001E-2</v>
          </cell>
        </row>
        <row r="523">
          <cell r="G523" t="str">
            <v>TRUMBULL</v>
          </cell>
          <cell r="L523" t="str">
            <v>Ravenswood-Ridge Elementary Network</v>
          </cell>
          <cell r="AB523">
            <v>610205</v>
          </cell>
          <cell r="AR523" t="str">
            <v>61</v>
          </cell>
          <cell r="AS523" t="str">
            <v>weak</v>
          </cell>
          <cell r="AT523" t="str">
            <v>neutral</v>
          </cell>
          <cell r="AU523" t="str">
            <v>weak</v>
          </cell>
          <cell r="AV523">
            <v>36</v>
          </cell>
          <cell r="AW523">
            <v>56</v>
          </cell>
          <cell r="AX523">
            <v>30</v>
          </cell>
          <cell r="AY523">
            <v>187</v>
          </cell>
          <cell r="AZ523">
            <v>24</v>
          </cell>
          <cell r="BA523">
            <v>22</v>
          </cell>
          <cell r="BB523">
            <v>17</v>
          </cell>
          <cell r="BC523">
            <v>107</v>
          </cell>
          <cell r="BI523">
            <v>3.6999999999999998E-2</v>
          </cell>
          <cell r="BJ523">
            <v>2.1000000000000001E-2</v>
          </cell>
          <cell r="BK523">
            <v>4.8000000000000001E-2</v>
          </cell>
          <cell r="BL523">
            <v>1.0999999999999999E-2</v>
          </cell>
          <cell r="BM523">
            <v>1.6E-2</v>
          </cell>
          <cell r="BN523">
            <v>7.4999999999999997E-2</v>
          </cell>
          <cell r="BO523">
            <v>9.0999999999999998E-2</v>
          </cell>
          <cell r="BP523">
            <v>0.08</v>
          </cell>
          <cell r="BQ523">
            <v>0.08</v>
          </cell>
          <cell r="BR523">
            <v>7.0000000000000007E-2</v>
          </cell>
          <cell r="BS523">
            <v>0.17599999999999999</v>
          </cell>
          <cell r="BT523">
            <v>0.193</v>
          </cell>
          <cell r="BU523">
            <v>0.36399999999999999</v>
          </cell>
          <cell r="BV523">
            <v>0.26700000000000002</v>
          </cell>
          <cell r="BW523">
            <v>0.34799999999999998</v>
          </cell>
          <cell r="BX523">
            <v>0.27800000000000002</v>
          </cell>
          <cell r="BY523">
            <v>0.374</v>
          </cell>
          <cell r="BZ523">
            <v>0.30499999999999999</v>
          </cell>
          <cell r="CA523">
            <v>0</v>
          </cell>
          <cell r="CB523">
            <v>2.7E-2</v>
          </cell>
          <cell r="CC523">
            <v>1.0999999999999999E-2</v>
          </cell>
          <cell r="CD523">
            <v>5.0000000000000001E-3</v>
          </cell>
          <cell r="CE523">
            <v>1.6E-2</v>
          </cell>
          <cell r="CF523">
            <v>4.2999999999999997E-2</v>
          </cell>
          <cell r="CG523">
            <v>0.50800000000000001</v>
          </cell>
          <cell r="CH523">
            <v>0.60399999999999998</v>
          </cell>
          <cell r="CI523">
            <v>0.51300000000000001</v>
          </cell>
          <cell r="CJ523">
            <v>0.63600000000000001</v>
          </cell>
          <cell r="CK523">
            <v>0.41699999999999998</v>
          </cell>
          <cell r="CL523">
            <v>0.38500000000000001</v>
          </cell>
          <cell r="CM523">
            <v>0</v>
          </cell>
          <cell r="CN523">
            <v>0</v>
          </cell>
          <cell r="CO523">
            <v>5.0000000000000001E-3</v>
          </cell>
          <cell r="CP523">
            <v>5.0000000000000001E-3</v>
          </cell>
          <cell r="CQ523">
            <v>0</v>
          </cell>
          <cell r="CR523">
            <v>1.0999999999999999E-2</v>
          </cell>
          <cell r="CS523">
            <v>1.6E-2</v>
          </cell>
          <cell r="CT523">
            <v>5.8999999999999997E-2</v>
          </cell>
          <cell r="CU523">
            <v>2.7E-2</v>
          </cell>
          <cell r="CV523">
            <v>2.7E-2</v>
          </cell>
          <cell r="CW523">
            <v>2.7E-2</v>
          </cell>
          <cell r="CX523">
            <v>3.2000000000000001E-2</v>
          </cell>
          <cell r="CY523">
            <v>3.6999999999999998E-2</v>
          </cell>
          <cell r="CZ523">
            <v>3.2000000000000001E-2</v>
          </cell>
          <cell r="DA523">
            <v>4.8000000000000001E-2</v>
          </cell>
          <cell r="DB523">
            <v>4.8000000000000001E-2</v>
          </cell>
          <cell r="DC523">
            <v>9.0999999999999998E-2</v>
          </cell>
          <cell r="DD523">
            <v>0.08</v>
          </cell>
          <cell r="DE523">
            <v>0.107</v>
          </cell>
          <cell r="DF523">
            <v>0.13900000000000001</v>
          </cell>
          <cell r="DG523">
            <v>0.20300000000000001</v>
          </cell>
          <cell r="DH523">
            <v>0.14399999999999999</v>
          </cell>
          <cell r="DI523">
            <v>0.16600000000000001</v>
          </cell>
          <cell r="DJ523">
            <v>0.23</v>
          </cell>
          <cell r="DK523">
            <v>0.17100000000000001</v>
          </cell>
          <cell r="DL523">
            <v>0.219</v>
          </cell>
          <cell r="DM523">
            <v>0.219</v>
          </cell>
          <cell r="DN523">
            <v>5.0000000000000001E-3</v>
          </cell>
          <cell r="DO523">
            <v>5.0000000000000001E-3</v>
          </cell>
          <cell r="DP523">
            <v>1.0999999999999999E-2</v>
          </cell>
          <cell r="DQ523">
            <v>5.0000000000000001E-3</v>
          </cell>
          <cell r="DR523">
            <v>5.0000000000000001E-3</v>
          </cell>
          <cell r="DS523">
            <v>5.0000000000000001E-3</v>
          </cell>
          <cell r="DT523">
            <v>1.0999999999999999E-2</v>
          </cell>
          <cell r="DU523">
            <v>1.6E-2</v>
          </cell>
          <cell r="DV523">
            <v>1.0999999999999999E-2</v>
          </cell>
          <cell r="DW523">
            <v>0.86099999999999999</v>
          </cell>
          <cell r="DX523">
            <v>0.82899999999999996</v>
          </cell>
          <cell r="DY523">
            <v>0.749</v>
          </cell>
          <cell r="DZ523">
            <v>0.80700000000000005</v>
          </cell>
          <cell r="EA523">
            <v>0.79700000000000004</v>
          </cell>
          <cell r="EB523">
            <v>0.70599999999999996</v>
          </cell>
          <cell r="EC523">
            <v>0.754</v>
          </cell>
          <cell r="ED523">
            <v>0.61499999999999999</v>
          </cell>
          <cell r="EE523">
            <v>0.66300000000000003</v>
          </cell>
          <cell r="EF523">
            <v>0.52400000000000002</v>
          </cell>
          <cell r="EG523">
            <v>1.0999999999999999E-2</v>
          </cell>
          <cell r="EH523">
            <v>1.0999999999999999E-2</v>
          </cell>
          <cell r="EJ523">
            <v>0.23499999999999999</v>
          </cell>
          <cell r="EK523">
            <v>4.2999999999999997E-2</v>
          </cell>
          <cell r="EL523">
            <v>4.2999999999999997E-2</v>
          </cell>
          <cell r="EN523">
            <v>0.10199999999999999</v>
          </cell>
          <cell r="EO523">
            <v>0.27300000000000002</v>
          </cell>
          <cell r="EP523">
            <v>0.251</v>
          </cell>
          <cell r="ER523">
            <v>0.08</v>
          </cell>
          <cell r="ES523">
            <v>0.08</v>
          </cell>
          <cell r="ET523">
            <v>7.4999999999999997E-2</v>
          </cell>
          <cell r="EV523">
            <v>5.8999999999999997E-2</v>
          </cell>
          <cell r="EW523">
            <v>0.59399999999999997</v>
          </cell>
          <cell r="EX523">
            <v>0.62</v>
          </cell>
          <cell r="EZ523">
            <v>7.94</v>
          </cell>
          <cell r="FA523">
            <v>2.1000000000000001E-2</v>
          </cell>
          <cell r="FB523">
            <v>3.2000000000000001E-2</v>
          </cell>
          <cell r="FC523">
            <v>1.6E-2</v>
          </cell>
          <cell r="FD523">
            <v>2.7E-2</v>
          </cell>
          <cell r="FE523">
            <v>5.8999999999999997E-2</v>
          </cell>
          <cell r="FF523">
            <v>5.2999999999999999E-2</v>
          </cell>
          <cell r="FG523">
            <v>5.8999999999999997E-2</v>
          </cell>
          <cell r="FH523">
            <v>0.182</v>
          </cell>
          <cell r="FI523">
            <v>0.107</v>
          </cell>
          <cell r="FJ523">
            <v>0.35299999999999998</v>
          </cell>
          <cell r="FK523">
            <v>9.0999999999999998E-2</v>
          </cell>
          <cell r="GA523">
            <v>2.7E-2</v>
          </cell>
          <cell r="GB523">
            <v>7.4999999999999997E-2</v>
          </cell>
          <cell r="GC523">
            <v>8.5999999999999993E-2</v>
          </cell>
          <cell r="GD523">
            <v>4.2999999999999997E-2</v>
          </cell>
          <cell r="GE523">
            <v>0.128</v>
          </cell>
          <cell r="GF523">
            <v>2.1000000000000001E-2</v>
          </cell>
          <cell r="GG523">
            <v>0.34200000000000003</v>
          </cell>
          <cell r="GH523">
            <v>0.26700000000000002</v>
          </cell>
          <cell r="GI523">
            <v>0.28899999999999998</v>
          </cell>
          <cell r="GJ523">
            <v>0.33200000000000002</v>
          </cell>
          <cell r="GK523">
            <v>0.40600000000000003</v>
          </cell>
          <cell r="GL523">
            <v>0.40100000000000002</v>
          </cell>
          <cell r="GM523">
            <v>0.54500000000000004</v>
          </cell>
          <cell r="GN523">
            <v>0.19800000000000001</v>
          </cell>
          <cell r="GO523">
            <v>0.316</v>
          </cell>
          <cell r="GP523">
            <v>0.36399999999999999</v>
          </cell>
          <cell r="GQ523">
            <v>0.29899999999999999</v>
          </cell>
          <cell r="GR523">
            <v>0.48099999999999998</v>
          </cell>
          <cell r="GS523">
            <v>2.7E-2</v>
          </cell>
          <cell r="GT523">
            <v>0.32100000000000001</v>
          </cell>
          <cell r="GU523">
            <v>0.22500000000000001</v>
          </cell>
          <cell r="GV523">
            <v>0.17100000000000001</v>
          </cell>
          <cell r="GW523">
            <v>8.5999999999999993E-2</v>
          </cell>
          <cell r="GX523">
            <v>2.1000000000000001E-2</v>
          </cell>
          <cell r="GY523">
            <v>5.0000000000000001E-3</v>
          </cell>
          <cell r="GZ523">
            <v>8.5999999999999993E-2</v>
          </cell>
          <cell r="HA523">
            <v>2.1000000000000001E-2</v>
          </cell>
          <cell r="HB523">
            <v>2.1000000000000001E-2</v>
          </cell>
          <cell r="HC523">
            <v>1.6E-2</v>
          </cell>
          <cell r="HD523">
            <v>1.6E-2</v>
          </cell>
          <cell r="HE523">
            <v>5.2999999999999999E-2</v>
          </cell>
          <cell r="HF523">
            <v>5.2999999999999999E-2</v>
          </cell>
          <cell r="HG523">
            <v>6.4000000000000001E-2</v>
          </cell>
          <cell r="HH523">
            <v>7.0000000000000007E-2</v>
          </cell>
          <cell r="HI523">
            <v>6.4000000000000001E-2</v>
          </cell>
          <cell r="HJ523">
            <v>5.8999999999999997E-2</v>
          </cell>
        </row>
        <row r="524">
          <cell r="G524" t="str">
            <v>TWAIN</v>
          </cell>
          <cell r="L524" t="str">
            <v>Midway Elementary Network</v>
          </cell>
          <cell r="AB524">
            <v>610206</v>
          </cell>
          <cell r="AR524" t="str">
            <v>45</v>
          </cell>
          <cell r="AS524" t="str">
            <v>strong</v>
          </cell>
          <cell r="AT524" t="str">
            <v>strong</v>
          </cell>
          <cell r="AU524" t="str">
            <v>strong</v>
          </cell>
          <cell r="AV524">
            <v>71</v>
          </cell>
          <cell r="AW524">
            <v>64</v>
          </cell>
          <cell r="AX524">
            <v>74</v>
          </cell>
          <cell r="AY524">
            <v>312</v>
          </cell>
          <cell r="AZ524">
            <v>109</v>
          </cell>
          <cell r="BA524">
            <v>2</v>
          </cell>
          <cell r="BB524">
            <v>2</v>
          </cell>
          <cell r="BC524">
            <v>181</v>
          </cell>
          <cell r="BI524">
            <v>0.01</v>
          </cell>
          <cell r="BJ524">
            <v>0</v>
          </cell>
          <cell r="BK524">
            <v>0.01</v>
          </cell>
          <cell r="BL524">
            <v>1.2999999999999999E-2</v>
          </cell>
          <cell r="BM524">
            <v>1.2999999999999999E-2</v>
          </cell>
          <cell r="BN524">
            <v>3.5000000000000003E-2</v>
          </cell>
          <cell r="BO524">
            <v>3.5000000000000003E-2</v>
          </cell>
          <cell r="BP524">
            <v>1.2999999999999999E-2</v>
          </cell>
          <cell r="BQ524">
            <v>1.6E-2</v>
          </cell>
          <cell r="BR524">
            <v>2.1999999999999999E-2</v>
          </cell>
          <cell r="BS524">
            <v>7.3999999999999996E-2</v>
          </cell>
          <cell r="BT524">
            <v>0.157</v>
          </cell>
          <cell r="BU524">
            <v>0.20499999999999999</v>
          </cell>
          <cell r="BV524">
            <v>0.128</v>
          </cell>
          <cell r="BW524">
            <v>0.20799999999999999</v>
          </cell>
          <cell r="BX524">
            <v>0.17599999999999999</v>
          </cell>
          <cell r="BY524">
            <v>0.33700000000000002</v>
          </cell>
          <cell r="BZ524">
            <v>0.311</v>
          </cell>
          <cell r="CA524">
            <v>6.0000000000000001E-3</v>
          </cell>
          <cell r="CB524">
            <v>1.6E-2</v>
          </cell>
          <cell r="CC524">
            <v>1.2999999999999999E-2</v>
          </cell>
          <cell r="CD524">
            <v>0.01</v>
          </cell>
          <cell r="CE524">
            <v>6.0000000000000001E-3</v>
          </cell>
          <cell r="CF524">
            <v>1.6E-2</v>
          </cell>
          <cell r="CG524">
            <v>0.74399999999999999</v>
          </cell>
          <cell r="CH524">
            <v>0.84299999999999997</v>
          </cell>
          <cell r="CI524">
            <v>0.753</v>
          </cell>
          <cell r="CJ524">
            <v>0.77900000000000003</v>
          </cell>
          <cell r="CK524">
            <v>0.57099999999999995</v>
          </cell>
          <cell r="CL524">
            <v>0.48099999999999998</v>
          </cell>
          <cell r="CM524">
            <v>0</v>
          </cell>
          <cell r="CN524">
            <v>3.0000000000000001E-3</v>
          </cell>
          <cell r="CO524">
            <v>3.0000000000000001E-3</v>
          </cell>
          <cell r="CP524">
            <v>0.01</v>
          </cell>
          <cell r="CQ524">
            <v>6.0000000000000001E-3</v>
          </cell>
          <cell r="CR524">
            <v>0.01</v>
          </cell>
          <cell r="CS524">
            <v>1.9E-2</v>
          </cell>
          <cell r="CT524">
            <v>3.7999999999999999E-2</v>
          </cell>
          <cell r="CU524">
            <v>1.9E-2</v>
          </cell>
          <cell r="CV524">
            <v>1.2999999999999999E-2</v>
          </cell>
          <cell r="CW524">
            <v>1.2999999999999999E-2</v>
          </cell>
          <cell r="CX524">
            <v>1.6E-2</v>
          </cell>
          <cell r="CY524">
            <v>2.5999999999999999E-2</v>
          </cell>
          <cell r="CZ524">
            <v>1.2999999999999999E-2</v>
          </cell>
          <cell r="DA524">
            <v>4.2000000000000003E-2</v>
          </cell>
          <cell r="DB524">
            <v>5.0999999999999997E-2</v>
          </cell>
          <cell r="DC524">
            <v>7.3999999999999996E-2</v>
          </cell>
          <cell r="DD524">
            <v>7.3999999999999996E-2</v>
          </cell>
          <cell r="DE524">
            <v>9.9000000000000005E-2</v>
          </cell>
          <cell r="DF524">
            <v>0.14099999999999999</v>
          </cell>
          <cell r="DG524">
            <v>0.14099999999999999</v>
          </cell>
          <cell r="DH524">
            <v>0.13500000000000001</v>
          </cell>
          <cell r="DI524">
            <v>0.151</v>
          </cell>
          <cell r="DJ524">
            <v>0.215</v>
          </cell>
          <cell r="DK524">
            <v>0.23699999999999999</v>
          </cell>
          <cell r="DL524">
            <v>0.20499999999999999</v>
          </cell>
          <cell r="DM524">
            <v>0.21199999999999999</v>
          </cell>
          <cell r="DN524">
            <v>3.0000000000000001E-3</v>
          </cell>
          <cell r="DO524">
            <v>6.0000000000000001E-3</v>
          </cell>
          <cell r="DP524">
            <v>6.0000000000000001E-3</v>
          </cell>
          <cell r="DQ524">
            <v>6.0000000000000001E-3</v>
          </cell>
          <cell r="DR524">
            <v>6.0000000000000001E-3</v>
          </cell>
          <cell r="DS524">
            <v>6.0000000000000001E-3</v>
          </cell>
          <cell r="DT524">
            <v>0.01</v>
          </cell>
          <cell r="DU524">
            <v>1.6E-2</v>
          </cell>
          <cell r="DV524">
            <v>1.2999999999999999E-2</v>
          </cell>
          <cell r="DW524">
            <v>0.88500000000000001</v>
          </cell>
          <cell r="DX524">
            <v>0.83699999999999997</v>
          </cell>
          <cell r="DY524">
            <v>0.83299999999999996</v>
          </cell>
          <cell r="DZ524">
            <v>0.82399999999999995</v>
          </cell>
          <cell r="EA524">
            <v>0.82399999999999995</v>
          </cell>
          <cell r="EB524">
            <v>0.72799999999999998</v>
          </cell>
          <cell r="EC524">
            <v>0.68300000000000005</v>
          </cell>
          <cell r="ED524">
            <v>0.66700000000000004</v>
          </cell>
          <cell r="EE524">
            <v>0.68300000000000005</v>
          </cell>
          <cell r="EF524">
            <v>0.60599999999999998</v>
          </cell>
          <cell r="EG524">
            <v>0.01</v>
          </cell>
          <cell r="EH524">
            <v>6.0000000000000001E-3</v>
          </cell>
          <cell r="EJ524">
            <v>0.224</v>
          </cell>
          <cell r="EK524">
            <v>3.2000000000000001E-2</v>
          </cell>
          <cell r="EL524">
            <v>0.01</v>
          </cell>
          <cell r="EN524">
            <v>7.3999999999999996E-2</v>
          </cell>
          <cell r="EO524">
            <v>0.23100000000000001</v>
          </cell>
          <cell r="EP524">
            <v>0.14099999999999999</v>
          </cell>
          <cell r="ER524">
            <v>4.2000000000000003E-2</v>
          </cell>
          <cell r="ES524">
            <v>2.5999999999999999E-2</v>
          </cell>
          <cell r="ET524">
            <v>2.5999999999999999E-2</v>
          </cell>
          <cell r="EV524">
            <v>5.3999999999999999E-2</v>
          </cell>
          <cell r="EW524">
            <v>0.70199999999999996</v>
          </cell>
          <cell r="EX524">
            <v>0.81699999999999995</v>
          </cell>
          <cell r="EZ524">
            <v>9.36</v>
          </cell>
          <cell r="FA524">
            <v>3.0000000000000001E-3</v>
          </cell>
          <cell r="FB524">
            <v>3.0000000000000001E-3</v>
          </cell>
          <cell r="FC524">
            <v>0.01</v>
          </cell>
          <cell r="FD524">
            <v>3.0000000000000001E-3</v>
          </cell>
          <cell r="FE524">
            <v>0.01</v>
          </cell>
          <cell r="FF524">
            <v>2.1999999999999999E-2</v>
          </cell>
          <cell r="FG524">
            <v>2.1999999999999999E-2</v>
          </cell>
          <cell r="FH524">
            <v>0.08</v>
          </cell>
          <cell r="FI524">
            <v>0.122</v>
          </cell>
          <cell r="FJ524">
            <v>0.71199999999999997</v>
          </cell>
          <cell r="FK524">
            <v>1.2999999999999999E-2</v>
          </cell>
          <cell r="GA524">
            <v>6.0000000000000001E-3</v>
          </cell>
          <cell r="GB524">
            <v>6.0000000000000001E-3</v>
          </cell>
          <cell r="GC524">
            <v>0</v>
          </cell>
          <cell r="GD524">
            <v>2.1999999999999999E-2</v>
          </cell>
          <cell r="GE524">
            <v>7.3999999999999996E-2</v>
          </cell>
          <cell r="GF524">
            <v>0</v>
          </cell>
          <cell r="GG524">
            <v>0.247</v>
          </cell>
          <cell r="GH524">
            <v>0.247</v>
          </cell>
          <cell r="GI524">
            <v>0.21199999999999999</v>
          </cell>
          <cell r="GJ524">
            <v>0.27200000000000002</v>
          </cell>
          <cell r="GK524">
            <v>0.39700000000000002</v>
          </cell>
          <cell r="GL524">
            <v>0.17299999999999999</v>
          </cell>
          <cell r="GM524">
            <v>0.71199999999999997</v>
          </cell>
          <cell r="GN524">
            <v>0.57999999999999996</v>
          </cell>
          <cell r="GO524">
            <v>0.64100000000000001</v>
          </cell>
          <cell r="GP524">
            <v>0.56100000000000005</v>
          </cell>
          <cell r="GQ524">
            <v>0.439</v>
          </cell>
          <cell r="GR524">
            <v>0.78800000000000003</v>
          </cell>
          <cell r="GS524">
            <v>0.01</v>
          </cell>
          <cell r="GT524">
            <v>0.125</v>
          </cell>
          <cell r="GU524">
            <v>0.112</v>
          </cell>
          <cell r="GV524">
            <v>9.9000000000000005E-2</v>
          </cell>
          <cell r="GW524">
            <v>2.9000000000000001E-2</v>
          </cell>
          <cell r="GX524">
            <v>0.01</v>
          </cell>
          <cell r="GY524">
            <v>1.6E-2</v>
          </cell>
          <cell r="GZ524">
            <v>2.5999999999999999E-2</v>
          </cell>
          <cell r="HA524">
            <v>2.1999999999999999E-2</v>
          </cell>
          <cell r="HB524">
            <v>2.9000000000000001E-2</v>
          </cell>
          <cell r="HC524">
            <v>4.4999999999999998E-2</v>
          </cell>
          <cell r="HD524">
            <v>1.6E-2</v>
          </cell>
          <cell r="HE524">
            <v>0.01</v>
          </cell>
          <cell r="HF524">
            <v>1.6E-2</v>
          </cell>
          <cell r="HG524">
            <v>1.2999999999999999E-2</v>
          </cell>
          <cell r="HH524">
            <v>1.6E-2</v>
          </cell>
          <cell r="HI524">
            <v>1.6E-2</v>
          </cell>
          <cell r="HJ524">
            <v>1.2999999999999999E-2</v>
          </cell>
        </row>
        <row r="525">
          <cell r="G525" t="str">
            <v>VANDERPOEL</v>
          </cell>
          <cell r="L525" t="str">
            <v>Rock Island Elementary Network</v>
          </cell>
          <cell r="AB525">
            <v>610207</v>
          </cell>
          <cell r="AR525" t="str">
            <v>39</v>
          </cell>
          <cell r="AS525" t="str">
            <v>strong</v>
          </cell>
          <cell r="AT525" t="str">
            <v>neutral</v>
          </cell>
          <cell r="AU525" t="str">
            <v>neutral</v>
          </cell>
          <cell r="AV525">
            <v>60</v>
          </cell>
          <cell r="AW525">
            <v>43</v>
          </cell>
          <cell r="AX525">
            <v>53</v>
          </cell>
          <cell r="AY525">
            <v>97</v>
          </cell>
          <cell r="AZ525">
            <v>0</v>
          </cell>
          <cell r="BA525">
            <v>0</v>
          </cell>
          <cell r="BB525">
            <v>90</v>
          </cell>
          <cell r="BC525">
            <v>1</v>
          </cell>
          <cell r="BI525">
            <v>7.1999999999999995E-2</v>
          </cell>
          <cell r="BJ525">
            <v>0</v>
          </cell>
          <cell r="BK525">
            <v>0</v>
          </cell>
          <cell r="BL525">
            <v>0</v>
          </cell>
          <cell r="BM525">
            <v>0.01</v>
          </cell>
          <cell r="BN525">
            <v>6.2E-2</v>
          </cell>
          <cell r="BO525">
            <v>0.155</v>
          </cell>
          <cell r="BP525">
            <v>6.2E-2</v>
          </cell>
          <cell r="BQ525">
            <v>2.1000000000000001E-2</v>
          </cell>
          <cell r="BR525">
            <v>0</v>
          </cell>
          <cell r="BS525">
            <v>4.1000000000000002E-2</v>
          </cell>
          <cell r="BT525">
            <v>0.16500000000000001</v>
          </cell>
          <cell r="BU525">
            <v>0.20599999999999999</v>
          </cell>
          <cell r="BV525">
            <v>0.19600000000000001</v>
          </cell>
          <cell r="BW525">
            <v>0.20599999999999999</v>
          </cell>
          <cell r="BX525">
            <v>0.14399999999999999</v>
          </cell>
          <cell r="BY525">
            <v>0.29899999999999999</v>
          </cell>
          <cell r="BZ525">
            <v>0.216</v>
          </cell>
          <cell r="CA525">
            <v>2.1000000000000001E-2</v>
          </cell>
          <cell r="CB525">
            <v>0.01</v>
          </cell>
          <cell r="CC525">
            <v>4.1000000000000002E-2</v>
          </cell>
          <cell r="CD525">
            <v>2.1000000000000001E-2</v>
          </cell>
          <cell r="CE525">
            <v>3.1E-2</v>
          </cell>
          <cell r="CF525">
            <v>5.1999999999999998E-2</v>
          </cell>
          <cell r="CG525">
            <v>0.54600000000000004</v>
          </cell>
          <cell r="CH525">
            <v>0.73199999999999998</v>
          </cell>
          <cell r="CI525">
            <v>0.73199999999999998</v>
          </cell>
          <cell r="CJ525">
            <v>0.83499999999999996</v>
          </cell>
          <cell r="CK525">
            <v>0.61899999999999999</v>
          </cell>
          <cell r="CL525">
            <v>0.505</v>
          </cell>
          <cell r="CM525">
            <v>0</v>
          </cell>
          <cell r="CN525">
            <v>0.01</v>
          </cell>
          <cell r="CO525">
            <v>0.01</v>
          </cell>
          <cell r="CP525">
            <v>0.01</v>
          </cell>
          <cell r="CQ525">
            <v>0.01</v>
          </cell>
          <cell r="CR525">
            <v>0.01</v>
          </cell>
          <cell r="CS525">
            <v>2.1000000000000001E-2</v>
          </cell>
          <cell r="CT525">
            <v>0.113</v>
          </cell>
          <cell r="CU525">
            <v>6.2E-2</v>
          </cell>
          <cell r="CV525">
            <v>2.1000000000000001E-2</v>
          </cell>
          <cell r="CW525">
            <v>3.1E-2</v>
          </cell>
          <cell r="CX525">
            <v>3.1E-2</v>
          </cell>
          <cell r="CY525">
            <v>3.1E-2</v>
          </cell>
          <cell r="CZ525">
            <v>0.01</v>
          </cell>
          <cell r="DA525">
            <v>7.1999999999999995E-2</v>
          </cell>
          <cell r="DB525">
            <v>9.2999999999999999E-2</v>
          </cell>
          <cell r="DC525">
            <v>0.155</v>
          </cell>
          <cell r="DD525">
            <v>0.113</v>
          </cell>
          <cell r="DE525">
            <v>0.10299999999999999</v>
          </cell>
          <cell r="DF525">
            <v>0.186</v>
          </cell>
          <cell r="DG525">
            <v>0.186</v>
          </cell>
          <cell r="DH525">
            <v>0.10299999999999999</v>
          </cell>
          <cell r="DI525">
            <v>0.22700000000000001</v>
          </cell>
          <cell r="DJ525">
            <v>0.32</v>
          </cell>
          <cell r="DK525">
            <v>0.309</v>
          </cell>
          <cell r="DL525">
            <v>0.23699999999999999</v>
          </cell>
          <cell r="DM525">
            <v>0.216</v>
          </cell>
          <cell r="DN525">
            <v>2.1000000000000001E-2</v>
          </cell>
          <cell r="DO525">
            <v>0.01</v>
          </cell>
          <cell r="DP525">
            <v>0.01</v>
          </cell>
          <cell r="DQ525">
            <v>0.01</v>
          </cell>
          <cell r="DR525">
            <v>0.01</v>
          </cell>
          <cell r="DS525">
            <v>2.1000000000000001E-2</v>
          </cell>
          <cell r="DT525">
            <v>2.1000000000000001E-2</v>
          </cell>
          <cell r="DU525">
            <v>2.1000000000000001E-2</v>
          </cell>
          <cell r="DV525">
            <v>3.1E-2</v>
          </cell>
          <cell r="DW525">
            <v>0.85599999999999998</v>
          </cell>
          <cell r="DX525">
            <v>0.76300000000000001</v>
          </cell>
          <cell r="DY525">
            <v>0.76300000000000001</v>
          </cell>
          <cell r="DZ525">
            <v>0.84499999999999997</v>
          </cell>
          <cell r="EA525">
            <v>0.74199999999999999</v>
          </cell>
          <cell r="EB525">
            <v>0.57699999999999996</v>
          </cell>
          <cell r="EC525">
            <v>0.55700000000000005</v>
          </cell>
          <cell r="ED525">
            <v>0.47399999999999998</v>
          </cell>
          <cell r="EE525">
            <v>0.57699999999999996</v>
          </cell>
          <cell r="EF525">
            <v>0.58799999999999997</v>
          </cell>
          <cell r="EG525">
            <v>0.01</v>
          </cell>
          <cell r="EH525">
            <v>0.01</v>
          </cell>
          <cell r="EJ525">
            <v>0.29899999999999999</v>
          </cell>
          <cell r="EK525">
            <v>0.01</v>
          </cell>
          <cell r="EL525">
            <v>0.01</v>
          </cell>
          <cell r="EN525">
            <v>2.1000000000000001E-2</v>
          </cell>
          <cell r="EO525">
            <v>0.20599999999999999</v>
          </cell>
          <cell r="EP525">
            <v>0.155</v>
          </cell>
          <cell r="ER525">
            <v>4.1000000000000002E-2</v>
          </cell>
          <cell r="ES525">
            <v>2.1000000000000001E-2</v>
          </cell>
          <cell r="ET525">
            <v>0.01</v>
          </cell>
          <cell r="EV525">
            <v>5.1999999999999998E-2</v>
          </cell>
          <cell r="EW525">
            <v>0.753</v>
          </cell>
          <cell r="EX525">
            <v>0.81399999999999995</v>
          </cell>
          <cell r="EZ525">
            <v>9.1199999999999992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4.1000000000000002E-2</v>
          </cell>
          <cell r="FF525">
            <v>2.1000000000000001E-2</v>
          </cell>
          <cell r="FG525">
            <v>9.2999999999999999E-2</v>
          </cell>
          <cell r="FH525">
            <v>9.2999999999999999E-2</v>
          </cell>
          <cell r="FI525">
            <v>0.10299999999999999</v>
          </cell>
          <cell r="FJ525">
            <v>0.61899999999999999</v>
          </cell>
          <cell r="FK525">
            <v>3.1E-2</v>
          </cell>
          <cell r="GA525">
            <v>0</v>
          </cell>
          <cell r="GB525">
            <v>5.1999999999999998E-2</v>
          </cell>
          <cell r="GC525">
            <v>4.1000000000000002E-2</v>
          </cell>
          <cell r="GD525">
            <v>7.1999999999999995E-2</v>
          </cell>
          <cell r="GE525">
            <v>0.124</v>
          </cell>
          <cell r="GF525">
            <v>0</v>
          </cell>
          <cell r="GG525">
            <v>0.39200000000000002</v>
          </cell>
          <cell r="GH525">
            <v>0.28899999999999998</v>
          </cell>
          <cell r="GI525">
            <v>0.33</v>
          </cell>
          <cell r="GJ525">
            <v>0.443</v>
          </cell>
          <cell r="GK525">
            <v>0.46400000000000002</v>
          </cell>
          <cell r="GL525">
            <v>0.186</v>
          </cell>
          <cell r="GM525">
            <v>0.57699999999999996</v>
          </cell>
          <cell r="GN525">
            <v>0.51500000000000001</v>
          </cell>
          <cell r="GO525">
            <v>0.53600000000000003</v>
          </cell>
          <cell r="GP525">
            <v>0.45400000000000001</v>
          </cell>
          <cell r="GQ525">
            <v>0.33</v>
          </cell>
          <cell r="GR525">
            <v>0.79400000000000004</v>
          </cell>
          <cell r="GS525">
            <v>2.1000000000000001E-2</v>
          </cell>
          <cell r="GT525">
            <v>0.113</v>
          </cell>
          <cell r="GU525">
            <v>6.2E-2</v>
          </cell>
          <cell r="GV525">
            <v>2.1000000000000001E-2</v>
          </cell>
          <cell r="GW525">
            <v>2.1000000000000001E-2</v>
          </cell>
          <cell r="GX525">
            <v>0.01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5.1999999999999998E-2</v>
          </cell>
          <cell r="HD525">
            <v>0</v>
          </cell>
          <cell r="HE525">
            <v>0.01</v>
          </cell>
          <cell r="HF525">
            <v>3.1E-2</v>
          </cell>
          <cell r="HG525">
            <v>3.1E-2</v>
          </cell>
          <cell r="HH525">
            <v>0.01</v>
          </cell>
          <cell r="HI525">
            <v>0.01</v>
          </cell>
          <cell r="HJ525">
            <v>0.01</v>
          </cell>
        </row>
        <row r="526">
          <cell r="G526" t="str">
            <v>LAVIZZO</v>
          </cell>
          <cell r="L526" t="str">
            <v>Rock Island Elementary Network</v>
          </cell>
          <cell r="AB526">
            <v>610208</v>
          </cell>
          <cell r="AR526" t="str">
            <v>&gt; 75</v>
          </cell>
          <cell r="AS526" t="str">
            <v>neutral</v>
          </cell>
          <cell r="AT526" t="str">
            <v>neutral</v>
          </cell>
          <cell r="AU526" t="str">
            <v>strong</v>
          </cell>
          <cell r="AV526">
            <v>52</v>
          </cell>
          <cell r="AW526">
            <v>42</v>
          </cell>
          <cell r="AX526">
            <v>63</v>
          </cell>
          <cell r="AY526">
            <v>202</v>
          </cell>
          <cell r="AZ526">
            <v>0</v>
          </cell>
          <cell r="BA526">
            <v>0</v>
          </cell>
          <cell r="BB526">
            <v>196</v>
          </cell>
          <cell r="BC526">
            <v>0</v>
          </cell>
          <cell r="BI526">
            <v>5.0000000000000001E-3</v>
          </cell>
          <cell r="BJ526">
            <v>0</v>
          </cell>
          <cell r="BK526">
            <v>0</v>
          </cell>
          <cell r="BL526">
            <v>0.02</v>
          </cell>
          <cell r="BM526">
            <v>0.02</v>
          </cell>
          <cell r="BN526">
            <v>0.03</v>
          </cell>
          <cell r="BO526">
            <v>0.05</v>
          </cell>
          <cell r="BP526">
            <v>0.05</v>
          </cell>
          <cell r="BQ526">
            <v>0.02</v>
          </cell>
          <cell r="BR526">
            <v>5.8999999999999997E-2</v>
          </cell>
          <cell r="BS526">
            <v>8.4000000000000005E-2</v>
          </cell>
          <cell r="BT526">
            <v>8.4000000000000005E-2</v>
          </cell>
          <cell r="BU526">
            <v>0.376</v>
          </cell>
          <cell r="BV526">
            <v>0.33200000000000002</v>
          </cell>
          <cell r="BW526">
            <v>0.38600000000000001</v>
          </cell>
          <cell r="BX526">
            <v>0.29699999999999999</v>
          </cell>
          <cell r="BY526">
            <v>0.30199999999999999</v>
          </cell>
          <cell r="BZ526">
            <v>0.32200000000000001</v>
          </cell>
          <cell r="CA526">
            <v>2.5000000000000001E-2</v>
          </cell>
          <cell r="CB526">
            <v>5.0000000000000001E-3</v>
          </cell>
          <cell r="CC526">
            <v>5.0000000000000001E-3</v>
          </cell>
          <cell r="CD526">
            <v>0.01</v>
          </cell>
          <cell r="CE526">
            <v>0.01</v>
          </cell>
          <cell r="CF526">
            <v>1.4999999999999999E-2</v>
          </cell>
          <cell r="CG526">
            <v>0.54500000000000004</v>
          </cell>
          <cell r="CH526">
            <v>0.61399999999999999</v>
          </cell>
          <cell r="CI526">
            <v>0.58899999999999997</v>
          </cell>
          <cell r="CJ526">
            <v>0.61399999999999999</v>
          </cell>
          <cell r="CK526">
            <v>0.58399999999999996</v>
          </cell>
          <cell r="CL526">
            <v>0.55000000000000004</v>
          </cell>
          <cell r="CM526">
            <v>0</v>
          </cell>
          <cell r="CN526">
            <v>5.0000000000000001E-3</v>
          </cell>
          <cell r="CO526">
            <v>0.01</v>
          </cell>
          <cell r="CP526">
            <v>0.01</v>
          </cell>
          <cell r="CQ526">
            <v>5.0000000000000001E-3</v>
          </cell>
          <cell r="CR526">
            <v>0.01</v>
          </cell>
          <cell r="CS526">
            <v>1.4999999999999999E-2</v>
          </cell>
          <cell r="CT526">
            <v>4.4999999999999998E-2</v>
          </cell>
          <cell r="CU526">
            <v>0.03</v>
          </cell>
          <cell r="CV526">
            <v>4.4999999999999998E-2</v>
          </cell>
          <cell r="CW526">
            <v>4.4999999999999998E-2</v>
          </cell>
          <cell r="CX526">
            <v>0.04</v>
          </cell>
          <cell r="CY526">
            <v>0.03</v>
          </cell>
          <cell r="CZ526">
            <v>2.5000000000000001E-2</v>
          </cell>
          <cell r="DA526">
            <v>9.4E-2</v>
          </cell>
          <cell r="DB526">
            <v>6.9000000000000006E-2</v>
          </cell>
          <cell r="DC526">
            <v>8.4000000000000005E-2</v>
          </cell>
          <cell r="DD526">
            <v>5.8999999999999997E-2</v>
          </cell>
          <cell r="DE526">
            <v>0.248</v>
          </cell>
          <cell r="DF526">
            <v>0.24299999999999999</v>
          </cell>
          <cell r="DG526">
            <v>0.25700000000000001</v>
          </cell>
          <cell r="DH526">
            <v>0.25700000000000001</v>
          </cell>
          <cell r="DI526">
            <v>0.26700000000000002</v>
          </cell>
          <cell r="DJ526">
            <v>0.28199999999999997</v>
          </cell>
          <cell r="DK526">
            <v>0.27700000000000002</v>
          </cell>
          <cell r="DL526">
            <v>0.26700000000000002</v>
          </cell>
          <cell r="DM526">
            <v>0.23799999999999999</v>
          </cell>
          <cell r="DN526">
            <v>5.0000000000000001E-3</v>
          </cell>
          <cell r="DO526">
            <v>0.01</v>
          </cell>
          <cell r="DP526">
            <v>1.4999999999999999E-2</v>
          </cell>
          <cell r="DQ526">
            <v>1.4999999999999999E-2</v>
          </cell>
          <cell r="DR526">
            <v>0.01</v>
          </cell>
          <cell r="DS526">
            <v>5.0000000000000001E-3</v>
          </cell>
          <cell r="DT526">
            <v>5.0000000000000001E-3</v>
          </cell>
          <cell r="DU526">
            <v>5.0000000000000001E-3</v>
          </cell>
          <cell r="DV526">
            <v>2.5000000000000001E-2</v>
          </cell>
          <cell r="DW526">
            <v>0.70299999999999996</v>
          </cell>
          <cell r="DX526">
            <v>0.69799999999999995</v>
          </cell>
          <cell r="DY526">
            <v>0.67800000000000005</v>
          </cell>
          <cell r="DZ526">
            <v>0.68799999999999994</v>
          </cell>
          <cell r="EA526">
            <v>0.69299999999999995</v>
          </cell>
          <cell r="EB526">
            <v>0.60899999999999999</v>
          </cell>
          <cell r="EC526">
            <v>0.63400000000000001</v>
          </cell>
          <cell r="ED526">
            <v>0.59899999999999998</v>
          </cell>
          <cell r="EE526">
            <v>0.64900000000000002</v>
          </cell>
          <cell r="EF526">
            <v>0.32200000000000001</v>
          </cell>
          <cell r="EG526">
            <v>0.04</v>
          </cell>
          <cell r="EH526">
            <v>0.01</v>
          </cell>
          <cell r="EJ526">
            <v>0.441</v>
          </cell>
          <cell r="EK526">
            <v>0.14399999999999999</v>
          </cell>
          <cell r="EL526">
            <v>0.104</v>
          </cell>
          <cell r="EN526">
            <v>9.9000000000000005E-2</v>
          </cell>
          <cell r="EO526">
            <v>0.33700000000000002</v>
          </cell>
          <cell r="EP526">
            <v>0.29699999999999999</v>
          </cell>
          <cell r="ER526">
            <v>1.4999999999999999E-2</v>
          </cell>
          <cell r="ES526">
            <v>0.02</v>
          </cell>
          <cell r="ET526">
            <v>8.8999999999999996E-2</v>
          </cell>
          <cell r="EV526">
            <v>0.124</v>
          </cell>
          <cell r="EW526">
            <v>0.46</v>
          </cell>
          <cell r="EX526">
            <v>0.5</v>
          </cell>
          <cell r="EZ526">
            <v>8.01</v>
          </cell>
          <cell r="FA526">
            <v>5.0000000000000001E-3</v>
          </cell>
          <cell r="FB526">
            <v>5.0000000000000001E-3</v>
          </cell>
          <cell r="FC526">
            <v>1.4999999999999999E-2</v>
          </cell>
          <cell r="FD526">
            <v>2.5000000000000001E-2</v>
          </cell>
          <cell r="FE526">
            <v>7.3999999999999996E-2</v>
          </cell>
          <cell r="FF526">
            <v>8.8999999999999996E-2</v>
          </cell>
          <cell r="FG526">
            <v>7.9000000000000001E-2</v>
          </cell>
          <cell r="FH526">
            <v>0.252</v>
          </cell>
          <cell r="FI526">
            <v>0.13400000000000001</v>
          </cell>
          <cell r="FJ526">
            <v>0.29699999999999999</v>
          </cell>
          <cell r="FK526">
            <v>2.5000000000000001E-2</v>
          </cell>
          <cell r="GA526">
            <v>2.5000000000000001E-2</v>
          </cell>
          <cell r="GB526">
            <v>0.01</v>
          </cell>
          <cell r="GC526">
            <v>5.0000000000000001E-3</v>
          </cell>
          <cell r="GD526">
            <v>1.4999999999999999E-2</v>
          </cell>
          <cell r="GE526">
            <v>0.03</v>
          </cell>
          <cell r="GF526">
            <v>0</v>
          </cell>
          <cell r="GG526">
            <v>0.32200000000000001</v>
          </cell>
          <cell r="GH526">
            <v>0.33200000000000002</v>
          </cell>
          <cell r="GI526">
            <v>0.33200000000000002</v>
          </cell>
          <cell r="GJ526">
            <v>0.34699999999999998</v>
          </cell>
          <cell r="GK526">
            <v>0.32200000000000001</v>
          </cell>
          <cell r="GL526">
            <v>0.26700000000000002</v>
          </cell>
          <cell r="GM526">
            <v>0.57899999999999996</v>
          </cell>
          <cell r="GN526">
            <v>0.48</v>
          </cell>
          <cell r="GO526">
            <v>0.52</v>
          </cell>
          <cell r="GP526">
            <v>0.505</v>
          </cell>
          <cell r="GQ526">
            <v>0.53</v>
          </cell>
          <cell r="GR526">
            <v>0.66300000000000003</v>
          </cell>
          <cell r="GS526">
            <v>4.4999999999999998E-2</v>
          </cell>
          <cell r="GT526">
            <v>0.14899999999999999</v>
          </cell>
          <cell r="GU526">
            <v>0.104</v>
          </cell>
          <cell r="GV526">
            <v>8.4000000000000005E-2</v>
          </cell>
          <cell r="GW526">
            <v>8.4000000000000005E-2</v>
          </cell>
          <cell r="GX526">
            <v>0.03</v>
          </cell>
          <cell r="GY526">
            <v>1.4999999999999999E-2</v>
          </cell>
          <cell r="GZ526">
            <v>0.02</v>
          </cell>
          <cell r="HA526">
            <v>0.02</v>
          </cell>
          <cell r="HB526">
            <v>2.5000000000000001E-2</v>
          </cell>
          <cell r="HC526">
            <v>1.4999999999999999E-2</v>
          </cell>
          <cell r="HD526">
            <v>0.03</v>
          </cell>
          <cell r="HE526">
            <v>1.4999999999999999E-2</v>
          </cell>
          <cell r="HF526">
            <v>0.01</v>
          </cell>
          <cell r="HG526">
            <v>0.02</v>
          </cell>
          <cell r="HH526">
            <v>2.5000000000000001E-2</v>
          </cell>
          <cell r="HI526">
            <v>0.02</v>
          </cell>
          <cell r="HJ526">
            <v>0.01</v>
          </cell>
        </row>
        <row r="527">
          <cell r="G527" t="str">
            <v>VOLTA</v>
          </cell>
          <cell r="L527" t="str">
            <v>O'Hare Elementary Network</v>
          </cell>
          <cell r="AB527">
            <v>610209</v>
          </cell>
          <cell r="AR527" t="str">
            <v>74</v>
          </cell>
          <cell r="AS527" t="str">
            <v>neutral</v>
          </cell>
          <cell r="AT527" t="str">
            <v>neutral</v>
          </cell>
          <cell r="AU527" t="str">
            <v>strong</v>
          </cell>
          <cell r="AV527">
            <v>41</v>
          </cell>
          <cell r="AW527">
            <v>53</v>
          </cell>
          <cell r="AX527">
            <v>60</v>
          </cell>
          <cell r="AY527">
            <v>396</v>
          </cell>
          <cell r="AZ527">
            <v>24</v>
          </cell>
          <cell r="BA527">
            <v>106</v>
          </cell>
          <cell r="BB527">
            <v>10</v>
          </cell>
          <cell r="BC527">
            <v>232</v>
          </cell>
          <cell r="BI527">
            <v>5.0999999999999997E-2</v>
          </cell>
          <cell r="BJ527">
            <v>1.2999999999999999E-2</v>
          </cell>
          <cell r="BK527">
            <v>2.5000000000000001E-2</v>
          </cell>
          <cell r="BL527">
            <v>1.7999999999999999E-2</v>
          </cell>
          <cell r="BM527">
            <v>1.2999999999999999E-2</v>
          </cell>
          <cell r="BN527">
            <v>8.1000000000000003E-2</v>
          </cell>
          <cell r="BO527">
            <v>6.0999999999999999E-2</v>
          </cell>
          <cell r="BP527">
            <v>5.0999999999999997E-2</v>
          </cell>
          <cell r="BQ527">
            <v>8.3000000000000004E-2</v>
          </cell>
          <cell r="BR527">
            <v>3.7999999999999999E-2</v>
          </cell>
          <cell r="BS527">
            <v>0.109</v>
          </cell>
          <cell r="BT527">
            <v>0.154</v>
          </cell>
          <cell r="BU527">
            <v>0.38100000000000001</v>
          </cell>
          <cell r="BV527">
            <v>0.29299999999999998</v>
          </cell>
          <cell r="BW527">
            <v>0.41399999999999998</v>
          </cell>
          <cell r="BX527">
            <v>0.245</v>
          </cell>
          <cell r="BY527">
            <v>0.36099999999999999</v>
          </cell>
          <cell r="BZ527">
            <v>0.34300000000000003</v>
          </cell>
          <cell r="CA527">
            <v>2.5000000000000001E-2</v>
          </cell>
          <cell r="CB527">
            <v>1.2999999999999999E-2</v>
          </cell>
          <cell r="CC527">
            <v>2.8000000000000001E-2</v>
          </cell>
          <cell r="CD527">
            <v>0.01</v>
          </cell>
          <cell r="CE527">
            <v>3.3000000000000002E-2</v>
          </cell>
          <cell r="CF527">
            <v>3.7999999999999999E-2</v>
          </cell>
          <cell r="CG527">
            <v>0.48199999999999998</v>
          </cell>
          <cell r="CH527">
            <v>0.63100000000000001</v>
          </cell>
          <cell r="CI527">
            <v>0.44900000000000001</v>
          </cell>
          <cell r="CJ527">
            <v>0.68899999999999995</v>
          </cell>
          <cell r="CK527">
            <v>0.48499999999999999</v>
          </cell>
          <cell r="CL527">
            <v>0.38400000000000001</v>
          </cell>
          <cell r="CM527">
            <v>3.0000000000000001E-3</v>
          </cell>
          <cell r="CN527">
            <v>5.0000000000000001E-3</v>
          </cell>
          <cell r="CO527">
            <v>5.0000000000000001E-3</v>
          </cell>
          <cell r="CP527">
            <v>8.0000000000000002E-3</v>
          </cell>
          <cell r="CQ527">
            <v>3.0000000000000001E-3</v>
          </cell>
          <cell r="CR527">
            <v>8.0000000000000002E-3</v>
          </cell>
          <cell r="CS527">
            <v>1.4999999999999999E-2</v>
          </cell>
          <cell r="CT527">
            <v>5.0999999999999997E-2</v>
          </cell>
          <cell r="CU527">
            <v>2.3E-2</v>
          </cell>
          <cell r="CV527">
            <v>5.0000000000000001E-3</v>
          </cell>
          <cell r="CW527">
            <v>0.02</v>
          </cell>
          <cell r="CX527">
            <v>1.7999999999999999E-2</v>
          </cell>
          <cell r="CY527">
            <v>4.4999999999999998E-2</v>
          </cell>
          <cell r="CZ527">
            <v>2.5000000000000001E-2</v>
          </cell>
          <cell r="DA527">
            <v>3.7999999999999999E-2</v>
          </cell>
          <cell r="DB527">
            <v>5.2999999999999999E-2</v>
          </cell>
          <cell r="DC527">
            <v>9.0999999999999998E-2</v>
          </cell>
          <cell r="DD527">
            <v>5.2999999999999999E-2</v>
          </cell>
          <cell r="DE527">
            <v>0.14099999999999999</v>
          </cell>
          <cell r="DF527">
            <v>0.152</v>
          </cell>
          <cell r="DG527">
            <v>0.23200000000000001</v>
          </cell>
          <cell r="DH527">
            <v>0.19900000000000001</v>
          </cell>
          <cell r="DI527">
            <v>0.192</v>
          </cell>
          <cell r="DJ527">
            <v>0.245</v>
          </cell>
          <cell r="DK527">
            <v>0.26300000000000001</v>
          </cell>
          <cell r="DL527">
            <v>0.253</v>
          </cell>
          <cell r="DM527">
            <v>0.253</v>
          </cell>
          <cell r="DN527">
            <v>1.2999999999999999E-2</v>
          </cell>
          <cell r="DO527">
            <v>8.0000000000000002E-3</v>
          </cell>
          <cell r="DP527">
            <v>8.0000000000000002E-3</v>
          </cell>
          <cell r="DQ527">
            <v>1.7999999999999999E-2</v>
          </cell>
          <cell r="DR527">
            <v>0.01</v>
          </cell>
          <cell r="DS527">
            <v>1.2999999999999999E-2</v>
          </cell>
          <cell r="DT527">
            <v>1.4999999999999999E-2</v>
          </cell>
          <cell r="DU527">
            <v>1.4999999999999999E-2</v>
          </cell>
          <cell r="DV527">
            <v>1.4999999999999999E-2</v>
          </cell>
          <cell r="DW527">
            <v>0.83799999999999997</v>
          </cell>
          <cell r="DX527">
            <v>0.81599999999999995</v>
          </cell>
          <cell r="DY527">
            <v>0.73699999999999999</v>
          </cell>
          <cell r="DZ527">
            <v>0.73</v>
          </cell>
          <cell r="EA527">
            <v>0.77</v>
          </cell>
          <cell r="EB527">
            <v>0.69699999999999995</v>
          </cell>
          <cell r="EC527">
            <v>0.65400000000000003</v>
          </cell>
          <cell r="ED527">
            <v>0.59099999999999997</v>
          </cell>
          <cell r="EE527">
            <v>0.65700000000000003</v>
          </cell>
          <cell r="EF527">
            <v>0.41399999999999998</v>
          </cell>
          <cell r="EG527">
            <v>8.0000000000000002E-3</v>
          </cell>
          <cell r="EH527">
            <v>8.0000000000000002E-3</v>
          </cell>
          <cell r="EJ527">
            <v>0.21</v>
          </cell>
          <cell r="EK527">
            <v>0.04</v>
          </cell>
          <cell r="EL527">
            <v>1.7999999999999999E-2</v>
          </cell>
          <cell r="EN527">
            <v>0.154</v>
          </cell>
          <cell r="EO527">
            <v>0.32300000000000001</v>
          </cell>
          <cell r="EP527">
            <v>0.28299999999999997</v>
          </cell>
          <cell r="ER527">
            <v>5.0999999999999997E-2</v>
          </cell>
          <cell r="ES527">
            <v>0.02</v>
          </cell>
          <cell r="ET527">
            <v>0.03</v>
          </cell>
          <cell r="EV527">
            <v>0.17199999999999999</v>
          </cell>
          <cell r="EW527">
            <v>0.60899999999999999</v>
          </cell>
          <cell r="EX527">
            <v>0.66200000000000003</v>
          </cell>
          <cell r="EZ527">
            <v>8.59</v>
          </cell>
          <cell r="FA527">
            <v>0.01</v>
          </cell>
          <cell r="FB527">
            <v>0.01</v>
          </cell>
          <cell r="FC527">
            <v>0.01</v>
          </cell>
          <cell r="FD527">
            <v>1.7999999999999999E-2</v>
          </cell>
          <cell r="FE527">
            <v>5.2999999999999999E-2</v>
          </cell>
          <cell r="FF527">
            <v>4.2999999999999997E-2</v>
          </cell>
          <cell r="FG527">
            <v>4.4999999999999998E-2</v>
          </cell>
          <cell r="FH527">
            <v>0.14399999999999999</v>
          </cell>
          <cell r="FI527">
            <v>0.154</v>
          </cell>
          <cell r="FJ527">
            <v>0.47699999999999998</v>
          </cell>
          <cell r="FK527">
            <v>3.5000000000000003E-2</v>
          </cell>
          <cell r="GA527">
            <v>5.0000000000000001E-3</v>
          </cell>
          <cell r="GB527">
            <v>0.01</v>
          </cell>
          <cell r="GC527">
            <v>5.0000000000000001E-3</v>
          </cell>
          <cell r="GD527">
            <v>0.02</v>
          </cell>
          <cell r="GE527">
            <v>0.14099999999999999</v>
          </cell>
          <cell r="GF527">
            <v>2.5000000000000001E-2</v>
          </cell>
          <cell r="GG527">
            <v>0.28000000000000003</v>
          </cell>
          <cell r="GH527">
            <v>0.26</v>
          </cell>
          <cell r="GI527">
            <v>0.245</v>
          </cell>
          <cell r="GJ527">
            <v>0.23</v>
          </cell>
          <cell r="GK527">
            <v>0.33300000000000002</v>
          </cell>
          <cell r="GL527">
            <v>0.33600000000000002</v>
          </cell>
          <cell r="GM527">
            <v>0.63900000000000001</v>
          </cell>
          <cell r="GN527">
            <v>0.54500000000000004</v>
          </cell>
          <cell r="GO527">
            <v>0.58299999999999996</v>
          </cell>
          <cell r="GP527">
            <v>0.58299999999999996</v>
          </cell>
          <cell r="GQ527">
            <v>0.40400000000000003</v>
          </cell>
          <cell r="GR527">
            <v>0.54300000000000004</v>
          </cell>
          <cell r="GS527">
            <v>3.7999999999999999E-2</v>
          </cell>
          <cell r="GT527">
            <v>0.14399999999999999</v>
          </cell>
          <cell r="GU527">
            <v>0.11600000000000001</v>
          </cell>
          <cell r="GV527">
            <v>0.11600000000000001</v>
          </cell>
          <cell r="GW527">
            <v>8.1000000000000003E-2</v>
          </cell>
          <cell r="GX527">
            <v>5.2999999999999999E-2</v>
          </cell>
          <cell r="GY527">
            <v>2.3E-2</v>
          </cell>
          <cell r="GZ527">
            <v>2.8000000000000001E-2</v>
          </cell>
          <cell r="HA527">
            <v>2.5000000000000001E-2</v>
          </cell>
          <cell r="HB527">
            <v>0.03</v>
          </cell>
          <cell r="HC527">
            <v>0.03</v>
          </cell>
          <cell r="HD527">
            <v>2.5000000000000001E-2</v>
          </cell>
          <cell r="HE527">
            <v>1.4999999999999999E-2</v>
          </cell>
          <cell r="HF527">
            <v>1.2999999999999999E-2</v>
          </cell>
          <cell r="HG527">
            <v>2.5000000000000001E-2</v>
          </cell>
          <cell r="HH527">
            <v>0.02</v>
          </cell>
          <cell r="HI527">
            <v>0.01</v>
          </cell>
          <cell r="HJ527">
            <v>1.7999999999999999E-2</v>
          </cell>
        </row>
        <row r="528">
          <cell r="G528" t="str">
            <v>VON HUMBOLDT</v>
          </cell>
          <cell r="L528" t="str">
            <v>Fulton Elementary Network</v>
          </cell>
          <cell r="AB528">
            <v>610210</v>
          </cell>
          <cell r="AR528" t="str">
            <v>&gt; 75</v>
          </cell>
          <cell r="AS528" t="str">
            <v>strong</v>
          </cell>
          <cell r="AT528" t="str">
            <v>strong</v>
          </cell>
          <cell r="AU528" t="str">
            <v>strong</v>
          </cell>
          <cell r="AV528">
            <v>72</v>
          </cell>
          <cell r="AW528">
            <v>61</v>
          </cell>
          <cell r="AX528">
            <v>63</v>
          </cell>
          <cell r="AY528">
            <v>176</v>
          </cell>
          <cell r="AZ528">
            <v>7</v>
          </cell>
          <cell r="BA528">
            <v>0</v>
          </cell>
          <cell r="BB528">
            <v>65</v>
          </cell>
          <cell r="BC528">
            <v>73</v>
          </cell>
          <cell r="BI528">
            <v>1.0999999999999999E-2</v>
          </cell>
          <cell r="BJ528">
            <v>1.0999999999999999E-2</v>
          </cell>
          <cell r="BK528">
            <v>1.0999999999999999E-2</v>
          </cell>
          <cell r="BL528">
            <v>1.7000000000000001E-2</v>
          </cell>
          <cell r="BM528">
            <v>2.8000000000000001E-2</v>
          </cell>
          <cell r="BN528">
            <v>2.8000000000000001E-2</v>
          </cell>
          <cell r="BO528">
            <v>1.0999999999999999E-2</v>
          </cell>
          <cell r="BP528">
            <v>1.0999999999999999E-2</v>
          </cell>
          <cell r="BQ528">
            <v>1.7000000000000001E-2</v>
          </cell>
          <cell r="BR528">
            <v>1.7000000000000001E-2</v>
          </cell>
          <cell r="BS528">
            <v>0.04</v>
          </cell>
          <cell r="BT528">
            <v>5.0999999999999997E-2</v>
          </cell>
          <cell r="BU528">
            <v>0.27300000000000002</v>
          </cell>
          <cell r="BV528">
            <v>0.26100000000000001</v>
          </cell>
          <cell r="BW528">
            <v>0.30099999999999999</v>
          </cell>
          <cell r="BX528">
            <v>0.25</v>
          </cell>
          <cell r="BY528">
            <v>0.23300000000000001</v>
          </cell>
          <cell r="BZ528">
            <v>0.25</v>
          </cell>
          <cell r="CA528">
            <v>1.0999999999999999E-2</v>
          </cell>
          <cell r="CB528">
            <v>6.0000000000000001E-3</v>
          </cell>
          <cell r="CC528">
            <v>1.0999999999999999E-2</v>
          </cell>
          <cell r="CD528">
            <v>2.3E-2</v>
          </cell>
          <cell r="CE528">
            <v>1.7000000000000001E-2</v>
          </cell>
          <cell r="CF528">
            <v>1.0999999999999999E-2</v>
          </cell>
          <cell r="CG528">
            <v>0.69299999999999995</v>
          </cell>
          <cell r="CH528">
            <v>0.71</v>
          </cell>
          <cell r="CI528">
            <v>0.65900000000000003</v>
          </cell>
          <cell r="CJ528">
            <v>0.69299999999999995</v>
          </cell>
          <cell r="CK528">
            <v>0.68200000000000005</v>
          </cell>
          <cell r="CL528">
            <v>0.65900000000000003</v>
          </cell>
          <cell r="CM528">
            <v>1.7000000000000001E-2</v>
          </cell>
          <cell r="CN528">
            <v>6.0000000000000001E-3</v>
          </cell>
          <cell r="CO528">
            <v>6.0000000000000001E-3</v>
          </cell>
          <cell r="CP528">
            <v>6.0000000000000001E-3</v>
          </cell>
          <cell r="CQ528">
            <v>6.0000000000000001E-3</v>
          </cell>
          <cell r="CR528">
            <v>6.0000000000000001E-3</v>
          </cell>
          <cell r="CS528">
            <v>1.0999999999999999E-2</v>
          </cell>
          <cell r="CT528">
            <v>2.3E-2</v>
          </cell>
          <cell r="CU528">
            <v>1.0999999999999999E-2</v>
          </cell>
          <cell r="CV528">
            <v>6.0000000000000001E-3</v>
          </cell>
          <cell r="CW528">
            <v>1.0999999999999999E-2</v>
          </cell>
          <cell r="CX528">
            <v>0</v>
          </cell>
          <cell r="CY528">
            <v>6.0000000000000001E-3</v>
          </cell>
          <cell r="CZ528">
            <v>6.0000000000000001E-3</v>
          </cell>
          <cell r="DA528">
            <v>3.4000000000000002E-2</v>
          </cell>
          <cell r="DB528">
            <v>2.3E-2</v>
          </cell>
          <cell r="DC528">
            <v>2.8000000000000001E-2</v>
          </cell>
          <cell r="DD528">
            <v>0.04</v>
          </cell>
          <cell r="DE528">
            <v>0.17599999999999999</v>
          </cell>
          <cell r="DF528">
            <v>0.28999999999999998</v>
          </cell>
          <cell r="DG528">
            <v>0.28999999999999998</v>
          </cell>
          <cell r="DH528">
            <v>0.22700000000000001</v>
          </cell>
          <cell r="DI528">
            <v>0.26100000000000001</v>
          </cell>
          <cell r="DJ528">
            <v>0.23899999999999999</v>
          </cell>
          <cell r="DK528">
            <v>0.25</v>
          </cell>
          <cell r="DL528">
            <v>0.24399999999999999</v>
          </cell>
          <cell r="DM528">
            <v>0.193</v>
          </cell>
          <cell r="DN528">
            <v>6.0000000000000001E-3</v>
          </cell>
          <cell r="DO528">
            <v>6.0000000000000001E-3</v>
          </cell>
          <cell r="DP528">
            <v>6.0000000000000001E-3</v>
          </cell>
          <cell r="DQ528">
            <v>6.0000000000000001E-3</v>
          </cell>
          <cell r="DR528">
            <v>2.3E-2</v>
          </cell>
          <cell r="DS528">
            <v>6.0000000000000001E-3</v>
          </cell>
          <cell r="DT528">
            <v>1.0999999999999999E-2</v>
          </cell>
          <cell r="DU528">
            <v>6.0000000000000001E-3</v>
          </cell>
          <cell r="DV528">
            <v>1.0999999999999999E-2</v>
          </cell>
          <cell r="DW528">
            <v>0.79500000000000004</v>
          </cell>
          <cell r="DX528">
            <v>0.68799999999999994</v>
          </cell>
          <cell r="DY528">
            <v>0.69899999999999995</v>
          </cell>
          <cell r="DZ528">
            <v>0.75600000000000001</v>
          </cell>
          <cell r="EA528">
            <v>0.70499999999999996</v>
          </cell>
          <cell r="EB528">
            <v>0.71599999999999997</v>
          </cell>
          <cell r="EC528">
            <v>0.70499999999999996</v>
          </cell>
          <cell r="ED528">
            <v>0.69899999999999995</v>
          </cell>
          <cell r="EE528">
            <v>0.74399999999999999</v>
          </cell>
          <cell r="EF528">
            <v>0.625</v>
          </cell>
          <cell r="EG528">
            <v>1.7000000000000001E-2</v>
          </cell>
          <cell r="EH528">
            <v>6.0000000000000001E-3</v>
          </cell>
          <cell r="EJ528">
            <v>0.19900000000000001</v>
          </cell>
          <cell r="EK528">
            <v>4.4999999999999998E-2</v>
          </cell>
          <cell r="EL528">
            <v>2.8000000000000001E-2</v>
          </cell>
          <cell r="EN528">
            <v>6.3E-2</v>
          </cell>
          <cell r="EO528">
            <v>0.193</v>
          </cell>
          <cell r="EP528">
            <v>0.13600000000000001</v>
          </cell>
          <cell r="ER528">
            <v>1.0999999999999999E-2</v>
          </cell>
          <cell r="ES528">
            <v>1.7000000000000001E-2</v>
          </cell>
          <cell r="ET528">
            <v>1.7000000000000001E-2</v>
          </cell>
          <cell r="EV528">
            <v>0.10199999999999999</v>
          </cell>
          <cell r="EW528">
            <v>0.72699999999999998</v>
          </cell>
          <cell r="EX528">
            <v>0.81299999999999994</v>
          </cell>
          <cell r="EZ528">
            <v>8.81</v>
          </cell>
          <cell r="FA528">
            <v>6.0000000000000001E-3</v>
          </cell>
          <cell r="FB528">
            <v>1.0999999999999999E-2</v>
          </cell>
          <cell r="FC528">
            <v>6.0000000000000001E-3</v>
          </cell>
          <cell r="FD528">
            <v>1.0999999999999999E-2</v>
          </cell>
          <cell r="FE528">
            <v>5.0999999999999997E-2</v>
          </cell>
          <cell r="FF528">
            <v>2.3E-2</v>
          </cell>
          <cell r="FG528">
            <v>2.8000000000000001E-2</v>
          </cell>
          <cell r="FH528">
            <v>0.114</v>
          </cell>
          <cell r="FI528">
            <v>0.26100000000000001</v>
          </cell>
          <cell r="FJ528">
            <v>0.47199999999999998</v>
          </cell>
          <cell r="FK528">
            <v>1.7000000000000001E-2</v>
          </cell>
          <cell r="GA528">
            <v>1.0999999999999999E-2</v>
          </cell>
          <cell r="GB528">
            <v>3.4000000000000002E-2</v>
          </cell>
          <cell r="GC528">
            <v>2.8000000000000001E-2</v>
          </cell>
          <cell r="GD528">
            <v>6.0000000000000001E-3</v>
          </cell>
          <cell r="GE528">
            <v>0.04</v>
          </cell>
          <cell r="GF528">
            <v>1.0999999999999999E-2</v>
          </cell>
          <cell r="GG528">
            <v>0.27800000000000002</v>
          </cell>
          <cell r="GH528">
            <v>0.35199999999999998</v>
          </cell>
          <cell r="GI528">
            <v>0.38100000000000001</v>
          </cell>
          <cell r="GJ528">
            <v>0.36399999999999999</v>
          </cell>
          <cell r="GK528">
            <v>0.307</v>
          </cell>
          <cell r="GL528">
            <v>0.23899999999999999</v>
          </cell>
          <cell r="GM528">
            <v>0.65900000000000003</v>
          </cell>
          <cell r="GN528">
            <v>0.52300000000000002</v>
          </cell>
          <cell r="GO528">
            <v>0.49399999999999999</v>
          </cell>
          <cell r="GP528">
            <v>0.55100000000000005</v>
          </cell>
          <cell r="GQ528">
            <v>0.54500000000000004</v>
          </cell>
          <cell r="GR528">
            <v>0.71599999999999997</v>
          </cell>
          <cell r="GS528">
            <v>2.8000000000000001E-2</v>
          </cell>
          <cell r="GT528">
            <v>8.5000000000000006E-2</v>
          </cell>
          <cell r="GU528">
            <v>6.3E-2</v>
          </cell>
          <cell r="GV528">
            <v>6.3E-2</v>
          </cell>
          <cell r="GW528">
            <v>0.08</v>
          </cell>
          <cell r="GX528">
            <v>2.8000000000000001E-2</v>
          </cell>
          <cell r="GY528">
            <v>1.7000000000000001E-2</v>
          </cell>
          <cell r="GZ528">
            <v>0</v>
          </cell>
          <cell r="HA528">
            <v>1.7000000000000001E-2</v>
          </cell>
          <cell r="HB528">
            <v>6.0000000000000001E-3</v>
          </cell>
          <cell r="HC528">
            <v>6.0000000000000001E-3</v>
          </cell>
          <cell r="HD528">
            <v>0</v>
          </cell>
          <cell r="HE528">
            <v>6.0000000000000001E-3</v>
          </cell>
          <cell r="HF528">
            <v>6.0000000000000001E-3</v>
          </cell>
          <cell r="HG528">
            <v>1.7000000000000001E-2</v>
          </cell>
          <cell r="HH528">
            <v>1.0999999999999999E-2</v>
          </cell>
          <cell r="HI528">
            <v>2.3E-2</v>
          </cell>
          <cell r="HJ528">
            <v>6.0000000000000001E-3</v>
          </cell>
        </row>
        <row r="529">
          <cell r="G529" t="str">
            <v>ALBANY PARK</v>
          </cell>
          <cell r="L529" t="str">
            <v>O'Hare Elementary Network</v>
          </cell>
          <cell r="AB529">
            <v>610212</v>
          </cell>
          <cell r="AR529" t="str">
            <v>37</v>
          </cell>
          <cell r="AS529" t="str">
            <v>weak</v>
          </cell>
          <cell r="AT529" t="str">
            <v>weak</v>
          </cell>
          <cell r="AU529" t="str">
            <v>strong</v>
          </cell>
          <cell r="AV529">
            <v>30</v>
          </cell>
          <cell r="AW529">
            <v>25</v>
          </cell>
          <cell r="AX529">
            <v>73</v>
          </cell>
          <cell r="AY529">
            <v>70</v>
          </cell>
          <cell r="AZ529">
            <v>2</v>
          </cell>
          <cell r="BA529">
            <v>8</v>
          </cell>
          <cell r="BB529">
            <v>6</v>
          </cell>
          <cell r="BC529">
            <v>52</v>
          </cell>
          <cell r="BI529">
            <v>2.9000000000000001E-2</v>
          </cell>
          <cell r="BJ529">
            <v>1.4E-2</v>
          </cell>
          <cell r="BK529">
            <v>2.9000000000000001E-2</v>
          </cell>
          <cell r="BL529">
            <v>0</v>
          </cell>
          <cell r="BM529">
            <v>1.4E-2</v>
          </cell>
          <cell r="BN529">
            <v>0.1</v>
          </cell>
          <cell r="BO529">
            <v>5.7000000000000002E-2</v>
          </cell>
          <cell r="BP529">
            <v>0.1</v>
          </cell>
          <cell r="BQ529">
            <v>7.0999999999999994E-2</v>
          </cell>
          <cell r="BR529">
            <v>0.1</v>
          </cell>
          <cell r="BS529">
            <v>0.114</v>
          </cell>
          <cell r="BT529">
            <v>0.214</v>
          </cell>
          <cell r="BU529">
            <v>0.38600000000000001</v>
          </cell>
          <cell r="BV529">
            <v>0.32900000000000001</v>
          </cell>
          <cell r="BW529">
            <v>0.34300000000000003</v>
          </cell>
          <cell r="BX529">
            <v>0.3</v>
          </cell>
          <cell r="BY529">
            <v>0.47099999999999997</v>
          </cell>
          <cell r="BZ529">
            <v>0.34300000000000003</v>
          </cell>
          <cell r="CA529">
            <v>4.2999999999999997E-2</v>
          </cell>
          <cell r="CB529">
            <v>5.7000000000000002E-2</v>
          </cell>
          <cell r="CC529">
            <v>5.7000000000000002E-2</v>
          </cell>
          <cell r="CD529">
            <v>5.7000000000000002E-2</v>
          </cell>
          <cell r="CE529">
            <v>0.1</v>
          </cell>
          <cell r="CF529">
            <v>7.0999999999999994E-2</v>
          </cell>
          <cell r="CG529">
            <v>0.48599999999999999</v>
          </cell>
          <cell r="CH529">
            <v>0.5</v>
          </cell>
          <cell r="CI529">
            <v>0.5</v>
          </cell>
          <cell r="CJ529">
            <v>0.54300000000000004</v>
          </cell>
          <cell r="CK529">
            <v>0.3</v>
          </cell>
          <cell r="CL529">
            <v>0.27100000000000002</v>
          </cell>
          <cell r="CM529">
            <v>1.4E-2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7.0999999999999994E-2</v>
          </cell>
          <cell r="CT529">
            <v>7.0999999999999994E-2</v>
          </cell>
          <cell r="CU529">
            <v>4.2999999999999997E-2</v>
          </cell>
          <cell r="CV529">
            <v>1.4E-2</v>
          </cell>
          <cell r="CW529">
            <v>2.9000000000000001E-2</v>
          </cell>
          <cell r="CX529">
            <v>0</v>
          </cell>
          <cell r="CY529">
            <v>5.7000000000000002E-2</v>
          </cell>
          <cell r="CZ529">
            <v>2.9000000000000001E-2</v>
          </cell>
          <cell r="DA529">
            <v>4.2999999999999997E-2</v>
          </cell>
          <cell r="DB529">
            <v>0.14299999999999999</v>
          </cell>
          <cell r="DC529">
            <v>0.114</v>
          </cell>
          <cell r="DD529">
            <v>0.157</v>
          </cell>
          <cell r="DE529">
            <v>0.27100000000000002</v>
          </cell>
          <cell r="DF529">
            <v>0.214</v>
          </cell>
          <cell r="DG529">
            <v>0.32900000000000001</v>
          </cell>
          <cell r="DH529">
            <v>0.35699999999999998</v>
          </cell>
          <cell r="DI529">
            <v>0.24299999999999999</v>
          </cell>
          <cell r="DJ529">
            <v>0.4</v>
          </cell>
          <cell r="DK529">
            <v>0.32900000000000001</v>
          </cell>
          <cell r="DL529">
            <v>0.35699999999999998</v>
          </cell>
          <cell r="DM529">
            <v>0.3</v>
          </cell>
          <cell r="DN529">
            <v>8.5999999999999993E-2</v>
          </cell>
          <cell r="DO529">
            <v>5.7000000000000002E-2</v>
          </cell>
          <cell r="DP529">
            <v>0.1</v>
          </cell>
          <cell r="DQ529">
            <v>0.1</v>
          </cell>
          <cell r="DR529">
            <v>0.1</v>
          </cell>
          <cell r="DS529">
            <v>8.5999999999999993E-2</v>
          </cell>
          <cell r="DT529">
            <v>8.5999999999999993E-2</v>
          </cell>
          <cell r="DU529">
            <v>8.5999999999999993E-2</v>
          </cell>
          <cell r="DV529">
            <v>8.5999999999999993E-2</v>
          </cell>
          <cell r="DW529">
            <v>0.61399999999999999</v>
          </cell>
          <cell r="DX529">
            <v>0.7</v>
          </cell>
          <cell r="DY529">
            <v>0.57099999999999995</v>
          </cell>
          <cell r="DZ529">
            <v>0.48599999999999999</v>
          </cell>
          <cell r="EA529">
            <v>0.629</v>
          </cell>
          <cell r="EB529">
            <v>0.47099999999999997</v>
          </cell>
          <cell r="EC529">
            <v>0.371</v>
          </cell>
          <cell r="ED529">
            <v>0.371</v>
          </cell>
          <cell r="EE529">
            <v>0.41399999999999998</v>
          </cell>
          <cell r="EF529">
            <v>0.371</v>
          </cell>
          <cell r="EG529">
            <v>0</v>
          </cell>
          <cell r="EH529">
            <v>1.4E-2</v>
          </cell>
          <cell r="EJ529">
            <v>0.2</v>
          </cell>
          <cell r="EK529">
            <v>2.9000000000000001E-2</v>
          </cell>
          <cell r="EL529">
            <v>1.4E-2</v>
          </cell>
          <cell r="EN529">
            <v>0.186</v>
          </cell>
          <cell r="EO529">
            <v>0.4</v>
          </cell>
          <cell r="EP529">
            <v>0.25700000000000001</v>
          </cell>
          <cell r="ER529">
            <v>0.114</v>
          </cell>
          <cell r="ES529">
            <v>0.129</v>
          </cell>
          <cell r="ET529">
            <v>0.186</v>
          </cell>
          <cell r="EV529">
            <v>0.129</v>
          </cell>
          <cell r="EW529">
            <v>0.443</v>
          </cell>
          <cell r="EX529">
            <v>0.52900000000000003</v>
          </cell>
          <cell r="EZ529">
            <v>8.7200000000000006</v>
          </cell>
          <cell r="FA529">
            <v>0</v>
          </cell>
          <cell r="FB529">
            <v>0</v>
          </cell>
          <cell r="FC529">
            <v>1.4E-2</v>
          </cell>
          <cell r="FD529">
            <v>0</v>
          </cell>
          <cell r="FE529">
            <v>7.0999999999999994E-2</v>
          </cell>
          <cell r="FF529">
            <v>2.9000000000000001E-2</v>
          </cell>
          <cell r="FG529">
            <v>5.7000000000000002E-2</v>
          </cell>
          <cell r="FH529">
            <v>8.5999999999999993E-2</v>
          </cell>
          <cell r="FI529">
            <v>0.2</v>
          </cell>
          <cell r="FJ529">
            <v>0.41399999999999998</v>
          </cell>
          <cell r="FK529">
            <v>0.129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5.7000000000000002E-2</v>
          </cell>
          <cell r="GF529">
            <v>0</v>
          </cell>
          <cell r="GG529">
            <v>0.25700000000000001</v>
          </cell>
          <cell r="GH529">
            <v>0.24299999999999999</v>
          </cell>
          <cell r="GI529">
            <v>0.214</v>
          </cell>
          <cell r="GJ529">
            <v>0.157</v>
          </cell>
          <cell r="GK529">
            <v>0.3</v>
          </cell>
          <cell r="GL529">
            <v>0.114</v>
          </cell>
          <cell r="GM529">
            <v>0.54300000000000004</v>
          </cell>
          <cell r="GN529">
            <v>0.47099999999999997</v>
          </cell>
          <cell r="GO529">
            <v>0.47099999999999997</v>
          </cell>
          <cell r="GP529">
            <v>0.58599999999999997</v>
          </cell>
          <cell r="GQ529">
            <v>0.3</v>
          </cell>
          <cell r="GR529">
            <v>0.68600000000000005</v>
          </cell>
          <cell r="GS529">
            <v>0.114</v>
          </cell>
          <cell r="GT529">
            <v>0.129</v>
          </cell>
          <cell r="GU529">
            <v>0.129</v>
          </cell>
          <cell r="GV529">
            <v>0.114</v>
          </cell>
          <cell r="GW529">
            <v>0.214</v>
          </cell>
          <cell r="GX529">
            <v>7.0999999999999994E-2</v>
          </cell>
          <cell r="GY529">
            <v>1.4E-2</v>
          </cell>
          <cell r="GZ529">
            <v>5.7000000000000002E-2</v>
          </cell>
          <cell r="HA529">
            <v>8.5999999999999993E-2</v>
          </cell>
          <cell r="HB529">
            <v>2.9000000000000001E-2</v>
          </cell>
          <cell r="HC529">
            <v>1.4E-2</v>
          </cell>
          <cell r="HD529">
            <v>2.9000000000000001E-2</v>
          </cell>
          <cell r="HE529">
            <v>7.0999999999999994E-2</v>
          </cell>
          <cell r="HF529">
            <v>0.1</v>
          </cell>
          <cell r="HG529">
            <v>0.1</v>
          </cell>
          <cell r="HH529">
            <v>0.114</v>
          </cell>
          <cell r="HI529">
            <v>0.114</v>
          </cell>
          <cell r="HJ529">
            <v>0.1</v>
          </cell>
        </row>
        <row r="530">
          <cell r="G530" t="str">
            <v>WADSWORTH</v>
          </cell>
          <cell r="L530" t="str">
            <v>Burnham Park Elementary Network</v>
          </cell>
          <cell r="AB530">
            <v>610213</v>
          </cell>
          <cell r="AR530" t="str">
            <v>&gt; 75</v>
          </cell>
          <cell r="AS530" t="str">
            <v>weak</v>
          </cell>
          <cell r="AT530" t="str">
            <v>neutral</v>
          </cell>
          <cell r="AU530" t="str">
            <v>neutral</v>
          </cell>
          <cell r="AV530">
            <v>34</v>
          </cell>
          <cell r="AW530">
            <v>52</v>
          </cell>
          <cell r="AX530">
            <v>51</v>
          </cell>
          <cell r="AY530">
            <v>132</v>
          </cell>
          <cell r="AZ530">
            <v>1</v>
          </cell>
          <cell r="BA530">
            <v>0</v>
          </cell>
          <cell r="BB530">
            <v>126</v>
          </cell>
          <cell r="BC530">
            <v>0</v>
          </cell>
          <cell r="BI530">
            <v>0.03</v>
          </cell>
          <cell r="BJ530">
            <v>5.2999999999999999E-2</v>
          </cell>
          <cell r="BK530">
            <v>3.7999999999999999E-2</v>
          </cell>
          <cell r="BL530">
            <v>2.3E-2</v>
          </cell>
          <cell r="BM530">
            <v>7.5999999999999998E-2</v>
          </cell>
          <cell r="BN530">
            <v>8.3000000000000004E-2</v>
          </cell>
          <cell r="BO530">
            <v>0.121</v>
          </cell>
          <cell r="BP530">
            <v>0.13600000000000001</v>
          </cell>
          <cell r="BQ530">
            <v>0.106</v>
          </cell>
          <cell r="BR530">
            <v>6.8000000000000005E-2</v>
          </cell>
          <cell r="BS530">
            <v>0.13600000000000001</v>
          </cell>
          <cell r="BT530">
            <v>0.16700000000000001</v>
          </cell>
          <cell r="BU530">
            <v>0.28000000000000003</v>
          </cell>
          <cell r="BV530">
            <v>0.23499999999999999</v>
          </cell>
          <cell r="BW530">
            <v>0.28799999999999998</v>
          </cell>
          <cell r="BX530">
            <v>0.22700000000000001</v>
          </cell>
          <cell r="BY530">
            <v>0.30299999999999999</v>
          </cell>
          <cell r="BZ530">
            <v>0.20499999999999999</v>
          </cell>
          <cell r="CA530">
            <v>1.4999999999999999E-2</v>
          </cell>
          <cell r="CB530">
            <v>0</v>
          </cell>
          <cell r="CC530">
            <v>2.3E-2</v>
          </cell>
          <cell r="CD530">
            <v>0</v>
          </cell>
          <cell r="CE530">
            <v>1.4999999999999999E-2</v>
          </cell>
          <cell r="CF530">
            <v>3.7999999999999999E-2</v>
          </cell>
          <cell r="CG530">
            <v>0.55300000000000005</v>
          </cell>
          <cell r="CH530">
            <v>0.57599999999999996</v>
          </cell>
          <cell r="CI530">
            <v>0.54500000000000004</v>
          </cell>
          <cell r="CJ530">
            <v>0.68200000000000005</v>
          </cell>
          <cell r="CK530">
            <v>0.47</v>
          </cell>
          <cell r="CL530">
            <v>0.50800000000000001</v>
          </cell>
          <cell r="CM530">
            <v>1.4999999999999999E-2</v>
          </cell>
          <cell r="CN530">
            <v>1.4999999999999999E-2</v>
          </cell>
          <cell r="CO530">
            <v>1.4999999999999999E-2</v>
          </cell>
          <cell r="CP530">
            <v>2.3E-2</v>
          </cell>
          <cell r="CQ530">
            <v>8.0000000000000002E-3</v>
          </cell>
          <cell r="CR530">
            <v>3.7999999999999999E-2</v>
          </cell>
          <cell r="CS530">
            <v>1.4999999999999999E-2</v>
          </cell>
          <cell r="CT530">
            <v>0.106</v>
          </cell>
          <cell r="CU530">
            <v>5.2999999999999999E-2</v>
          </cell>
          <cell r="CV530">
            <v>4.4999999999999998E-2</v>
          </cell>
          <cell r="CW530">
            <v>0.03</v>
          </cell>
          <cell r="CX530">
            <v>0.03</v>
          </cell>
          <cell r="CY530">
            <v>4.4999999999999998E-2</v>
          </cell>
          <cell r="CZ530">
            <v>0.03</v>
          </cell>
          <cell r="DA530">
            <v>6.8000000000000005E-2</v>
          </cell>
          <cell r="DB530">
            <v>6.0999999999999999E-2</v>
          </cell>
          <cell r="DC530">
            <v>9.0999999999999998E-2</v>
          </cell>
          <cell r="DD530">
            <v>6.8000000000000005E-2</v>
          </cell>
          <cell r="DE530">
            <v>0.106</v>
          </cell>
          <cell r="DF530">
            <v>0.13600000000000001</v>
          </cell>
          <cell r="DG530">
            <v>0.152</v>
          </cell>
          <cell r="DH530">
            <v>0.106</v>
          </cell>
          <cell r="DI530">
            <v>0.14399999999999999</v>
          </cell>
          <cell r="DJ530">
            <v>0.20499999999999999</v>
          </cell>
          <cell r="DK530">
            <v>0.19700000000000001</v>
          </cell>
          <cell r="DL530">
            <v>0.23499999999999999</v>
          </cell>
          <cell r="DM530">
            <v>0.22</v>
          </cell>
          <cell r="DN530">
            <v>8.0000000000000002E-3</v>
          </cell>
          <cell r="DO530">
            <v>0</v>
          </cell>
          <cell r="DP530">
            <v>8.0000000000000002E-3</v>
          </cell>
          <cell r="DQ530">
            <v>0</v>
          </cell>
          <cell r="DR530">
            <v>8.0000000000000002E-3</v>
          </cell>
          <cell r="DS530">
            <v>2.3E-2</v>
          </cell>
          <cell r="DT530">
            <v>8.0000000000000002E-3</v>
          </cell>
          <cell r="DU530">
            <v>1.4999999999999999E-2</v>
          </cell>
          <cell r="DV530">
            <v>1.4999999999999999E-2</v>
          </cell>
          <cell r="DW530">
            <v>0.82599999999999996</v>
          </cell>
          <cell r="DX530">
            <v>0.81799999999999995</v>
          </cell>
          <cell r="DY530">
            <v>0.79500000000000004</v>
          </cell>
          <cell r="DZ530">
            <v>0.82599999999999996</v>
          </cell>
          <cell r="EA530">
            <v>0.81100000000000005</v>
          </cell>
          <cell r="EB530">
            <v>0.66700000000000004</v>
          </cell>
          <cell r="EC530">
            <v>0.72</v>
          </cell>
          <cell r="ED530">
            <v>0.55300000000000005</v>
          </cell>
          <cell r="EE530">
            <v>0.64400000000000002</v>
          </cell>
          <cell r="EF530">
            <v>0.39400000000000002</v>
          </cell>
          <cell r="EG530">
            <v>3.7999999999999999E-2</v>
          </cell>
          <cell r="EH530">
            <v>1.4999999999999999E-2</v>
          </cell>
          <cell r="EJ530">
            <v>0.27300000000000002</v>
          </cell>
          <cell r="EK530">
            <v>0.114</v>
          </cell>
          <cell r="EL530">
            <v>7.5999999999999998E-2</v>
          </cell>
          <cell r="EN530">
            <v>0.14399999999999999</v>
          </cell>
          <cell r="EO530">
            <v>0.21199999999999999</v>
          </cell>
          <cell r="EP530">
            <v>0.26500000000000001</v>
          </cell>
          <cell r="ER530">
            <v>0.03</v>
          </cell>
          <cell r="ES530">
            <v>4.4999999999999998E-2</v>
          </cell>
          <cell r="ET530">
            <v>7.5999999999999998E-2</v>
          </cell>
          <cell r="EV530">
            <v>0.159</v>
          </cell>
          <cell r="EW530">
            <v>0.59099999999999997</v>
          </cell>
          <cell r="EX530">
            <v>0.56799999999999995</v>
          </cell>
          <cell r="EZ530">
            <v>6.95</v>
          </cell>
          <cell r="FA530">
            <v>6.0999999999999999E-2</v>
          </cell>
          <cell r="FB530">
            <v>0.03</v>
          </cell>
          <cell r="FC530">
            <v>5.2999999999999999E-2</v>
          </cell>
          <cell r="FD530">
            <v>2.3E-2</v>
          </cell>
          <cell r="FE530">
            <v>0.13600000000000001</v>
          </cell>
          <cell r="FF530">
            <v>3.7999999999999999E-2</v>
          </cell>
          <cell r="FG530">
            <v>0.13600000000000001</v>
          </cell>
          <cell r="FH530">
            <v>0.182</v>
          </cell>
          <cell r="FI530">
            <v>7.5999999999999998E-2</v>
          </cell>
          <cell r="FJ530">
            <v>0.24199999999999999</v>
          </cell>
          <cell r="FK530">
            <v>2.3E-2</v>
          </cell>
          <cell r="GA530">
            <v>1.4999999999999999E-2</v>
          </cell>
          <cell r="GB530">
            <v>0.03</v>
          </cell>
          <cell r="GC530">
            <v>0.03</v>
          </cell>
          <cell r="GD530">
            <v>4.4999999999999998E-2</v>
          </cell>
          <cell r="GE530">
            <v>0.159</v>
          </cell>
          <cell r="GF530">
            <v>0.03</v>
          </cell>
          <cell r="GG530">
            <v>0.24199999999999999</v>
          </cell>
          <cell r="GH530">
            <v>0.26500000000000001</v>
          </cell>
          <cell r="GI530">
            <v>0.30299999999999999</v>
          </cell>
          <cell r="GJ530">
            <v>0.30299999999999999</v>
          </cell>
          <cell r="GK530">
            <v>0.41699999999999998</v>
          </cell>
          <cell r="GL530">
            <v>0.32600000000000001</v>
          </cell>
          <cell r="GM530">
            <v>0.69699999999999995</v>
          </cell>
          <cell r="GN530">
            <v>0.44700000000000001</v>
          </cell>
          <cell r="GO530">
            <v>0.39400000000000002</v>
          </cell>
          <cell r="GP530">
            <v>0.371</v>
          </cell>
          <cell r="GQ530">
            <v>0.311</v>
          </cell>
          <cell r="GR530">
            <v>0.57599999999999996</v>
          </cell>
          <cell r="GS530">
            <v>1.4999999999999999E-2</v>
          </cell>
          <cell r="GT530">
            <v>0.21199999999999999</v>
          </cell>
          <cell r="GU530">
            <v>0.22</v>
          </cell>
          <cell r="GV530">
            <v>0.22</v>
          </cell>
          <cell r="GW530">
            <v>9.0999999999999998E-2</v>
          </cell>
          <cell r="GX530">
            <v>3.7999999999999999E-2</v>
          </cell>
          <cell r="GY530">
            <v>1.4999999999999999E-2</v>
          </cell>
          <cell r="GZ530">
            <v>2.3E-2</v>
          </cell>
          <cell r="HA530">
            <v>3.7999999999999999E-2</v>
          </cell>
          <cell r="HB530">
            <v>3.7999999999999999E-2</v>
          </cell>
          <cell r="HC530">
            <v>0</v>
          </cell>
          <cell r="HD530">
            <v>1.4999999999999999E-2</v>
          </cell>
          <cell r="HE530">
            <v>1.4999999999999999E-2</v>
          </cell>
          <cell r="HF530">
            <v>2.3E-2</v>
          </cell>
          <cell r="HG530">
            <v>1.4999999999999999E-2</v>
          </cell>
          <cell r="HH530">
            <v>2.3E-2</v>
          </cell>
          <cell r="HI530">
            <v>2.3E-2</v>
          </cell>
          <cell r="HJ530">
            <v>1.4999999999999999E-2</v>
          </cell>
        </row>
        <row r="531">
          <cell r="G531" t="str">
            <v>MADERO</v>
          </cell>
          <cell r="L531" t="str">
            <v>Pilsen-Little Village Elementary Network</v>
          </cell>
          <cell r="AB531">
            <v>610215</v>
          </cell>
          <cell r="AR531" t="str">
            <v>&gt; 75</v>
          </cell>
          <cell r="AS531" t="str">
            <v>neutral</v>
          </cell>
          <cell r="AT531" t="str">
            <v>weak</v>
          </cell>
          <cell r="AU531" t="str">
            <v>neutral</v>
          </cell>
          <cell r="AV531">
            <v>40</v>
          </cell>
          <cell r="AW531">
            <v>38</v>
          </cell>
          <cell r="AX531">
            <v>53</v>
          </cell>
          <cell r="AY531">
            <v>217</v>
          </cell>
          <cell r="AZ531">
            <v>1</v>
          </cell>
          <cell r="BA531">
            <v>0</v>
          </cell>
          <cell r="BB531">
            <v>0</v>
          </cell>
          <cell r="BC531">
            <v>211</v>
          </cell>
          <cell r="BI531">
            <v>1.7999999999999999E-2</v>
          </cell>
          <cell r="BJ531">
            <v>1.4E-2</v>
          </cell>
          <cell r="BK531">
            <v>2.3E-2</v>
          </cell>
          <cell r="BL531">
            <v>2.8000000000000001E-2</v>
          </cell>
          <cell r="BM531">
            <v>3.6999999999999998E-2</v>
          </cell>
          <cell r="BN531">
            <v>9.1999999999999998E-2</v>
          </cell>
          <cell r="BO531">
            <v>6.5000000000000002E-2</v>
          </cell>
          <cell r="BP531">
            <v>4.5999999999999999E-2</v>
          </cell>
          <cell r="BQ531">
            <v>0.106</v>
          </cell>
          <cell r="BR531">
            <v>5.0999999999999997E-2</v>
          </cell>
          <cell r="BS531">
            <v>0.111</v>
          </cell>
          <cell r="BT531">
            <v>0.161</v>
          </cell>
          <cell r="BU531">
            <v>0.34599999999999997</v>
          </cell>
          <cell r="BV531">
            <v>0.309</v>
          </cell>
          <cell r="BW531">
            <v>0.318</v>
          </cell>
          <cell r="BX531">
            <v>0.309</v>
          </cell>
          <cell r="BY531">
            <v>0.38200000000000001</v>
          </cell>
          <cell r="BZ531">
            <v>0.34599999999999997</v>
          </cell>
          <cell r="CA531">
            <v>0</v>
          </cell>
          <cell r="CB531">
            <v>0</v>
          </cell>
          <cell r="CC531">
            <v>1.4E-2</v>
          </cell>
          <cell r="CD531">
            <v>1.7999999999999999E-2</v>
          </cell>
          <cell r="CE531">
            <v>1.4E-2</v>
          </cell>
          <cell r="CF531">
            <v>8.9999999999999993E-3</v>
          </cell>
          <cell r="CG531">
            <v>0.57099999999999995</v>
          </cell>
          <cell r="CH531">
            <v>0.63100000000000001</v>
          </cell>
          <cell r="CI531">
            <v>0.53900000000000003</v>
          </cell>
          <cell r="CJ531">
            <v>0.59399999999999997</v>
          </cell>
          <cell r="CK531">
            <v>0.45600000000000002</v>
          </cell>
          <cell r="CL531">
            <v>0.39200000000000002</v>
          </cell>
          <cell r="CM531">
            <v>1.7999999999999999E-2</v>
          </cell>
          <cell r="CN531">
            <v>8.9999999999999993E-3</v>
          </cell>
          <cell r="CO531">
            <v>1.4E-2</v>
          </cell>
          <cell r="CP531">
            <v>1.4E-2</v>
          </cell>
          <cell r="CQ531">
            <v>5.0000000000000001E-3</v>
          </cell>
          <cell r="CR531">
            <v>8.9999999999999993E-3</v>
          </cell>
          <cell r="CS531">
            <v>3.2000000000000001E-2</v>
          </cell>
          <cell r="CT531">
            <v>6.9000000000000006E-2</v>
          </cell>
          <cell r="CU531">
            <v>2.8000000000000001E-2</v>
          </cell>
          <cell r="CV531">
            <v>8.9999999999999993E-3</v>
          </cell>
          <cell r="CW531">
            <v>3.2000000000000001E-2</v>
          </cell>
          <cell r="CX531">
            <v>4.1000000000000002E-2</v>
          </cell>
          <cell r="CY531">
            <v>3.6999999999999998E-2</v>
          </cell>
          <cell r="CZ531">
            <v>4.1000000000000002E-2</v>
          </cell>
          <cell r="DA531">
            <v>5.0999999999999997E-2</v>
          </cell>
          <cell r="DB531">
            <v>9.1999999999999998E-2</v>
          </cell>
          <cell r="DC531">
            <v>0.129</v>
          </cell>
          <cell r="DD531">
            <v>8.7999999999999995E-2</v>
          </cell>
          <cell r="DE531">
            <v>0.20300000000000001</v>
          </cell>
          <cell r="DF531">
            <v>0.20699999999999999</v>
          </cell>
          <cell r="DG531">
            <v>0.25800000000000001</v>
          </cell>
          <cell r="DH531">
            <v>0.27600000000000002</v>
          </cell>
          <cell r="DI531">
            <v>0.26300000000000001</v>
          </cell>
          <cell r="DJ531">
            <v>0.28100000000000003</v>
          </cell>
          <cell r="DK531">
            <v>0.29499999999999998</v>
          </cell>
          <cell r="DL531">
            <v>0.28999999999999998</v>
          </cell>
          <cell r="DM531">
            <v>0.30399999999999999</v>
          </cell>
          <cell r="DN531">
            <v>5.0000000000000001E-3</v>
          </cell>
          <cell r="DO531">
            <v>8.9999999999999993E-3</v>
          </cell>
          <cell r="DP531">
            <v>8.9999999999999993E-3</v>
          </cell>
          <cell r="DQ531">
            <v>1.4E-2</v>
          </cell>
          <cell r="DR531">
            <v>5.0000000000000001E-3</v>
          </cell>
          <cell r="DS531">
            <v>5.0000000000000001E-3</v>
          </cell>
          <cell r="DT531">
            <v>1.7999999999999999E-2</v>
          </cell>
          <cell r="DU531">
            <v>8.9999999999999993E-3</v>
          </cell>
          <cell r="DV531">
            <v>1.4E-2</v>
          </cell>
          <cell r="DW531">
            <v>0.76500000000000001</v>
          </cell>
          <cell r="DX531">
            <v>0.74199999999999999</v>
          </cell>
          <cell r="DY531">
            <v>0.67700000000000005</v>
          </cell>
          <cell r="DZ531">
            <v>0.65900000000000003</v>
          </cell>
          <cell r="EA531">
            <v>0.68700000000000006</v>
          </cell>
          <cell r="EB531">
            <v>0.65400000000000003</v>
          </cell>
          <cell r="EC531">
            <v>0.56200000000000006</v>
          </cell>
          <cell r="ED531">
            <v>0.502</v>
          </cell>
          <cell r="EE531">
            <v>0.56699999999999995</v>
          </cell>
          <cell r="EF531">
            <v>0.38700000000000001</v>
          </cell>
          <cell r="EG531">
            <v>2.8000000000000001E-2</v>
          </cell>
          <cell r="EH531">
            <v>2.3E-2</v>
          </cell>
          <cell r="EJ531">
            <v>0.22600000000000001</v>
          </cell>
          <cell r="EK531">
            <v>0.115</v>
          </cell>
          <cell r="EL531">
            <v>3.6999999999999998E-2</v>
          </cell>
          <cell r="EN531">
            <v>0.22600000000000001</v>
          </cell>
          <cell r="EO531">
            <v>0.38700000000000001</v>
          </cell>
          <cell r="EP531">
            <v>0.313</v>
          </cell>
          <cell r="ER531">
            <v>8.9999999999999993E-3</v>
          </cell>
          <cell r="ES531">
            <v>8.9999999999999993E-3</v>
          </cell>
          <cell r="ET531">
            <v>7.3999999999999996E-2</v>
          </cell>
          <cell r="EV531">
            <v>0.152</v>
          </cell>
          <cell r="EW531">
            <v>0.46100000000000002</v>
          </cell>
          <cell r="EX531">
            <v>0.55300000000000005</v>
          </cell>
          <cell r="EZ531">
            <v>8.7899999999999991</v>
          </cell>
          <cell r="FA531">
            <v>5.0000000000000001E-3</v>
          </cell>
          <cell r="FB531">
            <v>8.9999999999999993E-3</v>
          </cell>
          <cell r="FC531">
            <v>5.0000000000000001E-3</v>
          </cell>
          <cell r="FD531">
            <v>5.0000000000000001E-3</v>
          </cell>
          <cell r="FE531">
            <v>5.5E-2</v>
          </cell>
          <cell r="FF531">
            <v>2.8000000000000001E-2</v>
          </cell>
          <cell r="FG531">
            <v>4.1000000000000002E-2</v>
          </cell>
          <cell r="FH531">
            <v>0.157</v>
          </cell>
          <cell r="FI531">
            <v>0.184</v>
          </cell>
          <cell r="FJ531">
            <v>0.48799999999999999</v>
          </cell>
          <cell r="FK531">
            <v>2.3E-2</v>
          </cell>
          <cell r="GA531">
            <v>8.9999999999999993E-3</v>
          </cell>
          <cell r="GB531">
            <v>1.7999999999999999E-2</v>
          </cell>
          <cell r="GC531">
            <v>3.6999999999999998E-2</v>
          </cell>
          <cell r="GD531">
            <v>2.8000000000000001E-2</v>
          </cell>
          <cell r="GE531">
            <v>0.124</v>
          </cell>
          <cell r="GF531">
            <v>5.0000000000000001E-3</v>
          </cell>
          <cell r="GG531">
            <v>0.34100000000000003</v>
          </cell>
          <cell r="GH531">
            <v>0.32700000000000001</v>
          </cell>
          <cell r="GI531">
            <v>0.3</v>
          </cell>
          <cell r="GJ531">
            <v>0.33200000000000002</v>
          </cell>
          <cell r="GK531">
            <v>0.35</v>
          </cell>
          <cell r="GL531">
            <v>0.28100000000000003</v>
          </cell>
          <cell r="GM531">
            <v>0.55300000000000005</v>
          </cell>
          <cell r="GN531">
            <v>0.46500000000000002</v>
          </cell>
          <cell r="GO531">
            <v>0.48399999999999999</v>
          </cell>
          <cell r="GP531">
            <v>0.52100000000000002</v>
          </cell>
          <cell r="GQ531">
            <v>0.40600000000000003</v>
          </cell>
          <cell r="GR531">
            <v>0.64100000000000001</v>
          </cell>
          <cell r="GS531">
            <v>6.9000000000000006E-2</v>
          </cell>
          <cell r="GT531">
            <v>0.129</v>
          </cell>
          <cell r="GU531">
            <v>0.111</v>
          </cell>
          <cell r="GV531">
            <v>6.9000000000000006E-2</v>
          </cell>
          <cell r="GW531">
            <v>8.7999999999999995E-2</v>
          </cell>
          <cell r="GX531">
            <v>4.1000000000000002E-2</v>
          </cell>
          <cell r="GY531">
            <v>1.7999999999999999E-2</v>
          </cell>
          <cell r="GZ531">
            <v>3.6999999999999998E-2</v>
          </cell>
          <cell r="HA531">
            <v>4.1000000000000002E-2</v>
          </cell>
          <cell r="HB531">
            <v>3.2000000000000001E-2</v>
          </cell>
          <cell r="HC531">
            <v>1.7999999999999999E-2</v>
          </cell>
          <cell r="HD531">
            <v>1.7999999999999999E-2</v>
          </cell>
          <cell r="HE531">
            <v>8.9999999999999993E-3</v>
          </cell>
          <cell r="HF531">
            <v>2.3E-2</v>
          </cell>
          <cell r="HG531">
            <v>2.8000000000000001E-2</v>
          </cell>
          <cell r="HH531">
            <v>1.7999999999999999E-2</v>
          </cell>
          <cell r="HI531">
            <v>1.4E-2</v>
          </cell>
          <cell r="HJ531">
            <v>1.4E-2</v>
          </cell>
        </row>
        <row r="532">
          <cell r="G532" t="str">
            <v>WALSH</v>
          </cell>
          <cell r="L532" t="str">
            <v>Pilsen-Little Village Elementary Network</v>
          </cell>
          <cell r="AB532">
            <v>610216</v>
          </cell>
          <cell r="AR532" t="str">
            <v>&lt; 30</v>
          </cell>
          <cell r="AS532" t="str">
            <v/>
          </cell>
          <cell r="AT532" t="str">
            <v/>
          </cell>
          <cell r="AU532" t="str">
            <v/>
          </cell>
        </row>
        <row r="533">
          <cell r="G533" t="str">
            <v>WARD, J</v>
          </cell>
          <cell r="L533" t="str">
            <v>Pershing Elementary Network</v>
          </cell>
          <cell r="AB533">
            <v>610217</v>
          </cell>
          <cell r="AR533" t="str">
            <v>&gt; 75</v>
          </cell>
          <cell r="AS533" t="str">
            <v>weak</v>
          </cell>
          <cell r="AT533" t="str">
            <v>neutral</v>
          </cell>
          <cell r="AU533" t="str">
            <v>weak</v>
          </cell>
          <cell r="AV533">
            <v>36</v>
          </cell>
          <cell r="AW533">
            <v>52</v>
          </cell>
          <cell r="AX533">
            <v>26</v>
          </cell>
          <cell r="AY533">
            <v>313</v>
          </cell>
          <cell r="AZ533">
            <v>5</v>
          </cell>
          <cell r="BA533">
            <v>201</v>
          </cell>
          <cell r="BB533">
            <v>58</v>
          </cell>
          <cell r="BC533">
            <v>28</v>
          </cell>
          <cell r="BI533">
            <v>0</v>
          </cell>
          <cell r="BJ533">
            <v>3.0000000000000001E-3</v>
          </cell>
          <cell r="BK533">
            <v>3.0000000000000001E-3</v>
          </cell>
          <cell r="BL533">
            <v>1.2999999999999999E-2</v>
          </cell>
          <cell r="BM533">
            <v>3.5000000000000003E-2</v>
          </cell>
          <cell r="BN533">
            <v>9.6000000000000002E-2</v>
          </cell>
          <cell r="BO533">
            <v>0.08</v>
          </cell>
          <cell r="BP533">
            <v>4.4999999999999998E-2</v>
          </cell>
          <cell r="BQ533">
            <v>7.2999999999999995E-2</v>
          </cell>
          <cell r="BR533">
            <v>8.3000000000000004E-2</v>
          </cell>
          <cell r="BS533">
            <v>0.14699999999999999</v>
          </cell>
          <cell r="BT533">
            <v>0.182</v>
          </cell>
          <cell r="BU533">
            <v>0.30399999999999999</v>
          </cell>
          <cell r="BV533">
            <v>0.3</v>
          </cell>
          <cell r="BW533">
            <v>0.374</v>
          </cell>
          <cell r="BX533">
            <v>0.30399999999999999</v>
          </cell>
          <cell r="BY533">
            <v>0.377</v>
          </cell>
          <cell r="BZ533">
            <v>0.34799999999999998</v>
          </cell>
          <cell r="CA533">
            <v>1.9E-2</v>
          </cell>
          <cell r="CB533">
            <v>2.5999999999999999E-2</v>
          </cell>
          <cell r="CC533">
            <v>3.5000000000000003E-2</v>
          </cell>
          <cell r="CD533">
            <v>4.4999999999999998E-2</v>
          </cell>
          <cell r="CE533">
            <v>5.3999999999999999E-2</v>
          </cell>
          <cell r="CF533">
            <v>7.6999999999999999E-2</v>
          </cell>
          <cell r="CG533">
            <v>0.59699999999999998</v>
          </cell>
          <cell r="CH533">
            <v>0.626</v>
          </cell>
          <cell r="CI533">
            <v>0.51400000000000001</v>
          </cell>
          <cell r="CJ533">
            <v>0.55600000000000005</v>
          </cell>
          <cell r="CK533">
            <v>0.38700000000000001</v>
          </cell>
          <cell r="CL533">
            <v>0.29699999999999999</v>
          </cell>
          <cell r="CM533">
            <v>3.0000000000000001E-3</v>
          </cell>
          <cell r="CN533">
            <v>3.0000000000000001E-3</v>
          </cell>
          <cell r="CO533">
            <v>3.0000000000000001E-3</v>
          </cell>
          <cell r="CP533">
            <v>6.0000000000000001E-3</v>
          </cell>
          <cell r="CQ533">
            <v>0</v>
          </cell>
          <cell r="CR533">
            <v>6.0000000000000001E-3</v>
          </cell>
          <cell r="CS533">
            <v>1.6E-2</v>
          </cell>
          <cell r="CT533">
            <v>3.5000000000000003E-2</v>
          </cell>
          <cell r="CU533">
            <v>1.2999999999999999E-2</v>
          </cell>
          <cell r="CV533">
            <v>2.5999999999999999E-2</v>
          </cell>
          <cell r="CW533">
            <v>1.2999999999999999E-2</v>
          </cell>
          <cell r="CX533">
            <v>3.5000000000000003E-2</v>
          </cell>
          <cell r="CY533">
            <v>2.1999999999999999E-2</v>
          </cell>
          <cell r="CZ533">
            <v>2.1999999999999999E-2</v>
          </cell>
          <cell r="DA533">
            <v>3.2000000000000001E-2</v>
          </cell>
          <cell r="DB533">
            <v>5.3999999999999999E-2</v>
          </cell>
          <cell r="DC533">
            <v>8.8999999999999996E-2</v>
          </cell>
          <cell r="DD533">
            <v>6.0999999999999999E-2</v>
          </cell>
          <cell r="DE533">
            <v>0.13100000000000001</v>
          </cell>
          <cell r="DF533">
            <v>0.17899999999999999</v>
          </cell>
          <cell r="DG533">
            <v>0.217</v>
          </cell>
          <cell r="DH533">
            <v>0.20799999999999999</v>
          </cell>
          <cell r="DI533">
            <v>0.217</v>
          </cell>
          <cell r="DJ533">
            <v>0.252</v>
          </cell>
          <cell r="DK533">
            <v>0.23599999999999999</v>
          </cell>
          <cell r="DL533">
            <v>0.24</v>
          </cell>
          <cell r="DM533">
            <v>0.25600000000000001</v>
          </cell>
          <cell r="DN533">
            <v>3.5000000000000003E-2</v>
          </cell>
          <cell r="DO533">
            <v>2.5999999999999999E-2</v>
          </cell>
          <cell r="DP533">
            <v>2.5999999999999999E-2</v>
          </cell>
          <cell r="DQ533">
            <v>2.1999999999999999E-2</v>
          </cell>
          <cell r="DR533">
            <v>2.1999999999999999E-2</v>
          </cell>
          <cell r="DS533">
            <v>2.1999999999999999E-2</v>
          </cell>
          <cell r="DT533">
            <v>6.4000000000000001E-2</v>
          </cell>
          <cell r="DU533">
            <v>5.3999999999999999E-2</v>
          </cell>
          <cell r="DV533">
            <v>5.8000000000000003E-2</v>
          </cell>
          <cell r="DW533">
            <v>0.80500000000000005</v>
          </cell>
          <cell r="DX533">
            <v>0.78</v>
          </cell>
          <cell r="DY533">
            <v>0.71899999999999997</v>
          </cell>
          <cell r="DZ533">
            <v>0.74099999999999999</v>
          </cell>
          <cell r="EA533">
            <v>0.73799999999999999</v>
          </cell>
          <cell r="EB533">
            <v>0.68700000000000006</v>
          </cell>
          <cell r="EC533">
            <v>0.629</v>
          </cell>
          <cell r="ED533">
            <v>0.58099999999999996</v>
          </cell>
          <cell r="EE533">
            <v>0.61299999999999999</v>
          </cell>
          <cell r="EF533">
            <v>0.58799999999999997</v>
          </cell>
          <cell r="EG533">
            <v>1.6E-2</v>
          </cell>
          <cell r="EH533">
            <v>0.01</v>
          </cell>
          <cell r="EJ533">
            <v>0.17599999999999999</v>
          </cell>
          <cell r="EK533">
            <v>1.9E-2</v>
          </cell>
          <cell r="EL533">
            <v>1.9E-2</v>
          </cell>
          <cell r="EN533">
            <v>6.0999999999999999E-2</v>
          </cell>
          <cell r="EO533">
            <v>0.27200000000000002</v>
          </cell>
          <cell r="EP533">
            <v>0.25600000000000001</v>
          </cell>
          <cell r="ER533">
            <v>7.6999999999999999E-2</v>
          </cell>
          <cell r="ES533">
            <v>4.4999999999999998E-2</v>
          </cell>
          <cell r="ET533">
            <v>4.4999999999999998E-2</v>
          </cell>
          <cell r="EV533">
            <v>9.9000000000000005E-2</v>
          </cell>
          <cell r="EW533">
            <v>0.64900000000000002</v>
          </cell>
          <cell r="EX533">
            <v>0.67100000000000004</v>
          </cell>
          <cell r="EZ533">
            <v>8.8000000000000007</v>
          </cell>
          <cell r="FA533">
            <v>6.0000000000000001E-3</v>
          </cell>
          <cell r="FB533">
            <v>6.0000000000000001E-3</v>
          </cell>
          <cell r="FC533">
            <v>0</v>
          </cell>
          <cell r="FD533">
            <v>0.01</v>
          </cell>
          <cell r="FE533">
            <v>4.4999999999999998E-2</v>
          </cell>
          <cell r="FF533">
            <v>3.2000000000000001E-2</v>
          </cell>
          <cell r="FG533">
            <v>6.7000000000000004E-2</v>
          </cell>
          <cell r="FH533">
            <v>9.2999999999999999E-2</v>
          </cell>
          <cell r="FI533">
            <v>0.13400000000000001</v>
          </cell>
          <cell r="FJ533">
            <v>0.47</v>
          </cell>
          <cell r="FK533">
            <v>0.13700000000000001</v>
          </cell>
          <cell r="GA533">
            <v>0</v>
          </cell>
          <cell r="GB533">
            <v>6.0000000000000001E-3</v>
          </cell>
          <cell r="GC533">
            <v>2.1999999999999999E-2</v>
          </cell>
          <cell r="GD533">
            <v>4.2000000000000003E-2</v>
          </cell>
          <cell r="GE533">
            <v>8.5999999999999993E-2</v>
          </cell>
          <cell r="GF533">
            <v>0</v>
          </cell>
          <cell r="GG533">
            <v>0.48199999999999998</v>
          </cell>
          <cell r="GH533">
            <v>0.53</v>
          </cell>
          <cell r="GI533">
            <v>0.55000000000000004</v>
          </cell>
          <cell r="GJ533">
            <v>0.52700000000000002</v>
          </cell>
          <cell r="GK533">
            <v>0.50800000000000001</v>
          </cell>
          <cell r="GL533">
            <v>0.505</v>
          </cell>
          <cell r="GM533">
            <v>0.41199999999999998</v>
          </cell>
          <cell r="GN533">
            <v>0.28799999999999998</v>
          </cell>
          <cell r="GO533">
            <v>0.29399999999999998</v>
          </cell>
          <cell r="GP533">
            <v>0.27500000000000002</v>
          </cell>
          <cell r="GQ533">
            <v>0.20399999999999999</v>
          </cell>
          <cell r="GR533">
            <v>0.38700000000000001</v>
          </cell>
          <cell r="GS533">
            <v>3.5000000000000003E-2</v>
          </cell>
          <cell r="GT533">
            <v>9.6000000000000002E-2</v>
          </cell>
          <cell r="GU533">
            <v>4.4999999999999998E-2</v>
          </cell>
          <cell r="GV533">
            <v>5.8000000000000003E-2</v>
          </cell>
          <cell r="GW533">
            <v>0.10199999999999999</v>
          </cell>
          <cell r="GX533">
            <v>2.1999999999999999E-2</v>
          </cell>
          <cell r="GY533">
            <v>3.0000000000000001E-3</v>
          </cell>
          <cell r="GZ533">
            <v>1.6E-2</v>
          </cell>
          <cell r="HA533">
            <v>1.2999999999999999E-2</v>
          </cell>
          <cell r="HB533">
            <v>1.2999999999999999E-2</v>
          </cell>
          <cell r="HC533">
            <v>1.6E-2</v>
          </cell>
          <cell r="HD533">
            <v>0.01</v>
          </cell>
          <cell r="HE533">
            <v>6.7000000000000004E-2</v>
          </cell>
          <cell r="HF533">
            <v>6.4000000000000001E-2</v>
          </cell>
          <cell r="HG533">
            <v>7.6999999999999999E-2</v>
          </cell>
          <cell r="HH533">
            <v>8.5999999999999993E-2</v>
          </cell>
          <cell r="HI533">
            <v>8.3000000000000004E-2</v>
          </cell>
          <cell r="HJ533">
            <v>7.6999999999999999E-2</v>
          </cell>
        </row>
        <row r="534">
          <cell r="G534" t="str">
            <v>WARREN</v>
          </cell>
          <cell r="L534" t="str">
            <v>Skyway Elementary Network</v>
          </cell>
          <cell r="AB534">
            <v>610218</v>
          </cell>
          <cell r="AR534" t="str">
            <v>&lt; 30</v>
          </cell>
          <cell r="AS534" t="str">
            <v/>
          </cell>
          <cell r="AT534" t="str">
            <v/>
          </cell>
          <cell r="AU534" t="str">
            <v/>
          </cell>
        </row>
        <row r="535">
          <cell r="G535" t="str">
            <v>WASHINGTON, G</v>
          </cell>
          <cell r="L535" t="str">
            <v>Lake Calumet Elementary Network</v>
          </cell>
          <cell r="AB535">
            <v>610219</v>
          </cell>
          <cell r="AR535" t="str">
            <v>40</v>
          </cell>
          <cell r="AS535" t="str">
            <v>neutral</v>
          </cell>
          <cell r="AT535" t="str">
            <v>neutral</v>
          </cell>
          <cell r="AU535" t="str">
            <v>neutral</v>
          </cell>
          <cell r="AV535">
            <v>52</v>
          </cell>
          <cell r="AW535">
            <v>49</v>
          </cell>
          <cell r="AX535">
            <v>54</v>
          </cell>
          <cell r="AY535">
            <v>194</v>
          </cell>
          <cell r="AZ535">
            <v>25</v>
          </cell>
          <cell r="BA535">
            <v>0</v>
          </cell>
          <cell r="BB535">
            <v>5</v>
          </cell>
          <cell r="BC535">
            <v>157</v>
          </cell>
          <cell r="BI535">
            <v>2.1000000000000001E-2</v>
          </cell>
          <cell r="BJ535">
            <v>5.0000000000000001E-3</v>
          </cell>
          <cell r="BK535">
            <v>5.0000000000000001E-3</v>
          </cell>
          <cell r="BL535">
            <v>0.01</v>
          </cell>
          <cell r="BM535">
            <v>5.0000000000000001E-3</v>
          </cell>
          <cell r="BN535">
            <v>5.1999999999999998E-2</v>
          </cell>
          <cell r="BO535">
            <v>5.7000000000000002E-2</v>
          </cell>
          <cell r="BP535">
            <v>6.2E-2</v>
          </cell>
          <cell r="BQ535">
            <v>2.1000000000000001E-2</v>
          </cell>
          <cell r="BR535">
            <v>4.5999999999999999E-2</v>
          </cell>
          <cell r="BS535">
            <v>9.2999999999999999E-2</v>
          </cell>
          <cell r="BT535">
            <v>0.14899999999999999</v>
          </cell>
          <cell r="BU535">
            <v>0.32</v>
          </cell>
          <cell r="BV535">
            <v>0.29899999999999999</v>
          </cell>
          <cell r="BW535">
            <v>0.36099999999999999</v>
          </cell>
          <cell r="BX535">
            <v>0.26300000000000001</v>
          </cell>
          <cell r="BY535">
            <v>0.34499999999999997</v>
          </cell>
          <cell r="BZ535">
            <v>0.314</v>
          </cell>
          <cell r="CA535">
            <v>2.1000000000000001E-2</v>
          </cell>
          <cell r="CB535">
            <v>0.01</v>
          </cell>
          <cell r="CC535">
            <v>2.1000000000000001E-2</v>
          </cell>
          <cell r="CD535">
            <v>2.1000000000000001E-2</v>
          </cell>
          <cell r="CE535">
            <v>1.4999999999999999E-2</v>
          </cell>
          <cell r="CF535">
            <v>2.5999999999999999E-2</v>
          </cell>
          <cell r="CG535">
            <v>0.58199999999999996</v>
          </cell>
          <cell r="CH535">
            <v>0.624</v>
          </cell>
          <cell r="CI535">
            <v>0.59299999999999997</v>
          </cell>
          <cell r="CJ535">
            <v>0.66</v>
          </cell>
          <cell r="CK535">
            <v>0.54100000000000004</v>
          </cell>
          <cell r="CL535">
            <v>0.45900000000000002</v>
          </cell>
          <cell r="CM535">
            <v>0</v>
          </cell>
          <cell r="CN535">
            <v>0</v>
          </cell>
          <cell r="CO535">
            <v>5.0000000000000001E-3</v>
          </cell>
          <cell r="CP535">
            <v>0.01</v>
          </cell>
          <cell r="CQ535">
            <v>0</v>
          </cell>
          <cell r="CR535">
            <v>5.0000000000000001E-3</v>
          </cell>
          <cell r="CS535">
            <v>2.1000000000000001E-2</v>
          </cell>
          <cell r="CT535">
            <v>5.1999999999999998E-2</v>
          </cell>
          <cell r="CU535">
            <v>3.5999999999999997E-2</v>
          </cell>
          <cell r="CV535">
            <v>3.1E-2</v>
          </cell>
          <cell r="CW535">
            <v>1.4999999999999999E-2</v>
          </cell>
          <cell r="CX535">
            <v>2.1000000000000001E-2</v>
          </cell>
          <cell r="CY535">
            <v>4.1000000000000002E-2</v>
          </cell>
          <cell r="CZ535">
            <v>0.01</v>
          </cell>
          <cell r="DA535">
            <v>3.5999999999999997E-2</v>
          </cell>
          <cell r="DB535">
            <v>9.2999999999999999E-2</v>
          </cell>
          <cell r="DC535">
            <v>0.108</v>
          </cell>
          <cell r="DD535">
            <v>7.6999999999999999E-2</v>
          </cell>
          <cell r="DE535">
            <v>0.129</v>
          </cell>
          <cell r="DF535">
            <v>0.191</v>
          </cell>
          <cell r="DG535">
            <v>0.20599999999999999</v>
          </cell>
          <cell r="DH535">
            <v>0.18</v>
          </cell>
          <cell r="DI535">
            <v>0.216</v>
          </cell>
          <cell r="DJ535">
            <v>0.309</v>
          </cell>
          <cell r="DK535">
            <v>0.32500000000000001</v>
          </cell>
          <cell r="DL535">
            <v>0.28399999999999997</v>
          </cell>
          <cell r="DM535">
            <v>0.216</v>
          </cell>
          <cell r="DN535">
            <v>1.4999999999999999E-2</v>
          </cell>
          <cell r="DO535">
            <v>0.01</v>
          </cell>
          <cell r="DP535">
            <v>1.4999999999999999E-2</v>
          </cell>
          <cell r="DQ535">
            <v>0.01</v>
          </cell>
          <cell r="DR535">
            <v>0.01</v>
          </cell>
          <cell r="DS535">
            <v>2.5999999999999999E-2</v>
          </cell>
          <cell r="DT535">
            <v>2.1000000000000001E-2</v>
          </cell>
          <cell r="DU535">
            <v>1.4999999999999999E-2</v>
          </cell>
          <cell r="DV535">
            <v>1.4999999999999999E-2</v>
          </cell>
          <cell r="DW535">
            <v>0.82499999999999996</v>
          </cell>
          <cell r="DX535">
            <v>0.78400000000000003</v>
          </cell>
          <cell r="DY535">
            <v>0.753</v>
          </cell>
          <cell r="DZ535">
            <v>0.75800000000000001</v>
          </cell>
          <cell r="EA535">
            <v>0.76300000000000001</v>
          </cell>
          <cell r="EB535">
            <v>0.624</v>
          </cell>
          <cell r="EC535">
            <v>0.54100000000000004</v>
          </cell>
          <cell r="ED535">
            <v>0.54100000000000004</v>
          </cell>
          <cell r="EE535">
            <v>0.65500000000000003</v>
          </cell>
          <cell r="EF535">
            <v>0.39200000000000002</v>
          </cell>
          <cell r="EG535">
            <v>2.1000000000000001E-2</v>
          </cell>
          <cell r="EH535">
            <v>3.1E-2</v>
          </cell>
          <cell r="EJ535">
            <v>0.34499999999999997</v>
          </cell>
          <cell r="EK535">
            <v>4.1000000000000002E-2</v>
          </cell>
          <cell r="EL535">
            <v>2.5999999999999999E-2</v>
          </cell>
          <cell r="EN535">
            <v>0.113</v>
          </cell>
          <cell r="EO535">
            <v>0.35599999999999998</v>
          </cell>
          <cell r="EP535">
            <v>0.33</v>
          </cell>
          <cell r="ER535">
            <v>3.1E-2</v>
          </cell>
          <cell r="ES535">
            <v>2.1000000000000001E-2</v>
          </cell>
          <cell r="ET535">
            <v>4.5999999999999999E-2</v>
          </cell>
          <cell r="EV535">
            <v>0.11899999999999999</v>
          </cell>
          <cell r="EW535">
            <v>0.56200000000000006</v>
          </cell>
          <cell r="EX535">
            <v>0.56699999999999995</v>
          </cell>
          <cell r="EZ535">
            <v>8.85</v>
          </cell>
          <cell r="FA535">
            <v>5.0000000000000001E-3</v>
          </cell>
          <cell r="FB535">
            <v>0</v>
          </cell>
          <cell r="FC535">
            <v>5.0000000000000001E-3</v>
          </cell>
          <cell r="FD535">
            <v>5.0000000000000001E-3</v>
          </cell>
          <cell r="FE535">
            <v>3.1E-2</v>
          </cell>
          <cell r="FF535">
            <v>6.2E-2</v>
          </cell>
          <cell r="FG535">
            <v>4.5999999999999999E-2</v>
          </cell>
          <cell r="FH535">
            <v>0.129</v>
          </cell>
          <cell r="FI535">
            <v>0.21099999999999999</v>
          </cell>
          <cell r="FJ535">
            <v>0.47899999999999998</v>
          </cell>
          <cell r="FK535">
            <v>2.5999999999999999E-2</v>
          </cell>
          <cell r="GA535">
            <v>0.01</v>
          </cell>
          <cell r="GB535">
            <v>0</v>
          </cell>
          <cell r="GC535">
            <v>0.01</v>
          </cell>
          <cell r="GD535">
            <v>3.1E-2</v>
          </cell>
          <cell r="GE535">
            <v>0.222</v>
          </cell>
          <cell r="GF535">
            <v>5.0000000000000001E-3</v>
          </cell>
          <cell r="GG535">
            <v>0.26800000000000002</v>
          </cell>
          <cell r="GH535">
            <v>0.28899999999999998</v>
          </cell>
          <cell r="GI535">
            <v>0.32</v>
          </cell>
          <cell r="GJ535">
            <v>0.33</v>
          </cell>
          <cell r="GK535">
            <v>0.371</v>
          </cell>
          <cell r="GL535">
            <v>0.27300000000000002</v>
          </cell>
          <cell r="GM535">
            <v>0.64900000000000002</v>
          </cell>
          <cell r="GN535">
            <v>0.52600000000000002</v>
          </cell>
          <cell r="GO535">
            <v>0.55700000000000005</v>
          </cell>
          <cell r="GP535">
            <v>0.495</v>
          </cell>
          <cell r="GQ535">
            <v>0.24199999999999999</v>
          </cell>
          <cell r="GR535">
            <v>0.64900000000000002</v>
          </cell>
          <cell r="GS535">
            <v>1.4999999999999999E-2</v>
          </cell>
          <cell r="GT535">
            <v>0.113</v>
          </cell>
          <cell r="GU535">
            <v>4.5999999999999999E-2</v>
          </cell>
          <cell r="GV535">
            <v>6.7000000000000004E-2</v>
          </cell>
          <cell r="GW535">
            <v>8.2000000000000003E-2</v>
          </cell>
          <cell r="GX535">
            <v>0.01</v>
          </cell>
          <cell r="GY535">
            <v>2.1000000000000001E-2</v>
          </cell>
          <cell r="GZ535">
            <v>1.4999999999999999E-2</v>
          </cell>
          <cell r="HA535">
            <v>1.4999999999999999E-2</v>
          </cell>
          <cell r="HB535">
            <v>1.4999999999999999E-2</v>
          </cell>
          <cell r="HC535">
            <v>2.1000000000000001E-2</v>
          </cell>
          <cell r="HD535">
            <v>2.1000000000000001E-2</v>
          </cell>
          <cell r="HE535">
            <v>3.5999999999999997E-2</v>
          </cell>
          <cell r="HF535">
            <v>5.7000000000000002E-2</v>
          </cell>
          <cell r="HG535">
            <v>5.1999999999999998E-2</v>
          </cell>
          <cell r="HH535">
            <v>6.2E-2</v>
          </cell>
          <cell r="HI535">
            <v>6.2E-2</v>
          </cell>
          <cell r="HJ535">
            <v>4.1000000000000002E-2</v>
          </cell>
        </row>
        <row r="536">
          <cell r="G536" t="str">
            <v>WATERS</v>
          </cell>
          <cell r="L536" t="str">
            <v>Ravenswood-Ridge Elementary Network</v>
          </cell>
          <cell r="AB536">
            <v>610220</v>
          </cell>
          <cell r="AR536" t="str">
            <v>69</v>
          </cell>
          <cell r="AS536" t="str">
            <v>neutral</v>
          </cell>
          <cell r="AT536" t="str">
            <v>neutral</v>
          </cell>
          <cell r="AU536" t="str">
            <v>neutral</v>
          </cell>
          <cell r="AV536">
            <v>46</v>
          </cell>
          <cell r="AW536">
            <v>55</v>
          </cell>
          <cell r="AX536">
            <v>43</v>
          </cell>
          <cell r="AY536">
            <v>261</v>
          </cell>
          <cell r="AZ536">
            <v>113</v>
          </cell>
          <cell r="BA536">
            <v>9</v>
          </cell>
          <cell r="BB536">
            <v>5</v>
          </cell>
          <cell r="BC536">
            <v>99</v>
          </cell>
          <cell r="BI536">
            <v>1.9E-2</v>
          </cell>
          <cell r="BJ536">
            <v>1.0999999999999999E-2</v>
          </cell>
          <cell r="BK536">
            <v>1.4999999999999999E-2</v>
          </cell>
          <cell r="BL536">
            <v>1.0999999999999999E-2</v>
          </cell>
          <cell r="BM536">
            <v>1.9E-2</v>
          </cell>
          <cell r="BN536">
            <v>6.9000000000000006E-2</v>
          </cell>
          <cell r="BO536">
            <v>6.9000000000000006E-2</v>
          </cell>
          <cell r="BP536">
            <v>6.0999999999999999E-2</v>
          </cell>
          <cell r="BQ536">
            <v>3.4000000000000002E-2</v>
          </cell>
          <cell r="BR536">
            <v>5.3999999999999999E-2</v>
          </cell>
          <cell r="BS536">
            <v>0.111</v>
          </cell>
          <cell r="BT536">
            <v>0.184</v>
          </cell>
          <cell r="BU536">
            <v>0.36</v>
          </cell>
          <cell r="BV536">
            <v>0.26100000000000001</v>
          </cell>
          <cell r="BW536">
            <v>0.32200000000000001</v>
          </cell>
          <cell r="BX536">
            <v>0.19900000000000001</v>
          </cell>
          <cell r="BY536">
            <v>0.36799999999999999</v>
          </cell>
          <cell r="BZ536">
            <v>0.34499999999999997</v>
          </cell>
          <cell r="CA536">
            <v>1.9E-2</v>
          </cell>
          <cell r="CB536">
            <v>1.4999999999999999E-2</v>
          </cell>
          <cell r="CC536">
            <v>3.1E-2</v>
          </cell>
          <cell r="CD536">
            <v>1.4999999999999999E-2</v>
          </cell>
          <cell r="CE536">
            <v>1.9E-2</v>
          </cell>
          <cell r="CF536">
            <v>1.4999999999999999E-2</v>
          </cell>
          <cell r="CG536">
            <v>0.53300000000000003</v>
          </cell>
          <cell r="CH536">
            <v>0.65100000000000002</v>
          </cell>
          <cell r="CI536">
            <v>0.59799999999999998</v>
          </cell>
          <cell r="CJ536">
            <v>0.72</v>
          </cell>
          <cell r="CK536">
            <v>0.48299999999999998</v>
          </cell>
          <cell r="CL536">
            <v>0.38700000000000001</v>
          </cell>
          <cell r="CM536">
            <v>0</v>
          </cell>
          <cell r="CN536">
            <v>0</v>
          </cell>
          <cell r="CO536">
            <v>0</v>
          </cell>
          <cell r="CP536">
            <v>4.0000000000000001E-3</v>
          </cell>
          <cell r="CQ536">
            <v>0</v>
          </cell>
          <cell r="CR536">
            <v>4.0000000000000001E-3</v>
          </cell>
          <cell r="CS536">
            <v>1.4999999999999999E-2</v>
          </cell>
          <cell r="CT536">
            <v>7.6999999999999999E-2</v>
          </cell>
          <cell r="CU536">
            <v>3.1E-2</v>
          </cell>
          <cell r="CV536">
            <v>1.4999999999999999E-2</v>
          </cell>
          <cell r="CW536">
            <v>1.9E-2</v>
          </cell>
          <cell r="CX536">
            <v>3.1E-2</v>
          </cell>
          <cell r="CY536">
            <v>2.3E-2</v>
          </cell>
          <cell r="CZ536">
            <v>3.1E-2</v>
          </cell>
          <cell r="DA536">
            <v>0.05</v>
          </cell>
          <cell r="DB536">
            <v>6.9000000000000006E-2</v>
          </cell>
          <cell r="DC536">
            <v>0.123</v>
          </cell>
          <cell r="DD536">
            <v>7.6999999999999999E-2</v>
          </cell>
          <cell r="DE536">
            <v>0.111</v>
          </cell>
          <cell r="DF536">
            <v>0.16900000000000001</v>
          </cell>
          <cell r="DG536">
            <v>0.153</v>
          </cell>
          <cell r="DH536">
            <v>0.14599999999999999</v>
          </cell>
          <cell r="DI536">
            <v>0.14599999999999999</v>
          </cell>
          <cell r="DJ536">
            <v>0.253</v>
          </cell>
          <cell r="DK536">
            <v>0.22600000000000001</v>
          </cell>
          <cell r="DL536">
            <v>0.218</v>
          </cell>
          <cell r="DM536">
            <v>0.25700000000000001</v>
          </cell>
          <cell r="DN536">
            <v>1.4999999999999999E-2</v>
          </cell>
          <cell r="DO536">
            <v>1.0999999999999999E-2</v>
          </cell>
          <cell r="DP536">
            <v>1.4999999999999999E-2</v>
          </cell>
          <cell r="DQ536">
            <v>1.4999999999999999E-2</v>
          </cell>
          <cell r="DR536">
            <v>1.9E-2</v>
          </cell>
          <cell r="DS536">
            <v>1.9E-2</v>
          </cell>
          <cell r="DT536">
            <v>1.9E-2</v>
          </cell>
          <cell r="DU536">
            <v>1.9E-2</v>
          </cell>
          <cell r="DV536">
            <v>1.4999999999999999E-2</v>
          </cell>
          <cell r="DW536">
            <v>0.85799999999999998</v>
          </cell>
          <cell r="DX536">
            <v>0.80100000000000005</v>
          </cell>
          <cell r="DY536">
            <v>0.80100000000000005</v>
          </cell>
          <cell r="DZ536">
            <v>0.81200000000000006</v>
          </cell>
          <cell r="EA536">
            <v>0.80500000000000005</v>
          </cell>
          <cell r="EB536">
            <v>0.67400000000000004</v>
          </cell>
          <cell r="EC536">
            <v>0.67</v>
          </cell>
          <cell r="ED536">
            <v>0.56299999999999994</v>
          </cell>
          <cell r="EE536">
            <v>0.621</v>
          </cell>
          <cell r="EF536">
            <v>0.47499999999999998</v>
          </cell>
          <cell r="EG536">
            <v>4.0000000000000001E-3</v>
          </cell>
          <cell r="EH536">
            <v>1.0999999999999999E-2</v>
          </cell>
          <cell r="EJ536">
            <v>0.34499999999999997</v>
          </cell>
          <cell r="EK536">
            <v>3.7999999999999999E-2</v>
          </cell>
          <cell r="EL536">
            <v>1.0999999999999999E-2</v>
          </cell>
          <cell r="EN536">
            <v>0.05</v>
          </cell>
          <cell r="EO536">
            <v>0.26100000000000001</v>
          </cell>
          <cell r="EP536">
            <v>0.23</v>
          </cell>
          <cell r="ER536">
            <v>0.05</v>
          </cell>
          <cell r="ES536">
            <v>3.7999999999999999E-2</v>
          </cell>
          <cell r="ET536">
            <v>4.5999999999999999E-2</v>
          </cell>
          <cell r="EV536">
            <v>0.08</v>
          </cell>
          <cell r="EW536">
            <v>0.65900000000000003</v>
          </cell>
          <cell r="EX536">
            <v>0.70099999999999996</v>
          </cell>
          <cell r="EZ536">
            <v>8.8699999999999992</v>
          </cell>
          <cell r="FA536">
            <v>4.0000000000000001E-3</v>
          </cell>
          <cell r="FB536">
            <v>0</v>
          </cell>
          <cell r="FC536">
            <v>8.0000000000000002E-3</v>
          </cell>
          <cell r="FD536">
            <v>1.4999999999999999E-2</v>
          </cell>
          <cell r="FE536">
            <v>4.2000000000000003E-2</v>
          </cell>
          <cell r="FF536">
            <v>4.2000000000000003E-2</v>
          </cell>
          <cell r="FG536">
            <v>4.2000000000000003E-2</v>
          </cell>
          <cell r="FH536">
            <v>8.4000000000000005E-2</v>
          </cell>
          <cell r="FI536">
            <v>0.24099999999999999</v>
          </cell>
          <cell r="FJ536">
            <v>0.49</v>
          </cell>
          <cell r="FK536">
            <v>3.1E-2</v>
          </cell>
          <cell r="GA536">
            <v>4.0000000000000001E-3</v>
          </cell>
          <cell r="GB536">
            <v>1.4999999999999999E-2</v>
          </cell>
          <cell r="GC536">
            <v>0.11899999999999999</v>
          </cell>
          <cell r="GD536">
            <v>6.0999999999999999E-2</v>
          </cell>
          <cell r="GE536">
            <v>0.16500000000000001</v>
          </cell>
          <cell r="GF536">
            <v>2.3E-2</v>
          </cell>
          <cell r="GG536">
            <v>0.36399999999999999</v>
          </cell>
          <cell r="GH536">
            <v>0.32200000000000001</v>
          </cell>
          <cell r="GI536">
            <v>0.40200000000000002</v>
          </cell>
          <cell r="GJ536">
            <v>0.51</v>
          </cell>
          <cell r="GK536">
            <v>0.38300000000000001</v>
          </cell>
          <cell r="GL536">
            <v>0.23400000000000001</v>
          </cell>
          <cell r="GM536">
            <v>0.57099999999999995</v>
          </cell>
          <cell r="GN536">
            <v>0.48299999999999998</v>
          </cell>
          <cell r="GO536">
            <v>0.36</v>
          </cell>
          <cell r="GP536">
            <v>0.33700000000000002</v>
          </cell>
          <cell r="GQ536">
            <v>0.31</v>
          </cell>
          <cell r="GR536">
            <v>0.69299999999999995</v>
          </cell>
          <cell r="GS536">
            <v>2.7E-2</v>
          </cell>
          <cell r="GT536">
            <v>0.126</v>
          </cell>
          <cell r="GU536">
            <v>0.05</v>
          </cell>
          <cell r="GV536">
            <v>3.4000000000000002E-2</v>
          </cell>
          <cell r="GW536">
            <v>7.6999999999999999E-2</v>
          </cell>
          <cell r="GX536">
            <v>1.0999999999999999E-2</v>
          </cell>
          <cell r="GY536">
            <v>8.0000000000000002E-3</v>
          </cell>
          <cell r="GZ536">
            <v>1.9E-2</v>
          </cell>
          <cell r="HA536">
            <v>3.4000000000000002E-2</v>
          </cell>
          <cell r="HB536">
            <v>1.4999999999999999E-2</v>
          </cell>
          <cell r="HC536">
            <v>2.7E-2</v>
          </cell>
          <cell r="HD536">
            <v>1.0999999999999999E-2</v>
          </cell>
          <cell r="HE536">
            <v>2.7E-2</v>
          </cell>
          <cell r="HF536">
            <v>3.4000000000000002E-2</v>
          </cell>
          <cell r="HG536">
            <v>3.4000000000000002E-2</v>
          </cell>
          <cell r="HH536">
            <v>4.2000000000000003E-2</v>
          </cell>
          <cell r="HI536">
            <v>3.7999999999999999E-2</v>
          </cell>
          <cell r="HJ536">
            <v>2.7E-2</v>
          </cell>
        </row>
        <row r="537">
          <cell r="G537" t="str">
            <v>WEBSTER</v>
          </cell>
          <cell r="L537" t="str">
            <v>Garfield-Humboldt Elementary Network</v>
          </cell>
          <cell r="AB537">
            <v>610221</v>
          </cell>
          <cell r="AR537" t="str">
            <v>43</v>
          </cell>
          <cell r="AS537" t="str">
            <v>strong</v>
          </cell>
          <cell r="AT537" t="str">
            <v>strong</v>
          </cell>
          <cell r="AU537" t="str">
            <v>strong</v>
          </cell>
          <cell r="AV537">
            <v>68</v>
          </cell>
          <cell r="AW537">
            <v>79</v>
          </cell>
          <cell r="AX537">
            <v>61</v>
          </cell>
          <cell r="AY537">
            <v>79</v>
          </cell>
          <cell r="AZ537">
            <v>1</v>
          </cell>
          <cell r="BA537">
            <v>0</v>
          </cell>
          <cell r="BB537">
            <v>76</v>
          </cell>
          <cell r="BC537">
            <v>0</v>
          </cell>
          <cell r="BI537">
            <v>1.2999999999999999E-2</v>
          </cell>
          <cell r="BJ537">
            <v>0</v>
          </cell>
          <cell r="BK537">
            <v>0</v>
          </cell>
          <cell r="BL537">
            <v>1.2999999999999999E-2</v>
          </cell>
          <cell r="BM537">
            <v>1.2999999999999999E-2</v>
          </cell>
          <cell r="BN537">
            <v>7.5999999999999998E-2</v>
          </cell>
          <cell r="BO537">
            <v>3.7999999999999999E-2</v>
          </cell>
          <cell r="BP537">
            <v>2.5000000000000001E-2</v>
          </cell>
          <cell r="BQ537">
            <v>0</v>
          </cell>
          <cell r="BR537">
            <v>2.5000000000000001E-2</v>
          </cell>
          <cell r="BS537">
            <v>3.7999999999999999E-2</v>
          </cell>
          <cell r="BT537">
            <v>0.10100000000000001</v>
          </cell>
          <cell r="BU537">
            <v>0.16500000000000001</v>
          </cell>
          <cell r="BV537">
            <v>0.19</v>
          </cell>
          <cell r="BW537">
            <v>0.26600000000000001</v>
          </cell>
          <cell r="BX537">
            <v>0.26600000000000001</v>
          </cell>
          <cell r="BY537">
            <v>0.34200000000000003</v>
          </cell>
          <cell r="BZ537">
            <v>0.253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2.5000000000000001E-2</v>
          </cell>
          <cell r="CF537">
            <v>2.5000000000000001E-2</v>
          </cell>
          <cell r="CG537">
            <v>0.78500000000000003</v>
          </cell>
          <cell r="CH537">
            <v>0.78500000000000003</v>
          </cell>
          <cell r="CI537">
            <v>0.73399999999999999</v>
          </cell>
          <cell r="CJ537">
            <v>0.69599999999999995</v>
          </cell>
          <cell r="CK537">
            <v>0.58199999999999996</v>
          </cell>
          <cell r="CL537">
            <v>0.54400000000000004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2.5000000000000001E-2</v>
          </cell>
          <cell r="CU537">
            <v>1.2999999999999999E-2</v>
          </cell>
          <cell r="CV537">
            <v>0</v>
          </cell>
          <cell r="CW537">
            <v>0</v>
          </cell>
          <cell r="CX537">
            <v>0</v>
          </cell>
          <cell r="CY537">
            <v>1.2999999999999999E-2</v>
          </cell>
          <cell r="CZ537">
            <v>0</v>
          </cell>
          <cell r="DA537">
            <v>1.2999999999999999E-2</v>
          </cell>
          <cell r="DB537">
            <v>3.7999999999999999E-2</v>
          </cell>
          <cell r="DC537">
            <v>2.5000000000000001E-2</v>
          </cell>
          <cell r="DD537">
            <v>1.2999999999999999E-2</v>
          </cell>
          <cell r="DE537">
            <v>0.127</v>
          </cell>
          <cell r="DF537">
            <v>0.10100000000000001</v>
          </cell>
          <cell r="DG537">
            <v>0.13900000000000001</v>
          </cell>
          <cell r="DH537">
            <v>0.114</v>
          </cell>
          <cell r="DI537">
            <v>0.152</v>
          </cell>
          <cell r="DJ537">
            <v>0.215</v>
          </cell>
          <cell r="DK537">
            <v>0.19</v>
          </cell>
          <cell r="DL537">
            <v>0.20300000000000001</v>
          </cell>
          <cell r="DM537">
            <v>0.215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6.3E-2</v>
          </cell>
          <cell r="DW537">
            <v>0.873</v>
          </cell>
          <cell r="DX537">
            <v>0.89900000000000002</v>
          </cell>
          <cell r="DY537">
            <v>0.86099999999999999</v>
          </cell>
          <cell r="DZ537">
            <v>0.873</v>
          </cell>
          <cell r="EA537">
            <v>0.84799999999999998</v>
          </cell>
          <cell r="EB537">
            <v>0.77200000000000002</v>
          </cell>
          <cell r="EC537">
            <v>0.77200000000000002</v>
          </cell>
          <cell r="ED537">
            <v>0.747</v>
          </cell>
          <cell r="EE537">
            <v>0.69599999999999995</v>
          </cell>
          <cell r="EF537">
            <v>0.50600000000000001</v>
          </cell>
          <cell r="EG537">
            <v>1.2999999999999999E-2</v>
          </cell>
          <cell r="EH537">
            <v>0</v>
          </cell>
          <cell r="EJ537">
            <v>0.26600000000000001</v>
          </cell>
          <cell r="EK537">
            <v>2.5000000000000001E-2</v>
          </cell>
          <cell r="EL537">
            <v>3.7999999999999999E-2</v>
          </cell>
          <cell r="EN537">
            <v>5.0999999999999997E-2</v>
          </cell>
          <cell r="EO537">
            <v>0.30399999999999999</v>
          </cell>
          <cell r="EP537">
            <v>0.24099999999999999</v>
          </cell>
          <cell r="ER537">
            <v>1.2999999999999999E-2</v>
          </cell>
          <cell r="ES537">
            <v>3.7999999999999999E-2</v>
          </cell>
          <cell r="ET537">
            <v>5.0999999999999997E-2</v>
          </cell>
          <cell r="EV537">
            <v>0.16500000000000001</v>
          </cell>
          <cell r="EW537">
            <v>0.62</v>
          </cell>
          <cell r="EX537">
            <v>0.67100000000000004</v>
          </cell>
          <cell r="EZ537">
            <v>8.4600000000000009</v>
          </cell>
          <cell r="FA537">
            <v>0</v>
          </cell>
          <cell r="FB537">
            <v>0</v>
          </cell>
          <cell r="FC537">
            <v>0</v>
          </cell>
          <cell r="FD537">
            <v>3.7999999999999999E-2</v>
          </cell>
          <cell r="FE537">
            <v>5.0999999999999997E-2</v>
          </cell>
          <cell r="FF537">
            <v>6.3E-2</v>
          </cell>
          <cell r="FG537">
            <v>0.114</v>
          </cell>
          <cell r="FH537">
            <v>0.152</v>
          </cell>
          <cell r="FI537">
            <v>0.10100000000000001</v>
          </cell>
          <cell r="FJ537">
            <v>0.443</v>
          </cell>
          <cell r="FK537">
            <v>3.7999999999999999E-2</v>
          </cell>
          <cell r="GA537">
            <v>0</v>
          </cell>
          <cell r="GB537">
            <v>0</v>
          </cell>
          <cell r="GC537">
            <v>0</v>
          </cell>
          <cell r="GD537">
            <v>2.5000000000000001E-2</v>
          </cell>
          <cell r="GE537">
            <v>1.2999999999999999E-2</v>
          </cell>
          <cell r="GF537">
            <v>0</v>
          </cell>
          <cell r="GG537">
            <v>0.36699999999999999</v>
          </cell>
          <cell r="GH537">
            <v>0.35399999999999998</v>
          </cell>
          <cell r="GI537">
            <v>0.316</v>
          </cell>
          <cell r="GJ537">
            <v>0.32900000000000001</v>
          </cell>
          <cell r="GK537">
            <v>0.38</v>
          </cell>
          <cell r="GL537">
            <v>0.30399999999999999</v>
          </cell>
          <cell r="GM537">
            <v>0.56999999999999995</v>
          </cell>
          <cell r="GN537">
            <v>0.43</v>
          </cell>
          <cell r="GO537">
            <v>0.53200000000000003</v>
          </cell>
          <cell r="GP537">
            <v>0.46800000000000003</v>
          </cell>
          <cell r="GQ537">
            <v>0.46800000000000003</v>
          </cell>
          <cell r="GR537">
            <v>0.60799999999999998</v>
          </cell>
          <cell r="GS537">
            <v>1.2999999999999999E-2</v>
          </cell>
          <cell r="GT537">
            <v>0.10100000000000001</v>
          </cell>
          <cell r="GU537">
            <v>6.3E-2</v>
          </cell>
          <cell r="GV537">
            <v>6.3E-2</v>
          </cell>
          <cell r="GW537">
            <v>8.8999999999999996E-2</v>
          </cell>
          <cell r="GX537">
            <v>3.7999999999999999E-2</v>
          </cell>
          <cell r="GY537">
            <v>5.0999999999999997E-2</v>
          </cell>
          <cell r="GZ537">
            <v>8.8999999999999996E-2</v>
          </cell>
          <cell r="HA537">
            <v>7.5999999999999998E-2</v>
          </cell>
          <cell r="HB537">
            <v>7.5999999999999998E-2</v>
          </cell>
          <cell r="HC537">
            <v>3.7999999999999999E-2</v>
          </cell>
          <cell r="HD537">
            <v>3.7999999999999999E-2</v>
          </cell>
          <cell r="HE537">
            <v>0</v>
          </cell>
          <cell r="HF537">
            <v>2.5000000000000001E-2</v>
          </cell>
          <cell r="HG537">
            <v>1.2999999999999999E-2</v>
          </cell>
          <cell r="HH537">
            <v>3.7999999999999999E-2</v>
          </cell>
          <cell r="HI537">
            <v>1.2999999999999999E-2</v>
          </cell>
          <cell r="HJ537">
            <v>1.2999999999999999E-2</v>
          </cell>
        </row>
        <row r="538">
          <cell r="G538" t="str">
            <v>WENTWORTH</v>
          </cell>
          <cell r="L538" t="str">
            <v>Englewood-Gresham Elementary Network</v>
          </cell>
          <cell r="AB538">
            <v>610223</v>
          </cell>
          <cell r="AR538" t="str">
            <v>35</v>
          </cell>
          <cell r="AS538" t="str">
            <v>strong</v>
          </cell>
          <cell r="AT538" t="str">
            <v>neutral</v>
          </cell>
          <cell r="AU538" t="str">
            <v>strong</v>
          </cell>
          <cell r="AV538">
            <v>62</v>
          </cell>
          <cell r="AW538">
            <v>40</v>
          </cell>
          <cell r="AX538">
            <v>67</v>
          </cell>
          <cell r="AY538">
            <v>72</v>
          </cell>
          <cell r="AZ538">
            <v>0</v>
          </cell>
          <cell r="BA538">
            <v>0</v>
          </cell>
          <cell r="BB538">
            <v>68</v>
          </cell>
          <cell r="BC538">
            <v>0</v>
          </cell>
          <cell r="BI538">
            <v>1.4E-2</v>
          </cell>
          <cell r="BJ538">
            <v>1.4E-2</v>
          </cell>
          <cell r="BK538">
            <v>1.4E-2</v>
          </cell>
          <cell r="BL538">
            <v>1.4E-2</v>
          </cell>
          <cell r="BM538">
            <v>4.2000000000000003E-2</v>
          </cell>
          <cell r="BN538">
            <v>4.2000000000000003E-2</v>
          </cell>
          <cell r="BO538">
            <v>8.3000000000000004E-2</v>
          </cell>
          <cell r="BP538">
            <v>8.3000000000000004E-2</v>
          </cell>
          <cell r="BQ538">
            <v>6.9000000000000006E-2</v>
          </cell>
          <cell r="BR538">
            <v>2.8000000000000001E-2</v>
          </cell>
          <cell r="BS538">
            <v>5.6000000000000001E-2</v>
          </cell>
          <cell r="BT538">
            <v>8.3000000000000004E-2</v>
          </cell>
          <cell r="BU538">
            <v>0.30599999999999999</v>
          </cell>
          <cell r="BV538">
            <v>0.23599999999999999</v>
          </cell>
          <cell r="BW538">
            <v>0.23599999999999999</v>
          </cell>
          <cell r="BX538">
            <v>0.13900000000000001</v>
          </cell>
          <cell r="BY538">
            <v>0.222</v>
          </cell>
          <cell r="BZ538">
            <v>0.31900000000000001</v>
          </cell>
          <cell r="CA538">
            <v>0</v>
          </cell>
          <cell r="CB538">
            <v>1.4E-2</v>
          </cell>
          <cell r="CC538">
            <v>0</v>
          </cell>
          <cell r="CD538">
            <v>0</v>
          </cell>
          <cell r="CE538">
            <v>1.4E-2</v>
          </cell>
          <cell r="CF538">
            <v>0</v>
          </cell>
          <cell r="CG538">
            <v>0.59699999999999998</v>
          </cell>
          <cell r="CH538">
            <v>0.65300000000000002</v>
          </cell>
          <cell r="CI538">
            <v>0.68100000000000005</v>
          </cell>
          <cell r="CJ538">
            <v>0.81899999999999995</v>
          </cell>
          <cell r="CK538">
            <v>0.66700000000000004</v>
          </cell>
          <cell r="CL538">
            <v>0.55600000000000005</v>
          </cell>
          <cell r="CM538">
            <v>2.8000000000000001E-2</v>
          </cell>
          <cell r="CN538">
            <v>0</v>
          </cell>
          <cell r="CO538">
            <v>1.4E-2</v>
          </cell>
          <cell r="CP538">
            <v>2.8000000000000001E-2</v>
          </cell>
          <cell r="CQ538">
            <v>1.4E-2</v>
          </cell>
          <cell r="CR538">
            <v>1.4E-2</v>
          </cell>
          <cell r="CS538">
            <v>2.8000000000000001E-2</v>
          </cell>
          <cell r="CT538">
            <v>0.13900000000000001</v>
          </cell>
          <cell r="CU538">
            <v>6.9000000000000006E-2</v>
          </cell>
          <cell r="CV538">
            <v>4.2000000000000003E-2</v>
          </cell>
          <cell r="CW538">
            <v>8.3000000000000004E-2</v>
          </cell>
          <cell r="CX538">
            <v>6.9000000000000006E-2</v>
          </cell>
          <cell r="CY538">
            <v>9.7000000000000003E-2</v>
          </cell>
          <cell r="CZ538">
            <v>6.9000000000000006E-2</v>
          </cell>
          <cell r="DA538">
            <v>0.111</v>
          </cell>
          <cell r="DB538">
            <v>0.111</v>
          </cell>
          <cell r="DC538">
            <v>6.9000000000000006E-2</v>
          </cell>
          <cell r="DD538">
            <v>0.111</v>
          </cell>
          <cell r="DE538">
            <v>9.7000000000000003E-2</v>
          </cell>
          <cell r="DF538">
            <v>0.125</v>
          </cell>
          <cell r="DG538">
            <v>0.16700000000000001</v>
          </cell>
          <cell r="DH538">
            <v>0.111</v>
          </cell>
          <cell r="DI538">
            <v>0.153</v>
          </cell>
          <cell r="DJ538">
            <v>0.23599999999999999</v>
          </cell>
          <cell r="DK538">
            <v>0.20799999999999999</v>
          </cell>
          <cell r="DL538">
            <v>0.222</v>
          </cell>
          <cell r="DM538">
            <v>0.13900000000000001</v>
          </cell>
          <cell r="DN538">
            <v>1.4E-2</v>
          </cell>
          <cell r="DO538">
            <v>0</v>
          </cell>
          <cell r="DP538">
            <v>0</v>
          </cell>
          <cell r="DQ538">
            <v>1.4E-2</v>
          </cell>
          <cell r="DR538">
            <v>0</v>
          </cell>
          <cell r="DS538">
            <v>0</v>
          </cell>
          <cell r="DT538">
            <v>0</v>
          </cell>
          <cell r="DU538">
            <v>1.4E-2</v>
          </cell>
          <cell r="DV538">
            <v>0</v>
          </cell>
          <cell r="DW538">
            <v>0.81899999999999995</v>
          </cell>
          <cell r="DX538">
            <v>0.79200000000000004</v>
          </cell>
          <cell r="DY538">
            <v>0.75</v>
          </cell>
          <cell r="DZ538">
            <v>0.75</v>
          </cell>
          <cell r="EA538">
            <v>0.76400000000000001</v>
          </cell>
          <cell r="EB538">
            <v>0.63900000000000001</v>
          </cell>
          <cell r="EC538">
            <v>0.65300000000000002</v>
          </cell>
          <cell r="ED538">
            <v>0.55600000000000005</v>
          </cell>
          <cell r="EE538">
            <v>0.68100000000000005</v>
          </cell>
          <cell r="EF538">
            <v>0.38900000000000001</v>
          </cell>
          <cell r="EG538">
            <v>4.2000000000000003E-2</v>
          </cell>
          <cell r="EH538">
            <v>0</v>
          </cell>
          <cell r="EJ538">
            <v>0.27800000000000002</v>
          </cell>
          <cell r="EK538">
            <v>9.7000000000000003E-2</v>
          </cell>
          <cell r="EL538">
            <v>2.8000000000000001E-2</v>
          </cell>
          <cell r="EN538">
            <v>8.3000000000000004E-2</v>
          </cell>
          <cell r="EO538">
            <v>0.19400000000000001</v>
          </cell>
          <cell r="EP538">
            <v>0.25</v>
          </cell>
          <cell r="ER538">
            <v>5.6000000000000001E-2</v>
          </cell>
          <cell r="ES538">
            <v>8.3000000000000004E-2</v>
          </cell>
          <cell r="ET538">
            <v>0.16700000000000001</v>
          </cell>
          <cell r="EV538">
            <v>0.19400000000000001</v>
          </cell>
          <cell r="EW538">
            <v>0.58299999999999996</v>
          </cell>
          <cell r="EX538">
            <v>0.55600000000000005</v>
          </cell>
          <cell r="EZ538">
            <v>8.4600000000000009</v>
          </cell>
          <cell r="FA538">
            <v>0</v>
          </cell>
          <cell r="FB538">
            <v>0</v>
          </cell>
          <cell r="FC538">
            <v>2.8000000000000001E-2</v>
          </cell>
          <cell r="FD538">
            <v>5.6000000000000001E-2</v>
          </cell>
          <cell r="FE538">
            <v>4.2000000000000003E-2</v>
          </cell>
          <cell r="FF538">
            <v>4.2000000000000003E-2</v>
          </cell>
          <cell r="FG538">
            <v>8.3000000000000004E-2</v>
          </cell>
          <cell r="FH538">
            <v>6.9000000000000006E-2</v>
          </cell>
          <cell r="FI538">
            <v>0.16700000000000001</v>
          </cell>
          <cell r="FJ538">
            <v>0.45800000000000002</v>
          </cell>
          <cell r="FK538">
            <v>5.6000000000000001E-2</v>
          </cell>
          <cell r="GA538">
            <v>1.4E-2</v>
          </cell>
          <cell r="GB538">
            <v>0</v>
          </cell>
          <cell r="GC538">
            <v>0</v>
          </cell>
          <cell r="GD538">
            <v>0</v>
          </cell>
          <cell r="GE538">
            <v>8.3000000000000004E-2</v>
          </cell>
          <cell r="GF538">
            <v>0</v>
          </cell>
          <cell r="GG538">
            <v>0.23599999999999999</v>
          </cell>
          <cell r="GH538">
            <v>0.222</v>
          </cell>
          <cell r="GI538">
            <v>0.19400000000000001</v>
          </cell>
          <cell r="GJ538">
            <v>0.19400000000000001</v>
          </cell>
          <cell r="GK538">
            <v>0.26400000000000001</v>
          </cell>
          <cell r="GL538">
            <v>0.23599999999999999</v>
          </cell>
          <cell r="GM538">
            <v>0.52800000000000002</v>
          </cell>
          <cell r="GN538">
            <v>0.38900000000000001</v>
          </cell>
          <cell r="GO538">
            <v>0.45800000000000002</v>
          </cell>
          <cell r="GP538">
            <v>0.45800000000000002</v>
          </cell>
          <cell r="GQ538">
            <v>0.41699999999999998</v>
          </cell>
          <cell r="GR538">
            <v>0.59699999999999998</v>
          </cell>
          <cell r="GS538">
            <v>0.111</v>
          </cell>
          <cell r="GT538">
            <v>0.23599999999999999</v>
          </cell>
          <cell r="GU538">
            <v>0.19400000000000001</v>
          </cell>
          <cell r="GV538">
            <v>0.19400000000000001</v>
          </cell>
          <cell r="GW538">
            <v>9.7000000000000003E-2</v>
          </cell>
          <cell r="GX538">
            <v>2.8000000000000001E-2</v>
          </cell>
          <cell r="GY538">
            <v>6.9000000000000006E-2</v>
          </cell>
          <cell r="GZ538">
            <v>8.3000000000000004E-2</v>
          </cell>
          <cell r="HA538">
            <v>8.3000000000000004E-2</v>
          </cell>
          <cell r="HB538">
            <v>8.3000000000000004E-2</v>
          </cell>
          <cell r="HC538">
            <v>6.9000000000000006E-2</v>
          </cell>
          <cell r="HD538">
            <v>8.3000000000000004E-2</v>
          </cell>
          <cell r="HE538">
            <v>4.2000000000000003E-2</v>
          </cell>
          <cell r="HF538">
            <v>6.9000000000000006E-2</v>
          </cell>
          <cell r="HG538">
            <v>6.9000000000000006E-2</v>
          </cell>
          <cell r="HH538">
            <v>6.9000000000000006E-2</v>
          </cell>
          <cell r="HI538">
            <v>6.9000000000000006E-2</v>
          </cell>
          <cell r="HJ538">
            <v>5.6000000000000001E-2</v>
          </cell>
        </row>
        <row r="539">
          <cell r="G539" t="str">
            <v>WEST PULLMAN</v>
          </cell>
          <cell r="L539" t="str">
            <v>Lake Calumet Elementary Network</v>
          </cell>
          <cell r="AB539">
            <v>610224</v>
          </cell>
          <cell r="AR539" t="str">
            <v>&lt; 30</v>
          </cell>
          <cell r="AS539" t="str">
            <v/>
          </cell>
          <cell r="AT539" t="str">
            <v/>
          </cell>
          <cell r="AU539" t="str">
            <v/>
          </cell>
        </row>
        <row r="540">
          <cell r="G540" t="str">
            <v>WHISTLER</v>
          </cell>
          <cell r="L540" t="str">
            <v>Lake Calumet Elementary Network</v>
          </cell>
          <cell r="AB540">
            <v>610225</v>
          </cell>
          <cell r="AR540" t="str">
            <v>71</v>
          </cell>
          <cell r="AS540" t="str">
            <v>neutral</v>
          </cell>
          <cell r="AT540" t="str">
            <v>neutral</v>
          </cell>
          <cell r="AU540" t="str">
            <v>neutral</v>
          </cell>
          <cell r="AV540">
            <v>49</v>
          </cell>
          <cell r="AW540">
            <v>40</v>
          </cell>
          <cell r="AX540">
            <v>44</v>
          </cell>
          <cell r="AY540">
            <v>164</v>
          </cell>
          <cell r="AZ540">
            <v>1</v>
          </cell>
          <cell r="BA540">
            <v>0</v>
          </cell>
          <cell r="BB540">
            <v>158</v>
          </cell>
          <cell r="BC540">
            <v>1</v>
          </cell>
          <cell r="BI540">
            <v>1.2E-2</v>
          </cell>
          <cell r="BJ540">
            <v>6.0000000000000001E-3</v>
          </cell>
          <cell r="BK540">
            <v>0</v>
          </cell>
          <cell r="BL540">
            <v>1.2E-2</v>
          </cell>
          <cell r="BM540">
            <v>0.03</v>
          </cell>
          <cell r="BN540">
            <v>4.9000000000000002E-2</v>
          </cell>
          <cell r="BO540">
            <v>4.2999999999999997E-2</v>
          </cell>
          <cell r="BP540">
            <v>0.03</v>
          </cell>
          <cell r="BQ540">
            <v>5.5E-2</v>
          </cell>
          <cell r="BR540">
            <v>7.9000000000000001E-2</v>
          </cell>
          <cell r="BS540">
            <v>0.14000000000000001</v>
          </cell>
          <cell r="BT540">
            <v>0.14000000000000001</v>
          </cell>
          <cell r="BU540">
            <v>0.311</v>
          </cell>
          <cell r="BV540">
            <v>0.27400000000000002</v>
          </cell>
          <cell r="BW540">
            <v>0.317</v>
          </cell>
          <cell r="BX540">
            <v>0.22</v>
          </cell>
          <cell r="BY540">
            <v>0.34100000000000003</v>
          </cell>
          <cell r="BZ540">
            <v>0.317</v>
          </cell>
          <cell r="CA540">
            <v>1.7999999999999999E-2</v>
          </cell>
          <cell r="CB540">
            <v>1.2E-2</v>
          </cell>
          <cell r="CC540">
            <v>3.6999999999999998E-2</v>
          </cell>
          <cell r="CD540">
            <v>3.6999999999999998E-2</v>
          </cell>
          <cell r="CE540">
            <v>3.6999999999999998E-2</v>
          </cell>
          <cell r="CF540">
            <v>5.5E-2</v>
          </cell>
          <cell r="CG540">
            <v>0.61599999999999999</v>
          </cell>
          <cell r="CH540">
            <v>0.67700000000000005</v>
          </cell>
          <cell r="CI540">
            <v>0.59099999999999997</v>
          </cell>
          <cell r="CJ540">
            <v>0.65200000000000002</v>
          </cell>
          <cell r="CK540">
            <v>0.45100000000000001</v>
          </cell>
          <cell r="CL540">
            <v>0.439</v>
          </cell>
          <cell r="CM540">
            <v>1.2E-2</v>
          </cell>
          <cell r="CN540">
            <v>6.0000000000000001E-3</v>
          </cell>
          <cell r="CO540">
            <v>1.7999999999999999E-2</v>
          </cell>
          <cell r="CP540">
            <v>6.0000000000000001E-3</v>
          </cell>
          <cell r="CQ540">
            <v>2.4E-2</v>
          </cell>
          <cell r="CR540">
            <v>1.7999999999999999E-2</v>
          </cell>
          <cell r="CS540">
            <v>1.2E-2</v>
          </cell>
          <cell r="CT540">
            <v>4.9000000000000002E-2</v>
          </cell>
          <cell r="CU540">
            <v>0.03</v>
          </cell>
          <cell r="CV540">
            <v>1.7999999999999999E-2</v>
          </cell>
          <cell r="CW540">
            <v>3.6999999999999998E-2</v>
          </cell>
          <cell r="CX540">
            <v>3.6999999999999998E-2</v>
          </cell>
          <cell r="CY540">
            <v>2.4E-2</v>
          </cell>
          <cell r="CZ540">
            <v>3.6999999999999998E-2</v>
          </cell>
          <cell r="DA540">
            <v>7.9000000000000001E-2</v>
          </cell>
          <cell r="DB540">
            <v>9.0999999999999998E-2</v>
          </cell>
          <cell r="DC540">
            <v>9.8000000000000004E-2</v>
          </cell>
          <cell r="DD540">
            <v>9.0999999999999998E-2</v>
          </cell>
          <cell r="DE540">
            <v>0.19500000000000001</v>
          </cell>
          <cell r="DF540">
            <v>0.25</v>
          </cell>
          <cell r="DG540">
            <v>0.23799999999999999</v>
          </cell>
          <cell r="DH540">
            <v>0.26800000000000002</v>
          </cell>
          <cell r="DI540">
            <v>0.23799999999999999</v>
          </cell>
          <cell r="DJ540">
            <v>0.23200000000000001</v>
          </cell>
          <cell r="DK540">
            <v>0.28000000000000003</v>
          </cell>
          <cell r="DL540">
            <v>0.20100000000000001</v>
          </cell>
          <cell r="DM540">
            <v>0.20699999999999999</v>
          </cell>
          <cell r="DN540">
            <v>2.4E-2</v>
          </cell>
          <cell r="DO540">
            <v>2.4E-2</v>
          </cell>
          <cell r="DP540">
            <v>4.2999999999999997E-2</v>
          </cell>
          <cell r="DQ540">
            <v>2.4E-2</v>
          </cell>
          <cell r="DR540">
            <v>1.2E-2</v>
          </cell>
          <cell r="DS540">
            <v>2.4E-2</v>
          </cell>
          <cell r="DT540">
            <v>2.4E-2</v>
          </cell>
          <cell r="DU540">
            <v>4.2999999999999997E-2</v>
          </cell>
          <cell r="DV540">
            <v>5.5E-2</v>
          </cell>
          <cell r="DW540">
            <v>0.75</v>
          </cell>
          <cell r="DX540">
            <v>0.68300000000000005</v>
          </cell>
          <cell r="DY540">
            <v>0.66500000000000004</v>
          </cell>
          <cell r="DZ540">
            <v>0.67700000000000005</v>
          </cell>
          <cell r="EA540">
            <v>0.68899999999999995</v>
          </cell>
          <cell r="EB540">
            <v>0.64600000000000002</v>
          </cell>
          <cell r="EC540">
            <v>0.59099999999999997</v>
          </cell>
          <cell r="ED540">
            <v>0.61</v>
          </cell>
          <cell r="EE540">
            <v>0.61599999999999999</v>
          </cell>
          <cell r="EF540">
            <v>0.36</v>
          </cell>
          <cell r="EG540">
            <v>3.6999999999999998E-2</v>
          </cell>
          <cell r="EH540">
            <v>1.2E-2</v>
          </cell>
          <cell r="EJ540">
            <v>0.29299999999999998</v>
          </cell>
          <cell r="EK540">
            <v>7.9000000000000001E-2</v>
          </cell>
          <cell r="EL540">
            <v>9.0999999999999998E-2</v>
          </cell>
          <cell r="EN540">
            <v>0.128</v>
          </cell>
          <cell r="EO540">
            <v>0.28000000000000003</v>
          </cell>
          <cell r="EP540">
            <v>0.29899999999999999</v>
          </cell>
          <cell r="ER540">
            <v>0.03</v>
          </cell>
          <cell r="ES540">
            <v>0.03</v>
          </cell>
          <cell r="ET540">
            <v>7.2999999999999995E-2</v>
          </cell>
          <cell r="EV540">
            <v>0.189</v>
          </cell>
          <cell r="EW540">
            <v>0.57299999999999995</v>
          </cell>
          <cell r="EX540">
            <v>0.52400000000000002</v>
          </cell>
          <cell r="EZ540">
            <v>7.34</v>
          </cell>
          <cell r="FA540">
            <v>2.4E-2</v>
          </cell>
          <cell r="FB540">
            <v>2.4E-2</v>
          </cell>
          <cell r="FC540">
            <v>4.2999999999999997E-2</v>
          </cell>
          <cell r="FD540">
            <v>4.2999999999999997E-2</v>
          </cell>
          <cell r="FE540">
            <v>9.8000000000000004E-2</v>
          </cell>
          <cell r="FF540">
            <v>6.7000000000000004E-2</v>
          </cell>
          <cell r="FG540">
            <v>0.104</v>
          </cell>
          <cell r="FH540">
            <v>0.21299999999999999</v>
          </cell>
          <cell r="FI540">
            <v>0.14599999999999999</v>
          </cell>
          <cell r="FJ540">
            <v>0.22</v>
          </cell>
          <cell r="FK540">
            <v>1.7999999999999999E-2</v>
          </cell>
          <cell r="GA540">
            <v>3.6999999999999998E-2</v>
          </cell>
          <cell r="GB540">
            <v>3.6999999999999998E-2</v>
          </cell>
          <cell r="GC540">
            <v>3.6999999999999998E-2</v>
          </cell>
          <cell r="GD540">
            <v>6.0000000000000001E-3</v>
          </cell>
          <cell r="GE540">
            <v>0.13400000000000001</v>
          </cell>
          <cell r="GF540">
            <v>2.4E-2</v>
          </cell>
          <cell r="GG540">
            <v>0.36599999999999999</v>
          </cell>
          <cell r="GH540">
            <v>0.27400000000000002</v>
          </cell>
          <cell r="GI540">
            <v>0.29899999999999999</v>
          </cell>
          <cell r="GJ540">
            <v>0.29899999999999999</v>
          </cell>
          <cell r="GK540">
            <v>0.372</v>
          </cell>
          <cell r="GL540">
            <v>0.29899999999999999</v>
          </cell>
          <cell r="GM540">
            <v>0.44500000000000001</v>
          </cell>
          <cell r="GN540">
            <v>0.36</v>
          </cell>
          <cell r="GO540">
            <v>0.40200000000000002</v>
          </cell>
          <cell r="GP540">
            <v>0.48799999999999999</v>
          </cell>
          <cell r="GQ540">
            <v>0.28699999999999998</v>
          </cell>
          <cell r="GR540">
            <v>0.53</v>
          </cell>
          <cell r="GS540">
            <v>6.7000000000000004E-2</v>
          </cell>
          <cell r="GT540">
            <v>0.183</v>
          </cell>
          <cell r="GU540">
            <v>0.128</v>
          </cell>
          <cell r="GV540">
            <v>6.7000000000000004E-2</v>
          </cell>
          <cell r="GW540">
            <v>7.2999999999999995E-2</v>
          </cell>
          <cell r="GX540">
            <v>3.6999999999999998E-2</v>
          </cell>
          <cell r="GY540">
            <v>4.2999999999999997E-2</v>
          </cell>
          <cell r="GZ540">
            <v>7.2999999999999995E-2</v>
          </cell>
          <cell r="HA540">
            <v>6.0999999999999999E-2</v>
          </cell>
          <cell r="HB540">
            <v>6.7000000000000004E-2</v>
          </cell>
          <cell r="HC540">
            <v>6.0999999999999999E-2</v>
          </cell>
          <cell r="HD540">
            <v>4.2999999999999997E-2</v>
          </cell>
          <cell r="HE540">
            <v>4.2999999999999997E-2</v>
          </cell>
          <cell r="HF540">
            <v>7.2999999999999995E-2</v>
          </cell>
          <cell r="HG540">
            <v>7.2999999999999995E-2</v>
          </cell>
          <cell r="HH540">
            <v>7.2999999999999995E-2</v>
          </cell>
          <cell r="HI540">
            <v>7.2999999999999995E-2</v>
          </cell>
          <cell r="HJ540">
            <v>6.7000000000000004E-2</v>
          </cell>
        </row>
        <row r="541">
          <cell r="G541" t="str">
            <v>SANDOVAL</v>
          </cell>
          <cell r="L541" t="str">
            <v>Midway Elementary Network</v>
          </cell>
          <cell r="AB541">
            <v>610226</v>
          </cell>
          <cell r="AR541" t="str">
            <v>64</v>
          </cell>
          <cell r="AS541" t="str">
            <v>weak</v>
          </cell>
          <cell r="AT541" t="str">
            <v>neutral</v>
          </cell>
          <cell r="AU541" t="str">
            <v>neutral</v>
          </cell>
          <cell r="AV541">
            <v>33</v>
          </cell>
          <cell r="AW541">
            <v>55</v>
          </cell>
          <cell r="AX541">
            <v>54</v>
          </cell>
          <cell r="AY541">
            <v>498</v>
          </cell>
          <cell r="AZ541">
            <v>19</v>
          </cell>
          <cell r="BA541">
            <v>0</v>
          </cell>
          <cell r="BB541">
            <v>2</v>
          </cell>
          <cell r="BC541">
            <v>462</v>
          </cell>
          <cell r="BI541">
            <v>1.7999999999999999E-2</v>
          </cell>
          <cell r="BJ541">
            <v>1.7999999999999999E-2</v>
          </cell>
          <cell r="BK541">
            <v>3.4000000000000002E-2</v>
          </cell>
          <cell r="BL541">
            <v>1.2E-2</v>
          </cell>
          <cell r="BM541">
            <v>0.02</v>
          </cell>
          <cell r="BN541">
            <v>9.1999999999999998E-2</v>
          </cell>
          <cell r="BO541">
            <v>9.1999999999999998E-2</v>
          </cell>
          <cell r="BP541">
            <v>0.05</v>
          </cell>
          <cell r="BQ541">
            <v>6.8000000000000005E-2</v>
          </cell>
          <cell r="BR541">
            <v>4.2000000000000003E-2</v>
          </cell>
          <cell r="BS541">
            <v>0.14299999999999999</v>
          </cell>
          <cell r="BT541">
            <v>0.20699999999999999</v>
          </cell>
          <cell r="BU541">
            <v>0.438</v>
          </cell>
          <cell r="BV541">
            <v>0.36899999999999999</v>
          </cell>
          <cell r="BW541">
            <v>0.45800000000000002</v>
          </cell>
          <cell r="BX541">
            <v>0.28899999999999998</v>
          </cell>
          <cell r="BY541">
            <v>0.36299999999999999</v>
          </cell>
          <cell r="BZ541">
            <v>0.32700000000000001</v>
          </cell>
          <cell r="CA541">
            <v>1.6E-2</v>
          </cell>
          <cell r="CB541">
            <v>2.5999999999999999E-2</v>
          </cell>
          <cell r="CC541">
            <v>2.5999999999999999E-2</v>
          </cell>
          <cell r="CD541">
            <v>2.1999999999999999E-2</v>
          </cell>
          <cell r="CE541">
            <v>2.5999999999999999E-2</v>
          </cell>
          <cell r="CF541">
            <v>0.03</v>
          </cell>
          <cell r="CG541">
            <v>0.436</v>
          </cell>
          <cell r="CH541">
            <v>0.53600000000000003</v>
          </cell>
          <cell r="CI541">
            <v>0.41399999999999998</v>
          </cell>
          <cell r="CJ541">
            <v>0.63500000000000001</v>
          </cell>
          <cell r="CK541">
            <v>0.44800000000000001</v>
          </cell>
          <cell r="CL541">
            <v>0.34300000000000003</v>
          </cell>
          <cell r="CM541">
            <v>4.0000000000000001E-3</v>
          </cell>
          <cell r="CN541">
            <v>2E-3</v>
          </cell>
          <cell r="CO541">
            <v>2E-3</v>
          </cell>
          <cell r="CP541">
            <v>6.0000000000000001E-3</v>
          </cell>
          <cell r="CQ541">
            <v>4.0000000000000001E-3</v>
          </cell>
          <cell r="CR541">
            <v>6.0000000000000001E-3</v>
          </cell>
          <cell r="CS541">
            <v>0.02</v>
          </cell>
          <cell r="CT541">
            <v>7.0000000000000007E-2</v>
          </cell>
          <cell r="CU541">
            <v>2.1999999999999999E-2</v>
          </cell>
          <cell r="CV541">
            <v>4.0000000000000001E-3</v>
          </cell>
          <cell r="CW541">
            <v>1.4E-2</v>
          </cell>
          <cell r="CX541">
            <v>1.7999999999999999E-2</v>
          </cell>
          <cell r="CY541">
            <v>3.5999999999999997E-2</v>
          </cell>
          <cell r="CZ541">
            <v>1.6E-2</v>
          </cell>
          <cell r="DA541">
            <v>3.2000000000000001E-2</v>
          </cell>
          <cell r="DB541">
            <v>6.4000000000000001E-2</v>
          </cell>
          <cell r="DC541">
            <v>8.7999999999999995E-2</v>
          </cell>
          <cell r="DD541">
            <v>4.5999999999999999E-2</v>
          </cell>
          <cell r="DE541">
            <v>0.127</v>
          </cell>
          <cell r="DF541">
            <v>0.17100000000000001</v>
          </cell>
          <cell r="DG541">
            <v>0.217</v>
          </cell>
          <cell r="DH541">
            <v>0.183</v>
          </cell>
          <cell r="DI541">
            <v>0.193</v>
          </cell>
          <cell r="DJ541">
            <v>0.249</v>
          </cell>
          <cell r="DK541">
            <v>0.255</v>
          </cell>
          <cell r="DL541">
            <v>0.23499999999999999</v>
          </cell>
          <cell r="DM541">
            <v>0.24099999999999999</v>
          </cell>
          <cell r="DN541">
            <v>0.01</v>
          </cell>
          <cell r="DO541">
            <v>1.4E-2</v>
          </cell>
          <cell r="DP541">
            <v>8.0000000000000002E-3</v>
          </cell>
          <cell r="DQ541">
            <v>0.01</v>
          </cell>
          <cell r="DR541">
            <v>6.0000000000000001E-3</v>
          </cell>
          <cell r="DS541">
            <v>1.2E-2</v>
          </cell>
          <cell r="DT541">
            <v>0.01</v>
          </cell>
          <cell r="DU541">
            <v>0.01</v>
          </cell>
          <cell r="DV541">
            <v>1.6E-2</v>
          </cell>
          <cell r="DW541">
            <v>0.85499999999999998</v>
          </cell>
          <cell r="DX541">
            <v>0.79900000000000004</v>
          </cell>
          <cell r="DY541">
            <v>0.755</v>
          </cell>
          <cell r="DZ541">
            <v>0.76500000000000001</v>
          </cell>
          <cell r="EA541">
            <v>0.78100000000000003</v>
          </cell>
          <cell r="EB541">
            <v>0.70099999999999996</v>
          </cell>
          <cell r="EC541">
            <v>0.65100000000000002</v>
          </cell>
          <cell r="ED541">
            <v>0.59599999999999997</v>
          </cell>
          <cell r="EE541">
            <v>0.67500000000000004</v>
          </cell>
          <cell r="EF541">
            <v>0.38</v>
          </cell>
          <cell r="EG541">
            <v>0.03</v>
          </cell>
          <cell r="EH541">
            <v>6.0000000000000001E-3</v>
          </cell>
          <cell r="EJ541">
            <v>0.20300000000000001</v>
          </cell>
          <cell r="EK541">
            <v>7.0000000000000007E-2</v>
          </cell>
          <cell r="EL541">
            <v>4.2000000000000003E-2</v>
          </cell>
          <cell r="EN541">
            <v>0.17899999999999999</v>
          </cell>
          <cell r="EO541">
            <v>0.32700000000000001</v>
          </cell>
          <cell r="EP541">
            <v>0.28499999999999998</v>
          </cell>
          <cell r="ER541">
            <v>0.11</v>
          </cell>
          <cell r="ES541">
            <v>8.7999999999999995E-2</v>
          </cell>
          <cell r="ET541">
            <v>0.114</v>
          </cell>
          <cell r="EV541">
            <v>0.129</v>
          </cell>
          <cell r="EW541">
            <v>0.48399999999999999</v>
          </cell>
          <cell r="EX541">
            <v>0.55200000000000005</v>
          </cell>
          <cell r="EZ541">
            <v>8.15</v>
          </cell>
          <cell r="FA541">
            <v>1.2E-2</v>
          </cell>
          <cell r="FB541">
            <v>1.2E-2</v>
          </cell>
          <cell r="FC541">
            <v>2.8000000000000001E-2</v>
          </cell>
          <cell r="FD541">
            <v>3.2000000000000001E-2</v>
          </cell>
          <cell r="FE541">
            <v>3.7999999999999999E-2</v>
          </cell>
          <cell r="FF541">
            <v>5.8000000000000003E-2</v>
          </cell>
          <cell r="FG541">
            <v>6.8000000000000005E-2</v>
          </cell>
          <cell r="FH541">
            <v>0.14299999999999999</v>
          </cell>
          <cell r="FI541">
            <v>0.17899999999999999</v>
          </cell>
          <cell r="FJ541">
            <v>0.34100000000000003</v>
          </cell>
          <cell r="FK541">
            <v>8.7999999999999995E-2</v>
          </cell>
          <cell r="GA541">
            <v>2E-3</v>
          </cell>
          <cell r="GB541">
            <v>6.0000000000000001E-3</v>
          </cell>
          <cell r="GC541">
            <v>6.0000000000000001E-3</v>
          </cell>
          <cell r="GD541">
            <v>0.02</v>
          </cell>
          <cell r="GE541">
            <v>0.13300000000000001</v>
          </cell>
          <cell r="GF541">
            <v>1.2E-2</v>
          </cell>
          <cell r="GG541">
            <v>0.27900000000000003</v>
          </cell>
          <cell r="GH541">
            <v>0.28100000000000003</v>
          </cell>
          <cell r="GI541">
            <v>0.31900000000000001</v>
          </cell>
          <cell r="GJ541">
            <v>0.315</v>
          </cell>
          <cell r="GK541">
            <v>0.39200000000000002</v>
          </cell>
          <cell r="GL541">
            <v>0.27700000000000002</v>
          </cell>
          <cell r="GM541">
            <v>0.60399999999999998</v>
          </cell>
          <cell r="GN541">
            <v>0.41199999999999998</v>
          </cell>
          <cell r="GO541">
            <v>0.47599999999999998</v>
          </cell>
          <cell r="GP541">
            <v>0.47599999999999998</v>
          </cell>
          <cell r="GQ541">
            <v>0.28299999999999997</v>
          </cell>
          <cell r="GR541">
            <v>0.56599999999999995</v>
          </cell>
          <cell r="GS541">
            <v>2.1999999999999999E-2</v>
          </cell>
          <cell r="GT541">
            <v>0.19500000000000001</v>
          </cell>
          <cell r="GU541">
            <v>9.6000000000000002E-2</v>
          </cell>
          <cell r="GV541">
            <v>7.5999999999999998E-2</v>
          </cell>
          <cell r="GW541">
            <v>8.4000000000000005E-2</v>
          </cell>
          <cell r="GX541">
            <v>4.5999999999999999E-2</v>
          </cell>
          <cell r="GY541">
            <v>0.01</v>
          </cell>
          <cell r="GZ541">
            <v>8.0000000000000002E-3</v>
          </cell>
          <cell r="HA541">
            <v>0.01</v>
          </cell>
          <cell r="HB541">
            <v>1.6E-2</v>
          </cell>
          <cell r="HC541">
            <v>1.2E-2</v>
          </cell>
          <cell r="HD541">
            <v>1.4E-2</v>
          </cell>
          <cell r="HE541">
            <v>8.2000000000000003E-2</v>
          </cell>
          <cell r="HF541">
            <v>9.8000000000000004E-2</v>
          </cell>
          <cell r="HG541">
            <v>9.1999999999999998E-2</v>
          </cell>
          <cell r="HH541">
            <v>9.6000000000000002E-2</v>
          </cell>
          <cell r="HI541">
            <v>9.6000000000000002E-2</v>
          </cell>
          <cell r="HJ541">
            <v>8.4000000000000005E-2</v>
          </cell>
        </row>
        <row r="542">
          <cell r="G542" t="str">
            <v>WHITNEY</v>
          </cell>
          <cell r="L542" t="str">
            <v>Pilsen-Little Village Elementary Network</v>
          </cell>
          <cell r="AB542">
            <v>610227</v>
          </cell>
          <cell r="AR542" t="str">
            <v>&lt; 30</v>
          </cell>
          <cell r="AS542" t="str">
            <v/>
          </cell>
          <cell r="AT542" t="str">
            <v/>
          </cell>
          <cell r="AU542" t="str">
            <v/>
          </cell>
        </row>
        <row r="543">
          <cell r="G543" t="str">
            <v>WHITTIER</v>
          </cell>
          <cell r="L543" t="str">
            <v>Pilsen-Little Village Elementary Network</v>
          </cell>
          <cell r="AB543">
            <v>610228</v>
          </cell>
          <cell r="AR543" t="str">
            <v>&lt; 30</v>
          </cell>
          <cell r="AS543" t="str">
            <v/>
          </cell>
          <cell r="AT543" t="str">
            <v/>
          </cell>
          <cell r="AU543" t="str">
            <v/>
          </cell>
        </row>
        <row r="544">
          <cell r="G544" t="str">
            <v>PRITZKER</v>
          </cell>
          <cell r="L544" t="str">
            <v>Fulton Elementary Network</v>
          </cell>
          <cell r="AB544">
            <v>610229</v>
          </cell>
          <cell r="AR544" t="str">
            <v>45</v>
          </cell>
          <cell r="AS544" t="str">
            <v>neutral</v>
          </cell>
          <cell r="AT544" t="str">
            <v>strong</v>
          </cell>
          <cell r="AU544" t="str">
            <v>weak</v>
          </cell>
          <cell r="AV544">
            <v>47</v>
          </cell>
          <cell r="AW544">
            <v>63</v>
          </cell>
          <cell r="AX544">
            <v>36</v>
          </cell>
          <cell r="AY544">
            <v>228</v>
          </cell>
          <cell r="AZ544">
            <v>72</v>
          </cell>
          <cell r="BA544">
            <v>9</v>
          </cell>
          <cell r="BB544">
            <v>70</v>
          </cell>
          <cell r="BC544">
            <v>48</v>
          </cell>
          <cell r="BI544">
            <v>1.2999999999999999E-2</v>
          </cell>
          <cell r="BJ544">
            <v>0</v>
          </cell>
          <cell r="BK544">
            <v>0</v>
          </cell>
          <cell r="BL544">
            <v>0</v>
          </cell>
          <cell r="BM544">
            <v>2.5999999999999999E-2</v>
          </cell>
          <cell r="BN544">
            <v>4.8000000000000001E-2</v>
          </cell>
          <cell r="BO544">
            <v>0.13600000000000001</v>
          </cell>
          <cell r="BP544">
            <v>0.10100000000000001</v>
          </cell>
          <cell r="BQ544">
            <v>7.0000000000000007E-2</v>
          </cell>
          <cell r="BR544">
            <v>4.3999999999999997E-2</v>
          </cell>
          <cell r="BS544">
            <v>0.154</v>
          </cell>
          <cell r="BT544">
            <v>0.13600000000000001</v>
          </cell>
          <cell r="BU544">
            <v>0.26800000000000002</v>
          </cell>
          <cell r="BV544">
            <v>0.24099999999999999</v>
          </cell>
          <cell r="BW544">
            <v>0.28899999999999998</v>
          </cell>
          <cell r="BX544">
            <v>0.17499999999999999</v>
          </cell>
          <cell r="BY544">
            <v>0.39</v>
          </cell>
          <cell r="BZ544">
            <v>0.32500000000000001</v>
          </cell>
          <cell r="CA544">
            <v>0</v>
          </cell>
          <cell r="CB544">
            <v>1.2999999999999999E-2</v>
          </cell>
          <cell r="CC544">
            <v>4.0000000000000001E-3</v>
          </cell>
          <cell r="CD544">
            <v>1.2999999999999999E-2</v>
          </cell>
          <cell r="CE544">
            <v>1.2999999999999999E-2</v>
          </cell>
          <cell r="CF544">
            <v>2.5999999999999999E-2</v>
          </cell>
          <cell r="CG544">
            <v>0.58299999999999996</v>
          </cell>
          <cell r="CH544">
            <v>0.64500000000000002</v>
          </cell>
          <cell r="CI544">
            <v>0.63600000000000001</v>
          </cell>
          <cell r="CJ544">
            <v>0.76800000000000002</v>
          </cell>
          <cell r="CK544">
            <v>0.41699999999999998</v>
          </cell>
          <cell r="CL544">
            <v>0.46500000000000002</v>
          </cell>
          <cell r="CM544">
            <v>0</v>
          </cell>
          <cell r="CN544">
            <v>0</v>
          </cell>
          <cell r="CO544">
            <v>0</v>
          </cell>
          <cell r="CP544">
            <v>4.0000000000000001E-3</v>
          </cell>
          <cell r="CQ544">
            <v>0</v>
          </cell>
          <cell r="CR544">
            <v>0</v>
          </cell>
          <cell r="CS544">
            <v>0</v>
          </cell>
          <cell r="CT544">
            <v>1.7999999999999999E-2</v>
          </cell>
          <cell r="CU544">
            <v>4.0000000000000001E-3</v>
          </cell>
          <cell r="CV544">
            <v>8.9999999999999993E-3</v>
          </cell>
          <cell r="CW544">
            <v>1.2999999999999999E-2</v>
          </cell>
          <cell r="CX544">
            <v>4.0000000000000001E-3</v>
          </cell>
          <cell r="CY544">
            <v>1.2999999999999999E-2</v>
          </cell>
          <cell r="CZ544">
            <v>1.7999999999999999E-2</v>
          </cell>
          <cell r="DA544">
            <v>7.9000000000000001E-2</v>
          </cell>
          <cell r="DB544">
            <v>3.5000000000000003E-2</v>
          </cell>
          <cell r="DC544">
            <v>0.11799999999999999</v>
          </cell>
          <cell r="DD544">
            <v>8.3000000000000004E-2</v>
          </cell>
          <cell r="DE544">
            <v>0.10100000000000001</v>
          </cell>
          <cell r="DF544">
            <v>0.154</v>
          </cell>
          <cell r="DG544">
            <v>0.189</v>
          </cell>
          <cell r="DH544">
            <v>0.123</v>
          </cell>
          <cell r="DI544">
            <v>0.17499999999999999</v>
          </cell>
          <cell r="DJ544">
            <v>0.23699999999999999</v>
          </cell>
          <cell r="DK544">
            <v>0.25</v>
          </cell>
          <cell r="DL544">
            <v>0.219</v>
          </cell>
          <cell r="DM544">
            <v>0.254</v>
          </cell>
          <cell r="DN544">
            <v>0</v>
          </cell>
          <cell r="DO544">
            <v>8.9999999999999993E-3</v>
          </cell>
          <cell r="DP544">
            <v>1.2999999999999999E-2</v>
          </cell>
          <cell r="DQ544">
            <v>4.0000000000000001E-3</v>
          </cell>
          <cell r="DR544">
            <v>4.0000000000000001E-3</v>
          </cell>
          <cell r="DS544">
            <v>1.2999999999999999E-2</v>
          </cell>
          <cell r="DT544">
            <v>4.0000000000000001E-3</v>
          </cell>
          <cell r="DU544">
            <v>4.0000000000000001E-3</v>
          </cell>
          <cell r="DV544">
            <v>1.2999999999999999E-2</v>
          </cell>
          <cell r="DW544">
            <v>0.89</v>
          </cell>
          <cell r="DX544">
            <v>0.82499999999999996</v>
          </cell>
          <cell r="DY544">
            <v>0.79400000000000004</v>
          </cell>
          <cell r="DZ544">
            <v>0.85499999999999998</v>
          </cell>
          <cell r="EA544">
            <v>0.80300000000000005</v>
          </cell>
          <cell r="EB544">
            <v>0.67100000000000004</v>
          </cell>
          <cell r="EC544">
            <v>0.71099999999999997</v>
          </cell>
          <cell r="ED544">
            <v>0.64</v>
          </cell>
          <cell r="EE544">
            <v>0.64500000000000002</v>
          </cell>
          <cell r="EF544">
            <v>0.45200000000000001</v>
          </cell>
          <cell r="EG544">
            <v>2.5999999999999999E-2</v>
          </cell>
          <cell r="EH544">
            <v>2.1999999999999999E-2</v>
          </cell>
          <cell r="EJ544">
            <v>0.44700000000000001</v>
          </cell>
          <cell r="EK544">
            <v>3.1E-2</v>
          </cell>
          <cell r="EL544">
            <v>3.1E-2</v>
          </cell>
          <cell r="EN544">
            <v>4.8000000000000001E-2</v>
          </cell>
          <cell r="EO544">
            <v>0.36799999999999999</v>
          </cell>
          <cell r="EP544">
            <v>0.30299999999999999</v>
          </cell>
          <cell r="ER544">
            <v>3.1E-2</v>
          </cell>
          <cell r="ES544">
            <v>2.5999999999999999E-2</v>
          </cell>
          <cell r="ET544">
            <v>5.7000000000000002E-2</v>
          </cell>
          <cell r="EV544">
            <v>2.1999999999999999E-2</v>
          </cell>
          <cell r="EW544">
            <v>0.54800000000000004</v>
          </cell>
          <cell r="EX544">
            <v>0.58799999999999997</v>
          </cell>
          <cell r="EZ544">
            <v>8.69</v>
          </cell>
          <cell r="FA544">
            <v>4.0000000000000001E-3</v>
          </cell>
          <cell r="FB544">
            <v>0</v>
          </cell>
          <cell r="FC544">
            <v>4.0000000000000001E-3</v>
          </cell>
          <cell r="FD544">
            <v>8.9999999999999993E-3</v>
          </cell>
          <cell r="FE544">
            <v>2.5999999999999999E-2</v>
          </cell>
          <cell r="FF544">
            <v>3.9E-2</v>
          </cell>
          <cell r="FG544">
            <v>0.11</v>
          </cell>
          <cell r="FH544">
            <v>0.18</v>
          </cell>
          <cell r="FI544">
            <v>0.18</v>
          </cell>
          <cell r="FJ544">
            <v>0.42499999999999999</v>
          </cell>
          <cell r="FK544">
            <v>2.1999999999999999E-2</v>
          </cell>
          <cell r="GA544">
            <v>0</v>
          </cell>
          <cell r="GB544">
            <v>4.8000000000000001E-2</v>
          </cell>
          <cell r="GC544">
            <v>3.9E-2</v>
          </cell>
          <cell r="GD544">
            <v>4.0000000000000001E-3</v>
          </cell>
          <cell r="GE544">
            <v>0.16200000000000001</v>
          </cell>
          <cell r="GF544">
            <v>2.1999999999999999E-2</v>
          </cell>
          <cell r="GG544">
            <v>0.439</v>
          </cell>
          <cell r="GH544">
            <v>0.36799999999999999</v>
          </cell>
          <cell r="GI544">
            <v>0.38200000000000001</v>
          </cell>
          <cell r="GJ544">
            <v>0.34599999999999997</v>
          </cell>
          <cell r="GK544">
            <v>0.46899999999999997</v>
          </cell>
          <cell r="GL544">
            <v>0.46899999999999997</v>
          </cell>
          <cell r="GM544">
            <v>0.504</v>
          </cell>
          <cell r="GN544">
            <v>0.32500000000000001</v>
          </cell>
          <cell r="GO544">
            <v>0.33800000000000002</v>
          </cell>
          <cell r="GP544">
            <v>0.53500000000000003</v>
          </cell>
          <cell r="GQ544">
            <v>0.20599999999999999</v>
          </cell>
          <cell r="GR544">
            <v>0.46100000000000002</v>
          </cell>
          <cell r="GS544">
            <v>2.1999999999999999E-2</v>
          </cell>
          <cell r="GT544">
            <v>0.219</v>
          </cell>
          <cell r="GU544">
            <v>0.193</v>
          </cell>
          <cell r="GV544">
            <v>5.7000000000000002E-2</v>
          </cell>
          <cell r="GW544">
            <v>0.11</v>
          </cell>
          <cell r="GX544">
            <v>8.9999999999999993E-3</v>
          </cell>
          <cell r="GY544">
            <v>8.9999999999999993E-3</v>
          </cell>
          <cell r="GZ544">
            <v>8.9999999999999993E-3</v>
          </cell>
          <cell r="HA544">
            <v>8.9999999999999993E-3</v>
          </cell>
          <cell r="HB544">
            <v>1.2999999999999999E-2</v>
          </cell>
          <cell r="HC544">
            <v>2.1999999999999999E-2</v>
          </cell>
          <cell r="HD544">
            <v>8.9999999999999993E-3</v>
          </cell>
          <cell r="HE544">
            <v>2.5999999999999999E-2</v>
          </cell>
          <cell r="HF544">
            <v>3.1E-2</v>
          </cell>
          <cell r="HG544">
            <v>3.9E-2</v>
          </cell>
          <cell r="HH544">
            <v>4.3999999999999997E-2</v>
          </cell>
          <cell r="HI544">
            <v>3.1E-2</v>
          </cell>
          <cell r="HJ544">
            <v>3.1E-2</v>
          </cell>
        </row>
        <row r="545">
          <cell r="G545" t="str">
            <v>WILDWOOD</v>
          </cell>
          <cell r="L545" t="str">
            <v>O'Hare Elementary Network</v>
          </cell>
          <cell r="AB545">
            <v>610230</v>
          </cell>
          <cell r="AR545" t="str">
            <v>67</v>
          </cell>
          <cell r="AS545" t="str">
            <v>strong</v>
          </cell>
          <cell r="AT545" t="str">
            <v>very weak</v>
          </cell>
          <cell r="AU545" t="str">
            <v>very weak</v>
          </cell>
          <cell r="AV545">
            <v>62</v>
          </cell>
          <cell r="AW545">
            <v>18</v>
          </cell>
          <cell r="AX545">
            <v>0</v>
          </cell>
          <cell r="AY545">
            <v>181</v>
          </cell>
          <cell r="AZ545">
            <v>104</v>
          </cell>
          <cell r="BA545">
            <v>8</v>
          </cell>
          <cell r="BB545">
            <v>8</v>
          </cell>
          <cell r="BC545">
            <v>28</v>
          </cell>
          <cell r="BI545">
            <v>3.9E-2</v>
          </cell>
          <cell r="BJ545">
            <v>0</v>
          </cell>
          <cell r="BK545">
            <v>0</v>
          </cell>
          <cell r="BL545">
            <v>6.0000000000000001E-3</v>
          </cell>
          <cell r="BM545">
            <v>0</v>
          </cell>
          <cell r="BN545">
            <v>6.0000000000000001E-3</v>
          </cell>
          <cell r="BO545">
            <v>0.11600000000000001</v>
          </cell>
          <cell r="BP545">
            <v>8.3000000000000004E-2</v>
          </cell>
          <cell r="BQ545">
            <v>2.8000000000000001E-2</v>
          </cell>
          <cell r="BR545">
            <v>1.7000000000000001E-2</v>
          </cell>
          <cell r="BS545">
            <v>4.3999999999999997E-2</v>
          </cell>
          <cell r="BT545">
            <v>0.11</v>
          </cell>
          <cell r="BU545">
            <v>0.254</v>
          </cell>
          <cell r="BV545">
            <v>0.23799999999999999</v>
          </cell>
          <cell r="BW545">
            <v>0.34300000000000003</v>
          </cell>
          <cell r="BX545">
            <v>0.14899999999999999</v>
          </cell>
          <cell r="BY545">
            <v>0.32</v>
          </cell>
          <cell r="BZ545">
            <v>0.249</v>
          </cell>
          <cell r="CA545">
            <v>2.8000000000000001E-2</v>
          </cell>
          <cell r="CB545">
            <v>2.8000000000000001E-2</v>
          </cell>
          <cell r="CC545">
            <v>3.9E-2</v>
          </cell>
          <cell r="CD545">
            <v>2.8000000000000001E-2</v>
          </cell>
          <cell r="CE545">
            <v>2.8000000000000001E-2</v>
          </cell>
          <cell r="CF545">
            <v>3.3000000000000002E-2</v>
          </cell>
          <cell r="CG545">
            <v>0.56399999999999995</v>
          </cell>
          <cell r="CH545">
            <v>0.65200000000000002</v>
          </cell>
          <cell r="CI545">
            <v>0.59099999999999997</v>
          </cell>
          <cell r="CJ545">
            <v>0.80100000000000005</v>
          </cell>
          <cell r="CK545">
            <v>0.60799999999999998</v>
          </cell>
          <cell r="CL545">
            <v>0.60199999999999998</v>
          </cell>
          <cell r="CM545">
            <v>0</v>
          </cell>
          <cell r="CN545">
            <v>0</v>
          </cell>
          <cell r="CO545">
            <v>6.0000000000000001E-3</v>
          </cell>
          <cell r="CP545">
            <v>3.3000000000000002E-2</v>
          </cell>
          <cell r="CQ545">
            <v>0</v>
          </cell>
          <cell r="CR545">
            <v>3.3000000000000002E-2</v>
          </cell>
          <cell r="CS545">
            <v>3.3000000000000002E-2</v>
          </cell>
          <cell r="CT545">
            <v>0.11</v>
          </cell>
          <cell r="CU545">
            <v>6.0999999999999999E-2</v>
          </cell>
          <cell r="CV545">
            <v>4.3999999999999997E-2</v>
          </cell>
          <cell r="CW545">
            <v>6.0999999999999999E-2</v>
          </cell>
          <cell r="CX545">
            <v>6.6000000000000003E-2</v>
          </cell>
          <cell r="CY545">
            <v>6.6000000000000003E-2</v>
          </cell>
          <cell r="CZ545">
            <v>0.105</v>
          </cell>
          <cell r="DA545">
            <v>0.127</v>
          </cell>
          <cell r="DB545">
            <v>0.155</v>
          </cell>
          <cell r="DC545">
            <v>0.14399999999999999</v>
          </cell>
          <cell r="DD545">
            <v>0.188</v>
          </cell>
          <cell r="DE545">
            <v>0.20399999999999999</v>
          </cell>
          <cell r="DF545">
            <v>0.249</v>
          </cell>
          <cell r="DG545">
            <v>0.24299999999999999</v>
          </cell>
          <cell r="DH545">
            <v>0.17699999999999999</v>
          </cell>
          <cell r="DI545">
            <v>0.22700000000000001</v>
          </cell>
          <cell r="DJ545">
            <v>0.249</v>
          </cell>
          <cell r="DK545">
            <v>0.28699999999999998</v>
          </cell>
          <cell r="DL545">
            <v>0.23200000000000001</v>
          </cell>
          <cell r="DM545">
            <v>0.23799999999999999</v>
          </cell>
          <cell r="DN545">
            <v>3.3000000000000002E-2</v>
          </cell>
          <cell r="DO545">
            <v>3.3000000000000002E-2</v>
          </cell>
          <cell r="DP545">
            <v>3.3000000000000002E-2</v>
          </cell>
          <cell r="DQ545">
            <v>3.3000000000000002E-2</v>
          </cell>
          <cell r="DR545">
            <v>3.3000000000000002E-2</v>
          </cell>
          <cell r="DS545">
            <v>3.9E-2</v>
          </cell>
          <cell r="DT545">
            <v>3.3000000000000002E-2</v>
          </cell>
          <cell r="DU545">
            <v>3.3000000000000002E-2</v>
          </cell>
          <cell r="DV545">
            <v>3.9E-2</v>
          </cell>
          <cell r="DW545">
            <v>0.71799999999999997</v>
          </cell>
          <cell r="DX545">
            <v>0.65700000000000003</v>
          </cell>
          <cell r="DY545">
            <v>0.65200000000000002</v>
          </cell>
          <cell r="DZ545">
            <v>0.69099999999999995</v>
          </cell>
          <cell r="EA545">
            <v>0.63500000000000001</v>
          </cell>
          <cell r="EB545">
            <v>0.55200000000000005</v>
          </cell>
          <cell r="EC545">
            <v>0.49199999999999999</v>
          </cell>
          <cell r="ED545">
            <v>0.48099999999999998</v>
          </cell>
          <cell r="EE545">
            <v>0.47499999999999998</v>
          </cell>
          <cell r="EF545">
            <v>0.51400000000000001</v>
          </cell>
          <cell r="EG545">
            <v>1.0999999999999999E-2</v>
          </cell>
          <cell r="EH545">
            <v>1.7000000000000001E-2</v>
          </cell>
          <cell r="EJ545">
            <v>0.38100000000000001</v>
          </cell>
          <cell r="EK545">
            <v>1.0999999999999999E-2</v>
          </cell>
          <cell r="EL545">
            <v>6.0000000000000001E-3</v>
          </cell>
          <cell r="EN545">
            <v>2.8000000000000001E-2</v>
          </cell>
          <cell r="EO545">
            <v>0.254</v>
          </cell>
          <cell r="EP545">
            <v>0.16600000000000001</v>
          </cell>
          <cell r="ER545">
            <v>3.9E-2</v>
          </cell>
          <cell r="ES545">
            <v>3.9E-2</v>
          </cell>
          <cell r="ET545">
            <v>3.3000000000000002E-2</v>
          </cell>
          <cell r="EV545">
            <v>3.9E-2</v>
          </cell>
          <cell r="EW545">
            <v>0.68500000000000005</v>
          </cell>
          <cell r="EX545">
            <v>0.77900000000000003</v>
          </cell>
          <cell r="EZ545">
            <v>9.0299999999999994</v>
          </cell>
          <cell r="FA545">
            <v>6.0000000000000001E-3</v>
          </cell>
          <cell r="FB545">
            <v>0</v>
          </cell>
          <cell r="FC545">
            <v>1.0999999999999999E-2</v>
          </cell>
          <cell r="FD545">
            <v>6.0000000000000001E-3</v>
          </cell>
          <cell r="FE545">
            <v>1.7000000000000001E-2</v>
          </cell>
          <cell r="FF545">
            <v>2.8000000000000001E-2</v>
          </cell>
          <cell r="FG545">
            <v>5.5E-2</v>
          </cell>
          <cell r="FH545">
            <v>0.13800000000000001</v>
          </cell>
          <cell r="FI545">
            <v>0.127</v>
          </cell>
          <cell r="FJ545">
            <v>0.56399999999999995</v>
          </cell>
          <cell r="FK545">
            <v>0.05</v>
          </cell>
          <cell r="GA545">
            <v>0.17699999999999999</v>
          </cell>
          <cell r="GB545">
            <v>0.14899999999999999</v>
          </cell>
          <cell r="GC545">
            <v>0.14399999999999999</v>
          </cell>
          <cell r="GD545">
            <v>0.29799999999999999</v>
          </cell>
          <cell r="GE545">
            <v>0.24299999999999999</v>
          </cell>
          <cell r="GF545">
            <v>0.05</v>
          </cell>
          <cell r="GG545">
            <v>0.42499999999999999</v>
          </cell>
          <cell r="GH545">
            <v>0.34799999999999998</v>
          </cell>
          <cell r="GI545">
            <v>0.436</v>
          </cell>
          <cell r="GJ545">
            <v>0.38100000000000001</v>
          </cell>
          <cell r="GK545">
            <v>0.53</v>
          </cell>
          <cell r="GL545">
            <v>0.37</v>
          </cell>
          <cell r="GM545">
            <v>0.34799999999999998</v>
          </cell>
          <cell r="GN545">
            <v>0.27100000000000002</v>
          </cell>
          <cell r="GO545">
            <v>0.32600000000000001</v>
          </cell>
          <cell r="GP545">
            <v>0.249</v>
          </cell>
          <cell r="GQ545">
            <v>9.9000000000000005E-2</v>
          </cell>
          <cell r="GR545">
            <v>0.53600000000000003</v>
          </cell>
          <cell r="GS545">
            <v>6.0000000000000001E-3</v>
          </cell>
          <cell r="GT545">
            <v>9.4E-2</v>
          </cell>
          <cell r="GU545">
            <v>0.05</v>
          </cell>
          <cell r="GV545">
            <v>1.7000000000000001E-2</v>
          </cell>
          <cell r="GW545">
            <v>6.0999999999999999E-2</v>
          </cell>
          <cell r="GX545">
            <v>0</v>
          </cell>
          <cell r="GY545">
            <v>0</v>
          </cell>
          <cell r="GZ545">
            <v>8.7999999999999995E-2</v>
          </cell>
          <cell r="HA545">
            <v>0</v>
          </cell>
          <cell r="HB545">
            <v>0</v>
          </cell>
          <cell r="HC545">
            <v>1.7000000000000001E-2</v>
          </cell>
          <cell r="HD545">
            <v>0</v>
          </cell>
          <cell r="HE545">
            <v>4.3999999999999997E-2</v>
          </cell>
          <cell r="HF545">
            <v>0.05</v>
          </cell>
          <cell r="HG545">
            <v>4.3999999999999997E-2</v>
          </cell>
          <cell r="HH545">
            <v>5.5E-2</v>
          </cell>
          <cell r="HI545">
            <v>0.05</v>
          </cell>
          <cell r="HJ545">
            <v>4.3999999999999997E-2</v>
          </cell>
        </row>
        <row r="546">
          <cell r="G546" t="str">
            <v>NATIONAL TEACHERS</v>
          </cell>
          <cell r="L546" t="str">
            <v>AUSL Schools</v>
          </cell>
          <cell r="AB546">
            <v>610231</v>
          </cell>
          <cell r="AR546" t="str">
            <v>55</v>
          </cell>
          <cell r="AS546" t="str">
            <v>neutral</v>
          </cell>
          <cell r="AT546" t="str">
            <v>neutral</v>
          </cell>
          <cell r="AU546" t="str">
            <v>very strong</v>
          </cell>
          <cell r="AV546">
            <v>57</v>
          </cell>
          <cell r="AW546">
            <v>59</v>
          </cell>
          <cell r="AX546">
            <v>97</v>
          </cell>
          <cell r="AY546">
            <v>169</v>
          </cell>
          <cell r="AZ546">
            <v>1</v>
          </cell>
          <cell r="BA546">
            <v>1</v>
          </cell>
          <cell r="BB546">
            <v>150</v>
          </cell>
          <cell r="BC546">
            <v>4</v>
          </cell>
          <cell r="BI546">
            <v>0</v>
          </cell>
          <cell r="BJ546">
            <v>6.0000000000000001E-3</v>
          </cell>
          <cell r="BK546">
            <v>0</v>
          </cell>
          <cell r="BL546">
            <v>1.7999999999999999E-2</v>
          </cell>
          <cell r="BM546">
            <v>2.4E-2</v>
          </cell>
          <cell r="BN546">
            <v>5.2999999999999999E-2</v>
          </cell>
          <cell r="BO546">
            <v>4.7E-2</v>
          </cell>
          <cell r="BP546">
            <v>3.5999999999999997E-2</v>
          </cell>
          <cell r="BQ546">
            <v>3.5999999999999997E-2</v>
          </cell>
          <cell r="BR546">
            <v>4.1000000000000002E-2</v>
          </cell>
          <cell r="BS546">
            <v>0.10100000000000001</v>
          </cell>
          <cell r="BT546">
            <v>0.24299999999999999</v>
          </cell>
          <cell r="BU546">
            <v>0.34300000000000003</v>
          </cell>
          <cell r="BV546">
            <v>0.27800000000000002</v>
          </cell>
          <cell r="BW546">
            <v>0.23100000000000001</v>
          </cell>
          <cell r="BX546">
            <v>0.14799999999999999</v>
          </cell>
          <cell r="BY546">
            <v>0.26</v>
          </cell>
          <cell r="BZ546">
            <v>0.249</v>
          </cell>
          <cell r="CA546">
            <v>1.2E-2</v>
          </cell>
          <cell r="CB546">
            <v>1.7999999999999999E-2</v>
          </cell>
          <cell r="CC546">
            <v>2.4E-2</v>
          </cell>
          <cell r="CD546">
            <v>1.7999999999999999E-2</v>
          </cell>
          <cell r="CE546">
            <v>6.0000000000000001E-3</v>
          </cell>
          <cell r="CF546">
            <v>1.2E-2</v>
          </cell>
          <cell r="CG546">
            <v>0.59799999999999998</v>
          </cell>
          <cell r="CH546">
            <v>0.66300000000000003</v>
          </cell>
          <cell r="CI546">
            <v>0.71</v>
          </cell>
          <cell r="CJ546">
            <v>0.77500000000000002</v>
          </cell>
          <cell r="CK546">
            <v>0.60899999999999999</v>
          </cell>
          <cell r="CL546">
            <v>0.44400000000000001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6.0000000000000001E-3</v>
          </cell>
          <cell r="CS546">
            <v>1.2E-2</v>
          </cell>
          <cell r="CT546">
            <v>1.7999999999999999E-2</v>
          </cell>
          <cell r="CU546">
            <v>1.7999999999999999E-2</v>
          </cell>
          <cell r="CV546">
            <v>0</v>
          </cell>
          <cell r="CW546">
            <v>4.1000000000000002E-2</v>
          </cell>
          <cell r="CX546">
            <v>0.03</v>
          </cell>
          <cell r="CY546">
            <v>3.5999999999999997E-2</v>
          </cell>
          <cell r="CZ546">
            <v>4.1000000000000002E-2</v>
          </cell>
          <cell r="DA546">
            <v>8.3000000000000004E-2</v>
          </cell>
          <cell r="DB546">
            <v>4.7E-2</v>
          </cell>
          <cell r="DC546">
            <v>8.8999999999999996E-2</v>
          </cell>
          <cell r="DD546">
            <v>9.5000000000000001E-2</v>
          </cell>
          <cell r="DE546">
            <v>0.11799999999999999</v>
          </cell>
          <cell r="DF546">
            <v>0.124</v>
          </cell>
          <cell r="DG546">
            <v>0.154</v>
          </cell>
          <cell r="DH546">
            <v>0.13600000000000001</v>
          </cell>
          <cell r="DI546">
            <v>0.13600000000000001</v>
          </cell>
          <cell r="DJ546">
            <v>0.28999999999999998</v>
          </cell>
          <cell r="DK546">
            <v>0.254</v>
          </cell>
          <cell r="DL546">
            <v>0.26600000000000001</v>
          </cell>
          <cell r="DM546">
            <v>0.22500000000000001</v>
          </cell>
          <cell r="DN546">
            <v>1.2E-2</v>
          </cell>
          <cell r="DO546">
            <v>0</v>
          </cell>
          <cell r="DP546">
            <v>1.2E-2</v>
          </cell>
          <cell r="DQ546">
            <v>0</v>
          </cell>
          <cell r="DR546">
            <v>1.2E-2</v>
          </cell>
          <cell r="DS546">
            <v>1.2E-2</v>
          </cell>
          <cell r="DT546">
            <v>6.0000000000000001E-3</v>
          </cell>
          <cell r="DU546">
            <v>6.0000000000000001E-3</v>
          </cell>
          <cell r="DV546">
            <v>2.4E-2</v>
          </cell>
          <cell r="DW546">
            <v>0.87</v>
          </cell>
          <cell r="DX546">
            <v>0.83399999999999996</v>
          </cell>
          <cell r="DY546">
            <v>0.80500000000000005</v>
          </cell>
          <cell r="DZ546">
            <v>0.82799999999999996</v>
          </cell>
          <cell r="EA546">
            <v>0.81100000000000005</v>
          </cell>
          <cell r="EB546">
            <v>0.60899999999999999</v>
          </cell>
          <cell r="EC546">
            <v>0.68</v>
          </cell>
          <cell r="ED546">
            <v>0.621</v>
          </cell>
          <cell r="EE546">
            <v>0.63900000000000001</v>
          </cell>
          <cell r="EF546">
            <v>0.52700000000000002</v>
          </cell>
          <cell r="EG546">
            <v>1.7999999999999999E-2</v>
          </cell>
          <cell r="EH546">
            <v>1.7999999999999999E-2</v>
          </cell>
          <cell r="EJ546">
            <v>0.24299999999999999</v>
          </cell>
          <cell r="EK546">
            <v>0.03</v>
          </cell>
          <cell r="EL546">
            <v>2.4E-2</v>
          </cell>
          <cell r="EN546">
            <v>4.7E-2</v>
          </cell>
          <cell r="EO546">
            <v>0.183</v>
          </cell>
          <cell r="EP546">
            <v>0.14799999999999999</v>
          </cell>
          <cell r="ER546">
            <v>5.8999999999999997E-2</v>
          </cell>
          <cell r="ES546">
            <v>7.0999999999999994E-2</v>
          </cell>
          <cell r="ET546">
            <v>8.8999999999999996E-2</v>
          </cell>
          <cell r="EV546">
            <v>0.124</v>
          </cell>
          <cell r="EW546">
            <v>0.69799999999999995</v>
          </cell>
          <cell r="EX546">
            <v>0.72199999999999998</v>
          </cell>
          <cell r="EZ546">
            <v>9.0299999999999994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4.1000000000000002E-2</v>
          </cell>
          <cell r="FF546">
            <v>4.1000000000000002E-2</v>
          </cell>
          <cell r="FG546">
            <v>5.8999999999999997E-2</v>
          </cell>
          <cell r="FH546">
            <v>0.124</v>
          </cell>
          <cell r="FI546">
            <v>0.13</v>
          </cell>
          <cell r="FJ546">
            <v>0.56200000000000006</v>
          </cell>
          <cell r="FK546">
            <v>4.1000000000000002E-2</v>
          </cell>
          <cell r="GA546">
            <v>0</v>
          </cell>
          <cell r="GB546">
            <v>0</v>
          </cell>
          <cell r="GC546">
            <v>6.0000000000000001E-3</v>
          </cell>
          <cell r="GD546">
            <v>0</v>
          </cell>
          <cell r="GE546">
            <v>1.2E-2</v>
          </cell>
          <cell r="GF546">
            <v>0</v>
          </cell>
          <cell r="GG546">
            <v>0.16</v>
          </cell>
          <cell r="GH546">
            <v>0.16600000000000001</v>
          </cell>
          <cell r="GI546">
            <v>0.16</v>
          </cell>
          <cell r="GJ546">
            <v>0.13600000000000001</v>
          </cell>
          <cell r="GK546">
            <v>0.219</v>
          </cell>
          <cell r="GL546">
            <v>0.107</v>
          </cell>
          <cell r="GM546">
            <v>0.77500000000000002</v>
          </cell>
          <cell r="GN546">
            <v>0.61499999999999999</v>
          </cell>
          <cell r="GO546">
            <v>0.627</v>
          </cell>
          <cell r="GP546">
            <v>0.68</v>
          </cell>
          <cell r="GQ546">
            <v>0.67500000000000004</v>
          </cell>
          <cell r="GR546">
            <v>0.83399999999999996</v>
          </cell>
          <cell r="GS546">
            <v>1.2E-2</v>
          </cell>
          <cell r="GT546">
            <v>0.13600000000000001</v>
          </cell>
          <cell r="GU546">
            <v>0.124</v>
          </cell>
          <cell r="GV546">
            <v>8.8999999999999996E-2</v>
          </cell>
          <cell r="GW546">
            <v>3.5999999999999997E-2</v>
          </cell>
          <cell r="GX546">
            <v>0</v>
          </cell>
          <cell r="GY546">
            <v>6.0000000000000001E-3</v>
          </cell>
          <cell r="GZ546">
            <v>0.03</v>
          </cell>
          <cell r="HA546">
            <v>0.03</v>
          </cell>
          <cell r="HB546">
            <v>0.03</v>
          </cell>
          <cell r="HC546">
            <v>6.0000000000000001E-3</v>
          </cell>
          <cell r="HD546">
            <v>6.0000000000000001E-3</v>
          </cell>
          <cell r="HE546">
            <v>4.7E-2</v>
          </cell>
          <cell r="HF546">
            <v>5.2999999999999999E-2</v>
          </cell>
          <cell r="HG546">
            <v>5.2999999999999999E-2</v>
          </cell>
          <cell r="HH546">
            <v>6.5000000000000002E-2</v>
          </cell>
          <cell r="HI546">
            <v>5.2999999999999999E-2</v>
          </cell>
          <cell r="HJ546">
            <v>5.2999999999999999E-2</v>
          </cell>
        </row>
        <row r="547">
          <cell r="G547" t="str">
            <v>WILLIAMS ES</v>
          </cell>
          <cell r="L547" t="str">
            <v>Burnham Park Elementary Network</v>
          </cell>
          <cell r="AB547">
            <v>610232</v>
          </cell>
          <cell r="AR547" t="str">
            <v>&gt; 75</v>
          </cell>
          <cell r="AS547" t="str">
            <v>weak</v>
          </cell>
          <cell r="AT547" t="str">
            <v>strong</v>
          </cell>
          <cell r="AU547" t="str">
            <v>strong</v>
          </cell>
          <cell r="AV547">
            <v>35</v>
          </cell>
          <cell r="AW547">
            <v>61</v>
          </cell>
          <cell r="AX547">
            <v>64</v>
          </cell>
          <cell r="AY547">
            <v>100</v>
          </cell>
          <cell r="AZ547">
            <v>0</v>
          </cell>
          <cell r="BA547">
            <v>0</v>
          </cell>
          <cell r="BB547">
            <v>95</v>
          </cell>
          <cell r="BC547">
            <v>2</v>
          </cell>
          <cell r="BI547">
            <v>7.0000000000000007E-2</v>
          </cell>
          <cell r="BJ547">
            <v>0</v>
          </cell>
          <cell r="BK547">
            <v>0</v>
          </cell>
          <cell r="BL547">
            <v>0.02</v>
          </cell>
          <cell r="BM547">
            <v>0.01</v>
          </cell>
          <cell r="BN547">
            <v>0.04</v>
          </cell>
          <cell r="BO547">
            <v>0.15</v>
          </cell>
          <cell r="BP547">
            <v>0.13</v>
          </cell>
          <cell r="BQ547">
            <v>0.11</v>
          </cell>
          <cell r="BR547">
            <v>7.0000000000000007E-2</v>
          </cell>
          <cell r="BS547">
            <v>0.15</v>
          </cell>
          <cell r="BT547">
            <v>0.19</v>
          </cell>
          <cell r="BU547">
            <v>0.35</v>
          </cell>
          <cell r="BV547">
            <v>0.25</v>
          </cell>
          <cell r="BW547">
            <v>0.38</v>
          </cell>
          <cell r="BX547">
            <v>0.23</v>
          </cell>
          <cell r="BY547">
            <v>0.37</v>
          </cell>
          <cell r="BZ547">
            <v>0.3</v>
          </cell>
          <cell r="CA547">
            <v>0</v>
          </cell>
          <cell r="CB547">
            <v>0</v>
          </cell>
          <cell r="CC547">
            <v>0</v>
          </cell>
          <cell r="CD547">
            <v>0.01</v>
          </cell>
          <cell r="CE547">
            <v>0.01</v>
          </cell>
          <cell r="CF547">
            <v>0.01</v>
          </cell>
          <cell r="CG547">
            <v>0.43</v>
          </cell>
          <cell r="CH547">
            <v>0.62</v>
          </cell>
          <cell r="CI547">
            <v>0.51</v>
          </cell>
          <cell r="CJ547">
            <v>0.67</v>
          </cell>
          <cell r="CK547">
            <v>0.46</v>
          </cell>
          <cell r="CL547">
            <v>0.46</v>
          </cell>
          <cell r="CM547">
            <v>0</v>
          </cell>
          <cell r="CN547">
            <v>0.01</v>
          </cell>
          <cell r="CO547">
            <v>0.01</v>
          </cell>
          <cell r="CP547">
            <v>0</v>
          </cell>
          <cell r="CQ547">
            <v>0.01</v>
          </cell>
          <cell r="CR547">
            <v>0</v>
          </cell>
          <cell r="CS547">
            <v>0.02</v>
          </cell>
          <cell r="CT547">
            <v>0.09</v>
          </cell>
          <cell r="CU547">
            <v>0.02</v>
          </cell>
          <cell r="CV547">
            <v>0.01</v>
          </cell>
          <cell r="CW547">
            <v>0.01</v>
          </cell>
          <cell r="CX547">
            <v>0.02</v>
          </cell>
          <cell r="CY547">
            <v>0.02</v>
          </cell>
          <cell r="CZ547">
            <v>0.01</v>
          </cell>
          <cell r="DA547">
            <v>0.06</v>
          </cell>
          <cell r="DB547">
            <v>0.04</v>
          </cell>
          <cell r="DC547">
            <v>0.05</v>
          </cell>
          <cell r="DD547">
            <v>0.09</v>
          </cell>
          <cell r="DE547">
            <v>0.15</v>
          </cell>
          <cell r="DF547">
            <v>0.11</v>
          </cell>
          <cell r="DG547">
            <v>0.1</v>
          </cell>
          <cell r="DH547">
            <v>0.15</v>
          </cell>
          <cell r="DI547">
            <v>0.12</v>
          </cell>
          <cell r="DJ547">
            <v>0.23</v>
          </cell>
          <cell r="DK547">
            <v>0.24</v>
          </cell>
          <cell r="DL547">
            <v>0.23</v>
          </cell>
          <cell r="DM547">
            <v>0.18</v>
          </cell>
          <cell r="DN547">
            <v>0</v>
          </cell>
          <cell r="DO547">
            <v>0.01</v>
          </cell>
          <cell r="DP547">
            <v>0</v>
          </cell>
          <cell r="DQ547">
            <v>0</v>
          </cell>
          <cell r="DR547">
            <v>0</v>
          </cell>
          <cell r="DS547">
            <v>0.02</v>
          </cell>
          <cell r="DT547">
            <v>0.03</v>
          </cell>
          <cell r="DU547">
            <v>0.02</v>
          </cell>
          <cell r="DV547">
            <v>0.01</v>
          </cell>
          <cell r="DW547">
            <v>0.84</v>
          </cell>
          <cell r="DX547">
            <v>0.86</v>
          </cell>
          <cell r="DY547">
            <v>0.87</v>
          </cell>
          <cell r="DZ547">
            <v>0.83</v>
          </cell>
          <cell r="EA547">
            <v>0.86</v>
          </cell>
          <cell r="EB547">
            <v>0.69</v>
          </cell>
          <cell r="EC547">
            <v>0.67</v>
          </cell>
          <cell r="ED547">
            <v>0.61</v>
          </cell>
          <cell r="EE547">
            <v>0.7</v>
          </cell>
          <cell r="EF547">
            <v>0.34</v>
          </cell>
          <cell r="EG547">
            <v>0.02</v>
          </cell>
          <cell r="EH547">
            <v>0.01</v>
          </cell>
          <cell r="EJ547">
            <v>0.36</v>
          </cell>
          <cell r="EK547">
            <v>7.0000000000000007E-2</v>
          </cell>
          <cell r="EL547">
            <v>0.03</v>
          </cell>
          <cell r="EN547">
            <v>0.12</v>
          </cell>
          <cell r="EO547">
            <v>0.28000000000000003</v>
          </cell>
          <cell r="EP547">
            <v>0.3</v>
          </cell>
          <cell r="ER547">
            <v>0.05</v>
          </cell>
          <cell r="ES547">
            <v>0.06</v>
          </cell>
          <cell r="ET547">
            <v>0.11</v>
          </cell>
          <cell r="EV547">
            <v>0.13</v>
          </cell>
          <cell r="EW547">
            <v>0.56999999999999995</v>
          </cell>
          <cell r="EX547">
            <v>0.55000000000000004</v>
          </cell>
          <cell r="EZ547">
            <v>7.79</v>
          </cell>
          <cell r="FA547">
            <v>0.03</v>
          </cell>
          <cell r="FB547">
            <v>0</v>
          </cell>
          <cell r="FC547">
            <v>0.05</v>
          </cell>
          <cell r="FD547">
            <v>0.02</v>
          </cell>
          <cell r="FE547">
            <v>0.03</v>
          </cell>
          <cell r="FF547">
            <v>0.06</v>
          </cell>
          <cell r="FG547">
            <v>0.13</v>
          </cell>
          <cell r="FH547">
            <v>0.21</v>
          </cell>
          <cell r="FI547">
            <v>0.14000000000000001</v>
          </cell>
          <cell r="FJ547">
            <v>0.27</v>
          </cell>
          <cell r="FK547">
            <v>0.06</v>
          </cell>
          <cell r="GA547">
            <v>0</v>
          </cell>
          <cell r="GB547">
            <v>0</v>
          </cell>
          <cell r="GC547">
            <v>0.01</v>
          </cell>
          <cell r="GD547">
            <v>0.01</v>
          </cell>
          <cell r="GE547">
            <v>0.09</v>
          </cell>
          <cell r="GF547">
            <v>0.03</v>
          </cell>
          <cell r="GG547">
            <v>0.23</v>
          </cell>
          <cell r="GH547">
            <v>0.22</v>
          </cell>
          <cell r="GI547">
            <v>0.26</v>
          </cell>
          <cell r="GJ547">
            <v>0.28000000000000003</v>
          </cell>
          <cell r="GK547">
            <v>0.31</v>
          </cell>
          <cell r="GL547">
            <v>0.28999999999999998</v>
          </cell>
          <cell r="GM547">
            <v>0.69</v>
          </cell>
          <cell r="GN547">
            <v>0.45</v>
          </cell>
          <cell r="GO547">
            <v>0.47</v>
          </cell>
          <cell r="GP547">
            <v>0.51</v>
          </cell>
          <cell r="GQ547">
            <v>0.43</v>
          </cell>
          <cell r="GR547">
            <v>0.56000000000000005</v>
          </cell>
          <cell r="GS547">
            <v>0.01</v>
          </cell>
          <cell r="GT547">
            <v>0.25</v>
          </cell>
          <cell r="GU547">
            <v>0.18</v>
          </cell>
          <cell r="GV547">
            <v>0.12</v>
          </cell>
          <cell r="GW547">
            <v>0.1</v>
          </cell>
          <cell r="GX547">
            <v>0.05</v>
          </cell>
          <cell r="GY547">
            <v>0.01</v>
          </cell>
          <cell r="GZ547">
            <v>0.01</v>
          </cell>
          <cell r="HA547">
            <v>0.01</v>
          </cell>
          <cell r="HB547">
            <v>0.02</v>
          </cell>
          <cell r="HC547">
            <v>0.01</v>
          </cell>
          <cell r="HD547">
            <v>0.01</v>
          </cell>
          <cell r="HE547">
            <v>0.06</v>
          </cell>
          <cell r="HF547">
            <v>7.0000000000000007E-2</v>
          </cell>
          <cell r="HG547">
            <v>7.0000000000000007E-2</v>
          </cell>
          <cell r="HH547">
            <v>0.06</v>
          </cell>
          <cell r="HI547">
            <v>0.06</v>
          </cell>
          <cell r="HJ547">
            <v>0.06</v>
          </cell>
        </row>
        <row r="548">
          <cell r="G548" t="str">
            <v>YALE</v>
          </cell>
          <cell r="L548" t="str">
            <v>Skyway Elementary Network</v>
          </cell>
          <cell r="AB548">
            <v>610233</v>
          </cell>
          <cell r="AR548" t="str">
            <v>69</v>
          </cell>
          <cell r="AS548" t="str">
            <v>neutral</v>
          </cell>
          <cell r="AT548" t="str">
            <v>neutral</v>
          </cell>
          <cell r="AU548" t="str">
            <v>neutral</v>
          </cell>
          <cell r="AV548">
            <v>56</v>
          </cell>
          <cell r="AW548">
            <v>56</v>
          </cell>
          <cell r="AX548">
            <v>43</v>
          </cell>
          <cell r="AY548">
            <v>60</v>
          </cell>
          <cell r="AZ548">
            <v>1</v>
          </cell>
          <cell r="BA548">
            <v>0</v>
          </cell>
          <cell r="BB548">
            <v>56</v>
          </cell>
          <cell r="BC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1.7000000000000001E-2</v>
          </cell>
          <cell r="BM548">
            <v>1.7000000000000001E-2</v>
          </cell>
          <cell r="BN548">
            <v>0.05</v>
          </cell>
          <cell r="BO548">
            <v>0.11700000000000001</v>
          </cell>
          <cell r="BP548">
            <v>8.3000000000000004E-2</v>
          </cell>
          <cell r="BQ548">
            <v>6.7000000000000004E-2</v>
          </cell>
          <cell r="BR548">
            <v>0</v>
          </cell>
          <cell r="BS548">
            <v>0.13300000000000001</v>
          </cell>
          <cell r="BT548">
            <v>0.16700000000000001</v>
          </cell>
          <cell r="BU548">
            <v>0.217</v>
          </cell>
          <cell r="BV548">
            <v>0.2</v>
          </cell>
          <cell r="BW548">
            <v>0.25</v>
          </cell>
          <cell r="BX548">
            <v>0.217</v>
          </cell>
          <cell r="BY548">
            <v>0.25</v>
          </cell>
          <cell r="BZ548">
            <v>0.217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3.3000000000000002E-2</v>
          </cell>
          <cell r="CG548">
            <v>0.66700000000000004</v>
          </cell>
          <cell r="CH548">
            <v>0.71699999999999997</v>
          </cell>
          <cell r="CI548">
            <v>0.68300000000000005</v>
          </cell>
          <cell r="CJ548">
            <v>0.76700000000000002</v>
          </cell>
          <cell r="CK548">
            <v>0.6</v>
          </cell>
          <cell r="CL548">
            <v>0.53300000000000003</v>
          </cell>
          <cell r="CM548">
            <v>1.7000000000000001E-2</v>
          </cell>
          <cell r="CN548">
            <v>0</v>
          </cell>
          <cell r="CO548">
            <v>1.7000000000000001E-2</v>
          </cell>
          <cell r="CP548">
            <v>1.7000000000000001E-2</v>
          </cell>
          <cell r="CQ548">
            <v>1.7000000000000001E-2</v>
          </cell>
          <cell r="CR548">
            <v>3.3000000000000002E-2</v>
          </cell>
          <cell r="CS548">
            <v>3.3000000000000002E-2</v>
          </cell>
          <cell r="CT548">
            <v>0.05</v>
          </cell>
          <cell r="CU548">
            <v>3.3000000000000002E-2</v>
          </cell>
          <cell r="CV548">
            <v>0</v>
          </cell>
          <cell r="CW548">
            <v>6.7000000000000004E-2</v>
          </cell>
          <cell r="CX548">
            <v>3.3000000000000002E-2</v>
          </cell>
          <cell r="CY548">
            <v>0.05</v>
          </cell>
          <cell r="CZ548">
            <v>3.3000000000000002E-2</v>
          </cell>
          <cell r="DA548">
            <v>6.7000000000000004E-2</v>
          </cell>
          <cell r="DB548">
            <v>3.3000000000000002E-2</v>
          </cell>
          <cell r="DC548">
            <v>0.05</v>
          </cell>
          <cell r="DD548">
            <v>1.7000000000000001E-2</v>
          </cell>
          <cell r="DE548">
            <v>0.15</v>
          </cell>
          <cell r="DF548">
            <v>0.11700000000000001</v>
          </cell>
          <cell r="DG548">
            <v>0.15</v>
          </cell>
          <cell r="DH548">
            <v>8.3000000000000004E-2</v>
          </cell>
          <cell r="DI548">
            <v>0.15</v>
          </cell>
          <cell r="DJ548">
            <v>0.23300000000000001</v>
          </cell>
          <cell r="DK548">
            <v>0.26700000000000002</v>
          </cell>
          <cell r="DL548">
            <v>0.15</v>
          </cell>
          <cell r="DM548">
            <v>0.217</v>
          </cell>
          <cell r="DN548">
            <v>0</v>
          </cell>
          <cell r="DO548">
            <v>0</v>
          </cell>
          <cell r="DP548">
            <v>1.7000000000000001E-2</v>
          </cell>
          <cell r="DQ548">
            <v>3.3000000000000002E-2</v>
          </cell>
          <cell r="DR548">
            <v>3.3000000000000002E-2</v>
          </cell>
          <cell r="DS548">
            <v>3.3000000000000002E-2</v>
          </cell>
          <cell r="DT548">
            <v>3.3000000000000002E-2</v>
          </cell>
          <cell r="DU548">
            <v>3.3000000000000002E-2</v>
          </cell>
          <cell r="DV548">
            <v>0.05</v>
          </cell>
          <cell r="DW548">
            <v>0.83299999999999996</v>
          </cell>
          <cell r="DX548">
            <v>0.81699999999999995</v>
          </cell>
          <cell r="DY548">
            <v>0.78300000000000003</v>
          </cell>
          <cell r="DZ548">
            <v>0.81699999999999995</v>
          </cell>
          <cell r="EA548">
            <v>0.76700000000000002</v>
          </cell>
          <cell r="EB548">
            <v>0.63300000000000001</v>
          </cell>
          <cell r="EC548">
            <v>0.63300000000000001</v>
          </cell>
          <cell r="ED548">
            <v>0.71699999999999997</v>
          </cell>
          <cell r="EE548">
            <v>0.68300000000000005</v>
          </cell>
          <cell r="EF548">
            <v>0.36699999999999999</v>
          </cell>
          <cell r="EG548">
            <v>0.05</v>
          </cell>
          <cell r="EH548">
            <v>3.3000000000000002E-2</v>
          </cell>
          <cell r="EJ548">
            <v>0.3</v>
          </cell>
          <cell r="EK548">
            <v>6.7000000000000004E-2</v>
          </cell>
          <cell r="EL548">
            <v>8.3000000000000004E-2</v>
          </cell>
          <cell r="EN548">
            <v>0.2</v>
          </cell>
          <cell r="EO548">
            <v>0.28299999999999997</v>
          </cell>
          <cell r="EP548">
            <v>0.33300000000000002</v>
          </cell>
          <cell r="ER548">
            <v>0</v>
          </cell>
          <cell r="ES548">
            <v>3.3000000000000002E-2</v>
          </cell>
          <cell r="ET548">
            <v>0</v>
          </cell>
          <cell r="EV548">
            <v>0.13300000000000001</v>
          </cell>
          <cell r="EW548">
            <v>0.56699999999999995</v>
          </cell>
          <cell r="EX548">
            <v>0.55000000000000004</v>
          </cell>
          <cell r="EZ548">
            <v>6.48</v>
          </cell>
          <cell r="FA548">
            <v>6.7000000000000004E-2</v>
          </cell>
          <cell r="FB548">
            <v>1.7000000000000001E-2</v>
          </cell>
          <cell r="FC548">
            <v>0.05</v>
          </cell>
          <cell r="FD548">
            <v>0.13300000000000001</v>
          </cell>
          <cell r="FE548">
            <v>0.15</v>
          </cell>
          <cell r="FF548">
            <v>8.3000000000000004E-2</v>
          </cell>
          <cell r="FG548">
            <v>0.11700000000000001</v>
          </cell>
          <cell r="FH548">
            <v>0.05</v>
          </cell>
          <cell r="FI548">
            <v>0.1</v>
          </cell>
          <cell r="FJ548">
            <v>0.23300000000000001</v>
          </cell>
          <cell r="FK548">
            <v>0</v>
          </cell>
          <cell r="GA548">
            <v>3.3000000000000002E-2</v>
          </cell>
          <cell r="GB548">
            <v>0.05</v>
          </cell>
          <cell r="GC548">
            <v>0.05</v>
          </cell>
          <cell r="GD548">
            <v>0.05</v>
          </cell>
          <cell r="GE548">
            <v>1.7000000000000001E-2</v>
          </cell>
          <cell r="GF548">
            <v>1.7000000000000001E-2</v>
          </cell>
          <cell r="GG548">
            <v>0.38300000000000001</v>
          </cell>
          <cell r="GH548">
            <v>0.35</v>
          </cell>
          <cell r="GI548">
            <v>0.317</v>
          </cell>
          <cell r="GJ548">
            <v>0.35</v>
          </cell>
          <cell r="GK548">
            <v>0.51700000000000002</v>
          </cell>
          <cell r="GL548">
            <v>0.4</v>
          </cell>
          <cell r="GM548">
            <v>0.55000000000000004</v>
          </cell>
          <cell r="GN548">
            <v>0.35</v>
          </cell>
          <cell r="GO548">
            <v>0.38300000000000001</v>
          </cell>
          <cell r="GP548">
            <v>0.45</v>
          </cell>
          <cell r="GQ548">
            <v>0.36699999999999999</v>
          </cell>
          <cell r="GR548">
            <v>0.55000000000000004</v>
          </cell>
          <cell r="GS548">
            <v>3.3000000000000002E-2</v>
          </cell>
          <cell r="GT548">
            <v>0.217</v>
          </cell>
          <cell r="GU548">
            <v>0.217</v>
          </cell>
          <cell r="GV548">
            <v>0.13300000000000001</v>
          </cell>
          <cell r="GW548">
            <v>8.3000000000000004E-2</v>
          </cell>
          <cell r="GX548">
            <v>0</v>
          </cell>
          <cell r="GY548">
            <v>0</v>
          </cell>
          <cell r="GZ548">
            <v>1.7000000000000001E-2</v>
          </cell>
          <cell r="HA548">
            <v>1.7000000000000001E-2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1.7000000000000001E-2</v>
          </cell>
          <cell r="HG548">
            <v>1.7000000000000001E-2</v>
          </cell>
          <cell r="HH548">
            <v>1.7000000000000001E-2</v>
          </cell>
          <cell r="HI548">
            <v>1.7000000000000001E-2</v>
          </cell>
          <cell r="HJ548">
            <v>3.3000000000000002E-2</v>
          </cell>
        </row>
        <row r="549">
          <cell r="G549" t="str">
            <v>YATES</v>
          </cell>
          <cell r="L549" t="str">
            <v>Fullerton Elementary Network</v>
          </cell>
          <cell r="AB549">
            <v>610234</v>
          </cell>
          <cell r="AR549" t="str">
            <v>&gt; 75</v>
          </cell>
          <cell r="AS549" t="str">
            <v>very weak</v>
          </cell>
          <cell r="AT549" t="str">
            <v>weak</v>
          </cell>
          <cell r="AU549" t="str">
            <v>weak</v>
          </cell>
          <cell r="AV549">
            <v>16</v>
          </cell>
          <cell r="AW549">
            <v>36</v>
          </cell>
          <cell r="AX549">
            <v>28</v>
          </cell>
          <cell r="AY549">
            <v>342</v>
          </cell>
          <cell r="AZ549">
            <v>9</v>
          </cell>
          <cell r="BA549">
            <v>0</v>
          </cell>
          <cell r="BB549">
            <v>35</v>
          </cell>
          <cell r="BC549">
            <v>277</v>
          </cell>
          <cell r="BI549">
            <v>5.6000000000000001E-2</v>
          </cell>
          <cell r="BJ549">
            <v>3.2000000000000001E-2</v>
          </cell>
          <cell r="BK549">
            <v>0.02</v>
          </cell>
          <cell r="BL549">
            <v>0.02</v>
          </cell>
          <cell r="BM549">
            <v>4.1000000000000002E-2</v>
          </cell>
          <cell r="BN549">
            <v>0.14000000000000001</v>
          </cell>
          <cell r="BO549">
            <v>0.17799999999999999</v>
          </cell>
          <cell r="BP549">
            <v>0.14899999999999999</v>
          </cell>
          <cell r="BQ549">
            <v>0.158</v>
          </cell>
          <cell r="BR549">
            <v>7.9000000000000001E-2</v>
          </cell>
          <cell r="BS549">
            <v>0.152</v>
          </cell>
          <cell r="BT549">
            <v>0.17799999999999999</v>
          </cell>
          <cell r="BU549">
            <v>0.41499999999999998</v>
          </cell>
          <cell r="BV549">
            <v>0.377</v>
          </cell>
          <cell r="BW549">
            <v>0.39500000000000002</v>
          </cell>
          <cell r="BX549">
            <v>0.33600000000000002</v>
          </cell>
          <cell r="BY549">
            <v>0.43</v>
          </cell>
          <cell r="BZ549">
            <v>0.38600000000000001</v>
          </cell>
          <cell r="CA549">
            <v>6.0000000000000001E-3</v>
          </cell>
          <cell r="CB549">
            <v>1.4999999999999999E-2</v>
          </cell>
          <cell r="CC549">
            <v>1.7999999999999999E-2</v>
          </cell>
          <cell r="CD549">
            <v>2.3E-2</v>
          </cell>
          <cell r="CE549">
            <v>1.2E-2</v>
          </cell>
          <cell r="CF549">
            <v>1.7999999999999999E-2</v>
          </cell>
          <cell r="CG549">
            <v>0.34499999999999997</v>
          </cell>
          <cell r="CH549">
            <v>0.42699999999999999</v>
          </cell>
          <cell r="CI549">
            <v>0.40899999999999997</v>
          </cell>
          <cell r="CJ549">
            <v>0.54100000000000004</v>
          </cell>
          <cell r="CK549">
            <v>0.36499999999999999</v>
          </cell>
          <cell r="CL549">
            <v>0.27800000000000002</v>
          </cell>
          <cell r="CM549">
            <v>3.0000000000000001E-3</v>
          </cell>
          <cell r="CN549">
            <v>3.0000000000000001E-3</v>
          </cell>
          <cell r="CO549">
            <v>6.0000000000000001E-3</v>
          </cell>
          <cell r="CP549">
            <v>3.0000000000000001E-3</v>
          </cell>
          <cell r="CQ549">
            <v>0</v>
          </cell>
          <cell r="CR549">
            <v>1.4999999999999999E-2</v>
          </cell>
          <cell r="CS549">
            <v>2.9000000000000001E-2</v>
          </cell>
          <cell r="CT549">
            <v>6.7000000000000004E-2</v>
          </cell>
          <cell r="CU549">
            <v>2.3E-2</v>
          </cell>
          <cell r="CV549">
            <v>2.5999999999999999E-2</v>
          </cell>
          <cell r="CW549">
            <v>2.3E-2</v>
          </cell>
          <cell r="CX549">
            <v>4.1000000000000002E-2</v>
          </cell>
          <cell r="CY549">
            <v>6.7000000000000004E-2</v>
          </cell>
          <cell r="CZ549">
            <v>4.3999999999999997E-2</v>
          </cell>
          <cell r="DA549">
            <v>8.2000000000000003E-2</v>
          </cell>
          <cell r="DB549">
            <v>0.111</v>
          </cell>
          <cell r="DC549">
            <v>0.13200000000000001</v>
          </cell>
          <cell r="DD549">
            <v>0.111</v>
          </cell>
          <cell r="DE549">
            <v>0.16700000000000001</v>
          </cell>
          <cell r="DF549">
            <v>0.22800000000000001</v>
          </cell>
          <cell r="DG549">
            <v>0.28899999999999998</v>
          </cell>
          <cell r="DH549">
            <v>0.27500000000000002</v>
          </cell>
          <cell r="DI549">
            <v>0.24</v>
          </cell>
          <cell r="DJ549">
            <v>0.30399999999999999</v>
          </cell>
          <cell r="DK549">
            <v>0.30099999999999999</v>
          </cell>
          <cell r="DL549">
            <v>0.28100000000000003</v>
          </cell>
          <cell r="DM549">
            <v>0.29199999999999998</v>
          </cell>
          <cell r="DN549">
            <v>0</v>
          </cell>
          <cell r="DO549">
            <v>1.4999999999999999E-2</v>
          </cell>
          <cell r="DP549">
            <v>0.02</v>
          </cell>
          <cell r="DQ549">
            <v>6.0000000000000001E-3</v>
          </cell>
          <cell r="DR549">
            <v>8.9999999999999993E-3</v>
          </cell>
          <cell r="DS549">
            <v>1.2E-2</v>
          </cell>
          <cell r="DT549">
            <v>8.9999999999999993E-3</v>
          </cell>
          <cell r="DU549">
            <v>6.0000000000000001E-3</v>
          </cell>
          <cell r="DV549">
            <v>6.0000000000000001E-3</v>
          </cell>
          <cell r="DW549">
            <v>0.80400000000000005</v>
          </cell>
          <cell r="DX549">
            <v>0.73099999999999998</v>
          </cell>
          <cell r="DY549">
            <v>0.64300000000000002</v>
          </cell>
          <cell r="DZ549">
            <v>0.64900000000000002</v>
          </cell>
          <cell r="EA549">
            <v>0.70799999999999996</v>
          </cell>
          <cell r="EB549">
            <v>0.58799999999999997</v>
          </cell>
          <cell r="EC549">
            <v>0.55000000000000004</v>
          </cell>
          <cell r="ED549">
            <v>0.51500000000000001</v>
          </cell>
          <cell r="EE549">
            <v>0.56699999999999995</v>
          </cell>
          <cell r="EF549">
            <v>0.29799999999999999</v>
          </cell>
          <cell r="EG549">
            <v>6.0999999999999999E-2</v>
          </cell>
          <cell r="EH549">
            <v>2.9000000000000001E-2</v>
          </cell>
          <cell r="EJ549">
            <v>0.33</v>
          </cell>
          <cell r="EK549">
            <v>0.10199999999999999</v>
          </cell>
          <cell r="EL549">
            <v>8.5000000000000006E-2</v>
          </cell>
          <cell r="EN549">
            <v>0.17</v>
          </cell>
          <cell r="EO549">
            <v>0.38900000000000001</v>
          </cell>
          <cell r="EP549">
            <v>0.38300000000000001</v>
          </cell>
          <cell r="ER549">
            <v>3.7999999999999999E-2</v>
          </cell>
          <cell r="ES549">
            <v>0.02</v>
          </cell>
          <cell r="ET549">
            <v>5.8000000000000003E-2</v>
          </cell>
          <cell r="EV549">
            <v>0.16400000000000001</v>
          </cell>
          <cell r="EW549">
            <v>0.42699999999999999</v>
          </cell>
          <cell r="EX549">
            <v>0.44400000000000001</v>
          </cell>
          <cell r="EZ549">
            <v>7.4</v>
          </cell>
          <cell r="FA549">
            <v>2.9000000000000001E-2</v>
          </cell>
          <cell r="FB549">
            <v>0.02</v>
          </cell>
          <cell r="FC549">
            <v>2.9000000000000001E-2</v>
          </cell>
          <cell r="FD549">
            <v>5.6000000000000001E-2</v>
          </cell>
          <cell r="FE549">
            <v>0.10199999999999999</v>
          </cell>
          <cell r="FF549">
            <v>8.7999999999999995E-2</v>
          </cell>
          <cell r="FG549">
            <v>8.5000000000000006E-2</v>
          </cell>
          <cell r="FH549">
            <v>0.158</v>
          </cell>
          <cell r="FI549">
            <v>0.152</v>
          </cell>
          <cell r="FJ549">
            <v>0.26300000000000001</v>
          </cell>
          <cell r="FK549">
            <v>1.7999999999999999E-2</v>
          </cell>
          <cell r="GA549">
            <v>2.5999999999999999E-2</v>
          </cell>
          <cell r="GB549">
            <v>3.5000000000000003E-2</v>
          </cell>
          <cell r="GC549">
            <v>5.2999999999999999E-2</v>
          </cell>
          <cell r="GD549">
            <v>2.3E-2</v>
          </cell>
          <cell r="GE549">
            <v>0.26300000000000001</v>
          </cell>
          <cell r="GF549">
            <v>5.2999999999999999E-2</v>
          </cell>
          <cell r="GG549">
            <v>0.39500000000000002</v>
          </cell>
          <cell r="GH549">
            <v>0.35399999999999998</v>
          </cell>
          <cell r="GI549">
            <v>0.374</v>
          </cell>
          <cell r="GJ549">
            <v>0.36</v>
          </cell>
          <cell r="GK549">
            <v>0.377</v>
          </cell>
          <cell r="GL549">
            <v>0.44400000000000001</v>
          </cell>
          <cell r="GM549">
            <v>0.5</v>
          </cell>
          <cell r="GN549">
            <v>0.34499999999999997</v>
          </cell>
          <cell r="GO549">
            <v>0.374</v>
          </cell>
          <cell r="GP549">
            <v>0.45900000000000002</v>
          </cell>
          <cell r="GQ549">
            <v>0.23699999999999999</v>
          </cell>
          <cell r="GR549">
            <v>0.41199999999999998</v>
          </cell>
          <cell r="GS549">
            <v>4.3999999999999997E-2</v>
          </cell>
          <cell r="GT549">
            <v>0.222</v>
          </cell>
          <cell r="GU549">
            <v>0.161</v>
          </cell>
          <cell r="GV549">
            <v>0.111</v>
          </cell>
          <cell r="GW549">
            <v>8.5000000000000006E-2</v>
          </cell>
          <cell r="GX549">
            <v>5.2999999999999999E-2</v>
          </cell>
          <cell r="GY549">
            <v>1.7999999999999999E-2</v>
          </cell>
          <cell r="GZ549">
            <v>2.3E-2</v>
          </cell>
          <cell r="HA549">
            <v>0.02</v>
          </cell>
          <cell r="HB549">
            <v>0.02</v>
          </cell>
          <cell r="HC549">
            <v>0.02</v>
          </cell>
          <cell r="HD549">
            <v>0.02</v>
          </cell>
          <cell r="HE549">
            <v>1.7999999999999999E-2</v>
          </cell>
          <cell r="HF549">
            <v>0.02</v>
          </cell>
          <cell r="HG549">
            <v>1.7999999999999999E-2</v>
          </cell>
          <cell r="HH549">
            <v>2.5999999999999999E-2</v>
          </cell>
          <cell r="HI549">
            <v>1.7999999999999999E-2</v>
          </cell>
          <cell r="HJ549">
            <v>1.7999999999999999E-2</v>
          </cell>
        </row>
        <row r="550">
          <cell r="G550" t="str">
            <v>YOUNG</v>
          </cell>
          <cell r="L550" t="str">
            <v>Austin-North Lawndale Elementary Network</v>
          </cell>
          <cell r="AB550">
            <v>610235</v>
          </cell>
          <cell r="AR550" t="str">
            <v>58</v>
          </cell>
          <cell r="AS550" t="str">
            <v>weak</v>
          </cell>
          <cell r="AT550" t="str">
            <v>weak</v>
          </cell>
          <cell r="AU550" t="str">
            <v>neutral</v>
          </cell>
          <cell r="AV550">
            <v>36</v>
          </cell>
          <cell r="AW550">
            <v>26</v>
          </cell>
          <cell r="AX550">
            <v>54</v>
          </cell>
          <cell r="AY550">
            <v>428</v>
          </cell>
          <cell r="AZ550">
            <v>6</v>
          </cell>
          <cell r="BA550">
            <v>2</v>
          </cell>
          <cell r="BB550">
            <v>364</v>
          </cell>
          <cell r="BC550">
            <v>35</v>
          </cell>
          <cell r="BI550">
            <v>1.2E-2</v>
          </cell>
          <cell r="BJ550">
            <v>1.6E-2</v>
          </cell>
          <cell r="BK550">
            <v>2.8000000000000001E-2</v>
          </cell>
          <cell r="BL550">
            <v>0.04</v>
          </cell>
          <cell r="BM550">
            <v>3.6999999999999998E-2</v>
          </cell>
          <cell r="BN550">
            <v>7.0000000000000007E-2</v>
          </cell>
          <cell r="BO550">
            <v>0.10299999999999999</v>
          </cell>
          <cell r="BP550">
            <v>8.8999999999999996E-2</v>
          </cell>
          <cell r="BQ550">
            <v>0.10299999999999999</v>
          </cell>
          <cell r="BR550">
            <v>8.5999999999999993E-2</v>
          </cell>
          <cell r="BS550">
            <v>0.124</v>
          </cell>
          <cell r="BT550">
            <v>0.159</v>
          </cell>
          <cell r="BU550">
            <v>0.32200000000000001</v>
          </cell>
          <cell r="BV550">
            <v>0.30099999999999999</v>
          </cell>
          <cell r="BW550">
            <v>0.33900000000000002</v>
          </cell>
          <cell r="BX550">
            <v>0.255</v>
          </cell>
          <cell r="BY550">
            <v>0.32200000000000001</v>
          </cell>
          <cell r="BZ550">
            <v>0.308</v>
          </cell>
          <cell r="CA550">
            <v>1.2E-2</v>
          </cell>
          <cell r="CB550">
            <v>1.2E-2</v>
          </cell>
          <cell r="CC550">
            <v>0.03</v>
          </cell>
          <cell r="CD550">
            <v>1.6E-2</v>
          </cell>
          <cell r="CE550">
            <v>1.6E-2</v>
          </cell>
          <cell r="CF550">
            <v>3.3000000000000002E-2</v>
          </cell>
          <cell r="CG550">
            <v>0.55100000000000005</v>
          </cell>
          <cell r="CH550">
            <v>0.58199999999999996</v>
          </cell>
          <cell r="CI550">
            <v>0.5</v>
          </cell>
          <cell r="CJ550">
            <v>0.60299999999999998</v>
          </cell>
          <cell r="CK550">
            <v>0.5</v>
          </cell>
          <cell r="CL550">
            <v>0.43</v>
          </cell>
          <cell r="CM550">
            <v>1.4E-2</v>
          </cell>
          <cell r="CN550">
            <v>8.9999999999999993E-3</v>
          </cell>
          <cell r="CO550">
            <v>1.6E-2</v>
          </cell>
          <cell r="CP550">
            <v>1.6E-2</v>
          </cell>
          <cell r="CQ550">
            <v>1.4E-2</v>
          </cell>
          <cell r="CR550">
            <v>2.3E-2</v>
          </cell>
          <cell r="CS550">
            <v>3.3000000000000002E-2</v>
          </cell>
          <cell r="CT550">
            <v>0.105</v>
          </cell>
          <cell r="CU550">
            <v>6.5000000000000002E-2</v>
          </cell>
          <cell r="CV550">
            <v>4.9000000000000002E-2</v>
          </cell>
          <cell r="CW550">
            <v>4.3999999999999997E-2</v>
          </cell>
          <cell r="CX550">
            <v>6.0999999999999999E-2</v>
          </cell>
          <cell r="CY550">
            <v>5.6000000000000001E-2</v>
          </cell>
          <cell r="CZ550">
            <v>6.0999999999999999E-2</v>
          </cell>
          <cell r="DA550">
            <v>0.126</v>
          </cell>
          <cell r="DB550">
            <v>0.114</v>
          </cell>
          <cell r="DC550">
            <v>9.8000000000000004E-2</v>
          </cell>
          <cell r="DD550">
            <v>9.8000000000000004E-2</v>
          </cell>
          <cell r="DE550">
            <v>0.20300000000000001</v>
          </cell>
          <cell r="DF550">
            <v>0.26200000000000001</v>
          </cell>
          <cell r="DG550">
            <v>0.252</v>
          </cell>
          <cell r="DH550">
            <v>0.248</v>
          </cell>
          <cell r="DI550">
            <v>0.27300000000000002</v>
          </cell>
          <cell r="DJ550">
            <v>0.25900000000000001</v>
          </cell>
          <cell r="DK550">
            <v>0.28499999999999998</v>
          </cell>
          <cell r="DL550">
            <v>0.23400000000000001</v>
          </cell>
          <cell r="DM550">
            <v>0.248</v>
          </cell>
          <cell r="DN550">
            <v>1.6E-2</v>
          </cell>
          <cell r="DO550">
            <v>7.0000000000000001E-3</v>
          </cell>
          <cell r="DP550">
            <v>1.2E-2</v>
          </cell>
          <cell r="DQ550">
            <v>1.6E-2</v>
          </cell>
          <cell r="DR550">
            <v>1.4E-2</v>
          </cell>
          <cell r="DS550">
            <v>2.5999999999999999E-2</v>
          </cell>
          <cell r="DT550">
            <v>7.0000000000000001E-3</v>
          </cell>
          <cell r="DU550">
            <v>1.9E-2</v>
          </cell>
          <cell r="DV550">
            <v>3.3000000000000002E-2</v>
          </cell>
          <cell r="DW550">
            <v>0.71699999999999997</v>
          </cell>
          <cell r="DX550">
            <v>0.67800000000000005</v>
          </cell>
          <cell r="DY550">
            <v>0.65900000000000003</v>
          </cell>
          <cell r="DZ550">
            <v>0.66400000000000003</v>
          </cell>
          <cell r="EA550">
            <v>0.63800000000000001</v>
          </cell>
          <cell r="EB550">
            <v>0.56499999999999995</v>
          </cell>
          <cell r="EC550">
            <v>0.56100000000000005</v>
          </cell>
          <cell r="ED550">
            <v>0.54400000000000004</v>
          </cell>
          <cell r="EE550">
            <v>0.55600000000000005</v>
          </cell>
          <cell r="EF550">
            <v>0.311</v>
          </cell>
          <cell r="EG550">
            <v>2.5999999999999999E-2</v>
          </cell>
          <cell r="EH550">
            <v>2.3E-2</v>
          </cell>
          <cell r="EJ550">
            <v>0.28499999999999998</v>
          </cell>
          <cell r="EK550">
            <v>0.121</v>
          </cell>
          <cell r="EL550">
            <v>8.2000000000000003E-2</v>
          </cell>
          <cell r="EN550">
            <v>0.152</v>
          </cell>
          <cell r="EO550">
            <v>0.36</v>
          </cell>
          <cell r="EP550">
            <v>0.29199999999999998</v>
          </cell>
          <cell r="ER550">
            <v>4.3999999999999997E-2</v>
          </cell>
          <cell r="ES550">
            <v>5.6000000000000001E-2</v>
          </cell>
          <cell r="ET550">
            <v>0.114</v>
          </cell>
          <cell r="EV550">
            <v>0.20799999999999999</v>
          </cell>
          <cell r="EW550">
            <v>0.437</v>
          </cell>
          <cell r="EX550">
            <v>0.48799999999999999</v>
          </cell>
          <cell r="EZ550">
            <v>7.47</v>
          </cell>
          <cell r="FA550">
            <v>0.04</v>
          </cell>
          <cell r="FB550">
            <v>1.9E-2</v>
          </cell>
          <cell r="FC550">
            <v>3.3000000000000002E-2</v>
          </cell>
          <cell r="FD550">
            <v>0.04</v>
          </cell>
          <cell r="FE550">
            <v>8.4000000000000005E-2</v>
          </cell>
          <cell r="FF550">
            <v>8.2000000000000003E-2</v>
          </cell>
          <cell r="FG550">
            <v>0.10299999999999999</v>
          </cell>
          <cell r="FH550">
            <v>0.14699999999999999</v>
          </cell>
          <cell r="FI550">
            <v>0.13800000000000001</v>
          </cell>
          <cell r="FJ550">
            <v>0.28699999999999998</v>
          </cell>
          <cell r="FK550">
            <v>2.8000000000000001E-2</v>
          </cell>
          <cell r="GA550">
            <v>2.5999999999999999E-2</v>
          </cell>
          <cell r="GB550">
            <v>1.9E-2</v>
          </cell>
          <cell r="GC550">
            <v>1.4E-2</v>
          </cell>
          <cell r="GD550">
            <v>1.6E-2</v>
          </cell>
          <cell r="GE550">
            <v>7.0000000000000007E-2</v>
          </cell>
          <cell r="GF550">
            <v>1.9E-2</v>
          </cell>
          <cell r="GG550">
            <v>0.33200000000000002</v>
          </cell>
          <cell r="GH550">
            <v>0.28000000000000003</v>
          </cell>
          <cell r="GI550">
            <v>0.28499999999999998</v>
          </cell>
          <cell r="GJ550">
            <v>0.30399999999999999</v>
          </cell>
          <cell r="GK550">
            <v>0.40200000000000002</v>
          </cell>
          <cell r="GL550">
            <v>0.371</v>
          </cell>
          <cell r="GM550">
            <v>0.53300000000000003</v>
          </cell>
          <cell r="GN550">
            <v>0.47699999999999998</v>
          </cell>
          <cell r="GO550">
            <v>0.48599999999999999</v>
          </cell>
          <cell r="GP550">
            <v>0.46300000000000002</v>
          </cell>
          <cell r="GQ550">
            <v>0.36199999999999999</v>
          </cell>
          <cell r="GR550">
            <v>0.495</v>
          </cell>
          <cell r="GS550">
            <v>5.3999999999999999E-2</v>
          </cell>
          <cell r="GT550">
            <v>0.14499999999999999</v>
          </cell>
          <cell r="GU550">
            <v>0.13300000000000001</v>
          </cell>
          <cell r="GV550">
            <v>0.13800000000000001</v>
          </cell>
          <cell r="GW550">
            <v>9.0999999999999998E-2</v>
          </cell>
          <cell r="GX550">
            <v>4.2000000000000003E-2</v>
          </cell>
          <cell r="GY550">
            <v>1.4E-2</v>
          </cell>
          <cell r="GZ550">
            <v>2.3E-2</v>
          </cell>
          <cell r="HA550">
            <v>2.5999999999999999E-2</v>
          </cell>
          <cell r="HB550">
            <v>2.1000000000000001E-2</v>
          </cell>
          <cell r="HC550">
            <v>2.1000000000000001E-2</v>
          </cell>
          <cell r="HD550">
            <v>1.9E-2</v>
          </cell>
          <cell r="HE550">
            <v>4.2000000000000003E-2</v>
          </cell>
          <cell r="HF550">
            <v>5.6000000000000001E-2</v>
          </cell>
          <cell r="HG550">
            <v>5.6000000000000001E-2</v>
          </cell>
          <cell r="HH550">
            <v>5.8000000000000003E-2</v>
          </cell>
          <cell r="HI550">
            <v>5.3999999999999999E-2</v>
          </cell>
          <cell r="HJ550">
            <v>5.3999999999999999E-2</v>
          </cell>
        </row>
        <row r="551">
          <cell r="G551" t="str">
            <v>BEETHOVEN</v>
          </cell>
          <cell r="L551" t="str">
            <v>Burnham Park Elementary Network</v>
          </cell>
          <cell r="AB551">
            <v>610237</v>
          </cell>
          <cell r="AR551" t="str">
            <v>&gt; 75</v>
          </cell>
          <cell r="AS551" t="str">
            <v>very weak</v>
          </cell>
          <cell r="AT551" t="str">
            <v>weak</v>
          </cell>
          <cell r="AU551" t="str">
            <v>weak</v>
          </cell>
          <cell r="AV551">
            <v>15</v>
          </cell>
          <cell r="AW551">
            <v>21</v>
          </cell>
          <cell r="AX551">
            <v>36</v>
          </cell>
          <cell r="AY551">
            <v>171</v>
          </cell>
          <cell r="AZ551">
            <v>2</v>
          </cell>
          <cell r="BA551">
            <v>0</v>
          </cell>
          <cell r="BB551">
            <v>162</v>
          </cell>
          <cell r="BC551">
            <v>4</v>
          </cell>
          <cell r="BI551">
            <v>4.1000000000000002E-2</v>
          </cell>
          <cell r="BJ551">
            <v>1.2E-2</v>
          </cell>
          <cell r="BK551">
            <v>2.3E-2</v>
          </cell>
          <cell r="BL551">
            <v>2.3E-2</v>
          </cell>
          <cell r="BM551">
            <v>3.5000000000000003E-2</v>
          </cell>
          <cell r="BN551">
            <v>6.4000000000000001E-2</v>
          </cell>
          <cell r="BO551">
            <v>0.152</v>
          </cell>
          <cell r="BP551">
            <v>0.17</v>
          </cell>
          <cell r="BQ551">
            <v>9.9000000000000005E-2</v>
          </cell>
          <cell r="BR551">
            <v>9.9000000000000005E-2</v>
          </cell>
          <cell r="BS551">
            <v>0.14000000000000001</v>
          </cell>
          <cell r="BT551">
            <v>0.19900000000000001</v>
          </cell>
          <cell r="BU551">
            <v>0.48499999999999999</v>
          </cell>
          <cell r="BV551">
            <v>0.42699999999999999</v>
          </cell>
          <cell r="BW551">
            <v>0.48</v>
          </cell>
          <cell r="BX551">
            <v>0.38600000000000001</v>
          </cell>
          <cell r="BY551">
            <v>0.433</v>
          </cell>
          <cell r="BZ551">
            <v>0.38600000000000001</v>
          </cell>
          <cell r="CA551">
            <v>6.0000000000000001E-3</v>
          </cell>
          <cell r="CB551">
            <v>0</v>
          </cell>
          <cell r="CC551">
            <v>6.0000000000000001E-3</v>
          </cell>
          <cell r="CD551">
            <v>1.7999999999999999E-2</v>
          </cell>
          <cell r="CE551">
            <v>1.2E-2</v>
          </cell>
          <cell r="CF551">
            <v>1.2E-2</v>
          </cell>
          <cell r="CG551">
            <v>0.316</v>
          </cell>
          <cell r="CH551">
            <v>0.39200000000000002</v>
          </cell>
          <cell r="CI551">
            <v>0.39200000000000002</v>
          </cell>
          <cell r="CJ551">
            <v>0.47399999999999998</v>
          </cell>
          <cell r="CK551">
            <v>0.38</v>
          </cell>
          <cell r="CL551">
            <v>0.33900000000000002</v>
          </cell>
          <cell r="CM551">
            <v>0</v>
          </cell>
          <cell r="CN551">
            <v>0</v>
          </cell>
          <cell r="CO551">
            <v>0</v>
          </cell>
          <cell r="CP551">
            <v>6.0000000000000001E-3</v>
          </cell>
          <cell r="CQ551">
            <v>6.0000000000000001E-3</v>
          </cell>
          <cell r="CR551">
            <v>1.2E-2</v>
          </cell>
          <cell r="CS551">
            <v>2.3E-2</v>
          </cell>
          <cell r="CT551">
            <v>6.4000000000000001E-2</v>
          </cell>
          <cell r="CU551">
            <v>4.1000000000000002E-2</v>
          </cell>
          <cell r="CV551">
            <v>4.7E-2</v>
          </cell>
          <cell r="CW551">
            <v>7.5999999999999998E-2</v>
          </cell>
          <cell r="CX551">
            <v>5.8000000000000003E-2</v>
          </cell>
          <cell r="CY551">
            <v>7.0000000000000007E-2</v>
          </cell>
          <cell r="CZ551">
            <v>4.1000000000000002E-2</v>
          </cell>
          <cell r="DA551">
            <v>8.7999999999999995E-2</v>
          </cell>
          <cell r="DB551">
            <v>8.7999999999999995E-2</v>
          </cell>
          <cell r="DC551">
            <v>9.4E-2</v>
          </cell>
          <cell r="DD551">
            <v>8.7999999999999995E-2</v>
          </cell>
          <cell r="DE551">
            <v>0.31</v>
          </cell>
          <cell r="DF551">
            <v>0.32200000000000001</v>
          </cell>
          <cell r="DG551">
            <v>0.33300000000000002</v>
          </cell>
          <cell r="DH551">
            <v>0.33900000000000002</v>
          </cell>
          <cell r="DI551">
            <v>0.35699999999999998</v>
          </cell>
          <cell r="DJ551">
            <v>0.433</v>
          </cell>
          <cell r="DK551">
            <v>0.374</v>
          </cell>
          <cell r="DL551">
            <v>0.29799999999999999</v>
          </cell>
          <cell r="DM551">
            <v>0.36299999999999999</v>
          </cell>
          <cell r="DN551">
            <v>0</v>
          </cell>
          <cell r="DO551">
            <v>0</v>
          </cell>
          <cell r="DP551">
            <v>6.0000000000000001E-3</v>
          </cell>
          <cell r="DQ551">
            <v>0</v>
          </cell>
          <cell r="DR551">
            <v>6.0000000000000001E-3</v>
          </cell>
          <cell r="DS551">
            <v>6.0000000000000001E-3</v>
          </cell>
          <cell r="DT551">
            <v>0</v>
          </cell>
          <cell r="DU551">
            <v>6.0000000000000001E-3</v>
          </cell>
          <cell r="DV551">
            <v>1.2E-2</v>
          </cell>
          <cell r="DW551">
            <v>0.64300000000000002</v>
          </cell>
          <cell r="DX551">
            <v>0.60199999999999998</v>
          </cell>
          <cell r="DY551">
            <v>0.60199999999999998</v>
          </cell>
          <cell r="DZ551">
            <v>0.58499999999999996</v>
          </cell>
          <cell r="EA551">
            <v>0.59099999999999997</v>
          </cell>
          <cell r="EB551">
            <v>0.46200000000000002</v>
          </cell>
          <cell r="EC551">
            <v>0.51500000000000001</v>
          </cell>
          <cell r="ED551">
            <v>0.53800000000000003</v>
          </cell>
          <cell r="EE551">
            <v>0.497</v>
          </cell>
          <cell r="EF551">
            <v>0.28100000000000003</v>
          </cell>
          <cell r="EG551">
            <v>1.2E-2</v>
          </cell>
          <cell r="EH551">
            <v>1.2E-2</v>
          </cell>
          <cell r="EJ551">
            <v>0.48</v>
          </cell>
          <cell r="EK551">
            <v>0.14599999999999999</v>
          </cell>
          <cell r="EL551">
            <v>5.2999999999999999E-2</v>
          </cell>
          <cell r="EN551">
            <v>8.7999999999999995E-2</v>
          </cell>
          <cell r="EO551">
            <v>0.38600000000000001</v>
          </cell>
          <cell r="EP551">
            <v>0.374</v>
          </cell>
          <cell r="ER551">
            <v>2.3E-2</v>
          </cell>
          <cell r="ES551">
            <v>2.3E-2</v>
          </cell>
          <cell r="ET551">
            <v>5.2999999999999999E-2</v>
          </cell>
          <cell r="EV551">
            <v>0.129</v>
          </cell>
          <cell r="EW551">
            <v>0.433</v>
          </cell>
          <cell r="EX551">
            <v>0.50900000000000001</v>
          </cell>
          <cell r="EZ551">
            <v>7.71</v>
          </cell>
          <cell r="FA551">
            <v>4.1000000000000002E-2</v>
          </cell>
          <cell r="FB551">
            <v>6.0000000000000001E-3</v>
          </cell>
          <cell r="FC551">
            <v>2.9000000000000001E-2</v>
          </cell>
          <cell r="FD551">
            <v>2.9000000000000001E-2</v>
          </cell>
          <cell r="FE551">
            <v>8.7999999999999995E-2</v>
          </cell>
          <cell r="FF551">
            <v>6.4000000000000001E-2</v>
          </cell>
          <cell r="FG551">
            <v>8.7999999999999995E-2</v>
          </cell>
          <cell r="FH551">
            <v>0.14000000000000001</v>
          </cell>
          <cell r="FI551">
            <v>0.16400000000000001</v>
          </cell>
          <cell r="FJ551">
            <v>0.31</v>
          </cell>
          <cell r="FK551">
            <v>4.1000000000000002E-2</v>
          </cell>
          <cell r="GA551">
            <v>1.2E-2</v>
          </cell>
          <cell r="GB551">
            <v>1.7999999999999999E-2</v>
          </cell>
          <cell r="GC551">
            <v>0.123</v>
          </cell>
          <cell r="GD551">
            <v>2.9000000000000001E-2</v>
          </cell>
          <cell r="GE551">
            <v>9.9000000000000005E-2</v>
          </cell>
          <cell r="GF551">
            <v>1.2E-2</v>
          </cell>
          <cell r="GG551">
            <v>0.40400000000000003</v>
          </cell>
          <cell r="GH551">
            <v>0.40400000000000003</v>
          </cell>
          <cell r="GI551">
            <v>0.29199999999999998</v>
          </cell>
          <cell r="GJ551">
            <v>0.44400000000000001</v>
          </cell>
          <cell r="GK551">
            <v>0.45600000000000002</v>
          </cell>
          <cell r="GL551">
            <v>0.46200000000000002</v>
          </cell>
          <cell r="GM551">
            <v>0.52600000000000002</v>
          </cell>
          <cell r="GN551">
            <v>0.34499999999999997</v>
          </cell>
          <cell r="GO551">
            <v>0.32700000000000001</v>
          </cell>
          <cell r="GP551">
            <v>0.40400000000000003</v>
          </cell>
          <cell r="GQ551">
            <v>0.33300000000000002</v>
          </cell>
          <cell r="GR551">
            <v>0.48</v>
          </cell>
          <cell r="GS551">
            <v>2.3E-2</v>
          </cell>
          <cell r="GT551">
            <v>0.187</v>
          </cell>
          <cell r="GU551">
            <v>0.152</v>
          </cell>
          <cell r="GV551">
            <v>8.2000000000000003E-2</v>
          </cell>
          <cell r="GW551">
            <v>7.5999999999999998E-2</v>
          </cell>
          <cell r="GX551">
            <v>1.7999999999999999E-2</v>
          </cell>
          <cell r="GY551">
            <v>2.3E-2</v>
          </cell>
          <cell r="GZ551">
            <v>3.5000000000000003E-2</v>
          </cell>
          <cell r="HA551">
            <v>8.7999999999999995E-2</v>
          </cell>
          <cell r="HB551">
            <v>2.3E-2</v>
          </cell>
          <cell r="HC551">
            <v>1.7999999999999999E-2</v>
          </cell>
          <cell r="HD551">
            <v>1.2E-2</v>
          </cell>
          <cell r="HE551">
            <v>1.2E-2</v>
          </cell>
          <cell r="HF551">
            <v>1.2E-2</v>
          </cell>
          <cell r="HG551">
            <v>1.7999999999999999E-2</v>
          </cell>
          <cell r="HH551">
            <v>1.7999999999999999E-2</v>
          </cell>
          <cell r="HI551">
            <v>1.7999999999999999E-2</v>
          </cell>
          <cell r="HJ551">
            <v>1.7999999999999999E-2</v>
          </cell>
        </row>
        <row r="552">
          <cell r="G552" t="str">
            <v>BOND</v>
          </cell>
          <cell r="L552" t="str">
            <v>Englewood-Gresham Elementary Network</v>
          </cell>
          <cell r="AB552">
            <v>610238</v>
          </cell>
          <cell r="AR552" t="str">
            <v>49</v>
          </cell>
          <cell r="AS552" t="str">
            <v>neutral</v>
          </cell>
          <cell r="AT552" t="str">
            <v>neutral</v>
          </cell>
          <cell r="AU552" t="str">
            <v>weak</v>
          </cell>
          <cell r="AV552">
            <v>45</v>
          </cell>
          <cell r="AW552">
            <v>50</v>
          </cell>
          <cell r="AX552">
            <v>38</v>
          </cell>
          <cell r="AY552">
            <v>94</v>
          </cell>
          <cell r="AZ552">
            <v>0</v>
          </cell>
          <cell r="BA552">
            <v>0</v>
          </cell>
          <cell r="BB552">
            <v>91</v>
          </cell>
          <cell r="BC552">
            <v>1</v>
          </cell>
          <cell r="BI552">
            <v>2.1000000000000001E-2</v>
          </cell>
          <cell r="BJ552">
            <v>1.0999999999999999E-2</v>
          </cell>
          <cell r="BK552">
            <v>2.1000000000000001E-2</v>
          </cell>
          <cell r="BL552">
            <v>2.1000000000000001E-2</v>
          </cell>
          <cell r="BM552">
            <v>4.2999999999999997E-2</v>
          </cell>
          <cell r="BN552">
            <v>9.6000000000000002E-2</v>
          </cell>
          <cell r="BO552">
            <v>9.6000000000000002E-2</v>
          </cell>
          <cell r="BP552">
            <v>6.4000000000000001E-2</v>
          </cell>
          <cell r="BQ552">
            <v>6.4000000000000001E-2</v>
          </cell>
          <cell r="BR552">
            <v>4.2999999999999997E-2</v>
          </cell>
          <cell r="BS552">
            <v>0.17</v>
          </cell>
          <cell r="BT552">
            <v>0.128</v>
          </cell>
          <cell r="BU552">
            <v>0.34</v>
          </cell>
          <cell r="BV552">
            <v>0.27700000000000002</v>
          </cell>
          <cell r="BW552">
            <v>0.29799999999999999</v>
          </cell>
          <cell r="BX552">
            <v>0.27700000000000002</v>
          </cell>
          <cell r="BY552">
            <v>0.20200000000000001</v>
          </cell>
          <cell r="BZ552">
            <v>0.245</v>
          </cell>
          <cell r="CA552">
            <v>1.0999999999999999E-2</v>
          </cell>
          <cell r="CB552">
            <v>2.1000000000000001E-2</v>
          </cell>
          <cell r="CC552">
            <v>1.0999999999999999E-2</v>
          </cell>
          <cell r="CD552">
            <v>1.0999999999999999E-2</v>
          </cell>
          <cell r="CE552">
            <v>0</v>
          </cell>
          <cell r="CF552">
            <v>4.2999999999999997E-2</v>
          </cell>
          <cell r="CG552">
            <v>0.53200000000000003</v>
          </cell>
          <cell r="CH552">
            <v>0.628</v>
          </cell>
          <cell r="CI552">
            <v>0.60599999999999998</v>
          </cell>
          <cell r="CJ552">
            <v>0.64900000000000002</v>
          </cell>
          <cell r="CK552">
            <v>0.58499999999999996</v>
          </cell>
          <cell r="CL552">
            <v>0.48899999999999999</v>
          </cell>
          <cell r="CM552">
            <v>1.0999999999999999E-2</v>
          </cell>
          <cell r="CN552">
            <v>1.0999999999999999E-2</v>
          </cell>
          <cell r="CO552">
            <v>1.0999999999999999E-2</v>
          </cell>
          <cell r="CP552">
            <v>1.0999999999999999E-2</v>
          </cell>
          <cell r="CQ552">
            <v>1.0999999999999999E-2</v>
          </cell>
          <cell r="CR552">
            <v>4.2999999999999997E-2</v>
          </cell>
          <cell r="CS552">
            <v>5.2999999999999999E-2</v>
          </cell>
          <cell r="CT552">
            <v>0.11700000000000001</v>
          </cell>
          <cell r="CU552">
            <v>0.106</v>
          </cell>
          <cell r="CV552">
            <v>1.0999999999999999E-2</v>
          </cell>
          <cell r="CW552">
            <v>3.2000000000000001E-2</v>
          </cell>
          <cell r="CX552">
            <v>1.0999999999999999E-2</v>
          </cell>
          <cell r="CY552">
            <v>3.2000000000000001E-2</v>
          </cell>
          <cell r="CZ552">
            <v>3.2000000000000001E-2</v>
          </cell>
          <cell r="DA552">
            <v>7.3999999999999996E-2</v>
          </cell>
          <cell r="DB552">
            <v>8.5000000000000006E-2</v>
          </cell>
          <cell r="DC552">
            <v>4.2999999999999997E-2</v>
          </cell>
          <cell r="DD552">
            <v>4.2999999999999997E-2</v>
          </cell>
          <cell r="DE552">
            <v>0.11700000000000001</v>
          </cell>
          <cell r="DF552">
            <v>0.16</v>
          </cell>
          <cell r="DG552">
            <v>0.191</v>
          </cell>
          <cell r="DH552">
            <v>0.14899999999999999</v>
          </cell>
          <cell r="DI552">
            <v>0.17</v>
          </cell>
          <cell r="DJ552">
            <v>0.27700000000000002</v>
          </cell>
          <cell r="DK552">
            <v>0.191</v>
          </cell>
          <cell r="DL552">
            <v>0.18099999999999999</v>
          </cell>
          <cell r="DM552">
            <v>0.16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1.0999999999999999E-2</v>
          </cell>
          <cell r="DS552">
            <v>0</v>
          </cell>
          <cell r="DT552">
            <v>2.1000000000000001E-2</v>
          </cell>
          <cell r="DU552">
            <v>0</v>
          </cell>
          <cell r="DV552">
            <v>2.1000000000000001E-2</v>
          </cell>
          <cell r="DW552">
            <v>0.86199999999999999</v>
          </cell>
          <cell r="DX552">
            <v>0.79800000000000004</v>
          </cell>
          <cell r="DY552">
            <v>0.78700000000000003</v>
          </cell>
          <cell r="DZ552">
            <v>0.80900000000000005</v>
          </cell>
          <cell r="EA552">
            <v>0.77700000000000002</v>
          </cell>
          <cell r="EB552">
            <v>0.60599999999999998</v>
          </cell>
          <cell r="EC552">
            <v>0.64900000000000002</v>
          </cell>
          <cell r="ED552">
            <v>0.66</v>
          </cell>
          <cell r="EE552">
            <v>0.67</v>
          </cell>
          <cell r="EF552">
            <v>0.38300000000000001</v>
          </cell>
          <cell r="EG552">
            <v>2.1000000000000001E-2</v>
          </cell>
          <cell r="EH552">
            <v>3.2000000000000001E-2</v>
          </cell>
          <cell r="EJ552">
            <v>0.34</v>
          </cell>
          <cell r="EK552">
            <v>4.2999999999999997E-2</v>
          </cell>
          <cell r="EL552">
            <v>4.2999999999999997E-2</v>
          </cell>
          <cell r="EN552">
            <v>4.2999999999999997E-2</v>
          </cell>
          <cell r="EO552">
            <v>0.245</v>
          </cell>
          <cell r="EP552">
            <v>0.28699999999999998</v>
          </cell>
          <cell r="ER552">
            <v>1.0999999999999999E-2</v>
          </cell>
          <cell r="ES552">
            <v>2.1000000000000001E-2</v>
          </cell>
          <cell r="ET552">
            <v>5.2999999999999999E-2</v>
          </cell>
          <cell r="EV552">
            <v>0.223</v>
          </cell>
          <cell r="EW552">
            <v>0.67</v>
          </cell>
          <cell r="EX552">
            <v>0.58499999999999996</v>
          </cell>
          <cell r="EZ552">
            <v>7.32</v>
          </cell>
          <cell r="FA552">
            <v>7.3999999999999996E-2</v>
          </cell>
          <cell r="FB552">
            <v>2.1000000000000001E-2</v>
          </cell>
          <cell r="FC552">
            <v>1.0999999999999999E-2</v>
          </cell>
          <cell r="FD552">
            <v>2.1000000000000001E-2</v>
          </cell>
          <cell r="FE552">
            <v>0.128</v>
          </cell>
          <cell r="FF552">
            <v>3.2000000000000001E-2</v>
          </cell>
          <cell r="FG552">
            <v>0.11700000000000001</v>
          </cell>
          <cell r="FH552">
            <v>0.17</v>
          </cell>
          <cell r="FI552">
            <v>0.128</v>
          </cell>
          <cell r="FJ552">
            <v>0.27700000000000002</v>
          </cell>
          <cell r="FK552">
            <v>2.1000000000000001E-2</v>
          </cell>
          <cell r="GA552">
            <v>2.1000000000000001E-2</v>
          </cell>
          <cell r="GB552">
            <v>7.3999999999999996E-2</v>
          </cell>
          <cell r="GC552">
            <v>1.0999999999999999E-2</v>
          </cell>
          <cell r="GD552">
            <v>8.5000000000000006E-2</v>
          </cell>
          <cell r="GE552">
            <v>0.106</v>
          </cell>
          <cell r="GF552">
            <v>2.1000000000000001E-2</v>
          </cell>
          <cell r="GG552">
            <v>0.35099999999999998</v>
          </cell>
          <cell r="GH552">
            <v>0.27700000000000002</v>
          </cell>
          <cell r="GI552">
            <v>0.36199999999999999</v>
          </cell>
          <cell r="GJ552">
            <v>0.372</v>
          </cell>
          <cell r="GK552">
            <v>0.38300000000000001</v>
          </cell>
          <cell r="GL552">
            <v>0.372</v>
          </cell>
          <cell r="GM552">
            <v>0.56399999999999995</v>
          </cell>
          <cell r="GN552">
            <v>0.35099999999999998</v>
          </cell>
          <cell r="GO552">
            <v>0.39400000000000002</v>
          </cell>
          <cell r="GP552">
            <v>0.34</v>
          </cell>
          <cell r="GQ552">
            <v>0.40400000000000003</v>
          </cell>
          <cell r="GR552">
            <v>0.54300000000000004</v>
          </cell>
          <cell r="GS552">
            <v>4.2999999999999997E-2</v>
          </cell>
          <cell r="GT552">
            <v>0.255</v>
          </cell>
          <cell r="GU552">
            <v>0.20200000000000001</v>
          </cell>
          <cell r="GV552">
            <v>0.17</v>
          </cell>
          <cell r="GW552">
            <v>7.3999999999999996E-2</v>
          </cell>
          <cell r="GX552">
            <v>2.1000000000000001E-2</v>
          </cell>
          <cell r="GY552">
            <v>2.1000000000000001E-2</v>
          </cell>
          <cell r="GZ552">
            <v>3.2000000000000001E-2</v>
          </cell>
          <cell r="HA552">
            <v>3.2000000000000001E-2</v>
          </cell>
          <cell r="HB552">
            <v>3.2000000000000001E-2</v>
          </cell>
          <cell r="HC552">
            <v>3.2000000000000001E-2</v>
          </cell>
          <cell r="HD552">
            <v>4.2999999999999997E-2</v>
          </cell>
          <cell r="HE552">
            <v>0</v>
          </cell>
          <cell r="HF552">
            <v>1.0999999999999999E-2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</row>
        <row r="553">
          <cell r="G553" t="str">
            <v>DALEY</v>
          </cell>
          <cell r="L553" t="str">
            <v>Pershing Elementary Network</v>
          </cell>
          <cell r="AB553">
            <v>610239</v>
          </cell>
          <cell r="AR553" t="str">
            <v>57</v>
          </cell>
          <cell r="AS553" t="str">
            <v>weak</v>
          </cell>
          <cell r="AT553" t="str">
            <v>neutral</v>
          </cell>
          <cell r="AU553" t="str">
            <v>neutral</v>
          </cell>
          <cell r="AV553">
            <v>39</v>
          </cell>
          <cell r="AW553">
            <v>44</v>
          </cell>
          <cell r="AX553">
            <v>42</v>
          </cell>
          <cell r="AY553">
            <v>217</v>
          </cell>
          <cell r="AZ553">
            <v>3</v>
          </cell>
          <cell r="BA553">
            <v>0</v>
          </cell>
          <cell r="BB553">
            <v>18</v>
          </cell>
          <cell r="BC553">
            <v>191</v>
          </cell>
          <cell r="BI553">
            <v>0</v>
          </cell>
          <cell r="BJ553">
            <v>1.4E-2</v>
          </cell>
          <cell r="BK553">
            <v>1.7999999999999999E-2</v>
          </cell>
          <cell r="BL553">
            <v>1.7999999999999999E-2</v>
          </cell>
          <cell r="BM553">
            <v>2.8000000000000001E-2</v>
          </cell>
          <cell r="BN553">
            <v>6.9000000000000006E-2</v>
          </cell>
          <cell r="BO553">
            <v>4.5999999999999999E-2</v>
          </cell>
          <cell r="BP553">
            <v>4.1000000000000002E-2</v>
          </cell>
          <cell r="BQ553">
            <v>7.8E-2</v>
          </cell>
          <cell r="BR553">
            <v>3.6999999999999998E-2</v>
          </cell>
          <cell r="BS553">
            <v>0.14299999999999999</v>
          </cell>
          <cell r="BT553">
            <v>0.18</v>
          </cell>
          <cell r="BU553">
            <v>0.442</v>
          </cell>
          <cell r="BV553">
            <v>0.38200000000000001</v>
          </cell>
          <cell r="BW553">
            <v>0.40100000000000002</v>
          </cell>
          <cell r="BX553">
            <v>0.26300000000000001</v>
          </cell>
          <cell r="BY553">
            <v>0.35899999999999999</v>
          </cell>
          <cell r="BZ553">
            <v>0.33200000000000002</v>
          </cell>
          <cell r="CA553">
            <v>3.6999999999999998E-2</v>
          </cell>
          <cell r="CB553">
            <v>2.8000000000000001E-2</v>
          </cell>
          <cell r="CC553">
            <v>5.0999999999999997E-2</v>
          </cell>
          <cell r="CD553">
            <v>3.6999999999999998E-2</v>
          </cell>
          <cell r="CE553">
            <v>3.2000000000000001E-2</v>
          </cell>
          <cell r="CF553">
            <v>5.0999999999999997E-2</v>
          </cell>
          <cell r="CG553">
            <v>0.47499999999999998</v>
          </cell>
          <cell r="CH553">
            <v>0.53500000000000003</v>
          </cell>
          <cell r="CI553">
            <v>0.45200000000000001</v>
          </cell>
          <cell r="CJ553">
            <v>0.64500000000000002</v>
          </cell>
          <cell r="CK553">
            <v>0.438</v>
          </cell>
          <cell r="CL553">
            <v>0.36899999999999999</v>
          </cell>
          <cell r="CM553">
            <v>5.0000000000000001E-3</v>
          </cell>
          <cell r="CN553">
            <v>5.0000000000000001E-3</v>
          </cell>
          <cell r="CO553">
            <v>5.0000000000000001E-3</v>
          </cell>
          <cell r="CP553">
            <v>1.4E-2</v>
          </cell>
          <cell r="CQ553">
            <v>8.9999999999999993E-3</v>
          </cell>
          <cell r="CR553">
            <v>8.9999999999999993E-3</v>
          </cell>
          <cell r="CS553">
            <v>1.4E-2</v>
          </cell>
          <cell r="CT553">
            <v>5.0999999999999997E-2</v>
          </cell>
          <cell r="CU553">
            <v>2.8000000000000001E-2</v>
          </cell>
          <cell r="CV553">
            <v>1.4E-2</v>
          </cell>
          <cell r="CW553">
            <v>3.2000000000000001E-2</v>
          </cell>
          <cell r="CX553">
            <v>4.1000000000000002E-2</v>
          </cell>
          <cell r="CY553">
            <v>5.5E-2</v>
          </cell>
          <cell r="CZ553">
            <v>2.3E-2</v>
          </cell>
          <cell r="DA553">
            <v>4.1000000000000002E-2</v>
          </cell>
          <cell r="DB553">
            <v>7.3999999999999996E-2</v>
          </cell>
          <cell r="DC553">
            <v>0.115</v>
          </cell>
          <cell r="DD553">
            <v>5.0999999999999997E-2</v>
          </cell>
          <cell r="DE553">
            <v>0.14299999999999999</v>
          </cell>
          <cell r="DF553">
            <v>0.249</v>
          </cell>
          <cell r="DG553">
            <v>0.25800000000000001</v>
          </cell>
          <cell r="DH553">
            <v>0.221</v>
          </cell>
          <cell r="DI553">
            <v>0.27600000000000002</v>
          </cell>
          <cell r="DJ553">
            <v>0.309</v>
          </cell>
          <cell r="DK553">
            <v>0.253</v>
          </cell>
          <cell r="DL553">
            <v>0.23499999999999999</v>
          </cell>
          <cell r="DM553">
            <v>0.24399999999999999</v>
          </cell>
          <cell r="DN553">
            <v>2.3E-2</v>
          </cell>
          <cell r="DO553">
            <v>1.7999999999999999E-2</v>
          </cell>
          <cell r="DP553">
            <v>3.2000000000000001E-2</v>
          </cell>
          <cell r="DQ553">
            <v>3.6999999999999998E-2</v>
          </cell>
          <cell r="DR553">
            <v>2.8000000000000001E-2</v>
          </cell>
          <cell r="DS553">
            <v>2.8000000000000001E-2</v>
          </cell>
          <cell r="DT553">
            <v>2.3E-2</v>
          </cell>
          <cell r="DU553">
            <v>2.8000000000000001E-2</v>
          </cell>
          <cell r="DV553">
            <v>2.8000000000000001E-2</v>
          </cell>
          <cell r="DW553">
            <v>0.81599999999999995</v>
          </cell>
          <cell r="DX553">
            <v>0.69599999999999995</v>
          </cell>
          <cell r="DY553">
            <v>0.66400000000000003</v>
          </cell>
          <cell r="DZ553">
            <v>0.67300000000000004</v>
          </cell>
          <cell r="EA553">
            <v>0.66400000000000003</v>
          </cell>
          <cell r="EB553">
            <v>0.61299999999999999</v>
          </cell>
          <cell r="EC553">
            <v>0.63600000000000001</v>
          </cell>
          <cell r="ED553">
            <v>0.57099999999999995</v>
          </cell>
          <cell r="EE553">
            <v>0.65</v>
          </cell>
          <cell r="EF553">
            <v>0.39600000000000002</v>
          </cell>
          <cell r="EG553">
            <v>8.9999999999999993E-3</v>
          </cell>
          <cell r="EH553">
            <v>1.4E-2</v>
          </cell>
          <cell r="EJ553">
            <v>0.253</v>
          </cell>
          <cell r="EK553">
            <v>0.106</v>
          </cell>
          <cell r="EL553">
            <v>5.0999999999999997E-2</v>
          </cell>
          <cell r="EN553">
            <v>0.14299999999999999</v>
          </cell>
          <cell r="EO553">
            <v>0.39600000000000002</v>
          </cell>
          <cell r="EP553">
            <v>0.35499999999999998</v>
          </cell>
          <cell r="ER553">
            <v>9.7000000000000003E-2</v>
          </cell>
          <cell r="ES553">
            <v>0.06</v>
          </cell>
          <cell r="ET553">
            <v>8.3000000000000004E-2</v>
          </cell>
          <cell r="EV553">
            <v>0.111</v>
          </cell>
          <cell r="EW553">
            <v>0.42899999999999999</v>
          </cell>
          <cell r="EX553">
            <v>0.498</v>
          </cell>
          <cell r="EZ553">
            <v>8.24</v>
          </cell>
          <cell r="FA553">
            <v>8.9999999999999993E-3</v>
          </cell>
          <cell r="FB553">
            <v>1.4E-2</v>
          </cell>
          <cell r="FC553">
            <v>1.7999999999999999E-2</v>
          </cell>
          <cell r="FD553">
            <v>1.7999999999999999E-2</v>
          </cell>
          <cell r="FE553">
            <v>3.6999999999999998E-2</v>
          </cell>
          <cell r="FF553">
            <v>6.5000000000000002E-2</v>
          </cell>
          <cell r="FG553">
            <v>7.8E-2</v>
          </cell>
          <cell r="FH553">
            <v>0.20300000000000001</v>
          </cell>
          <cell r="FI553">
            <v>0.161</v>
          </cell>
          <cell r="FJ553">
            <v>0.35</v>
          </cell>
          <cell r="FK553">
            <v>4.5999999999999999E-2</v>
          </cell>
          <cell r="GA553">
            <v>8.9999999999999993E-3</v>
          </cell>
          <cell r="GB553">
            <v>1.7999999999999999E-2</v>
          </cell>
          <cell r="GC553">
            <v>2.3E-2</v>
          </cell>
          <cell r="GD553">
            <v>8.9999999999999993E-3</v>
          </cell>
          <cell r="GE553">
            <v>7.8E-2</v>
          </cell>
          <cell r="GF553">
            <v>3.2000000000000001E-2</v>
          </cell>
          <cell r="GG553">
            <v>0.38200000000000001</v>
          </cell>
          <cell r="GH553">
            <v>0.34599999999999997</v>
          </cell>
          <cell r="GI553">
            <v>0.318</v>
          </cell>
          <cell r="GJ553">
            <v>0.33600000000000002</v>
          </cell>
          <cell r="GK553">
            <v>0.42399999999999999</v>
          </cell>
          <cell r="GL553">
            <v>0.36899999999999999</v>
          </cell>
          <cell r="GM553">
            <v>0.51200000000000001</v>
          </cell>
          <cell r="GN553">
            <v>0.35499999999999998</v>
          </cell>
          <cell r="GO553">
            <v>0.373</v>
          </cell>
          <cell r="GP553">
            <v>0.438</v>
          </cell>
          <cell r="GQ553">
            <v>0.35499999999999998</v>
          </cell>
          <cell r="GR553">
            <v>0.47899999999999998</v>
          </cell>
          <cell r="GS553">
            <v>5.0999999999999997E-2</v>
          </cell>
          <cell r="GT553">
            <v>0.20300000000000001</v>
          </cell>
          <cell r="GU553">
            <v>0.20699999999999999</v>
          </cell>
          <cell r="GV553">
            <v>0.14699999999999999</v>
          </cell>
          <cell r="GW553">
            <v>8.7999999999999995E-2</v>
          </cell>
          <cell r="GX553">
            <v>5.0999999999999997E-2</v>
          </cell>
          <cell r="GY553">
            <v>8.9999999999999993E-3</v>
          </cell>
          <cell r="GZ553">
            <v>2.3E-2</v>
          </cell>
          <cell r="HA553">
            <v>2.3E-2</v>
          </cell>
          <cell r="HB553">
            <v>2.3E-2</v>
          </cell>
          <cell r="HC553">
            <v>1.4E-2</v>
          </cell>
          <cell r="HD553">
            <v>1.4E-2</v>
          </cell>
          <cell r="HE553">
            <v>3.6999999999999998E-2</v>
          </cell>
          <cell r="HF553">
            <v>5.5E-2</v>
          </cell>
          <cell r="HG553">
            <v>5.5E-2</v>
          </cell>
          <cell r="HH553">
            <v>4.5999999999999999E-2</v>
          </cell>
          <cell r="HI553">
            <v>4.1000000000000002E-2</v>
          </cell>
          <cell r="HJ553">
            <v>5.5E-2</v>
          </cell>
        </row>
        <row r="554">
          <cell r="G554" t="str">
            <v>HENSON</v>
          </cell>
          <cell r="L554" t="str">
            <v>Austin-North Lawndale Elementary Network</v>
          </cell>
          <cell r="AB554">
            <v>610240</v>
          </cell>
          <cell r="AR554" t="str">
            <v>&gt; 75</v>
          </cell>
          <cell r="AS554" t="str">
            <v>neutral</v>
          </cell>
          <cell r="AT554" t="str">
            <v>neutral</v>
          </cell>
          <cell r="AU554" t="str">
            <v>strong</v>
          </cell>
          <cell r="AV554">
            <v>56</v>
          </cell>
          <cell r="AW554">
            <v>58</v>
          </cell>
          <cell r="AX554">
            <v>63</v>
          </cell>
          <cell r="AY554">
            <v>133</v>
          </cell>
          <cell r="AZ554">
            <v>1</v>
          </cell>
          <cell r="BA554">
            <v>0</v>
          </cell>
          <cell r="BB554">
            <v>126</v>
          </cell>
          <cell r="BC554">
            <v>0</v>
          </cell>
          <cell r="BI554">
            <v>0.03</v>
          </cell>
          <cell r="BJ554">
            <v>1.4999999999999999E-2</v>
          </cell>
          <cell r="BK554">
            <v>1.4999999999999999E-2</v>
          </cell>
          <cell r="BL554">
            <v>1.4999999999999999E-2</v>
          </cell>
          <cell r="BM554">
            <v>3.7999999999999999E-2</v>
          </cell>
          <cell r="BN554">
            <v>4.4999999999999998E-2</v>
          </cell>
          <cell r="BO554">
            <v>0.06</v>
          </cell>
          <cell r="BP554">
            <v>5.2999999999999999E-2</v>
          </cell>
          <cell r="BQ554">
            <v>7.4999999999999997E-2</v>
          </cell>
          <cell r="BR554">
            <v>5.2999999999999999E-2</v>
          </cell>
          <cell r="BS554">
            <v>0.12</v>
          </cell>
          <cell r="BT554">
            <v>0.158</v>
          </cell>
          <cell r="BU554">
            <v>0.23300000000000001</v>
          </cell>
          <cell r="BV554">
            <v>0.188</v>
          </cell>
          <cell r="BW554">
            <v>0.26300000000000001</v>
          </cell>
          <cell r="BX554">
            <v>0.18</v>
          </cell>
          <cell r="BY554">
            <v>0.27800000000000002</v>
          </cell>
          <cell r="BZ554">
            <v>0.25600000000000001</v>
          </cell>
          <cell r="CA554">
            <v>1.4999999999999999E-2</v>
          </cell>
          <cell r="CB554">
            <v>1.4999999999999999E-2</v>
          </cell>
          <cell r="CC554">
            <v>3.7999999999999999E-2</v>
          </cell>
          <cell r="CD554">
            <v>1.4999999999999999E-2</v>
          </cell>
          <cell r="CE554">
            <v>1.4999999999999999E-2</v>
          </cell>
          <cell r="CF554">
            <v>0.03</v>
          </cell>
          <cell r="CG554">
            <v>0.66200000000000003</v>
          </cell>
          <cell r="CH554">
            <v>0.72899999999999998</v>
          </cell>
          <cell r="CI554">
            <v>0.60899999999999999</v>
          </cell>
          <cell r="CJ554">
            <v>0.73699999999999999</v>
          </cell>
          <cell r="CK554">
            <v>0.54900000000000004</v>
          </cell>
          <cell r="CL554">
            <v>0.51100000000000001</v>
          </cell>
          <cell r="CM554">
            <v>2.3E-2</v>
          </cell>
          <cell r="CN554">
            <v>2.3E-2</v>
          </cell>
          <cell r="CO554">
            <v>2.3E-2</v>
          </cell>
          <cell r="CP554">
            <v>0.03</v>
          </cell>
          <cell r="CQ554">
            <v>2.3E-2</v>
          </cell>
          <cell r="CR554">
            <v>2.3E-2</v>
          </cell>
          <cell r="CS554">
            <v>2.3E-2</v>
          </cell>
          <cell r="CT554">
            <v>2.3E-2</v>
          </cell>
          <cell r="CU554">
            <v>3.7999999999999999E-2</v>
          </cell>
          <cell r="CV554">
            <v>4.4999999999999998E-2</v>
          </cell>
          <cell r="CW554">
            <v>4.4999999999999998E-2</v>
          </cell>
          <cell r="CX554">
            <v>4.4999999999999998E-2</v>
          </cell>
          <cell r="CY554">
            <v>0.09</v>
          </cell>
          <cell r="CZ554">
            <v>3.7999999999999999E-2</v>
          </cell>
          <cell r="DA554">
            <v>7.4999999999999997E-2</v>
          </cell>
          <cell r="DB554">
            <v>8.3000000000000004E-2</v>
          </cell>
          <cell r="DC554">
            <v>8.3000000000000004E-2</v>
          </cell>
          <cell r="DD554">
            <v>5.2999999999999999E-2</v>
          </cell>
          <cell r="DE554">
            <v>6.8000000000000005E-2</v>
          </cell>
          <cell r="DF554">
            <v>8.3000000000000004E-2</v>
          </cell>
          <cell r="DG554">
            <v>0.15</v>
          </cell>
          <cell r="DH554">
            <v>6.8000000000000005E-2</v>
          </cell>
          <cell r="DI554">
            <v>0.105</v>
          </cell>
          <cell r="DJ554">
            <v>0.16500000000000001</v>
          </cell>
          <cell r="DK554">
            <v>0.22600000000000001</v>
          </cell>
          <cell r="DL554">
            <v>0.18</v>
          </cell>
          <cell r="DM554">
            <v>0.19500000000000001</v>
          </cell>
          <cell r="DN554">
            <v>8.0000000000000002E-3</v>
          </cell>
          <cell r="DO554">
            <v>8.0000000000000002E-3</v>
          </cell>
          <cell r="DP554">
            <v>8.0000000000000002E-3</v>
          </cell>
          <cell r="DQ554">
            <v>1.4999999999999999E-2</v>
          </cell>
          <cell r="DR554">
            <v>1.4999999999999999E-2</v>
          </cell>
          <cell r="DS554">
            <v>2.3E-2</v>
          </cell>
          <cell r="DT554">
            <v>2.3E-2</v>
          </cell>
          <cell r="DU554">
            <v>8.0000000000000002E-3</v>
          </cell>
          <cell r="DV554">
            <v>2.3E-2</v>
          </cell>
          <cell r="DW554">
            <v>0.85699999999999998</v>
          </cell>
          <cell r="DX554">
            <v>0.84199999999999997</v>
          </cell>
          <cell r="DY554">
            <v>0.77400000000000002</v>
          </cell>
          <cell r="DZ554">
            <v>0.79700000000000004</v>
          </cell>
          <cell r="EA554">
            <v>0.82</v>
          </cell>
          <cell r="EB554">
            <v>0.71399999999999997</v>
          </cell>
          <cell r="EC554">
            <v>0.64700000000000002</v>
          </cell>
          <cell r="ED554">
            <v>0.70699999999999996</v>
          </cell>
          <cell r="EE554">
            <v>0.69199999999999995</v>
          </cell>
          <cell r="EF554">
            <v>0.26300000000000001</v>
          </cell>
          <cell r="EG554">
            <v>1.4999999999999999E-2</v>
          </cell>
          <cell r="EH554">
            <v>1.4999999999999999E-2</v>
          </cell>
          <cell r="EJ554">
            <v>0.34599999999999997</v>
          </cell>
          <cell r="EK554">
            <v>0.12</v>
          </cell>
          <cell r="EL554">
            <v>7.4999999999999997E-2</v>
          </cell>
          <cell r="EN554">
            <v>0.12</v>
          </cell>
          <cell r="EO554">
            <v>0.26300000000000001</v>
          </cell>
          <cell r="EP554">
            <v>0.26300000000000001</v>
          </cell>
          <cell r="ER554">
            <v>0.06</v>
          </cell>
          <cell r="ES554">
            <v>7.4999999999999997E-2</v>
          </cell>
          <cell r="ET554">
            <v>9.8000000000000004E-2</v>
          </cell>
          <cell r="EV554">
            <v>0.21099999999999999</v>
          </cell>
          <cell r="EW554">
            <v>0.52600000000000002</v>
          </cell>
          <cell r="EX554">
            <v>0.54900000000000004</v>
          </cell>
          <cell r="EZ554">
            <v>7.53</v>
          </cell>
          <cell r="FA554">
            <v>2.3E-2</v>
          </cell>
          <cell r="FB554">
            <v>3.7999999999999999E-2</v>
          </cell>
          <cell r="FC554">
            <v>1.4999999999999999E-2</v>
          </cell>
          <cell r="FD554">
            <v>0.03</v>
          </cell>
          <cell r="FE554">
            <v>0.113</v>
          </cell>
          <cell r="FF554">
            <v>4.4999999999999998E-2</v>
          </cell>
          <cell r="FG554">
            <v>0.14299999999999999</v>
          </cell>
          <cell r="FH554">
            <v>0.113</v>
          </cell>
          <cell r="FI554">
            <v>9.8000000000000004E-2</v>
          </cell>
          <cell r="FJ554">
            <v>0.308</v>
          </cell>
          <cell r="FK554">
            <v>7.4999999999999997E-2</v>
          </cell>
          <cell r="GA554">
            <v>0.03</v>
          </cell>
          <cell r="GB554">
            <v>2.3E-2</v>
          </cell>
          <cell r="GC554">
            <v>8.0000000000000002E-3</v>
          </cell>
          <cell r="GD554">
            <v>8.0000000000000002E-3</v>
          </cell>
          <cell r="GE554">
            <v>6.8000000000000005E-2</v>
          </cell>
          <cell r="GF554">
            <v>2.3E-2</v>
          </cell>
          <cell r="GG554">
            <v>0.22600000000000001</v>
          </cell>
          <cell r="GH554">
            <v>0.29299999999999998</v>
          </cell>
          <cell r="GI554">
            <v>0.30099999999999999</v>
          </cell>
          <cell r="GJ554">
            <v>0.316</v>
          </cell>
          <cell r="GK554">
            <v>0.32300000000000001</v>
          </cell>
          <cell r="GL554">
            <v>0.27100000000000002</v>
          </cell>
          <cell r="GM554">
            <v>0.624</v>
          </cell>
          <cell r="GN554">
            <v>0.47399999999999998</v>
          </cell>
          <cell r="GO554">
            <v>0.496</v>
          </cell>
          <cell r="GP554">
            <v>0.51900000000000002</v>
          </cell>
          <cell r="GQ554">
            <v>0.47399999999999998</v>
          </cell>
          <cell r="GR554">
            <v>0.60199999999999998</v>
          </cell>
          <cell r="GS554">
            <v>3.7999999999999999E-2</v>
          </cell>
          <cell r="GT554">
            <v>0.113</v>
          </cell>
          <cell r="GU554">
            <v>0.09</v>
          </cell>
          <cell r="GV554">
            <v>0.06</v>
          </cell>
          <cell r="GW554">
            <v>3.7999999999999999E-2</v>
          </cell>
          <cell r="GX554">
            <v>2.3E-2</v>
          </cell>
          <cell r="GY554">
            <v>2.3E-2</v>
          </cell>
          <cell r="GZ554">
            <v>0.03</v>
          </cell>
          <cell r="HA554">
            <v>3.7999999999999999E-2</v>
          </cell>
          <cell r="HB554">
            <v>0.03</v>
          </cell>
          <cell r="HC554">
            <v>2.3E-2</v>
          </cell>
          <cell r="HD554">
            <v>2.3E-2</v>
          </cell>
          <cell r="HE554">
            <v>0.06</v>
          </cell>
          <cell r="HF554">
            <v>6.8000000000000005E-2</v>
          </cell>
          <cell r="HG554">
            <v>6.8000000000000005E-2</v>
          </cell>
          <cell r="HH554">
            <v>6.8000000000000005E-2</v>
          </cell>
          <cell r="HI554">
            <v>7.4999999999999997E-2</v>
          </cell>
          <cell r="HJ554">
            <v>0.06</v>
          </cell>
        </row>
        <row r="555">
          <cell r="G555" t="str">
            <v>MARCONI</v>
          </cell>
          <cell r="L555" t="str">
            <v>Garfield-Humboldt Elementary Network</v>
          </cell>
          <cell r="AB555">
            <v>610241</v>
          </cell>
          <cell r="AR555" t="str">
            <v>74</v>
          </cell>
          <cell r="AS555" t="str">
            <v>very strong</v>
          </cell>
          <cell r="AT555" t="str">
            <v>strong</v>
          </cell>
          <cell r="AU555" t="str">
            <v>neutral</v>
          </cell>
          <cell r="AV555">
            <v>81</v>
          </cell>
          <cell r="AW555">
            <v>65</v>
          </cell>
          <cell r="AX555">
            <v>46</v>
          </cell>
          <cell r="AY555">
            <v>85</v>
          </cell>
          <cell r="AZ555">
            <v>0</v>
          </cell>
          <cell r="BA555">
            <v>0</v>
          </cell>
          <cell r="BB555">
            <v>78</v>
          </cell>
          <cell r="BC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3.5000000000000003E-2</v>
          </cell>
          <cell r="BM555">
            <v>1.2E-2</v>
          </cell>
          <cell r="BN555">
            <v>2.4E-2</v>
          </cell>
          <cell r="BO555">
            <v>8.2000000000000003E-2</v>
          </cell>
          <cell r="BP555">
            <v>5.8999999999999997E-2</v>
          </cell>
          <cell r="BQ555">
            <v>3.5000000000000003E-2</v>
          </cell>
          <cell r="BR555">
            <v>2.4E-2</v>
          </cell>
          <cell r="BS555">
            <v>5.8999999999999997E-2</v>
          </cell>
          <cell r="BT555">
            <v>2.4E-2</v>
          </cell>
          <cell r="BU555">
            <v>0.129</v>
          </cell>
          <cell r="BV555">
            <v>0.16500000000000001</v>
          </cell>
          <cell r="BW555">
            <v>0.17599999999999999</v>
          </cell>
          <cell r="BX555">
            <v>0.106</v>
          </cell>
          <cell r="BY555">
            <v>0.16500000000000001</v>
          </cell>
          <cell r="BZ555">
            <v>0.247</v>
          </cell>
          <cell r="CA555">
            <v>3.5000000000000003E-2</v>
          </cell>
          <cell r="CB555">
            <v>2.4E-2</v>
          </cell>
          <cell r="CC555">
            <v>2.4E-2</v>
          </cell>
          <cell r="CD555">
            <v>1.2E-2</v>
          </cell>
          <cell r="CE555">
            <v>2.4E-2</v>
          </cell>
          <cell r="CF555">
            <v>3.5000000000000003E-2</v>
          </cell>
          <cell r="CG555">
            <v>0.753</v>
          </cell>
          <cell r="CH555">
            <v>0.753</v>
          </cell>
          <cell r="CI555">
            <v>0.76500000000000001</v>
          </cell>
          <cell r="CJ555">
            <v>0.82399999999999995</v>
          </cell>
          <cell r="CK555">
            <v>0.74099999999999999</v>
          </cell>
          <cell r="CL555">
            <v>0.67100000000000004</v>
          </cell>
          <cell r="CM555">
            <v>0</v>
          </cell>
          <cell r="CN555">
            <v>0</v>
          </cell>
          <cell r="CO555">
            <v>1.2E-2</v>
          </cell>
          <cell r="CP555">
            <v>0</v>
          </cell>
          <cell r="CQ555">
            <v>0</v>
          </cell>
          <cell r="CR555">
            <v>1.2E-2</v>
          </cell>
          <cell r="CS555">
            <v>2.4E-2</v>
          </cell>
          <cell r="CT555">
            <v>3.5000000000000003E-2</v>
          </cell>
          <cell r="CU555">
            <v>2.4E-2</v>
          </cell>
          <cell r="CV555">
            <v>2.4E-2</v>
          </cell>
          <cell r="CW555">
            <v>2.4E-2</v>
          </cell>
          <cell r="CX555">
            <v>2.4E-2</v>
          </cell>
          <cell r="CY555">
            <v>2.4E-2</v>
          </cell>
          <cell r="CZ555">
            <v>1.2E-2</v>
          </cell>
          <cell r="DA555">
            <v>4.7E-2</v>
          </cell>
          <cell r="DB555">
            <v>3.5000000000000003E-2</v>
          </cell>
          <cell r="DC555">
            <v>5.8999999999999997E-2</v>
          </cell>
          <cell r="DD555">
            <v>2.4E-2</v>
          </cell>
          <cell r="DE555">
            <v>0.11799999999999999</v>
          </cell>
          <cell r="DF555">
            <v>0.16500000000000001</v>
          </cell>
          <cell r="DG555">
            <v>0.17599999999999999</v>
          </cell>
          <cell r="DH555">
            <v>0.14099999999999999</v>
          </cell>
          <cell r="DI555">
            <v>0.14099999999999999</v>
          </cell>
          <cell r="DJ555">
            <v>0.247</v>
          </cell>
          <cell r="DK555">
            <v>0.153</v>
          </cell>
          <cell r="DL555">
            <v>0.16500000000000001</v>
          </cell>
          <cell r="DM555">
            <v>0.2</v>
          </cell>
          <cell r="DN555">
            <v>2.4E-2</v>
          </cell>
          <cell r="DO555">
            <v>2.4E-2</v>
          </cell>
          <cell r="DP555">
            <v>2.4E-2</v>
          </cell>
          <cell r="DQ555">
            <v>2.4E-2</v>
          </cell>
          <cell r="DR555">
            <v>2.4E-2</v>
          </cell>
          <cell r="DS555">
            <v>1.2E-2</v>
          </cell>
          <cell r="DT555">
            <v>2.4E-2</v>
          </cell>
          <cell r="DU555">
            <v>3.5000000000000003E-2</v>
          </cell>
          <cell r="DV555">
            <v>4.7E-2</v>
          </cell>
          <cell r="DW555">
            <v>0.83499999999999996</v>
          </cell>
          <cell r="DX555">
            <v>0.78800000000000003</v>
          </cell>
          <cell r="DY555">
            <v>0.76500000000000001</v>
          </cell>
          <cell r="DZ555">
            <v>0.81200000000000006</v>
          </cell>
          <cell r="EA555">
            <v>0.82399999999999995</v>
          </cell>
          <cell r="EB555">
            <v>0.68200000000000005</v>
          </cell>
          <cell r="EC555">
            <v>0.76500000000000001</v>
          </cell>
          <cell r="ED555">
            <v>0.70599999999999996</v>
          </cell>
          <cell r="EE555">
            <v>0.70599999999999996</v>
          </cell>
          <cell r="EF555">
            <v>0.29399999999999998</v>
          </cell>
          <cell r="EG555">
            <v>4.7E-2</v>
          </cell>
          <cell r="EH555">
            <v>2.4E-2</v>
          </cell>
          <cell r="EJ555">
            <v>0.23499999999999999</v>
          </cell>
          <cell r="EK555">
            <v>2.4E-2</v>
          </cell>
          <cell r="EL555">
            <v>2.4E-2</v>
          </cell>
          <cell r="EN555">
            <v>0.11799999999999999</v>
          </cell>
          <cell r="EO555">
            <v>0.28199999999999997</v>
          </cell>
          <cell r="EP555">
            <v>0.224</v>
          </cell>
          <cell r="ER555">
            <v>2.4E-2</v>
          </cell>
          <cell r="ES555">
            <v>4.7E-2</v>
          </cell>
          <cell r="ET555">
            <v>9.4E-2</v>
          </cell>
          <cell r="EV555">
            <v>0.32900000000000001</v>
          </cell>
          <cell r="EW555">
            <v>0.6</v>
          </cell>
          <cell r="EX555">
            <v>0.63500000000000001</v>
          </cell>
          <cell r="EZ555">
            <v>8.56</v>
          </cell>
          <cell r="FA555">
            <v>1.2E-2</v>
          </cell>
          <cell r="FB555">
            <v>2.4E-2</v>
          </cell>
          <cell r="FC555">
            <v>2.4E-2</v>
          </cell>
          <cell r="FD555">
            <v>0</v>
          </cell>
          <cell r="FE555">
            <v>1.2E-2</v>
          </cell>
          <cell r="FF555">
            <v>4.7E-2</v>
          </cell>
          <cell r="FG555">
            <v>5.8999999999999997E-2</v>
          </cell>
          <cell r="FH555">
            <v>0.153</v>
          </cell>
          <cell r="FI555">
            <v>0.129</v>
          </cell>
          <cell r="FJ555">
            <v>0.45900000000000002</v>
          </cell>
          <cell r="FK555">
            <v>8.2000000000000003E-2</v>
          </cell>
          <cell r="GA555">
            <v>0</v>
          </cell>
          <cell r="GB555">
            <v>3.5000000000000003E-2</v>
          </cell>
          <cell r="GC555">
            <v>8.2000000000000003E-2</v>
          </cell>
          <cell r="GD555">
            <v>2.4E-2</v>
          </cell>
          <cell r="GE555">
            <v>5.8999999999999997E-2</v>
          </cell>
          <cell r="GF555">
            <v>1.2E-2</v>
          </cell>
          <cell r="GG555">
            <v>0.34100000000000003</v>
          </cell>
          <cell r="GH555">
            <v>0.29399999999999998</v>
          </cell>
          <cell r="GI555">
            <v>0.247</v>
          </cell>
          <cell r="GJ555">
            <v>0.35299999999999998</v>
          </cell>
          <cell r="GK555">
            <v>0.35299999999999998</v>
          </cell>
          <cell r="GL555">
            <v>0.34100000000000003</v>
          </cell>
          <cell r="GM555">
            <v>0.45900000000000002</v>
          </cell>
          <cell r="GN555">
            <v>0.4</v>
          </cell>
          <cell r="GO555">
            <v>0.376</v>
          </cell>
          <cell r="GP555">
            <v>0.41199999999999998</v>
          </cell>
          <cell r="GQ555">
            <v>0.41199999999999998</v>
          </cell>
          <cell r="GR555">
            <v>0.44700000000000001</v>
          </cell>
          <cell r="GS555">
            <v>5.8999999999999997E-2</v>
          </cell>
          <cell r="GT555">
            <v>8.2000000000000003E-2</v>
          </cell>
          <cell r="GU555">
            <v>8.2000000000000003E-2</v>
          </cell>
          <cell r="GV555">
            <v>2.4E-2</v>
          </cell>
          <cell r="GW555">
            <v>2.4E-2</v>
          </cell>
          <cell r="GX555">
            <v>2.4E-2</v>
          </cell>
          <cell r="GY555">
            <v>0.11799999999999999</v>
          </cell>
          <cell r="GZ555">
            <v>0.153</v>
          </cell>
          <cell r="HA555">
            <v>0.17599999999999999</v>
          </cell>
          <cell r="HB555">
            <v>0.14099999999999999</v>
          </cell>
          <cell r="HC555">
            <v>0.129</v>
          </cell>
          <cell r="HD555">
            <v>0.129</v>
          </cell>
          <cell r="HE555">
            <v>2.4E-2</v>
          </cell>
          <cell r="HF555">
            <v>3.5000000000000003E-2</v>
          </cell>
          <cell r="HG555">
            <v>3.5000000000000003E-2</v>
          </cell>
          <cell r="HH555">
            <v>4.7E-2</v>
          </cell>
          <cell r="HI555">
            <v>2.4E-2</v>
          </cell>
          <cell r="HJ555">
            <v>4.7E-2</v>
          </cell>
        </row>
        <row r="556">
          <cell r="G556" t="str">
            <v>BRENNEMANN</v>
          </cell>
          <cell r="L556" t="str">
            <v>Ravenswood-Ridge Elementary Network</v>
          </cell>
          <cell r="AB556">
            <v>610242</v>
          </cell>
          <cell r="AR556" t="str">
            <v>&gt; 75</v>
          </cell>
          <cell r="AS556" t="str">
            <v>weak</v>
          </cell>
          <cell r="AT556" t="str">
            <v>very weak</v>
          </cell>
          <cell r="AU556" t="str">
            <v>weak</v>
          </cell>
          <cell r="AV556">
            <v>22</v>
          </cell>
          <cell r="AW556">
            <v>18</v>
          </cell>
          <cell r="AX556">
            <v>37</v>
          </cell>
          <cell r="AY556">
            <v>193</v>
          </cell>
          <cell r="AZ556">
            <v>9</v>
          </cell>
          <cell r="BA556">
            <v>8</v>
          </cell>
          <cell r="BB556">
            <v>127</v>
          </cell>
          <cell r="BC556">
            <v>28</v>
          </cell>
          <cell r="BI556">
            <v>6.7000000000000004E-2</v>
          </cell>
          <cell r="BJ556">
            <v>7.8E-2</v>
          </cell>
          <cell r="BK556">
            <v>7.2999999999999995E-2</v>
          </cell>
          <cell r="BL556">
            <v>3.1E-2</v>
          </cell>
          <cell r="BM556">
            <v>4.7E-2</v>
          </cell>
          <cell r="BN556">
            <v>0.13</v>
          </cell>
          <cell r="BO556">
            <v>0.104</v>
          </cell>
          <cell r="BP556">
            <v>7.2999999999999995E-2</v>
          </cell>
          <cell r="BQ556">
            <v>6.7000000000000004E-2</v>
          </cell>
          <cell r="BR556">
            <v>7.2999999999999995E-2</v>
          </cell>
          <cell r="BS556">
            <v>0.15</v>
          </cell>
          <cell r="BT556">
            <v>0.254</v>
          </cell>
          <cell r="BU556">
            <v>0.311</v>
          </cell>
          <cell r="BV556">
            <v>0.24399999999999999</v>
          </cell>
          <cell r="BW556">
            <v>0.33200000000000002</v>
          </cell>
          <cell r="BX556">
            <v>0.33700000000000002</v>
          </cell>
          <cell r="BY556">
            <v>0.316</v>
          </cell>
          <cell r="BZ556">
            <v>0.20699999999999999</v>
          </cell>
          <cell r="CA556">
            <v>3.5999999999999997E-2</v>
          </cell>
          <cell r="CB556">
            <v>3.5999999999999997E-2</v>
          </cell>
          <cell r="CC556">
            <v>2.1000000000000001E-2</v>
          </cell>
          <cell r="CD556">
            <v>4.1000000000000002E-2</v>
          </cell>
          <cell r="CE556">
            <v>6.2E-2</v>
          </cell>
          <cell r="CF556">
            <v>8.3000000000000004E-2</v>
          </cell>
          <cell r="CG556">
            <v>0.48199999999999998</v>
          </cell>
          <cell r="CH556">
            <v>0.56999999999999995</v>
          </cell>
          <cell r="CI556">
            <v>0.50800000000000001</v>
          </cell>
          <cell r="CJ556">
            <v>0.51800000000000002</v>
          </cell>
          <cell r="CK556">
            <v>0.42499999999999999</v>
          </cell>
          <cell r="CL556">
            <v>0.32600000000000001</v>
          </cell>
          <cell r="CM556">
            <v>4.7E-2</v>
          </cell>
          <cell r="CN556">
            <v>5.1999999999999998E-2</v>
          </cell>
          <cell r="CO556">
            <v>4.7E-2</v>
          </cell>
          <cell r="CP556">
            <v>4.7E-2</v>
          </cell>
          <cell r="CQ556">
            <v>6.2E-2</v>
          </cell>
          <cell r="CR556">
            <v>7.2999999999999995E-2</v>
          </cell>
          <cell r="CS556">
            <v>6.2E-2</v>
          </cell>
          <cell r="CT556">
            <v>9.8000000000000004E-2</v>
          </cell>
          <cell r="CU556">
            <v>6.2E-2</v>
          </cell>
          <cell r="CV556">
            <v>5.1999999999999998E-2</v>
          </cell>
          <cell r="CW556">
            <v>4.1000000000000002E-2</v>
          </cell>
          <cell r="CX556">
            <v>7.8E-2</v>
          </cell>
          <cell r="CY556">
            <v>8.3000000000000004E-2</v>
          </cell>
          <cell r="CZ556">
            <v>4.1000000000000002E-2</v>
          </cell>
          <cell r="DA556">
            <v>7.8E-2</v>
          </cell>
          <cell r="DB556">
            <v>0.109</v>
          </cell>
          <cell r="DC556">
            <v>0.14499999999999999</v>
          </cell>
          <cell r="DD556">
            <v>0.155</v>
          </cell>
          <cell r="DE556">
            <v>0.223</v>
          </cell>
          <cell r="DF556">
            <v>0.24399999999999999</v>
          </cell>
          <cell r="DG556">
            <v>0.254</v>
          </cell>
          <cell r="DH556">
            <v>0.20200000000000001</v>
          </cell>
          <cell r="DI556">
            <v>0.22800000000000001</v>
          </cell>
          <cell r="DJ556">
            <v>0.23300000000000001</v>
          </cell>
          <cell r="DK556">
            <v>0.26900000000000002</v>
          </cell>
          <cell r="DL556">
            <v>0.249</v>
          </cell>
          <cell r="DM556">
            <v>0.23300000000000001</v>
          </cell>
          <cell r="DN556">
            <v>1.6E-2</v>
          </cell>
          <cell r="DO556">
            <v>2.1000000000000001E-2</v>
          </cell>
          <cell r="DP556">
            <v>0.01</v>
          </cell>
          <cell r="DQ556">
            <v>1.6E-2</v>
          </cell>
          <cell r="DR556">
            <v>2.1000000000000001E-2</v>
          </cell>
          <cell r="DS556">
            <v>3.1E-2</v>
          </cell>
          <cell r="DT556">
            <v>2.1000000000000001E-2</v>
          </cell>
          <cell r="DU556">
            <v>1.6E-2</v>
          </cell>
          <cell r="DV556">
            <v>6.2E-2</v>
          </cell>
          <cell r="DW556">
            <v>0.66300000000000003</v>
          </cell>
          <cell r="DX556">
            <v>0.64200000000000002</v>
          </cell>
          <cell r="DY556">
            <v>0.61099999999999999</v>
          </cell>
          <cell r="DZ556">
            <v>0.65300000000000002</v>
          </cell>
          <cell r="EA556">
            <v>0.64800000000000002</v>
          </cell>
          <cell r="EB556">
            <v>0.58499999999999996</v>
          </cell>
          <cell r="EC556">
            <v>0.53900000000000003</v>
          </cell>
          <cell r="ED556">
            <v>0.49199999999999999</v>
          </cell>
          <cell r="EE556">
            <v>0.48699999999999999</v>
          </cell>
          <cell r="EF556">
            <v>0.39400000000000002</v>
          </cell>
          <cell r="EG556">
            <v>5.7000000000000002E-2</v>
          </cell>
          <cell r="EH556">
            <v>5.1999999999999998E-2</v>
          </cell>
          <cell r="EJ556">
            <v>0.218</v>
          </cell>
          <cell r="EK556">
            <v>8.7999999999999995E-2</v>
          </cell>
          <cell r="EL556">
            <v>8.7999999999999995E-2</v>
          </cell>
          <cell r="EN556">
            <v>0.15</v>
          </cell>
          <cell r="EO556">
            <v>0.29499999999999998</v>
          </cell>
          <cell r="EP556">
            <v>0.28499999999999998</v>
          </cell>
          <cell r="ER556">
            <v>6.2E-2</v>
          </cell>
          <cell r="ES556">
            <v>5.1999999999999998E-2</v>
          </cell>
          <cell r="ET556">
            <v>6.2E-2</v>
          </cell>
          <cell r="EV556">
            <v>0.17599999999999999</v>
          </cell>
          <cell r="EW556">
            <v>0.50800000000000001</v>
          </cell>
          <cell r="EX556">
            <v>0.51300000000000001</v>
          </cell>
          <cell r="EZ556">
            <v>7.46</v>
          </cell>
          <cell r="FA556">
            <v>4.7E-2</v>
          </cell>
          <cell r="FB556">
            <v>7.8E-2</v>
          </cell>
          <cell r="FC556">
            <v>1.6E-2</v>
          </cell>
          <cell r="FD556">
            <v>0.01</v>
          </cell>
          <cell r="FE556">
            <v>8.3000000000000004E-2</v>
          </cell>
          <cell r="FF556">
            <v>5.1999999999999998E-2</v>
          </cell>
          <cell r="FG556">
            <v>6.7000000000000004E-2</v>
          </cell>
          <cell r="FH556">
            <v>0.124</v>
          </cell>
          <cell r="FI556">
            <v>0.161</v>
          </cell>
          <cell r="FJ556">
            <v>0.32600000000000001</v>
          </cell>
          <cell r="FK556">
            <v>3.5999999999999997E-2</v>
          </cell>
          <cell r="GA556">
            <v>2.5999999999999999E-2</v>
          </cell>
          <cell r="GB556">
            <v>9.2999999999999999E-2</v>
          </cell>
          <cell r="GC556">
            <v>2.5999999999999999E-2</v>
          </cell>
          <cell r="GD556">
            <v>8.3000000000000004E-2</v>
          </cell>
          <cell r="GE556">
            <v>0.124</v>
          </cell>
          <cell r="GF556">
            <v>7.2999999999999995E-2</v>
          </cell>
          <cell r="GG556">
            <v>0.35799999999999998</v>
          </cell>
          <cell r="GH556">
            <v>0.20200000000000001</v>
          </cell>
          <cell r="GI556">
            <v>0.29499999999999998</v>
          </cell>
          <cell r="GJ556">
            <v>0.27500000000000002</v>
          </cell>
          <cell r="GK556">
            <v>0.35799999999999998</v>
          </cell>
          <cell r="GL556">
            <v>0.23300000000000001</v>
          </cell>
          <cell r="GM556">
            <v>0.497</v>
          </cell>
          <cell r="GN556">
            <v>0.40400000000000003</v>
          </cell>
          <cell r="GO556">
            <v>0.47199999999999998</v>
          </cell>
          <cell r="GP556">
            <v>0.44</v>
          </cell>
          <cell r="GQ556">
            <v>0.311</v>
          </cell>
          <cell r="GR556">
            <v>0.56999999999999995</v>
          </cell>
          <cell r="GS556">
            <v>3.5999999999999997E-2</v>
          </cell>
          <cell r="GT556">
            <v>0.17599999999999999</v>
          </cell>
          <cell r="GU556">
            <v>9.8000000000000004E-2</v>
          </cell>
          <cell r="GV556">
            <v>7.2999999999999995E-2</v>
          </cell>
          <cell r="GW556">
            <v>8.3000000000000004E-2</v>
          </cell>
          <cell r="GX556">
            <v>1.6E-2</v>
          </cell>
          <cell r="GY556">
            <v>4.1000000000000002E-2</v>
          </cell>
          <cell r="GZ556">
            <v>4.7E-2</v>
          </cell>
          <cell r="HA556">
            <v>4.1000000000000002E-2</v>
          </cell>
          <cell r="HB556">
            <v>4.1000000000000002E-2</v>
          </cell>
          <cell r="HC556">
            <v>5.1999999999999998E-2</v>
          </cell>
          <cell r="HD556">
            <v>4.7E-2</v>
          </cell>
          <cell r="HE556">
            <v>4.1000000000000002E-2</v>
          </cell>
          <cell r="HF556">
            <v>7.8E-2</v>
          </cell>
          <cell r="HG556">
            <v>6.7000000000000004E-2</v>
          </cell>
          <cell r="HH556">
            <v>8.7999999999999995E-2</v>
          </cell>
          <cell r="HI556">
            <v>7.2999999999999995E-2</v>
          </cell>
          <cell r="HJ556">
            <v>6.2E-2</v>
          </cell>
        </row>
        <row r="557">
          <cell r="G557" t="str">
            <v>CALHOUN</v>
          </cell>
          <cell r="L557" t="str">
            <v>Garfield-Humboldt Elementary Network</v>
          </cell>
          <cell r="AB557">
            <v>610243</v>
          </cell>
          <cell r="AR557" t="str">
            <v>70</v>
          </cell>
          <cell r="AS557" t="str">
            <v>neutral</v>
          </cell>
          <cell r="AT557" t="str">
            <v>weak</v>
          </cell>
          <cell r="AU557" t="str">
            <v>neutral</v>
          </cell>
          <cell r="AV557">
            <v>48</v>
          </cell>
          <cell r="AW557">
            <v>31</v>
          </cell>
          <cell r="AX557">
            <v>59</v>
          </cell>
          <cell r="AY557">
            <v>130</v>
          </cell>
          <cell r="AZ557">
            <v>1</v>
          </cell>
          <cell r="BA557">
            <v>0</v>
          </cell>
          <cell r="BB557">
            <v>122</v>
          </cell>
          <cell r="BC557">
            <v>1</v>
          </cell>
          <cell r="BI557">
            <v>1.4999999999999999E-2</v>
          </cell>
          <cell r="BJ557">
            <v>0</v>
          </cell>
          <cell r="BK557">
            <v>0</v>
          </cell>
          <cell r="BL557">
            <v>8.0000000000000002E-3</v>
          </cell>
          <cell r="BM557">
            <v>1.4999999999999999E-2</v>
          </cell>
          <cell r="BN557">
            <v>0.123</v>
          </cell>
          <cell r="BO557">
            <v>5.3999999999999999E-2</v>
          </cell>
          <cell r="BP557">
            <v>5.3999999999999999E-2</v>
          </cell>
          <cell r="BQ557">
            <v>4.5999999999999999E-2</v>
          </cell>
          <cell r="BR557">
            <v>0.1</v>
          </cell>
          <cell r="BS557">
            <v>0.123</v>
          </cell>
          <cell r="BT557">
            <v>0.16900000000000001</v>
          </cell>
          <cell r="BU557">
            <v>0.26200000000000001</v>
          </cell>
          <cell r="BV557">
            <v>0.254</v>
          </cell>
          <cell r="BW557">
            <v>0.315</v>
          </cell>
          <cell r="BX557">
            <v>0.246</v>
          </cell>
          <cell r="BY557">
            <v>0.308</v>
          </cell>
          <cell r="BZ557">
            <v>0.23799999999999999</v>
          </cell>
          <cell r="CA557">
            <v>2.3E-2</v>
          </cell>
          <cell r="CB557">
            <v>0</v>
          </cell>
          <cell r="CC557">
            <v>2.3E-2</v>
          </cell>
          <cell r="CD557">
            <v>0</v>
          </cell>
          <cell r="CE557">
            <v>8.0000000000000002E-3</v>
          </cell>
          <cell r="CF557">
            <v>1.4999999999999999E-2</v>
          </cell>
          <cell r="CG557">
            <v>0.64600000000000002</v>
          </cell>
          <cell r="CH557">
            <v>0.69199999999999995</v>
          </cell>
          <cell r="CI557">
            <v>0.61499999999999999</v>
          </cell>
          <cell r="CJ557">
            <v>0.64600000000000002</v>
          </cell>
          <cell r="CK557">
            <v>0.54600000000000004</v>
          </cell>
          <cell r="CL557">
            <v>0.45400000000000001</v>
          </cell>
          <cell r="CM557">
            <v>8.0000000000000002E-3</v>
          </cell>
          <cell r="CN557">
            <v>8.0000000000000002E-3</v>
          </cell>
          <cell r="CO557">
            <v>0</v>
          </cell>
          <cell r="CP557">
            <v>0</v>
          </cell>
          <cell r="CQ557">
            <v>8.0000000000000002E-3</v>
          </cell>
          <cell r="CR557">
            <v>0</v>
          </cell>
          <cell r="CS557">
            <v>1.4999999999999999E-2</v>
          </cell>
          <cell r="CT557">
            <v>5.3999999999999999E-2</v>
          </cell>
          <cell r="CU557">
            <v>3.7999999999999999E-2</v>
          </cell>
          <cell r="CV557">
            <v>5.3999999999999999E-2</v>
          </cell>
          <cell r="CW557">
            <v>2.3E-2</v>
          </cell>
          <cell r="CX557">
            <v>5.3999999999999999E-2</v>
          </cell>
          <cell r="CY557">
            <v>6.2E-2</v>
          </cell>
          <cell r="CZ557">
            <v>4.5999999999999999E-2</v>
          </cell>
          <cell r="DA557">
            <v>0.13100000000000001</v>
          </cell>
          <cell r="DB557">
            <v>0.14599999999999999</v>
          </cell>
          <cell r="DC557">
            <v>0.13100000000000001</v>
          </cell>
          <cell r="DD557">
            <v>0.13100000000000001</v>
          </cell>
          <cell r="DE557">
            <v>0.14599999999999999</v>
          </cell>
          <cell r="DF557">
            <v>0.246</v>
          </cell>
          <cell r="DG557">
            <v>0.27700000000000002</v>
          </cell>
          <cell r="DH557">
            <v>0.20799999999999999</v>
          </cell>
          <cell r="DI557">
            <v>0.315</v>
          </cell>
          <cell r="DJ557">
            <v>0.377</v>
          </cell>
          <cell r="DK557">
            <v>0.27700000000000002</v>
          </cell>
          <cell r="DL557">
            <v>0.23799999999999999</v>
          </cell>
          <cell r="DM557">
            <v>0.23799999999999999</v>
          </cell>
          <cell r="DN557">
            <v>8.0000000000000002E-3</v>
          </cell>
          <cell r="DO557">
            <v>8.0000000000000002E-3</v>
          </cell>
          <cell r="DP557">
            <v>8.0000000000000002E-3</v>
          </cell>
          <cell r="DQ557">
            <v>8.0000000000000002E-3</v>
          </cell>
          <cell r="DR557">
            <v>8.0000000000000002E-3</v>
          </cell>
          <cell r="DS557">
            <v>8.0000000000000002E-3</v>
          </cell>
          <cell r="DT557">
            <v>1.4999999999999999E-2</v>
          </cell>
          <cell r="DU557">
            <v>2.3E-2</v>
          </cell>
          <cell r="DV557">
            <v>3.7999999999999999E-2</v>
          </cell>
          <cell r="DW557">
            <v>0.78500000000000003</v>
          </cell>
          <cell r="DX557">
            <v>0.71499999999999997</v>
          </cell>
          <cell r="DY557">
            <v>0.66200000000000003</v>
          </cell>
          <cell r="DZ557">
            <v>0.72299999999999998</v>
          </cell>
          <cell r="EA557">
            <v>0.623</v>
          </cell>
          <cell r="EB557">
            <v>0.48499999999999999</v>
          </cell>
          <cell r="EC557">
            <v>0.54600000000000004</v>
          </cell>
          <cell r="ED557">
            <v>0.55400000000000005</v>
          </cell>
          <cell r="EE557">
            <v>0.55400000000000005</v>
          </cell>
          <cell r="EF557">
            <v>0.69199999999999995</v>
          </cell>
          <cell r="EG557">
            <v>3.1E-2</v>
          </cell>
          <cell r="EH557">
            <v>8.0000000000000002E-3</v>
          </cell>
          <cell r="EJ557">
            <v>0.23100000000000001</v>
          </cell>
          <cell r="EK557">
            <v>0.1</v>
          </cell>
          <cell r="EL557">
            <v>3.1E-2</v>
          </cell>
          <cell r="EN557">
            <v>2.3E-2</v>
          </cell>
          <cell r="EO557">
            <v>0.215</v>
          </cell>
          <cell r="EP557">
            <v>0.20799999999999999</v>
          </cell>
          <cell r="ER557">
            <v>2.3E-2</v>
          </cell>
          <cell r="ES557">
            <v>4.5999999999999999E-2</v>
          </cell>
          <cell r="ET557">
            <v>5.3999999999999999E-2</v>
          </cell>
          <cell r="EV557">
            <v>3.1E-2</v>
          </cell>
          <cell r="EW557">
            <v>0.60799999999999998</v>
          </cell>
          <cell r="EX557">
            <v>0.7</v>
          </cell>
          <cell r="EZ557">
            <v>8.5</v>
          </cell>
          <cell r="FA557">
            <v>0</v>
          </cell>
          <cell r="FB557">
            <v>0</v>
          </cell>
          <cell r="FC557">
            <v>0</v>
          </cell>
          <cell r="FD557">
            <v>8.0000000000000002E-3</v>
          </cell>
          <cell r="FE557">
            <v>2.3E-2</v>
          </cell>
          <cell r="FF557">
            <v>0.123</v>
          </cell>
          <cell r="FG557">
            <v>0.123</v>
          </cell>
          <cell r="FH557">
            <v>0.14599999999999999</v>
          </cell>
          <cell r="FI557">
            <v>0.185</v>
          </cell>
          <cell r="FJ557">
            <v>0.39200000000000002</v>
          </cell>
          <cell r="FK557">
            <v>0</v>
          </cell>
          <cell r="GA557">
            <v>8.0000000000000002E-3</v>
          </cell>
          <cell r="GB557">
            <v>8.0000000000000002E-3</v>
          </cell>
          <cell r="GC557">
            <v>0</v>
          </cell>
          <cell r="GD557">
            <v>1.4999999999999999E-2</v>
          </cell>
          <cell r="GE557">
            <v>4.5999999999999999E-2</v>
          </cell>
          <cell r="GF557">
            <v>0</v>
          </cell>
          <cell r="GG557">
            <v>0.32300000000000001</v>
          </cell>
          <cell r="GH557">
            <v>0.32300000000000001</v>
          </cell>
          <cell r="GI557">
            <v>0.36199999999999999</v>
          </cell>
          <cell r="GJ557">
            <v>0.36199999999999999</v>
          </cell>
          <cell r="GK557">
            <v>0.46200000000000002</v>
          </cell>
          <cell r="GL557">
            <v>0.32300000000000001</v>
          </cell>
          <cell r="GM557">
            <v>0.57699999999999996</v>
          </cell>
          <cell r="GN557">
            <v>0.53100000000000003</v>
          </cell>
          <cell r="GO557">
            <v>0.46899999999999997</v>
          </cell>
          <cell r="GP557">
            <v>0.48499999999999999</v>
          </cell>
          <cell r="GQ557">
            <v>0.42299999999999999</v>
          </cell>
          <cell r="GR557">
            <v>0.6</v>
          </cell>
          <cell r="GS557">
            <v>6.9000000000000006E-2</v>
          </cell>
          <cell r="GT557">
            <v>9.1999999999999998E-2</v>
          </cell>
          <cell r="GU557">
            <v>0.123</v>
          </cell>
          <cell r="GV557">
            <v>9.1999999999999998E-2</v>
          </cell>
          <cell r="GW557">
            <v>3.7999999999999999E-2</v>
          </cell>
          <cell r="GX557">
            <v>3.7999999999999999E-2</v>
          </cell>
          <cell r="GY557">
            <v>1.4999999999999999E-2</v>
          </cell>
          <cell r="GZ557">
            <v>2.3E-2</v>
          </cell>
          <cell r="HA557">
            <v>1.4999999999999999E-2</v>
          </cell>
          <cell r="HB557">
            <v>8.0000000000000002E-3</v>
          </cell>
          <cell r="HC557">
            <v>8.0000000000000002E-3</v>
          </cell>
          <cell r="HD557">
            <v>1.4999999999999999E-2</v>
          </cell>
          <cell r="HE557">
            <v>8.0000000000000002E-3</v>
          </cell>
          <cell r="HF557">
            <v>2.3E-2</v>
          </cell>
          <cell r="HG557">
            <v>3.1E-2</v>
          </cell>
          <cell r="HH557">
            <v>3.7999999999999999E-2</v>
          </cell>
          <cell r="HI557">
            <v>2.3E-2</v>
          </cell>
          <cell r="HJ557">
            <v>2.3E-2</v>
          </cell>
        </row>
        <row r="558">
          <cell r="G558" t="str">
            <v>CLARK HS</v>
          </cell>
          <cell r="L558" t="str">
            <v>West Side High School Network</v>
          </cell>
          <cell r="AB558">
            <v>610244</v>
          </cell>
          <cell r="AR558" t="str">
            <v>45</v>
          </cell>
          <cell r="AS558" t="str">
            <v>neutral</v>
          </cell>
          <cell r="AT558" t="str">
            <v>neutral</v>
          </cell>
          <cell r="AU558" t="str">
            <v>neutral</v>
          </cell>
          <cell r="AV558">
            <v>43</v>
          </cell>
          <cell r="AW558">
            <v>48</v>
          </cell>
          <cell r="AX558">
            <v>42</v>
          </cell>
          <cell r="AY558">
            <v>245</v>
          </cell>
          <cell r="AZ558">
            <v>0</v>
          </cell>
          <cell r="BA558">
            <v>0</v>
          </cell>
          <cell r="BB558">
            <v>240</v>
          </cell>
          <cell r="BC558">
            <v>0</v>
          </cell>
          <cell r="BI558">
            <v>0.02</v>
          </cell>
          <cell r="BJ558">
            <v>0.02</v>
          </cell>
          <cell r="BK558">
            <v>1.6E-2</v>
          </cell>
          <cell r="BL558">
            <v>5.2999999999999999E-2</v>
          </cell>
          <cell r="BM558">
            <v>4.9000000000000002E-2</v>
          </cell>
          <cell r="BN558">
            <v>0.106</v>
          </cell>
          <cell r="BO558">
            <v>0.16300000000000001</v>
          </cell>
          <cell r="BP558">
            <v>0.122</v>
          </cell>
          <cell r="BQ558">
            <v>0.10199999999999999</v>
          </cell>
          <cell r="BR558">
            <v>6.0999999999999999E-2</v>
          </cell>
          <cell r="BS558">
            <v>0.114</v>
          </cell>
          <cell r="BT558">
            <v>0.16300000000000001</v>
          </cell>
          <cell r="BU558">
            <v>0.41199999999999998</v>
          </cell>
          <cell r="BV558">
            <v>0.35099999999999998</v>
          </cell>
          <cell r="BW558">
            <v>0.433</v>
          </cell>
          <cell r="BX558">
            <v>0.30599999999999999</v>
          </cell>
          <cell r="BY558">
            <v>0.40799999999999997</v>
          </cell>
          <cell r="BZ558">
            <v>0.33900000000000002</v>
          </cell>
          <cell r="CA558">
            <v>8.0000000000000002E-3</v>
          </cell>
          <cell r="CB558">
            <v>1.6E-2</v>
          </cell>
          <cell r="CC558">
            <v>0.02</v>
          </cell>
          <cell r="CD558">
            <v>2.9000000000000001E-2</v>
          </cell>
          <cell r="CE558">
            <v>2.9000000000000001E-2</v>
          </cell>
          <cell r="CF558">
            <v>4.1000000000000002E-2</v>
          </cell>
          <cell r="CG558">
            <v>0.39600000000000002</v>
          </cell>
          <cell r="CH558">
            <v>0.49</v>
          </cell>
          <cell r="CI558">
            <v>0.42899999999999999</v>
          </cell>
          <cell r="CJ558">
            <v>0.55100000000000005</v>
          </cell>
          <cell r="CK558">
            <v>0.4</v>
          </cell>
          <cell r="CL558">
            <v>0.35099999999999998</v>
          </cell>
          <cell r="CM558">
            <v>4.0000000000000001E-3</v>
          </cell>
          <cell r="CN558">
            <v>8.0000000000000002E-3</v>
          </cell>
          <cell r="CO558">
            <v>4.0000000000000001E-3</v>
          </cell>
          <cell r="CP558">
            <v>1.2E-2</v>
          </cell>
          <cell r="CQ558">
            <v>4.0000000000000001E-3</v>
          </cell>
          <cell r="CR558">
            <v>1.6E-2</v>
          </cell>
          <cell r="CS558">
            <v>0.106</v>
          </cell>
          <cell r="CT558">
            <v>0.17599999999999999</v>
          </cell>
          <cell r="CU558">
            <v>0.127</v>
          </cell>
          <cell r="CV558">
            <v>4.4999999999999998E-2</v>
          </cell>
          <cell r="CW558">
            <v>4.1000000000000002E-2</v>
          </cell>
          <cell r="CX558">
            <v>5.2999999999999999E-2</v>
          </cell>
          <cell r="CY558">
            <v>5.2999999999999999E-2</v>
          </cell>
          <cell r="CZ558">
            <v>5.7000000000000002E-2</v>
          </cell>
          <cell r="DA558">
            <v>8.2000000000000003E-2</v>
          </cell>
          <cell r="DB558">
            <v>0.13100000000000001</v>
          </cell>
          <cell r="DC558">
            <v>0.11</v>
          </cell>
          <cell r="DD558">
            <v>0.13500000000000001</v>
          </cell>
          <cell r="DE558">
            <v>0.26500000000000001</v>
          </cell>
          <cell r="DF558">
            <v>0.33900000000000002</v>
          </cell>
          <cell r="DG558">
            <v>0.33900000000000002</v>
          </cell>
          <cell r="DH558">
            <v>0.314</v>
          </cell>
          <cell r="DI558">
            <v>0.33500000000000002</v>
          </cell>
          <cell r="DJ558">
            <v>0.40799999999999997</v>
          </cell>
          <cell r="DK558">
            <v>0.34300000000000003</v>
          </cell>
          <cell r="DL558">
            <v>0.33100000000000002</v>
          </cell>
          <cell r="DM558">
            <v>0.30599999999999999</v>
          </cell>
          <cell r="DN558">
            <v>1.6E-2</v>
          </cell>
          <cell r="DO558">
            <v>1.2E-2</v>
          </cell>
          <cell r="DP558">
            <v>8.0000000000000002E-3</v>
          </cell>
          <cell r="DQ558">
            <v>1.6E-2</v>
          </cell>
          <cell r="DR558">
            <v>0.02</v>
          </cell>
          <cell r="DS558">
            <v>1.2E-2</v>
          </cell>
          <cell r="DT558">
            <v>1.6E-2</v>
          </cell>
          <cell r="DU558">
            <v>0.02</v>
          </cell>
          <cell r="DV558">
            <v>3.3000000000000002E-2</v>
          </cell>
          <cell r="DW558">
            <v>0.66900000000000004</v>
          </cell>
          <cell r="DX558">
            <v>0.6</v>
          </cell>
          <cell r="DY558">
            <v>0.59599999999999997</v>
          </cell>
          <cell r="DZ558">
            <v>0.60399999999999998</v>
          </cell>
          <cell r="EA558">
            <v>0.58399999999999996</v>
          </cell>
          <cell r="EB558">
            <v>0.48199999999999998</v>
          </cell>
          <cell r="EC558">
            <v>0.40400000000000003</v>
          </cell>
          <cell r="ED558">
            <v>0.36299999999999999</v>
          </cell>
          <cell r="EE558">
            <v>0.4</v>
          </cell>
          <cell r="EF558">
            <v>0.40799999999999997</v>
          </cell>
          <cell r="EG558">
            <v>2.9000000000000001E-2</v>
          </cell>
          <cell r="EH558">
            <v>2.4E-2</v>
          </cell>
          <cell r="EJ558">
            <v>0.22900000000000001</v>
          </cell>
          <cell r="EK558">
            <v>0.13100000000000001</v>
          </cell>
          <cell r="EL558">
            <v>9.4E-2</v>
          </cell>
          <cell r="EN558">
            <v>0.14699999999999999</v>
          </cell>
          <cell r="EO558">
            <v>0.376</v>
          </cell>
          <cell r="EP558">
            <v>0.39600000000000002</v>
          </cell>
          <cell r="ER558">
            <v>4.1000000000000002E-2</v>
          </cell>
          <cell r="ES558">
            <v>5.2999999999999999E-2</v>
          </cell>
          <cell r="ET558">
            <v>0.10199999999999999</v>
          </cell>
          <cell r="EV558">
            <v>0.17599999999999999</v>
          </cell>
          <cell r="EW558">
            <v>0.41199999999999998</v>
          </cell>
          <cell r="EX558">
            <v>0.38400000000000001</v>
          </cell>
          <cell r="EZ558">
            <v>7.53</v>
          </cell>
          <cell r="FA558">
            <v>4.1000000000000002E-2</v>
          </cell>
          <cell r="FB558">
            <v>1.2E-2</v>
          </cell>
          <cell r="FC558">
            <v>3.3000000000000002E-2</v>
          </cell>
          <cell r="FD558">
            <v>2.9000000000000001E-2</v>
          </cell>
          <cell r="FE558">
            <v>8.2000000000000003E-2</v>
          </cell>
          <cell r="FF558">
            <v>9.8000000000000004E-2</v>
          </cell>
          <cell r="FG558">
            <v>0.106</v>
          </cell>
          <cell r="FH558">
            <v>0.11799999999999999</v>
          </cell>
          <cell r="FI558">
            <v>0.16300000000000001</v>
          </cell>
          <cell r="FJ558">
            <v>0.28199999999999997</v>
          </cell>
          <cell r="FK558">
            <v>3.6999999999999998E-2</v>
          </cell>
          <cell r="GA558">
            <v>1.6E-2</v>
          </cell>
          <cell r="GB558">
            <v>3.3000000000000002E-2</v>
          </cell>
          <cell r="GC558">
            <v>3.6999999999999998E-2</v>
          </cell>
          <cell r="GD558">
            <v>4.9000000000000002E-2</v>
          </cell>
          <cell r="GE558">
            <v>9.8000000000000004E-2</v>
          </cell>
          <cell r="GF558">
            <v>0.02</v>
          </cell>
          <cell r="GG558">
            <v>0.39600000000000002</v>
          </cell>
          <cell r="GH558">
            <v>0.35899999999999999</v>
          </cell>
          <cell r="GI558">
            <v>0.35899999999999999</v>
          </cell>
          <cell r="GJ558">
            <v>0.371</v>
          </cell>
          <cell r="GK558">
            <v>0.38400000000000001</v>
          </cell>
          <cell r="GL558">
            <v>0.39600000000000002</v>
          </cell>
          <cell r="GM558">
            <v>0.32700000000000001</v>
          </cell>
          <cell r="GN558">
            <v>0.32700000000000001</v>
          </cell>
          <cell r="GO558">
            <v>0.33900000000000002</v>
          </cell>
          <cell r="GP558">
            <v>0.29399999999999998</v>
          </cell>
          <cell r="GQ558">
            <v>0.224</v>
          </cell>
          <cell r="GR558">
            <v>0.40799999999999997</v>
          </cell>
          <cell r="GS558">
            <v>0.2</v>
          </cell>
          <cell r="GT558">
            <v>0.19600000000000001</v>
          </cell>
          <cell r="GU558">
            <v>0.188</v>
          </cell>
          <cell r="GV558">
            <v>0.19600000000000001</v>
          </cell>
          <cell r="GW558">
            <v>0.216</v>
          </cell>
          <cell r="GX558">
            <v>0.10199999999999999</v>
          </cell>
          <cell r="GY558">
            <v>1.6E-2</v>
          </cell>
          <cell r="GZ558">
            <v>1.6E-2</v>
          </cell>
          <cell r="HA558">
            <v>1.6E-2</v>
          </cell>
          <cell r="HB558">
            <v>0.02</v>
          </cell>
          <cell r="HC558">
            <v>0.02</v>
          </cell>
          <cell r="HD558">
            <v>0.02</v>
          </cell>
          <cell r="HE558">
            <v>4.4999999999999998E-2</v>
          </cell>
          <cell r="HF558">
            <v>6.9000000000000006E-2</v>
          </cell>
          <cell r="HG558">
            <v>6.0999999999999999E-2</v>
          </cell>
          <cell r="HH558">
            <v>6.9000000000000006E-2</v>
          </cell>
          <cell r="HI558">
            <v>5.7000000000000002E-2</v>
          </cell>
          <cell r="HJ558">
            <v>5.2999999999999999E-2</v>
          </cell>
        </row>
        <row r="559">
          <cell r="G559" t="str">
            <v>DOUGLASS HS</v>
          </cell>
          <cell r="L559" t="str">
            <v>West Side High School Network</v>
          </cell>
          <cell r="AB559">
            <v>610245</v>
          </cell>
          <cell r="AR559" t="str">
            <v>43</v>
          </cell>
          <cell r="AS559" t="str">
            <v>strong</v>
          </cell>
          <cell r="AT559" t="str">
            <v>strong</v>
          </cell>
          <cell r="AU559" t="str">
            <v>very strong</v>
          </cell>
          <cell r="AV559">
            <v>64</v>
          </cell>
          <cell r="AW559">
            <v>66</v>
          </cell>
          <cell r="AX559">
            <v>80</v>
          </cell>
          <cell r="AY559">
            <v>113</v>
          </cell>
          <cell r="AZ559">
            <v>0</v>
          </cell>
          <cell r="BA559">
            <v>0</v>
          </cell>
          <cell r="BB559">
            <v>111</v>
          </cell>
          <cell r="BC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3.5000000000000003E-2</v>
          </cell>
          <cell r="BM559">
            <v>1.7999999999999999E-2</v>
          </cell>
          <cell r="BN559">
            <v>1.7999999999999999E-2</v>
          </cell>
          <cell r="BO559">
            <v>7.0999999999999994E-2</v>
          </cell>
          <cell r="BP559">
            <v>4.3999999999999997E-2</v>
          </cell>
          <cell r="BQ559">
            <v>4.3999999999999997E-2</v>
          </cell>
          <cell r="BR559">
            <v>6.2E-2</v>
          </cell>
          <cell r="BS559">
            <v>8.7999999999999995E-2</v>
          </cell>
          <cell r="BT559">
            <v>8.7999999999999995E-2</v>
          </cell>
          <cell r="BU559">
            <v>0.31</v>
          </cell>
          <cell r="BV559">
            <v>0.28299999999999997</v>
          </cell>
          <cell r="BW559">
            <v>0.35399999999999998</v>
          </cell>
          <cell r="BX559">
            <v>0.33600000000000002</v>
          </cell>
          <cell r="BY559">
            <v>0.38100000000000001</v>
          </cell>
          <cell r="BZ559">
            <v>0.36299999999999999</v>
          </cell>
          <cell r="CA559">
            <v>0</v>
          </cell>
          <cell r="CB559">
            <v>1.7999999999999999E-2</v>
          </cell>
          <cell r="CC559">
            <v>8.9999999999999993E-3</v>
          </cell>
          <cell r="CD559">
            <v>0</v>
          </cell>
          <cell r="CE559">
            <v>1.7999999999999999E-2</v>
          </cell>
          <cell r="CF559">
            <v>4.3999999999999997E-2</v>
          </cell>
          <cell r="CG559">
            <v>0.61899999999999999</v>
          </cell>
          <cell r="CH559">
            <v>0.65500000000000003</v>
          </cell>
          <cell r="CI559">
            <v>0.59299999999999997</v>
          </cell>
          <cell r="CJ559">
            <v>0.56599999999999995</v>
          </cell>
          <cell r="CK559">
            <v>0.496</v>
          </cell>
          <cell r="CL559">
            <v>0.48699999999999999</v>
          </cell>
          <cell r="CM559">
            <v>8.9999999999999993E-3</v>
          </cell>
          <cell r="CN559">
            <v>0</v>
          </cell>
          <cell r="CO559">
            <v>8.9999999999999993E-3</v>
          </cell>
          <cell r="CP559">
            <v>8.9999999999999993E-3</v>
          </cell>
          <cell r="CQ559">
            <v>8.9999999999999993E-3</v>
          </cell>
          <cell r="CR559">
            <v>8.9999999999999993E-3</v>
          </cell>
          <cell r="CS559">
            <v>3.5000000000000003E-2</v>
          </cell>
          <cell r="CT559">
            <v>3.5000000000000003E-2</v>
          </cell>
          <cell r="CU559">
            <v>2.7E-2</v>
          </cell>
          <cell r="CV559">
            <v>2.7E-2</v>
          </cell>
          <cell r="CW559">
            <v>8.9999999999999993E-3</v>
          </cell>
          <cell r="CX559">
            <v>3.5000000000000003E-2</v>
          </cell>
          <cell r="CY559">
            <v>2.7E-2</v>
          </cell>
          <cell r="CZ559">
            <v>4.3999999999999997E-2</v>
          </cell>
          <cell r="DA559">
            <v>5.2999999999999999E-2</v>
          </cell>
          <cell r="DB559">
            <v>3.5000000000000003E-2</v>
          </cell>
          <cell r="DC559">
            <v>3.5000000000000003E-2</v>
          </cell>
          <cell r="DD559">
            <v>2.7E-2</v>
          </cell>
          <cell r="DE559">
            <v>0.27400000000000002</v>
          </cell>
          <cell r="DF559">
            <v>0.34499999999999997</v>
          </cell>
          <cell r="DG559">
            <v>0.29199999999999998</v>
          </cell>
          <cell r="DH559">
            <v>0.27400000000000002</v>
          </cell>
          <cell r="DI559">
            <v>0.32700000000000001</v>
          </cell>
          <cell r="DJ559">
            <v>0.35399999999999998</v>
          </cell>
          <cell r="DK559">
            <v>0.41599999999999998</v>
          </cell>
          <cell r="DL559">
            <v>0.40699999999999997</v>
          </cell>
          <cell r="DM559">
            <v>0.40699999999999997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1.7999999999999999E-2</v>
          </cell>
          <cell r="DS559">
            <v>8.9999999999999993E-3</v>
          </cell>
          <cell r="DT559">
            <v>0</v>
          </cell>
          <cell r="DU559">
            <v>8.9999999999999993E-3</v>
          </cell>
          <cell r="DV559">
            <v>1.7999999999999999E-2</v>
          </cell>
          <cell r="DW559">
            <v>0.69</v>
          </cell>
          <cell r="DX559">
            <v>0.64600000000000002</v>
          </cell>
          <cell r="DY559">
            <v>0.66400000000000003</v>
          </cell>
          <cell r="DZ559">
            <v>0.69</v>
          </cell>
          <cell r="EA559">
            <v>0.60199999999999998</v>
          </cell>
          <cell r="EB559">
            <v>0.57499999999999996</v>
          </cell>
          <cell r="EC559">
            <v>0.51300000000000001</v>
          </cell>
          <cell r="ED559">
            <v>0.51300000000000001</v>
          </cell>
          <cell r="EE559">
            <v>0.52200000000000002</v>
          </cell>
          <cell r="EF559">
            <v>0.52200000000000002</v>
          </cell>
          <cell r="EG559">
            <v>8.9999999999999993E-3</v>
          </cell>
          <cell r="EH559">
            <v>1.7999999999999999E-2</v>
          </cell>
          <cell r="EJ559">
            <v>0.25700000000000001</v>
          </cell>
          <cell r="EK559">
            <v>9.7000000000000003E-2</v>
          </cell>
          <cell r="EL559">
            <v>3.5000000000000003E-2</v>
          </cell>
          <cell r="EN559">
            <v>9.7000000000000003E-2</v>
          </cell>
          <cell r="EO559">
            <v>0.42499999999999999</v>
          </cell>
          <cell r="EP559">
            <v>0.33600000000000002</v>
          </cell>
          <cell r="ER559">
            <v>0</v>
          </cell>
          <cell r="ES559">
            <v>8.9999999999999993E-3</v>
          </cell>
          <cell r="ET559">
            <v>4.3999999999999997E-2</v>
          </cell>
          <cell r="EV559">
            <v>0.124</v>
          </cell>
          <cell r="EW559">
            <v>0.46</v>
          </cell>
          <cell r="EX559">
            <v>0.56599999999999995</v>
          </cell>
          <cell r="EZ559">
            <v>8</v>
          </cell>
          <cell r="FA559">
            <v>2.7E-2</v>
          </cell>
          <cell r="FB559">
            <v>0</v>
          </cell>
          <cell r="FC559">
            <v>1.7999999999999999E-2</v>
          </cell>
          <cell r="FD559">
            <v>4.3999999999999997E-2</v>
          </cell>
          <cell r="FE559">
            <v>4.3999999999999997E-2</v>
          </cell>
          <cell r="FF559">
            <v>4.3999999999999997E-2</v>
          </cell>
          <cell r="FG559">
            <v>0.124</v>
          </cell>
          <cell r="FH559">
            <v>0.21199999999999999</v>
          </cell>
          <cell r="FI559">
            <v>0.14199999999999999</v>
          </cell>
          <cell r="FJ559">
            <v>0.32700000000000001</v>
          </cell>
          <cell r="FK559">
            <v>1.7999999999999999E-2</v>
          </cell>
          <cell r="GA559">
            <v>8.9999999999999993E-3</v>
          </cell>
          <cell r="GB559">
            <v>0</v>
          </cell>
          <cell r="GC559">
            <v>0</v>
          </cell>
          <cell r="GD559">
            <v>0</v>
          </cell>
          <cell r="GE559">
            <v>4.3999999999999997E-2</v>
          </cell>
          <cell r="GF559">
            <v>0</v>
          </cell>
          <cell r="GG559">
            <v>0.248</v>
          </cell>
          <cell r="GH559">
            <v>0.19500000000000001</v>
          </cell>
          <cell r="GI559">
            <v>0.23899999999999999</v>
          </cell>
          <cell r="GJ559">
            <v>0.221</v>
          </cell>
          <cell r="GK559">
            <v>0.34499999999999997</v>
          </cell>
          <cell r="GL559">
            <v>0.248</v>
          </cell>
          <cell r="GM559">
            <v>0.61899999999999999</v>
          </cell>
          <cell r="GN559">
            <v>0.68100000000000005</v>
          </cell>
          <cell r="GO559">
            <v>0.65500000000000003</v>
          </cell>
          <cell r="GP559">
            <v>0.66400000000000003</v>
          </cell>
          <cell r="GQ559">
            <v>0.46899999999999997</v>
          </cell>
          <cell r="GR559">
            <v>0.64600000000000002</v>
          </cell>
          <cell r="GS559">
            <v>0.08</v>
          </cell>
          <cell r="GT559">
            <v>6.2E-2</v>
          </cell>
          <cell r="GU559">
            <v>6.2E-2</v>
          </cell>
          <cell r="GV559">
            <v>5.2999999999999999E-2</v>
          </cell>
          <cell r="GW559">
            <v>8.7999999999999995E-2</v>
          </cell>
          <cell r="GX559">
            <v>5.2999999999999999E-2</v>
          </cell>
          <cell r="GY559">
            <v>1.7999999999999999E-2</v>
          </cell>
          <cell r="GZ559">
            <v>2.7E-2</v>
          </cell>
          <cell r="HA559">
            <v>2.7E-2</v>
          </cell>
          <cell r="HB559">
            <v>3.5000000000000003E-2</v>
          </cell>
          <cell r="HC559">
            <v>2.7E-2</v>
          </cell>
          <cell r="HD559">
            <v>2.7E-2</v>
          </cell>
          <cell r="HE559">
            <v>2.7E-2</v>
          </cell>
          <cell r="HF559">
            <v>3.5000000000000003E-2</v>
          </cell>
          <cell r="HG559">
            <v>1.7999999999999999E-2</v>
          </cell>
          <cell r="HH559">
            <v>2.7E-2</v>
          </cell>
          <cell r="HI559">
            <v>2.7E-2</v>
          </cell>
          <cell r="HJ559">
            <v>2.7E-2</v>
          </cell>
        </row>
        <row r="560">
          <cell r="G560" t="str">
            <v>BEASLEY</v>
          </cell>
          <cell r="L560" t="str">
            <v>Burnham Park Elementary Network</v>
          </cell>
          <cell r="AB560">
            <v>610246</v>
          </cell>
          <cell r="AR560" t="str">
            <v>60</v>
          </cell>
          <cell r="AS560" t="str">
            <v>very weak</v>
          </cell>
          <cell r="AT560" t="str">
            <v>very weak</v>
          </cell>
          <cell r="AU560" t="str">
            <v>weak</v>
          </cell>
          <cell r="AV560">
            <v>11</v>
          </cell>
          <cell r="AW560">
            <v>8</v>
          </cell>
          <cell r="AX560">
            <v>37</v>
          </cell>
          <cell r="AY560">
            <v>594</v>
          </cell>
          <cell r="AZ560">
            <v>2</v>
          </cell>
          <cell r="BA560">
            <v>1</v>
          </cell>
          <cell r="BB560">
            <v>551</v>
          </cell>
          <cell r="BC560">
            <v>4</v>
          </cell>
          <cell r="BI560">
            <v>6.2E-2</v>
          </cell>
          <cell r="BJ560">
            <v>4.4999999999999998E-2</v>
          </cell>
          <cell r="BK560">
            <v>1.7000000000000001E-2</v>
          </cell>
          <cell r="BL560">
            <v>0.03</v>
          </cell>
          <cell r="BM560">
            <v>5.8999999999999997E-2</v>
          </cell>
          <cell r="BN560">
            <v>0.10100000000000001</v>
          </cell>
          <cell r="BO560">
            <v>0.214</v>
          </cell>
          <cell r="BP560">
            <v>0.16300000000000001</v>
          </cell>
          <cell r="BQ560">
            <v>0.13500000000000001</v>
          </cell>
          <cell r="BR560">
            <v>8.4000000000000005E-2</v>
          </cell>
          <cell r="BS560">
            <v>0.17799999999999999</v>
          </cell>
          <cell r="BT560">
            <v>0.22700000000000001</v>
          </cell>
          <cell r="BU560">
            <v>0.42099999999999999</v>
          </cell>
          <cell r="BV560">
            <v>0.39600000000000002</v>
          </cell>
          <cell r="BW560">
            <v>0.42799999999999999</v>
          </cell>
          <cell r="BX560">
            <v>0.33</v>
          </cell>
          <cell r="BY560">
            <v>0.38400000000000001</v>
          </cell>
          <cell r="BZ560">
            <v>0.33300000000000002</v>
          </cell>
          <cell r="CA560">
            <v>7.0000000000000001E-3</v>
          </cell>
          <cell r="CB560">
            <v>8.0000000000000002E-3</v>
          </cell>
          <cell r="CC560">
            <v>1.9E-2</v>
          </cell>
          <cell r="CD560">
            <v>1.2999999999999999E-2</v>
          </cell>
          <cell r="CE560">
            <v>1.4999999999999999E-2</v>
          </cell>
          <cell r="CF560">
            <v>2.5000000000000001E-2</v>
          </cell>
          <cell r="CG560">
            <v>0.29599999999999999</v>
          </cell>
          <cell r="CH560">
            <v>0.38700000000000001</v>
          </cell>
          <cell r="CI560">
            <v>0.40200000000000002</v>
          </cell>
          <cell r="CJ560">
            <v>0.54200000000000004</v>
          </cell>
          <cell r="CK560">
            <v>0.36399999999999999</v>
          </cell>
          <cell r="CL560">
            <v>0.313</v>
          </cell>
          <cell r="CM560">
            <v>8.0000000000000002E-3</v>
          </cell>
          <cell r="CN560">
            <v>0.01</v>
          </cell>
          <cell r="CO560">
            <v>1.2999999999999999E-2</v>
          </cell>
          <cell r="CP560">
            <v>1.4999999999999999E-2</v>
          </cell>
          <cell r="CQ560">
            <v>2.1999999999999999E-2</v>
          </cell>
          <cell r="CR560">
            <v>4.7E-2</v>
          </cell>
          <cell r="CS560">
            <v>8.8999999999999996E-2</v>
          </cell>
          <cell r="CT560">
            <v>0.158</v>
          </cell>
          <cell r="CU560">
            <v>0.152</v>
          </cell>
          <cell r="CV560">
            <v>3.4000000000000002E-2</v>
          </cell>
          <cell r="CW560">
            <v>7.1999999999999995E-2</v>
          </cell>
          <cell r="CX560">
            <v>8.2000000000000003E-2</v>
          </cell>
          <cell r="CY560">
            <v>5.7000000000000002E-2</v>
          </cell>
          <cell r="CZ560">
            <v>6.4000000000000001E-2</v>
          </cell>
          <cell r="DA560">
            <v>0.13300000000000001</v>
          </cell>
          <cell r="DB560">
            <v>0.15</v>
          </cell>
          <cell r="DC560">
            <v>0.185</v>
          </cell>
          <cell r="DD560">
            <v>0.157</v>
          </cell>
          <cell r="DE560">
            <v>0.249</v>
          </cell>
          <cell r="DF560">
            <v>0.26900000000000002</v>
          </cell>
          <cell r="DG560">
            <v>0.28799999999999998</v>
          </cell>
          <cell r="DH560">
            <v>0.24399999999999999</v>
          </cell>
          <cell r="DI560">
            <v>0.28100000000000003</v>
          </cell>
          <cell r="DJ560">
            <v>0.36199999999999999</v>
          </cell>
          <cell r="DK560">
            <v>0.27400000000000002</v>
          </cell>
          <cell r="DL560">
            <v>0.219</v>
          </cell>
          <cell r="DM560">
            <v>0.251</v>
          </cell>
          <cell r="DN560">
            <v>1.7000000000000001E-2</v>
          </cell>
          <cell r="DO560">
            <v>1.2999999999999999E-2</v>
          </cell>
          <cell r="DP560">
            <v>1.2E-2</v>
          </cell>
          <cell r="DQ560">
            <v>8.0000000000000002E-3</v>
          </cell>
          <cell r="DR560">
            <v>1.2E-2</v>
          </cell>
          <cell r="DS560">
            <v>2.1999999999999999E-2</v>
          </cell>
          <cell r="DT560">
            <v>1.2999999999999999E-2</v>
          </cell>
          <cell r="DU560">
            <v>1.2999999999999999E-2</v>
          </cell>
          <cell r="DV560">
            <v>1.7000000000000001E-2</v>
          </cell>
          <cell r="DW560">
            <v>0.69199999999999995</v>
          </cell>
          <cell r="DX560">
            <v>0.63500000000000001</v>
          </cell>
          <cell r="DY560">
            <v>0.60399999999999998</v>
          </cell>
          <cell r="DZ560">
            <v>0.67500000000000004</v>
          </cell>
          <cell r="EA560">
            <v>0.621</v>
          </cell>
          <cell r="EB560">
            <v>0.436</v>
          </cell>
          <cell r="EC560">
            <v>0.47299999999999998</v>
          </cell>
          <cell r="ED560">
            <v>0.42399999999999999</v>
          </cell>
          <cell r="EE560">
            <v>0.42399999999999999</v>
          </cell>
          <cell r="EF560">
            <v>0.374</v>
          </cell>
          <cell r="EG560">
            <v>1.2999999999999999E-2</v>
          </cell>
          <cell r="EH560">
            <v>8.0000000000000002E-3</v>
          </cell>
          <cell r="EJ560">
            <v>0.36</v>
          </cell>
          <cell r="EK560">
            <v>6.6000000000000003E-2</v>
          </cell>
          <cell r="EL560">
            <v>5.7000000000000002E-2</v>
          </cell>
          <cell r="EN560">
            <v>0.114</v>
          </cell>
          <cell r="EO560">
            <v>0.38200000000000001</v>
          </cell>
          <cell r="EP560">
            <v>0.379</v>
          </cell>
          <cell r="ER560">
            <v>3.6999999999999998E-2</v>
          </cell>
          <cell r="ES560">
            <v>3.4000000000000002E-2</v>
          </cell>
          <cell r="ET560">
            <v>6.4000000000000001E-2</v>
          </cell>
          <cell r="EV560">
            <v>0.114</v>
          </cell>
          <cell r="EW560">
            <v>0.505</v>
          </cell>
          <cell r="EX560">
            <v>0.49199999999999999</v>
          </cell>
          <cell r="EZ560">
            <v>7.88</v>
          </cell>
          <cell r="FA560">
            <v>1.9E-2</v>
          </cell>
          <cell r="FB560">
            <v>1.2E-2</v>
          </cell>
          <cell r="FC560">
            <v>2.7E-2</v>
          </cell>
          <cell r="FD560">
            <v>3.4000000000000002E-2</v>
          </cell>
          <cell r="FE560">
            <v>7.9000000000000001E-2</v>
          </cell>
          <cell r="FF560">
            <v>5.1999999999999998E-2</v>
          </cell>
          <cell r="FG560">
            <v>0.113</v>
          </cell>
          <cell r="FH560">
            <v>0.16700000000000001</v>
          </cell>
          <cell r="FI560">
            <v>0.14599999999999999</v>
          </cell>
          <cell r="FJ560">
            <v>0.32800000000000001</v>
          </cell>
          <cell r="FK560">
            <v>2.4E-2</v>
          </cell>
          <cell r="GA560">
            <v>2.4E-2</v>
          </cell>
          <cell r="GB560">
            <v>4.3999999999999997E-2</v>
          </cell>
          <cell r="GC560">
            <v>0.03</v>
          </cell>
          <cell r="GD560">
            <v>1.4999999999999999E-2</v>
          </cell>
          <cell r="GE560">
            <v>0.17299999999999999</v>
          </cell>
          <cell r="GF560">
            <v>1.2E-2</v>
          </cell>
          <cell r="GG560">
            <v>0.40400000000000003</v>
          </cell>
          <cell r="GH560">
            <v>0.34699999999999998</v>
          </cell>
          <cell r="GI560">
            <v>0.35699999999999998</v>
          </cell>
          <cell r="GJ560">
            <v>0.38200000000000001</v>
          </cell>
          <cell r="GK560">
            <v>0.44900000000000001</v>
          </cell>
          <cell r="GL560">
            <v>0.40100000000000002</v>
          </cell>
          <cell r="GM560">
            <v>0.47099999999999997</v>
          </cell>
          <cell r="GN560">
            <v>0.32500000000000001</v>
          </cell>
          <cell r="GO560">
            <v>0.374</v>
          </cell>
          <cell r="GP560">
            <v>0.45600000000000002</v>
          </cell>
          <cell r="GQ560">
            <v>0.249</v>
          </cell>
          <cell r="GR560">
            <v>0.52700000000000002</v>
          </cell>
          <cell r="GS560">
            <v>4.9000000000000002E-2</v>
          </cell>
          <cell r="GT560">
            <v>0.217</v>
          </cell>
          <cell r="GU560">
            <v>0.17299999999999999</v>
          </cell>
          <cell r="GV560">
            <v>9.6000000000000002E-2</v>
          </cell>
          <cell r="GW560">
            <v>8.1000000000000003E-2</v>
          </cell>
          <cell r="GX560">
            <v>1.2999999999999999E-2</v>
          </cell>
          <cell r="GY560">
            <v>1.9E-2</v>
          </cell>
          <cell r="GZ560">
            <v>2.5000000000000001E-2</v>
          </cell>
          <cell r="HA560">
            <v>2.1999999999999999E-2</v>
          </cell>
          <cell r="HB560">
            <v>1.9E-2</v>
          </cell>
          <cell r="HC560">
            <v>1.4999999999999999E-2</v>
          </cell>
          <cell r="HD560">
            <v>1.7000000000000001E-2</v>
          </cell>
          <cell r="HE560">
            <v>3.4000000000000002E-2</v>
          </cell>
          <cell r="HF560">
            <v>4.2000000000000003E-2</v>
          </cell>
          <cell r="HG560">
            <v>4.3999999999999997E-2</v>
          </cell>
          <cell r="HH560">
            <v>3.2000000000000001E-2</v>
          </cell>
          <cell r="HI560">
            <v>3.2000000000000001E-2</v>
          </cell>
          <cell r="HJ560">
            <v>0.03</v>
          </cell>
        </row>
        <row r="561">
          <cell r="G561" t="str">
            <v>CHGO ACAD ES</v>
          </cell>
          <cell r="L561" t="str">
            <v>AUSL Schools</v>
          </cell>
          <cell r="AB561">
            <v>610248</v>
          </cell>
          <cell r="AR561" t="str">
            <v>&lt; 30</v>
          </cell>
          <cell r="AS561" t="str">
            <v/>
          </cell>
          <cell r="AT561" t="str">
            <v/>
          </cell>
          <cell r="AU561" t="str">
            <v/>
          </cell>
        </row>
        <row r="562">
          <cell r="G562" t="str">
            <v>TALMAN</v>
          </cell>
          <cell r="L562" t="str">
            <v>Midway Elementary Network</v>
          </cell>
          <cell r="AB562">
            <v>610249</v>
          </cell>
          <cell r="AR562" t="str">
            <v>&lt; 30</v>
          </cell>
          <cell r="AS562" t="str">
            <v/>
          </cell>
          <cell r="AT562" t="str">
            <v/>
          </cell>
          <cell r="AU562" t="str">
            <v/>
          </cell>
        </row>
        <row r="563">
          <cell r="G563" t="str">
            <v>SALAZAR</v>
          </cell>
          <cell r="L563" t="str">
            <v>Fullerton Elementary Network</v>
          </cell>
          <cell r="AB563">
            <v>610250</v>
          </cell>
          <cell r="AR563" t="str">
            <v>49</v>
          </cell>
          <cell r="AS563" t="str">
            <v>weak</v>
          </cell>
          <cell r="AT563" t="str">
            <v>weak</v>
          </cell>
          <cell r="AU563" t="str">
            <v>very weak</v>
          </cell>
          <cell r="AV563">
            <v>29</v>
          </cell>
          <cell r="AW563">
            <v>34</v>
          </cell>
          <cell r="AX563">
            <v>17</v>
          </cell>
          <cell r="AY563">
            <v>137</v>
          </cell>
          <cell r="AZ563">
            <v>5</v>
          </cell>
          <cell r="BA563">
            <v>4</v>
          </cell>
          <cell r="BB563">
            <v>15</v>
          </cell>
          <cell r="BC563">
            <v>104</v>
          </cell>
          <cell r="BI563">
            <v>2.9000000000000001E-2</v>
          </cell>
          <cell r="BJ563">
            <v>2.9000000000000001E-2</v>
          </cell>
          <cell r="BK563">
            <v>2.1999999999999999E-2</v>
          </cell>
          <cell r="BL563">
            <v>2.9000000000000001E-2</v>
          </cell>
          <cell r="BM563">
            <v>3.5999999999999997E-2</v>
          </cell>
          <cell r="BN563">
            <v>0.08</v>
          </cell>
          <cell r="BO563">
            <v>0.109</v>
          </cell>
          <cell r="BP563">
            <v>7.2999999999999995E-2</v>
          </cell>
          <cell r="BQ563">
            <v>0.08</v>
          </cell>
          <cell r="BR563">
            <v>4.3999999999999997E-2</v>
          </cell>
          <cell r="BS563">
            <v>0.182</v>
          </cell>
          <cell r="BT563">
            <v>0.24099999999999999</v>
          </cell>
          <cell r="BU563">
            <v>0.372</v>
          </cell>
          <cell r="BV563">
            <v>0.29199999999999998</v>
          </cell>
          <cell r="BW563">
            <v>0.372</v>
          </cell>
          <cell r="BX563">
            <v>0.307</v>
          </cell>
          <cell r="BY563">
            <v>0.36499999999999999</v>
          </cell>
          <cell r="BZ563">
            <v>0.314</v>
          </cell>
          <cell r="CA563">
            <v>2.1999999999999999E-2</v>
          </cell>
          <cell r="CB563">
            <v>5.0999999999999997E-2</v>
          </cell>
          <cell r="CC563">
            <v>0</v>
          </cell>
          <cell r="CD563">
            <v>1.4999999999999999E-2</v>
          </cell>
          <cell r="CE563">
            <v>2.1999999999999999E-2</v>
          </cell>
          <cell r="CF563">
            <v>4.3999999999999997E-2</v>
          </cell>
          <cell r="CG563">
            <v>0.46700000000000003</v>
          </cell>
          <cell r="CH563">
            <v>0.55500000000000005</v>
          </cell>
          <cell r="CI563">
            <v>0.52600000000000002</v>
          </cell>
          <cell r="CJ563">
            <v>0.60599999999999998</v>
          </cell>
          <cell r="CK563">
            <v>0.39400000000000002</v>
          </cell>
          <cell r="CL563">
            <v>0.32100000000000001</v>
          </cell>
          <cell r="CM563">
            <v>2.1999999999999999E-2</v>
          </cell>
          <cell r="CN563">
            <v>7.0000000000000001E-3</v>
          </cell>
          <cell r="CO563">
            <v>7.0000000000000001E-3</v>
          </cell>
          <cell r="CP563">
            <v>1.4999999999999999E-2</v>
          </cell>
          <cell r="CQ563">
            <v>1.4999999999999999E-2</v>
          </cell>
          <cell r="CR563">
            <v>7.0000000000000001E-3</v>
          </cell>
          <cell r="CS563">
            <v>3.5999999999999997E-2</v>
          </cell>
          <cell r="CT563">
            <v>6.6000000000000003E-2</v>
          </cell>
          <cell r="CU563">
            <v>4.3999999999999997E-2</v>
          </cell>
          <cell r="CV563">
            <v>1.4999999999999999E-2</v>
          </cell>
          <cell r="CW563">
            <v>2.1999999999999999E-2</v>
          </cell>
          <cell r="CX563">
            <v>2.1999999999999999E-2</v>
          </cell>
          <cell r="CY563">
            <v>2.1999999999999999E-2</v>
          </cell>
          <cell r="CZ563">
            <v>1.4999999999999999E-2</v>
          </cell>
          <cell r="DA563">
            <v>6.6000000000000003E-2</v>
          </cell>
          <cell r="DB563">
            <v>0.08</v>
          </cell>
          <cell r="DC563">
            <v>0.124</v>
          </cell>
          <cell r="DD563">
            <v>0.10199999999999999</v>
          </cell>
          <cell r="DE563">
            <v>0.17499999999999999</v>
          </cell>
          <cell r="DF563">
            <v>0.248</v>
          </cell>
          <cell r="DG563">
            <v>0.29199999999999998</v>
          </cell>
          <cell r="DH563">
            <v>0.27</v>
          </cell>
          <cell r="DI563">
            <v>0.29899999999999999</v>
          </cell>
          <cell r="DJ563">
            <v>0.33600000000000002</v>
          </cell>
          <cell r="DK563">
            <v>0.372</v>
          </cell>
          <cell r="DL563">
            <v>0.26300000000000001</v>
          </cell>
          <cell r="DM563">
            <v>0.29899999999999999</v>
          </cell>
          <cell r="DN563">
            <v>2.1999999999999999E-2</v>
          </cell>
          <cell r="DO563">
            <v>7.0000000000000001E-3</v>
          </cell>
          <cell r="DP563">
            <v>1.4999999999999999E-2</v>
          </cell>
          <cell r="DQ563">
            <v>2.1999999999999999E-2</v>
          </cell>
          <cell r="DR563">
            <v>1.4999999999999999E-2</v>
          </cell>
          <cell r="DS563">
            <v>2.9000000000000001E-2</v>
          </cell>
          <cell r="DT563">
            <v>7.0000000000000001E-3</v>
          </cell>
          <cell r="DU563">
            <v>2.1999999999999999E-2</v>
          </cell>
          <cell r="DV563">
            <v>1.4999999999999999E-2</v>
          </cell>
          <cell r="DW563">
            <v>0.76600000000000001</v>
          </cell>
          <cell r="DX563">
            <v>0.71499999999999997</v>
          </cell>
          <cell r="DY563">
            <v>0.66400000000000003</v>
          </cell>
          <cell r="DZ563">
            <v>0.67200000000000004</v>
          </cell>
          <cell r="EA563">
            <v>0.65700000000000003</v>
          </cell>
          <cell r="EB563">
            <v>0.56200000000000006</v>
          </cell>
          <cell r="EC563">
            <v>0.504</v>
          </cell>
          <cell r="ED563">
            <v>0.52600000000000002</v>
          </cell>
          <cell r="EE563">
            <v>0.54</v>
          </cell>
          <cell r="EF563">
            <v>0.46700000000000003</v>
          </cell>
          <cell r="EG563">
            <v>7.0000000000000001E-3</v>
          </cell>
          <cell r="EH563">
            <v>1.4999999999999999E-2</v>
          </cell>
          <cell r="EJ563">
            <v>0.307</v>
          </cell>
          <cell r="EK563">
            <v>1.4999999999999999E-2</v>
          </cell>
          <cell r="EL563">
            <v>0</v>
          </cell>
          <cell r="EN563">
            <v>0.10199999999999999</v>
          </cell>
          <cell r="EO563">
            <v>0.27700000000000002</v>
          </cell>
          <cell r="EP563">
            <v>0.255</v>
          </cell>
          <cell r="ER563">
            <v>5.8000000000000003E-2</v>
          </cell>
          <cell r="ES563">
            <v>5.0999999999999997E-2</v>
          </cell>
          <cell r="ET563">
            <v>0.08</v>
          </cell>
          <cell r="EV563">
            <v>6.6000000000000003E-2</v>
          </cell>
          <cell r="EW563">
            <v>0.65</v>
          </cell>
          <cell r="EX563">
            <v>0.65</v>
          </cell>
          <cell r="EZ563">
            <v>8.5399999999999991</v>
          </cell>
          <cell r="FA563">
            <v>7.0000000000000001E-3</v>
          </cell>
          <cell r="FB563">
            <v>1.4999999999999999E-2</v>
          </cell>
          <cell r="FC563">
            <v>2.1999999999999999E-2</v>
          </cell>
          <cell r="FD563">
            <v>0</v>
          </cell>
          <cell r="FE563">
            <v>3.5999999999999997E-2</v>
          </cell>
          <cell r="FF563">
            <v>2.1999999999999999E-2</v>
          </cell>
          <cell r="FG563">
            <v>7.2999999999999995E-2</v>
          </cell>
          <cell r="FH563">
            <v>0.19</v>
          </cell>
          <cell r="FI563">
            <v>0.16800000000000001</v>
          </cell>
          <cell r="FJ563">
            <v>0.40899999999999997</v>
          </cell>
          <cell r="FK563">
            <v>5.8000000000000003E-2</v>
          </cell>
          <cell r="GA563">
            <v>2.1999999999999999E-2</v>
          </cell>
          <cell r="GB563">
            <v>6.6000000000000003E-2</v>
          </cell>
          <cell r="GC563">
            <v>0.13900000000000001</v>
          </cell>
          <cell r="GD563">
            <v>0.21199999999999999</v>
          </cell>
          <cell r="GE563">
            <v>0.14599999999999999</v>
          </cell>
          <cell r="GF563">
            <v>2.9000000000000001E-2</v>
          </cell>
          <cell r="GG563">
            <v>0.39400000000000002</v>
          </cell>
          <cell r="GH563">
            <v>0.38700000000000001</v>
          </cell>
          <cell r="GI563">
            <v>0.33600000000000002</v>
          </cell>
          <cell r="GJ563">
            <v>0.219</v>
          </cell>
          <cell r="GK563">
            <v>0.40899999999999997</v>
          </cell>
          <cell r="GL563">
            <v>0.32800000000000001</v>
          </cell>
          <cell r="GM563">
            <v>0.48199999999999998</v>
          </cell>
          <cell r="GN563">
            <v>0.29899999999999999</v>
          </cell>
          <cell r="GO563">
            <v>0.23400000000000001</v>
          </cell>
          <cell r="GP563">
            <v>0.19</v>
          </cell>
          <cell r="GQ563">
            <v>0.29199999999999998</v>
          </cell>
          <cell r="GR563">
            <v>0.52600000000000002</v>
          </cell>
          <cell r="GS563">
            <v>5.0999999999999997E-2</v>
          </cell>
          <cell r="GT563">
            <v>0.16800000000000001</v>
          </cell>
          <cell r="GU563">
            <v>0.13900000000000001</v>
          </cell>
          <cell r="GV563">
            <v>0.13100000000000001</v>
          </cell>
          <cell r="GW563">
            <v>0.08</v>
          </cell>
          <cell r="GX563">
            <v>6.6000000000000003E-2</v>
          </cell>
          <cell r="GY563">
            <v>0</v>
          </cell>
          <cell r="GZ563">
            <v>1.4999999999999999E-2</v>
          </cell>
          <cell r="HA563">
            <v>9.5000000000000001E-2</v>
          </cell>
          <cell r="HB563">
            <v>0.153</v>
          </cell>
          <cell r="HC563">
            <v>2.1999999999999999E-2</v>
          </cell>
          <cell r="HD563">
            <v>1.4999999999999999E-2</v>
          </cell>
          <cell r="HE563">
            <v>5.0999999999999997E-2</v>
          </cell>
          <cell r="HF563">
            <v>6.6000000000000003E-2</v>
          </cell>
          <cell r="HG563">
            <v>5.8000000000000003E-2</v>
          </cell>
          <cell r="HH563">
            <v>9.5000000000000001E-2</v>
          </cell>
          <cell r="HI563">
            <v>5.0999999999999997E-2</v>
          </cell>
          <cell r="HJ563">
            <v>3.5999999999999997E-2</v>
          </cell>
        </row>
        <row r="564">
          <cell r="G564" t="str">
            <v>CATHER</v>
          </cell>
          <cell r="L564" t="str">
            <v>Garfield-Humboldt Elementary Network</v>
          </cell>
          <cell r="AB564">
            <v>610251</v>
          </cell>
          <cell r="AR564" t="str">
            <v>50</v>
          </cell>
          <cell r="AS564" t="str">
            <v>strong</v>
          </cell>
          <cell r="AT564" t="str">
            <v>neutral</v>
          </cell>
          <cell r="AU564" t="str">
            <v>strong</v>
          </cell>
          <cell r="AV564">
            <v>61</v>
          </cell>
          <cell r="AW564">
            <v>47</v>
          </cell>
          <cell r="AX564">
            <v>68</v>
          </cell>
          <cell r="AY564">
            <v>78</v>
          </cell>
          <cell r="AZ564">
            <v>0</v>
          </cell>
          <cell r="BA564">
            <v>1</v>
          </cell>
          <cell r="BB564">
            <v>73</v>
          </cell>
          <cell r="BC564">
            <v>1</v>
          </cell>
          <cell r="BI564">
            <v>1.2999999999999999E-2</v>
          </cell>
          <cell r="BJ564">
            <v>1.2999999999999999E-2</v>
          </cell>
          <cell r="BK564">
            <v>0</v>
          </cell>
          <cell r="BL564">
            <v>0</v>
          </cell>
          <cell r="BM564">
            <v>2.5999999999999999E-2</v>
          </cell>
          <cell r="BN564">
            <v>5.0999999999999997E-2</v>
          </cell>
          <cell r="BO564">
            <v>7.6999999999999999E-2</v>
          </cell>
          <cell r="BP564">
            <v>1.2999999999999999E-2</v>
          </cell>
          <cell r="BQ564">
            <v>5.0999999999999997E-2</v>
          </cell>
          <cell r="BR564">
            <v>5.0999999999999997E-2</v>
          </cell>
          <cell r="BS564">
            <v>5.0999999999999997E-2</v>
          </cell>
          <cell r="BT564">
            <v>0.10299999999999999</v>
          </cell>
          <cell r="BU564">
            <v>0.28199999999999997</v>
          </cell>
          <cell r="BV564">
            <v>0.23100000000000001</v>
          </cell>
          <cell r="BW564">
            <v>0.23100000000000001</v>
          </cell>
          <cell r="BX564">
            <v>0.24399999999999999</v>
          </cell>
          <cell r="BY564">
            <v>0.26900000000000002</v>
          </cell>
          <cell r="BZ564">
            <v>0.308</v>
          </cell>
          <cell r="CA564">
            <v>0</v>
          </cell>
          <cell r="CB564">
            <v>0</v>
          </cell>
          <cell r="CC564">
            <v>2.5999999999999999E-2</v>
          </cell>
          <cell r="CD564">
            <v>3.7999999999999999E-2</v>
          </cell>
          <cell r="CE564">
            <v>3.7999999999999999E-2</v>
          </cell>
          <cell r="CF564">
            <v>3.7999999999999999E-2</v>
          </cell>
          <cell r="CG564">
            <v>0.628</v>
          </cell>
          <cell r="CH564">
            <v>0.74399999999999999</v>
          </cell>
          <cell r="CI564">
            <v>0.69199999999999995</v>
          </cell>
          <cell r="CJ564">
            <v>0.66700000000000004</v>
          </cell>
          <cell r="CK564">
            <v>0.61499999999999999</v>
          </cell>
          <cell r="CL564">
            <v>0.5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1.2999999999999999E-2</v>
          </cell>
          <cell r="CS564">
            <v>2.5999999999999999E-2</v>
          </cell>
          <cell r="CT564">
            <v>3.7999999999999999E-2</v>
          </cell>
          <cell r="CU564">
            <v>2.5999999999999999E-2</v>
          </cell>
          <cell r="CV564">
            <v>1.2999999999999999E-2</v>
          </cell>
          <cell r="CW564">
            <v>2.5999999999999999E-2</v>
          </cell>
          <cell r="CX564">
            <v>3.7999999999999999E-2</v>
          </cell>
          <cell r="CY564">
            <v>1.2999999999999999E-2</v>
          </cell>
          <cell r="CZ564">
            <v>1.2999999999999999E-2</v>
          </cell>
          <cell r="DA564">
            <v>5.0999999999999997E-2</v>
          </cell>
          <cell r="DB564">
            <v>7.6999999999999999E-2</v>
          </cell>
          <cell r="DC564">
            <v>6.4000000000000001E-2</v>
          </cell>
          <cell r="DD564">
            <v>6.4000000000000001E-2</v>
          </cell>
          <cell r="DE564">
            <v>0.17899999999999999</v>
          </cell>
          <cell r="DF564">
            <v>0.218</v>
          </cell>
          <cell r="DG564">
            <v>0.23100000000000001</v>
          </cell>
          <cell r="DH564">
            <v>0.26900000000000002</v>
          </cell>
          <cell r="DI564">
            <v>0.23100000000000001</v>
          </cell>
          <cell r="DJ564">
            <v>0.372</v>
          </cell>
          <cell r="DK564">
            <v>0.25600000000000001</v>
          </cell>
          <cell r="DL564">
            <v>0.26900000000000002</v>
          </cell>
          <cell r="DM564">
            <v>0.24399999999999999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1.2999999999999999E-2</v>
          </cell>
          <cell r="DT564">
            <v>0</v>
          </cell>
          <cell r="DU564">
            <v>0</v>
          </cell>
          <cell r="DV564">
            <v>0</v>
          </cell>
          <cell r="DW564">
            <v>0.80800000000000005</v>
          </cell>
          <cell r="DX564">
            <v>0.75600000000000001</v>
          </cell>
          <cell r="DY564">
            <v>0.73099999999999998</v>
          </cell>
          <cell r="DZ564">
            <v>0.71799999999999997</v>
          </cell>
          <cell r="EA564">
            <v>0.75600000000000001</v>
          </cell>
          <cell r="EB564">
            <v>0.55100000000000005</v>
          </cell>
          <cell r="EC564">
            <v>0.64100000000000001</v>
          </cell>
          <cell r="ED564">
            <v>0.628</v>
          </cell>
          <cell r="EE564">
            <v>0.66700000000000004</v>
          </cell>
          <cell r="EF564">
            <v>0.372</v>
          </cell>
          <cell r="EG564">
            <v>2.5999999999999999E-2</v>
          </cell>
          <cell r="EH564">
            <v>3.7999999999999999E-2</v>
          </cell>
          <cell r="EJ564">
            <v>0.34599999999999997</v>
          </cell>
          <cell r="EK564">
            <v>6.4000000000000001E-2</v>
          </cell>
          <cell r="EL564">
            <v>2.5999999999999999E-2</v>
          </cell>
          <cell r="EN564">
            <v>0.09</v>
          </cell>
          <cell r="EO564">
            <v>0.35899999999999999</v>
          </cell>
          <cell r="EP564">
            <v>0.308</v>
          </cell>
          <cell r="ER564">
            <v>5.0999999999999997E-2</v>
          </cell>
          <cell r="ES564">
            <v>3.7999999999999999E-2</v>
          </cell>
          <cell r="ET564">
            <v>6.4000000000000001E-2</v>
          </cell>
          <cell r="EV564">
            <v>0.14099999999999999</v>
          </cell>
          <cell r="EW564">
            <v>0.51300000000000001</v>
          </cell>
          <cell r="EX564">
            <v>0.56399999999999995</v>
          </cell>
          <cell r="EZ564">
            <v>8.01</v>
          </cell>
          <cell r="FA564">
            <v>1.2999999999999999E-2</v>
          </cell>
          <cell r="FB564">
            <v>1.2999999999999999E-2</v>
          </cell>
          <cell r="FC564">
            <v>2.5999999999999999E-2</v>
          </cell>
          <cell r="FD564">
            <v>1.2999999999999999E-2</v>
          </cell>
          <cell r="FE564">
            <v>6.4000000000000001E-2</v>
          </cell>
          <cell r="FF564">
            <v>7.6999999999999999E-2</v>
          </cell>
          <cell r="FG564">
            <v>0.09</v>
          </cell>
          <cell r="FH564">
            <v>0.218</v>
          </cell>
          <cell r="FI564">
            <v>0.128</v>
          </cell>
          <cell r="FJ564">
            <v>0.33300000000000002</v>
          </cell>
          <cell r="FK564">
            <v>2.5999999999999999E-2</v>
          </cell>
          <cell r="GA564">
            <v>0</v>
          </cell>
          <cell r="GB564">
            <v>1.2999999999999999E-2</v>
          </cell>
          <cell r="GC564">
            <v>1.2999999999999999E-2</v>
          </cell>
          <cell r="GD564">
            <v>0</v>
          </cell>
          <cell r="GE564">
            <v>6.4000000000000001E-2</v>
          </cell>
          <cell r="GF564">
            <v>0</v>
          </cell>
          <cell r="GG564">
            <v>0.24399999999999999</v>
          </cell>
          <cell r="GH564">
            <v>0.26900000000000002</v>
          </cell>
          <cell r="GI564">
            <v>0.192</v>
          </cell>
          <cell r="GJ564">
            <v>0.29499999999999998</v>
          </cell>
          <cell r="GK564">
            <v>0.32100000000000001</v>
          </cell>
          <cell r="GL564">
            <v>0.25600000000000001</v>
          </cell>
          <cell r="GM564">
            <v>0.65400000000000003</v>
          </cell>
          <cell r="GN564">
            <v>0.38500000000000001</v>
          </cell>
          <cell r="GO564">
            <v>0.51300000000000001</v>
          </cell>
          <cell r="GP564">
            <v>0.52600000000000002</v>
          </cell>
          <cell r="GQ564">
            <v>0.5</v>
          </cell>
          <cell r="GR564">
            <v>0.64100000000000001</v>
          </cell>
          <cell r="GS564">
            <v>5.0999999999999997E-2</v>
          </cell>
          <cell r="GT564">
            <v>0.25600000000000001</v>
          </cell>
          <cell r="GU564">
            <v>0.154</v>
          </cell>
          <cell r="GV564">
            <v>0.10299999999999999</v>
          </cell>
          <cell r="GW564">
            <v>6.4000000000000001E-2</v>
          </cell>
          <cell r="GX564">
            <v>5.0999999999999997E-2</v>
          </cell>
          <cell r="GY564">
            <v>1.2999999999999999E-2</v>
          </cell>
          <cell r="GZ564">
            <v>1.2999999999999999E-2</v>
          </cell>
          <cell r="HA564">
            <v>5.0999999999999997E-2</v>
          </cell>
          <cell r="HB564">
            <v>1.2999999999999999E-2</v>
          </cell>
          <cell r="HC564">
            <v>1.2999999999999999E-2</v>
          </cell>
          <cell r="HD564">
            <v>1.2999999999999999E-2</v>
          </cell>
          <cell r="HE564">
            <v>3.7999999999999999E-2</v>
          </cell>
          <cell r="HF564">
            <v>6.4000000000000001E-2</v>
          </cell>
          <cell r="HG564">
            <v>7.6999999999999999E-2</v>
          </cell>
          <cell r="HH564">
            <v>6.4000000000000001E-2</v>
          </cell>
          <cell r="HI564">
            <v>3.7999999999999999E-2</v>
          </cell>
          <cell r="HJ564">
            <v>3.7999999999999999E-2</v>
          </cell>
        </row>
        <row r="565">
          <cell r="G565" t="str">
            <v>DETT</v>
          </cell>
          <cell r="L565" t="str">
            <v>Fulton Elementary Network</v>
          </cell>
          <cell r="AB565">
            <v>610252</v>
          </cell>
          <cell r="AR565" t="str">
            <v>&gt; 75</v>
          </cell>
          <cell r="AS565" t="str">
            <v>strong</v>
          </cell>
          <cell r="AT565" t="str">
            <v>strong</v>
          </cell>
          <cell r="AU565" t="str">
            <v>strong</v>
          </cell>
          <cell r="AV565">
            <v>73</v>
          </cell>
          <cell r="AW565">
            <v>65</v>
          </cell>
          <cell r="AX565">
            <v>61</v>
          </cell>
          <cell r="AY565">
            <v>120</v>
          </cell>
          <cell r="AZ565">
            <v>3</v>
          </cell>
          <cell r="BA565">
            <v>0</v>
          </cell>
          <cell r="BB565">
            <v>114</v>
          </cell>
          <cell r="BC565">
            <v>0</v>
          </cell>
          <cell r="BI565">
            <v>8.0000000000000002E-3</v>
          </cell>
          <cell r="BJ565">
            <v>0</v>
          </cell>
          <cell r="BK565">
            <v>0</v>
          </cell>
          <cell r="BL565">
            <v>1.7000000000000001E-2</v>
          </cell>
          <cell r="BM565">
            <v>3.3000000000000002E-2</v>
          </cell>
          <cell r="BN565">
            <v>7.4999999999999997E-2</v>
          </cell>
          <cell r="BO565">
            <v>2.5000000000000001E-2</v>
          </cell>
          <cell r="BP565">
            <v>8.0000000000000002E-3</v>
          </cell>
          <cell r="BQ565">
            <v>0.05</v>
          </cell>
          <cell r="BR565">
            <v>3.3000000000000002E-2</v>
          </cell>
          <cell r="BS565">
            <v>2.5000000000000001E-2</v>
          </cell>
          <cell r="BT565">
            <v>0.1</v>
          </cell>
          <cell r="BU565">
            <v>0.22500000000000001</v>
          </cell>
          <cell r="BV565">
            <v>0.16700000000000001</v>
          </cell>
          <cell r="BW565">
            <v>0.24199999999999999</v>
          </cell>
          <cell r="BX565">
            <v>0.108</v>
          </cell>
          <cell r="BY565">
            <v>0.25800000000000001</v>
          </cell>
          <cell r="BZ565">
            <v>0.22500000000000001</v>
          </cell>
          <cell r="CA565">
            <v>8.0000000000000002E-3</v>
          </cell>
          <cell r="CB565">
            <v>1.7000000000000001E-2</v>
          </cell>
          <cell r="CC565">
            <v>0</v>
          </cell>
          <cell r="CD565">
            <v>8.0000000000000002E-3</v>
          </cell>
          <cell r="CE565">
            <v>2.5000000000000001E-2</v>
          </cell>
          <cell r="CF565">
            <v>1.7000000000000001E-2</v>
          </cell>
          <cell r="CG565">
            <v>0.73299999999999998</v>
          </cell>
          <cell r="CH565">
            <v>0.80800000000000005</v>
          </cell>
          <cell r="CI565">
            <v>0.70799999999999996</v>
          </cell>
          <cell r="CJ565">
            <v>0.83299999999999996</v>
          </cell>
          <cell r="CK565">
            <v>0.65800000000000003</v>
          </cell>
          <cell r="CL565">
            <v>0.58299999999999996</v>
          </cell>
          <cell r="CM565">
            <v>8.0000000000000002E-3</v>
          </cell>
          <cell r="CN565">
            <v>8.0000000000000002E-3</v>
          </cell>
          <cell r="CO565">
            <v>0</v>
          </cell>
          <cell r="CP565">
            <v>8.0000000000000002E-3</v>
          </cell>
          <cell r="CQ565">
            <v>8.0000000000000002E-3</v>
          </cell>
          <cell r="CR565">
            <v>8.0000000000000002E-3</v>
          </cell>
          <cell r="CS565">
            <v>8.0000000000000002E-3</v>
          </cell>
          <cell r="CT565">
            <v>3.3000000000000002E-2</v>
          </cell>
          <cell r="CU565">
            <v>1.7000000000000001E-2</v>
          </cell>
          <cell r="CV565">
            <v>4.2000000000000003E-2</v>
          </cell>
          <cell r="CW565">
            <v>2.5000000000000001E-2</v>
          </cell>
          <cell r="CX565">
            <v>3.3000000000000002E-2</v>
          </cell>
          <cell r="CY565">
            <v>5.8000000000000003E-2</v>
          </cell>
          <cell r="CZ565">
            <v>2.5000000000000001E-2</v>
          </cell>
          <cell r="DA565">
            <v>5.8000000000000003E-2</v>
          </cell>
          <cell r="DB565">
            <v>3.3000000000000002E-2</v>
          </cell>
          <cell r="DC565">
            <v>6.7000000000000004E-2</v>
          </cell>
          <cell r="DD565">
            <v>4.2000000000000003E-2</v>
          </cell>
          <cell r="DE565">
            <v>0.05</v>
          </cell>
          <cell r="DF565">
            <v>0.1</v>
          </cell>
          <cell r="DG565">
            <v>0.15</v>
          </cell>
          <cell r="DH565">
            <v>0.108</v>
          </cell>
          <cell r="DI565">
            <v>0.125</v>
          </cell>
          <cell r="DJ565">
            <v>0.308</v>
          </cell>
          <cell r="DK565">
            <v>0.24199999999999999</v>
          </cell>
          <cell r="DL565">
            <v>0.16700000000000001</v>
          </cell>
          <cell r="DM565">
            <v>0.17499999999999999</v>
          </cell>
          <cell r="DN565">
            <v>8.0000000000000002E-3</v>
          </cell>
          <cell r="DO565">
            <v>0</v>
          </cell>
          <cell r="DP565">
            <v>8.0000000000000002E-3</v>
          </cell>
          <cell r="DQ565">
            <v>8.0000000000000002E-3</v>
          </cell>
          <cell r="DR565">
            <v>0</v>
          </cell>
          <cell r="DS565">
            <v>0</v>
          </cell>
          <cell r="DT565">
            <v>8.0000000000000002E-3</v>
          </cell>
          <cell r="DU565">
            <v>2.5000000000000001E-2</v>
          </cell>
          <cell r="DV565">
            <v>8.0000000000000002E-3</v>
          </cell>
          <cell r="DW565">
            <v>0.89200000000000002</v>
          </cell>
          <cell r="DX565">
            <v>0.86699999999999999</v>
          </cell>
          <cell r="DY565">
            <v>0.80800000000000005</v>
          </cell>
          <cell r="DZ565">
            <v>0.81699999999999995</v>
          </cell>
          <cell r="EA565">
            <v>0.84199999999999997</v>
          </cell>
          <cell r="EB565">
            <v>0.625</v>
          </cell>
          <cell r="EC565">
            <v>0.70799999999999996</v>
          </cell>
          <cell r="ED565">
            <v>0.70799999999999996</v>
          </cell>
          <cell r="EE565">
            <v>0.75800000000000001</v>
          </cell>
          <cell r="EF565">
            <v>0.47499999999999998</v>
          </cell>
          <cell r="EG565">
            <v>1.7000000000000001E-2</v>
          </cell>
          <cell r="EH565">
            <v>8.0000000000000002E-3</v>
          </cell>
          <cell r="EJ565">
            <v>0.26700000000000002</v>
          </cell>
          <cell r="EK565">
            <v>1.7000000000000001E-2</v>
          </cell>
          <cell r="EL565">
            <v>2.5000000000000001E-2</v>
          </cell>
          <cell r="EN565">
            <v>6.7000000000000004E-2</v>
          </cell>
          <cell r="EO565">
            <v>0.217</v>
          </cell>
          <cell r="EP565">
            <v>0.183</v>
          </cell>
          <cell r="ER565">
            <v>8.0000000000000002E-3</v>
          </cell>
          <cell r="ES565">
            <v>8.0000000000000002E-3</v>
          </cell>
          <cell r="ET565">
            <v>6.7000000000000004E-2</v>
          </cell>
          <cell r="EV565">
            <v>0.183</v>
          </cell>
          <cell r="EW565">
            <v>0.74199999999999999</v>
          </cell>
          <cell r="EX565">
            <v>0.71699999999999997</v>
          </cell>
          <cell r="EZ565">
            <v>8.2799999999999994</v>
          </cell>
          <cell r="FA565">
            <v>2.5000000000000001E-2</v>
          </cell>
          <cell r="FB565">
            <v>8.0000000000000002E-3</v>
          </cell>
          <cell r="FC565">
            <v>0</v>
          </cell>
          <cell r="FD565">
            <v>8.0000000000000002E-3</v>
          </cell>
          <cell r="FE565">
            <v>5.8000000000000003E-2</v>
          </cell>
          <cell r="FF565">
            <v>6.7000000000000004E-2</v>
          </cell>
          <cell r="FG565">
            <v>6.7000000000000004E-2</v>
          </cell>
          <cell r="FH565">
            <v>0.217</v>
          </cell>
          <cell r="FI565">
            <v>0.11700000000000001</v>
          </cell>
          <cell r="FJ565">
            <v>0.39200000000000002</v>
          </cell>
          <cell r="FK565">
            <v>4.2000000000000003E-2</v>
          </cell>
          <cell r="GA565">
            <v>1.7000000000000001E-2</v>
          </cell>
          <cell r="GB565">
            <v>3.3000000000000002E-2</v>
          </cell>
          <cell r="GC565">
            <v>4.2000000000000003E-2</v>
          </cell>
          <cell r="GD565">
            <v>1.7000000000000001E-2</v>
          </cell>
          <cell r="GE565">
            <v>0.05</v>
          </cell>
          <cell r="GF565">
            <v>0</v>
          </cell>
          <cell r="GG565">
            <v>0.308</v>
          </cell>
          <cell r="GH565">
            <v>0.27500000000000002</v>
          </cell>
          <cell r="GI565">
            <v>0.27500000000000002</v>
          </cell>
          <cell r="GJ565">
            <v>0.35</v>
          </cell>
          <cell r="GK565">
            <v>0.36699999999999999</v>
          </cell>
          <cell r="GL565">
            <v>0.3</v>
          </cell>
          <cell r="GM565">
            <v>0.63300000000000001</v>
          </cell>
          <cell r="GN565">
            <v>0.49199999999999999</v>
          </cell>
          <cell r="GO565">
            <v>0.40799999999999997</v>
          </cell>
          <cell r="GP565">
            <v>0.55800000000000005</v>
          </cell>
          <cell r="GQ565">
            <v>0.51700000000000002</v>
          </cell>
          <cell r="GR565">
            <v>0.66700000000000004</v>
          </cell>
          <cell r="GS565">
            <v>1.7000000000000001E-2</v>
          </cell>
          <cell r="GT565">
            <v>0.14199999999999999</v>
          </cell>
          <cell r="GU565">
            <v>0.16700000000000001</v>
          </cell>
          <cell r="GV565">
            <v>5.8000000000000003E-2</v>
          </cell>
          <cell r="GW565">
            <v>3.3000000000000002E-2</v>
          </cell>
          <cell r="GX565">
            <v>8.0000000000000002E-3</v>
          </cell>
          <cell r="GY565">
            <v>1.7000000000000001E-2</v>
          </cell>
          <cell r="GZ565">
            <v>4.2000000000000003E-2</v>
          </cell>
          <cell r="HA565">
            <v>8.3000000000000004E-2</v>
          </cell>
          <cell r="HB565">
            <v>1.7000000000000001E-2</v>
          </cell>
          <cell r="HC565">
            <v>2.5000000000000001E-2</v>
          </cell>
          <cell r="HD565">
            <v>2.5000000000000001E-2</v>
          </cell>
          <cell r="HE565">
            <v>8.0000000000000002E-3</v>
          </cell>
          <cell r="HF565">
            <v>1.7000000000000001E-2</v>
          </cell>
          <cell r="HG565">
            <v>2.5000000000000001E-2</v>
          </cell>
          <cell r="HH565">
            <v>0</v>
          </cell>
          <cell r="HI565">
            <v>8.0000000000000002E-3</v>
          </cell>
          <cell r="HJ565">
            <v>0</v>
          </cell>
        </row>
        <row r="566">
          <cell r="G566" t="str">
            <v>LATHROP</v>
          </cell>
          <cell r="L566" t="str">
            <v/>
          </cell>
          <cell r="AB566">
            <v>610253</v>
          </cell>
          <cell r="AR566" t="str">
            <v>33</v>
          </cell>
          <cell r="AS566" t="str">
            <v>strong</v>
          </cell>
          <cell r="AT566" t="str">
            <v>strong</v>
          </cell>
          <cell r="AU566" t="str">
            <v>strong</v>
          </cell>
          <cell r="AV566">
            <v>73</v>
          </cell>
          <cell r="AW566">
            <v>78</v>
          </cell>
          <cell r="AX566">
            <v>68</v>
          </cell>
          <cell r="AY566">
            <v>22</v>
          </cell>
          <cell r="AZ566">
            <v>0</v>
          </cell>
          <cell r="BA566">
            <v>0</v>
          </cell>
          <cell r="BB566">
            <v>22</v>
          </cell>
          <cell r="BC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4.4999999999999998E-2</v>
          </cell>
          <cell r="BN566">
            <v>0</v>
          </cell>
          <cell r="BO566">
            <v>4.4999999999999998E-2</v>
          </cell>
          <cell r="BP566">
            <v>4.4999999999999998E-2</v>
          </cell>
          <cell r="BQ566">
            <v>0</v>
          </cell>
          <cell r="BR566">
            <v>0</v>
          </cell>
          <cell r="BS566">
            <v>4.4999999999999998E-2</v>
          </cell>
          <cell r="BT566">
            <v>0.13600000000000001</v>
          </cell>
          <cell r="BU566">
            <v>0.27300000000000002</v>
          </cell>
          <cell r="BV566">
            <v>0.27300000000000002</v>
          </cell>
          <cell r="BW566">
            <v>0.22700000000000001</v>
          </cell>
          <cell r="BX566">
            <v>0.182</v>
          </cell>
          <cell r="BY566">
            <v>0.182</v>
          </cell>
          <cell r="BZ566">
            <v>0.318</v>
          </cell>
          <cell r="CA566">
            <v>0</v>
          </cell>
          <cell r="CB566">
            <v>0</v>
          </cell>
          <cell r="CC566">
            <v>0</v>
          </cell>
          <cell r="CD566">
            <v>4.4999999999999998E-2</v>
          </cell>
          <cell r="CE566">
            <v>0</v>
          </cell>
          <cell r="CF566">
            <v>0</v>
          </cell>
          <cell r="CG566">
            <v>0.68200000000000005</v>
          </cell>
          <cell r="CH566">
            <v>0.68200000000000005</v>
          </cell>
          <cell r="CI566">
            <v>0.77300000000000002</v>
          </cell>
          <cell r="CJ566">
            <v>0.77300000000000002</v>
          </cell>
          <cell r="CK566">
            <v>0.72699999999999998</v>
          </cell>
          <cell r="CL566">
            <v>0.54500000000000004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4.4999999999999998E-2</v>
          </cell>
          <cell r="CZ566">
            <v>4.4999999999999998E-2</v>
          </cell>
          <cell r="DA566">
            <v>9.0999999999999998E-2</v>
          </cell>
          <cell r="DB566">
            <v>0</v>
          </cell>
          <cell r="DC566">
            <v>4.4999999999999998E-2</v>
          </cell>
          <cell r="DD566">
            <v>4.4999999999999998E-2</v>
          </cell>
          <cell r="DE566">
            <v>9.0999999999999998E-2</v>
          </cell>
          <cell r="DF566">
            <v>9.0999999999999998E-2</v>
          </cell>
          <cell r="DG566">
            <v>0.22700000000000001</v>
          </cell>
          <cell r="DH566">
            <v>0.13600000000000001</v>
          </cell>
          <cell r="DI566">
            <v>0.13600000000000001</v>
          </cell>
          <cell r="DJ566">
            <v>0.27300000000000002</v>
          </cell>
          <cell r="DK566">
            <v>0.182</v>
          </cell>
          <cell r="DL566">
            <v>0.22700000000000001</v>
          </cell>
          <cell r="DM566">
            <v>9.0999999999999998E-2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4.4999999999999998E-2</v>
          </cell>
          <cell r="DV566">
            <v>0</v>
          </cell>
          <cell r="DW566">
            <v>0.90900000000000003</v>
          </cell>
          <cell r="DX566">
            <v>0.90900000000000003</v>
          </cell>
          <cell r="DY566">
            <v>0.77300000000000002</v>
          </cell>
          <cell r="DZ566">
            <v>0.81799999999999995</v>
          </cell>
          <cell r="EA566">
            <v>0.81799999999999995</v>
          </cell>
          <cell r="EB566">
            <v>0.63600000000000001</v>
          </cell>
          <cell r="EC566">
            <v>0.81799999999999995</v>
          </cell>
          <cell r="ED566">
            <v>0.68200000000000005</v>
          </cell>
          <cell r="EE566">
            <v>0.86399999999999999</v>
          </cell>
          <cell r="EF566">
            <v>0.36399999999999999</v>
          </cell>
          <cell r="EG566">
            <v>9.0999999999999998E-2</v>
          </cell>
          <cell r="EH566">
            <v>4.4999999999999998E-2</v>
          </cell>
          <cell r="EJ566">
            <v>0.182</v>
          </cell>
          <cell r="EK566">
            <v>4.4999999999999998E-2</v>
          </cell>
          <cell r="EL566">
            <v>9.0999999999999998E-2</v>
          </cell>
          <cell r="EN566">
            <v>4.4999999999999998E-2</v>
          </cell>
          <cell r="EO566">
            <v>0.22700000000000001</v>
          </cell>
          <cell r="EP566">
            <v>0.22700000000000001</v>
          </cell>
          <cell r="ER566">
            <v>9.0999999999999998E-2</v>
          </cell>
          <cell r="ES566">
            <v>9.0999999999999998E-2</v>
          </cell>
          <cell r="ET566">
            <v>0.13600000000000001</v>
          </cell>
          <cell r="EV566">
            <v>0.318</v>
          </cell>
          <cell r="EW566">
            <v>0.54500000000000004</v>
          </cell>
          <cell r="EX566">
            <v>0.5</v>
          </cell>
          <cell r="EZ566">
            <v>6.95</v>
          </cell>
          <cell r="FA566">
            <v>4.4999999999999998E-2</v>
          </cell>
          <cell r="FB566">
            <v>4.4999999999999998E-2</v>
          </cell>
          <cell r="FC566">
            <v>0</v>
          </cell>
          <cell r="FD566">
            <v>0.13600000000000001</v>
          </cell>
          <cell r="FE566">
            <v>0</v>
          </cell>
          <cell r="FF566">
            <v>0.13600000000000001</v>
          </cell>
          <cell r="FG566">
            <v>0.13600000000000001</v>
          </cell>
          <cell r="FH566">
            <v>4.4999999999999998E-2</v>
          </cell>
          <cell r="FI566">
            <v>0.13600000000000001</v>
          </cell>
          <cell r="FJ566">
            <v>0.22700000000000001</v>
          </cell>
          <cell r="FK566">
            <v>9.0999999999999998E-2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9.0999999999999998E-2</v>
          </cell>
          <cell r="GF566">
            <v>0</v>
          </cell>
          <cell r="GG566">
            <v>0.22700000000000001</v>
          </cell>
          <cell r="GH566">
            <v>0.13600000000000001</v>
          </cell>
          <cell r="GI566">
            <v>0.13600000000000001</v>
          </cell>
          <cell r="GJ566">
            <v>0.318</v>
          </cell>
          <cell r="GK566">
            <v>0.22700000000000001</v>
          </cell>
          <cell r="GL566">
            <v>0.22700000000000001</v>
          </cell>
          <cell r="GM566">
            <v>0.68200000000000005</v>
          </cell>
          <cell r="GN566">
            <v>0.54500000000000004</v>
          </cell>
          <cell r="GO566">
            <v>0.45500000000000002</v>
          </cell>
          <cell r="GP566">
            <v>0.45500000000000002</v>
          </cell>
          <cell r="GQ566">
            <v>0.40899999999999997</v>
          </cell>
          <cell r="GR566">
            <v>0.59099999999999997</v>
          </cell>
          <cell r="GS566">
            <v>0</v>
          </cell>
          <cell r="GT566">
            <v>0.13600000000000001</v>
          </cell>
          <cell r="GU566">
            <v>0.22700000000000001</v>
          </cell>
          <cell r="GV566">
            <v>4.4999999999999998E-2</v>
          </cell>
          <cell r="GW566">
            <v>9.0999999999999998E-2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9.0999999999999998E-2</v>
          </cell>
          <cell r="HF566">
            <v>0.182</v>
          </cell>
          <cell r="HG566">
            <v>0.182</v>
          </cell>
          <cell r="HH566">
            <v>0.182</v>
          </cell>
          <cell r="HI566">
            <v>0.182</v>
          </cell>
          <cell r="HJ566">
            <v>0.182</v>
          </cell>
        </row>
        <row r="567">
          <cell r="G567" t="str">
            <v>DVORAK TECH ACAD</v>
          </cell>
          <cell r="L567" t="str">
            <v>Austin-North Lawndale Elementary Network</v>
          </cell>
          <cell r="AB567">
            <v>610254</v>
          </cell>
          <cell r="AR567" t="str">
            <v>56</v>
          </cell>
          <cell r="AS567" t="str">
            <v>neutral</v>
          </cell>
          <cell r="AT567" t="str">
            <v>neutral</v>
          </cell>
          <cell r="AU567" t="str">
            <v>neutral</v>
          </cell>
          <cell r="AV567">
            <v>45</v>
          </cell>
          <cell r="AW567">
            <v>40</v>
          </cell>
          <cell r="AX567">
            <v>41</v>
          </cell>
          <cell r="AY567">
            <v>155</v>
          </cell>
          <cell r="AZ567">
            <v>0</v>
          </cell>
          <cell r="BA567">
            <v>1</v>
          </cell>
          <cell r="BB567">
            <v>147</v>
          </cell>
          <cell r="BC567">
            <v>1</v>
          </cell>
          <cell r="BI567">
            <v>1.9E-2</v>
          </cell>
          <cell r="BJ567">
            <v>1.2999999999999999E-2</v>
          </cell>
          <cell r="BK567">
            <v>1.2999999999999999E-2</v>
          </cell>
          <cell r="BL567">
            <v>2.5999999999999999E-2</v>
          </cell>
          <cell r="BM567">
            <v>1.9E-2</v>
          </cell>
          <cell r="BN567">
            <v>7.0999999999999994E-2</v>
          </cell>
          <cell r="BO567">
            <v>8.4000000000000005E-2</v>
          </cell>
          <cell r="BP567">
            <v>7.0999999999999994E-2</v>
          </cell>
          <cell r="BQ567">
            <v>0.10299999999999999</v>
          </cell>
          <cell r="BR567">
            <v>6.5000000000000002E-2</v>
          </cell>
          <cell r="BS567">
            <v>0.11</v>
          </cell>
          <cell r="BT567">
            <v>0.14199999999999999</v>
          </cell>
          <cell r="BU567">
            <v>0.32300000000000001</v>
          </cell>
          <cell r="BV567">
            <v>0.30299999999999999</v>
          </cell>
          <cell r="BW567">
            <v>0.32900000000000001</v>
          </cell>
          <cell r="BX567">
            <v>0.23899999999999999</v>
          </cell>
          <cell r="BY567">
            <v>0.30299999999999999</v>
          </cell>
          <cell r="BZ567">
            <v>0.31</v>
          </cell>
          <cell r="CA567">
            <v>1.2999999999999999E-2</v>
          </cell>
          <cell r="CB567">
            <v>6.0000000000000001E-3</v>
          </cell>
          <cell r="CC567">
            <v>2.5999999999999999E-2</v>
          </cell>
          <cell r="CD567">
            <v>1.2999999999999999E-2</v>
          </cell>
          <cell r="CE567">
            <v>1.2999999999999999E-2</v>
          </cell>
          <cell r="CF567">
            <v>1.9E-2</v>
          </cell>
          <cell r="CG567">
            <v>0.56100000000000005</v>
          </cell>
          <cell r="CH567">
            <v>0.60599999999999998</v>
          </cell>
          <cell r="CI567">
            <v>0.52900000000000003</v>
          </cell>
          <cell r="CJ567">
            <v>0.65800000000000003</v>
          </cell>
          <cell r="CK567">
            <v>0.55500000000000005</v>
          </cell>
          <cell r="CL567">
            <v>0.45800000000000002</v>
          </cell>
          <cell r="CM567">
            <v>1.9E-2</v>
          </cell>
          <cell r="CN567">
            <v>3.2000000000000001E-2</v>
          </cell>
          <cell r="CO567">
            <v>2.5999999999999999E-2</v>
          </cell>
          <cell r="CP567">
            <v>1.2999999999999999E-2</v>
          </cell>
          <cell r="CQ567">
            <v>2.5999999999999999E-2</v>
          </cell>
          <cell r="CR567">
            <v>4.4999999999999998E-2</v>
          </cell>
          <cell r="CS567">
            <v>5.8000000000000003E-2</v>
          </cell>
          <cell r="CT567">
            <v>8.4000000000000005E-2</v>
          </cell>
          <cell r="CU567">
            <v>5.8000000000000003E-2</v>
          </cell>
          <cell r="CV567">
            <v>5.1999999999999998E-2</v>
          </cell>
          <cell r="CW567">
            <v>6.5000000000000002E-2</v>
          </cell>
          <cell r="CX567">
            <v>6.5000000000000002E-2</v>
          </cell>
          <cell r="CY567">
            <v>3.2000000000000001E-2</v>
          </cell>
          <cell r="CZ567">
            <v>5.1999999999999998E-2</v>
          </cell>
          <cell r="DA567">
            <v>6.5000000000000002E-2</v>
          </cell>
          <cell r="DB567">
            <v>8.4000000000000005E-2</v>
          </cell>
          <cell r="DC567">
            <v>9.7000000000000003E-2</v>
          </cell>
          <cell r="DD567">
            <v>7.6999999999999999E-2</v>
          </cell>
          <cell r="DE567">
            <v>0.161</v>
          </cell>
          <cell r="DF567">
            <v>0.16800000000000001</v>
          </cell>
          <cell r="DG567">
            <v>0.20599999999999999</v>
          </cell>
          <cell r="DH567">
            <v>0.17399999999999999</v>
          </cell>
          <cell r="DI567">
            <v>0.17399999999999999</v>
          </cell>
          <cell r="DJ567">
            <v>0.26500000000000001</v>
          </cell>
          <cell r="DK567">
            <v>0.20599999999999999</v>
          </cell>
          <cell r="DL567">
            <v>0.19400000000000001</v>
          </cell>
          <cell r="DM567">
            <v>0.16800000000000001</v>
          </cell>
          <cell r="DN567">
            <v>1.2999999999999999E-2</v>
          </cell>
          <cell r="DO567">
            <v>1.2999999999999999E-2</v>
          </cell>
          <cell r="DP567">
            <v>6.0000000000000001E-3</v>
          </cell>
          <cell r="DQ567">
            <v>6.0000000000000001E-3</v>
          </cell>
          <cell r="DR567">
            <v>1.2999999999999999E-2</v>
          </cell>
          <cell r="DS567">
            <v>1.2999999999999999E-2</v>
          </cell>
          <cell r="DT567">
            <v>6.0000000000000001E-3</v>
          </cell>
          <cell r="DU567">
            <v>6.0000000000000001E-3</v>
          </cell>
          <cell r="DV567">
            <v>3.2000000000000001E-2</v>
          </cell>
          <cell r="DW567">
            <v>0.755</v>
          </cell>
          <cell r="DX567">
            <v>0.72299999999999998</v>
          </cell>
          <cell r="DY567">
            <v>0.69699999999999995</v>
          </cell>
          <cell r="DZ567">
            <v>0.77400000000000002</v>
          </cell>
          <cell r="EA567">
            <v>0.73499999999999999</v>
          </cell>
          <cell r="EB567">
            <v>0.61299999999999999</v>
          </cell>
          <cell r="EC567">
            <v>0.64500000000000002</v>
          </cell>
          <cell r="ED567">
            <v>0.61899999999999999</v>
          </cell>
          <cell r="EE567">
            <v>0.66500000000000004</v>
          </cell>
          <cell r="EF567">
            <v>0.25800000000000001</v>
          </cell>
          <cell r="EG567">
            <v>5.8000000000000003E-2</v>
          </cell>
          <cell r="EH567">
            <v>5.1999999999999998E-2</v>
          </cell>
          <cell r="EJ567">
            <v>0.316</v>
          </cell>
          <cell r="EK567">
            <v>0.14199999999999999</v>
          </cell>
          <cell r="EL567">
            <v>0.129</v>
          </cell>
          <cell r="EN567">
            <v>0.16800000000000001</v>
          </cell>
          <cell r="EO567">
            <v>0.30299999999999999</v>
          </cell>
          <cell r="EP567">
            <v>0.32300000000000001</v>
          </cell>
          <cell r="ER567">
            <v>1.2999999999999999E-2</v>
          </cell>
          <cell r="ES567">
            <v>3.9E-2</v>
          </cell>
          <cell r="ET567">
            <v>4.4999999999999998E-2</v>
          </cell>
          <cell r="EV567">
            <v>0.245</v>
          </cell>
          <cell r="EW567">
            <v>0.45800000000000002</v>
          </cell>
          <cell r="EX567">
            <v>0.45200000000000001</v>
          </cell>
          <cell r="EZ567">
            <v>7.14</v>
          </cell>
          <cell r="FA567">
            <v>7.0999999999999994E-2</v>
          </cell>
          <cell r="FB567">
            <v>1.2999999999999999E-2</v>
          </cell>
          <cell r="FC567">
            <v>2.5999999999999999E-2</v>
          </cell>
          <cell r="FD567">
            <v>4.4999999999999998E-2</v>
          </cell>
          <cell r="FE567">
            <v>8.4000000000000005E-2</v>
          </cell>
          <cell r="FF567">
            <v>7.0999999999999994E-2</v>
          </cell>
          <cell r="FG567">
            <v>0.161</v>
          </cell>
          <cell r="FH567">
            <v>0.14199999999999999</v>
          </cell>
          <cell r="FI567">
            <v>7.0999999999999994E-2</v>
          </cell>
          <cell r="FJ567">
            <v>0.27100000000000002</v>
          </cell>
          <cell r="FK567">
            <v>4.4999999999999998E-2</v>
          </cell>
          <cell r="GA567">
            <v>2.5999999999999999E-2</v>
          </cell>
          <cell r="GB567">
            <v>5.1999999999999998E-2</v>
          </cell>
          <cell r="GC567">
            <v>2.5999999999999999E-2</v>
          </cell>
          <cell r="GD567">
            <v>1.9E-2</v>
          </cell>
          <cell r="GE567">
            <v>0.129</v>
          </cell>
          <cell r="GF567">
            <v>1.9E-2</v>
          </cell>
          <cell r="GG567">
            <v>0.38100000000000001</v>
          </cell>
          <cell r="GH567">
            <v>0.28399999999999997</v>
          </cell>
          <cell r="GI567">
            <v>0.374</v>
          </cell>
          <cell r="GJ567">
            <v>0.36799999999999999</v>
          </cell>
          <cell r="GK567">
            <v>0.39400000000000002</v>
          </cell>
          <cell r="GL567">
            <v>0.36099999999999999</v>
          </cell>
          <cell r="GM567">
            <v>0.45800000000000002</v>
          </cell>
          <cell r="GN567">
            <v>0.39400000000000002</v>
          </cell>
          <cell r="GO567">
            <v>0.40600000000000003</v>
          </cell>
          <cell r="GP567">
            <v>0.47099999999999997</v>
          </cell>
          <cell r="GQ567">
            <v>0.32300000000000001</v>
          </cell>
          <cell r="GR567">
            <v>0.47699999999999998</v>
          </cell>
          <cell r="GS567">
            <v>7.0999999999999994E-2</v>
          </cell>
          <cell r="GT567">
            <v>0.187</v>
          </cell>
          <cell r="GU567">
            <v>0.123</v>
          </cell>
          <cell r="GV567">
            <v>5.8000000000000003E-2</v>
          </cell>
          <cell r="GW567">
            <v>7.6999999999999999E-2</v>
          </cell>
          <cell r="GX567">
            <v>7.0999999999999994E-2</v>
          </cell>
          <cell r="GY567">
            <v>3.2000000000000001E-2</v>
          </cell>
          <cell r="GZ567">
            <v>4.4999999999999998E-2</v>
          </cell>
          <cell r="HA567">
            <v>4.4999999999999998E-2</v>
          </cell>
          <cell r="HB567">
            <v>3.9E-2</v>
          </cell>
          <cell r="HC567">
            <v>4.4999999999999998E-2</v>
          </cell>
          <cell r="HD567">
            <v>4.4999999999999998E-2</v>
          </cell>
          <cell r="HE567">
            <v>3.2000000000000001E-2</v>
          </cell>
          <cell r="HF567">
            <v>3.9E-2</v>
          </cell>
          <cell r="HG567">
            <v>2.5999999999999999E-2</v>
          </cell>
          <cell r="HH567">
            <v>4.4999999999999998E-2</v>
          </cell>
          <cell r="HI567">
            <v>3.2000000000000001E-2</v>
          </cell>
          <cell r="HJ567">
            <v>2.5999999999999999E-2</v>
          </cell>
        </row>
        <row r="568">
          <cell r="G568" t="str">
            <v>ROBINSON</v>
          </cell>
          <cell r="L568" t="str">
            <v>Burnham Park Elementary Network</v>
          </cell>
          <cell r="AB568">
            <v>610256</v>
          </cell>
          <cell r="AR568" t="str">
            <v>54</v>
          </cell>
          <cell r="AS568" t="str">
            <v>neutral</v>
          </cell>
          <cell r="AT568" t="str">
            <v>very weak</v>
          </cell>
          <cell r="AU568" t="str">
            <v>neutral</v>
          </cell>
          <cell r="AV568">
            <v>55</v>
          </cell>
          <cell r="AW568">
            <v>12</v>
          </cell>
          <cell r="AX568">
            <v>50</v>
          </cell>
          <cell r="AY568">
            <v>72</v>
          </cell>
          <cell r="AZ568">
            <v>0</v>
          </cell>
          <cell r="BA568">
            <v>0</v>
          </cell>
          <cell r="BB568">
            <v>67</v>
          </cell>
          <cell r="BC568">
            <v>1</v>
          </cell>
          <cell r="BI568">
            <v>1.4E-2</v>
          </cell>
          <cell r="BJ568">
            <v>2.8000000000000001E-2</v>
          </cell>
          <cell r="BK568">
            <v>1.4E-2</v>
          </cell>
          <cell r="BL568">
            <v>1.4E-2</v>
          </cell>
          <cell r="BM568">
            <v>2.8000000000000001E-2</v>
          </cell>
          <cell r="BN568">
            <v>5.6000000000000001E-2</v>
          </cell>
          <cell r="BO568">
            <v>6.9000000000000006E-2</v>
          </cell>
          <cell r="BP568">
            <v>2.8000000000000001E-2</v>
          </cell>
          <cell r="BQ568">
            <v>5.6000000000000001E-2</v>
          </cell>
          <cell r="BR568">
            <v>4.2000000000000003E-2</v>
          </cell>
          <cell r="BS568">
            <v>6.9000000000000006E-2</v>
          </cell>
          <cell r="BT568">
            <v>0.13900000000000001</v>
          </cell>
          <cell r="BU568">
            <v>0.27800000000000002</v>
          </cell>
          <cell r="BV568">
            <v>0.25</v>
          </cell>
          <cell r="BW568">
            <v>0.26400000000000001</v>
          </cell>
          <cell r="BX568">
            <v>0.23599999999999999</v>
          </cell>
          <cell r="BY568">
            <v>0.36099999999999999</v>
          </cell>
          <cell r="BZ568">
            <v>0.26400000000000001</v>
          </cell>
          <cell r="CA568">
            <v>0</v>
          </cell>
          <cell r="CB568">
            <v>0</v>
          </cell>
          <cell r="CC568">
            <v>0</v>
          </cell>
          <cell r="CD568">
            <v>4.2000000000000003E-2</v>
          </cell>
          <cell r="CE568">
            <v>0</v>
          </cell>
          <cell r="CF568">
            <v>1.4E-2</v>
          </cell>
          <cell r="CG568">
            <v>0.63900000000000001</v>
          </cell>
          <cell r="CH568">
            <v>0.69399999999999995</v>
          </cell>
          <cell r="CI568">
            <v>0.66700000000000004</v>
          </cell>
          <cell r="CJ568">
            <v>0.66700000000000004</v>
          </cell>
          <cell r="CK568">
            <v>0.54200000000000004</v>
          </cell>
          <cell r="CL568">
            <v>0.52800000000000002</v>
          </cell>
          <cell r="CM568">
            <v>0</v>
          </cell>
          <cell r="CN568">
            <v>2.8000000000000001E-2</v>
          </cell>
          <cell r="CO568">
            <v>1.4E-2</v>
          </cell>
          <cell r="CP568">
            <v>2.8000000000000001E-2</v>
          </cell>
          <cell r="CQ568">
            <v>4.2000000000000003E-2</v>
          </cell>
          <cell r="CR568">
            <v>6.9000000000000006E-2</v>
          </cell>
          <cell r="CS568">
            <v>8.3000000000000004E-2</v>
          </cell>
          <cell r="CT568">
            <v>0.125</v>
          </cell>
          <cell r="CU568">
            <v>8.3000000000000004E-2</v>
          </cell>
          <cell r="CV568">
            <v>6.9000000000000006E-2</v>
          </cell>
          <cell r="CW568">
            <v>6.9000000000000006E-2</v>
          </cell>
          <cell r="CX568">
            <v>0.111</v>
          </cell>
          <cell r="CY568">
            <v>0.111</v>
          </cell>
          <cell r="CZ568">
            <v>5.6000000000000001E-2</v>
          </cell>
          <cell r="DA568">
            <v>0.111</v>
          </cell>
          <cell r="DB568">
            <v>8.3000000000000004E-2</v>
          </cell>
          <cell r="DC568">
            <v>0.153</v>
          </cell>
          <cell r="DD568">
            <v>0.13900000000000001</v>
          </cell>
          <cell r="DE568">
            <v>0.23599999999999999</v>
          </cell>
          <cell r="DF568">
            <v>0.27800000000000002</v>
          </cell>
          <cell r="DG568">
            <v>0.23599999999999999</v>
          </cell>
          <cell r="DH568">
            <v>0.25</v>
          </cell>
          <cell r="DI568">
            <v>0.30599999999999999</v>
          </cell>
          <cell r="DJ568">
            <v>0.34699999999999998</v>
          </cell>
          <cell r="DK568">
            <v>0.26400000000000001</v>
          </cell>
          <cell r="DL568">
            <v>0.26400000000000001</v>
          </cell>
          <cell r="DM568">
            <v>0.27800000000000002</v>
          </cell>
          <cell r="DN568">
            <v>0</v>
          </cell>
          <cell r="DO568">
            <v>0</v>
          </cell>
          <cell r="DP568">
            <v>2.8000000000000001E-2</v>
          </cell>
          <cell r="DQ568">
            <v>1.4E-2</v>
          </cell>
          <cell r="DR568">
            <v>0</v>
          </cell>
          <cell r="DS568">
            <v>1.4E-2</v>
          </cell>
          <cell r="DT568">
            <v>2.8000000000000001E-2</v>
          </cell>
          <cell r="DU568">
            <v>0</v>
          </cell>
          <cell r="DV568">
            <v>1.4E-2</v>
          </cell>
          <cell r="DW568">
            <v>0.69399999999999995</v>
          </cell>
          <cell r="DX568">
            <v>0.625</v>
          </cell>
          <cell r="DY568">
            <v>0.61099999999999999</v>
          </cell>
          <cell r="DZ568">
            <v>0.59699999999999998</v>
          </cell>
          <cell r="EA568">
            <v>0.59699999999999998</v>
          </cell>
          <cell r="EB568">
            <v>0.45800000000000002</v>
          </cell>
          <cell r="EC568">
            <v>0.54200000000000004</v>
          </cell>
          <cell r="ED568">
            <v>0.45800000000000002</v>
          </cell>
          <cell r="EE568">
            <v>0.48599999999999999</v>
          </cell>
          <cell r="EF568">
            <v>0.41699999999999998</v>
          </cell>
          <cell r="EG568">
            <v>4.2000000000000003E-2</v>
          </cell>
          <cell r="EH568">
            <v>2.8000000000000001E-2</v>
          </cell>
          <cell r="EJ568">
            <v>0.27800000000000002</v>
          </cell>
          <cell r="EK568">
            <v>2.8000000000000001E-2</v>
          </cell>
          <cell r="EL568">
            <v>6.9000000000000006E-2</v>
          </cell>
          <cell r="EN568">
            <v>0.13900000000000001</v>
          </cell>
          <cell r="EO568">
            <v>0.23599999999999999</v>
          </cell>
          <cell r="EP568">
            <v>0.31900000000000001</v>
          </cell>
          <cell r="ER568">
            <v>4.2000000000000003E-2</v>
          </cell>
          <cell r="ES568">
            <v>8.3000000000000004E-2</v>
          </cell>
          <cell r="ET568">
            <v>0.125</v>
          </cell>
          <cell r="EV568">
            <v>0.125</v>
          </cell>
          <cell r="EW568">
            <v>0.61099999999999999</v>
          </cell>
          <cell r="EX568">
            <v>0.45800000000000002</v>
          </cell>
          <cell r="EZ568">
            <v>6.88</v>
          </cell>
          <cell r="FA568">
            <v>4.2000000000000003E-2</v>
          </cell>
          <cell r="FB568">
            <v>2.8000000000000001E-2</v>
          </cell>
          <cell r="FC568">
            <v>4.2000000000000003E-2</v>
          </cell>
          <cell r="FD568">
            <v>8.3000000000000004E-2</v>
          </cell>
          <cell r="FE568">
            <v>0.111</v>
          </cell>
          <cell r="FF568">
            <v>0.111</v>
          </cell>
          <cell r="FG568">
            <v>6.9000000000000006E-2</v>
          </cell>
          <cell r="FH568">
            <v>0.13900000000000001</v>
          </cell>
          <cell r="FI568">
            <v>0.111</v>
          </cell>
          <cell r="FJ568">
            <v>0.222</v>
          </cell>
          <cell r="FK568">
            <v>4.2000000000000003E-2</v>
          </cell>
          <cell r="GA568">
            <v>2.8000000000000001E-2</v>
          </cell>
          <cell r="GB568">
            <v>0</v>
          </cell>
          <cell r="GC568">
            <v>2.8000000000000001E-2</v>
          </cell>
          <cell r="GD568">
            <v>1.4E-2</v>
          </cell>
          <cell r="GE568">
            <v>2.8000000000000001E-2</v>
          </cell>
          <cell r="GF568">
            <v>0</v>
          </cell>
          <cell r="GG568">
            <v>0.41699999999999998</v>
          </cell>
          <cell r="GH568">
            <v>0.27800000000000002</v>
          </cell>
          <cell r="GI568">
            <v>0.27800000000000002</v>
          </cell>
          <cell r="GJ568">
            <v>0.29199999999999998</v>
          </cell>
          <cell r="GK568">
            <v>0.33300000000000002</v>
          </cell>
          <cell r="GL568">
            <v>0.27800000000000002</v>
          </cell>
          <cell r="GM568">
            <v>0.44400000000000001</v>
          </cell>
          <cell r="GN568">
            <v>0.25</v>
          </cell>
          <cell r="GO568">
            <v>0.30599999999999999</v>
          </cell>
          <cell r="GP568">
            <v>0.45800000000000002</v>
          </cell>
          <cell r="GQ568">
            <v>0.47199999999999998</v>
          </cell>
          <cell r="GR568">
            <v>0.56899999999999995</v>
          </cell>
          <cell r="GS568">
            <v>5.6000000000000001E-2</v>
          </cell>
          <cell r="GT568">
            <v>0.375</v>
          </cell>
          <cell r="GU568">
            <v>0.26400000000000001</v>
          </cell>
          <cell r="GV568">
            <v>0.153</v>
          </cell>
          <cell r="GW568">
            <v>6.9000000000000006E-2</v>
          </cell>
          <cell r="GX568">
            <v>5.6000000000000001E-2</v>
          </cell>
          <cell r="GY568">
            <v>2.8000000000000001E-2</v>
          </cell>
          <cell r="GZ568">
            <v>4.2000000000000003E-2</v>
          </cell>
          <cell r="HA568">
            <v>5.6000000000000001E-2</v>
          </cell>
          <cell r="HB568">
            <v>2.8000000000000001E-2</v>
          </cell>
          <cell r="HC568">
            <v>4.2000000000000003E-2</v>
          </cell>
          <cell r="HD568">
            <v>2.8000000000000001E-2</v>
          </cell>
          <cell r="HE568">
            <v>2.8000000000000001E-2</v>
          </cell>
          <cell r="HF568">
            <v>5.6000000000000001E-2</v>
          </cell>
          <cell r="HG568">
            <v>6.9000000000000006E-2</v>
          </cell>
          <cell r="HH568">
            <v>5.6000000000000001E-2</v>
          </cell>
          <cell r="HI568">
            <v>5.6000000000000001E-2</v>
          </cell>
          <cell r="HJ568">
            <v>6.9000000000000006E-2</v>
          </cell>
        </row>
        <row r="569">
          <cell r="G569" t="str">
            <v>MORTON</v>
          </cell>
          <cell r="L569" t="str">
            <v>AUSL Schools</v>
          </cell>
          <cell r="AB569">
            <v>610257</v>
          </cell>
          <cell r="AR569" t="str">
            <v>43</v>
          </cell>
          <cell r="AS569" t="str">
            <v>strong</v>
          </cell>
          <cell r="AT569" t="str">
            <v>strong</v>
          </cell>
          <cell r="AU569" t="str">
            <v>very strong</v>
          </cell>
          <cell r="AV569">
            <v>66</v>
          </cell>
          <cell r="AW569">
            <v>63</v>
          </cell>
          <cell r="AX569">
            <v>83</v>
          </cell>
          <cell r="AY569">
            <v>91</v>
          </cell>
          <cell r="AZ569">
            <v>0</v>
          </cell>
          <cell r="BA569">
            <v>0</v>
          </cell>
          <cell r="BB569">
            <v>86</v>
          </cell>
          <cell r="BC569">
            <v>2</v>
          </cell>
          <cell r="BI569">
            <v>1.0999999999999999E-2</v>
          </cell>
          <cell r="BJ569">
            <v>0</v>
          </cell>
          <cell r="BK569">
            <v>0</v>
          </cell>
          <cell r="BL569">
            <v>3.3000000000000002E-2</v>
          </cell>
          <cell r="BM569">
            <v>1.0999999999999999E-2</v>
          </cell>
          <cell r="BN569">
            <v>7.6999999999999999E-2</v>
          </cell>
          <cell r="BO569">
            <v>1.0999999999999999E-2</v>
          </cell>
          <cell r="BP569">
            <v>1.0999999999999999E-2</v>
          </cell>
          <cell r="BQ569">
            <v>2.1999999999999999E-2</v>
          </cell>
          <cell r="BR569">
            <v>2.1999999999999999E-2</v>
          </cell>
          <cell r="BS569">
            <v>8.7999999999999995E-2</v>
          </cell>
          <cell r="BT569">
            <v>9.9000000000000005E-2</v>
          </cell>
          <cell r="BU569">
            <v>0.253</v>
          </cell>
          <cell r="BV569">
            <v>0.19800000000000001</v>
          </cell>
          <cell r="BW569">
            <v>0.23100000000000001</v>
          </cell>
          <cell r="BX569">
            <v>0.19800000000000001</v>
          </cell>
          <cell r="BY569">
            <v>0.33</v>
          </cell>
          <cell r="BZ569">
            <v>0.35199999999999998</v>
          </cell>
          <cell r="CA569">
            <v>0</v>
          </cell>
          <cell r="CB569">
            <v>1.0999999999999999E-2</v>
          </cell>
          <cell r="CC569">
            <v>0</v>
          </cell>
          <cell r="CD569">
            <v>1.0999999999999999E-2</v>
          </cell>
          <cell r="CE569">
            <v>1.0999999999999999E-2</v>
          </cell>
          <cell r="CF569">
            <v>0</v>
          </cell>
          <cell r="CG569">
            <v>0.72499999999999998</v>
          </cell>
          <cell r="CH569">
            <v>0.78</v>
          </cell>
          <cell r="CI569">
            <v>0.747</v>
          </cell>
          <cell r="CJ569">
            <v>0.73599999999999999</v>
          </cell>
          <cell r="CK569">
            <v>0.56000000000000005</v>
          </cell>
          <cell r="CL569">
            <v>0.47299999999999998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1.0999999999999999E-2</v>
          </cell>
          <cell r="CU569">
            <v>0</v>
          </cell>
          <cell r="CV569">
            <v>1.0999999999999999E-2</v>
          </cell>
          <cell r="CW569">
            <v>1.0999999999999999E-2</v>
          </cell>
          <cell r="CX569">
            <v>2.1999999999999999E-2</v>
          </cell>
          <cell r="CY569">
            <v>0</v>
          </cell>
          <cell r="CZ569">
            <v>2.1999999999999999E-2</v>
          </cell>
          <cell r="DA569">
            <v>3.3000000000000002E-2</v>
          </cell>
          <cell r="DB569">
            <v>9.9000000000000005E-2</v>
          </cell>
          <cell r="DC569">
            <v>7.6999999999999999E-2</v>
          </cell>
          <cell r="DD569">
            <v>5.5E-2</v>
          </cell>
          <cell r="DE569">
            <v>0.17599999999999999</v>
          </cell>
          <cell r="DF569">
            <v>0.17599999999999999</v>
          </cell>
          <cell r="DG569">
            <v>0.14299999999999999</v>
          </cell>
          <cell r="DH569">
            <v>0.19800000000000001</v>
          </cell>
          <cell r="DI569">
            <v>0.14299999999999999</v>
          </cell>
          <cell r="DJ569">
            <v>0.28599999999999998</v>
          </cell>
          <cell r="DK569">
            <v>0.17599999999999999</v>
          </cell>
          <cell r="DL569">
            <v>0.26400000000000001</v>
          </cell>
          <cell r="DM569">
            <v>0.26400000000000001</v>
          </cell>
          <cell r="DN569">
            <v>0</v>
          </cell>
          <cell r="DO569">
            <v>0</v>
          </cell>
          <cell r="DP569">
            <v>0</v>
          </cell>
          <cell r="DQ569">
            <v>1.0999999999999999E-2</v>
          </cell>
          <cell r="DR569">
            <v>0</v>
          </cell>
          <cell r="DS569">
            <v>0</v>
          </cell>
          <cell r="DT569">
            <v>0</v>
          </cell>
          <cell r="DU569">
            <v>1.0999999999999999E-2</v>
          </cell>
          <cell r="DV569">
            <v>0</v>
          </cell>
          <cell r="DW569">
            <v>0.81299999999999994</v>
          </cell>
          <cell r="DX569">
            <v>0.81299999999999994</v>
          </cell>
          <cell r="DY569">
            <v>0.83499999999999996</v>
          </cell>
          <cell r="DZ569">
            <v>0.79100000000000004</v>
          </cell>
          <cell r="EA569">
            <v>0.83499999999999996</v>
          </cell>
          <cell r="EB569">
            <v>0.68100000000000005</v>
          </cell>
          <cell r="EC569">
            <v>0.72499999999999998</v>
          </cell>
          <cell r="ED569">
            <v>0.63700000000000001</v>
          </cell>
          <cell r="EE569">
            <v>0.68100000000000005</v>
          </cell>
          <cell r="EF569">
            <v>0.56000000000000005</v>
          </cell>
          <cell r="EG569">
            <v>0</v>
          </cell>
          <cell r="EH569">
            <v>0</v>
          </cell>
          <cell r="EJ569">
            <v>0.308</v>
          </cell>
          <cell r="EK569">
            <v>4.3999999999999997E-2</v>
          </cell>
          <cell r="EL569">
            <v>2.1999999999999999E-2</v>
          </cell>
          <cell r="EN569">
            <v>3.3000000000000002E-2</v>
          </cell>
          <cell r="EO569">
            <v>0.27500000000000002</v>
          </cell>
          <cell r="EP569">
            <v>0.154</v>
          </cell>
          <cell r="ER569">
            <v>0</v>
          </cell>
          <cell r="ES569">
            <v>1.0999999999999999E-2</v>
          </cell>
          <cell r="ET569">
            <v>3.3000000000000002E-2</v>
          </cell>
          <cell r="EV569">
            <v>9.9000000000000005E-2</v>
          </cell>
          <cell r="EW569">
            <v>0.67</v>
          </cell>
          <cell r="EX569">
            <v>0.79100000000000004</v>
          </cell>
          <cell r="EZ569">
            <v>8.99</v>
          </cell>
          <cell r="FA569">
            <v>0</v>
          </cell>
          <cell r="FB569">
            <v>0</v>
          </cell>
          <cell r="FC569">
            <v>0</v>
          </cell>
          <cell r="FD569">
            <v>1.0999999999999999E-2</v>
          </cell>
          <cell r="FE569">
            <v>1.0999999999999999E-2</v>
          </cell>
          <cell r="FF569">
            <v>4.3999999999999997E-2</v>
          </cell>
          <cell r="FG569">
            <v>5.5E-2</v>
          </cell>
          <cell r="FH569">
            <v>0.187</v>
          </cell>
          <cell r="FI569">
            <v>0.16500000000000001</v>
          </cell>
          <cell r="FJ569">
            <v>0.51600000000000001</v>
          </cell>
          <cell r="FK569">
            <v>1.0999999999999999E-2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2.1999999999999999E-2</v>
          </cell>
          <cell r="GF569">
            <v>0</v>
          </cell>
          <cell r="GG569">
            <v>0.253</v>
          </cell>
          <cell r="GH569">
            <v>0.19800000000000001</v>
          </cell>
          <cell r="GI569">
            <v>0.17599999999999999</v>
          </cell>
          <cell r="GJ569">
            <v>0.22</v>
          </cell>
          <cell r="GK569">
            <v>0.308</v>
          </cell>
          <cell r="GL569">
            <v>0.20899999999999999</v>
          </cell>
          <cell r="GM569">
            <v>0.68100000000000005</v>
          </cell>
          <cell r="GN569">
            <v>0.58199999999999996</v>
          </cell>
          <cell r="GO569">
            <v>0.67</v>
          </cell>
          <cell r="GP569">
            <v>0.67</v>
          </cell>
          <cell r="GQ569">
            <v>0.54900000000000004</v>
          </cell>
          <cell r="GR569">
            <v>0.73599999999999999</v>
          </cell>
          <cell r="GS569">
            <v>4.3999999999999997E-2</v>
          </cell>
          <cell r="GT569">
            <v>0.154</v>
          </cell>
          <cell r="GU569">
            <v>0.121</v>
          </cell>
          <cell r="GV569">
            <v>7.6999999999999999E-2</v>
          </cell>
          <cell r="GW569">
            <v>8.7999999999999995E-2</v>
          </cell>
          <cell r="GX569">
            <v>3.3000000000000002E-2</v>
          </cell>
          <cell r="GY569">
            <v>2.1999999999999999E-2</v>
          </cell>
          <cell r="GZ569">
            <v>4.3999999999999997E-2</v>
          </cell>
          <cell r="HA569">
            <v>2.1999999999999999E-2</v>
          </cell>
          <cell r="HB569">
            <v>2.1999999999999999E-2</v>
          </cell>
          <cell r="HC569">
            <v>2.1999999999999999E-2</v>
          </cell>
          <cell r="HD569">
            <v>2.1999999999999999E-2</v>
          </cell>
          <cell r="HE569">
            <v>0</v>
          </cell>
          <cell r="HF569">
            <v>2.1999999999999999E-2</v>
          </cell>
          <cell r="HG569">
            <v>1.0999999999999999E-2</v>
          </cell>
          <cell r="HH569">
            <v>1.0999999999999999E-2</v>
          </cell>
          <cell r="HI569">
            <v>1.0999999999999999E-2</v>
          </cell>
          <cell r="HJ569">
            <v>0</v>
          </cell>
        </row>
        <row r="570">
          <cell r="G570" t="str">
            <v>PRICE</v>
          </cell>
          <cell r="L570" t="str">
            <v/>
          </cell>
          <cell r="AB570">
            <v>610258</v>
          </cell>
          <cell r="AR570" t="str">
            <v>&lt; 30</v>
          </cell>
          <cell r="AS570" t="str">
            <v/>
          </cell>
          <cell r="AT570" t="str">
            <v/>
          </cell>
          <cell r="AU570" t="str">
            <v/>
          </cell>
        </row>
        <row r="571">
          <cell r="G571" t="str">
            <v>DULLES</v>
          </cell>
          <cell r="L571" t="str">
            <v>AUSL Schools</v>
          </cell>
          <cell r="AB571">
            <v>610263</v>
          </cell>
          <cell r="AR571" t="str">
            <v>&lt; 30</v>
          </cell>
          <cell r="AS571" t="str">
            <v/>
          </cell>
          <cell r="AT571" t="str">
            <v/>
          </cell>
          <cell r="AU571" t="str">
            <v/>
          </cell>
        </row>
        <row r="572">
          <cell r="G572" t="str">
            <v>REED</v>
          </cell>
          <cell r="L572" t="str">
            <v/>
          </cell>
          <cell r="AB572">
            <v>610264</v>
          </cell>
          <cell r="AR572" t="str">
            <v>&gt; 75</v>
          </cell>
          <cell r="AS572" t="str">
            <v>very strong</v>
          </cell>
          <cell r="AT572" t="str">
            <v>strong</v>
          </cell>
          <cell r="AU572" t="str">
            <v/>
          </cell>
          <cell r="AV572">
            <v>86</v>
          </cell>
          <cell r="AW572">
            <v>73</v>
          </cell>
          <cell r="AY572">
            <v>21</v>
          </cell>
          <cell r="AZ572">
            <v>0</v>
          </cell>
          <cell r="BA572">
            <v>0</v>
          </cell>
          <cell r="BB572">
            <v>20</v>
          </cell>
          <cell r="BC572">
            <v>0</v>
          </cell>
          <cell r="BI572">
            <v>4.8000000000000001E-2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9.5000000000000001E-2</v>
          </cell>
          <cell r="BO572">
            <v>0</v>
          </cell>
          <cell r="BP572">
            <v>4.8000000000000001E-2</v>
          </cell>
          <cell r="BQ572">
            <v>4.8000000000000001E-2</v>
          </cell>
          <cell r="BR572">
            <v>0</v>
          </cell>
          <cell r="BS572">
            <v>4.8000000000000001E-2</v>
          </cell>
          <cell r="BT572">
            <v>0</v>
          </cell>
          <cell r="BU572">
            <v>0.19</v>
          </cell>
          <cell r="BV572">
            <v>4.8000000000000001E-2</v>
          </cell>
          <cell r="BW572">
            <v>9.5000000000000001E-2</v>
          </cell>
          <cell r="BX572">
            <v>0.14299999999999999</v>
          </cell>
          <cell r="BY572">
            <v>0.14299999999999999</v>
          </cell>
          <cell r="BZ572">
            <v>0.14299999999999999</v>
          </cell>
          <cell r="CA572">
            <v>4.8000000000000001E-2</v>
          </cell>
          <cell r="CB572">
            <v>4.8000000000000001E-2</v>
          </cell>
          <cell r="CC572">
            <v>4.8000000000000001E-2</v>
          </cell>
          <cell r="CD572">
            <v>4.8000000000000001E-2</v>
          </cell>
          <cell r="CE572">
            <v>4.8000000000000001E-2</v>
          </cell>
          <cell r="CF572">
            <v>4.8000000000000001E-2</v>
          </cell>
          <cell r="CG572">
            <v>0.71399999999999997</v>
          </cell>
          <cell r="CH572">
            <v>0.85699999999999998</v>
          </cell>
          <cell r="CI572">
            <v>0.81</v>
          </cell>
          <cell r="CJ572">
            <v>0.81</v>
          </cell>
          <cell r="CK572">
            <v>0.76200000000000001</v>
          </cell>
          <cell r="CL572">
            <v>0.71399999999999997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9.5000000000000001E-2</v>
          </cell>
          <cell r="DB572">
            <v>4.8000000000000001E-2</v>
          </cell>
          <cell r="DC572">
            <v>9.5000000000000001E-2</v>
          </cell>
          <cell r="DD572">
            <v>4.8000000000000001E-2</v>
          </cell>
          <cell r="DE572">
            <v>0.23799999999999999</v>
          </cell>
          <cell r="DF572">
            <v>0.14299999999999999</v>
          </cell>
          <cell r="DG572">
            <v>0.14299999999999999</v>
          </cell>
          <cell r="DH572">
            <v>9.5000000000000001E-2</v>
          </cell>
          <cell r="DI572">
            <v>0.19</v>
          </cell>
          <cell r="DJ572">
            <v>9.5000000000000001E-2</v>
          </cell>
          <cell r="DK572">
            <v>0.19</v>
          </cell>
          <cell r="DL572">
            <v>0.14299999999999999</v>
          </cell>
          <cell r="DM572">
            <v>0.23799999999999999</v>
          </cell>
          <cell r="DN572">
            <v>4.8000000000000001E-2</v>
          </cell>
          <cell r="DO572">
            <v>4.8000000000000001E-2</v>
          </cell>
          <cell r="DP572">
            <v>4.8000000000000001E-2</v>
          </cell>
          <cell r="DQ572">
            <v>9.5000000000000001E-2</v>
          </cell>
          <cell r="DR572">
            <v>9.5000000000000001E-2</v>
          </cell>
          <cell r="DS572">
            <v>4.8000000000000001E-2</v>
          </cell>
          <cell r="DT572">
            <v>4.8000000000000001E-2</v>
          </cell>
          <cell r="DU572">
            <v>4.8000000000000001E-2</v>
          </cell>
          <cell r="DV572">
            <v>4.8000000000000001E-2</v>
          </cell>
          <cell r="DW572">
            <v>0.71399999999999997</v>
          </cell>
          <cell r="DX572">
            <v>0.81</v>
          </cell>
          <cell r="DY572">
            <v>0.81</v>
          </cell>
          <cell r="DZ572">
            <v>0.81</v>
          </cell>
          <cell r="EA572">
            <v>0.71399999999999997</v>
          </cell>
          <cell r="EB572">
            <v>0.76200000000000001</v>
          </cell>
          <cell r="EC572">
            <v>0.71399999999999997</v>
          </cell>
          <cell r="ED572">
            <v>0.71399999999999997</v>
          </cell>
          <cell r="EE572">
            <v>0.66700000000000004</v>
          </cell>
          <cell r="EF572">
            <v>0.14299999999999999</v>
          </cell>
          <cell r="EG572">
            <v>0</v>
          </cell>
          <cell r="EH572">
            <v>0</v>
          </cell>
          <cell r="EJ572">
            <v>0.52400000000000002</v>
          </cell>
          <cell r="EK572">
            <v>0.23799999999999999</v>
          </cell>
          <cell r="EL572">
            <v>4.8000000000000001E-2</v>
          </cell>
          <cell r="EN572">
            <v>9.5000000000000001E-2</v>
          </cell>
          <cell r="EO572">
            <v>0.19</v>
          </cell>
          <cell r="EP572">
            <v>0.23799999999999999</v>
          </cell>
          <cell r="ER572">
            <v>9.5000000000000001E-2</v>
          </cell>
          <cell r="ES572">
            <v>9.5000000000000001E-2</v>
          </cell>
          <cell r="ET572">
            <v>0.14299999999999999</v>
          </cell>
          <cell r="EV572">
            <v>0.14299999999999999</v>
          </cell>
          <cell r="EW572">
            <v>0.47599999999999998</v>
          </cell>
          <cell r="EX572">
            <v>0.57099999999999995</v>
          </cell>
          <cell r="EZ572">
            <v>7.95</v>
          </cell>
          <cell r="FA572">
            <v>4.8000000000000001E-2</v>
          </cell>
          <cell r="FB572">
            <v>0</v>
          </cell>
          <cell r="FC572">
            <v>0</v>
          </cell>
          <cell r="FD572">
            <v>4.8000000000000001E-2</v>
          </cell>
          <cell r="FE572">
            <v>9.5000000000000001E-2</v>
          </cell>
          <cell r="FF572">
            <v>9.5000000000000001E-2</v>
          </cell>
          <cell r="FG572">
            <v>4.8000000000000001E-2</v>
          </cell>
          <cell r="FH572">
            <v>4.8000000000000001E-2</v>
          </cell>
          <cell r="FI572">
            <v>0.14299999999999999</v>
          </cell>
          <cell r="FJ572">
            <v>0.42899999999999999</v>
          </cell>
          <cell r="FK572">
            <v>4.8000000000000001E-2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0.42899999999999999</v>
          </cell>
          <cell r="GH572">
            <v>0.33300000000000002</v>
          </cell>
          <cell r="GI572">
            <v>0.42899999999999999</v>
          </cell>
          <cell r="GJ572">
            <v>0.42899999999999999</v>
          </cell>
          <cell r="GK572">
            <v>0.42899999999999999</v>
          </cell>
          <cell r="GL572">
            <v>0.28599999999999998</v>
          </cell>
          <cell r="GM572">
            <v>0.42899999999999999</v>
          </cell>
          <cell r="GN572">
            <v>0.38100000000000001</v>
          </cell>
          <cell r="GO572">
            <v>0.33300000000000002</v>
          </cell>
          <cell r="GP572">
            <v>0.38100000000000001</v>
          </cell>
          <cell r="GQ572">
            <v>0.38100000000000001</v>
          </cell>
          <cell r="GR572">
            <v>0.52400000000000002</v>
          </cell>
          <cell r="GS572">
            <v>0</v>
          </cell>
          <cell r="GT572">
            <v>0.19</v>
          </cell>
          <cell r="GU572">
            <v>9.5000000000000001E-2</v>
          </cell>
          <cell r="GV572">
            <v>4.8000000000000001E-2</v>
          </cell>
          <cell r="GW572">
            <v>4.8000000000000001E-2</v>
          </cell>
          <cell r="GX572">
            <v>4.8000000000000001E-2</v>
          </cell>
          <cell r="GY572">
            <v>4.8000000000000001E-2</v>
          </cell>
          <cell r="GZ572">
            <v>4.8000000000000001E-2</v>
          </cell>
          <cell r="HA572">
            <v>4.8000000000000001E-2</v>
          </cell>
          <cell r="HB572">
            <v>4.8000000000000001E-2</v>
          </cell>
          <cell r="HC572">
            <v>4.8000000000000001E-2</v>
          </cell>
          <cell r="HD572">
            <v>4.8000000000000001E-2</v>
          </cell>
          <cell r="HE572">
            <v>9.5000000000000001E-2</v>
          </cell>
          <cell r="HF572">
            <v>4.8000000000000001E-2</v>
          </cell>
          <cell r="HG572">
            <v>9.5000000000000001E-2</v>
          </cell>
          <cell r="HH572">
            <v>9.5000000000000001E-2</v>
          </cell>
          <cell r="HI572">
            <v>9.5000000000000001E-2</v>
          </cell>
          <cell r="HJ572">
            <v>9.5000000000000001E-2</v>
          </cell>
        </row>
        <row r="573">
          <cell r="G573" t="str">
            <v>BANNEKER</v>
          </cell>
          <cell r="L573" t="str">
            <v>Englewood-Gresham Elementary Network</v>
          </cell>
          <cell r="AB573">
            <v>610265</v>
          </cell>
          <cell r="AR573" t="str">
            <v>41</v>
          </cell>
          <cell r="AS573" t="str">
            <v>neutral</v>
          </cell>
          <cell r="AT573" t="str">
            <v>very weak</v>
          </cell>
          <cell r="AU573" t="str">
            <v>neutral</v>
          </cell>
          <cell r="AV573">
            <v>48</v>
          </cell>
          <cell r="AW573">
            <v>18</v>
          </cell>
          <cell r="AX573">
            <v>57</v>
          </cell>
          <cell r="AY573">
            <v>69</v>
          </cell>
          <cell r="AZ573">
            <v>0</v>
          </cell>
          <cell r="BA573">
            <v>0</v>
          </cell>
          <cell r="BB573">
            <v>57</v>
          </cell>
          <cell r="BC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1.4E-2</v>
          </cell>
          <cell r="BO573">
            <v>7.1999999999999995E-2</v>
          </cell>
          <cell r="BP573">
            <v>4.2999999999999997E-2</v>
          </cell>
          <cell r="BQ573">
            <v>0.10100000000000001</v>
          </cell>
          <cell r="BR573">
            <v>2.9000000000000001E-2</v>
          </cell>
          <cell r="BS573">
            <v>8.6999999999999994E-2</v>
          </cell>
          <cell r="BT573">
            <v>0.13</v>
          </cell>
          <cell r="BU573">
            <v>0.34799999999999998</v>
          </cell>
          <cell r="BV573">
            <v>0.39100000000000001</v>
          </cell>
          <cell r="BW573">
            <v>0.435</v>
          </cell>
          <cell r="BX573">
            <v>0.28999999999999998</v>
          </cell>
          <cell r="BY573">
            <v>0.44900000000000001</v>
          </cell>
          <cell r="BZ573">
            <v>0.27500000000000002</v>
          </cell>
          <cell r="CA573">
            <v>1.4E-2</v>
          </cell>
          <cell r="CB573">
            <v>2.9000000000000001E-2</v>
          </cell>
          <cell r="CC573">
            <v>4.2999999999999997E-2</v>
          </cell>
          <cell r="CD573">
            <v>4.2999999999999997E-2</v>
          </cell>
          <cell r="CE573">
            <v>1.4E-2</v>
          </cell>
          <cell r="CF573">
            <v>1.4E-2</v>
          </cell>
          <cell r="CG573">
            <v>0.56499999999999995</v>
          </cell>
          <cell r="CH573">
            <v>0.53600000000000003</v>
          </cell>
          <cell r="CI573">
            <v>0.42</v>
          </cell>
          <cell r="CJ573">
            <v>0.63800000000000001</v>
          </cell>
          <cell r="CK573">
            <v>0.44900000000000001</v>
          </cell>
          <cell r="CL573">
            <v>0.56499999999999995</v>
          </cell>
          <cell r="CM573">
            <v>0</v>
          </cell>
          <cell r="CN573">
            <v>0</v>
          </cell>
          <cell r="CO573">
            <v>0</v>
          </cell>
          <cell r="CP573">
            <v>2.9000000000000001E-2</v>
          </cell>
          <cell r="CQ573">
            <v>0</v>
          </cell>
          <cell r="CR573">
            <v>1.4E-2</v>
          </cell>
          <cell r="CS573">
            <v>2.9000000000000001E-2</v>
          </cell>
          <cell r="CT573">
            <v>7.1999999999999995E-2</v>
          </cell>
          <cell r="CU573">
            <v>4.2999999999999997E-2</v>
          </cell>
          <cell r="CV573">
            <v>1.4E-2</v>
          </cell>
          <cell r="CW573">
            <v>5.8000000000000003E-2</v>
          </cell>
          <cell r="CX573">
            <v>7.1999999999999995E-2</v>
          </cell>
          <cell r="CY573">
            <v>0.11600000000000001</v>
          </cell>
          <cell r="CZ573">
            <v>0.10100000000000001</v>
          </cell>
          <cell r="DA573">
            <v>0.188</v>
          </cell>
          <cell r="DB573">
            <v>8.6999999999999994E-2</v>
          </cell>
          <cell r="DC573">
            <v>0.159</v>
          </cell>
          <cell r="DD573">
            <v>0.13</v>
          </cell>
          <cell r="DE573">
            <v>0.28999999999999998</v>
          </cell>
          <cell r="DF573">
            <v>0.31900000000000001</v>
          </cell>
          <cell r="DG573">
            <v>0.27500000000000002</v>
          </cell>
          <cell r="DH573">
            <v>0.217</v>
          </cell>
          <cell r="DI573">
            <v>0.30399999999999999</v>
          </cell>
          <cell r="DJ573">
            <v>0.30399999999999999</v>
          </cell>
          <cell r="DK573">
            <v>0.36199999999999999</v>
          </cell>
          <cell r="DL573">
            <v>0.26100000000000001</v>
          </cell>
          <cell r="DM573">
            <v>0.28999999999999998</v>
          </cell>
          <cell r="DN573">
            <v>1.4E-2</v>
          </cell>
          <cell r="DO573">
            <v>1.4E-2</v>
          </cell>
          <cell r="DP573">
            <v>1.4E-2</v>
          </cell>
          <cell r="DQ573">
            <v>1.4E-2</v>
          </cell>
          <cell r="DR573">
            <v>1.4E-2</v>
          </cell>
          <cell r="DS573">
            <v>1.4E-2</v>
          </cell>
          <cell r="DT573">
            <v>2.9000000000000001E-2</v>
          </cell>
          <cell r="DU573">
            <v>1.4E-2</v>
          </cell>
          <cell r="DV573">
            <v>2.9000000000000001E-2</v>
          </cell>
          <cell r="DW573">
            <v>0.68100000000000005</v>
          </cell>
          <cell r="DX573">
            <v>0.60899999999999999</v>
          </cell>
          <cell r="DY573">
            <v>0.63800000000000001</v>
          </cell>
          <cell r="DZ573">
            <v>0.623</v>
          </cell>
          <cell r="EA573">
            <v>0.57999999999999996</v>
          </cell>
          <cell r="EB573">
            <v>0.47799999999999998</v>
          </cell>
          <cell r="EC573">
            <v>0.49299999999999999</v>
          </cell>
          <cell r="ED573">
            <v>0.49299999999999999</v>
          </cell>
          <cell r="EE573">
            <v>0.50700000000000001</v>
          </cell>
          <cell r="EF573">
            <v>0.56499999999999995</v>
          </cell>
          <cell r="EG573">
            <v>0.217</v>
          </cell>
          <cell r="EH573">
            <v>0</v>
          </cell>
          <cell r="EJ573">
            <v>0.23200000000000001</v>
          </cell>
          <cell r="EK573">
            <v>0.17399999999999999</v>
          </cell>
          <cell r="EL573">
            <v>2.9000000000000001E-2</v>
          </cell>
          <cell r="EN573">
            <v>2.9000000000000001E-2</v>
          </cell>
          <cell r="EO573">
            <v>0.14499999999999999</v>
          </cell>
          <cell r="EP573">
            <v>0.30399999999999999</v>
          </cell>
          <cell r="ER573">
            <v>2.9000000000000001E-2</v>
          </cell>
          <cell r="ES573">
            <v>5.8000000000000003E-2</v>
          </cell>
          <cell r="ET573">
            <v>0.11600000000000001</v>
          </cell>
          <cell r="EV573">
            <v>0.14499999999999999</v>
          </cell>
          <cell r="EW573">
            <v>0.40600000000000003</v>
          </cell>
          <cell r="EX573">
            <v>0.55100000000000005</v>
          </cell>
          <cell r="EZ573">
            <v>7.77</v>
          </cell>
          <cell r="FA573">
            <v>0</v>
          </cell>
          <cell r="FB573">
            <v>0</v>
          </cell>
          <cell r="FC573">
            <v>7.1999999999999995E-2</v>
          </cell>
          <cell r="FD573">
            <v>2.9000000000000001E-2</v>
          </cell>
          <cell r="FE573">
            <v>8.6999999999999994E-2</v>
          </cell>
          <cell r="FF573">
            <v>7.1999999999999995E-2</v>
          </cell>
          <cell r="FG573">
            <v>7.1999999999999995E-2</v>
          </cell>
          <cell r="FH573">
            <v>0.14499999999999999</v>
          </cell>
          <cell r="FI573">
            <v>0.217</v>
          </cell>
          <cell r="FJ573">
            <v>0.26100000000000001</v>
          </cell>
          <cell r="FK573">
            <v>4.2999999999999997E-2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4.2999999999999997E-2</v>
          </cell>
          <cell r="GF573">
            <v>0</v>
          </cell>
          <cell r="GG573">
            <v>0.23200000000000001</v>
          </cell>
          <cell r="GH573">
            <v>0.34799999999999998</v>
          </cell>
          <cell r="GI573">
            <v>0.36199999999999999</v>
          </cell>
          <cell r="GJ573">
            <v>0.39100000000000001</v>
          </cell>
          <cell r="GK573">
            <v>0.49299999999999999</v>
          </cell>
          <cell r="GL573">
            <v>0.30399999999999999</v>
          </cell>
          <cell r="GM573">
            <v>0.68100000000000005</v>
          </cell>
          <cell r="GN573">
            <v>0.46400000000000002</v>
          </cell>
          <cell r="GO573">
            <v>0.377</v>
          </cell>
          <cell r="GP573">
            <v>0.47799999999999998</v>
          </cell>
          <cell r="GQ573">
            <v>0.26100000000000001</v>
          </cell>
          <cell r="GR573">
            <v>0.623</v>
          </cell>
          <cell r="GS573">
            <v>4.2999999999999997E-2</v>
          </cell>
          <cell r="GT573">
            <v>0.13</v>
          </cell>
          <cell r="GU573">
            <v>0.20300000000000001</v>
          </cell>
          <cell r="GV573">
            <v>8.6999999999999994E-2</v>
          </cell>
          <cell r="GW573">
            <v>0.159</v>
          </cell>
          <cell r="GX573">
            <v>2.9000000000000001E-2</v>
          </cell>
          <cell r="GY573">
            <v>0</v>
          </cell>
          <cell r="GZ573">
            <v>0</v>
          </cell>
          <cell r="HA573">
            <v>1.4E-2</v>
          </cell>
          <cell r="HB573">
            <v>0</v>
          </cell>
          <cell r="HC573">
            <v>0</v>
          </cell>
          <cell r="HD573">
            <v>0</v>
          </cell>
          <cell r="HE573">
            <v>4.2999999999999997E-2</v>
          </cell>
          <cell r="HF573">
            <v>5.8000000000000003E-2</v>
          </cell>
          <cell r="HG573">
            <v>4.2999999999999997E-2</v>
          </cell>
          <cell r="HH573">
            <v>4.2999999999999997E-2</v>
          </cell>
          <cell r="HI573">
            <v>4.2999999999999997E-2</v>
          </cell>
          <cell r="HJ573">
            <v>4.2999999999999997E-2</v>
          </cell>
        </row>
        <row r="574">
          <cell r="G574" t="str">
            <v>DUMAS TECH ACAD</v>
          </cell>
          <cell r="L574" t="str">
            <v>Burnham Park Elementary Network</v>
          </cell>
          <cell r="AB574">
            <v>610266</v>
          </cell>
          <cell r="AR574" t="str">
            <v>70</v>
          </cell>
          <cell r="AS574" t="str">
            <v>neutral</v>
          </cell>
          <cell r="AT574" t="str">
            <v>weak</v>
          </cell>
          <cell r="AU574" t="str">
            <v>neutral</v>
          </cell>
          <cell r="AV574">
            <v>49</v>
          </cell>
          <cell r="AW574">
            <v>34</v>
          </cell>
          <cell r="AX574">
            <v>43</v>
          </cell>
          <cell r="AY574">
            <v>141</v>
          </cell>
          <cell r="AZ574">
            <v>0</v>
          </cell>
          <cell r="BA574">
            <v>0</v>
          </cell>
          <cell r="BB574">
            <v>130</v>
          </cell>
          <cell r="BC574">
            <v>3</v>
          </cell>
          <cell r="BI574">
            <v>2.1000000000000001E-2</v>
          </cell>
          <cell r="BJ574">
            <v>2.1000000000000001E-2</v>
          </cell>
          <cell r="BK574">
            <v>2.8000000000000001E-2</v>
          </cell>
          <cell r="BL574">
            <v>2.1000000000000001E-2</v>
          </cell>
          <cell r="BM574">
            <v>2.1000000000000001E-2</v>
          </cell>
          <cell r="BN574">
            <v>7.0999999999999994E-2</v>
          </cell>
          <cell r="BO574">
            <v>8.5000000000000006E-2</v>
          </cell>
          <cell r="BP574">
            <v>5.7000000000000002E-2</v>
          </cell>
          <cell r="BQ574">
            <v>8.5000000000000006E-2</v>
          </cell>
          <cell r="BR574">
            <v>5.7000000000000002E-2</v>
          </cell>
          <cell r="BS574">
            <v>0.14199999999999999</v>
          </cell>
          <cell r="BT574">
            <v>0.16300000000000001</v>
          </cell>
          <cell r="BU574">
            <v>0.22</v>
          </cell>
          <cell r="BV574">
            <v>0.21299999999999999</v>
          </cell>
          <cell r="BW574">
            <v>0.312</v>
          </cell>
          <cell r="BX574">
            <v>0.19900000000000001</v>
          </cell>
          <cell r="BY574">
            <v>0.28399999999999997</v>
          </cell>
          <cell r="BZ574">
            <v>0.27700000000000002</v>
          </cell>
          <cell r="CA574">
            <v>0</v>
          </cell>
          <cell r="CB574">
            <v>2.1000000000000001E-2</v>
          </cell>
          <cell r="CC574">
            <v>1.4E-2</v>
          </cell>
          <cell r="CD574">
            <v>4.2999999999999997E-2</v>
          </cell>
          <cell r="CE574">
            <v>3.5000000000000003E-2</v>
          </cell>
          <cell r="CF574">
            <v>2.8000000000000001E-2</v>
          </cell>
          <cell r="CG574">
            <v>0.67400000000000004</v>
          </cell>
          <cell r="CH574">
            <v>0.68799999999999994</v>
          </cell>
          <cell r="CI574">
            <v>0.56000000000000005</v>
          </cell>
          <cell r="CJ574">
            <v>0.68100000000000005</v>
          </cell>
          <cell r="CK574">
            <v>0.51800000000000002</v>
          </cell>
          <cell r="CL574">
            <v>0.46100000000000002</v>
          </cell>
          <cell r="CM574">
            <v>1.4E-2</v>
          </cell>
          <cell r="CN574">
            <v>1.4E-2</v>
          </cell>
          <cell r="CO574">
            <v>1.4E-2</v>
          </cell>
          <cell r="CP574">
            <v>2.1000000000000001E-2</v>
          </cell>
          <cell r="CQ574">
            <v>1.4E-2</v>
          </cell>
          <cell r="CR574">
            <v>3.5000000000000003E-2</v>
          </cell>
          <cell r="CS574">
            <v>0.05</v>
          </cell>
          <cell r="CT574">
            <v>9.9000000000000005E-2</v>
          </cell>
          <cell r="CU574">
            <v>7.0999999999999994E-2</v>
          </cell>
          <cell r="CV574">
            <v>4.2999999999999997E-2</v>
          </cell>
          <cell r="CW574">
            <v>0.05</v>
          </cell>
          <cell r="CX574">
            <v>0.05</v>
          </cell>
          <cell r="CY574">
            <v>3.5000000000000003E-2</v>
          </cell>
          <cell r="CZ574">
            <v>5.7000000000000002E-2</v>
          </cell>
          <cell r="DA574">
            <v>8.5000000000000006E-2</v>
          </cell>
          <cell r="DB574">
            <v>0.106</v>
          </cell>
          <cell r="DC574">
            <v>9.1999999999999998E-2</v>
          </cell>
          <cell r="DD574">
            <v>0.121</v>
          </cell>
          <cell r="DE574">
            <v>0.17</v>
          </cell>
          <cell r="DF574">
            <v>0.21299999999999999</v>
          </cell>
          <cell r="DG574">
            <v>0.191</v>
          </cell>
          <cell r="DH574">
            <v>0.16300000000000001</v>
          </cell>
          <cell r="DI574">
            <v>0.17699999999999999</v>
          </cell>
          <cell r="DJ574">
            <v>0.31900000000000001</v>
          </cell>
          <cell r="DK574">
            <v>0.29799999999999999</v>
          </cell>
          <cell r="DL574">
            <v>0.19900000000000001</v>
          </cell>
          <cell r="DM574">
            <v>0.26200000000000001</v>
          </cell>
          <cell r="DN574">
            <v>1.4E-2</v>
          </cell>
          <cell r="DO574">
            <v>1.4E-2</v>
          </cell>
          <cell r="DP574">
            <v>2.1000000000000001E-2</v>
          </cell>
          <cell r="DQ574">
            <v>1.4E-2</v>
          </cell>
          <cell r="DR574">
            <v>1.4E-2</v>
          </cell>
          <cell r="DS574">
            <v>2.1000000000000001E-2</v>
          </cell>
          <cell r="DT574">
            <v>1.4E-2</v>
          </cell>
          <cell r="DU574">
            <v>1.4E-2</v>
          </cell>
          <cell r="DV574">
            <v>1.4E-2</v>
          </cell>
          <cell r="DW574">
            <v>0.75900000000000001</v>
          </cell>
          <cell r="DX574">
            <v>0.70899999999999996</v>
          </cell>
          <cell r="DY574">
            <v>0.72299999999999998</v>
          </cell>
          <cell r="DZ574">
            <v>0.76600000000000001</v>
          </cell>
          <cell r="EA574">
            <v>0.73799999999999999</v>
          </cell>
          <cell r="EB574">
            <v>0.53900000000000003</v>
          </cell>
          <cell r="EC574">
            <v>0.53200000000000003</v>
          </cell>
          <cell r="ED574">
            <v>0.59599999999999997</v>
          </cell>
          <cell r="EE574">
            <v>0.53200000000000003</v>
          </cell>
          <cell r="EF574">
            <v>0.33300000000000002</v>
          </cell>
          <cell r="EG574">
            <v>1.4E-2</v>
          </cell>
          <cell r="EH574">
            <v>7.0000000000000001E-3</v>
          </cell>
          <cell r="EJ574">
            <v>0.29099999999999998</v>
          </cell>
          <cell r="EK574">
            <v>9.1999999999999998E-2</v>
          </cell>
          <cell r="EL574">
            <v>7.0999999999999994E-2</v>
          </cell>
          <cell r="EN574">
            <v>0.13500000000000001</v>
          </cell>
          <cell r="EO574">
            <v>0.33300000000000002</v>
          </cell>
          <cell r="EP574">
            <v>0.28399999999999997</v>
          </cell>
          <cell r="ER574">
            <v>0.05</v>
          </cell>
          <cell r="ES574">
            <v>0.05</v>
          </cell>
          <cell r="ET574">
            <v>9.9000000000000005E-2</v>
          </cell>
          <cell r="EV574">
            <v>0.191</v>
          </cell>
          <cell r="EW574">
            <v>0.51100000000000001</v>
          </cell>
          <cell r="EX574">
            <v>0.53900000000000003</v>
          </cell>
          <cell r="EZ574">
            <v>7.19</v>
          </cell>
          <cell r="FA574">
            <v>3.5000000000000003E-2</v>
          </cell>
          <cell r="FB574">
            <v>1.4E-2</v>
          </cell>
          <cell r="FC574">
            <v>2.1000000000000001E-2</v>
          </cell>
          <cell r="FD574">
            <v>5.7000000000000002E-2</v>
          </cell>
          <cell r="FE574">
            <v>0.128</v>
          </cell>
          <cell r="FF574">
            <v>8.5000000000000006E-2</v>
          </cell>
          <cell r="FG574">
            <v>0.13500000000000001</v>
          </cell>
          <cell r="FH574">
            <v>0.16300000000000001</v>
          </cell>
          <cell r="FI574">
            <v>7.8E-2</v>
          </cell>
          <cell r="FJ574">
            <v>0.248</v>
          </cell>
          <cell r="FK574">
            <v>3.5000000000000003E-2</v>
          </cell>
          <cell r="GA574">
            <v>2.1000000000000001E-2</v>
          </cell>
          <cell r="GB574">
            <v>1.4E-2</v>
          </cell>
          <cell r="GC574">
            <v>4.2999999999999997E-2</v>
          </cell>
          <cell r="GD574">
            <v>2.1000000000000001E-2</v>
          </cell>
          <cell r="GE574">
            <v>0.128</v>
          </cell>
          <cell r="GF574">
            <v>2.1000000000000001E-2</v>
          </cell>
          <cell r="GG574">
            <v>0.38300000000000001</v>
          </cell>
          <cell r="GH574">
            <v>0.32600000000000001</v>
          </cell>
          <cell r="GI574">
            <v>0.312</v>
          </cell>
          <cell r="GJ574">
            <v>0.41799999999999998</v>
          </cell>
          <cell r="GK574">
            <v>0.41099999999999998</v>
          </cell>
          <cell r="GL574">
            <v>0.36199999999999999</v>
          </cell>
          <cell r="GM574">
            <v>0.51800000000000002</v>
          </cell>
          <cell r="GN574">
            <v>0.433</v>
          </cell>
          <cell r="GO574">
            <v>0.35499999999999998</v>
          </cell>
          <cell r="GP574">
            <v>0.40400000000000003</v>
          </cell>
          <cell r="GQ574">
            <v>0.31900000000000001</v>
          </cell>
          <cell r="GR574">
            <v>0.51800000000000002</v>
          </cell>
          <cell r="GS574">
            <v>2.1000000000000001E-2</v>
          </cell>
          <cell r="GT574">
            <v>0.128</v>
          </cell>
          <cell r="GU574">
            <v>0.17</v>
          </cell>
          <cell r="GV574">
            <v>7.8E-2</v>
          </cell>
          <cell r="GW574">
            <v>0.05</v>
          </cell>
          <cell r="GX574">
            <v>2.1000000000000001E-2</v>
          </cell>
          <cell r="GY574">
            <v>1.4E-2</v>
          </cell>
          <cell r="GZ574">
            <v>2.1000000000000001E-2</v>
          </cell>
          <cell r="HA574">
            <v>0.05</v>
          </cell>
          <cell r="HB574">
            <v>2.1000000000000001E-2</v>
          </cell>
          <cell r="HC574">
            <v>2.1000000000000001E-2</v>
          </cell>
          <cell r="HD574">
            <v>7.0000000000000001E-3</v>
          </cell>
          <cell r="HE574">
            <v>4.2999999999999997E-2</v>
          </cell>
          <cell r="HF574">
            <v>7.8E-2</v>
          </cell>
          <cell r="HG574">
            <v>7.0999999999999994E-2</v>
          </cell>
          <cell r="HH574">
            <v>5.7000000000000002E-2</v>
          </cell>
          <cell r="HI574">
            <v>7.0999999999999994E-2</v>
          </cell>
          <cell r="HJ574">
            <v>7.0999999999999994E-2</v>
          </cell>
        </row>
        <row r="575">
          <cell r="G575" t="str">
            <v>ASHE</v>
          </cell>
          <cell r="L575" t="str">
            <v>Skyway Elementary Network</v>
          </cell>
          <cell r="AB575">
            <v>610268</v>
          </cell>
          <cell r="AR575" t="str">
            <v>&lt; 30</v>
          </cell>
          <cell r="AS575" t="str">
            <v/>
          </cell>
          <cell r="AT575" t="str">
            <v/>
          </cell>
          <cell r="AU575" t="str">
            <v/>
          </cell>
        </row>
        <row r="576">
          <cell r="G576" t="str">
            <v>MCCUTCHEON</v>
          </cell>
          <cell r="L576" t="str">
            <v>Ravenswood-Ridge Elementary Network</v>
          </cell>
          <cell r="AB576">
            <v>610269</v>
          </cell>
          <cell r="AR576" t="str">
            <v>&lt; 30</v>
          </cell>
          <cell r="AS576" t="str">
            <v/>
          </cell>
          <cell r="AT576" t="str">
            <v/>
          </cell>
          <cell r="AU576" t="str">
            <v/>
          </cell>
        </row>
        <row r="577">
          <cell r="G577" t="str">
            <v>JENSEN</v>
          </cell>
          <cell r="L577" t="str">
            <v>Garfield-Humboldt Elementary Network</v>
          </cell>
          <cell r="AB577">
            <v>610271</v>
          </cell>
          <cell r="AR577" t="str">
            <v>38</v>
          </cell>
          <cell r="AS577" t="str">
            <v>neutral</v>
          </cell>
          <cell r="AT577" t="str">
            <v>weak</v>
          </cell>
          <cell r="AU577" t="str">
            <v>neutral</v>
          </cell>
          <cell r="AV577">
            <v>53</v>
          </cell>
          <cell r="AW577">
            <v>27</v>
          </cell>
          <cell r="AX577">
            <v>49</v>
          </cell>
          <cell r="AY577">
            <v>93</v>
          </cell>
          <cell r="AZ577">
            <v>0</v>
          </cell>
          <cell r="BA577">
            <v>0</v>
          </cell>
          <cell r="BB577">
            <v>89</v>
          </cell>
          <cell r="BC577">
            <v>0</v>
          </cell>
          <cell r="BI577">
            <v>0</v>
          </cell>
          <cell r="BJ577">
            <v>0</v>
          </cell>
          <cell r="BK577">
            <v>1.0999999999999999E-2</v>
          </cell>
          <cell r="BL577">
            <v>1.0999999999999999E-2</v>
          </cell>
          <cell r="BM577">
            <v>6.5000000000000002E-2</v>
          </cell>
          <cell r="BN577">
            <v>0.129</v>
          </cell>
          <cell r="BO577">
            <v>3.2000000000000001E-2</v>
          </cell>
          <cell r="BP577">
            <v>2.1999999999999999E-2</v>
          </cell>
          <cell r="BQ577">
            <v>3.2000000000000001E-2</v>
          </cell>
          <cell r="BR577">
            <v>6.5000000000000002E-2</v>
          </cell>
          <cell r="BS577">
            <v>0.108</v>
          </cell>
          <cell r="BT577">
            <v>9.7000000000000003E-2</v>
          </cell>
          <cell r="BU577">
            <v>0.247</v>
          </cell>
          <cell r="BV577">
            <v>0.247</v>
          </cell>
          <cell r="BW577">
            <v>0.34399999999999997</v>
          </cell>
          <cell r="BX577">
            <v>0.30099999999999999</v>
          </cell>
          <cell r="BY577">
            <v>0.25800000000000001</v>
          </cell>
          <cell r="BZ577">
            <v>0.26900000000000002</v>
          </cell>
          <cell r="CA577">
            <v>0</v>
          </cell>
          <cell r="CB577">
            <v>1.0999999999999999E-2</v>
          </cell>
          <cell r="CC577">
            <v>1.0999999999999999E-2</v>
          </cell>
          <cell r="CD577">
            <v>0</v>
          </cell>
          <cell r="CE577">
            <v>0</v>
          </cell>
          <cell r="CF577">
            <v>1.0999999999999999E-2</v>
          </cell>
          <cell r="CG577">
            <v>0.72</v>
          </cell>
          <cell r="CH577">
            <v>0.72</v>
          </cell>
          <cell r="CI577">
            <v>0.60199999999999998</v>
          </cell>
          <cell r="CJ577">
            <v>0.624</v>
          </cell>
          <cell r="CK577">
            <v>0.56999999999999995</v>
          </cell>
          <cell r="CL577">
            <v>0.495</v>
          </cell>
          <cell r="CM577">
            <v>1.0999999999999999E-2</v>
          </cell>
          <cell r="CN577">
            <v>5.3999999999999999E-2</v>
          </cell>
          <cell r="CO577">
            <v>3.2000000000000001E-2</v>
          </cell>
          <cell r="CP577">
            <v>4.2999999999999997E-2</v>
          </cell>
          <cell r="CQ577">
            <v>3.2000000000000001E-2</v>
          </cell>
          <cell r="CR577">
            <v>3.2000000000000001E-2</v>
          </cell>
          <cell r="CS577">
            <v>8.5999999999999993E-2</v>
          </cell>
          <cell r="CT577">
            <v>9.7000000000000003E-2</v>
          </cell>
          <cell r="CU577">
            <v>7.4999999999999997E-2</v>
          </cell>
          <cell r="CV577">
            <v>4.2999999999999997E-2</v>
          </cell>
          <cell r="CW577">
            <v>5.3999999999999999E-2</v>
          </cell>
          <cell r="CX577">
            <v>7.4999999999999997E-2</v>
          </cell>
          <cell r="CY577">
            <v>5.3999999999999999E-2</v>
          </cell>
          <cell r="CZ577">
            <v>8.5999999999999993E-2</v>
          </cell>
          <cell r="DA577">
            <v>0.14000000000000001</v>
          </cell>
          <cell r="DB577">
            <v>8.5999999999999993E-2</v>
          </cell>
          <cell r="DC577">
            <v>0.14000000000000001</v>
          </cell>
          <cell r="DD577">
            <v>0.108</v>
          </cell>
          <cell r="DE577">
            <v>0.151</v>
          </cell>
          <cell r="DF577">
            <v>0.19400000000000001</v>
          </cell>
          <cell r="DG577">
            <v>0.22600000000000001</v>
          </cell>
          <cell r="DH577">
            <v>0.151</v>
          </cell>
          <cell r="DI577">
            <v>0.22600000000000001</v>
          </cell>
          <cell r="DJ577">
            <v>0.28999999999999998</v>
          </cell>
          <cell r="DK577">
            <v>0.20399999999999999</v>
          </cell>
          <cell r="DL577">
            <v>0.17199999999999999</v>
          </cell>
          <cell r="DM577">
            <v>0.161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1.0999999999999999E-2</v>
          </cell>
          <cell r="DT577">
            <v>1.0999999999999999E-2</v>
          </cell>
          <cell r="DU577">
            <v>0</v>
          </cell>
          <cell r="DV577">
            <v>0</v>
          </cell>
          <cell r="DW577">
            <v>0.79600000000000004</v>
          </cell>
          <cell r="DX577">
            <v>0.69899999999999995</v>
          </cell>
          <cell r="DY577">
            <v>0.66700000000000004</v>
          </cell>
          <cell r="DZ577">
            <v>0.753</v>
          </cell>
          <cell r="EA577">
            <v>0.65600000000000003</v>
          </cell>
          <cell r="EB577">
            <v>0.52700000000000002</v>
          </cell>
          <cell r="EC577">
            <v>0.61299999999999999</v>
          </cell>
          <cell r="ED577">
            <v>0.59099999999999997</v>
          </cell>
          <cell r="EE577">
            <v>0.65600000000000003</v>
          </cell>
          <cell r="EF577">
            <v>0.441</v>
          </cell>
          <cell r="EG577">
            <v>0</v>
          </cell>
          <cell r="EH577">
            <v>0</v>
          </cell>
          <cell r="EJ577">
            <v>0.34399999999999997</v>
          </cell>
          <cell r="EK577">
            <v>3.2000000000000001E-2</v>
          </cell>
          <cell r="EL577">
            <v>3.2000000000000001E-2</v>
          </cell>
          <cell r="EN577">
            <v>6.5000000000000002E-2</v>
          </cell>
          <cell r="EO577">
            <v>0.33300000000000002</v>
          </cell>
          <cell r="EP577">
            <v>0.30099999999999999</v>
          </cell>
          <cell r="ER577">
            <v>3.2000000000000001E-2</v>
          </cell>
          <cell r="ES577">
            <v>1.0999999999999999E-2</v>
          </cell>
          <cell r="ET577">
            <v>1.0999999999999999E-2</v>
          </cell>
          <cell r="EV577">
            <v>0.11799999999999999</v>
          </cell>
          <cell r="EW577">
            <v>0.624</v>
          </cell>
          <cell r="EX577">
            <v>0.65600000000000003</v>
          </cell>
          <cell r="EZ577">
            <v>8.0399999999999991</v>
          </cell>
          <cell r="FA577">
            <v>2.1999999999999999E-2</v>
          </cell>
          <cell r="FB577">
            <v>0</v>
          </cell>
          <cell r="FC577">
            <v>3.2000000000000001E-2</v>
          </cell>
          <cell r="FD577">
            <v>2.1999999999999999E-2</v>
          </cell>
          <cell r="FE577">
            <v>5.3999999999999999E-2</v>
          </cell>
          <cell r="FF577">
            <v>0.108</v>
          </cell>
          <cell r="FG577">
            <v>8.5999999999999993E-2</v>
          </cell>
          <cell r="FH577">
            <v>0.151</v>
          </cell>
          <cell r="FI577">
            <v>8.5999999999999993E-2</v>
          </cell>
          <cell r="FJ577">
            <v>0.40899999999999997</v>
          </cell>
          <cell r="FK577">
            <v>3.2000000000000001E-2</v>
          </cell>
          <cell r="GA577">
            <v>1.0999999999999999E-2</v>
          </cell>
          <cell r="GB577">
            <v>1.0999999999999999E-2</v>
          </cell>
          <cell r="GC577">
            <v>1.0999999999999999E-2</v>
          </cell>
          <cell r="GD577">
            <v>4.2999999999999997E-2</v>
          </cell>
          <cell r="GE577">
            <v>4.2999999999999997E-2</v>
          </cell>
          <cell r="GF577">
            <v>0</v>
          </cell>
          <cell r="GG577">
            <v>0.38700000000000001</v>
          </cell>
          <cell r="GH577">
            <v>0.36599999999999999</v>
          </cell>
          <cell r="GI577">
            <v>0.38700000000000001</v>
          </cell>
          <cell r="GJ577">
            <v>0.376</v>
          </cell>
          <cell r="GK577">
            <v>0.40899999999999997</v>
          </cell>
          <cell r="GL577">
            <v>0.32300000000000001</v>
          </cell>
          <cell r="GM577">
            <v>0.52700000000000002</v>
          </cell>
          <cell r="GN577">
            <v>0.495</v>
          </cell>
          <cell r="GO577">
            <v>0.48399999999999999</v>
          </cell>
          <cell r="GP577">
            <v>0.46200000000000002</v>
          </cell>
          <cell r="GQ577">
            <v>0.40899999999999997</v>
          </cell>
          <cell r="GR577">
            <v>0.56999999999999995</v>
          </cell>
          <cell r="GS577">
            <v>6.5000000000000002E-2</v>
          </cell>
          <cell r="GT577">
            <v>0.11799999999999999</v>
          </cell>
          <cell r="GU577">
            <v>0.108</v>
          </cell>
          <cell r="GV577">
            <v>0.108</v>
          </cell>
          <cell r="GW577">
            <v>0.129</v>
          </cell>
          <cell r="GX577">
            <v>7.4999999999999997E-2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1.0999999999999999E-2</v>
          </cell>
          <cell r="HF577">
            <v>1.0999999999999999E-2</v>
          </cell>
          <cell r="HG577">
            <v>1.0999999999999999E-2</v>
          </cell>
          <cell r="HH577">
            <v>1.0999999999999999E-2</v>
          </cell>
          <cell r="HI577">
            <v>1.0999999999999999E-2</v>
          </cell>
          <cell r="HJ577">
            <v>3.2000000000000001E-2</v>
          </cell>
        </row>
        <row r="578">
          <cell r="G578" t="str">
            <v>PADEREWSKI</v>
          </cell>
          <cell r="L578" t="str">
            <v>Pilsen-Little Village Elementary Network</v>
          </cell>
          <cell r="AB578">
            <v>610273</v>
          </cell>
          <cell r="AR578" t="str">
            <v>48</v>
          </cell>
          <cell r="AS578" t="str">
            <v>strong</v>
          </cell>
          <cell r="AT578" t="str">
            <v>neutral</v>
          </cell>
          <cell r="AU578" t="str">
            <v>neutral</v>
          </cell>
          <cell r="AV578">
            <v>73</v>
          </cell>
          <cell r="AW578">
            <v>57</v>
          </cell>
          <cell r="AX578">
            <v>55</v>
          </cell>
          <cell r="AY578">
            <v>40</v>
          </cell>
          <cell r="AZ578">
            <v>0</v>
          </cell>
          <cell r="BA578">
            <v>0</v>
          </cell>
          <cell r="BB578">
            <v>30</v>
          </cell>
          <cell r="BC578">
            <v>9</v>
          </cell>
          <cell r="BI578">
            <v>2.5000000000000001E-2</v>
          </cell>
          <cell r="BJ578">
            <v>0</v>
          </cell>
          <cell r="BK578">
            <v>0</v>
          </cell>
          <cell r="BL578">
            <v>0</v>
          </cell>
          <cell r="BM578">
            <v>2.5000000000000001E-2</v>
          </cell>
          <cell r="BN578">
            <v>0.05</v>
          </cell>
          <cell r="BO578">
            <v>7.4999999999999997E-2</v>
          </cell>
          <cell r="BP578">
            <v>2.5000000000000001E-2</v>
          </cell>
          <cell r="BQ578">
            <v>0.1</v>
          </cell>
          <cell r="BR578">
            <v>2.5000000000000001E-2</v>
          </cell>
          <cell r="BS578">
            <v>0.1</v>
          </cell>
          <cell r="BT578">
            <v>7.4999999999999997E-2</v>
          </cell>
          <cell r="BU578">
            <v>0.2</v>
          </cell>
          <cell r="BV578">
            <v>0.125</v>
          </cell>
          <cell r="BW578">
            <v>0.17499999999999999</v>
          </cell>
          <cell r="BX578">
            <v>0.15</v>
          </cell>
          <cell r="BY578">
            <v>0.22500000000000001</v>
          </cell>
          <cell r="BZ578">
            <v>0.17499999999999999</v>
          </cell>
          <cell r="CA578">
            <v>2.5000000000000001E-2</v>
          </cell>
          <cell r="CB578">
            <v>0</v>
          </cell>
          <cell r="CC578">
            <v>2.5000000000000001E-2</v>
          </cell>
          <cell r="CD578">
            <v>0</v>
          </cell>
          <cell r="CE578">
            <v>2.5000000000000001E-2</v>
          </cell>
          <cell r="CF578">
            <v>7.4999999999999997E-2</v>
          </cell>
          <cell r="CG578">
            <v>0.67500000000000004</v>
          </cell>
          <cell r="CH578">
            <v>0.85</v>
          </cell>
          <cell r="CI578">
            <v>0.7</v>
          </cell>
          <cell r="CJ578">
            <v>0.82499999999999996</v>
          </cell>
          <cell r="CK578">
            <v>0.625</v>
          </cell>
          <cell r="CL578">
            <v>0.625</v>
          </cell>
          <cell r="CM578">
            <v>0</v>
          </cell>
          <cell r="CN578">
            <v>0</v>
          </cell>
          <cell r="CO578">
            <v>0</v>
          </cell>
          <cell r="CP578">
            <v>2.5000000000000001E-2</v>
          </cell>
          <cell r="CQ578">
            <v>0</v>
          </cell>
          <cell r="CR578">
            <v>0</v>
          </cell>
          <cell r="CS578">
            <v>0</v>
          </cell>
          <cell r="CT578">
            <v>0.17499999999999999</v>
          </cell>
          <cell r="CU578">
            <v>0.05</v>
          </cell>
          <cell r="CV578">
            <v>0</v>
          </cell>
          <cell r="CW578">
            <v>2.5000000000000001E-2</v>
          </cell>
          <cell r="CX578">
            <v>2.5000000000000001E-2</v>
          </cell>
          <cell r="CY578">
            <v>2.5000000000000001E-2</v>
          </cell>
          <cell r="CZ578">
            <v>2.5000000000000001E-2</v>
          </cell>
          <cell r="DA578">
            <v>0.125</v>
          </cell>
          <cell r="DB578">
            <v>2.5000000000000001E-2</v>
          </cell>
          <cell r="DC578">
            <v>0.15</v>
          </cell>
          <cell r="DD578">
            <v>0.1</v>
          </cell>
          <cell r="DE578">
            <v>7.4999999999999997E-2</v>
          </cell>
          <cell r="DF578">
            <v>7.4999999999999997E-2</v>
          </cell>
          <cell r="DG578">
            <v>0.125</v>
          </cell>
          <cell r="DH578">
            <v>0.15</v>
          </cell>
          <cell r="DI578">
            <v>0.2</v>
          </cell>
          <cell r="DJ578">
            <v>0.22500000000000001</v>
          </cell>
          <cell r="DK578">
            <v>0.25</v>
          </cell>
          <cell r="DL578">
            <v>0.1</v>
          </cell>
          <cell r="DM578">
            <v>0.22500000000000001</v>
          </cell>
          <cell r="DN578">
            <v>2.5000000000000001E-2</v>
          </cell>
          <cell r="DO578">
            <v>2.5000000000000001E-2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0.9</v>
          </cell>
          <cell r="DX578">
            <v>0.875</v>
          </cell>
          <cell r="DY578">
            <v>0.85</v>
          </cell>
          <cell r="DZ578">
            <v>0.8</v>
          </cell>
          <cell r="EA578">
            <v>0.77500000000000002</v>
          </cell>
          <cell r="EB578">
            <v>0.65</v>
          </cell>
          <cell r="EC578">
            <v>0.72499999999999998</v>
          </cell>
          <cell r="ED578">
            <v>0.57499999999999996</v>
          </cell>
          <cell r="EE578">
            <v>0.625</v>
          </cell>
          <cell r="EF578">
            <v>0.375</v>
          </cell>
          <cell r="EG578">
            <v>0</v>
          </cell>
          <cell r="EH578">
            <v>0</v>
          </cell>
          <cell r="EJ578">
            <v>0.27500000000000002</v>
          </cell>
          <cell r="EK578">
            <v>7.4999999999999997E-2</v>
          </cell>
          <cell r="EL578">
            <v>2.5000000000000001E-2</v>
          </cell>
          <cell r="EN578">
            <v>0.17499999999999999</v>
          </cell>
          <cell r="EO578">
            <v>0.27500000000000002</v>
          </cell>
          <cell r="EP578">
            <v>0.35</v>
          </cell>
          <cell r="ER578">
            <v>0.05</v>
          </cell>
          <cell r="ES578">
            <v>0.05</v>
          </cell>
          <cell r="ET578">
            <v>7.4999999999999997E-2</v>
          </cell>
          <cell r="EV578">
            <v>0.125</v>
          </cell>
          <cell r="EW578">
            <v>0.6</v>
          </cell>
          <cell r="EX578">
            <v>0.55000000000000004</v>
          </cell>
          <cell r="EZ578">
            <v>7.62</v>
          </cell>
          <cell r="FA578">
            <v>0</v>
          </cell>
          <cell r="FB578">
            <v>0</v>
          </cell>
          <cell r="FC578">
            <v>0.05</v>
          </cell>
          <cell r="FD578">
            <v>2.5000000000000001E-2</v>
          </cell>
          <cell r="FE578">
            <v>0.1</v>
          </cell>
          <cell r="FF578">
            <v>0.1</v>
          </cell>
          <cell r="FG578">
            <v>0.17499999999999999</v>
          </cell>
          <cell r="FH578">
            <v>0.125</v>
          </cell>
          <cell r="FI578">
            <v>2.5000000000000001E-2</v>
          </cell>
          <cell r="FJ578">
            <v>0.32500000000000001</v>
          </cell>
          <cell r="FK578">
            <v>7.4999999999999997E-2</v>
          </cell>
          <cell r="GA578">
            <v>0</v>
          </cell>
          <cell r="GB578">
            <v>2.5000000000000001E-2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0.375</v>
          </cell>
          <cell r="GH578">
            <v>0.4</v>
          </cell>
          <cell r="GI578">
            <v>0.375</v>
          </cell>
          <cell r="GJ578">
            <v>0.35</v>
          </cell>
          <cell r="GK578">
            <v>0.47499999999999998</v>
          </cell>
          <cell r="GL578">
            <v>0.375</v>
          </cell>
          <cell r="GM578">
            <v>0.55000000000000004</v>
          </cell>
          <cell r="GN578">
            <v>0.52500000000000002</v>
          </cell>
          <cell r="GO578">
            <v>0.5</v>
          </cell>
          <cell r="GP578">
            <v>0.57499999999999996</v>
          </cell>
          <cell r="GQ578">
            <v>0.42499999999999999</v>
          </cell>
          <cell r="GR578">
            <v>0.52500000000000002</v>
          </cell>
          <cell r="GS578">
            <v>2.5000000000000001E-2</v>
          </cell>
          <cell r="GT578">
            <v>0</v>
          </cell>
          <cell r="GU578">
            <v>0.05</v>
          </cell>
          <cell r="GV578">
            <v>2.5000000000000001E-2</v>
          </cell>
          <cell r="GW578">
            <v>2.5000000000000001E-2</v>
          </cell>
          <cell r="GX578">
            <v>0.05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0.05</v>
          </cell>
          <cell r="HF578">
            <v>0.05</v>
          </cell>
          <cell r="HG578">
            <v>7.4999999999999997E-2</v>
          </cell>
          <cell r="HH578">
            <v>0.05</v>
          </cell>
          <cell r="HI578">
            <v>7.4999999999999997E-2</v>
          </cell>
          <cell r="HJ578">
            <v>0.05</v>
          </cell>
        </row>
        <row r="579">
          <cell r="G579" t="str">
            <v>JOHNSON</v>
          </cell>
          <cell r="L579" t="str">
            <v>AUSL Schools</v>
          </cell>
          <cell r="AB579">
            <v>610274</v>
          </cell>
          <cell r="AR579" t="str">
            <v>58</v>
          </cell>
          <cell r="AS579" t="str">
            <v>neutral</v>
          </cell>
          <cell r="AT579" t="str">
            <v>neutral</v>
          </cell>
          <cell r="AU579" t="str">
            <v>strong</v>
          </cell>
          <cell r="AV579">
            <v>41</v>
          </cell>
          <cell r="AW579">
            <v>44</v>
          </cell>
          <cell r="AX579">
            <v>69</v>
          </cell>
          <cell r="AY579">
            <v>123</v>
          </cell>
          <cell r="AZ579">
            <v>0</v>
          </cell>
          <cell r="BA579">
            <v>0</v>
          </cell>
          <cell r="BB579">
            <v>119</v>
          </cell>
          <cell r="BC579">
            <v>0</v>
          </cell>
          <cell r="BI579">
            <v>2.4E-2</v>
          </cell>
          <cell r="BJ579">
            <v>4.9000000000000002E-2</v>
          </cell>
          <cell r="BK579">
            <v>2.4E-2</v>
          </cell>
          <cell r="BL579">
            <v>4.9000000000000002E-2</v>
          </cell>
          <cell r="BM579">
            <v>4.9000000000000002E-2</v>
          </cell>
          <cell r="BN579">
            <v>9.8000000000000004E-2</v>
          </cell>
          <cell r="BO579">
            <v>9.8000000000000004E-2</v>
          </cell>
          <cell r="BP579">
            <v>6.5000000000000002E-2</v>
          </cell>
          <cell r="BQ579">
            <v>5.7000000000000002E-2</v>
          </cell>
          <cell r="BR579">
            <v>9.8000000000000004E-2</v>
          </cell>
          <cell r="BS579">
            <v>0.106</v>
          </cell>
          <cell r="BT579">
            <v>0.17100000000000001</v>
          </cell>
          <cell r="BU579">
            <v>0.26</v>
          </cell>
          <cell r="BV579">
            <v>0.22800000000000001</v>
          </cell>
          <cell r="BW579">
            <v>0.26</v>
          </cell>
          <cell r="BX579">
            <v>0.24399999999999999</v>
          </cell>
          <cell r="BY579">
            <v>0.26800000000000002</v>
          </cell>
          <cell r="BZ579">
            <v>0.26</v>
          </cell>
          <cell r="CA579">
            <v>2.4E-2</v>
          </cell>
          <cell r="CB579">
            <v>2.4E-2</v>
          </cell>
          <cell r="CC579">
            <v>1.6E-2</v>
          </cell>
          <cell r="CD579">
            <v>4.1000000000000002E-2</v>
          </cell>
          <cell r="CE579">
            <v>3.3000000000000002E-2</v>
          </cell>
          <cell r="CF579">
            <v>2.4E-2</v>
          </cell>
          <cell r="CG579">
            <v>0.59299999999999997</v>
          </cell>
          <cell r="CH579">
            <v>0.63400000000000001</v>
          </cell>
          <cell r="CI579">
            <v>0.64200000000000002</v>
          </cell>
          <cell r="CJ579">
            <v>0.56899999999999995</v>
          </cell>
          <cell r="CK579">
            <v>0.54500000000000004</v>
          </cell>
          <cell r="CL579">
            <v>0.44700000000000001</v>
          </cell>
          <cell r="CM579">
            <v>1.6E-2</v>
          </cell>
          <cell r="CN579">
            <v>1.6E-2</v>
          </cell>
          <cell r="CO579">
            <v>3.3000000000000002E-2</v>
          </cell>
          <cell r="CP579">
            <v>3.3000000000000002E-2</v>
          </cell>
          <cell r="CQ579">
            <v>4.1000000000000002E-2</v>
          </cell>
          <cell r="CR579">
            <v>4.1000000000000002E-2</v>
          </cell>
          <cell r="CS579">
            <v>4.9000000000000002E-2</v>
          </cell>
          <cell r="CT579">
            <v>7.2999999999999995E-2</v>
          </cell>
          <cell r="CU579">
            <v>7.2999999999999995E-2</v>
          </cell>
          <cell r="CV579">
            <v>4.1000000000000002E-2</v>
          </cell>
          <cell r="CW579">
            <v>3.3000000000000002E-2</v>
          </cell>
          <cell r="CX579">
            <v>2.4E-2</v>
          </cell>
          <cell r="CY579">
            <v>4.1000000000000002E-2</v>
          </cell>
          <cell r="CZ579">
            <v>2.4E-2</v>
          </cell>
          <cell r="DA579">
            <v>7.2999999999999995E-2</v>
          </cell>
          <cell r="DB579">
            <v>9.8000000000000004E-2</v>
          </cell>
          <cell r="DC579">
            <v>0.122</v>
          </cell>
          <cell r="DD579">
            <v>7.2999999999999995E-2</v>
          </cell>
          <cell r="DE579">
            <v>0.13</v>
          </cell>
          <cell r="DF579">
            <v>0.13800000000000001</v>
          </cell>
          <cell r="DG579">
            <v>0.20300000000000001</v>
          </cell>
          <cell r="DH579">
            <v>0.17100000000000001</v>
          </cell>
          <cell r="DI579">
            <v>0.16300000000000001</v>
          </cell>
          <cell r="DJ579">
            <v>0.24399999999999999</v>
          </cell>
          <cell r="DK579">
            <v>0.22800000000000001</v>
          </cell>
          <cell r="DL579">
            <v>0.154</v>
          </cell>
          <cell r="DM579">
            <v>0.22800000000000001</v>
          </cell>
          <cell r="DN579">
            <v>8.0000000000000002E-3</v>
          </cell>
          <cell r="DO579">
            <v>1.6E-2</v>
          </cell>
          <cell r="DP579">
            <v>8.0000000000000002E-3</v>
          </cell>
          <cell r="DQ579">
            <v>8.0000000000000002E-3</v>
          </cell>
          <cell r="DR579">
            <v>1.6E-2</v>
          </cell>
          <cell r="DS579">
            <v>1.6E-2</v>
          </cell>
          <cell r="DT579">
            <v>1.6E-2</v>
          </cell>
          <cell r="DU579">
            <v>8.0000000000000002E-3</v>
          </cell>
          <cell r="DV579">
            <v>3.3000000000000002E-2</v>
          </cell>
          <cell r="DW579">
            <v>0.80500000000000005</v>
          </cell>
          <cell r="DX579">
            <v>0.79700000000000004</v>
          </cell>
          <cell r="DY579">
            <v>0.73199999999999998</v>
          </cell>
          <cell r="DZ579">
            <v>0.748</v>
          </cell>
          <cell r="EA579">
            <v>0.75600000000000001</v>
          </cell>
          <cell r="EB579">
            <v>0.626</v>
          </cell>
          <cell r="EC579">
            <v>0.61</v>
          </cell>
          <cell r="ED579">
            <v>0.64200000000000002</v>
          </cell>
          <cell r="EE579">
            <v>0.59299999999999997</v>
          </cell>
          <cell r="EF579">
            <v>0.504</v>
          </cell>
          <cell r="EG579">
            <v>2.4E-2</v>
          </cell>
          <cell r="EH579">
            <v>2.4E-2</v>
          </cell>
          <cell r="EJ579">
            <v>0.187</v>
          </cell>
          <cell r="EK579">
            <v>5.7000000000000002E-2</v>
          </cell>
          <cell r="EL579">
            <v>4.1000000000000002E-2</v>
          </cell>
          <cell r="EN579">
            <v>0.106</v>
          </cell>
          <cell r="EO579">
            <v>0.17100000000000001</v>
          </cell>
          <cell r="EP579">
            <v>0.17899999999999999</v>
          </cell>
          <cell r="ER579">
            <v>7.2999999999999995E-2</v>
          </cell>
          <cell r="ES579">
            <v>0.106</v>
          </cell>
          <cell r="ET579">
            <v>0.13</v>
          </cell>
          <cell r="EV579">
            <v>0.13</v>
          </cell>
          <cell r="EW579">
            <v>0.64200000000000002</v>
          </cell>
          <cell r="EX579">
            <v>0.626</v>
          </cell>
          <cell r="EZ579">
            <v>8.08</v>
          </cell>
          <cell r="FA579">
            <v>4.1000000000000002E-2</v>
          </cell>
          <cell r="FB579">
            <v>8.0000000000000002E-3</v>
          </cell>
          <cell r="FC579">
            <v>0</v>
          </cell>
          <cell r="FD579">
            <v>4.1000000000000002E-2</v>
          </cell>
          <cell r="FE579">
            <v>3.3000000000000002E-2</v>
          </cell>
          <cell r="FF579">
            <v>6.5000000000000002E-2</v>
          </cell>
          <cell r="FG579">
            <v>8.1000000000000003E-2</v>
          </cell>
          <cell r="FH579">
            <v>0.14599999999999999</v>
          </cell>
          <cell r="FI579">
            <v>0.13</v>
          </cell>
          <cell r="FJ579">
            <v>0.374</v>
          </cell>
          <cell r="FK579">
            <v>8.1000000000000003E-2</v>
          </cell>
          <cell r="GA579">
            <v>2.4E-2</v>
          </cell>
          <cell r="GB579">
            <v>2.4E-2</v>
          </cell>
          <cell r="GC579">
            <v>3.3000000000000002E-2</v>
          </cell>
          <cell r="GD579">
            <v>2.4E-2</v>
          </cell>
          <cell r="GE579">
            <v>4.1000000000000002E-2</v>
          </cell>
          <cell r="GF579">
            <v>2.4E-2</v>
          </cell>
          <cell r="GG579">
            <v>0.26</v>
          </cell>
          <cell r="GH579">
            <v>0.16300000000000001</v>
          </cell>
          <cell r="GI579">
            <v>0.187</v>
          </cell>
          <cell r="GJ579">
            <v>0.24399999999999999</v>
          </cell>
          <cell r="GK579">
            <v>0.32500000000000001</v>
          </cell>
          <cell r="GL579">
            <v>0.21099999999999999</v>
          </cell>
          <cell r="GM579">
            <v>0.59299999999999997</v>
          </cell>
          <cell r="GN579">
            <v>0.48799999999999999</v>
          </cell>
          <cell r="GO579">
            <v>0.53700000000000003</v>
          </cell>
          <cell r="GP579">
            <v>0.53700000000000003</v>
          </cell>
          <cell r="GQ579">
            <v>0.40699999999999997</v>
          </cell>
          <cell r="GR579">
            <v>0.626</v>
          </cell>
          <cell r="GS579">
            <v>5.7000000000000002E-2</v>
          </cell>
          <cell r="GT579">
            <v>0.22800000000000001</v>
          </cell>
          <cell r="GU579">
            <v>0.17899999999999999</v>
          </cell>
          <cell r="GV579">
            <v>0.114</v>
          </cell>
          <cell r="GW579">
            <v>0.122</v>
          </cell>
          <cell r="GX579">
            <v>4.9000000000000002E-2</v>
          </cell>
          <cell r="GY579">
            <v>0</v>
          </cell>
          <cell r="GZ579">
            <v>8.0000000000000002E-3</v>
          </cell>
          <cell r="HA579">
            <v>0</v>
          </cell>
          <cell r="HB579">
            <v>8.0000000000000002E-3</v>
          </cell>
          <cell r="HC579">
            <v>8.0000000000000002E-3</v>
          </cell>
          <cell r="HD579">
            <v>8.0000000000000002E-3</v>
          </cell>
          <cell r="HE579">
            <v>6.5000000000000002E-2</v>
          </cell>
          <cell r="HF579">
            <v>8.8999999999999996E-2</v>
          </cell>
          <cell r="HG579">
            <v>6.5000000000000002E-2</v>
          </cell>
          <cell r="HH579">
            <v>7.2999999999999995E-2</v>
          </cell>
          <cell r="HI579">
            <v>9.8000000000000004E-2</v>
          </cell>
          <cell r="HJ579">
            <v>8.1000000000000003E-2</v>
          </cell>
        </row>
        <row r="580">
          <cell r="G580" t="str">
            <v>MOLLISON</v>
          </cell>
          <cell r="L580" t="str">
            <v>Burnham Park Elementary Network</v>
          </cell>
          <cell r="AB580">
            <v>610276</v>
          </cell>
          <cell r="AR580" t="str">
            <v>66</v>
          </cell>
          <cell r="AS580" t="str">
            <v>strong</v>
          </cell>
          <cell r="AT580" t="str">
            <v>neutral</v>
          </cell>
          <cell r="AU580" t="str">
            <v>neutral</v>
          </cell>
          <cell r="AV580">
            <v>63</v>
          </cell>
          <cell r="AW580">
            <v>54</v>
          </cell>
          <cell r="AX580">
            <v>56</v>
          </cell>
          <cell r="AY580">
            <v>108</v>
          </cell>
          <cell r="AZ580">
            <v>0</v>
          </cell>
          <cell r="BA580">
            <v>0</v>
          </cell>
          <cell r="BB580">
            <v>104</v>
          </cell>
          <cell r="BC580">
            <v>0</v>
          </cell>
          <cell r="BI580">
            <v>8.9999999999999993E-3</v>
          </cell>
          <cell r="BJ580">
            <v>1.9E-2</v>
          </cell>
          <cell r="BK580">
            <v>8.9999999999999993E-3</v>
          </cell>
          <cell r="BL580">
            <v>8.9999999999999993E-3</v>
          </cell>
          <cell r="BM580">
            <v>1.9E-2</v>
          </cell>
          <cell r="BN580">
            <v>2.8000000000000001E-2</v>
          </cell>
          <cell r="BO580">
            <v>4.5999999999999999E-2</v>
          </cell>
          <cell r="BP580">
            <v>6.5000000000000002E-2</v>
          </cell>
          <cell r="BQ580">
            <v>3.6999999999999998E-2</v>
          </cell>
          <cell r="BR580">
            <v>3.6999999999999998E-2</v>
          </cell>
          <cell r="BS580">
            <v>8.3000000000000004E-2</v>
          </cell>
          <cell r="BT580">
            <v>5.6000000000000001E-2</v>
          </cell>
          <cell r="BU580">
            <v>0.26900000000000002</v>
          </cell>
          <cell r="BV580">
            <v>0.16700000000000001</v>
          </cell>
          <cell r="BW580">
            <v>0.34300000000000003</v>
          </cell>
          <cell r="BX580">
            <v>0.14799999999999999</v>
          </cell>
          <cell r="BY580">
            <v>0.315</v>
          </cell>
          <cell r="BZ580">
            <v>0.38</v>
          </cell>
          <cell r="CA580">
            <v>0</v>
          </cell>
          <cell r="CB580">
            <v>0</v>
          </cell>
          <cell r="CC580">
            <v>8.9999999999999993E-3</v>
          </cell>
          <cell r="CD580">
            <v>8.9999999999999993E-3</v>
          </cell>
          <cell r="CE580">
            <v>1.9E-2</v>
          </cell>
          <cell r="CF580">
            <v>3.6999999999999998E-2</v>
          </cell>
          <cell r="CG580">
            <v>0.67600000000000005</v>
          </cell>
          <cell r="CH580">
            <v>0.75</v>
          </cell>
          <cell r="CI580">
            <v>0.60199999999999998</v>
          </cell>
          <cell r="CJ580">
            <v>0.79600000000000004</v>
          </cell>
          <cell r="CK580">
            <v>0.56499999999999995</v>
          </cell>
          <cell r="CL580">
            <v>0.5</v>
          </cell>
          <cell r="CM580">
            <v>0</v>
          </cell>
          <cell r="CN580">
            <v>1.9E-2</v>
          </cell>
          <cell r="CO580">
            <v>8.9999999999999993E-3</v>
          </cell>
          <cell r="CP580">
            <v>0</v>
          </cell>
          <cell r="CQ580">
            <v>8.9999999999999993E-3</v>
          </cell>
          <cell r="CR580">
            <v>1.9E-2</v>
          </cell>
          <cell r="CS580">
            <v>0</v>
          </cell>
          <cell r="CT580">
            <v>1.9E-2</v>
          </cell>
          <cell r="CU580">
            <v>8.9999999999999993E-3</v>
          </cell>
          <cell r="CV580">
            <v>2.8000000000000001E-2</v>
          </cell>
          <cell r="CW580">
            <v>2.8000000000000001E-2</v>
          </cell>
          <cell r="CX580">
            <v>1.9E-2</v>
          </cell>
          <cell r="CY580">
            <v>2.8000000000000001E-2</v>
          </cell>
          <cell r="CZ580">
            <v>1.9E-2</v>
          </cell>
          <cell r="DA580">
            <v>7.3999999999999996E-2</v>
          </cell>
          <cell r="DB580">
            <v>4.5999999999999999E-2</v>
          </cell>
          <cell r="DC580">
            <v>9.2999999999999999E-2</v>
          </cell>
          <cell r="DD580">
            <v>7.3999999999999996E-2</v>
          </cell>
          <cell r="DE580">
            <v>0.13</v>
          </cell>
          <cell r="DF580">
            <v>0.14799999999999999</v>
          </cell>
          <cell r="DG580">
            <v>0.20399999999999999</v>
          </cell>
          <cell r="DH580">
            <v>0.16700000000000001</v>
          </cell>
          <cell r="DI580">
            <v>0.17599999999999999</v>
          </cell>
          <cell r="DJ580">
            <v>0.29599999999999999</v>
          </cell>
          <cell r="DK580">
            <v>0.32400000000000001</v>
          </cell>
          <cell r="DL580">
            <v>0.25900000000000001</v>
          </cell>
          <cell r="DM580">
            <v>0.24099999999999999</v>
          </cell>
          <cell r="DN580">
            <v>8.9999999999999993E-3</v>
          </cell>
          <cell r="DO580">
            <v>8.9999999999999993E-3</v>
          </cell>
          <cell r="DP580">
            <v>0</v>
          </cell>
          <cell r="DQ580">
            <v>0</v>
          </cell>
          <cell r="DR580">
            <v>1.9E-2</v>
          </cell>
          <cell r="DS580">
            <v>0</v>
          </cell>
          <cell r="DT580">
            <v>8.9999999999999993E-3</v>
          </cell>
          <cell r="DU580">
            <v>0</v>
          </cell>
          <cell r="DV580">
            <v>8.9999999999999993E-3</v>
          </cell>
          <cell r="DW580">
            <v>0.83299999999999996</v>
          </cell>
          <cell r="DX580">
            <v>0.79600000000000004</v>
          </cell>
          <cell r="DY580">
            <v>0.76900000000000002</v>
          </cell>
          <cell r="DZ580">
            <v>0.80600000000000005</v>
          </cell>
          <cell r="EA580">
            <v>0.77800000000000002</v>
          </cell>
          <cell r="EB580">
            <v>0.61099999999999999</v>
          </cell>
          <cell r="EC580">
            <v>0.62</v>
          </cell>
          <cell r="ED580">
            <v>0.63</v>
          </cell>
          <cell r="EE580">
            <v>0.66700000000000004</v>
          </cell>
          <cell r="EF580">
            <v>0.32400000000000001</v>
          </cell>
          <cell r="EG580">
            <v>3.6999999999999998E-2</v>
          </cell>
          <cell r="EH580">
            <v>0</v>
          </cell>
          <cell r="EJ580">
            <v>0.32400000000000001</v>
          </cell>
          <cell r="EK580">
            <v>8.3000000000000004E-2</v>
          </cell>
          <cell r="EL580">
            <v>4.5999999999999999E-2</v>
          </cell>
          <cell r="EN580">
            <v>0.157</v>
          </cell>
          <cell r="EO580">
            <v>0.37</v>
          </cell>
          <cell r="EP580">
            <v>0.34300000000000003</v>
          </cell>
          <cell r="ER580">
            <v>2.8000000000000001E-2</v>
          </cell>
          <cell r="ES580">
            <v>1.9E-2</v>
          </cell>
          <cell r="ET580">
            <v>6.5000000000000002E-2</v>
          </cell>
          <cell r="EV580">
            <v>0.16700000000000001</v>
          </cell>
          <cell r="EW580">
            <v>0.49099999999999999</v>
          </cell>
          <cell r="EX580">
            <v>0.54600000000000004</v>
          </cell>
          <cell r="EZ580">
            <v>7.52</v>
          </cell>
          <cell r="FA580">
            <v>2.8000000000000001E-2</v>
          </cell>
          <cell r="FB580">
            <v>8.9999999999999993E-3</v>
          </cell>
          <cell r="FC580">
            <v>1.9E-2</v>
          </cell>
          <cell r="FD580">
            <v>5.6000000000000001E-2</v>
          </cell>
          <cell r="FE580">
            <v>8.3000000000000004E-2</v>
          </cell>
          <cell r="FF580">
            <v>0.10199999999999999</v>
          </cell>
          <cell r="FG580">
            <v>9.2999999999999999E-2</v>
          </cell>
          <cell r="FH580">
            <v>0.19400000000000001</v>
          </cell>
          <cell r="FI580">
            <v>0.157</v>
          </cell>
          <cell r="FJ580">
            <v>0.24099999999999999</v>
          </cell>
          <cell r="FK580">
            <v>1.9E-2</v>
          </cell>
          <cell r="GA580">
            <v>0</v>
          </cell>
          <cell r="GB580">
            <v>0</v>
          </cell>
          <cell r="GC580">
            <v>3.6999999999999998E-2</v>
          </cell>
          <cell r="GD580">
            <v>1.9E-2</v>
          </cell>
          <cell r="GE580">
            <v>3.6999999999999998E-2</v>
          </cell>
          <cell r="GF580">
            <v>0</v>
          </cell>
          <cell r="GG580">
            <v>0.34300000000000003</v>
          </cell>
          <cell r="GH580">
            <v>0.32400000000000001</v>
          </cell>
          <cell r="GI580">
            <v>0.315</v>
          </cell>
          <cell r="GJ580">
            <v>0.36099999999999999</v>
          </cell>
          <cell r="GK580">
            <v>0.42599999999999999</v>
          </cell>
          <cell r="GL580">
            <v>0.35199999999999998</v>
          </cell>
          <cell r="GM580">
            <v>0.57399999999999995</v>
          </cell>
          <cell r="GN580">
            <v>0.47199999999999998</v>
          </cell>
          <cell r="GO580">
            <v>0.45400000000000001</v>
          </cell>
          <cell r="GP580">
            <v>0.53700000000000003</v>
          </cell>
          <cell r="GQ580">
            <v>0.42599999999999999</v>
          </cell>
          <cell r="GR580">
            <v>0.58299999999999996</v>
          </cell>
          <cell r="GS580">
            <v>4.5999999999999999E-2</v>
          </cell>
          <cell r="GT580">
            <v>0.157</v>
          </cell>
          <cell r="GU580">
            <v>0.12</v>
          </cell>
          <cell r="GV580">
            <v>3.6999999999999998E-2</v>
          </cell>
          <cell r="GW580">
            <v>4.5999999999999999E-2</v>
          </cell>
          <cell r="GX580">
            <v>2.8000000000000001E-2</v>
          </cell>
          <cell r="GY580">
            <v>2.8000000000000001E-2</v>
          </cell>
          <cell r="GZ580">
            <v>2.8000000000000001E-2</v>
          </cell>
          <cell r="HA580">
            <v>5.6000000000000001E-2</v>
          </cell>
          <cell r="HB580">
            <v>2.8000000000000001E-2</v>
          </cell>
          <cell r="HC580">
            <v>3.6999999999999998E-2</v>
          </cell>
          <cell r="HD580">
            <v>2.8000000000000001E-2</v>
          </cell>
          <cell r="HE580">
            <v>8.9999999999999993E-3</v>
          </cell>
          <cell r="HF580">
            <v>1.9E-2</v>
          </cell>
          <cell r="HG580">
            <v>1.9E-2</v>
          </cell>
          <cell r="HH580">
            <v>1.9E-2</v>
          </cell>
          <cell r="HI580">
            <v>2.8000000000000001E-2</v>
          </cell>
          <cell r="HJ580">
            <v>8.9999999999999993E-3</v>
          </cell>
        </row>
        <row r="581">
          <cell r="G581" t="str">
            <v>OVERTON</v>
          </cell>
          <cell r="L581" t="str">
            <v>Burnham Park Elementary Network</v>
          </cell>
          <cell r="AB581">
            <v>610277</v>
          </cell>
          <cell r="AR581" t="str">
            <v>&lt; 30</v>
          </cell>
          <cell r="AS581" t="str">
            <v/>
          </cell>
          <cell r="AT581" t="str">
            <v/>
          </cell>
          <cell r="AU581" t="str">
            <v/>
          </cell>
        </row>
        <row r="582">
          <cell r="G582" t="str">
            <v>TANNER</v>
          </cell>
          <cell r="L582" t="str">
            <v>Skyway Elementary Network</v>
          </cell>
          <cell r="AB582">
            <v>610279</v>
          </cell>
          <cell r="AR582" t="str">
            <v>&gt; 75</v>
          </cell>
          <cell r="AS582" t="str">
            <v>weak</v>
          </cell>
          <cell r="AT582" t="str">
            <v>neutral</v>
          </cell>
          <cell r="AU582" t="str">
            <v>weak</v>
          </cell>
          <cell r="AV582">
            <v>32</v>
          </cell>
          <cell r="AW582">
            <v>43</v>
          </cell>
          <cell r="AX582">
            <v>23</v>
          </cell>
          <cell r="AY582">
            <v>194</v>
          </cell>
          <cell r="AZ582">
            <v>3</v>
          </cell>
          <cell r="BA582">
            <v>0</v>
          </cell>
          <cell r="BB582">
            <v>181</v>
          </cell>
          <cell r="BC582">
            <v>2</v>
          </cell>
          <cell r="BI582">
            <v>0.01</v>
          </cell>
          <cell r="BJ582">
            <v>5.1999999999999998E-2</v>
          </cell>
          <cell r="BK582">
            <v>5.7000000000000002E-2</v>
          </cell>
          <cell r="BL582">
            <v>3.1E-2</v>
          </cell>
          <cell r="BM582">
            <v>0.10299999999999999</v>
          </cell>
          <cell r="BN582">
            <v>0.14399999999999999</v>
          </cell>
          <cell r="BO582">
            <v>0.13400000000000001</v>
          </cell>
          <cell r="BP582">
            <v>0.11899999999999999</v>
          </cell>
          <cell r="BQ582">
            <v>9.2999999999999999E-2</v>
          </cell>
          <cell r="BR582">
            <v>8.7999999999999995E-2</v>
          </cell>
          <cell r="BS582">
            <v>9.2999999999999999E-2</v>
          </cell>
          <cell r="BT582">
            <v>0.124</v>
          </cell>
          <cell r="BU582">
            <v>0.25800000000000001</v>
          </cell>
          <cell r="BV582">
            <v>0.20100000000000001</v>
          </cell>
          <cell r="BW582">
            <v>0.314</v>
          </cell>
          <cell r="BX582">
            <v>0.222</v>
          </cell>
          <cell r="BY582">
            <v>0.309</v>
          </cell>
          <cell r="BZ582">
            <v>0.222</v>
          </cell>
          <cell r="CA582">
            <v>5.0000000000000001E-3</v>
          </cell>
          <cell r="CB582">
            <v>0</v>
          </cell>
          <cell r="CC582">
            <v>3.1E-2</v>
          </cell>
          <cell r="CD582">
            <v>2.1000000000000001E-2</v>
          </cell>
          <cell r="CE582">
            <v>3.5999999999999997E-2</v>
          </cell>
          <cell r="CF582">
            <v>4.5999999999999999E-2</v>
          </cell>
          <cell r="CG582">
            <v>0.59299999999999997</v>
          </cell>
          <cell r="CH582">
            <v>0.629</v>
          </cell>
          <cell r="CI582">
            <v>0.505</v>
          </cell>
          <cell r="CJ582">
            <v>0.63900000000000001</v>
          </cell>
          <cell r="CK582">
            <v>0.45900000000000002</v>
          </cell>
          <cell r="CL582">
            <v>0.46400000000000002</v>
          </cell>
          <cell r="CM582">
            <v>0</v>
          </cell>
          <cell r="CN582">
            <v>0.01</v>
          </cell>
          <cell r="CO582">
            <v>5.0000000000000001E-3</v>
          </cell>
          <cell r="CP582">
            <v>3.5999999999999997E-2</v>
          </cell>
          <cell r="CQ582">
            <v>2.5999999999999999E-2</v>
          </cell>
          <cell r="CR582">
            <v>2.1000000000000001E-2</v>
          </cell>
          <cell r="CS582">
            <v>0.01</v>
          </cell>
          <cell r="CT582">
            <v>5.1999999999999998E-2</v>
          </cell>
          <cell r="CU582">
            <v>4.1000000000000002E-2</v>
          </cell>
          <cell r="CV582">
            <v>5.7000000000000002E-2</v>
          </cell>
          <cell r="CW582">
            <v>4.5999999999999999E-2</v>
          </cell>
          <cell r="CX582">
            <v>4.5999999999999999E-2</v>
          </cell>
          <cell r="CY582">
            <v>4.1000000000000002E-2</v>
          </cell>
          <cell r="CZ582">
            <v>3.1E-2</v>
          </cell>
          <cell r="DA582">
            <v>0.10299999999999999</v>
          </cell>
          <cell r="DB582">
            <v>9.8000000000000004E-2</v>
          </cell>
          <cell r="DC582">
            <v>0.11899999999999999</v>
          </cell>
          <cell r="DD582">
            <v>9.2999999999999999E-2</v>
          </cell>
          <cell r="DE582">
            <v>0.14899999999999999</v>
          </cell>
          <cell r="DF582">
            <v>0.13900000000000001</v>
          </cell>
          <cell r="DG582">
            <v>0.155</v>
          </cell>
          <cell r="DH582">
            <v>0.16</v>
          </cell>
          <cell r="DI582">
            <v>0.186</v>
          </cell>
          <cell r="DJ582">
            <v>0.222</v>
          </cell>
          <cell r="DK582">
            <v>0.20599999999999999</v>
          </cell>
          <cell r="DL582">
            <v>0.20599999999999999</v>
          </cell>
          <cell r="DM582">
            <v>0.191</v>
          </cell>
          <cell r="DN582">
            <v>1.4999999999999999E-2</v>
          </cell>
          <cell r="DO582">
            <v>1.4999999999999999E-2</v>
          </cell>
          <cell r="DP582">
            <v>2.1000000000000001E-2</v>
          </cell>
          <cell r="DQ582">
            <v>2.5999999999999999E-2</v>
          </cell>
          <cell r="DR582">
            <v>3.1E-2</v>
          </cell>
          <cell r="DS582">
            <v>2.1000000000000001E-2</v>
          </cell>
          <cell r="DT582">
            <v>2.1000000000000001E-2</v>
          </cell>
          <cell r="DU582">
            <v>2.5999999999999999E-2</v>
          </cell>
          <cell r="DV582">
            <v>3.5999999999999997E-2</v>
          </cell>
          <cell r="DW582">
            <v>0.77800000000000002</v>
          </cell>
          <cell r="DX582">
            <v>0.78900000000000003</v>
          </cell>
          <cell r="DY582">
            <v>0.77300000000000002</v>
          </cell>
          <cell r="DZ582">
            <v>0.73699999999999999</v>
          </cell>
          <cell r="EA582">
            <v>0.72699999999999998</v>
          </cell>
          <cell r="EB582">
            <v>0.63400000000000001</v>
          </cell>
          <cell r="EC582">
            <v>0.66500000000000004</v>
          </cell>
          <cell r="ED582">
            <v>0.59799999999999998</v>
          </cell>
          <cell r="EE582">
            <v>0.63900000000000001</v>
          </cell>
          <cell r="EF582">
            <v>0.35099999999999998</v>
          </cell>
          <cell r="EG582">
            <v>8.7999999999999995E-2</v>
          </cell>
          <cell r="EH582">
            <v>7.6999999999999999E-2</v>
          </cell>
          <cell r="EJ582">
            <v>0.27800000000000002</v>
          </cell>
          <cell r="EK582">
            <v>0.124</v>
          </cell>
          <cell r="EL582">
            <v>7.6999999999999999E-2</v>
          </cell>
          <cell r="EN582">
            <v>0.108</v>
          </cell>
          <cell r="EO582">
            <v>0.23699999999999999</v>
          </cell>
          <cell r="EP582">
            <v>0.27800000000000002</v>
          </cell>
          <cell r="ER582">
            <v>5.1999999999999998E-2</v>
          </cell>
          <cell r="ES582">
            <v>6.2E-2</v>
          </cell>
          <cell r="ET582">
            <v>8.7999999999999995E-2</v>
          </cell>
          <cell r="EV582">
            <v>0.21099999999999999</v>
          </cell>
          <cell r="EW582">
            <v>0.49</v>
          </cell>
          <cell r="EX582">
            <v>0.47899999999999998</v>
          </cell>
          <cell r="EZ582">
            <v>6.66</v>
          </cell>
          <cell r="FA582">
            <v>8.7999999999999995E-2</v>
          </cell>
          <cell r="FB582">
            <v>3.1E-2</v>
          </cell>
          <cell r="FC582">
            <v>2.5999999999999999E-2</v>
          </cell>
          <cell r="FD582">
            <v>4.5999999999999999E-2</v>
          </cell>
          <cell r="FE582">
            <v>0.13400000000000001</v>
          </cell>
          <cell r="FF582">
            <v>7.6999999999999999E-2</v>
          </cell>
          <cell r="FG582">
            <v>9.2999999999999999E-2</v>
          </cell>
          <cell r="FH582">
            <v>0.16</v>
          </cell>
          <cell r="FI582">
            <v>7.6999999999999999E-2</v>
          </cell>
          <cell r="FJ582">
            <v>0.21099999999999999</v>
          </cell>
          <cell r="FK582">
            <v>5.7000000000000002E-2</v>
          </cell>
          <cell r="GA582">
            <v>3.5999999999999997E-2</v>
          </cell>
          <cell r="GB582">
            <v>3.5999999999999997E-2</v>
          </cell>
          <cell r="GC582">
            <v>5.1999999999999998E-2</v>
          </cell>
          <cell r="GD582">
            <v>5.7000000000000002E-2</v>
          </cell>
          <cell r="GE582">
            <v>0.191</v>
          </cell>
          <cell r="GF582">
            <v>4.1000000000000002E-2</v>
          </cell>
          <cell r="GG582">
            <v>0.36099999999999999</v>
          </cell>
          <cell r="GH582">
            <v>0.33500000000000002</v>
          </cell>
          <cell r="GI582">
            <v>0.27300000000000002</v>
          </cell>
          <cell r="GJ582">
            <v>0.38700000000000001</v>
          </cell>
          <cell r="GK582">
            <v>0.376</v>
          </cell>
          <cell r="GL582">
            <v>0.44800000000000001</v>
          </cell>
          <cell r="GM582">
            <v>0.5</v>
          </cell>
          <cell r="GN582">
            <v>0.32500000000000001</v>
          </cell>
          <cell r="GO582">
            <v>0.28399999999999997</v>
          </cell>
          <cell r="GP582">
            <v>0.36099999999999999</v>
          </cell>
          <cell r="GQ582">
            <v>0.27800000000000002</v>
          </cell>
          <cell r="GR582">
            <v>0.39700000000000002</v>
          </cell>
          <cell r="GS582">
            <v>3.1E-2</v>
          </cell>
          <cell r="GT582">
            <v>0.216</v>
          </cell>
          <cell r="GU582">
            <v>0.17499999999999999</v>
          </cell>
          <cell r="GV582">
            <v>9.2999999999999999E-2</v>
          </cell>
          <cell r="GW582">
            <v>7.6999999999999999E-2</v>
          </cell>
          <cell r="GX582">
            <v>4.1000000000000002E-2</v>
          </cell>
          <cell r="GY582">
            <v>3.1E-2</v>
          </cell>
          <cell r="GZ582">
            <v>2.5999999999999999E-2</v>
          </cell>
          <cell r="HA582">
            <v>0.13900000000000001</v>
          </cell>
          <cell r="HB582">
            <v>2.5999999999999999E-2</v>
          </cell>
          <cell r="HC582">
            <v>2.1000000000000001E-2</v>
          </cell>
          <cell r="HD582">
            <v>2.1000000000000001E-2</v>
          </cell>
          <cell r="HE582">
            <v>4.1000000000000002E-2</v>
          </cell>
          <cell r="HF582">
            <v>6.2E-2</v>
          </cell>
          <cell r="HG582">
            <v>7.6999999999999999E-2</v>
          </cell>
          <cell r="HH582">
            <v>7.6999999999999999E-2</v>
          </cell>
          <cell r="HI582">
            <v>5.7000000000000002E-2</v>
          </cell>
          <cell r="HJ582">
            <v>5.1999999999999998E-2</v>
          </cell>
        </row>
        <row r="583">
          <cell r="G583" t="str">
            <v>BUCKINGHAM</v>
          </cell>
          <cell r="L583" t="str">
            <v>Skyway Elementary Network</v>
          </cell>
          <cell r="AB583">
            <v>610280</v>
          </cell>
          <cell r="AR583" t="str">
            <v>&gt; 75</v>
          </cell>
          <cell r="AS583" t="str">
            <v>strong</v>
          </cell>
          <cell r="AT583" t="str">
            <v>neutral</v>
          </cell>
          <cell r="AU583" t="str">
            <v>strong</v>
          </cell>
          <cell r="AV583">
            <v>74</v>
          </cell>
          <cell r="AW583">
            <v>43</v>
          </cell>
          <cell r="AX583">
            <v>72</v>
          </cell>
          <cell r="AY583">
            <v>24</v>
          </cell>
          <cell r="AZ583">
            <v>2</v>
          </cell>
          <cell r="BA583">
            <v>0</v>
          </cell>
          <cell r="BB583">
            <v>20</v>
          </cell>
          <cell r="BC583">
            <v>1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4.2000000000000003E-2</v>
          </cell>
          <cell r="BO583">
            <v>0</v>
          </cell>
          <cell r="BP583">
            <v>0</v>
          </cell>
          <cell r="BQ583">
            <v>4.2000000000000003E-2</v>
          </cell>
          <cell r="BR583">
            <v>4.2000000000000003E-2</v>
          </cell>
          <cell r="BS583">
            <v>4.2000000000000003E-2</v>
          </cell>
          <cell r="BT583">
            <v>0.20799999999999999</v>
          </cell>
          <cell r="BU583">
            <v>0.20799999999999999</v>
          </cell>
          <cell r="BV583">
            <v>8.3000000000000004E-2</v>
          </cell>
          <cell r="BW583">
            <v>0.20799999999999999</v>
          </cell>
          <cell r="BX583">
            <v>0.16700000000000001</v>
          </cell>
          <cell r="BY583">
            <v>0.375</v>
          </cell>
          <cell r="BZ583">
            <v>0.16700000000000001</v>
          </cell>
          <cell r="CA583">
            <v>0</v>
          </cell>
          <cell r="CB583">
            <v>8.3000000000000004E-2</v>
          </cell>
          <cell r="CC583">
            <v>0</v>
          </cell>
          <cell r="CD583">
            <v>0</v>
          </cell>
          <cell r="CE583">
            <v>0</v>
          </cell>
          <cell r="CF583">
            <v>4.2000000000000003E-2</v>
          </cell>
          <cell r="CG583">
            <v>0.79200000000000004</v>
          </cell>
          <cell r="CH583">
            <v>0.83299999999999996</v>
          </cell>
          <cell r="CI583">
            <v>0.75</v>
          </cell>
          <cell r="CJ583">
            <v>0.79200000000000004</v>
          </cell>
          <cell r="CK583">
            <v>0.58299999999999996</v>
          </cell>
          <cell r="CL583">
            <v>0.54200000000000004</v>
          </cell>
          <cell r="CM583">
            <v>0</v>
          </cell>
          <cell r="CN583">
            <v>0</v>
          </cell>
          <cell r="CO583">
            <v>0</v>
          </cell>
          <cell r="CP583">
            <v>4.2000000000000003E-2</v>
          </cell>
          <cell r="CQ583">
            <v>0</v>
          </cell>
          <cell r="CR583">
            <v>0</v>
          </cell>
          <cell r="CS583">
            <v>4.2000000000000003E-2</v>
          </cell>
          <cell r="CT583">
            <v>0</v>
          </cell>
          <cell r="CU583">
            <v>0</v>
          </cell>
          <cell r="CV583">
            <v>8.3000000000000004E-2</v>
          </cell>
          <cell r="CW583">
            <v>4.2000000000000003E-2</v>
          </cell>
          <cell r="CX583">
            <v>0</v>
          </cell>
          <cell r="CY583">
            <v>8.3000000000000004E-2</v>
          </cell>
          <cell r="CZ583">
            <v>4.2000000000000003E-2</v>
          </cell>
          <cell r="DA583">
            <v>8.3000000000000004E-2</v>
          </cell>
          <cell r="DB583">
            <v>0</v>
          </cell>
          <cell r="DC583">
            <v>0</v>
          </cell>
          <cell r="DD583">
            <v>8.3000000000000004E-2</v>
          </cell>
          <cell r="DE583">
            <v>0.125</v>
          </cell>
          <cell r="DF583">
            <v>0.25</v>
          </cell>
          <cell r="DG583">
            <v>0.25</v>
          </cell>
          <cell r="DH583">
            <v>0.25</v>
          </cell>
          <cell r="DI583">
            <v>0.29199999999999998</v>
          </cell>
          <cell r="DJ583">
            <v>0.33300000000000002</v>
          </cell>
          <cell r="DK583">
            <v>0.375</v>
          </cell>
          <cell r="DL583">
            <v>0.375</v>
          </cell>
          <cell r="DM583">
            <v>0.20799999999999999</v>
          </cell>
          <cell r="DN583">
            <v>0</v>
          </cell>
          <cell r="DO583">
            <v>4.2000000000000003E-2</v>
          </cell>
          <cell r="DP583">
            <v>4.2000000000000003E-2</v>
          </cell>
          <cell r="DQ583">
            <v>0</v>
          </cell>
          <cell r="DR583">
            <v>0</v>
          </cell>
          <cell r="DS583">
            <v>0</v>
          </cell>
          <cell r="DT583">
            <v>4.2000000000000003E-2</v>
          </cell>
          <cell r="DU583">
            <v>4.2000000000000003E-2</v>
          </cell>
          <cell r="DV583">
            <v>0</v>
          </cell>
          <cell r="DW583">
            <v>0.79200000000000004</v>
          </cell>
          <cell r="DX583">
            <v>0.66700000000000004</v>
          </cell>
          <cell r="DY583">
            <v>0.70799999999999996</v>
          </cell>
          <cell r="DZ583">
            <v>0.625</v>
          </cell>
          <cell r="EA583">
            <v>0.66700000000000004</v>
          </cell>
          <cell r="EB583">
            <v>0.58299999999999996</v>
          </cell>
          <cell r="EC583">
            <v>0.54200000000000004</v>
          </cell>
          <cell r="ED583">
            <v>0.58299999999999996</v>
          </cell>
          <cell r="EE583">
            <v>0.70799999999999996</v>
          </cell>
          <cell r="EF583">
            <v>0.29199999999999998</v>
          </cell>
          <cell r="EG583">
            <v>0</v>
          </cell>
          <cell r="EH583">
            <v>0</v>
          </cell>
          <cell r="EJ583">
            <v>0.41699999999999998</v>
          </cell>
          <cell r="EK583">
            <v>4.2000000000000003E-2</v>
          </cell>
          <cell r="EL583">
            <v>0</v>
          </cell>
          <cell r="EN583">
            <v>0.125</v>
          </cell>
          <cell r="EO583">
            <v>0.25</v>
          </cell>
          <cell r="EP583">
            <v>0.33300000000000002</v>
          </cell>
          <cell r="ER583">
            <v>8.3000000000000004E-2</v>
          </cell>
          <cell r="ES583">
            <v>4.2000000000000003E-2</v>
          </cell>
          <cell r="ET583">
            <v>0</v>
          </cell>
          <cell r="EV583">
            <v>8.3000000000000004E-2</v>
          </cell>
          <cell r="EW583">
            <v>0.66700000000000004</v>
          </cell>
          <cell r="EX583">
            <v>0.66700000000000004</v>
          </cell>
          <cell r="EZ583">
            <v>7.92</v>
          </cell>
          <cell r="FA583">
            <v>4.2000000000000003E-2</v>
          </cell>
          <cell r="FB583">
            <v>0</v>
          </cell>
          <cell r="FC583">
            <v>0</v>
          </cell>
          <cell r="FD583">
            <v>8.3000000000000004E-2</v>
          </cell>
          <cell r="FE583">
            <v>4.2000000000000003E-2</v>
          </cell>
          <cell r="FF583">
            <v>0.16700000000000001</v>
          </cell>
          <cell r="FG583">
            <v>4.2000000000000003E-2</v>
          </cell>
          <cell r="FH583">
            <v>8.3000000000000004E-2</v>
          </cell>
          <cell r="FI583">
            <v>4.2000000000000003E-2</v>
          </cell>
          <cell r="FJ583">
            <v>0.5</v>
          </cell>
          <cell r="FK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4.2000000000000003E-2</v>
          </cell>
          <cell r="GE583">
            <v>8.3000000000000004E-2</v>
          </cell>
          <cell r="GF583">
            <v>0</v>
          </cell>
          <cell r="GG583">
            <v>0.25</v>
          </cell>
          <cell r="GH583">
            <v>0.16700000000000001</v>
          </cell>
          <cell r="GI583">
            <v>0.25</v>
          </cell>
          <cell r="GJ583">
            <v>0.20799999999999999</v>
          </cell>
          <cell r="GK583">
            <v>0.25</v>
          </cell>
          <cell r="GL583">
            <v>0.20799999999999999</v>
          </cell>
          <cell r="GM583">
            <v>0.5</v>
          </cell>
          <cell r="GN583">
            <v>0.375</v>
          </cell>
          <cell r="GO583">
            <v>0.41699999999999998</v>
          </cell>
          <cell r="GP583">
            <v>0.58299999999999996</v>
          </cell>
          <cell r="GQ583">
            <v>0.54200000000000004</v>
          </cell>
          <cell r="GR583">
            <v>0.625</v>
          </cell>
          <cell r="GS583">
            <v>0.16700000000000001</v>
          </cell>
          <cell r="GT583">
            <v>0.33300000000000002</v>
          </cell>
          <cell r="GU583">
            <v>0.29199999999999998</v>
          </cell>
          <cell r="GV583">
            <v>0.125</v>
          </cell>
          <cell r="GW583">
            <v>8.3000000000000004E-2</v>
          </cell>
          <cell r="GX583">
            <v>8.3000000000000004E-2</v>
          </cell>
          <cell r="GY583">
            <v>8.3000000000000004E-2</v>
          </cell>
          <cell r="GZ583">
            <v>4.2000000000000003E-2</v>
          </cell>
          <cell r="HA583">
            <v>4.2000000000000003E-2</v>
          </cell>
          <cell r="HB583">
            <v>4.2000000000000003E-2</v>
          </cell>
          <cell r="HC583">
            <v>0</v>
          </cell>
          <cell r="HD583">
            <v>4.2000000000000003E-2</v>
          </cell>
          <cell r="HE583">
            <v>0</v>
          </cell>
          <cell r="HF583">
            <v>8.3000000000000004E-2</v>
          </cell>
          <cell r="HG583">
            <v>0</v>
          </cell>
          <cell r="HH583">
            <v>0</v>
          </cell>
          <cell r="HI583">
            <v>4.2000000000000003E-2</v>
          </cell>
          <cell r="HJ583">
            <v>4.2000000000000003E-2</v>
          </cell>
        </row>
        <row r="584">
          <cell r="G584" t="str">
            <v>POWELL</v>
          </cell>
          <cell r="L584" t="str">
            <v>Skyway Elementary Network</v>
          </cell>
          <cell r="AB584">
            <v>610281</v>
          </cell>
          <cell r="AR584" t="str">
            <v>&gt; 75</v>
          </cell>
          <cell r="AS584" t="str">
            <v>weak</v>
          </cell>
          <cell r="AT584" t="str">
            <v>very weak</v>
          </cell>
          <cell r="AU584" t="str">
            <v>very strong</v>
          </cell>
          <cell r="AV584">
            <v>25</v>
          </cell>
          <cell r="AW584">
            <v>18</v>
          </cell>
          <cell r="AX584">
            <v>80</v>
          </cell>
          <cell r="AY584">
            <v>433</v>
          </cell>
          <cell r="AZ584">
            <v>1</v>
          </cell>
          <cell r="BA584">
            <v>1</v>
          </cell>
          <cell r="BB584">
            <v>416</v>
          </cell>
          <cell r="BC584">
            <v>0</v>
          </cell>
          <cell r="BI584">
            <v>1.2E-2</v>
          </cell>
          <cell r="BJ584">
            <v>1.4E-2</v>
          </cell>
          <cell r="BK584">
            <v>7.0000000000000001E-3</v>
          </cell>
          <cell r="BL584">
            <v>5.0000000000000001E-3</v>
          </cell>
          <cell r="BM584">
            <v>1.2E-2</v>
          </cell>
          <cell r="BN584">
            <v>2.1000000000000001E-2</v>
          </cell>
          <cell r="BO584">
            <v>7.9000000000000001E-2</v>
          </cell>
          <cell r="BP584">
            <v>6.2E-2</v>
          </cell>
          <cell r="BQ584">
            <v>5.8000000000000003E-2</v>
          </cell>
          <cell r="BR584">
            <v>5.0999999999999997E-2</v>
          </cell>
          <cell r="BS584">
            <v>7.3999999999999996E-2</v>
          </cell>
          <cell r="BT584">
            <v>0.113</v>
          </cell>
          <cell r="BU584">
            <v>0.61899999999999999</v>
          </cell>
          <cell r="BV584">
            <v>0.53300000000000003</v>
          </cell>
          <cell r="BW584">
            <v>0.52</v>
          </cell>
          <cell r="BX584">
            <v>0.55200000000000005</v>
          </cell>
          <cell r="BY584">
            <v>0.57499999999999996</v>
          </cell>
          <cell r="BZ584">
            <v>0.56100000000000005</v>
          </cell>
          <cell r="CA584">
            <v>5.0000000000000001E-3</v>
          </cell>
          <cell r="CB584">
            <v>5.0000000000000001E-3</v>
          </cell>
          <cell r="CC584">
            <v>1.2E-2</v>
          </cell>
          <cell r="CD584">
            <v>1.4E-2</v>
          </cell>
          <cell r="CE584">
            <v>1.7999999999999999E-2</v>
          </cell>
          <cell r="CF584">
            <v>3.6999999999999998E-2</v>
          </cell>
          <cell r="CG584">
            <v>0.28599999999999998</v>
          </cell>
          <cell r="CH584">
            <v>0.38600000000000001</v>
          </cell>
          <cell r="CI584">
            <v>0.40400000000000003</v>
          </cell>
          <cell r="CJ584">
            <v>0.379</v>
          </cell>
          <cell r="CK584">
            <v>0.32100000000000001</v>
          </cell>
          <cell r="CL584">
            <v>0.26800000000000002</v>
          </cell>
          <cell r="CM584">
            <v>5.0000000000000001E-3</v>
          </cell>
          <cell r="CN584">
            <v>5.0000000000000001E-3</v>
          </cell>
          <cell r="CO584">
            <v>5.0000000000000001E-3</v>
          </cell>
          <cell r="CP584">
            <v>1.2E-2</v>
          </cell>
          <cell r="CQ584">
            <v>7.0000000000000001E-3</v>
          </cell>
          <cell r="CR584">
            <v>1.4E-2</v>
          </cell>
          <cell r="CS584">
            <v>5.0000000000000001E-3</v>
          </cell>
          <cell r="CT584">
            <v>4.3999999999999997E-2</v>
          </cell>
          <cell r="CU584">
            <v>2.1000000000000001E-2</v>
          </cell>
          <cell r="CV584">
            <v>0.03</v>
          </cell>
          <cell r="CW584">
            <v>2.8000000000000001E-2</v>
          </cell>
          <cell r="CX584">
            <v>3.2000000000000001E-2</v>
          </cell>
          <cell r="CY584">
            <v>3.6999999999999998E-2</v>
          </cell>
          <cell r="CZ584">
            <v>3.6999999999999998E-2</v>
          </cell>
          <cell r="DA584">
            <v>5.8000000000000003E-2</v>
          </cell>
          <cell r="DB584">
            <v>8.3000000000000004E-2</v>
          </cell>
          <cell r="DC584">
            <v>0.09</v>
          </cell>
          <cell r="DD584">
            <v>8.5000000000000006E-2</v>
          </cell>
          <cell r="DE584">
            <v>0.51500000000000001</v>
          </cell>
          <cell r="DF584">
            <v>0.374</v>
          </cell>
          <cell r="DG584">
            <v>0.443</v>
          </cell>
          <cell r="DH584">
            <v>0.439</v>
          </cell>
          <cell r="DI584">
            <v>0.36699999999999999</v>
          </cell>
          <cell r="DJ584">
            <v>0.47799999999999998</v>
          </cell>
          <cell r="DK584">
            <v>0.43</v>
          </cell>
          <cell r="DL584">
            <v>0.40899999999999997</v>
          </cell>
          <cell r="DM584">
            <v>0.28899999999999998</v>
          </cell>
          <cell r="DN584">
            <v>1.4E-2</v>
          </cell>
          <cell r="DO584">
            <v>8.9999999999999993E-3</v>
          </cell>
          <cell r="DP584">
            <v>7.0000000000000001E-3</v>
          </cell>
          <cell r="DQ584">
            <v>1.7999999999999999E-2</v>
          </cell>
          <cell r="DR584">
            <v>1.4E-2</v>
          </cell>
          <cell r="DS584">
            <v>1.6E-2</v>
          </cell>
          <cell r="DT584">
            <v>1.6E-2</v>
          </cell>
          <cell r="DU584">
            <v>2.1000000000000001E-2</v>
          </cell>
          <cell r="DV584">
            <v>2.1000000000000001E-2</v>
          </cell>
          <cell r="DW584">
            <v>0.436</v>
          </cell>
          <cell r="DX584">
            <v>0.58399999999999996</v>
          </cell>
          <cell r="DY584">
            <v>0.51300000000000001</v>
          </cell>
          <cell r="DZ584">
            <v>0.49399999999999999</v>
          </cell>
          <cell r="EA584">
            <v>0.57499999999999996</v>
          </cell>
          <cell r="EB584">
            <v>0.434</v>
          </cell>
          <cell r="EC584">
            <v>0.46700000000000003</v>
          </cell>
          <cell r="ED584">
            <v>0.436</v>
          </cell>
          <cell r="EE584">
            <v>0.58399999999999996</v>
          </cell>
          <cell r="EF584">
            <v>0.72299999999999998</v>
          </cell>
          <cell r="EG584">
            <v>5.0000000000000001E-3</v>
          </cell>
          <cell r="EH584">
            <v>2E-3</v>
          </cell>
          <cell r="EJ584">
            <v>0.122</v>
          </cell>
          <cell r="EK584">
            <v>8.3000000000000004E-2</v>
          </cell>
          <cell r="EL584">
            <v>3.9E-2</v>
          </cell>
          <cell r="EN584">
            <v>8.1000000000000003E-2</v>
          </cell>
          <cell r="EO584">
            <v>0.60699999999999998</v>
          </cell>
          <cell r="EP584">
            <v>0.58199999999999996</v>
          </cell>
          <cell r="ER584">
            <v>1.4E-2</v>
          </cell>
          <cell r="ES584">
            <v>8.9999999999999993E-3</v>
          </cell>
          <cell r="ET584">
            <v>1.7999999999999999E-2</v>
          </cell>
          <cell r="EV584">
            <v>0.06</v>
          </cell>
          <cell r="EW584">
            <v>0.29599999999999999</v>
          </cell>
          <cell r="EX584">
            <v>0.35799999999999998</v>
          </cell>
          <cell r="EZ584">
            <v>7.66</v>
          </cell>
          <cell r="FA584">
            <v>8.9999999999999993E-3</v>
          </cell>
          <cell r="FB584">
            <v>2E-3</v>
          </cell>
          <cell r="FC584">
            <v>1.4E-2</v>
          </cell>
          <cell r="FD584">
            <v>8.9999999999999993E-3</v>
          </cell>
          <cell r="FE584">
            <v>5.5E-2</v>
          </cell>
          <cell r="FF584">
            <v>7.1999999999999995E-2</v>
          </cell>
          <cell r="FG584">
            <v>0.247</v>
          </cell>
          <cell r="FH584">
            <v>0.32300000000000001</v>
          </cell>
          <cell r="FI584">
            <v>0.111</v>
          </cell>
          <cell r="FJ584">
            <v>0.14799999999999999</v>
          </cell>
          <cell r="FK584">
            <v>8.9999999999999993E-3</v>
          </cell>
          <cell r="GA584">
            <v>5.0000000000000001E-3</v>
          </cell>
          <cell r="GB584">
            <v>0</v>
          </cell>
          <cell r="GC584">
            <v>2E-3</v>
          </cell>
          <cell r="GD584">
            <v>0</v>
          </cell>
          <cell r="GE584">
            <v>3.2000000000000001E-2</v>
          </cell>
          <cell r="GF584">
            <v>0</v>
          </cell>
          <cell r="GG584">
            <v>0.247</v>
          </cell>
          <cell r="GH584">
            <v>0.215</v>
          </cell>
          <cell r="GI584">
            <v>0.219</v>
          </cell>
          <cell r="GJ584">
            <v>0.222</v>
          </cell>
          <cell r="GK584">
            <v>0.38800000000000001</v>
          </cell>
          <cell r="GL584">
            <v>0.20100000000000001</v>
          </cell>
          <cell r="GM584">
            <v>0.68600000000000005</v>
          </cell>
          <cell r="GN584">
            <v>0.64700000000000002</v>
          </cell>
          <cell r="GO584">
            <v>0.66500000000000004</v>
          </cell>
          <cell r="GP584">
            <v>0.69699999999999995</v>
          </cell>
          <cell r="GQ584">
            <v>0.48699999999999999</v>
          </cell>
          <cell r="GR584">
            <v>0.748</v>
          </cell>
          <cell r="GS584">
            <v>3.6999999999999998E-2</v>
          </cell>
          <cell r="GT584">
            <v>0.12</v>
          </cell>
          <cell r="GU584">
            <v>9.1999999999999998E-2</v>
          </cell>
          <cell r="GV584">
            <v>5.5E-2</v>
          </cell>
          <cell r="GW584">
            <v>0.06</v>
          </cell>
          <cell r="GX584">
            <v>3.2000000000000001E-2</v>
          </cell>
          <cell r="GY584">
            <v>1.4E-2</v>
          </cell>
          <cell r="GZ584">
            <v>8.9999999999999993E-3</v>
          </cell>
          <cell r="HA584">
            <v>8.9999999999999993E-3</v>
          </cell>
          <cell r="HB584">
            <v>7.0000000000000001E-3</v>
          </cell>
          <cell r="HC584">
            <v>1.6E-2</v>
          </cell>
          <cell r="HD584">
            <v>7.0000000000000001E-3</v>
          </cell>
          <cell r="HE584">
            <v>1.2E-2</v>
          </cell>
          <cell r="HF584">
            <v>8.9999999999999993E-3</v>
          </cell>
          <cell r="HG584">
            <v>1.2E-2</v>
          </cell>
          <cell r="HH584">
            <v>1.7999999999999999E-2</v>
          </cell>
          <cell r="HI584">
            <v>1.6E-2</v>
          </cell>
          <cell r="HJ584">
            <v>1.2E-2</v>
          </cell>
        </row>
        <row r="585">
          <cell r="G585" t="str">
            <v>MCNAIR</v>
          </cell>
          <cell r="L585" t="str">
            <v>Austin-North Lawndale Elementary Network</v>
          </cell>
          <cell r="AB585">
            <v>610282</v>
          </cell>
          <cell r="AR585" t="str">
            <v>&lt; 30</v>
          </cell>
          <cell r="AS585" t="str">
            <v/>
          </cell>
          <cell r="AT585" t="str">
            <v/>
          </cell>
          <cell r="AU585" t="str">
            <v/>
          </cell>
        </row>
        <row r="586">
          <cell r="G586" t="str">
            <v>GUGGENHEIM</v>
          </cell>
          <cell r="L586" t="str">
            <v/>
          </cell>
          <cell r="AB586">
            <v>610283</v>
          </cell>
          <cell r="AR586" t="str">
            <v>30</v>
          </cell>
          <cell r="AS586" t="str">
            <v>strong</v>
          </cell>
          <cell r="AT586" t="str">
            <v>neutral</v>
          </cell>
          <cell r="AU586" t="str">
            <v>neutral</v>
          </cell>
          <cell r="AV586">
            <v>63</v>
          </cell>
          <cell r="AW586">
            <v>43</v>
          </cell>
          <cell r="AX586">
            <v>49</v>
          </cell>
          <cell r="AY586">
            <v>39</v>
          </cell>
          <cell r="AZ586">
            <v>0</v>
          </cell>
          <cell r="BA586">
            <v>0</v>
          </cell>
          <cell r="BB586">
            <v>38</v>
          </cell>
          <cell r="BC586">
            <v>0</v>
          </cell>
          <cell r="BI586">
            <v>0</v>
          </cell>
          <cell r="BJ586">
            <v>5.0999999999999997E-2</v>
          </cell>
          <cell r="BK586">
            <v>5.0999999999999997E-2</v>
          </cell>
          <cell r="BL586">
            <v>5.0999999999999997E-2</v>
          </cell>
          <cell r="BM586">
            <v>2.5999999999999999E-2</v>
          </cell>
          <cell r="BN586">
            <v>7.6999999999999999E-2</v>
          </cell>
          <cell r="BO586">
            <v>2.5999999999999999E-2</v>
          </cell>
          <cell r="BP586">
            <v>0.128</v>
          </cell>
          <cell r="BQ586">
            <v>5.0999999999999997E-2</v>
          </cell>
          <cell r="BR586">
            <v>7.6999999999999999E-2</v>
          </cell>
          <cell r="BS586">
            <v>0.10299999999999999</v>
          </cell>
          <cell r="BT586">
            <v>0.10299999999999999</v>
          </cell>
          <cell r="BU586">
            <v>0.20499999999999999</v>
          </cell>
          <cell r="BV586">
            <v>0.128</v>
          </cell>
          <cell r="BW586">
            <v>0.128</v>
          </cell>
          <cell r="BX586">
            <v>0.10299999999999999</v>
          </cell>
          <cell r="BY586">
            <v>0.128</v>
          </cell>
          <cell r="BZ586">
            <v>0.28199999999999997</v>
          </cell>
          <cell r="CA586">
            <v>2.5999999999999999E-2</v>
          </cell>
          <cell r="CB586">
            <v>0</v>
          </cell>
          <cell r="CC586">
            <v>2.5999999999999999E-2</v>
          </cell>
          <cell r="CD586">
            <v>2.5999999999999999E-2</v>
          </cell>
          <cell r="CE586">
            <v>5.0999999999999997E-2</v>
          </cell>
          <cell r="CF586">
            <v>2.5999999999999999E-2</v>
          </cell>
          <cell r="CG586">
            <v>0.74399999999999999</v>
          </cell>
          <cell r="CH586">
            <v>0.69199999999999995</v>
          </cell>
          <cell r="CI586">
            <v>0.74399999999999999</v>
          </cell>
          <cell r="CJ586">
            <v>0.74399999999999999</v>
          </cell>
          <cell r="CK586">
            <v>0.69199999999999995</v>
          </cell>
          <cell r="CL586">
            <v>0.51300000000000001</v>
          </cell>
          <cell r="CM586">
            <v>0</v>
          </cell>
          <cell r="CN586">
            <v>0</v>
          </cell>
          <cell r="CO586">
            <v>2.5999999999999999E-2</v>
          </cell>
          <cell r="CP586">
            <v>2.5999999999999999E-2</v>
          </cell>
          <cell r="CQ586">
            <v>2.5999999999999999E-2</v>
          </cell>
          <cell r="CR586">
            <v>0.128</v>
          </cell>
          <cell r="CS586">
            <v>7.6999999999999999E-2</v>
          </cell>
          <cell r="CT586">
            <v>7.6999999999999999E-2</v>
          </cell>
          <cell r="CU586">
            <v>0.10299999999999999</v>
          </cell>
          <cell r="CV586">
            <v>7.6999999999999999E-2</v>
          </cell>
          <cell r="CW586">
            <v>7.6999999999999999E-2</v>
          </cell>
          <cell r="CX586">
            <v>0.10299999999999999</v>
          </cell>
          <cell r="CY586">
            <v>2.5999999999999999E-2</v>
          </cell>
          <cell r="CZ586">
            <v>7.6999999999999999E-2</v>
          </cell>
          <cell r="DA586">
            <v>2.5999999999999999E-2</v>
          </cell>
          <cell r="DB586">
            <v>2.5999999999999999E-2</v>
          </cell>
          <cell r="DC586">
            <v>2.5999999999999999E-2</v>
          </cell>
          <cell r="DD586">
            <v>0</v>
          </cell>
          <cell r="DE586">
            <v>0.10299999999999999</v>
          </cell>
          <cell r="DF586">
            <v>0.17899999999999999</v>
          </cell>
          <cell r="DG586">
            <v>0.154</v>
          </cell>
          <cell r="DH586">
            <v>0.128</v>
          </cell>
          <cell r="DI586">
            <v>0.10299999999999999</v>
          </cell>
          <cell r="DJ586">
            <v>0.20499999999999999</v>
          </cell>
          <cell r="DK586">
            <v>0.17899999999999999</v>
          </cell>
          <cell r="DL586">
            <v>0.20499999999999999</v>
          </cell>
          <cell r="DM586">
            <v>0.20499999999999999</v>
          </cell>
          <cell r="DN586">
            <v>0</v>
          </cell>
          <cell r="DO586">
            <v>2.5999999999999999E-2</v>
          </cell>
          <cell r="DP586">
            <v>0</v>
          </cell>
          <cell r="DQ586">
            <v>2.5999999999999999E-2</v>
          </cell>
          <cell r="DR586">
            <v>0</v>
          </cell>
          <cell r="DS586">
            <v>2.5999999999999999E-2</v>
          </cell>
          <cell r="DT586">
            <v>2.5999999999999999E-2</v>
          </cell>
          <cell r="DU586">
            <v>0</v>
          </cell>
          <cell r="DV586">
            <v>5.0999999999999997E-2</v>
          </cell>
          <cell r="DW586">
            <v>0.82099999999999995</v>
          </cell>
          <cell r="DX586">
            <v>0.71799999999999997</v>
          </cell>
          <cell r="DY586">
            <v>0.71799999999999997</v>
          </cell>
          <cell r="DZ586">
            <v>0.79500000000000004</v>
          </cell>
          <cell r="EA586">
            <v>0.79500000000000004</v>
          </cell>
          <cell r="EB586">
            <v>0.61499999999999999</v>
          </cell>
          <cell r="EC586">
            <v>0.69199999999999995</v>
          </cell>
          <cell r="ED586">
            <v>0.69199999999999995</v>
          </cell>
          <cell r="EE586">
            <v>0.64100000000000001</v>
          </cell>
          <cell r="EF586">
            <v>0.20499999999999999</v>
          </cell>
          <cell r="EG586">
            <v>2.5999999999999999E-2</v>
          </cell>
          <cell r="EH586">
            <v>2.5999999999999999E-2</v>
          </cell>
          <cell r="EJ586">
            <v>0.33300000000000002</v>
          </cell>
          <cell r="EK586">
            <v>0.128</v>
          </cell>
          <cell r="EL586">
            <v>0.10299999999999999</v>
          </cell>
          <cell r="EN586">
            <v>0.17899999999999999</v>
          </cell>
          <cell r="EO586">
            <v>0.25600000000000001</v>
          </cell>
          <cell r="EP586">
            <v>0.25600000000000001</v>
          </cell>
          <cell r="ER586">
            <v>2.5999999999999999E-2</v>
          </cell>
          <cell r="ES586">
            <v>2.5999999999999999E-2</v>
          </cell>
          <cell r="ET586">
            <v>7.6999999999999999E-2</v>
          </cell>
          <cell r="EV586">
            <v>0.25600000000000001</v>
          </cell>
          <cell r="EW586">
            <v>0.56399999999999995</v>
          </cell>
          <cell r="EX586">
            <v>0.53800000000000003</v>
          </cell>
          <cell r="EZ586">
            <v>6.3</v>
          </cell>
          <cell r="FA586">
            <v>0.17899999999999999</v>
          </cell>
          <cell r="FB586">
            <v>0</v>
          </cell>
          <cell r="FC586">
            <v>2.5999999999999999E-2</v>
          </cell>
          <cell r="FD586">
            <v>0</v>
          </cell>
          <cell r="FE586">
            <v>0.10299999999999999</v>
          </cell>
          <cell r="FF586">
            <v>0.128</v>
          </cell>
          <cell r="FG586">
            <v>0.154</v>
          </cell>
          <cell r="FH586">
            <v>7.6999999999999999E-2</v>
          </cell>
          <cell r="FI586">
            <v>7.6999999999999999E-2</v>
          </cell>
          <cell r="FJ586">
            <v>0.20499999999999999</v>
          </cell>
          <cell r="FK586">
            <v>5.0999999999999997E-2</v>
          </cell>
          <cell r="GA586">
            <v>2.5999999999999999E-2</v>
          </cell>
          <cell r="GB586">
            <v>2.5999999999999999E-2</v>
          </cell>
          <cell r="GC586">
            <v>0</v>
          </cell>
          <cell r="GD586">
            <v>2.5999999999999999E-2</v>
          </cell>
          <cell r="GE586">
            <v>7.6999999999999999E-2</v>
          </cell>
          <cell r="GF586">
            <v>0</v>
          </cell>
          <cell r="GG586">
            <v>0.33300000000000002</v>
          </cell>
          <cell r="GH586">
            <v>0.33300000000000002</v>
          </cell>
          <cell r="GI586">
            <v>0.33300000000000002</v>
          </cell>
          <cell r="GJ586">
            <v>0.41</v>
          </cell>
          <cell r="GK586">
            <v>0.33300000000000002</v>
          </cell>
          <cell r="GL586">
            <v>0.35899999999999999</v>
          </cell>
          <cell r="GM586">
            <v>0.51300000000000001</v>
          </cell>
          <cell r="GN586">
            <v>0.41</v>
          </cell>
          <cell r="GO586">
            <v>0.436</v>
          </cell>
          <cell r="GP586">
            <v>0.38500000000000001</v>
          </cell>
          <cell r="GQ586">
            <v>0.38500000000000001</v>
          </cell>
          <cell r="GR586">
            <v>0.46200000000000002</v>
          </cell>
          <cell r="GS586">
            <v>5.0999999999999997E-2</v>
          </cell>
          <cell r="GT586">
            <v>0.154</v>
          </cell>
          <cell r="GU586">
            <v>0.128</v>
          </cell>
          <cell r="GV586">
            <v>7.6999999999999999E-2</v>
          </cell>
          <cell r="GW586">
            <v>0.10299999999999999</v>
          </cell>
          <cell r="GX586">
            <v>7.6999999999999999E-2</v>
          </cell>
          <cell r="GY586">
            <v>2.5999999999999999E-2</v>
          </cell>
          <cell r="GZ586">
            <v>5.0999999999999997E-2</v>
          </cell>
          <cell r="HA586">
            <v>5.0999999999999997E-2</v>
          </cell>
          <cell r="HB586">
            <v>5.0999999999999997E-2</v>
          </cell>
          <cell r="HC586">
            <v>5.0999999999999997E-2</v>
          </cell>
          <cell r="HD586">
            <v>5.0999999999999997E-2</v>
          </cell>
          <cell r="HE586">
            <v>5.0999999999999997E-2</v>
          </cell>
          <cell r="HF586">
            <v>2.5999999999999999E-2</v>
          </cell>
          <cell r="HG586">
            <v>5.0999999999999997E-2</v>
          </cell>
          <cell r="HH586">
            <v>5.0999999999999997E-2</v>
          </cell>
          <cell r="HI586">
            <v>5.0999999999999997E-2</v>
          </cell>
          <cell r="HJ586">
            <v>5.0999999999999997E-2</v>
          </cell>
        </row>
        <row r="587">
          <cell r="G587" t="str">
            <v>NEW FIELD</v>
          </cell>
          <cell r="L587" t="str">
            <v>Ravenswood-Ridge Elementary Network</v>
          </cell>
          <cell r="AB587">
            <v>610284</v>
          </cell>
          <cell r="AR587" t="str">
            <v>&gt; 75</v>
          </cell>
          <cell r="AS587" t="str">
            <v>neutral</v>
          </cell>
          <cell r="AT587" t="str">
            <v>very strong</v>
          </cell>
          <cell r="AU587" t="str">
            <v>very strong</v>
          </cell>
          <cell r="AV587">
            <v>55</v>
          </cell>
          <cell r="AW587">
            <v>93</v>
          </cell>
          <cell r="AX587">
            <v>84</v>
          </cell>
          <cell r="AY587">
            <v>415</v>
          </cell>
          <cell r="AZ587">
            <v>28</v>
          </cell>
          <cell r="BA587">
            <v>28</v>
          </cell>
          <cell r="BB587">
            <v>74</v>
          </cell>
          <cell r="BC587">
            <v>262</v>
          </cell>
          <cell r="BI587">
            <v>2.7E-2</v>
          </cell>
          <cell r="BJ587">
            <v>0</v>
          </cell>
          <cell r="BK587">
            <v>2.7E-2</v>
          </cell>
          <cell r="BL587">
            <v>5.0000000000000001E-3</v>
          </cell>
          <cell r="BM587">
            <v>1.7000000000000001E-2</v>
          </cell>
          <cell r="BN587">
            <v>4.8000000000000001E-2</v>
          </cell>
          <cell r="BO587">
            <v>7.1999999999999995E-2</v>
          </cell>
          <cell r="BP587">
            <v>3.5999999999999997E-2</v>
          </cell>
          <cell r="BQ587">
            <v>3.4000000000000002E-2</v>
          </cell>
          <cell r="BR587">
            <v>2.4E-2</v>
          </cell>
          <cell r="BS587">
            <v>0.08</v>
          </cell>
          <cell r="BT587">
            <v>0.13700000000000001</v>
          </cell>
          <cell r="BU587">
            <v>0.376</v>
          </cell>
          <cell r="BV587">
            <v>0.26300000000000001</v>
          </cell>
          <cell r="BW587">
            <v>0.30099999999999999</v>
          </cell>
          <cell r="BX587">
            <v>0.17799999999999999</v>
          </cell>
          <cell r="BY587">
            <v>0.34200000000000003</v>
          </cell>
          <cell r="BZ587">
            <v>0.28699999999999998</v>
          </cell>
          <cell r="CA587">
            <v>2.7E-2</v>
          </cell>
          <cell r="CB587">
            <v>3.5999999999999997E-2</v>
          </cell>
          <cell r="CC587">
            <v>3.9E-2</v>
          </cell>
          <cell r="CD587">
            <v>1.7000000000000001E-2</v>
          </cell>
          <cell r="CE587">
            <v>2.7E-2</v>
          </cell>
          <cell r="CF587">
            <v>0.08</v>
          </cell>
          <cell r="CG587">
            <v>0.499</v>
          </cell>
          <cell r="CH587">
            <v>0.66500000000000004</v>
          </cell>
          <cell r="CI587">
            <v>0.6</v>
          </cell>
          <cell r="CJ587">
            <v>0.77600000000000002</v>
          </cell>
          <cell r="CK587">
            <v>0.53500000000000003</v>
          </cell>
          <cell r="CL587">
            <v>0.44800000000000001</v>
          </cell>
          <cell r="CM587">
            <v>2E-3</v>
          </cell>
          <cell r="CN587">
            <v>2E-3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2E-3</v>
          </cell>
          <cell r="CT587">
            <v>1.4E-2</v>
          </cell>
          <cell r="CU587">
            <v>5.0000000000000001E-3</v>
          </cell>
          <cell r="CV587">
            <v>5.0000000000000001E-3</v>
          </cell>
          <cell r="CW587">
            <v>0.01</v>
          </cell>
          <cell r="CX587">
            <v>0.01</v>
          </cell>
          <cell r="CY587">
            <v>2.1999999999999999E-2</v>
          </cell>
          <cell r="CZ587">
            <v>1.2E-2</v>
          </cell>
          <cell r="DA587">
            <v>1.2E-2</v>
          </cell>
          <cell r="DB587">
            <v>1.2E-2</v>
          </cell>
          <cell r="DC587">
            <v>2.4E-2</v>
          </cell>
          <cell r="DD587">
            <v>1.2E-2</v>
          </cell>
          <cell r="DE587">
            <v>6.5000000000000002E-2</v>
          </cell>
          <cell r="DF587">
            <v>0.06</v>
          </cell>
          <cell r="DG587">
            <v>9.1999999999999998E-2</v>
          </cell>
          <cell r="DH587">
            <v>0.106</v>
          </cell>
          <cell r="DI587">
            <v>9.6000000000000002E-2</v>
          </cell>
          <cell r="DJ587">
            <v>0.14000000000000001</v>
          </cell>
          <cell r="DK587">
            <v>0.14499999999999999</v>
          </cell>
          <cell r="DL587">
            <v>0.17299999999999999</v>
          </cell>
          <cell r="DM587">
            <v>0.123</v>
          </cell>
          <cell r="DN587">
            <v>2.4E-2</v>
          </cell>
          <cell r="DO587">
            <v>2.4E-2</v>
          </cell>
          <cell r="DP587">
            <v>2.4E-2</v>
          </cell>
          <cell r="DQ587">
            <v>1.9E-2</v>
          </cell>
          <cell r="DR587">
            <v>1.9E-2</v>
          </cell>
          <cell r="DS587">
            <v>3.9E-2</v>
          </cell>
          <cell r="DT587">
            <v>2.9000000000000001E-2</v>
          </cell>
          <cell r="DU587">
            <v>2.9000000000000001E-2</v>
          </cell>
          <cell r="DV587">
            <v>2.7E-2</v>
          </cell>
          <cell r="DW587">
            <v>0.90400000000000003</v>
          </cell>
          <cell r="DX587">
            <v>0.90400000000000003</v>
          </cell>
          <cell r="DY587">
            <v>0.875</v>
          </cell>
          <cell r="DZ587">
            <v>0.85299999999999998</v>
          </cell>
          <cell r="EA587">
            <v>0.872</v>
          </cell>
          <cell r="EB587">
            <v>0.81</v>
          </cell>
          <cell r="EC587">
            <v>0.81200000000000006</v>
          </cell>
          <cell r="ED587">
            <v>0.75900000000000001</v>
          </cell>
          <cell r="EE587">
            <v>0.83399999999999996</v>
          </cell>
          <cell r="EF587">
            <v>0.504</v>
          </cell>
          <cell r="EG587">
            <v>5.0000000000000001E-3</v>
          </cell>
          <cell r="EH587">
            <v>2E-3</v>
          </cell>
          <cell r="EJ587">
            <v>0.17100000000000001</v>
          </cell>
          <cell r="EK587">
            <v>1.2E-2</v>
          </cell>
          <cell r="EL587">
            <v>7.0000000000000001E-3</v>
          </cell>
          <cell r="EN587">
            <v>0.106</v>
          </cell>
          <cell r="EO587">
            <v>0.224</v>
          </cell>
          <cell r="EP587">
            <v>0.16600000000000001</v>
          </cell>
          <cell r="ER587">
            <v>0.11600000000000001</v>
          </cell>
          <cell r="ES587">
            <v>7.4999999999999997E-2</v>
          </cell>
          <cell r="ET587">
            <v>0.11799999999999999</v>
          </cell>
          <cell r="EV587">
            <v>0.104</v>
          </cell>
          <cell r="EW587">
            <v>0.68400000000000005</v>
          </cell>
          <cell r="EX587">
            <v>0.70599999999999996</v>
          </cell>
          <cell r="EZ587">
            <v>9.23</v>
          </cell>
          <cell r="FA587">
            <v>5.0000000000000001E-3</v>
          </cell>
          <cell r="FB587">
            <v>0</v>
          </cell>
          <cell r="FC587">
            <v>0</v>
          </cell>
          <cell r="FD587">
            <v>5.0000000000000001E-3</v>
          </cell>
          <cell r="FE587">
            <v>1.9E-2</v>
          </cell>
          <cell r="FF587">
            <v>2.7E-2</v>
          </cell>
          <cell r="FG587">
            <v>1.9E-2</v>
          </cell>
          <cell r="FH587">
            <v>7.6999999999999999E-2</v>
          </cell>
          <cell r="FI587">
            <v>0.19</v>
          </cell>
          <cell r="FJ587">
            <v>0.54200000000000004</v>
          </cell>
          <cell r="FK587">
            <v>0.11600000000000001</v>
          </cell>
          <cell r="GA587">
            <v>0</v>
          </cell>
          <cell r="GB587">
            <v>5.0000000000000001E-3</v>
          </cell>
          <cell r="GC587">
            <v>2E-3</v>
          </cell>
          <cell r="GD587">
            <v>0</v>
          </cell>
          <cell r="GE587">
            <v>3.4000000000000002E-2</v>
          </cell>
          <cell r="GF587">
            <v>0</v>
          </cell>
          <cell r="GG587">
            <v>0.152</v>
          </cell>
          <cell r="GH587">
            <v>0.20200000000000001</v>
          </cell>
          <cell r="GI587">
            <v>0.214</v>
          </cell>
          <cell r="GJ587">
            <v>0.19</v>
          </cell>
          <cell r="GK587">
            <v>0.28199999999999997</v>
          </cell>
          <cell r="GL587">
            <v>0.14899999999999999</v>
          </cell>
          <cell r="GM587">
            <v>0.74199999999999999</v>
          </cell>
          <cell r="GN587">
            <v>0.54200000000000004</v>
          </cell>
          <cell r="GO587">
            <v>0.59299999999999997</v>
          </cell>
          <cell r="GP587">
            <v>0.622</v>
          </cell>
          <cell r="GQ587">
            <v>0.51600000000000001</v>
          </cell>
          <cell r="GR587">
            <v>0.71299999999999997</v>
          </cell>
          <cell r="GS587">
            <v>1.4E-2</v>
          </cell>
          <cell r="GT587">
            <v>0.113</v>
          </cell>
          <cell r="GU587">
            <v>7.6999999999999999E-2</v>
          </cell>
          <cell r="GV587">
            <v>7.1999999999999995E-2</v>
          </cell>
          <cell r="GW587">
            <v>4.8000000000000001E-2</v>
          </cell>
          <cell r="GX587">
            <v>2.4E-2</v>
          </cell>
          <cell r="GY587">
            <v>1.7000000000000001E-2</v>
          </cell>
          <cell r="GZ587">
            <v>2.7E-2</v>
          </cell>
          <cell r="HA587">
            <v>2.1999999999999999E-2</v>
          </cell>
          <cell r="HB587">
            <v>1.4E-2</v>
          </cell>
          <cell r="HC587">
            <v>2.7E-2</v>
          </cell>
          <cell r="HD587">
            <v>2.4E-2</v>
          </cell>
          <cell r="HE587">
            <v>7.4999999999999997E-2</v>
          </cell>
          <cell r="HF587">
            <v>0.111</v>
          </cell>
          <cell r="HG587">
            <v>9.1999999999999998E-2</v>
          </cell>
          <cell r="HH587">
            <v>0.10100000000000001</v>
          </cell>
          <cell r="HI587">
            <v>9.4E-2</v>
          </cell>
          <cell r="HJ587">
            <v>8.8999999999999996E-2</v>
          </cell>
        </row>
        <row r="588">
          <cell r="G588" t="str">
            <v>WOODS</v>
          </cell>
          <cell r="L588" t="str">
            <v>Englewood-Gresham Elementary Network</v>
          </cell>
          <cell r="AB588">
            <v>610285</v>
          </cell>
          <cell r="AR588" t="str">
            <v>33</v>
          </cell>
          <cell r="AS588" t="str">
            <v>strong</v>
          </cell>
          <cell r="AT588" t="str">
            <v>neutral</v>
          </cell>
          <cell r="AU588" t="str">
            <v>neutral</v>
          </cell>
          <cell r="AV588">
            <v>61</v>
          </cell>
          <cell r="AW588">
            <v>57</v>
          </cell>
          <cell r="AX588">
            <v>57</v>
          </cell>
          <cell r="AY588">
            <v>74</v>
          </cell>
          <cell r="AZ588">
            <v>0</v>
          </cell>
          <cell r="BA588">
            <v>0</v>
          </cell>
          <cell r="BB588">
            <v>71</v>
          </cell>
          <cell r="BC588">
            <v>1</v>
          </cell>
          <cell r="BI588">
            <v>0</v>
          </cell>
          <cell r="BJ588">
            <v>1.4E-2</v>
          </cell>
          <cell r="BK588">
            <v>0</v>
          </cell>
          <cell r="BL588">
            <v>1.4E-2</v>
          </cell>
          <cell r="BM588">
            <v>4.1000000000000002E-2</v>
          </cell>
          <cell r="BN588">
            <v>6.8000000000000005E-2</v>
          </cell>
          <cell r="BO588">
            <v>4.1000000000000002E-2</v>
          </cell>
          <cell r="BP588">
            <v>8.1000000000000003E-2</v>
          </cell>
          <cell r="BQ588">
            <v>8.1000000000000003E-2</v>
          </cell>
          <cell r="BR588">
            <v>4.1000000000000002E-2</v>
          </cell>
          <cell r="BS588">
            <v>6.8000000000000005E-2</v>
          </cell>
          <cell r="BT588">
            <v>0.122</v>
          </cell>
          <cell r="BU588">
            <v>0.27</v>
          </cell>
          <cell r="BV588">
            <v>0.16200000000000001</v>
          </cell>
          <cell r="BW588">
            <v>0.16200000000000001</v>
          </cell>
          <cell r="BX588">
            <v>0.29699999999999999</v>
          </cell>
          <cell r="BY588">
            <v>0.189</v>
          </cell>
          <cell r="BZ588">
            <v>0.16200000000000001</v>
          </cell>
          <cell r="CA588">
            <v>1.4E-2</v>
          </cell>
          <cell r="CB588">
            <v>1.4E-2</v>
          </cell>
          <cell r="CC588">
            <v>1.4E-2</v>
          </cell>
          <cell r="CD588">
            <v>1.4E-2</v>
          </cell>
          <cell r="CE588">
            <v>1.4E-2</v>
          </cell>
          <cell r="CF588">
            <v>1.4E-2</v>
          </cell>
          <cell r="CG588">
            <v>0.67600000000000005</v>
          </cell>
          <cell r="CH588">
            <v>0.73</v>
          </cell>
          <cell r="CI588">
            <v>0.74299999999999999</v>
          </cell>
          <cell r="CJ588">
            <v>0.63500000000000001</v>
          </cell>
          <cell r="CK588">
            <v>0.68899999999999995</v>
          </cell>
          <cell r="CL588">
            <v>0.63500000000000001</v>
          </cell>
          <cell r="CM588">
            <v>1.4E-2</v>
          </cell>
          <cell r="CN588">
            <v>1.4E-2</v>
          </cell>
          <cell r="CO588">
            <v>1.4E-2</v>
          </cell>
          <cell r="CP588">
            <v>0</v>
          </cell>
          <cell r="CQ588">
            <v>0</v>
          </cell>
          <cell r="CR588">
            <v>2.7E-2</v>
          </cell>
          <cell r="CS588">
            <v>1.4E-2</v>
          </cell>
          <cell r="CT588">
            <v>1.4E-2</v>
          </cell>
          <cell r="CU588">
            <v>2.7E-2</v>
          </cell>
          <cell r="CV588">
            <v>2.7E-2</v>
          </cell>
          <cell r="CW588">
            <v>5.3999999999999999E-2</v>
          </cell>
          <cell r="CX588">
            <v>5.3999999999999999E-2</v>
          </cell>
          <cell r="CY588">
            <v>1.4E-2</v>
          </cell>
          <cell r="CZ588">
            <v>5.3999999999999999E-2</v>
          </cell>
          <cell r="DA588">
            <v>8.1000000000000003E-2</v>
          </cell>
          <cell r="DB588">
            <v>6.8000000000000005E-2</v>
          </cell>
          <cell r="DC588">
            <v>6.8000000000000005E-2</v>
          </cell>
          <cell r="DD588">
            <v>9.5000000000000001E-2</v>
          </cell>
          <cell r="DE588">
            <v>0.14899999999999999</v>
          </cell>
          <cell r="DF588">
            <v>0.14899999999999999</v>
          </cell>
          <cell r="DG588">
            <v>0.14899999999999999</v>
          </cell>
          <cell r="DH588">
            <v>0.16200000000000001</v>
          </cell>
          <cell r="DI588">
            <v>0.13500000000000001</v>
          </cell>
          <cell r="DJ588">
            <v>0.16200000000000001</v>
          </cell>
          <cell r="DK588">
            <v>0.24299999999999999</v>
          </cell>
          <cell r="DL588">
            <v>0.189</v>
          </cell>
          <cell r="DM588">
            <v>0.122</v>
          </cell>
          <cell r="DN588">
            <v>1.4E-2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1.4E-2</v>
          </cell>
          <cell r="DT588">
            <v>0</v>
          </cell>
          <cell r="DU588">
            <v>1.4E-2</v>
          </cell>
          <cell r="DV588">
            <v>2.7E-2</v>
          </cell>
          <cell r="DW588">
            <v>0.79700000000000004</v>
          </cell>
          <cell r="DX588">
            <v>0.78400000000000003</v>
          </cell>
          <cell r="DY588">
            <v>0.78400000000000003</v>
          </cell>
          <cell r="DZ588">
            <v>0.82399999999999995</v>
          </cell>
          <cell r="EA588">
            <v>0.81100000000000005</v>
          </cell>
          <cell r="EB588">
            <v>0.71599999999999997</v>
          </cell>
          <cell r="EC588">
            <v>0.67600000000000005</v>
          </cell>
          <cell r="ED588">
            <v>0.71599999999999997</v>
          </cell>
          <cell r="EE588">
            <v>0.73</v>
          </cell>
          <cell r="EF588">
            <v>0.39200000000000002</v>
          </cell>
          <cell r="EG588">
            <v>5.3999999999999999E-2</v>
          </cell>
          <cell r="EH588">
            <v>2.7E-2</v>
          </cell>
          <cell r="EJ588">
            <v>0.29699999999999999</v>
          </cell>
          <cell r="EK588">
            <v>0.108</v>
          </cell>
          <cell r="EL588">
            <v>5.3999999999999999E-2</v>
          </cell>
          <cell r="EN588">
            <v>9.5000000000000001E-2</v>
          </cell>
          <cell r="EO588">
            <v>0.216</v>
          </cell>
          <cell r="EP588">
            <v>0.25700000000000001</v>
          </cell>
          <cell r="ER588">
            <v>1.4E-2</v>
          </cell>
          <cell r="ES588">
            <v>5.3999999999999999E-2</v>
          </cell>
          <cell r="ET588">
            <v>6.8000000000000005E-2</v>
          </cell>
          <cell r="EV588">
            <v>0.20300000000000001</v>
          </cell>
          <cell r="EW588">
            <v>0.56799999999999995</v>
          </cell>
          <cell r="EX588">
            <v>0.59499999999999997</v>
          </cell>
          <cell r="EZ588">
            <v>8.1300000000000008</v>
          </cell>
          <cell r="FA588">
            <v>4.1000000000000002E-2</v>
          </cell>
          <cell r="FB588">
            <v>0</v>
          </cell>
          <cell r="FC588">
            <v>2.7E-2</v>
          </cell>
          <cell r="FD588">
            <v>0</v>
          </cell>
          <cell r="FE588">
            <v>6.8000000000000005E-2</v>
          </cell>
          <cell r="FF588">
            <v>8.1000000000000003E-2</v>
          </cell>
          <cell r="FG588">
            <v>4.1000000000000002E-2</v>
          </cell>
          <cell r="FH588">
            <v>0.16200000000000001</v>
          </cell>
          <cell r="FI588">
            <v>0.13500000000000001</v>
          </cell>
          <cell r="FJ588">
            <v>0.40500000000000003</v>
          </cell>
          <cell r="FK588">
            <v>4.1000000000000002E-2</v>
          </cell>
          <cell r="GA588">
            <v>4.1000000000000002E-2</v>
          </cell>
          <cell r="GB588">
            <v>6.8000000000000005E-2</v>
          </cell>
          <cell r="GC588">
            <v>6.8000000000000005E-2</v>
          </cell>
          <cell r="GD588">
            <v>2.7E-2</v>
          </cell>
          <cell r="GE588">
            <v>5.3999999999999999E-2</v>
          </cell>
          <cell r="GF588">
            <v>1.4E-2</v>
          </cell>
          <cell r="GG588">
            <v>0.24299999999999999</v>
          </cell>
          <cell r="GH588">
            <v>0.23</v>
          </cell>
          <cell r="GI588">
            <v>0.24299999999999999</v>
          </cell>
          <cell r="GJ588">
            <v>0.28399999999999997</v>
          </cell>
          <cell r="GK588">
            <v>0.28399999999999997</v>
          </cell>
          <cell r="GL588">
            <v>0.25700000000000001</v>
          </cell>
          <cell r="GM588">
            <v>0.622</v>
          </cell>
          <cell r="GN588">
            <v>0.52700000000000002</v>
          </cell>
          <cell r="GO588">
            <v>0.5</v>
          </cell>
          <cell r="GP588">
            <v>0.47299999999999998</v>
          </cell>
          <cell r="GQ588">
            <v>0.5</v>
          </cell>
          <cell r="GR588">
            <v>0.55400000000000005</v>
          </cell>
          <cell r="GS588">
            <v>5.3999999999999999E-2</v>
          </cell>
          <cell r="GT588">
            <v>6.8000000000000005E-2</v>
          </cell>
          <cell r="GU588">
            <v>8.1000000000000003E-2</v>
          </cell>
          <cell r="GV588">
            <v>9.5000000000000001E-2</v>
          </cell>
          <cell r="GW588">
            <v>6.8000000000000005E-2</v>
          </cell>
          <cell r="GX588">
            <v>6.8000000000000005E-2</v>
          </cell>
          <cell r="GY588">
            <v>2.7E-2</v>
          </cell>
          <cell r="GZ588">
            <v>4.1000000000000002E-2</v>
          </cell>
          <cell r="HA588">
            <v>4.1000000000000002E-2</v>
          </cell>
          <cell r="HB588">
            <v>4.1000000000000002E-2</v>
          </cell>
          <cell r="HC588">
            <v>4.1000000000000002E-2</v>
          </cell>
          <cell r="HD588">
            <v>4.1000000000000002E-2</v>
          </cell>
          <cell r="HE588">
            <v>1.4E-2</v>
          </cell>
          <cell r="HF588">
            <v>6.8000000000000005E-2</v>
          </cell>
          <cell r="HG588">
            <v>6.8000000000000005E-2</v>
          </cell>
          <cell r="HH588">
            <v>8.1000000000000003E-2</v>
          </cell>
          <cell r="HI588">
            <v>5.3999999999999999E-2</v>
          </cell>
          <cell r="HJ588">
            <v>6.8000000000000005E-2</v>
          </cell>
        </row>
        <row r="589">
          <cell r="G589" t="str">
            <v>ASHBURN</v>
          </cell>
          <cell r="L589" t="str">
            <v>Midway Elementary Network</v>
          </cell>
          <cell r="AB589">
            <v>610287</v>
          </cell>
          <cell r="AR589" t="str">
            <v>&lt; 30</v>
          </cell>
          <cell r="AS589" t="str">
            <v/>
          </cell>
          <cell r="AT589" t="str">
            <v/>
          </cell>
          <cell r="AU589" t="str">
            <v/>
          </cell>
        </row>
        <row r="590">
          <cell r="G590" t="str">
            <v>MAYS</v>
          </cell>
          <cell r="L590" t="str">
            <v>Englewood-Gresham Elementary Network</v>
          </cell>
          <cell r="AB590">
            <v>610290</v>
          </cell>
          <cell r="AR590" t="str">
            <v>&lt; 30</v>
          </cell>
          <cell r="AS590" t="str">
            <v/>
          </cell>
          <cell r="AT590" t="str">
            <v/>
          </cell>
          <cell r="AU590" t="str">
            <v/>
          </cell>
        </row>
        <row r="591">
          <cell r="G591" t="str">
            <v>LEE</v>
          </cell>
          <cell r="L591" t="str">
            <v>Midway Elementary Network</v>
          </cell>
          <cell r="AB591">
            <v>610291</v>
          </cell>
          <cell r="AR591" t="str">
            <v>71</v>
          </cell>
          <cell r="AS591" t="str">
            <v>weak</v>
          </cell>
          <cell r="AT591" t="str">
            <v>weak</v>
          </cell>
          <cell r="AU591" t="str">
            <v>weak</v>
          </cell>
          <cell r="AV591">
            <v>22</v>
          </cell>
          <cell r="AW591">
            <v>28</v>
          </cell>
          <cell r="AX591">
            <v>28</v>
          </cell>
          <cell r="AY591">
            <v>332</v>
          </cell>
          <cell r="AZ591">
            <v>16</v>
          </cell>
          <cell r="BA591">
            <v>0</v>
          </cell>
          <cell r="BB591">
            <v>3</v>
          </cell>
          <cell r="BC591">
            <v>289</v>
          </cell>
          <cell r="BI591">
            <v>7.1999999999999995E-2</v>
          </cell>
          <cell r="BJ591">
            <v>4.2000000000000003E-2</v>
          </cell>
          <cell r="BK591">
            <v>4.4999999999999998E-2</v>
          </cell>
          <cell r="BL591">
            <v>0.03</v>
          </cell>
          <cell r="BM591">
            <v>2.4E-2</v>
          </cell>
          <cell r="BN591">
            <v>8.1000000000000003E-2</v>
          </cell>
          <cell r="BO591">
            <v>9.6000000000000002E-2</v>
          </cell>
          <cell r="BP591">
            <v>0.11700000000000001</v>
          </cell>
          <cell r="BQ591">
            <v>9.9000000000000005E-2</v>
          </cell>
          <cell r="BR591">
            <v>7.4999999999999997E-2</v>
          </cell>
          <cell r="BS591">
            <v>0.157</v>
          </cell>
          <cell r="BT591">
            <v>0.25600000000000001</v>
          </cell>
          <cell r="BU591">
            <v>0.42199999999999999</v>
          </cell>
          <cell r="BV591">
            <v>0.38600000000000001</v>
          </cell>
          <cell r="BW591">
            <v>0.41599999999999998</v>
          </cell>
          <cell r="BX591">
            <v>0.27100000000000002</v>
          </cell>
          <cell r="BY591">
            <v>0.39500000000000002</v>
          </cell>
          <cell r="BZ591">
            <v>0.34599999999999997</v>
          </cell>
          <cell r="CA591">
            <v>1.7999999999999999E-2</v>
          </cell>
          <cell r="CB591">
            <v>8.9999999999999993E-3</v>
          </cell>
          <cell r="CC591">
            <v>0.03</v>
          </cell>
          <cell r="CD591">
            <v>1.7999999999999999E-2</v>
          </cell>
          <cell r="CE591">
            <v>4.8000000000000001E-2</v>
          </cell>
          <cell r="CF591">
            <v>0.03</v>
          </cell>
          <cell r="CG591">
            <v>0.39200000000000002</v>
          </cell>
          <cell r="CH591">
            <v>0.44600000000000001</v>
          </cell>
          <cell r="CI591">
            <v>0.41</v>
          </cell>
          <cell r="CJ591">
            <v>0.60499999999999998</v>
          </cell>
          <cell r="CK591">
            <v>0.377</v>
          </cell>
          <cell r="CL591">
            <v>0.28599999999999998</v>
          </cell>
          <cell r="CM591">
            <v>2.7E-2</v>
          </cell>
          <cell r="CN591">
            <v>1.2E-2</v>
          </cell>
          <cell r="CO591">
            <v>1.7999999999999999E-2</v>
          </cell>
          <cell r="CP591">
            <v>2.1000000000000001E-2</v>
          </cell>
          <cell r="CQ591">
            <v>2.1000000000000001E-2</v>
          </cell>
          <cell r="CR591">
            <v>1.7999999999999999E-2</v>
          </cell>
          <cell r="CS591">
            <v>3.5999999999999997E-2</v>
          </cell>
          <cell r="CT591">
            <v>9.2999999999999999E-2</v>
          </cell>
          <cell r="CU591">
            <v>4.2000000000000003E-2</v>
          </cell>
          <cell r="CV591">
            <v>3.9E-2</v>
          </cell>
          <cell r="CW591">
            <v>6.3E-2</v>
          </cell>
          <cell r="CX591">
            <v>5.7000000000000002E-2</v>
          </cell>
          <cell r="CY591">
            <v>6.9000000000000006E-2</v>
          </cell>
          <cell r="CZ591">
            <v>5.7000000000000002E-2</v>
          </cell>
          <cell r="DA591">
            <v>7.8E-2</v>
          </cell>
          <cell r="DB591">
            <v>0.108</v>
          </cell>
          <cell r="DC591">
            <v>0.151</v>
          </cell>
          <cell r="DD591">
            <v>0.105</v>
          </cell>
          <cell r="DE591">
            <v>0.157</v>
          </cell>
          <cell r="DF591">
            <v>0.19</v>
          </cell>
          <cell r="DG591">
            <v>0.253</v>
          </cell>
          <cell r="DH591">
            <v>0.24099999999999999</v>
          </cell>
          <cell r="DI591">
            <v>0.247</v>
          </cell>
          <cell r="DJ591">
            <v>0.28899999999999998</v>
          </cell>
          <cell r="DK591">
            <v>0.28000000000000003</v>
          </cell>
          <cell r="DL591">
            <v>0.25</v>
          </cell>
          <cell r="DM591">
            <v>0.24399999999999999</v>
          </cell>
          <cell r="DN591">
            <v>1.2E-2</v>
          </cell>
          <cell r="DO591">
            <v>8.9999999999999993E-3</v>
          </cell>
          <cell r="DP591">
            <v>1.7999999999999999E-2</v>
          </cell>
          <cell r="DQ591">
            <v>1.2E-2</v>
          </cell>
          <cell r="DR591">
            <v>1.2E-2</v>
          </cell>
          <cell r="DS591">
            <v>1.4999999999999999E-2</v>
          </cell>
          <cell r="DT591">
            <v>1.7999999999999999E-2</v>
          </cell>
          <cell r="DU591">
            <v>1.4999999999999999E-2</v>
          </cell>
          <cell r="DV591">
            <v>1.7999999999999999E-2</v>
          </cell>
          <cell r="DW591">
            <v>0.76500000000000001</v>
          </cell>
          <cell r="DX591">
            <v>0.72599999999999998</v>
          </cell>
          <cell r="DY591">
            <v>0.65400000000000003</v>
          </cell>
          <cell r="DZ591">
            <v>0.65700000000000003</v>
          </cell>
          <cell r="EA591">
            <v>0.66300000000000003</v>
          </cell>
          <cell r="EB591">
            <v>0.59899999999999998</v>
          </cell>
          <cell r="EC591">
            <v>0.55700000000000005</v>
          </cell>
          <cell r="ED591">
            <v>0.49099999999999999</v>
          </cell>
          <cell r="EE591">
            <v>0.59</v>
          </cell>
          <cell r="EF591">
            <v>0.32500000000000001</v>
          </cell>
          <cell r="EG591">
            <v>1.7999999999999999E-2</v>
          </cell>
          <cell r="EH591">
            <v>1.2E-2</v>
          </cell>
          <cell r="EJ591">
            <v>0.32800000000000001</v>
          </cell>
          <cell r="EK591">
            <v>8.1000000000000003E-2</v>
          </cell>
          <cell r="EL591">
            <v>6.3E-2</v>
          </cell>
          <cell r="EN591">
            <v>0.17199999999999999</v>
          </cell>
          <cell r="EO591">
            <v>0.34300000000000003</v>
          </cell>
          <cell r="EP591">
            <v>0.28299999999999997</v>
          </cell>
          <cell r="ER591">
            <v>8.4000000000000005E-2</v>
          </cell>
          <cell r="ES591">
            <v>7.4999999999999997E-2</v>
          </cell>
          <cell r="ET591">
            <v>0.108</v>
          </cell>
          <cell r="EV591">
            <v>0.09</v>
          </cell>
          <cell r="EW591">
            <v>0.48199999999999998</v>
          </cell>
          <cell r="EX591">
            <v>0.53300000000000003</v>
          </cell>
          <cell r="EZ591">
            <v>7.65</v>
          </cell>
          <cell r="FA591">
            <v>1.4999999999999999E-2</v>
          </cell>
          <cell r="FB591">
            <v>2.1000000000000001E-2</v>
          </cell>
          <cell r="FC591">
            <v>0.06</v>
          </cell>
          <cell r="FD591">
            <v>3.3000000000000002E-2</v>
          </cell>
          <cell r="FE591">
            <v>6.3E-2</v>
          </cell>
          <cell r="FF591">
            <v>6.6000000000000003E-2</v>
          </cell>
          <cell r="FG591">
            <v>7.8E-2</v>
          </cell>
          <cell r="FH591">
            <v>0.151</v>
          </cell>
          <cell r="FI591">
            <v>0.13900000000000001</v>
          </cell>
          <cell r="FJ591">
            <v>0.30099999999999999</v>
          </cell>
          <cell r="FK591">
            <v>7.1999999999999995E-2</v>
          </cell>
          <cell r="GA591">
            <v>0.03</v>
          </cell>
          <cell r="GB591">
            <v>2.7E-2</v>
          </cell>
          <cell r="GC591">
            <v>2.7E-2</v>
          </cell>
          <cell r="GD591">
            <v>0.114</v>
          </cell>
          <cell r="GE591">
            <v>0.18099999999999999</v>
          </cell>
          <cell r="GF591">
            <v>5.0999999999999997E-2</v>
          </cell>
          <cell r="GG591">
            <v>0.38</v>
          </cell>
          <cell r="GH591">
            <v>0.38600000000000001</v>
          </cell>
          <cell r="GI591">
            <v>0.38</v>
          </cell>
          <cell r="GJ591">
            <v>0.373</v>
          </cell>
          <cell r="GK591">
            <v>0.377</v>
          </cell>
          <cell r="GL591">
            <v>0.35499999999999998</v>
          </cell>
          <cell r="GM591">
            <v>0.46400000000000002</v>
          </cell>
          <cell r="GN591">
            <v>0.28599999999999998</v>
          </cell>
          <cell r="GO591">
            <v>0.40699999999999997</v>
          </cell>
          <cell r="GP591">
            <v>0.33400000000000002</v>
          </cell>
          <cell r="GQ591">
            <v>0.22900000000000001</v>
          </cell>
          <cell r="GR591">
            <v>0.46700000000000003</v>
          </cell>
          <cell r="GS591">
            <v>3.3000000000000002E-2</v>
          </cell>
          <cell r="GT591">
            <v>0.17799999999999999</v>
          </cell>
          <cell r="GU591">
            <v>0.09</v>
          </cell>
          <cell r="GV591">
            <v>6.9000000000000006E-2</v>
          </cell>
          <cell r="GW591">
            <v>9.9000000000000005E-2</v>
          </cell>
          <cell r="GX591">
            <v>4.4999999999999998E-2</v>
          </cell>
          <cell r="GY591">
            <v>1.4999999999999999E-2</v>
          </cell>
          <cell r="GZ591">
            <v>2.1000000000000001E-2</v>
          </cell>
          <cell r="HA591">
            <v>1.7999999999999999E-2</v>
          </cell>
          <cell r="HB591">
            <v>1.7999999999999999E-2</v>
          </cell>
          <cell r="HC591">
            <v>2.7E-2</v>
          </cell>
          <cell r="HD591">
            <v>1.2E-2</v>
          </cell>
          <cell r="HE591">
            <v>7.8E-2</v>
          </cell>
          <cell r="HF591">
            <v>0.10199999999999999</v>
          </cell>
          <cell r="HG591">
            <v>7.8E-2</v>
          </cell>
          <cell r="HH591">
            <v>0.09</v>
          </cell>
          <cell r="HI591">
            <v>8.6999999999999994E-2</v>
          </cell>
          <cell r="HJ591">
            <v>6.9000000000000006E-2</v>
          </cell>
        </row>
        <row r="592">
          <cell r="G592" t="str">
            <v>MELODY</v>
          </cell>
          <cell r="L592" t="str">
            <v>Garfield-Humboldt Elementary Network</v>
          </cell>
          <cell r="AB592">
            <v>610293</v>
          </cell>
          <cell r="AR592" t="str">
            <v>70</v>
          </cell>
          <cell r="AS592" t="str">
            <v>neutral</v>
          </cell>
          <cell r="AT592" t="str">
            <v>neutral</v>
          </cell>
          <cell r="AU592" t="str">
            <v>neutral</v>
          </cell>
          <cell r="AV592">
            <v>42</v>
          </cell>
          <cell r="AW592">
            <v>55</v>
          </cell>
          <cell r="AX592">
            <v>54</v>
          </cell>
          <cell r="AY592">
            <v>100</v>
          </cell>
          <cell r="AZ592">
            <v>0</v>
          </cell>
          <cell r="BA592">
            <v>0</v>
          </cell>
          <cell r="BB592">
            <v>94</v>
          </cell>
          <cell r="BC592">
            <v>1</v>
          </cell>
          <cell r="BI592">
            <v>0.01</v>
          </cell>
          <cell r="BJ592">
            <v>0.01</v>
          </cell>
          <cell r="BK592">
            <v>0.01</v>
          </cell>
          <cell r="BL592">
            <v>0</v>
          </cell>
          <cell r="BM592">
            <v>0</v>
          </cell>
          <cell r="BN592">
            <v>0.1</v>
          </cell>
          <cell r="BO592">
            <v>0.12</v>
          </cell>
          <cell r="BP592">
            <v>0.05</v>
          </cell>
          <cell r="BQ592">
            <v>0.09</v>
          </cell>
          <cell r="BR592">
            <v>7.0000000000000007E-2</v>
          </cell>
          <cell r="BS592">
            <v>0.17</v>
          </cell>
          <cell r="BT592">
            <v>0.19</v>
          </cell>
          <cell r="BU592">
            <v>0.3</v>
          </cell>
          <cell r="BV592">
            <v>0.32</v>
          </cell>
          <cell r="BW592">
            <v>0.28999999999999998</v>
          </cell>
          <cell r="BX592">
            <v>0.24</v>
          </cell>
          <cell r="BY592">
            <v>0.27</v>
          </cell>
          <cell r="BZ592">
            <v>0.24</v>
          </cell>
          <cell r="CA592">
            <v>0.01</v>
          </cell>
          <cell r="CB592">
            <v>0</v>
          </cell>
          <cell r="CC592">
            <v>0.04</v>
          </cell>
          <cell r="CD592">
            <v>0.04</v>
          </cell>
          <cell r="CE592">
            <v>0.01</v>
          </cell>
          <cell r="CF592">
            <v>0.03</v>
          </cell>
          <cell r="CG592">
            <v>0.56000000000000005</v>
          </cell>
          <cell r="CH592">
            <v>0.62</v>
          </cell>
          <cell r="CI592">
            <v>0.56999999999999995</v>
          </cell>
          <cell r="CJ592">
            <v>0.65</v>
          </cell>
          <cell r="CK592">
            <v>0.55000000000000004</v>
          </cell>
          <cell r="CL592">
            <v>0.44</v>
          </cell>
          <cell r="CM592">
            <v>0</v>
          </cell>
          <cell r="CN592">
            <v>0.01</v>
          </cell>
          <cell r="CO592">
            <v>0.01</v>
          </cell>
          <cell r="CP592">
            <v>0.01</v>
          </cell>
          <cell r="CQ592">
            <v>0.01</v>
          </cell>
          <cell r="CR592">
            <v>0.01</v>
          </cell>
          <cell r="CS592">
            <v>0.03</v>
          </cell>
          <cell r="CT592">
            <v>0.08</v>
          </cell>
          <cell r="CU592">
            <v>0.05</v>
          </cell>
          <cell r="CV592">
            <v>0.04</v>
          </cell>
          <cell r="CW592">
            <v>0.01</v>
          </cell>
          <cell r="CX592">
            <v>0.02</v>
          </cell>
          <cell r="CY592">
            <v>0.02</v>
          </cell>
          <cell r="CZ592">
            <v>0.03</v>
          </cell>
          <cell r="DA592">
            <v>7.0000000000000007E-2</v>
          </cell>
          <cell r="DB592">
            <v>7.0000000000000007E-2</v>
          </cell>
          <cell r="DC592">
            <v>7.0000000000000007E-2</v>
          </cell>
          <cell r="DD592">
            <v>0.1</v>
          </cell>
          <cell r="DE592">
            <v>0.15</v>
          </cell>
          <cell r="DF592">
            <v>0.17</v>
          </cell>
          <cell r="DG592">
            <v>0.16</v>
          </cell>
          <cell r="DH592">
            <v>0.2</v>
          </cell>
          <cell r="DI592">
            <v>0.15</v>
          </cell>
          <cell r="DJ592">
            <v>0.31</v>
          </cell>
          <cell r="DK592">
            <v>0.2</v>
          </cell>
          <cell r="DL592">
            <v>0.13</v>
          </cell>
          <cell r="DM592">
            <v>0.15</v>
          </cell>
          <cell r="DN592">
            <v>0</v>
          </cell>
          <cell r="DO592">
            <v>0</v>
          </cell>
          <cell r="DP592">
            <v>0.01</v>
          </cell>
          <cell r="DQ592">
            <v>0</v>
          </cell>
          <cell r="DR592">
            <v>0</v>
          </cell>
          <cell r="DS592">
            <v>0.01</v>
          </cell>
          <cell r="DT592">
            <v>0</v>
          </cell>
          <cell r="DU592">
            <v>0.01</v>
          </cell>
          <cell r="DV592">
            <v>0.02</v>
          </cell>
          <cell r="DW592">
            <v>0.81</v>
          </cell>
          <cell r="DX592">
            <v>0.81</v>
          </cell>
          <cell r="DY592">
            <v>0.8</v>
          </cell>
          <cell r="DZ592">
            <v>0.77</v>
          </cell>
          <cell r="EA592">
            <v>0.81</v>
          </cell>
          <cell r="EB592">
            <v>0.6</v>
          </cell>
          <cell r="EC592">
            <v>0.7</v>
          </cell>
          <cell r="ED592">
            <v>0.71</v>
          </cell>
          <cell r="EE592">
            <v>0.68</v>
          </cell>
          <cell r="EF592">
            <v>0.43</v>
          </cell>
          <cell r="EG592">
            <v>0.02</v>
          </cell>
          <cell r="EH592">
            <v>0</v>
          </cell>
          <cell r="EJ592">
            <v>0.32</v>
          </cell>
          <cell r="EK592">
            <v>0.08</v>
          </cell>
          <cell r="EL592">
            <v>0.04</v>
          </cell>
          <cell r="EN592">
            <v>0.12</v>
          </cell>
          <cell r="EO592">
            <v>0.34</v>
          </cell>
          <cell r="EP592">
            <v>0.35</v>
          </cell>
          <cell r="ER592">
            <v>0.01</v>
          </cell>
          <cell r="ES592">
            <v>0.01</v>
          </cell>
          <cell r="ET592">
            <v>0.05</v>
          </cell>
          <cell r="EV592">
            <v>0.12</v>
          </cell>
          <cell r="EW592">
            <v>0.55000000000000004</v>
          </cell>
          <cell r="EX592">
            <v>0.56000000000000005</v>
          </cell>
          <cell r="EZ592">
            <v>7.59</v>
          </cell>
          <cell r="FA592">
            <v>0.03</v>
          </cell>
          <cell r="FB592">
            <v>0.01</v>
          </cell>
          <cell r="FC592">
            <v>0.01</v>
          </cell>
          <cell r="FD592">
            <v>0.04</v>
          </cell>
          <cell r="FE592">
            <v>0.14000000000000001</v>
          </cell>
          <cell r="FF592">
            <v>0.05</v>
          </cell>
          <cell r="FG592">
            <v>0.08</v>
          </cell>
          <cell r="FH592">
            <v>0.24</v>
          </cell>
          <cell r="FI592">
            <v>0.08</v>
          </cell>
          <cell r="FJ592">
            <v>0.3</v>
          </cell>
          <cell r="FK592">
            <v>0.02</v>
          </cell>
          <cell r="GA592">
            <v>0</v>
          </cell>
          <cell r="GB592">
            <v>0</v>
          </cell>
          <cell r="GC592">
            <v>0.02</v>
          </cell>
          <cell r="GD592">
            <v>0</v>
          </cell>
          <cell r="GE592">
            <v>0.11</v>
          </cell>
          <cell r="GF592">
            <v>0.03</v>
          </cell>
          <cell r="GG592">
            <v>0.39</v>
          </cell>
          <cell r="GH592">
            <v>0.3</v>
          </cell>
          <cell r="GI592">
            <v>0.28999999999999998</v>
          </cell>
          <cell r="GJ592">
            <v>0.4</v>
          </cell>
          <cell r="GK592">
            <v>0.41</v>
          </cell>
          <cell r="GL592">
            <v>0.4</v>
          </cell>
          <cell r="GM592">
            <v>0.54</v>
          </cell>
          <cell r="GN592">
            <v>0.53</v>
          </cell>
          <cell r="GO592">
            <v>0.48</v>
          </cell>
          <cell r="GP592">
            <v>0.56000000000000005</v>
          </cell>
          <cell r="GQ592">
            <v>0.39</v>
          </cell>
          <cell r="GR592">
            <v>0.5</v>
          </cell>
          <cell r="GS592">
            <v>7.0000000000000007E-2</v>
          </cell>
          <cell r="GT592">
            <v>0.15</v>
          </cell>
          <cell r="GU592">
            <v>0.13</v>
          </cell>
          <cell r="GV592">
            <v>0.03</v>
          </cell>
          <cell r="GW592">
            <v>0.08</v>
          </cell>
          <cell r="GX592">
            <v>0.05</v>
          </cell>
          <cell r="GY592">
            <v>0</v>
          </cell>
          <cell r="GZ592">
            <v>0</v>
          </cell>
          <cell r="HA592">
            <v>0.05</v>
          </cell>
          <cell r="HB592">
            <v>0</v>
          </cell>
          <cell r="HC592">
            <v>0</v>
          </cell>
          <cell r="HD592">
            <v>0.01</v>
          </cell>
          <cell r="HE592">
            <v>0</v>
          </cell>
          <cell r="HF592">
            <v>0.02</v>
          </cell>
          <cell r="HG592">
            <v>0.03</v>
          </cell>
          <cell r="HH592">
            <v>0.01</v>
          </cell>
          <cell r="HI592">
            <v>0.01</v>
          </cell>
          <cell r="HJ592">
            <v>0.01</v>
          </cell>
        </row>
        <row r="593">
          <cell r="G593" t="str">
            <v>HIGGINS</v>
          </cell>
          <cell r="L593" t="str">
            <v>Lake Calumet Elementary Network</v>
          </cell>
          <cell r="AB593">
            <v>610295</v>
          </cell>
          <cell r="AR593" t="str">
            <v>41</v>
          </cell>
          <cell r="AS593" t="str">
            <v>neutral</v>
          </cell>
          <cell r="AT593" t="str">
            <v>weak</v>
          </cell>
          <cell r="AU593" t="str">
            <v>strong</v>
          </cell>
          <cell r="AV593">
            <v>48</v>
          </cell>
          <cell r="AW593">
            <v>32</v>
          </cell>
          <cell r="AX593">
            <v>65</v>
          </cell>
          <cell r="AY593">
            <v>94</v>
          </cell>
          <cell r="AZ593">
            <v>0</v>
          </cell>
          <cell r="BA593">
            <v>0</v>
          </cell>
          <cell r="BB593">
            <v>87</v>
          </cell>
          <cell r="BC593">
            <v>1</v>
          </cell>
          <cell r="BI593">
            <v>3.2000000000000001E-2</v>
          </cell>
          <cell r="BJ593">
            <v>1.0999999999999999E-2</v>
          </cell>
          <cell r="BK593">
            <v>0</v>
          </cell>
          <cell r="BL593">
            <v>1.0999999999999999E-2</v>
          </cell>
          <cell r="BM593">
            <v>3.2000000000000001E-2</v>
          </cell>
          <cell r="BN593">
            <v>5.2999999999999999E-2</v>
          </cell>
          <cell r="BO593">
            <v>6.4000000000000001E-2</v>
          </cell>
          <cell r="BP593">
            <v>9.6000000000000002E-2</v>
          </cell>
          <cell r="BQ593">
            <v>0.11700000000000001</v>
          </cell>
          <cell r="BR593">
            <v>6.4000000000000001E-2</v>
          </cell>
          <cell r="BS593">
            <v>8.5000000000000006E-2</v>
          </cell>
          <cell r="BT593">
            <v>0.11700000000000001</v>
          </cell>
          <cell r="BU593">
            <v>0.31900000000000001</v>
          </cell>
          <cell r="BV593">
            <v>0.21299999999999999</v>
          </cell>
          <cell r="BW593">
            <v>0.26600000000000001</v>
          </cell>
          <cell r="BX593">
            <v>0.191</v>
          </cell>
          <cell r="BY593">
            <v>0.29799999999999999</v>
          </cell>
          <cell r="BZ593">
            <v>0.31900000000000001</v>
          </cell>
          <cell r="CA593">
            <v>1.0999999999999999E-2</v>
          </cell>
          <cell r="CB593">
            <v>1.0999999999999999E-2</v>
          </cell>
          <cell r="CC593">
            <v>2.1000000000000001E-2</v>
          </cell>
          <cell r="CD593">
            <v>2.1000000000000001E-2</v>
          </cell>
          <cell r="CE593">
            <v>1.0999999999999999E-2</v>
          </cell>
          <cell r="CF593">
            <v>4.2999999999999997E-2</v>
          </cell>
          <cell r="CG593">
            <v>0.57399999999999995</v>
          </cell>
          <cell r="CH593">
            <v>0.67</v>
          </cell>
          <cell r="CI593">
            <v>0.59599999999999997</v>
          </cell>
          <cell r="CJ593">
            <v>0.71299999999999997</v>
          </cell>
          <cell r="CK593">
            <v>0.57399999999999995</v>
          </cell>
          <cell r="CL593">
            <v>0.46800000000000003</v>
          </cell>
          <cell r="CM593">
            <v>0</v>
          </cell>
          <cell r="CN593">
            <v>0</v>
          </cell>
          <cell r="CO593">
            <v>1.0999999999999999E-2</v>
          </cell>
          <cell r="CP593">
            <v>0</v>
          </cell>
          <cell r="CQ593">
            <v>0</v>
          </cell>
          <cell r="CR593">
            <v>0</v>
          </cell>
          <cell r="CS593">
            <v>5.2999999999999999E-2</v>
          </cell>
          <cell r="CT593">
            <v>0.13800000000000001</v>
          </cell>
          <cell r="CU593">
            <v>5.2999999999999999E-2</v>
          </cell>
          <cell r="CV593">
            <v>4.2999999999999997E-2</v>
          </cell>
          <cell r="CW593">
            <v>5.2999999999999999E-2</v>
          </cell>
          <cell r="CX593">
            <v>3.2000000000000001E-2</v>
          </cell>
          <cell r="CY593">
            <v>6.4000000000000001E-2</v>
          </cell>
          <cell r="CZ593">
            <v>5.2999999999999999E-2</v>
          </cell>
          <cell r="DA593">
            <v>0.11700000000000001</v>
          </cell>
          <cell r="DB593">
            <v>0.106</v>
          </cell>
          <cell r="DC593">
            <v>8.5000000000000006E-2</v>
          </cell>
          <cell r="DD593">
            <v>0.13800000000000001</v>
          </cell>
          <cell r="DE593">
            <v>0.191</v>
          </cell>
          <cell r="DF593">
            <v>0.17</v>
          </cell>
          <cell r="DG593">
            <v>0.23400000000000001</v>
          </cell>
          <cell r="DH593">
            <v>0.18099999999999999</v>
          </cell>
          <cell r="DI593">
            <v>0.23400000000000001</v>
          </cell>
          <cell r="DJ593">
            <v>0.31900000000000001</v>
          </cell>
          <cell r="DK593">
            <v>0.255</v>
          </cell>
          <cell r="DL593">
            <v>0.18099999999999999</v>
          </cell>
          <cell r="DM593">
            <v>0.20200000000000001</v>
          </cell>
          <cell r="DN593">
            <v>0</v>
          </cell>
          <cell r="DO593">
            <v>1.0999999999999999E-2</v>
          </cell>
          <cell r="DP593">
            <v>0</v>
          </cell>
          <cell r="DQ593">
            <v>0</v>
          </cell>
          <cell r="DR593">
            <v>2.1000000000000001E-2</v>
          </cell>
          <cell r="DS593">
            <v>1.0999999999999999E-2</v>
          </cell>
          <cell r="DT593">
            <v>3.2000000000000001E-2</v>
          </cell>
          <cell r="DU593">
            <v>1.0999999999999999E-2</v>
          </cell>
          <cell r="DV593">
            <v>2.1000000000000001E-2</v>
          </cell>
          <cell r="DW593">
            <v>0.76600000000000001</v>
          </cell>
          <cell r="DX593">
            <v>0.76600000000000001</v>
          </cell>
          <cell r="DY593">
            <v>0.72299999999999998</v>
          </cell>
          <cell r="DZ593">
            <v>0.755</v>
          </cell>
          <cell r="EA593">
            <v>0.69099999999999995</v>
          </cell>
          <cell r="EB593">
            <v>0.55300000000000005</v>
          </cell>
          <cell r="EC593">
            <v>0.55300000000000005</v>
          </cell>
          <cell r="ED593">
            <v>0.58499999999999996</v>
          </cell>
          <cell r="EE593">
            <v>0.58499999999999996</v>
          </cell>
          <cell r="EF593">
            <v>0.39400000000000002</v>
          </cell>
          <cell r="EG593">
            <v>2.1000000000000001E-2</v>
          </cell>
          <cell r="EH593">
            <v>0</v>
          </cell>
          <cell r="EJ593">
            <v>0.28699999999999998</v>
          </cell>
          <cell r="EK593">
            <v>0.14899999999999999</v>
          </cell>
          <cell r="EL593">
            <v>8.5000000000000006E-2</v>
          </cell>
          <cell r="EN593">
            <v>0.128</v>
          </cell>
          <cell r="EO593">
            <v>0.223</v>
          </cell>
          <cell r="EP593">
            <v>0.27700000000000002</v>
          </cell>
          <cell r="ER593">
            <v>6.4000000000000001E-2</v>
          </cell>
          <cell r="ES593">
            <v>7.3999999999999996E-2</v>
          </cell>
          <cell r="ET593">
            <v>7.3999999999999996E-2</v>
          </cell>
          <cell r="EV593">
            <v>0.128</v>
          </cell>
          <cell r="EW593">
            <v>0.53200000000000003</v>
          </cell>
          <cell r="EX593">
            <v>0.56399999999999995</v>
          </cell>
          <cell r="EZ593">
            <v>7.85</v>
          </cell>
          <cell r="FA593">
            <v>2.1000000000000001E-2</v>
          </cell>
          <cell r="FB593">
            <v>1.0999999999999999E-2</v>
          </cell>
          <cell r="FC593">
            <v>3.2000000000000001E-2</v>
          </cell>
          <cell r="FD593">
            <v>4.2999999999999997E-2</v>
          </cell>
          <cell r="FE593">
            <v>6.4000000000000001E-2</v>
          </cell>
          <cell r="FF593">
            <v>7.3999999999999996E-2</v>
          </cell>
          <cell r="FG593">
            <v>8.5000000000000006E-2</v>
          </cell>
          <cell r="FH593">
            <v>0.17</v>
          </cell>
          <cell r="FI593">
            <v>0.13800000000000001</v>
          </cell>
          <cell r="FJ593">
            <v>0.34</v>
          </cell>
          <cell r="FK593">
            <v>2.1000000000000001E-2</v>
          </cell>
          <cell r="GA593">
            <v>0</v>
          </cell>
          <cell r="GB593">
            <v>0</v>
          </cell>
          <cell r="GC593">
            <v>0</v>
          </cell>
          <cell r="GD593">
            <v>1.0999999999999999E-2</v>
          </cell>
          <cell r="GE593">
            <v>9.6000000000000002E-2</v>
          </cell>
          <cell r="GF593">
            <v>0</v>
          </cell>
          <cell r="GG593">
            <v>0.29799999999999999</v>
          </cell>
          <cell r="GH593">
            <v>0.245</v>
          </cell>
          <cell r="GI593">
            <v>0.255</v>
          </cell>
          <cell r="GJ593">
            <v>0.39400000000000002</v>
          </cell>
          <cell r="GK593">
            <v>0.39400000000000002</v>
          </cell>
          <cell r="GL593">
            <v>0.255</v>
          </cell>
          <cell r="GM593">
            <v>0.61699999999999999</v>
          </cell>
          <cell r="GN593">
            <v>0.60599999999999998</v>
          </cell>
          <cell r="GO593">
            <v>0.57399999999999995</v>
          </cell>
          <cell r="GP593">
            <v>0.45700000000000002</v>
          </cell>
          <cell r="GQ593">
            <v>0.41499999999999998</v>
          </cell>
          <cell r="GR593">
            <v>0.68100000000000005</v>
          </cell>
          <cell r="GS593">
            <v>5.2999999999999999E-2</v>
          </cell>
          <cell r="GT593">
            <v>8.5000000000000006E-2</v>
          </cell>
          <cell r="GU593">
            <v>9.6000000000000002E-2</v>
          </cell>
          <cell r="GV593">
            <v>5.2999999999999999E-2</v>
          </cell>
          <cell r="GW593">
            <v>4.2999999999999997E-2</v>
          </cell>
          <cell r="GX593">
            <v>1.0999999999999999E-2</v>
          </cell>
          <cell r="GY593">
            <v>1.0999999999999999E-2</v>
          </cell>
          <cell r="GZ593">
            <v>1.0999999999999999E-2</v>
          </cell>
          <cell r="HA593">
            <v>1.0999999999999999E-2</v>
          </cell>
          <cell r="HB593">
            <v>0</v>
          </cell>
          <cell r="HC593">
            <v>0</v>
          </cell>
          <cell r="HD593">
            <v>1.0999999999999999E-2</v>
          </cell>
          <cell r="HE593">
            <v>2.1000000000000001E-2</v>
          </cell>
          <cell r="HF593">
            <v>5.2999999999999999E-2</v>
          </cell>
          <cell r="HG593">
            <v>6.4000000000000001E-2</v>
          </cell>
          <cell r="HH593">
            <v>8.5000000000000006E-2</v>
          </cell>
          <cell r="HI593">
            <v>5.2999999999999999E-2</v>
          </cell>
          <cell r="HJ593">
            <v>4.2999999999999997E-2</v>
          </cell>
        </row>
        <row r="594">
          <cell r="G594" t="str">
            <v>SCHOOL OF LEADRSHP HS</v>
          </cell>
          <cell r="L594" t="str">
            <v>South Side High School Network</v>
          </cell>
          <cell r="AB594">
            <v>610297</v>
          </cell>
          <cell r="AR594" t="str">
            <v>34</v>
          </cell>
          <cell r="AS594" t="str">
            <v>weak</v>
          </cell>
          <cell r="AT594" t="str">
            <v>weak</v>
          </cell>
          <cell r="AU594" t="str">
            <v>weak</v>
          </cell>
          <cell r="AV594">
            <v>39</v>
          </cell>
          <cell r="AW594">
            <v>31</v>
          </cell>
          <cell r="AX594">
            <v>35</v>
          </cell>
          <cell r="AY594">
            <v>195</v>
          </cell>
          <cell r="AZ594">
            <v>1</v>
          </cell>
          <cell r="BA594">
            <v>0</v>
          </cell>
          <cell r="BB594">
            <v>186</v>
          </cell>
          <cell r="BC594">
            <v>0</v>
          </cell>
          <cell r="BI594">
            <v>4.1000000000000002E-2</v>
          </cell>
          <cell r="BJ594">
            <v>1.4999999999999999E-2</v>
          </cell>
          <cell r="BK594">
            <v>2.5999999999999999E-2</v>
          </cell>
          <cell r="BL594">
            <v>6.7000000000000004E-2</v>
          </cell>
          <cell r="BM594">
            <v>8.2000000000000003E-2</v>
          </cell>
          <cell r="BN594">
            <v>0.113</v>
          </cell>
          <cell r="BO594">
            <v>0.123</v>
          </cell>
          <cell r="BP594">
            <v>0.128</v>
          </cell>
          <cell r="BQ594">
            <v>0.14899999999999999</v>
          </cell>
          <cell r="BR594">
            <v>0.14899999999999999</v>
          </cell>
          <cell r="BS594">
            <v>0.13800000000000001</v>
          </cell>
          <cell r="BT594">
            <v>0.17899999999999999</v>
          </cell>
          <cell r="BU594">
            <v>0.35899999999999999</v>
          </cell>
          <cell r="BV594">
            <v>0.313</v>
          </cell>
          <cell r="BW594">
            <v>0.35399999999999998</v>
          </cell>
          <cell r="BX594">
            <v>0.318</v>
          </cell>
          <cell r="BY594">
            <v>0.32300000000000001</v>
          </cell>
          <cell r="BZ594">
            <v>0.29699999999999999</v>
          </cell>
          <cell r="CA594">
            <v>0</v>
          </cell>
          <cell r="CB594">
            <v>0</v>
          </cell>
          <cell r="CC594">
            <v>1.4999999999999999E-2</v>
          </cell>
          <cell r="CD594">
            <v>1.4999999999999999E-2</v>
          </cell>
          <cell r="CE594">
            <v>5.0000000000000001E-3</v>
          </cell>
          <cell r="CF594">
            <v>3.1E-2</v>
          </cell>
          <cell r="CG594">
            <v>0.47699999999999998</v>
          </cell>
          <cell r="CH594">
            <v>0.54400000000000004</v>
          </cell>
          <cell r="CI594">
            <v>0.45600000000000002</v>
          </cell>
          <cell r="CJ594">
            <v>0.45100000000000001</v>
          </cell>
          <cell r="CK594">
            <v>0.45100000000000001</v>
          </cell>
          <cell r="CL594">
            <v>0.379</v>
          </cell>
          <cell r="CM594">
            <v>0</v>
          </cell>
          <cell r="CN594">
            <v>5.0000000000000001E-3</v>
          </cell>
          <cell r="CO594">
            <v>0.01</v>
          </cell>
          <cell r="CP594">
            <v>2.1000000000000001E-2</v>
          </cell>
          <cell r="CQ594">
            <v>0.01</v>
          </cell>
          <cell r="CR594">
            <v>2.1000000000000001E-2</v>
          </cell>
          <cell r="CS594">
            <v>0.14399999999999999</v>
          </cell>
          <cell r="CT594">
            <v>0.16900000000000001</v>
          </cell>
          <cell r="CU594">
            <v>0.14399999999999999</v>
          </cell>
          <cell r="CV594">
            <v>8.6999999999999994E-2</v>
          </cell>
          <cell r="CW594">
            <v>0.108</v>
          </cell>
          <cell r="CX594">
            <v>0.13300000000000001</v>
          </cell>
          <cell r="CY594">
            <v>0.10299999999999999</v>
          </cell>
          <cell r="CZ594">
            <v>0.128</v>
          </cell>
          <cell r="DA594">
            <v>0.17899999999999999</v>
          </cell>
          <cell r="DB594">
            <v>0.16900000000000001</v>
          </cell>
          <cell r="DC594">
            <v>0.13800000000000001</v>
          </cell>
          <cell r="DD594">
            <v>0.14399999999999999</v>
          </cell>
          <cell r="DE594">
            <v>0.313</v>
          </cell>
          <cell r="DF594">
            <v>0.34399999999999997</v>
          </cell>
          <cell r="DG594">
            <v>0.35899999999999999</v>
          </cell>
          <cell r="DH594">
            <v>0.33800000000000002</v>
          </cell>
          <cell r="DI594">
            <v>0.33300000000000002</v>
          </cell>
          <cell r="DJ594">
            <v>0.35399999999999998</v>
          </cell>
          <cell r="DK594">
            <v>0.28199999999999997</v>
          </cell>
          <cell r="DL594">
            <v>0.23599999999999999</v>
          </cell>
          <cell r="DM594">
            <v>0.27200000000000002</v>
          </cell>
          <cell r="DN594">
            <v>3.1E-2</v>
          </cell>
          <cell r="DO594">
            <v>4.5999999999999999E-2</v>
          </cell>
          <cell r="DP594">
            <v>3.5999999999999997E-2</v>
          </cell>
          <cell r="DQ594">
            <v>4.1000000000000002E-2</v>
          </cell>
          <cell r="DR594">
            <v>4.1000000000000002E-2</v>
          </cell>
          <cell r="DS594">
            <v>4.1000000000000002E-2</v>
          </cell>
          <cell r="DT594">
            <v>3.1E-2</v>
          </cell>
          <cell r="DU594">
            <v>3.5999999999999997E-2</v>
          </cell>
          <cell r="DV594">
            <v>4.1000000000000002E-2</v>
          </cell>
          <cell r="DW594">
            <v>0.56899999999999995</v>
          </cell>
          <cell r="DX594">
            <v>0.497</v>
          </cell>
          <cell r="DY594">
            <v>0.46200000000000002</v>
          </cell>
          <cell r="DZ594">
            <v>0.497</v>
          </cell>
          <cell r="EA594">
            <v>0.48699999999999999</v>
          </cell>
          <cell r="EB594">
            <v>0.40500000000000003</v>
          </cell>
          <cell r="EC594">
            <v>0.374</v>
          </cell>
          <cell r="ED594">
            <v>0.42099999999999999</v>
          </cell>
          <cell r="EE594">
            <v>0.4</v>
          </cell>
          <cell r="EF594">
            <v>0.35899999999999999</v>
          </cell>
          <cell r="EG594">
            <v>6.2E-2</v>
          </cell>
          <cell r="EH594">
            <v>2.5999999999999999E-2</v>
          </cell>
          <cell r="EJ594">
            <v>0.28699999999999998</v>
          </cell>
          <cell r="EK594">
            <v>0.14399999999999999</v>
          </cell>
          <cell r="EL594">
            <v>0.128</v>
          </cell>
          <cell r="EN594">
            <v>0.11799999999999999</v>
          </cell>
          <cell r="EO594">
            <v>0.35899999999999999</v>
          </cell>
          <cell r="EP594">
            <v>0.4</v>
          </cell>
          <cell r="ER594">
            <v>4.1000000000000002E-2</v>
          </cell>
          <cell r="ES594">
            <v>4.5999999999999999E-2</v>
          </cell>
          <cell r="ET594">
            <v>8.6999999999999994E-2</v>
          </cell>
          <cell r="EV594">
            <v>0.19500000000000001</v>
          </cell>
          <cell r="EW594">
            <v>0.39</v>
          </cell>
          <cell r="EX594">
            <v>0.35899999999999999</v>
          </cell>
          <cell r="EZ594">
            <v>6.46</v>
          </cell>
          <cell r="FA594">
            <v>8.2000000000000003E-2</v>
          </cell>
          <cell r="FB594">
            <v>1.4999999999999999E-2</v>
          </cell>
          <cell r="FC594">
            <v>5.6000000000000001E-2</v>
          </cell>
          <cell r="FD594">
            <v>6.7000000000000004E-2</v>
          </cell>
          <cell r="FE594">
            <v>0.11799999999999999</v>
          </cell>
          <cell r="FF594">
            <v>0.10299999999999999</v>
          </cell>
          <cell r="FG594">
            <v>0.11799999999999999</v>
          </cell>
          <cell r="FH594">
            <v>0.159</v>
          </cell>
          <cell r="FI594">
            <v>8.2000000000000003E-2</v>
          </cell>
          <cell r="FJ594">
            <v>0.16400000000000001</v>
          </cell>
          <cell r="FK594">
            <v>3.5999999999999997E-2</v>
          </cell>
          <cell r="GA594">
            <v>3.1E-2</v>
          </cell>
          <cell r="GB594">
            <v>3.5999999999999997E-2</v>
          </cell>
          <cell r="GC594">
            <v>2.5999999999999999E-2</v>
          </cell>
          <cell r="GD594">
            <v>3.1E-2</v>
          </cell>
          <cell r="GE594">
            <v>0.113</v>
          </cell>
          <cell r="GF594">
            <v>4.1000000000000002E-2</v>
          </cell>
          <cell r="GG594">
            <v>0.42599999999999999</v>
          </cell>
          <cell r="GH594">
            <v>0.436</v>
          </cell>
          <cell r="GI594">
            <v>0.436</v>
          </cell>
          <cell r="GJ594">
            <v>0.43099999999999999</v>
          </cell>
          <cell r="GK594">
            <v>0.43099999999999999</v>
          </cell>
          <cell r="GL594">
            <v>0.42599999999999999</v>
          </cell>
          <cell r="GM594">
            <v>0.28699999999999998</v>
          </cell>
          <cell r="GN594">
            <v>0.25600000000000001</v>
          </cell>
          <cell r="GO594">
            <v>0.25600000000000001</v>
          </cell>
          <cell r="GP594">
            <v>0.24099999999999999</v>
          </cell>
          <cell r="GQ594">
            <v>0.185</v>
          </cell>
          <cell r="GR594">
            <v>0.32300000000000001</v>
          </cell>
          <cell r="GS594">
            <v>0.17399999999999999</v>
          </cell>
          <cell r="GT594">
            <v>0.17399999999999999</v>
          </cell>
          <cell r="GU594">
            <v>0.185</v>
          </cell>
          <cell r="GV594">
            <v>0.185</v>
          </cell>
          <cell r="GW594">
            <v>0.16900000000000001</v>
          </cell>
          <cell r="GX594">
            <v>0.123</v>
          </cell>
          <cell r="GY594">
            <v>4.1000000000000002E-2</v>
          </cell>
          <cell r="GZ594">
            <v>4.1000000000000002E-2</v>
          </cell>
          <cell r="HA594">
            <v>4.5999999999999999E-2</v>
          </cell>
          <cell r="HB594">
            <v>5.6000000000000001E-2</v>
          </cell>
          <cell r="HC594">
            <v>3.5999999999999997E-2</v>
          </cell>
          <cell r="HD594">
            <v>4.1000000000000002E-2</v>
          </cell>
          <cell r="HE594">
            <v>4.1000000000000002E-2</v>
          </cell>
          <cell r="HF594">
            <v>5.6000000000000001E-2</v>
          </cell>
          <cell r="HG594">
            <v>5.0999999999999997E-2</v>
          </cell>
          <cell r="HH594">
            <v>5.6000000000000001E-2</v>
          </cell>
          <cell r="HI594">
            <v>6.7000000000000004E-2</v>
          </cell>
          <cell r="HJ594">
            <v>4.5999999999999999E-2</v>
          </cell>
        </row>
        <row r="595">
          <cell r="G595" t="str">
            <v>LENART</v>
          </cell>
          <cell r="L595" t="str">
            <v>Skyway Elementary Network</v>
          </cell>
          <cell r="AB595">
            <v>610298</v>
          </cell>
          <cell r="AR595" t="str">
            <v>71</v>
          </cell>
          <cell r="AS595" t="str">
            <v>strong</v>
          </cell>
          <cell r="AT595" t="str">
            <v>weak</v>
          </cell>
          <cell r="AU595" t="str">
            <v>neutral</v>
          </cell>
          <cell r="AV595">
            <v>62</v>
          </cell>
          <cell r="AW595">
            <v>28</v>
          </cell>
          <cell r="AX595">
            <v>57</v>
          </cell>
          <cell r="AY595">
            <v>202</v>
          </cell>
          <cell r="AZ595">
            <v>37</v>
          </cell>
          <cell r="BA595">
            <v>20</v>
          </cell>
          <cell r="BB595">
            <v>120</v>
          </cell>
          <cell r="BC595">
            <v>6</v>
          </cell>
          <cell r="BI595">
            <v>0.01</v>
          </cell>
          <cell r="BJ595">
            <v>1.4999999999999999E-2</v>
          </cell>
          <cell r="BK595">
            <v>0</v>
          </cell>
          <cell r="BL595">
            <v>0.01</v>
          </cell>
          <cell r="BM595">
            <v>2.5000000000000001E-2</v>
          </cell>
          <cell r="BN595">
            <v>5.3999999999999999E-2</v>
          </cell>
          <cell r="BO595">
            <v>0.02</v>
          </cell>
          <cell r="BP595">
            <v>4.4999999999999998E-2</v>
          </cell>
          <cell r="BQ595">
            <v>1.4999999999999999E-2</v>
          </cell>
          <cell r="BR595">
            <v>3.5000000000000003E-2</v>
          </cell>
          <cell r="BS595">
            <v>0.11899999999999999</v>
          </cell>
          <cell r="BT595">
            <v>0.193</v>
          </cell>
          <cell r="BU595">
            <v>0.20799999999999999</v>
          </cell>
          <cell r="BV595">
            <v>0.188</v>
          </cell>
          <cell r="BW595">
            <v>0.22800000000000001</v>
          </cell>
          <cell r="BX595">
            <v>0.14899999999999999</v>
          </cell>
          <cell r="BY595">
            <v>0.36599999999999999</v>
          </cell>
          <cell r="BZ595">
            <v>0.307</v>
          </cell>
          <cell r="CA595">
            <v>0</v>
          </cell>
          <cell r="CB595">
            <v>0</v>
          </cell>
          <cell r="CC595">
            <v>1.4999999999999999E-2</v>
          </cell>
          <cell r="CD595">
            <v>0.02</v>
          </cell>
          <cell r="CE595">
            <v>0.01</v>
          </cell>
          <cell r="CF595">
            <v>4.4999999999999998E-2</v>
          </cell>
          <cell r="CG595">
            <v>0.76200000000000001</v>
          </cell>
          <cell r="CH595">
            <v>0.752</v>
          </cell>
          <cell r="CI595">
            <v>0.74299999999999999</v>
          </cell>
          <cell r="CJ595">
            <v>0.78700000000000003</v>
          </cell>
          <cell r="CK595">
            <v>0.48</v>
          </cell>
          <cell r="CL595">
            <v>0.40100000000000002</v>
          </cell>
          <cell r="CM595">
            <v>0</v>
          </cell>
          <cell r="CN595">
            <v>5.0000000000000001E-3</v>
          </cell>
          <cell r="CO595">
            <v>0</v>
          </cell>
          <cell r="CP595">
            <v>5.0000000000000001E-3</v>
          </cell>
          <cell r="CQ595">
            <v>0</v>
          </cell>
          <cell r="CR595">
            <v>0</v>
          </cell>
          <cell r="CS595">
            <v>1.4999999999999999E-2</v>
          </cell>
          <cell r="CT595">
            <v>0.124</v>
          </cell>
          <cell r="CU595">
            <v>8.4000000000000005E-2</v>
          </cell>
          <cell r="CV595">
            <v>1.4999999999999999E-2</v>
          </cell>
          <cell r="CW595">
            <v>5.0000000000000001E-3</v>
          </cell>
          <cell r="CX595">
            <v>5.0000000000000001E-3</v>
          </cell>
          <cell r="CY595">
            <v>0.03</v>
          </cell>
          <cell r="CZ595">
            <v>2.5000000000000001E-2</v>
          </cell>
          <cell r="DA595">
            <v>0.109</v>
          </cell>
          <cell r="DB595">
            <v>0.16800000000000001</v>
          </cell>
          <cell r="DC595">
            <v>0.27700000000000002</v>
          </cell>
          <cell r="DD595">
            <v>0.188</v>
          </cell>
          <cell r="DE595">
            <v>0.19800000000000001</v>
          </cell>
          <cell r="DF595">
            <v>0.27200000000000002</v>
          </cell>
          <cell r="DG595">
            <v>0.312</v>
          </cell>
          <cell r="DH595">
            <v>0.20799999999999999</v>
          </cell>
          <cell r="DI595">
            <v>0.25700000000000001</v>
          </cell>
          <cell r="DJ595">
            <v>0.317</v>
          </cell>
          <cell r="DK595">
            <v>0.223</v>
          </cell>
          <cell r="DL595">
            <v>0.16300000000000001</v>
          </cell>
          <cell r="DM595">
            <v>0.248</v>
          </cell>
          <cell r="DN595">
            <v>5.0000000000000001E-3</v>
          </cell>
          <cell r="DO595">
            <v>0.01</v>
          </cell>
          <cell r="DP595">
            <v>1.4999999999999999E-2</v>
          </cell>
          <cell r="DQ595">
            <v>5.0000000000000001E-3</v>
          </cell>
          <cell r="DR595">
            <v>1.4999999999999999E-2</v>
          </cell>
          <cell r="DS595">
            <v>1.4999999999999999E-2</v>
          </cell>
          <cell r="DT595">
            <v>5.0000000000000001E-3</v>
          </cell>
          <cell r="DU595">
            <v>1.4999999999999999E-2</v>
          </cell>
          <cell r="DV595">
            <v>1.4999999999999999E-2</v>
          </cell>
          <cell r="DW595">
            <v>0.78200000000000003</v>
          </cell>
          <cell r="DX595">
            <v>0.70799999999999996</v>
          </cell>
          <cell r="DY595">
            <v>0.66800000000000004</v>
          </cell>
          <cell r="DZ595">
            <v>0.752</v>
          </cell>
          <cell r="EA595">
            <v>0.70299999999999996</v>
          </cell>
          <cell r="EB595">
            <v>0.55900000000000005</v>
          </cell>
          <cell r="EC595">
            <v>0.58899999999999997</v>
          </cell>
          <cell r="ED595">
            <v>0.42099999999999999</v>
          </cell>
          <cell r="EE595">
            <v>0.46500000000000002</v>
          </cell>
          <cell r="EF595">
            <v>0.61399999999999999</v>
          </cell>
          <cell r="EG595">
            <v>2.5000000000000001E-2</v>
          </cell>
          <cell r="EH595">
            <v>0.02</v>
          </cell>
          <cell r="EJ595">
            <v>0.27200000000000002</v>
          </cell>
          <cell r="EK595">
            <v>3.5000000000000003E-2</v>
          </cell>
          <cell r="EL595">
            <v>5.0000000000000001E-3</v>
          </cell>
          <cell r="EN595">
            <v>2.5000000000000001E-2</v>
          </cell>
          <cell r="EO595">
            <v>0.29699999999999999</v>
          </cell>
          <cell r="EP595">
            <v>0.252</v>
          </cell>
          <cell r="ER595">
            <v>3.5000000000000003E-2</v>
          </cell>
          <cell r="ES595">
            <v>3.5000000000000003E-2</v>
          </cell>
          <cell r="ET595">
            <v>3.5000000000000003E-2</v>
          </cell>
          <cell r="EV595">
            <v>5.3999999999999999E-2</v>
          </cell>
          <cell r="EW595">
            <v>0.60899999999999999</v>
          </cell>
          <cell r="EX595">
            <v>0.68799999999999994</v>
          </cell>
          <cell r="EZ595">
            <v>9.19</v>
          </cell>
          <cell r="FA595">
            <v>0</v>
          </cell>
          <cell r="FB595">
            <v>5.0000000000000001E-3</v>
          </cell>
          <cell r="FC595">
            <v>0</v>
          </cell>
          <cell r="FD595">
            <v>1.4999999999999999E-2</v>
          </cell>
          <cell r="FE595">
            <v>5.0000000000000001E-3</v>
          </cell>
          <cell r="FF595">
            <v>0.02</v>
          </cell>
          <cell r="FG595">
            <v>3.5000000000000003E-2</v>
          </cell>
          <cell r="FH595">
            <v>0.14899999999999999</v>
          </cell>
          <cell r="FI595">
            <v>0.16800000000000001</v>
          </cell>
          <cell r="FJ595">
            <v>0.59399999999999997</v>
          </cell>
          <cell r="FK595">
            <v>0.01</v>
          </cell>
          <cell r="GA595">
            <v>0</v>
          </cell>
          <cell r="GB595">
            <v>0.01</v>
          </cell>
          <cell r="GC595">
            <v>2.5000000000000001E-2</v>
          </cell>
          <cell r="GD595">
            <v>0.02</v>
          </cell>
          <cell r="GE595">
            <v>0.109</v>
          </cell>
          <cell r="GF595">
            <v>0</v>
          </cell>
          <cell r="GG595">
            <v>0.29199999999999998</v>
          </cell>
          <cell r="GH595">
            <v>0.28699999999999998</v>
          </cell>
          <cell r="GI595">
            <v>0.42099999999999999</v>
          </cell>
          <cell r="GJ595">
            <v>0.46</v>
          </cell>
          <cell r="GK595">
            <v>0.47</v>
          </cell>
          <cell r="GL595">
            <v>0.20300000000000001</v>
          </cell>
          <cell r="GM595">
            <v>0.68300000000000005</v>
          </cell>
          <cell r="GN595">
            <v>0.5</v>
          </cell>
          <cell r="GO595">
            <v>0.39600000000000002</v>
          </cell>
          <cell r="GP595">
            <v>0.44600000000000001</v>
          </cell>
          <cell r="GQ595">
            <v>0.30199999999999999</v>
          </cell>
          <cell r="GR595">
            <v>0.76700000000000002</v>
          </cell>
          <cell r="GS595">
            <v>0.01</v>
          </cell>
          <cell r="GT595">
            <v>0.16300000000000001</v>
          </cell>
          <cell r="GU595">
            <v>0.129</v>
          </cell>
          <cell r="GV595">
            <v>4.4999999999999998E-2</v>
          </cell>
          <cell r="GW595">
            <v>7.9000000000000001E-2</v>
          </cell>
          <cell r="GX595">
            <v>0.01</v>
          </cell>
          <cell r="GY595">
            <v>0</v>
          </cell>
          <cell r="GZ595">
            <v>0.01</v>
          </cell>
          <cell r="HA595">
            <v>5.0000000000000001E-3</v>
          </cell>
          <cell r="HB595">
            <v>5.0000000000000001E-3</v>
          </cell>
          <cell r="HC595">
            <v>0.02</v>
          </cell>
          <cell r="HD595">
            <v>0</v>
          </cell>
          <cell r="HE595">
            <v>1.4999999999999999E-2</v>
          </cell>
          <cell r="HF595">
            <v>0.03</v>
          </cell>
          <cell r="HG595">
            <v>2.5000000000000001E-2</v>
          </cell>
          <cell r="HH595">
            <v>2.5000000000000001E-2</v>
          </cell>
          <cell r="HI595">
            <v>0.02</v>
          </cell>
          <cell r="HJ595">
            <v>0.02</v>
          </cell>
        </row>
        <row r="596">
          <cell r="G596" t="str">
            <v>HINTON</v>
          </cell>
          <cell r="L596" t="str">
            <v>Englewood-Gresham Elementary Network</v>
          </cell>
          <cell r="AB596">
            <v>610299</v>
          </cell>
          <cell r="AR596" t="str">
            <v>&gt; 75</v>
          </cell>
          <cell r="AS596" t="str">
            <v>weak</v>
          </cell>
          <cell r="AT596" t="str">
            <v>neutral</v>
          </cell>
          <cell r="AU596" t="str">
            <v>weak</v>
          </cell>
          <cell r="AV596">
            <v>20</v>
          </cell>
          <cell r="AW596">
            <v>44</v>
          </cell>
          <cell r="AX596">
            <v>38</v>
          </cell>
          <cell r="AY596">
            <v>124</v>
          </cell>
          <cell r="AZ596">
            <v>2</v>
          </cell>
          <cell r="BA596">
            <v>0</v>
          </cell>
          <cell r="BB596">
            <v>117</v>
          </cell>
          <cell r="BC596">
            <v>0</v>
          </cell>
          <cell r="BI596">
            <v>4.8000000000000001E-2</v>
          </cell>
          <cell r="BJ596">
            <v>4.8000000000000001E-2</v>
          </cell>
          <cell r="BK596">
            <v>8.0000000000000002E-3</v>
          </cell>
          <cell r="BL596">
            <v>3.2000000000000001E-2</v>
          </cell>
          <cell r="BM596">
            <v>1.6E-2</v>
          </cell>
          <cell r="BN596">
            <v>0.113</v>
          </cell>
          <cell r="BO596">
            <v>0.21</v>
          </cell>
          <cell r="BP596">
            <v>0.161</v>
          </cell>
          <cell r="BQ596">
            <v>0.13700000000000001</v>
          </cell>
          <cell r="BR596">
            <v>8.8999999999999996E-2</v>
          </cell>
          <cell r="BS596">
            <v>0.19400000000000001</v>
          </cell>
          <cell r="BT596">
            <v>0.25800000000000001</v>
          </cell>
          <cell r="BU596">
            <v>0.315</v>
          </cell>
          <cell r="BV596">
            <v>0.30599999999999999</v>
          </cell>
          <cell r="BW596">
            <v>0.34699999999999998</v>
          </cell>
          <cell r="BX596">
            <v>0.25800000000000001</v>
          </cell>
          <cell r="BY596">
            <v>0.34699999999999998</v>
          </cell>
          <cell r="BZ596">
            <v>0.22600000000000001</v>
          </cell>
          <cell r="CA596">
            <v>1.6E-2</v>
          </cell>
          <cell r="CB596">
            <v>8.0000000000000002E-3</v>
          </cell>
          <cell r="CC596">
            <v>8.0000000000000002E-3</v>
          </cell>
          <cell r="CD596">
            <v>1.6E-2</v>
          </cell>
          <cell r="CE596">
            <v>0</v>
          </cell>
          <cell r="CF596">
            <v>2.4E-2</v>
          </cell>
          <cell r="CG596">
            <v>0.41099999999999998</v>
          </cell>
          <cell r="CH596">
            <v>0.47599999999999998</v>
          </cell>
          <cell r="CI596">
            <v>0.5</v>
          </cell>
          <cell r="CJ596">
            <v>0.60499999999999998</v>
          </cell>
          <cell r="CK596">
            <v>0.44400000000000001</v>
          </cell>
          <cell r="CL596">
            <v>0.379</v>
          </cell>
          <cell r="CM596">
            <v>0</v>
          </cell>
          <cell r="CN596">
            <v>0</v>
          </cell>
          <cell r="CO596">
            <v>0</v>
          </cell>
          <cell r="CP596">
            <v>1.6E-2</v>
          </cell>
          <cell r="CQ596">
            <v>0</v>
          </cell>
          <cell r="CR596">
            <v>1.6E-2</v>
          </cell>
          <cell r="CS596">
            <v>4.8000000000000001E-2</v>
          </cell>
          <cell r="CT596">
            <v>5.6000000000000001E-2</v>
          </cell>
          <cell r="CU596">
            <v>3.2000000000000001E-2</v>
          </cell>
          <cell r="CV596">
            <v>1.6E-2</v>
          </cell>
          <cell r="CW596">
            <v>1.6E-2</v>
          </cell>
          <cell r="CX596">
            <v>2.4E-2</v>
          </cell>
          <cell r="CY596">
            <v>3.2000000000000001E-2</v>
          </cell>
          <cell r="CZ596">
            <v>2.4E-2</v>
          </cell>
          <cell r="DA596">
            <v>9.7000000000000003E-2</v>
          </cell>
          <cell r="DB596">
            <v>8.1000000000000003E-2</v>
          </cell>
          <cell r="DC596">
            <v>8.8999999999999996E-2</v>
          </cell>
          <cell r="DD596">
            <v>8.1000000000000003E-2</v>
          </cell>
          <cell r="DE596">
            <v>0.16900000000000001</v>
          </cell>
          <cell r="DF596">
            <v>0.16900000000000001</v>
          </cell>
          <cell r="DG596">
            <v>0.24199999999999999</v>
          </cell>
          <cell r="DH596">
            <v>0.21</v>
          </cell>
          <cell r="DI596">
            <v>0.24199999999999999</v>
          </cell>
          <cell r="DJ596">
            <v>0.33900000000000002</v>
          </cell>
          <cell r="DK596">
            <v>0.24199999999999999</v>
          </cell>
          <cell r="DL596">
            <v>0.21</v>
          </cell>
          <cell r="DM596">
            <v>0.24199999999999999</v>
          </cell>
          <cell r="DN596">
            <v>0</v>
          </cell>
          <cell r="DO596">
            <v>0</v>
          </cell>
          <cell r="DP596">
            <v>8.0000000000000002E-3</v>
          </cell>
          <cell r="DQ596">
            <v>8.0000000000000002E-3</v>
          </cell>
          <cell r="DR596">
            <v>1.6E-2</v>
          </cell>
          <cell r="DS596">
            <v>8.0000000000000002E-3</v>
          </cell>
          <cell r="DT596">
            <v>0</v>
          </cell>
          <cell r="DU596">
            <v>1.6E-2</v>
          </cell>
          <cell r="DV596">
            <v>0</v>
          </cell>
          <cell r="DW596">
            <v>0.81499999999999995</v>
          </cell>
          <cell r="DX596">
            <v>0.81499999999999995</v>
          </cell>
          <cell r="DY596">
            <v>0.72599999999999998</v>
          </cell>
          <cell r="DZ596">
            <v>0.73399999999999999</v>
          </cell>
          <cell r="EA596">
            <v>0.71799999999999997</v>
          </cell>
          <cell r="EB596">
            <v>0.54</v>
          </cell>
          <cell r="EC596">
            <v>0.629</v>
          </cell>
          <cell r="ED596">
            <v>0.629</v>
          </cell>
          <cell r="EE596">
            <v>0.64500000000000002</v>
          </cell>
          <cell r="EF596">
            <v>0.46800000000000003</v>
          </cell>
          <cell r="EG596">
            <v>1.6E-2</v>
          </cell>
          <cell r="EH596">
            <v>8.0000000000000002E-3</v>
          </cell>
          <cell r="EJ596">
            <v>0.371</v>
          </cell>
          <cell r="EK596">
            <v>0.14499999999999999</v>
          </cell>
          <cell r="EL596">
            <v>0.113</v>
          </cell>
          <cell r="EN596">
            <v>3.2000000000000001E-2</v>
          </cell>
          <cell r="EO596">
            <v>0.39500000000000002</v>
          </cell>
          <cell r="EP596">
            <v>0.315</v>
          </cell>
          <cell r="ER596">
            <v>0.04</v>
          </cell>
          <cell r="ES596">
            <v>8.0000000000000002E-3</v>
          </cell>
          <cell r="ET596">
            <v>8.0000000000000002E-3</v>
          </cell>
          <cell r="EV596">
            <v>8.8999999999999996E-2</v>
          </cell>
          <cell r="EW596">
            <v>0.435</v>
          </cell>
          <cell r="EX596">
            <v>0.55600000000000005</v>
          </cell>
          <cell r="EZ596">
            <v>6.83</v>
          </cell>
          <cell r="FA596">
            <v>2.4E-2</v>
          </cell>
          <cell r="FB596">
            <v>8.0000000000000002E-3</v>
          </cell>
          <cell r="FC596">
            <v>3.2000000000000001E-2</v>
          </cell>
          <cell r="FD596">
            <v>4.8000000000000001E-2</v>
          </cell>
          <cell r="FE596">
            <v>0.19400000000000001</v>
          </cell>
          <cell r="FF596">
            <v>0.129</v>
          </cell>
          <cell r="FG596">
            <v>0.17699999999999999</v>
          </cell>
          <cell r="FH596">
            <v>9.7000000000000003E-2</v>
          </cell>
          <cell r="FI596">
            <v>0.113</v>
          </cell>
          <cell r="FJ596">
            <v>0.161</v>
          </cell>
          <cell r="FK596">
            <v>1.6E-2</v>
          </cell>
          <cell r="GA596">
            <v>8.0000000000000002E-3</v>
          </cell>
          <cell r="GB596">
            <v>0.04</v>
          </cell>
          <cell r="GC596">
            <v>2.4E-2</v>
          </cell>
          <cell r="GD596">
            <v>0.04</v>
          </cell>
          <cell r="GE596">
            <v>0.16900000000000001</v>
          </cell>
          <cell r="GF596">
            <v>2.4E-2</v>
          </cell>
          <cell r="GG596">
            <v>0.46</v>
          </cell>
          <cell r="GH596">
            <v>0.32300000000000001</v>
          </cell>
          <cell r="GI596">
            <v>0.33100000000000002</v>
          </cell>
          <cell r="GJ596">
            <v>0.46800000000000003</v>
          </cell>
          <cell r="GK596">
            <v>0.371</v>
          </cell>
          <cell r="GL596">
            <v>0.40300000000000002</v>
          </cell>
          <cell r="GM596">
            <v>0.49199999999999999</v>
          </cell>
          <cell r="GN596">
            <v>0.39500000000000002</v>
          </cell>
          <cell r="GO596">
            <v>0.47599999999999998</v>
          </cell>
          <cell r="GP596">
            <v>0.41899999999999998</v>
          </cell>
          <cell r="GQ596">
            <v>0.33900000000000002</v>
          </cell>
          <cell r="GR596">
            <v>0.50800000000000001</v>
          </cell>
          <cell r="GS596">
            <v>2.4E-2</v>
          </cell>
          <cell r="GT596">
            <v>0.16900000000000001</v>
          </cell>
          <cell r="GU596">
            <v>0.13700000000000001</v>
          </cell>
          <cell r="GV596">
            <v>4.8000000000000001E-2</v>
          </cell>
          <cell r="GW596">
            <v>8.1000000000000003E-2</v>
          </cell>
          <cell r="GX596">
            <v>0.04</v>
          </cell>
          <cell r="GY596">
            <v>8.0000000000000002E-3</v>
          </cell>
          <cell r="GZ596">
            <v>4.8000000000000001E-2</v>
          </cell>
          <cell r="HA596">
            <v>3.2000000000000001E-2</v>
          </cell>
          <cell r="HB596">
            <v>1.6E-2</v>
          </cell>
          <cell r="HC596">
            <v>3.2000000000000001E-2</v>
          </cell>
          <cell r="HD596">
            <v>8.0000000000000002E-3</v>
          </cell>
          <cell r="HE596">
            <v>8.0000000000000002E-3</v>
          </cell>
          <cell r="HF596">
            <v>2.4E-2</v>
          </cell>
          <cell r="HG596">
            <v>0</v>
          </cell>
          <cell r="HH596">
            <v>8.0000000000000002E-3</v>
          </cell>
          <cell r="HI596">
            <v>8.0000000000000002E-3</v>
          </cell>
          <cell r="HJ596">
            <v>1.6E-2</v>
          </cell>
        </row>
        <row r="597">
          <cell r="G597" t="str">
            <v>WESTCOTT</v>
          </cell>
          <cell r="L597" t="str">
            <v>Skyway Elementary Network</v>
          </cell>
          <cell r="AB597">
            <v>610300</v>
          </cell>
          <cell r="AR597" t="str">
            <v>48</v>
          </cell>
          <cell r="AS597" t="str">
            <v>neutral</v>
          </cell>
          <cell r="AT597" t="str">
            <v>weak</v>
          </cell>
          <cell r="AU597" t="str">
            <v>neutral</v>
          </cell>
          <cell r="AV597">
            <v>44</v>
          </cell>
          <cell r="AW597">
            <v>28</v>
          </cell>
          <cell r="AX597">
            <v>52</v>
          </cell>
          <cell r="AY597">
            <v>126</v>
          </cell>
          <cell r="AZ597">
            <v>0</v>
          </cell>
          <cell r="BA597">
            <v>0</v>
          </cell>
          <cell r="BB597">
            <v>121</v>
          </cell>
          <cell r="BC597">
            <v>1</v>
          </cell>
          <cell r="BI597">
            <v>8.0000000000000002E-3</v>
          </cell>
          <cell r="BJ597">
            <v>0</v>
          </cell>
          <cell r="BK597">
            <v>8.0000000000000002E-3</v>
          </cell>
          <cell r="BL597">
            <v>8.0000000000000002E-3</v>
          </cell>
          <cell r="BM597">
            <v>3.2000000000000001E-2</v>
          </cell>
          <cell r="BN597">
            <v>3.2000000000000001E-2</v>
          </cell>
          <cell r="BO597">
            <v>7.0999999999999994E-2</v>
          </cell>
          <cell r="BP597">
            <v>6.3E-2</v>
          </cell>
          <cell r="BQ597">
            <v>7.0999999999999994E-2</v>
          </cell>
          <cell r="BR597">
            <v>5.6000000000000001E-2</v>
          </cell>
          <cell r="BS597">
            <v>9.5000000000000001E-2</v>
          </cell>
          <cell r="BT597">
            <v>0.159</v>
          </cell>
          <cell r="BU597">
            <v>0.39700000000000002</v>
          </cell>
          <cell r="BV597">
            <v>0.317</v>
          </cell>
          <cell r="BW597">
            <v>0.35699999999999998</v>
          </cell>
          <cell r="BX597">
            <v>0.254</v>
          </cell>
          <cell r="BY597">
            <v>0.36499999999999999</v>
          </cell>
          <cell r="BZ597">
            <v>0.31</v>
          </cell>
          <cell r="CA597">
            <v>8.0000000000000002E-3</v>
          </cell>
          <cell r="CB597">
            <v>3.2000000000000001E-2</v>
          </cell>
          <cell r="CC597">
            <v>2.4E-2</v>
          </cell>
          <cell r="CD597">
            <v>1.6E-2</v>
          </cell>
          <cell r="CE597">
            <v>1.6E-2</v>
          </cell>
          <cell r="CF597">
            <v>5.6000000000000001E-2</v>
          </cell>
          <cell r="CG597">
            <v>0.51600000000000001</v>
          </cell>
          <cell r="CH597">
            <v>0.58699999999999997</v>
          </cell>
          <cell r="CI597">
            <v>0.54</v>
          </cell>
          <cell r="CJ597">
            <v>0.66700000000000004</v>
          </cell>
          <cell r="CK597">
            <v>0.49199999999999999</v>
          </cell>
          <cell r="CL597">
            <v>0.44400000000000001</v>
          </cell>
          <cell r="CM597">
            <v>8.0000000000000002E-3</v>
          </cell>
          <cell r="CN597">
            <v>0</v>
          </cell>
          <cell r="CO597">
            <v>8.0000000000000002E-3</v>
          </cell>
          <cell r="CP597">
            <v>8.0000000000000002E-3</v>
          </cell>
          <cell r="CQ597">
            <v>0</v>
          </cell>
          <cell r="CR597">
            <v>2.4E-2</v>
          </cell>
          <cell r="CS597">
            <v>4.8000000000000001E-2</v>
          </cell>
          <cell r="CT597">
            <v>7.9000000000000001E-2</v>
          </cell>
          <cell r="CU597">
            <v>0.04</v>
          </cell>
          <cell r="CV597">
            <v>2.4E-2</v>
          </cell>
          <cell r="CW597">
            <v>2.4E-2</v>
          </cell>
          <cell r="CX597">
            <v>0.04</v>
          </cell>
          <cell r="CY597">
            <v>7.0999999999999994E-2</v>
          </cell>
          <cell r="CZ597">
            <v>6.3E-2</v>
          </cell>
          <cell r="DA597">
            <v>8.6999999999999994E-2</v>
          </cell>
          <cell r="DB597">
            <v>8.6999999999999994E-2</v>
          </cell>
          <cell r="DC597">
            <v>0.127</v>
          </cell>
          <cell r="DD597">
            <v>0.127</v>
          </cell>
          <cell r="DE597">
            <v>0.23799999999999999</v>
          </cell>
          <cell r="DF597">
            <v>0.32500000000000001</v>
          </cell>
          <cell r="DG597">
            <v>0.26200000000000001</v>
          </cell>
          <cell r="DH597">
            <v>0.19800000000000001</v>
          </cell>
          <cell r="DI597">
            <v>0.27800000000000002</v>
          </cell>
          <cell r="DJ597">
            <v>0.38900000000000001</v>
          </cell>
          <cell r="DK597">
            <v>0.317</v>
          </cell>
          <cell r="DL597">
            <v>0.246</v>
          </cell>
          <cell r="DM597">
            <v>0.26200000000000001</v>
          </cell>
          <cell r="DN597">
            <v>8.0000000000000002E-3</v>
          </cell>
          <cell r="DO597">
            <v>0</v>
          </cell>
          <cell r="DP597">
            <v>0</v>
          </cell>
          <cell r="DQ597">
            <v>2.4E-2</v>
          </cell>
          <cell r="DR597">
            <v>0</v>
          </cell>
          <cell r="DS597">
            <v>8.0000000000000002E-3</v>
          </cell>
          <cell r="DT597">
            <v>0</v>
          </cell>
          <cell r="DU597">
            <v>8.0000000000000002E-3</v>
          </cell>
          <cell r="DV597">
            <v>3.2000000000000001E-2</v>
          </cell>
          <cell r="DW597">
            <v>0.72199999999999998</v>
          </cell>
          <cell r="DX597">
            <v>0.65100000000000002</v>
          </cell>
          <cell r="DY597">
            <v>0.69</v>
          </cell>
          <cell r="DZ597">
            <v>0.69799999999999995</v>
          </cell>
          <cell r="EA597">
            <v>0.65900000000000003</v>
          </cell>
          <cell r="EB597">
            <v>0.49199999999999999</v>
          </cell>
          <cell r="EC597">
            <v>0.54800000000000004</v>
          </cell>
          <cell r="ED597">
            <v>0.54</v>
          </cell>
          <cell r="EE597">
            <v>0.54</v>
          </cell>
          <cell r="EF597">
            <v>0.42899999999999999</v>
          </cell>
          <cell r="EG597">
            <v>1.6E-2</v>
          </cell>
          <cell r="EH597">
            <v>8.0000000000000002E-3</v>
          </cell>
          <cell r="EJ597">
            <v>0.33300000000000002</v>
          </cell>
          <cell r="EK597">
            <v>0.13500000000000001</v>
          </cell>
          <cell r="EL597">
            <v>6.3E-2</v>
          </cell>
          <cell r="EN597">
            <v>0.10299999999999999</v>
          </cell>
          <cell r="EO597">
            <v>0.317</v>
          </cell>
          <cell r="EP597">
            <v>0.30199999999999999</v>
          </cell>
          <cell r="ER597">
            <v>2.4E-2</v>
          </cell>
          <cell r="ES597">
            <v>1.6E-2</v>
          </cell>
          <cell r="ET597">
            <v>7.9000000000000001E-2</v>
          </cell>
          <cell r="EV597">
            <v>0.111</v>
          </cell>
          <cell r="EW597">
            <v>0.51600000000000001</v>
          </cell>
          <cell r="EX597">
            <v>0.54800000000000004</v>
          </cell>
          <cell r="EZ597">
            <v>7.33</v>
          </cell>
          <cell r="FA597">
            <v>2.4E-2</v>
          </cell>
          <cell r="FB597">
            <v>1.6E-2</v>
          </cell>
          <cell r="FC597">
            <v>3.2000000000000001E-2</v>
          </cell>
          <cell r="FD597">
            <v>6.3E-2</v>
          </cell>
          <cell r="FE597">
            <v>0.111</v>
          </cell>
          <cell r="FF597">
            <v>5.6000000000000001E-2</v>
          </cell>
          <cell r="FG597">
            <v>7.9000000000000001E-2</v>
          </cell>
          <cell r="FH597">
            <v>0.27800000000000002</v>
          </cell>
          <cell r="FI597">
            <v>0.111</v>
          </cell>
          <cell r="FJ597">
            <v>0.214</v>
          </cell>
          <cell r="FK597">
            <v>1.6E-2</v>
          </cell>
          <cell r="GA597">
            <v>8.0000000000000002E-3</v>
          </cell>
          <cell r="GB597">
            <v>0</v>
          </cell>
          <cell r="GC597">
            <v>8.0000000000000002E-3</v>
          </cell>
          <cell r="GD597">
            <v>1.6E-2</v>
          </cell>
          <cell r="GE597">
            <v>0.04</v>
          </cell>
          <cell r="GF597">
            <v>8.0000000000000002E-3</v>
          </cell>
          <cell r="GG597">
            <v>0.39700000000000002</v>
          </cell>
          <cell r="GH597">
            <v>0.27</v>
          </cell>
          <cell r="GI597">
            <v>0.31</v>
          </cell>
          <cell r="GJ597">
            <v>0.36499999999999999</v>
          </cell>
          <cell r="GK597">
            <v>0.41299999999999998</v>
          </cell>
          <cell r="GL597">
            <v>0.39700000000000002</v>
          </cell>
          <cell r="GM597">
            <v>0.46</v>
          </cell>
          <cell r="GN597">
            <v>0.50800000000000001</v>
          </cell>
          <cell r="GO597">
            <v>0.49199999999999999</v>
          </cell>
          <cell r="GP597">
            <v>0.44400000000000001</v>
          </cell>
          <cell r="GQ597">
            <v>0.41299999999999998</v>
          </cell>
          <cell r="GR597">
            <v>0.54800000000000004</v>
          </cell>
          <cell r="GS597">
            <v>0.10299999999999999</v>
          </cell>
          <cell r="GT597">
            <v>0.183</v>
          </cell>
          <cell r="GU597">
            <v>0.159</v>
          </cell>
          <cell r="GV597">
            <v>0.11899999999999999</v>
          </cell>
          <cell r="GW597">
            <v>0.11899999999999999</v>
          </cell>
          <cell r="GX597">
            <v>3.2000000000000001E-2</v>
          </cell>
          <cell r="GY597">
            <v>8.0000000000000002E-3</v>
          </cell>
          <cell r="GZ597">
            <v>1.6E-2</v>
          </cell>
          <cell r="HA597">
            <v>1.6E-2</v>
          </cell>
          <cell r="HB597">
            <v>1.6E-2</v>
          </cell>
          <cell r="HC597">
            <v>8.0000000000000002E-3</v>
          </cell>
          <cell r="HD597">
            <v>8.0000000000000002E-3</v>
          </cell>
          <cell r="HE597">
            <v>2.4E-2</v>
          </cell>
          <cell r="HF597">
            <v>2.4E-2</v>
          </cell>
          <cell r="HG597">
            <v>1.6E-2</v>
          </cell>
          <cell r="HH597">
            <v>0.04</v>
          </cell>
          <cell r="HI597">
            <v>8.0000000000000002E-3</v>
          </cell>
          <cell r="HJ597">
            <v>8.0000000000000002E-3</v>
          </cell>
        </row>
        <row r="598">
          <cell r="G598" t="str">
            <v>PHOENIX MILITARY HS</v>
          </cell>
          <cell r="L598" t="str">
            <v>West Side High School Network</v>
          </cell>
          <cell r="AB598">
            <v>610304</v>
          </cell>
          <cell r="AR598" t="str">
            <v>57</v>
          </cell>
          <cell r="AS598" t="str">
            <v>neutral</v>
          </cell>
          <cell r="AT598" t="str">
            <v>neutral</v>
          </cell>
          <cell r="AU598" t="str">
            <v>neutral</v>
          </cell>
          <cell r="AV598">
            <v>55</v>
          </cell>
          <cell r="AW598">
            <v>51</v>
          </cell>
          <cell r="AX598">
            <v>50</v>
          </cell>
          <cell r="AY598">
            <v>228</v>
          </cell>
          <cell r="AZ598">
            <v>5</v>
          </cell>
          <cell r="BA598">
            <v>0</v>
          </cell>
          <cell r="BB598">
            <v>64</v>
          </cell>
          <cell r="BC598">
            <v>147</v>
          </cell>
          <cell r="BI598">
            <v>1.2999999999999999E-2</v>
          </cell>
          <cell r="BJ598">
            <v>1.7999999999999999E-2</v>
          </cell>
          <cell r="BK598">
            <v>3.9E-2</v>
          </cell>
          <cell r="BL598">
            <v>2.1999999999999999E-2</v>
          </cell>
          <cell r="BM598">
            <v>4.3999999999999997E-2</v>
          </cell>
          <cell r="BN598">
            <v>0.11</v>
          </cell>
          <cell r="BO598">
            <v>7.4999999999999997E-2</v>
          </cell>
          <cell r="BP598">
            <v>5.7000000000000002E-2</v>
          </cell>
          <cell r="BQ598">
            <v>6.6000000000000003E-2</v>
          </cell>
          <cell r="BR598">
            <v>9.1999999999999998E-2</v>
          </cell>
          <cell r="BS598">
            <v>0.13600000000000001</v>
          </cell>
          <cell r="BT598">
            <v>0.18</v>
          </cell>
          <cell r="BU598">
            <v>0.30299999999999999</v>
          </cell>
          <cell r="BV598">
            <v>0.28100000000000003</v>
          </cell>
          <cell r="BW598">
            <v>0.34599999999999997</v>
          </cell>
          <cell r="BX598">
            <v>0.254</v>
          </cell>
          <cell r="BY598">
            <v>0.39500000000000002</v>
          </cell>
          <cell r="BZ598">
            <v>0.33300000000000002</v>
          </cell>
          <cell r="CA598">
            <v>0</v>
          </cell>
          <cell r="CB598">
            <v>4.0000000000000001E-3</v>
          </cell>
          <cell r="CC598">
            <v>4.0000000000000001E-3</v>
          </cell>
          <cell r="CD598">
            <v>1.2999999999999999E-2</v>
          </cell>
          <cell r="CE598">
            <v>4.0000000000000001E-3</v>
          </cell>
          <cell r="CF598">
            <v>0</v>
          </cell>
          <cell r="CG598">
            <v>0.61</v>
          </cell>
          <cell r="CH598">
            <v>0.64</v>
          </cell>
          <cell r="CI598">
            <v>0.54400000000000004</v>
          </cell>
          <cell r="CJ598">
            <v>0.61799999999999999</v>
          </cell>
          <cell r="CK598">
            <v>0.42099999999999999</v>
          </cell>
          <cell r="CL598">
            <v>0.377</v>
          </cell>
          <cell r="CM598">
            <v>4.0000000000000001E-3</v>
          </cell>
          <cell r="CN598">
            <v>8.9999999999999993E-3</v>
          </cell>
          <cell r="CO598">
            <v>1.7999999999999999E-2</v>
          </cell>
          <cell r="CP598">
            <v>1.7999999999999999E-2</v>
          </cell>
          <cell r="CQ598">
            <v>1.7999999999999999E-2</v>
          </cell>
          <cell r="CR598">
            <v>3.5000000000000003E-2</v>
          </cell>
          <cell r="CS598">
            <v>6.6000000000000003E-2</v>
          </cell>
          <cell r="CT598">
            <v>0.14000000000000001</v>
          </cell>
          <cell r="CU598">
            <v>0.10100000000000001</v>
          </cell>
          <cell r="CV598">
            <v>2.1999999999999999E-2</v>
          </cell>
          <cell r="CW598">
            <v>3.9E-2</v>
          </cell>
          <cell r="CX598">
            <v>5.7000000000000002E-2</v>
          </cell>
          <cell r="CY598">
            <v>0.114</v>
          </cell>
          <cell r="CZ598">
            <v>3.9E-2</v>
          </cell>
          <cell r="DA598">
            <v>6.6000000000000003E-2</v>
          </cell>
          <cell r="DB598">
            <v>0.13600000000000001</v>
          </cell>
          <cell r="DC598">
            <v>0.184</v>
          </cell>
          <cell r="DD598">
            <v>0.11799999999999999</v>
          </cell>
          <cell r="DE598">
            <v>0.29399999999999998</v>
          </cell>
          <cell r="DF598">
            <v>0.307</v>
          </cell>
          <cell r="DG598">
            <v>0.32900000000000001</v>
          </cell>
          <cell r="DH598">
            <v>0.254</v>
          </cell>
          <cell r="DI598">
            <v>0.29399999999999998</v>
          </cell>
          <cell r="DJ598">
            <v>0.311</v>
          </cell>
          <cell r="DK598">
            <v>0.33800000000000002</v>
          </cell>
          <cell r="DL598">
            <v>0.24099999999999999</v>
          </cell>
          <cell r="DM598">
            <v>0.307</v>
          </cell>
          <cell r="DN598">
            <v>4.0000000000000001E-3</v>
          </cell>
          <cell r="DO598">
            <v>0</v>
          </cell>
          <cell r="DP598">
            <v>4.0000000000000001E-3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1.7999999999999999E-2</v>
          </cell>
          <cell r="DW598">
            <v>0.67500000000000004</v>
          </cell>
          <cell r="DX598">
            <v>0.64500000000000002</v>
          </cell>
          <cell r="DY598">
            <v>0.59199999999999997</v>
          </cell>
          <cell r="DZ598">
            <v>0.61399999999999999</v>
          </cell>
          <cell r="EA598">
            <v>0.64900000000000002</v>
          </cell>
          <cell r="EB598">
            <v>0.58799999999999997</v>
          </cell>
          <cell r="EC598">
            <v>0.46100000000000002</v>
          </cell>
          <cell r="ED598">
            <v>0.434</v>
          </cell>
          <cell r="EE598">
            <v>0.45600000000000002</v>
          </cell>
          <cell r="EF598">
            <v>0.54800000000000004</v>
          </cell>
          <cell r="EG598">
            <v>7.9000000000000001E-2</v>
          </cell>
          <cell r="EH598">
            <v>3.9E-2</v>
          </cell>
          <cell r="EJ598">
            <v>0.219</v>
          </cell>
          <cell r="EK598">
            <v>0.189</v>
          </cell>
          <cell r="EL598">
            <v>9.6000000000000002E-2</v>
          </cell>
          <cell r="EN598">
            <v>0.16200000000000001</v>
          </cell>
          <cell r="EO598">
            <v>0.38600000000000001</v>
          </cell>
          <cell r="EP598">
            <v>0.35099999999999998</v>
          </cell>
          <cell r="ER598">
            <v>4.0000000000000001E-3</v>
          </cell>
          <cell r="ES598">
            <v>8.9999999999999993E-3</v>
          </cell>
          <cell r="ET598">
            <v>1.7999999999999999E-2</v>
          </cell>
          <cell r="EV598">
            <v>6.6000000000000003E-2</v>
          </cell>
          <cell r="EW598">
            <v>0.33800000000000002</v>
          </cell>
          <cell r="EX598">
            <v>0.496</v>
          </cell>
          <cell r="EZ598">
            <v>8.6300000000000008</v>
          </cell>
          <cell r="FA598">
            <v>1.2999999999999999E-2</v>
          </cell>
          <cell r="FB598">
            <v>0</v>
          </cell>
          <cell r="FC598">
            <v>4.0000000000000001E-3</v>
          </cell>
          <cell r="FD598">
            <v>2.1999999999999999E-2</v>
          </cell>
          <cell r="FE598">
            <v>3.1E-2</v>
          </cell>
          <cell r="FF598">
            <v>3.5000000000000003E-2</v>
          </cell>
          <cell r="FG598">
            <v>7.4999999999999997E-2</v>
          </cell>
          <cell r="FH598">
            <v>0.189</v>
          </cell>
          <cell r="FI598">
            <v>0.193</v>
          </cell>
          <cell r="FJ598">
            <v>0.434</v>
          </cell>
          <cell r="FK598">
            <v>4.0000000000000001E-3</v>
          </cell>
          <cell r="GA598">
            <v>1.2999999999999999E-2</v>
          </cell>
          <cell r="GB598">
            <v>1.7999999999999999E-2</v>
          </cell>
          <cell r="GC598">
            <v>3.1E-2</v>
          </cell>
          <cell r="GD598">
            <v>1.7999999999999999E-2</v>
          </cell>
          <cell r="GE598">
            <v>0.22800000000000001</v>
          </cell>
          <cell r="GF598">
            <v>2.5999999999999999E-2</v>
          </cell>
          <cell r="GG598">
            <v>0.45600000000000002</v>
          </cell>
          <cell r="GH598">
            <v>0.377</v>
          </cell>
          <cell r="GI598">
            <v>0.33300000000000002</v>
          </cell>
          <cell r="GJ598">
            <v>0.28899999999999998</v>
          </cell>
          <cell r="GK598">
            <v>0.39</v>
          </cell>
          <cell r="GL598">
            <v>0.40400000000000003</v>
          </cell>
          <cell r="GM598">
            <v>0.42099999999999999</v>
          </cell>
          <cell r="GN598">
            <v>0.434</v>
          </cell>
          <cell r="GO598">
            <v>0.46899999999999997</v>
          </cell>
          <cell r="GP598">
            <v>0.53900000000000003</v>
          </cell>
          <cell r="GQ598">
            <v>0.20200000000000001</v>
          </cell>
          <cell r="GR598">
            <v>0.496</v>
          </cell>
          <cell r="GS598">
            <v>0.10100000000000001</v>
          </cell>
          <cell r="GT598">
            <v>0.158</v>
          </cell>
          <cell r="GU598">
            <v>0.14499999999999999</v>
          </cell>
          <cell r="GV598">
            <v>0.127</v>
          </cell>
          <cell r="GW598">
            <v>0.158</v>
          </cell>
          <cell r="GX598">
            <v>6.6000000000000003E-2</v>
          </cell>
          <cell r="GY598">
            <v>8.9999999999999993E-3</v>
          </cell>
          <cell r="GZ598">
            <v>1.2999999999999999E-2</v>
          </cell>
          <cell r="HA598">
            <v>8.9999999999999993E-3</v>
          </cell>
          <cell r="HB598">
            <v>8.9999999999999993E-3</v>
          </cell>
          <cell r="HC598">
            <v>1.7999999999999999E-2</v>
          </cell>
          <cell r="HD598">
            <v>8.9999999999999993E-3</v>
          </cell>
          <cell r="HE598">
            <v>0</v>
          </cell>
          <cell r="HF598">
            <v>0</v>
          </cell>
          <cell r="HG598">
            <v>1.2999999999999999E-2</v>
          </cell>
          <cell r="HH598">
            <v>1.7999999999999999E-2</v>
          </cell>
          <cell r="HI598">
            <v>4.0000000000000001E-3</v>
          </cell>
          <cell r="HJ598">
            <v>0</v>
          </cell>
        </row>
        <row r="599">
          <cell r="G599" t="str">
            <v>LELAND</v>
          </cell>
          <cell r="L599" t="str">
            <v>Austin-North Lawndale Elementary Network</v>
          </cell>
          <cell r="AB599">
            <v>610305</v>
          </cell>
          <cell r="AR599" t="str">
            <v>55</v>
          </cell>
          <cell r="AS599" t="str">
            <v>strong</v>
          </cell>
          <cell r="AT599" t="str">
            <v>very strong</v>
          </cell>
          <cell r="AU599" t="str">
            <v>strong</v>
          </cell>
          <cell r="AV599">
            <v>72</v>
          </cell>
          <cell r="AW599">
            <v>83</v>
          </cell>
          <cell r="AX599">
            <v>67</v>
          </cell>
          <cell r="AY599">
            <v>68</v>
          </cell>
          <cell r="AZ599">
            <v>1</v>
          </cell>
          <cell r="BA599">
            <v>0</v>
          </cell>
          <cell r="BB599">
            <v>67</v>
          </cell>
          <cell r="BC599">
            <v>0</v>
          </cell>
          <cell r="BI599">
            <v>0</v>
          </cell>
          <cell r="BJ599">
            <v>0</v>
          </cell>
          <cell r="BK599">
            <v>1.4999999999999999E-2</v>
          </cell>
          <cell r="BL599">
            <v>1.4999999999999999E-2</v>
          </cell>
          <cell r="BM599">
            <v>1.4999999999999999E-2</v>
          </cell>
          <cell r="BN599">
            <v>5.8999999999999997E-2</v>
          </cell>
          <cell r="BO599">
            <v>4.3999999999999997E-2</v>
          </cell>
          <cell r="BP599">
            <v>2.9000000000000001E-2</v>
          </cell>
          <cell r="BQ599">
            <v>0</v>
          </cell>
          <cell r="BR599">
            <v>4.3999999999999997E-2</v>
          </cell>
          <cell r="BS599">
            <v>5.8999999999999997E-2</v>
          </cell>
          <cell r="BT599">
            <v>8.7999999999999995E-2</v>
          </cell>
          <cell r="BU599">
            <v>0.16200000000000001</v>
          </cell>
          <cell r="BV599">
            <v>0.14699999999999999</v>
          </cell>
          <cell r="BW599">
            <v>0.221</v>
          </cell>
          <cell r="BX599">
            <v>0.16200000000000001</v>
          </cell>
          <cell r="BY599">
            <v>0.26500000000000001</v>
          </cell>
          <cell r="BZ599">
            <v>0.25</v>
          </cell>
          <cell r="CA599">
            <v>0</v>
          </cell>
          <cell r="CB599">
            <v>1.4999999999999999E-2</v>
          </cell>
          <cell r="CC599">
            <v>1.4999999999999999E-2</v>
          </cell>
          <cell r="CD599">
            <v>0</v>
          </cell>
          <cell r="CE599">
            <v>1.4999999999999999E-2</v>
          </cell>
          <cell r="CF599">
            <v>2.9000000000000001E-2</v>
          </cell>
          <cell r="CG599">
            <v>0.79400000000000004</v>
          </cell>
          <cell r="CH599">
            <v>0.80900000000000005</v>
          </cell>
          <cell r="CI599">
            <v>0.75</v>
          </cell>
          <cell r="CJ599">
            <v>0.77900000000000003</v>
          </cell>
          <cell r="CK599">
            <v>0.64700000000000002</v>
          </cell>
          <cell r="CL599">
            <v>0.57399999999999995</v>
          </cell>
          <cell r="CM599">
            <v>0</v>
          </cell>
          <cell r="CN599">
            <v>1.4999999999999999E-2</v>
          </cell>
          <cell r="CO599">
            <v>0</v>
          </cell>
          <cell r="CP599">
            <v>0</v>
          </cell>
          <cell r="CQ599">
            <v>1.4999999999999999E-2</v>
          </cell>
          <cell r="CR599">
            <v>0</v>
          </cell>
          <cell r="CS599">
            <v>1.4999999999999999E-2</v>
          </cell>
          <cell r="CT599">
            <v>0</v>
          </cell>
          <cell r="CU599">
            <v>0</v>
          </cell>
          <cell r="CV599">
            <v>1.4999999999999999E-2</v>
          </cell>
          <cell r="CW599">
            <v>0</v>
          </cell>
          <cell r="CX599">
            <v>1.4999999999999999E-2</v>
          </cell>
          <cell r="CY599">
            <v>1.4999999999999999E-2</v>
          </cell>
          <cell r="CZ599">
            <v>0</v>
          </cell>
          <cell r="DA599">
            <v>4.3999999999999997E-2</v>
          </cell>
          <cell r="DB599">
            <v>1.4999999999999999E-2</v>
          </cell>
          <cell r="DC599">
            <v>4.3999999999999997E-2</v>
          </cell>
          <cell r="DD599">
            <v>0</v>
          </cell>
          <cell r="DE599">
            <v>0.13200000000000001</v>
          </cell>
          <cell r="DF599">
            <v>0.13200000000000001</v>
          </cell>
          <cell r="DG599">
            <v>0.10299999999999999</v>
          </cell>
          <cell r="DH599">
            <v>0.17599999999999999</v>
          </cell>
          <cell r="DI599">
            <v>0.11799999999999999</v>
          </cell>
          <cell r="DJ599">
            <v>0.17599999999999999</v>
          </cell>
          <cell r="DK599">
            <v>0.13200000000000001</v>
          </cell>
          <cell r="DL599">
            <v>0.13200000000000001</v>
          </cell>
          <cell r="DM599">
            <v>0.13200000000000001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1.4999999999999999E-2</v>
          </cell>
          <cell r="DS599">
            <v>0</v>
          </cell>
          <cell r="DT599">
            <v>0</v>
          </cell>
          <cell r="DU599">
            <v>0</v>
          </cell>
          <cell r="DV599">
            <v>1.4999999999999999E-2</v>
          </cell>
          <cell r="DW599">
            <v>0.85299999999999998</v>
          </cell>
          <cell r="DX599">
            <v>0.85299999999999998</v>
          </cell>
          <cell r="DY599">
            <v>0.88200000000000001</v>
          </cell>
          <cell r="DZ599">
            <v>0.80900000000000005</v>
          </cell>
          <cell r="EA599">
            <v>0.85299999999999998</v>
          </cell>
          <cell r="EB599">
            <v>0.77900000000000003</v>
          </cell>
          <cell r="EC599">
            <v>0.83799999999999997</v>
          </cell>
          <cell r="ED599">
            <v>0.82399999999999995</v>
          </cell>
          <cell r="EE599">
            <v>0.85299999999999998</v>
          </cell>
          <cell r="EF599">
            <v>0.70599999999999996</v>
          </cell>
          <cell r="EG599">
            <v>0</v>
          </cell>
          <cell r="EH599">
            <v>1.4999999999999999E-2</v>
          </cell>
          <cell r="EJ599">
            <v>0.17599999999999999</v>
          </cell>
          <cell r="EK599">
            <v>4.3999999999999997E-2</v>
          </cell>
          <cell r="EL599">
            <v>0</v>
          </cell>
          <cell r="EN599">
            <v>2.9000000000000001E-2</v>
          </cell>
          <cell r="EO599">
            <v>8.7999999999999995E-2</v>
          </cell>
          <cell r="EP599">
            <v>7.3999999999999996E-2</v>
          </cell>
          <cell r="ER599">
            <v>0</v>
          </cell>
          <cell r="ES599">
            <v>4.3999999999999997E-2</v>
          </cell>
          <cell r="ET599">
            <v>7.3999999999999996E-2</v>
          </cell>
          <cell r="EV599">
            <v>8.7999999999999995E-2</v>
          </cell>
          <cell r="EW599">
            <v>0.82399999999999995</v>
          </cell>
          <cell r="EX599">
            <v>0.83799999999999997</v>
          </cell>
          <cell r="EZ599">
            <v>9.16</v>
          </cell>
          <cell r="FA599">
            <v>0</v>
          </cell>
          <cell r="FB599">
            <v>0</v>
          </cell>
          <cell r="FC599">
            <v>0</v>
          </cell>
          <cell r="FD599">
            <v>1.4999999999999999E-2</v>
          </cell>
          <cell r="FE599">
            <v>2.9000000000000001E-2</v>
          </cell>
          <cell r="FF599">
            <v>2.9000000000000001E-2</v>
          </cell>
          <cell r="FG599">
            <v>4.3999999999999997E-2</v>
          </cell>
          <cell r="FH599">
            <v>7.3999999999999996E-2</v>
          </cell>
          <cell r="FI599">
            <v>0.20599999999999999</v>
          </cell>
          <cell r="FJ599">
            <v>0.60299999999999998</v>
          </cell>
          <cell r="FK599">
            <v>0</v>
          </cell>
          <cell r="GA599">
            <v>0</v>
          </cell>
          <cell r="GB599">
            <v>1.4999999999999999E-2</v>
          </cell>
          <cell r="GC599">
            <v>0</v>
          </cell>
          <cell r="GD599">
            <v>4.3999999999999997E-2</v>
          </cell>
          <cell r="GE599">
            <v>4.3999999999999997E-2</v>
          </cell>
          <cell r="GF599">
            <v>0</v>
          </cell>
          <cell r="GG599">
            <v>0.25</v>
          </cell>
          <cell r="GH599">
            <v>0.17599999999999999</v>
          </cell>
          <cell r="GI599">
            <v>0.20599999999999999</v>
          </cell>
          <cell r="GJ599">
            <v>0.441</v>
          </cell>
          <cell r="GK599">
            <v>0.47099999999999997</v>
          </cell>
          <cell r="GL599">
            <v>0.14699999999999999</v>
          </cell>
          <cell r="GM599">
            <v>0.70599999999999996</v>
          </cell>
          <cell r="GN599">
            <v>0.42599999999999999</v>
          </cell>
          <cell r="GO599">
            <v>0.39700000000000002</v>
          </cell>
          <cell r="GP599">
            <v>0.42599999999999999</v>
          </cell>
          <cell r="GQ599">
            <v>0.38200000000000001</v>
          </cell>
          <cell r="GR599">
            <v>0.77900000000000003</v>
          </cell>
          <cell r="GS599">
            <v>1.4999999999999999E-2</v>
          </cell>
          <cell r="GT599">
            <v>0.11799999999999999</v>
          </cell>
          <cell r="GU599">
            <v>0.13200000000000001</v>
          </cell>
          <cell r="GV599">
            <v>1.4999999999999999E-2</v>
          </cell>
          <cell r="GW599">
            <v>2.9000000000000001E-2</v>
          </cell>
          <cell r="GX599">
            <v>1.4999999999999999E-2</v>
          </cell>
          <cell r="GY599">
            <v>2.9000000000000001E-2</v>
          </cell>
          <cell r="GZ599">
            <v>0.25</v>
          </cell>
          <cell r="HA599">
            <v>0.25</v>
          </cell>
          <cell r="HB599">
            <v>4.3999999999999997E-2</v>
          </cell>
          <cell r="HC599">
            <v>2.9000000000000001E-2</v>
          </cell>
          <cell r="HD599">
            <v>2.9000000000000001E-2</v>
          </cell>
          <cell r="HE599">
            <v>0</v>
          </cell>
          <cell r="HF599">
            <v>1.4999999999999999E-2</v>
          </cell>
          <cell r="HG599">
            <v>1.4999999999999999E-2</v>
          </cell>
          <cell r="HH599">
            <v>2.9000000000000001E-2</v>
          </cell>
          <cell r="HI599">
            <v>4.3999999999999997E-2</v>
          </cell>
          <cell r="HJ599">
            <v>2.9000000000000001E-2</v>
          </cell>
        </row>
        <row r="600">
          <cell r="G600" t="str">
            <v>RUDOLPH</v>
          </cell>
          <cell r="L600" t="str">
            <v>Fulton Elementary Network</v>
          </cell>
          <cell r="AB600">
            <v>610308</v>
          </cell>
          <cell r="AR600" t="str">
            <v>&lt; 30</v>
          </cell>
          <cell r="AS600" t="str">
            <v/>
          </cell>
          <cell r="AT600" t="str">
            <v/>
          </cell>
          <cell r="AU600" t="str">
            <v/>
          </cell>
        </row>
        <row r="601">
          <cell r="G601" t="str">
            <v>MCDOWELL</v>
          </cell>
          <cell r="L601" t="str">
            <v>Skyway Elementary Network</v>
          </cell>
          <cell r="AB601">
            <v>610312</v>
          </cell>
          <cell r="AR601" t="str">
            <v>47</v>
          </cell>
          <cell r="AS601" t="str">
            <v>strong</v>
          </cell>
          <cell r="AT601" t="str">
            <v>neutral</v>
          </cell>
          <cell r="AU601" t="str">
            <v>strong</v>
          </cell>
          <cell r="AV601">
            <v>64</v>
          </cell>
          <cell r="AW601">
            <v>55</v>
          </cell>
          <cell r="AX601">
            <v>67</v>
          </cell>
          <cell r="AY601">
            <v>60</v>
          </cell>
          <cell r="AZ601">
            <v>1</v>
          </cell>
          <cell r="BA601">
            <v>0</v>
          </cell>
          <cell r="BB601">
            <v>54</v>
          </cell>
          <cell r="BC601">
            <v>0</v>
          </cell>
          <cell r="BI601">
            <v>1.7000000000000001E-2</v>
          </cell>
          <cell r="BJ601">
            <v>1.7000000000000001E-2</v>
          </cell>
          <cell r="BK601">
            <v>0</v>
          </cell>
          <cell r="BL601">
            <v>0</v>
          </cell>
          <cell r="BM601">
            <v>3.3000000000000002E-2</v>
          </cell>
          <cell r="BN601">
            <v>6.7000000000000004E-2</v>
          </cell>
          <cell r="BO601">
            <v>8.3000000000000004E-2</v>
          </cell>
          <cell r="BP601">
            <v>8.3000000000000004E-2</v>
          </cell>
          <cell r="BQ601">
            <v>3.3000000000000002E-2</v>
          </cell>
          <cell r="BR601">
            <v>3.3000000000000002E-2</v>
          </cell>
          <cell r="BS601">
            <v>3.3000000000000002E-2</v>
          </cell>
          <cell r="BT601">
            <v>8.3000000000000004E-2</v>
          </cell>
          <cell r="BU601">
            <v>0.183</v>
          </cell>
          <cell r="BV601">
            <v>0.15</v>
          </cell>
          <cell r="BW601">
            <v>0.183</v>
          </cell>
          <cell r="BX601">
            <v>0.183</v>
          </cell>
          <cell r="BY601">
            <v>0.28299999999999997</v>
          </cell>
          <cell r="BZ601">
            <v>0.317</v>
          </cell>
          <cell r="CA601">
            <v>0</v>
          </cell>
          <cell r="CB601">
            <v>0</v>
          </cell>
          <cell r="CC601">
            <v>1.7000000000000001E-2</v>
          </cell>
          <cell r="CD601">
            <v>1.7000000000000001E-2</v>
          </cell>
          <cell r="CE601">
            <v>0</v>
          </cell>
          <cell r="CF601">
            <v>3.3000000000000002E-2</v>
          </cell>
          <cell r="CG601">
            <v>0.71699999999999997</v>
          </cell>
          <cell r="CH601">
            <v>0.75</v>
          </cell>
          <cell r="CI601">
            <v>0.76700000000000002</v>
          </cell>
          <cell r="CJ601">
            <v>0.76700000000000002</v>
          </cell>
          <cell r="CK601">
            <v>0.65</v>
          </cell>
          <cell r="CL601">
            <v>0.5</v>
          </cell>
          <cell r="CM601">
            <v>1.7000000000000001E-2</v>
          </cell>
          <cell r="CN601">
            <v>0</v>
          </cell>
          <cell r="CO601">
            <v>1.7000000000000001E-2</v>
          </cell>
          <cell r="CP601">
            <v>1.7000000000000001E-2</v>
          </cell>
          <cell r="CQ601">
            <v>1.7000000000000001E-2</v>
          </cell>
          <cell r="CR601">
            <v>1.7000000000000001E-2</v>
          </cell>
          <cell r="CS601">
            <v>0</v>
          </cell>
          <cell r="CT601">
            <v>0.05</v>
          </cell>
          <cell r="CU601">
            <v>0.05</v>
          </cell>
          <cell r="CV601">
            <v>0</v>
          </cell>
          <cell r="CW601">
            <v>3.3000000000000002E-2</v>
          </cell>
          <cell r="CX601">
            <v>3.3000000000000002E-2</v>
          </cell>
          <cell r="CY601">
            <v>3.3000000000000002E-2</v>
          </cell>
          <cell r="CZ601">
            <v>3.3000000000000002E-2</v>
          </cell>
          <cell r="DA601">
            <v>8.3000000000000004E-2</v>
          </cell>
          <cell r="DB601">
            <v>8.3000000000000004E-2</v>
          </cell>
          <cell r="DC601">
            <v>0.16700000000000001</v>
          </cell>
          <cell r="DD601">
            <v>0.1</v>
          </cell>
          <cell r="DE601">
            <v>8.3000000000000004E-2</v>
          </cell>
          <cell r="DF601">
            <v>0.13300000000000001</v>
          </cell>
          <cell r="DG601">
            <v>0.13300000000000001</v>
          </cell>
          <cell r="DH601">
            <v>0.15</v>
          </cell>
          <cell r="DI601">
            <v>0.15</v>
          </cell>
          <cell r="DJ601">
            <v>0.23300000000000001</v>
          </cell>
          <cell r="DK601">
            <v>0.217</v>
          </cell>
          <cell r="DL601">
            <v>0.15</v>
          </cell>
          <cell r="DM601">
            <v>0.183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0.9</v>
          </cell>
          <cell r="DX601">
            <v>0.83299999999999996</v>
          </cell>
          <cell r="DY601">
            <v>0.81699999999999995</v>
          </cell>
          <cell r="DZ601">
            <v>0.8</v>
          </cell>
          <cell r="EA601">
            <v>0.8</v>
          </cell>
          <cell r="EB601">
            <v>0.66700000000000004</v>
          </cell>
          <cell r="EC601">
            <v>0.7</v>
          </cell>
          <cell r="ED601">
            <v>0.63300000000000001</v>
          </cell>
          <cell r="EE601">
            <v>0.66700000000000004</v>
          </cell>
          <cell r="EF601">
            <v>0.78300000000000003</v>
          </cell>
          <cell r="EG601">
            <v>0</v>
          </cell>
          <cell r="EH601">
            <v>0</v>
          </cell>
          <cell r="EJ601">
            <v>0.15</v>
          </cell>
          <cell r="EK601">
            <v>0</v>
          </cell>
          <cell r="EL601">
            <v>0</v>
          </cell>
          <cell r="EN601">
            <v>0</v>
          </cell>
          <cell r="EO601">
            <v>0.183</v>
          </cell>
          <cell r="EP601">
            <v>8.3000000000000004E-2</v>
          </cell>
          <cell r="ER601">
            <v>1.7000000000000001E-2</v>
          </cell>
          <cell r="ES601">
            <v>1.7000000000000001E-2</v>
          </cell>
          <cell r="ET601">
            <v>0.05</v>
          </cell>
          <cell r="EV601">
            <v>0.05</v>
          </cell>
          <cell r="EW601">
            <v>0.8</v>
          </cell>
          <cell r="EX601">
            <v>0.86699999999999999</v>
          </cell>
          <cell r="EZ601">
            <v>9.07</v>
          </cell>
          <cell r="FA601">
            <v>0</v>
          </cell>
          <cell r="FB601">
            <v>0</v>
          </cell>
          <cell r="FC601">
            <v>0</v>
          </cell>
          <cell r="FD601">
            <v>3.3000000000000002E-2</v>
          </cell>
          <cell r="FE601">
            <v>3.3000000000000002E-2</v>
          </cell>
          <cell r="FF601">
            <v>1.7000000000000001E-2</v>
          </cell>
          <cell r="FG601">
            <v>1.7000000000000001E-2</v>
          </cell>
          <cell r="FH601">
            <v>0.13300000000000001</v>
          </cell>
          <cell r="FI601">
            <v>0.15</v>
          </cell>
          <cell r="FJ601">
            <v>0.58299999999999996</v>
          </cell>
          <cell r="FK601">
            <v>3.3000000000000002E-2</v>
          </cell>
          <cell r="GA601">
            <v>0</v>
          </cell>
          <cell r="GB601">
            <v>0.05</v>
          </cell>
          <cell r="GC601">
            <v>0.05</v>
          </cell>
          <cell r="GD601">
            <v>0.1</v>
          </cell>
          <cell r="GE601">
            <v>6.7000000000000004E-2</v>
          </cell>
          <cell r="GF601">
            <v>0</v>
          </cell>
          <cell r="GG601">
            <v>0.217</v>
          </cell>
          <cell r="GH601">
            <v>0.16700000000000001</v>
          </cell>
          <cell r="GI601">
            <v>0.217</v>
          </cell>
          <cell r="GJ601">
            <v>0.23300000000000001</v>
          </cell>
          <cell r="GK601">
            <v>0.36699999999999999</v>
          </cell>
          <cell r="GL601">
            <v>0.11700000000000001</v>
          </cell>
          <cell r="GM601">
            <v>0.68300000000000005</v>
          </cell>
          <cell r="GN601">
            <v>0.55000000000000004</v>
          </cell>
          <cell r="GO601">
            <v>0.4</v>
          </cell>
          <cell r="GP601">
            <v>0.23300000000000001</v>
          </cell>
          <cell r="GQ601">
            <v>0.38300000000000001</v>
          </cell>
          <cell r="GR601">
            <v>0.76700000000000002</v>
          </cell>
          <cell r="GS601">
            <v>0.05</v>
          </cell>
          <cell r="GT601">
            <v>0.1</v>
          </cell>
          <cell r="GU601">
            <v>0.13300000000000001</v>
          </cell>
          <cell r="GV601">
            <v>8.3000000000000004E-2</v>
          </cell>
          <cell r="GW601">
            <v>0.1</v>
          </cell>
          <cell r="GX601">
            <v>0.05</v>
          </cell>
          <cell r="GY601">
            <v>1.7000000000000001E-2</v>
          </cell>
          <cell r="GZ601">
            <v>0.1</v>
          </cell>
          <cell r="HA601">
            <v>0.16700000000000001</v>
          </cell>
          <cell r="HB601">
            <v>0.28299999999999997</v>
          </cell>
          <cell r="HC601">
            <v>1.7000000000000001E-2</v>
          </cell>
          <cell r="HD601">
            <v>1.7000000000000001E-2</v>
          </cell>
          <cell r="HE601">
            <v>3.3000000000000002E-2</v>
          </cell>
          <cell r="HF601">
            <v>3.3000000000000002E-2</v>
          </cell>
          <cell r="HG601">
            <v>3.3000000000000002E-2</v>
          </cell>
          <cell r="HH601">
            <v>6.7000000000000004E-2</v>
          </cell>
          <cell r="HI601">
            <v>6.7000000000000004E-2</v>
          </cell>
          <cell r="HJ601">
            <v>0.05</v>
          </cell>
        </row>
        <row r="602">
          <cell r="G602" t="str">
            <v>DIEGO</v>
          </cell>
          <cell r="L602" t="str">
            <v>Fulton Elementary Network</v>
          </cell>
          <cell r="AB602">
            <v>610313</v>
          </cell>
          <cell r="AR602" t="str">
            <v>43</v>
          </cell>
          <cell r="AS602" t="str">
            <v>neutral</v>
          </cell>
          <cell r="AT602" t="str">
            <v>neutral</v>
          </cell>
          <cell r="AU602" t="str">
            <v>neutral</v>
          </cell>
          <cell r="AV602">
            <v>56</v>
          </cell>
          <cell r="AW602">
            <v>43</v>
          </cell>
          <cell r="AX602">
            <v>55</v>
          </cell>
          <cell r="AY602">
            <v>198</v>
          </cell>
          <cell r="AZ602">
            <v>6</v>
          </cell>
          <cell r="BA602">
            <v>2</v>
          </cell>
          <cell r="BB602">
            <v>17</v>
          </cell>
          <cell r="BC602">
            <v>155</v>
          </cell>
          <cell r="BI602">
            <v>5.0000000000000001E-3</v>
          </cell>
          <cell r="BJ602">
            <v>0.01</v>
          </cell>
          <cell r="BK602">
            <v>5.0000000000000001E-3</v>
          </cell>
          <cell r="BL602">
            <v>5.0000000000000001E-3</v>
          </cell>
          <cell r="BM602">
            <v>0.01</v>
          </cell>
          <cell r="BN602">
            <v>4.4999999999999998E-2</v>
          </cell>
          <cell r="BO602">
            <v>5.0999999999999997E-2</v>
          </cell>
          <cell r="BP602">
            <v>0.04</v>
          </cell>
          <cell r="BQ602">
            <v>0.04</v>
          </cell>
          <cell r="BR602">
            <v>5.0999999999999997E-2</v>
          </cell>
          <cell r="BS602">
            <v>0.14099999999999999</v>
          </cell>
          <cell r="BT602">
            <v>0.187</v>
          </cell>
          <cell r="BU602">
            <v>0.217</v>
          </cell>
          <cell r="BV602">
            <v>0.22700000000000001</v>
          </cell>
          <cell r="BW602">
            <v>0.308</v>
          </cell>
          <cell r="BX602">
            <v>0.217</v>
          </cell>
          <cell r="BY602">
            <v>0.32300000000000001</v>
          </cell>
          <cell r="BZ602">
            <v>0.313</v>
          </cell>
          <cell r="CA602">
            <v>0</v>
          </cell>
          <cell r="CB602">
            <v>5.0000000000000001E-3</v>
          </cell>
          <cell r="CC602">
            <v>5.0000000000000001E-3</v>
          </cell>
          <cell r="CD602">
            <v>0.02</v>
          </cell>
          <cell r="CE602">
            <v>1.4999999999999999E-2</v>
          </cell>
          <cell r="CF602">
            <v>0</v>
          </cell>
          <cell r="CG602">
            <v>0.72699999999999998</v>
          </cell>
          <cell r="CH602">
            <v>0.71699999999999997</v>
          </cell>
          <cell r="CI602">
            <v>0.64100000000000001</v>
          </cell>
          <cell r="CJ602">
            <v>0.70699999999999996</v>
          </cell>
          <cell r="CK602">
            <v>0.51</v>
          </cell>
          <cell r="CL602">
            <v>0.45500000000000002</v>
          </cell>
          <cell r="CM602">
            <v>0.01</v>
          </cell>
          <cell r="CN602">
            <v>0</v>
          </cell>
          <cell r="CO602">
            <v>0.01</v>
          </cell>
          <cell r="CP602">
            <v>0</v>
          </cell>
          <cell r="CQ602">
            <v>0</v>
          </cell>
          <cell r="CR602">
            <v>5.0000000000000001E-3</v>
          </cell>
          <cell r="CS602">
            <v>1.4999999999999999E-2</v>
          </cell>
          <cell r="CT602">
            <v>8.5999999999999993E-2</v>
          </cell>
          <cell r="CU602">
            <v>0.04</v>
          </cell>
          <cell r="CV602">
            <v>0.01</v>
          </cell>
          <cell r="CW602">
            <v>0.02</v>
          </cell>
          <cell r="CX602">
            <v>0.02</v>
          </cell>
          <cell r="CY602">
            <v>4.4999999999999998E-2</v>
          </cell>
          <cell r="CZ602">
            <v>0.03</v>
          </cell>
          <cell r="DA602">
            <v>0.106</v>
          </cell>
          <cell r="DB602">
            <v>0.10100000000000001</v>
          </cell>
          <cell r="DC602">
            <v>0.14099999999999999</v>
          </cell>
          <cell r="DD602">
            <v>0.106</v>
          </cell>
          <cell r="DE602">
            <v>0.17699999999999999</v>
          </cell>
          <cell r="DF602">
            <v>0.182</v>
          </cell>
          <cell r="DG602">
            <v>0.20200000000000001</v>
          </cell>
          <cell r="DH602">
            <v>0.17699999999999999</v>
          </cell>
          <cell r="DI602">
            <v>0.217</v>
          </cell>
          <cell r="DJ602">
            <v>0.247</v>
          </cell>
          <cell r="DK602">
            <v>0.21199999999999999</v>
          </cell>
          <cell r="DL602">
            <v>0.187</v>
          </cell>
          <cell r="DM602">
            <v>0.217</v>
          </cell>
          <cell r="DN602">
            <v>5.0000000000000001E-3</v>
          </cell>
          <cell r="DO602">
            <v>5.0000000000000001E-3</v>
          </cell>
          <cell r="DP602">
            <v>5.0000000000000001E-3</v>
          </cell>
          <cell r="DQ602">
            <v>0.01</v>
          </cell>
          <cell r="DR602">
            <v>0.01</v>
          </cell>
          <cell r="DS602">
            <v>0.01</v>
          </cell>
          <cell r="DT602">
            <v>0.01</v>
          </cell>
          <cell r="DU602">
            <v>0.02</v>
          </cell>
          <cell r="DV602">
            <v>1.4999999999999999E-2</v>
          </cell>
          <cell r="DW602">
            <v>0.79800000000000004</v>
          </cell>
          <cell r="DX602">
            <v>0.79300000000000004</v>
          </cell>
          <cell r="DY602">
            <v>0.76300000000000001</v>
          </cell>
          <cell r="DZ602">
            <v>0.76800000000000002</v>
          </cell>
          <cell r="EA602">
            <v>0.74199999999999999</v>
          </cell>
          <cell r="EB602">
            <v>0.63100000000000001</v>
          </cell>
          <cell r="EC602">
            <v>0.66200000000000003</v>
          </cell>
          <cell r="ED602">
            <v>0.56599999999999995</v>
          </cell>
          <cell r="EE602">
            <v>0.621</v>
          </cell>
          <cell r="EF602">
            <v>0.44400000000000001</v>
          </cell>
          <cell r="EG602">
            <v>0.02</v>
          </cell>
          <cell r="EH602">
            <v>5.0000000000000001E-3</v>
          </cell>
          <cell r="EJ602">
            <v>0.35399999999999998</v>
          </cell>
          <cell r="EK602">
            <v>5.6000000000000001E-2</v>
          </cell>
          <cell r="EL602">
            <v>0.02</v>
          </cell>
          <cell r="EN602">
            <v>8.5999999999999993E-2</v>
          </cell>
          <cell r="EO602">
            <v>0.29299999999999998</v>
          </cell>
          <cell r="EP602">
            <v>0.28799999999999998</v>
          </cell>
          <cell r="ER602">
            <v>5.0000000000000001E-3</v>
          </cell>
          <cell r="ES602">
            <v>3.5000000000000003E-2</v>
          </cell>
          <cell r="ET602">
            <v>0.03</v>
          </cell>
          <cell r="EV602">
            <v>0.111</v>
          </cell>
          <cell r="EW602">
            <v>0.59599999999999997</v>
          </cell>
          <cell r="EX602">
            <v>0.65700000000000003</v>
          </cell>
          <cell r="EZ602">
            <v>8.43</v>
          </cell>
          <cell r="FA602">
            <v>0.02</v>
          </cell>
          <cell r="FB602">
            <v>2.5000000000000001E-2</v>
          </cell>
          <cell r="FC602">
            <v>0.01</v>
          </cell>
          <cell r="FD602">
            <v>0.01</v>
          </cell>
          <cell r="FE602">
            <v>2.5000000000000001E-2</v>
          </cell>
          <cell r="FF602">
            <v>5.6000000000000001E-2</v>
          </cell>
          <cell r="FG602">
            <v>9.0999999999999998E-2</v>
          </cell>
          <cell r="FH602">
            <v>0.152</v>
          </cell>
          <cell r="FI602">
            <v>0.121</v>
          </cell>
          <cell r="FJ602">
            <v>0.48499999999999999</v>
          </cell>
          <cell r="FK602">
            <v>5.0000000000000001E-3</v>
          </cell>
          <cell r="GA602">
            <v>0.01</v>
          </cell>
          <cell r="GB602">
            <v>1.4999999999999999E-2</v>
          </cell>
          <cell r="GC602">
            <v>5.0999999999999997E-2</v>
          </cell>
          <cell r="GD602">
            <v>0</v>
          </cell>
          <cell r="GE602">
            <v>0.14599999999999999</v>
          </cell>
          <cell r="GF602">
            <v>1.4999999999999999E-2</v>
          </cell>
          <cell r="GG602">
            <v>0.30299999999999999</v>
          </cell>
          <cell r="GH602">
            <v>0.27800000000000002</v>
          </cell>
          <cell r="GI602">
            <v>0.28299999999999997</v>
          </cell>
          <cell r="GJ602">
            <v>0.27300000000000002</v>
          </cell>
          <cell r="GK602">
            <v>0.38900000000000001</v>
          </cell>
          <cell r="GL602">
            <v>0.28799999999999998</v>
          </cell>
          <cell r="GM602">
            <v>0.63100000000000001</v>
          </cell>
          <cell r="GN602">
            <v>0.52500000000000002</v>
          </cell>
          <cell r="GO602">
            <v>0.38400000000000001</v>
          </cell>
          <cell r="GP602">
            <v>0.57599999999999996</v>
          </cell>
          <cell r="GQ602">
            <v>0.35399999999999998</v>
          </cell>
          <cell r="GR602">
            <v>0.64100000000000001</v>
          </cell>
          <cell r="GS602">
            <v>3.5000000000000003E-2</v>
          </cell>
          <cell r="GT602">
            <v>0.152</v>
          </cell>
          <cell r="GU602">
            <v>0.222</v>
          </cell>
          <cell r="GV602">
            <v>0.11600000000000001</v>
          </cell>
          <cell r="GW602">
            <v>7.5999999999999998E-2</v>
          </cell>
          <cell r="GX602">
            <v>3.5000000000000003E-2</v>
          </cell>
          <cell r="GY602">
            <v>0.01</v>
          </cell>
          <cell r="GZ602">
            <v>0.02</v>
          </cell>
          <cell r="HA602">
            <v>5.0999999999999997E-2</v>
          </cell>
          <cell r="HB602">
            <v>0.02</v>
          </cell>
          <cell r="HC602">
            <v>0.02</v>
          </cell>
          <cell r="HD602">
            <v>0.01</v>
          </cell>
          <cell r="HE602">
            <v>0.01</v>
          </cell>
          <cell r="HF602">
            <v>0.01</v>
          </cell>
          <cell r="HG602">
            <v>0.01</v>
          </cell>
          <cell r="HH602">
            <v>1.4999999999999999E-2</v>
          </cell>
          <cell r="HI602">
            <v>1.4999999999999999E-2</v>
          </cell>
          <cell r="HJ602">
            <v>0.01</v>
          </cell>
        </row>
        <row r="603">
          <cell r="G603" t="str">
            <v>WHITE</v>
          </cell>
          <cell r="L603" t="str">
            <v>Lake Calumet Elementary Network</v>
          </cell>
          <cell r="AB603">
            <v>610315</v>
          </cell>
          <cell r="AR603" t="str">
            <v>43</v>
          </cell>
          <cell r="AS603" t="str">
            <v>very strong</v>
          </cell>
          <cell r="AT603" t="str">
            <v>strong</v>
          </cell>
          <cell r="AU603" t="str">
            <v>neutral</v>
          </cell>
          <cell r="AV603">
            <v>82</v>
          </cell>
          <cell r="AW603">
            <v>66</v>
          </cell>
          <cell r="AX603">
            <v>57</v>
          </cell>
          <cell r="AY603">
            <v>38</v>
          </cell>
          <cell r="AZ603">
            <v>0</v>
          </cell>
          <cell r="BA603">
            <v>0</v>
          </cell>
          <cell r="BB603">
            <v>36</v>
          </cell>
          <cell r="BC603">
            <v>0</v>
          </cell>
          <cell r="BI603">
            <v>0</v>
          </cell>
          <cell r="BJ603">
            <v>0</v>
          </cell>
          <cell r="BK603">
            <v>2.5999999999999999E-2</v>
          </cell>
          <cell r="BL603">
            <v>2.5999999999999999E-2</v>
          </cell>
          <cell r="BM603">
            <v>0</v>
          </cell>
          <cell r="BN603">
            <v>5.2999999999999999E-2</v>
          </cell>
          <cell r="BO603">
            <v>0</v>
          </cell>
          <cell r="BP603">
            <v>0</v>
          </cell>
          <cell r="BQ603">
            <v>2.5999999999999999E-2</v>
          </cell>
          <cell r="BR603">
            <v>0</v>
          </cell>
          <cell r="BS603">
            <v>0</v>
          </cell>
          <cell r="BT603">
            <v>5.2999999999999999E-2</v>
          </cell>
          <cell r="BU603">
            <v>0.158</v>
          </cell>
          <cell r="BV603">
            <v>0.158</v>
          </cell>
          <cell r="BW603">
            <v>0.184</v>
          </cell>
          <cell r="BX603">
            <v>0.184</v>
          </cell>
          <cell r="BY603">
            <v>0.34200000000000003</v>
          </cell>
          <cell r="BZ603">
            <v>0.23699999999999999</v>
          </cell>
          <cell r="CA603">
            <v>0</v>
          </cell>
          <cell r="CB603">
            <v>2.5999999999999999E-2</v>
          </cell>
          <cell r="CC603">
            <v>0</v>
          </cell>
          <cell r="CD603">
            <v>0</v>
          </cell>
          <cell r="CE603">
            <v>2.5999999999999999E-2</v>
          </cell>
          <cell r="CF603">
            <v>2.5999999999999999E-2</v>
          </cell>
          <cell r="CG603">
            <v>0.84199999999999997</v>
          </cell>
          <cell r="CH603">
            <v>0.81599999999999995</v>
          </cell>
          <cell r="CI603">
            <v>0.76300000000000001</v>
          </cell>
          <cell r="CJ603">
            <v>0.78900000000000003</v>
          </cell>
          <cell r="CK603">
            <v>0.63200000000000001</v>
          </cell>
          <cell r="CL603">
            <v>0.63200000000000001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2.5999999999999999E-2</v>
          </cell>
          <cell r="CU603">
            <v>0</v>
          </cell>
          <cell r="CV603">
            <v>2.5999999999999999E-2</v>
          </cell>
          <cell r="CW603">
            <v>0</v>
          </cell>
          <cell r="CX603">
            <v>0</v>
          </cell>
          <cell r="CY603">
            <v>2.5999999999999999E-2</v>
          </cell>
          <cell r="CZ603">
            <v>0</v>
          </cell>
          <cell r="DA603">
            <v>0</v>
          </cell>
          <cell r="DB603">
            <v>0</v>
          </cell>
          <cell r="DC603">
            <v>5.2999999999999999E-2</v>
          </cell>
          <cell r="DD603">
            <v>2.5999999999999999E-2</v>
          </cell>
          <cell r="DE603">
            <v>0.21099999999999999</v>
          </cell>
          <cell r="DF603">
            <v>0.21099999999999999</v>
          </cell>
          <cell r="DG603">
            <v>0.184</v>
          </cell>
          <cell r="DH603">
            <v>0.13200000000000001</v>
          </cell>
          <cell r="DI603">
            <v>0.158</v>
          </cell>
          <cell r="DJ603">
            <v>0.28899999999999998</v>
          </cell>
          <cell r="DK603">
            <v>0.23699999999999999</v>
          </cell>
          <cell r="DL603">
            <v>0.21099999999999999</v>
          </cell>
          <cell r="DM603">
            <v>0.28899999999999998</v>
          </cell>
          <cell r="DN603">
            <v>0</v>
          </cell>
          <cell r="DO603">
            <v>0</v>
          </cell>
          <cell r="DP603">
            <v>0</v>
          </cell>
          <cell r="DQ603">
            <v>2.5999999999999999E-2</v>
          </cell>
          <cell r="DR603">
            <v>2.5999999999999999E-2</v>
          </cell>
          <cell r="DS603">
            <v>2.5999999999999999E-2</v>
          </cell>
          <cell r="DT603">
            <v>2.5999999999999999E-2</v>
          </cell>
          <cell r="DU603">
            <v>2.5999999999999999E-2</v>
          </cell>
          <cell r="DV603">
            <v>5.2999999999999999E-2</v>
          </cell>
          <cell r="DW603">
            <v>0.76300000000000001</v>
          </cell>
          <cell r="DX603">
            <v>0.78900000000000003</v>
          </cell>
          <cell r="DY603">
            <v>0.81599999999999995</v>
          </cell>
          <cell r="DZ603">
            <v>0.81599999999999995</v>
          </cell>
          <cell r="EA603">
            <v>0.81599999999999995</v>
          </cell>
          <cell r="EB603">
            <v>0.68400000000000005</v>
          </cell>
          <cell r="EC603">
            <v>0.73699999999999999</v>
          </cell>
          <cell r="ED603">
            <v>0.68400000000000005</v>
          </cell>
          <cell r="EE603">
            <v>0.63200000000000001</v>
          </cell>
          <cell r="EF603">
            <v>0.44700000000000001</v>
          </cell>
          <cell r="EG603">
            <v>2.5999999999999999E-2</v>
          </cell>
          <cell r="EH603">
            <v>2.5999999999999999E-2</v>
          </cell>
          <cell r="EJ603">
            <v>0.42099999999999999</v>
          </cell>
          <cell r="EK603">
            <v>5.2999999999999999E-2</v>
          </cell>
          <cell r="EL603">
            <v>5.2999999999999999E-2</v>
          </cell>
          <cell r="EN603">
            <v>5.2999999999999999E-2</v>
          </cell>
          <cell r="EO603">
            <v>0.316</v>
          </cell>
          <cell r="EP603">
            <v>0.21099999999999999</v>
          </cell>
          <cell r="ER603">
            <v>0</v>
          </cell>
          <cell r="ES603">
            <v>2.5999999999999999E-2</v>
          </cell>
          <cell r="ET603">
            <v>7.9000000000000001E-2</v>
          </cell>
          <cell r="EV603">
            <v>7.9000000000000001E-2</v>
          </cell>
          <cell r="EW603">
            <v>0.57899999999999996</v>
          </cell>
          <cell r="EX603">
            <v>0.63200000000000001</v>
          </cell>
          <cell r="EZ603">
            <v>8</v>
          </cell>
          <cell r="FA603">
            <v>0</v>
          </cell>
          <cell r="FB603">
            <v>0</v>
          </cell>
          <cell r="FC603">
            <v>2.5999999999999999E-2</v>
          </cell>
          <cell r="FD603">
            <v>2.5999999999999999E-2</v>
          </cell>
          <cell r="FE603">
            <v>5.2999999999999999E-2</v>
          </cell>
          <cell r="FF603">
            <v>7.9000000000000001E-2</v>
          </cell>
          <cell r="FG603">
            <v>0.184</v>
          </cell>
          <cell r="FH603">
            <v>0.158</v>
          </cell>
          <cell r="FI603">
            <v>0.158</v>
          </cell>
          <cell r="FJ603">
            <v>0.28899999999999998</v>
          </cell>
          <cell r="FK603">
            <v>2.5999999999999999E-2</v>
          </cell>
          <cell r="GA603">
            <v>0</v>
          </cell>
          <cell r="GB603">
            <v>5.2999999999999999E-2</v>
          </cell>
          <cell r="GC603">
            <v>5.2999999999999999E-2</v>
          </cell>
          <cell r="GD603">
            <v>2.5999999999999999E-2</v>
          </cell>
          <cell r="GE603">
            <v>2.5999999999999999E-2</v>
          </cell>
          <cell r="GF603">
            <v>0</v>
          </cell>
          <cell r="GG603">
            <v>0.26300000000000001</v>
          </cell>
          <cell r="GH603">
            <v>0.23699999999999999</v>
          </cell>
          <cell r="GI603">
            <v>0.36799999999999999</v>
          </cell>
          <cell r="GJ603">
            <v>0.316</v>
          </cell>
          <cell r="GK603">
            <v>0.42099999999999999</v>
          </cell>
          <cell r="GL603">
            <v>0.23699999999999999</v>
          </cell>
          <cell r="GM603">
            <v>0.60499999999999998</v>
          </cell>
          <cell r="GN603">
            <v>0.36799999999999999</v>
          </cell>
          <cell r="GO603">
            <v>0.39500000000000002</v>
          </cell>
          <cell r="GP603">
            <v>0.5</v>
          </cell>
          <cell r="GQ603">
            <v>0.39500000000000002</v>
          </cell>
          <cell r="GR603">
            <v>0.60499999999999998</v>
          </cell>
          <cell r="GS603">
            <v>2.5999999999999999E-2</v>
          </cell>
          <cell r="GT603">
            <v>0.184</v>
          </cell>
          <cell r="GU603">
            <v>0.105</v>
          </cell>
          <cell r="GV603">
            <v>7.9000000000000001E-2</v>
          </cell>
          <cell r="GW603">
            <v>7.9000000000000001E-2</v>
          </cell>
          <cell r="GX603">
            <v>5.2999999999999999E-2</v>
          </cell>
          <cell r="GY603">
            <v>7.9000000000000001E-2</v>
          </cell>
          <cell r="GZ603">
            <v>0.13200000000000001</v>
          </cell>
          <cell r="HA603">
            <v>7.9000000000000001E-2</v>
          </cell>
          <cell r="HB603">
            <v>5.2999999999999999E-2</v>
          </cell>
          <cell r="HC603">
            <v>7.9000000000000001E-2</v>
          </cell>
          <cell r="HD603">
            <v>7.9000000000000001E-2</v>
          </cell>
          <cell r="HE603">
            <v>2.5999999999999999E-2</v>
          </cell>
          <cell r="HF603">
            <v>2.5999999999999999E-2</v>
          </cell>
          <cell r="HG603">
            <v>0</v>
          </cell>
          <cell r="HH603">
            <v>2.5999999999999999E-2</v>
          </cell>
          <cell r="HI603">
            <v>0</v>
          </cell>
          <cell r="HJ603">
            <v>2.5999999999999999E-2</v>
          </cell>
        </row>
        <row r="604">
          <cell r="G604" t="str">
            <v>EARHART</v>
          </cell>
          <cell r="L604" t="str">
            <v>Skyway Elementary Network</v>
          </cell>
          <cell r="AB604">
            <v>610316</v>
          </cell>
          <cell r="AR604" t="str">
            <v>&lt; 30</v>
          </cell>
          <cell r="AS604" t="str">
            <v/>
          </cell>
          <cell r="AT604" t="str">
            <v/>
          </cell>
          <cell r="AU604" t="str">
            <v/>
          </cell>
        </row>
        <row r="605">
          <cell r="G605" t="str">
            <v>BRIGHTON PARK</v>
          </cell>
          <cell r="L605" t="str">
            <v>Pershing Elementary Network</v>
          </cell>
          <cell r="AB605">
            <v>610317</v>
          </cell>
          <cell r="AR605" t="str">
            <v>&lt; 30</v>
          </cell>
          <cell r="AS605" t="str">
            <v/>
          </cell>
          <cell r="AT605" t="str">
            <v/>
          </cell>
          <cell r="AU605" t="str">
            <v/>
          </cell>
        </row>
        <row r="606">
          <cell r="G606" t="str">
            <v>EVERGREEN</v>
          </cell>
          <cell r="L606" t="str">
            <v>Pershing Elementary Network</v>
          </cell>
          <cell r="AB606">
            <v>610319</v>
          </cell>
          <cell r="AR606" t="str">
            <v>&lt; 30</v>
          </cell>
          <cell r="AS606" t="str">
            <v/>
          </cell>
          <cell r="AT606" t="str">
            <v/>
          </cell>
          <cell r="AU606" t="str">
            <v/>
          </cell>
        </row>
        <row r="607">
          <cell r="G607" t="str">
            <v>DUPREY</v>
          </cell>
          <cell r="L607" t="str">
            <v>Fulton Elementary Network</v>
          </cell>
          <cell r="AB607">
            <v>610320</v>
          </cell>
          <cell r="AR607" t="str">
            <v>&gt; 75</v>
          </cell>
          <cell r="AS607" t="str">
            <v>strong</v>
          </cell>
          <cell r="AT607" t="str">
            <v>strong</v>
          </cell>
          <cell r="AU607" t="str">
            <v>neutral</v>
          </cell>
          <cell r="AV607">
            <v>60</v>
          </cell>
          <cell r="AW607">
            <v>64</v>
          </cell>
          <cell r="AX607">
            <v>57</v>
          </cell>
          <cell r="AY607">
            <v>58</v>
          </cell>
          <cell r="AZ607">
            <v>2</v>
          </cell>
          <cell r="BA607">
            <v>1</v>
          </cell>
          <cell r="BB607">
            <v>12</v>
          </cell>
          <cell r="BC607">
            <v>34</v>
          </cell>
          <cell r="BI607">
            <v>1.7000000000000001E-2</v>
          </cell>
          <cell r="BJ607">
            <v>1.7000000000000001E-2</v>
          </cell>
          <cell r="BK607">
            <v>0</v>
          </cell>
          <cell r="BL607">
            <v>1.7000000000000001E-2</v>
          </cell>
          <cell r="BM607">
            <v>3.4000000000000002E-2</v>
          </cell>
          <cell r="BN607">
            <v>3.4000000000000002E-2</v>
          </cell>
          <cell r="BO607">
            <v>1.7000000000000001E-2</v>
          </cell>
          <cell r="BP607">
            <v>3.4000000000000002E-2</v>
          </cell>
          <cell r="BQ607">
            <v>8.5999999999999993E-2</v>
          </cell>
          <cell r="BR607">
            <v>3.4000000000000002E-2</v>
          </cell>
          <cell r="BS607">
            <v>6.9000000000000006E-2</v>
          </cell>
          <cell r="BT607">
            <v>0.17199999999999999</v>
          </cell>
          <cell r="BU607">
            <v>0.20699999999999999</v>
          </cell>
          <cell r="BV607">
            <v>0.224</v>
          </cell>
          <cell r="BW607">
            <v>0.19</v>
          </cell>
          <cell r="BX607">
            <v>0.20699999999999999</v>
          </cell>
          <cell r="BY607">
            <v>0.24099999999999999</v>
          </cell>
          <cell r="BZ607">
            <v>0.25900000000000001</v>
          </cell>
          <cell r="CA607">
            <v>1.7000000000000001E-2</v>
          </cell>
          <cell r="CB607">
            <v>1.7000000000000001E-2</v>
          </cell>
          <cell r="CC607">
            <v>5.1999999999999998E-2</v>
          </cell>
          <cell r="CD607">
            <v>3.4000000000000002E-2</v>
          </cell>
          <cell r="CE607">
            <v>5.1999999999999998E-2</v>
          </cell>
          <cell r="CF607">
            <v>5.1999999999999998E-2</v>
          </cell>
          <cell r="CG607">
            <v>0.74099999999999999</v>
          </cell>
          <cell r="CH607">
            <v>0.70699999999999996</v>
          </cell>
          <cell r="CI607">
            <v>0.67200000000000004</v>
          </cell>
          <cell r="CJ607">
            <v>0.70699999999999996</v>
          </cell>
          <cell r="CK607">
            <v>0.60299999999999998</v>
          </cell>
          <cell r="CL607">
            <v>0.48299999999999998</v>
          </cell>
          <cell r="CM607">
            <v>3.4000000000000002E-2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1.7000000000000001E-2</v>
          </cell>
          <cell r="CS607">
            <v>5.1999999999999998E-2</v>
          </cell>
          <cell r="CT607">
            <v>3.4000000000000002E-2</v>
          </cell>
          <cell r="CU607">
            <v>5.1999999999999998E-2</v>
          </cell>
          <cell r="CV607">
            <v>3.4000000000000002E-2</v>
          </cell>
          <cell r="CW607">
            <v>1.7000000000000001E-2</v>
          </cell>
          <cell r="CX607">
            <v>3.4000000000000002E-2</v>
          </cell>
          <cell r="CY607">
            <v>1.7000000000000001E-2</v>
          </cell>
          <cell r="CZ607">
            <v>5.1999999999999998E-2</v>
          </cell>
          <cell r="DA607">
            <v>3.4000000000000002E-2</v>
          </cell>
          <cell r="DB607">
            <v>5.1999999999999998E-2</v>
          </cell>
          <cell r="DC607">
            <v>8.5999999999999993E-2</v>
          </cell>
          <cell r="DD607">
            <v>3.4000000000000002E-2</v>
          </cell>
          <cell r="DE607">
            <v>5.1999999999999998E-2</v>
          </cell>
          <cell r="DF607">
            <v>0.17199999999999999</v>
          </cell>
          <cell r="DG607">
            <v>0.17199999999999999</v>
          </cell>
          <cell r="DH607">
            <v>0.19</v>
          </cell>
          <cell r="DI607">
            <v>0.121</v>
          </cell>
          <cell r="DJ607">
            <v>0.20699999999999999</v>
          </cell>
          <cell r="DK607">
            <v>0.17199999999999999</v>
          </cell>
          <cell r="DL607">
            <v>0.121</v>
          </cell>
          <cell r="DM607">
            <v>0.19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1.7000000000000001E-2</v>
          </cell>
          <cell r="DT607">
            <v>0</v>
          </cell>
          <cell r="DU607">
            <v>0</v>
          </cell>
          <cell r="DV607">
            <v>0</v>
          </cell>
          <cell r="DW607">
            <v>0.879</v>
          </cell>
          <cell r="DX607">
            <v>0.81</v>
          </cell>
          <cell r="DY607">
            <v>0.79300000000000004</v>
          </cell>
          <cell r="DZ607">
            <v>0.79300000000000004</v>
          </cell>
          <cell r="EA607">
            <v>0.82799999999999996</v>
          </cell>
          <cell r="EB607">
            <v>0.72399999999999998</v>
          </cell>
          <cell r="EC607">
            <v>0.72399999999999998</v>
          </cell>
          <cell r="ED607">
            <v>0.75900000000000001</v>
          </cell>
          <cell r="EE607">
            <v>0.72399999999999998</v>
          </cell>
          <cell r="EF607">
            <v>0.48299999999999998</v>
          </cell>
          <cell r="EG607">
            <v>1.7000000000000001E-2</v>
          </cell>
          <cell r="EH607">
            <v>0</v>
          </cell>
          <cell r="EJ607">
            <v>0.31</v>
          </cell>
          <cell r="EK607">
            <v>5.1999999999999998E-2</v>
          </cell>
          <cell r="EL607">
            <v>6.9000000000000006E-2</v>
          </cell>
          <cell r="EN607">
            <v>5.1999999999999998E-2</v>
          </cell>
          <cell r="EO607">
            <v>0.224</v>
          </cell>
          <cell r="EP607">
            <v>0.121</v>
          </cell>
          <cell r="ER607">
            <v>3.4000000000000002E-2</v>
          </cell>
          <cell r="ES607">
            <v>3.4000000000000002E-2</v>
          </cell>
          <cell r="ET607">
            <v>0.10299999999999999</v>
          </cell>
          <cell r="EV607">
            <v>0.121</v>
          </cell>
          <cell r="EW607">
            <v>0.67200000000000004</v>
          </cell>
          <cell r="EX607">
            <v>0.70699999999999996</v>
          </cell>
          <cell r="EZ607">
            <v>8.51</v>
          </cell>
          <cell r="FA607">
            <v>0</v>
          </cell>
          <cell r="FB607">
            <v>0</v>
          </cell>
          <cell r="FC607">
            <v>5.1999999999999998E-2</v>
          </cell>
          <cell r="FD607">
            <v>0</v>
          </cell>
          <cell r="FE607">
            <v>8.5999999999999993E-2</v>
          </cell>
          <cell r="FF607">
            <v>5.1999999999999998E-2</v>
          </cell>
          <cell r="FG607">
            <v>5.1999999999999998E-2</v>
          </cell>
          <cell r="FH607">
            <v>6.9000000000000006E-2</v>
          </cell>
          <cell r="FI607">
            <v>0.121</v>
          </cell>
          <cell r="FJ607">
            <v>0.51700000000000002</v>
          </cell>
          <cell r="FK607">
            <v>5.1999999999999998E-2</v>
          </cell>
          <cell r="GA607">
            <v>1.7000000000000001E-2</v>
          </cell>
          <cell r="GB607">
            <v>0</v>
          </cell>
          <cell r="GC607">
            <v>0</v>
          </cell>
          <cell r="GD607">
            <v>5.1999999999999998E-2</v>
          </cell>
          <cell r="GE607">
            <v>0.10299999999999999</v>
          </cell>
          <cell r="GF607">
            <v>0</v>
          </cell>
          <cell r="GG607">
            <v>0.29299999999999998</v>
          </cell>
          <cell r="GH607">
            <v>0.29299999999999998</v>
          </cell>
          <cell r="GI607">
            <v>0.27600000000000002</v>
          </cell>
          <cell r="GJ607">
            <v>0.34499999999999997</v>
          </cell>
          <cell r="GK607">
            <v>0.29299999999999998</v>
          </cell>
          <cell r="GL607">
            <v>0.31</v>
          </cell>
          <cell r="GM607">
            <v>0.60299999999999998</v>
          </cell>
          <cell r="GN607">
            <v>0.43099999999999999</v>
          </cell>
          <cell r="GO607">
            <v>0.5</v>
          </cell>
          <cell r="GP607">
            <v>0.41399999999999998</v>
          </cell>
          <cell r="GQ607">
            <v>0.46600000000000003</v>
          </cell>
          <cell r="GR607">
            <v>0.56899999999999995</v>
          </cell>
          <cell r="GS607">
            <v>3.4000000000000002E-2</v>
          </cell>
          <cell r="GT607">
            <v>0.17199999999999999</v>
          </cell>
          <cell r="GU607">
            <v>0.13800000000000001</v>
          </cell>
          <cell r="GV607">
            <v>0.121</v>
          </cell>
          <cell r="GW607">
            <v>6.9000000000000006E-2</v>
          </cell>
          <cell r="GX607">
            <v>5.1999999999999998E-2</v>
          </cell>
          <cell r="GY607">
            <v>1.7000000000000001E-2</v>
          </cell>
          <cell r="GZ607">
            <v>3.4000000000000002E-2</v>
          </cell>
          <cell r="HA607">
            <v>1.7000000000000001E-2</v>
          </cell>
          <cell r="HB607">
            <v>1.7000000000000001E-2</v>
          </cell>
          <cell r="HC607">
            <v>1.7000000000000001E-2</v>
          </cell>
          <cell r="HD607">
            <v>1.7000000000000001E-2</v>
          </cell>
          <cell r="HE607">
            <v>3.4000000000000002E-2</v>
          </cell>
          <cell r="HF607">
            <v>6.9000000000000006E-2</v>
          </cell>
          <cell r="HG607">
            <v>6.9000000000000006E-2</v>
          </cell>
          <cell r="HH607">
            <v>5.1999999999999998E-2</v>
          </cell>
          <cell r="HI607">
            <v>5.1999999999999998E-2</v>
          </cell>
          <cell r="HJ607">
            <v>5.1999999999999998E-2</v>
          </cell>
        </row>
        <row r="608">
          <cell r="G608" t="str">
            <v>MARSHALL, T</v>
          </cell>
          <cell r="L608" t="str">
            <v>O'Hare Elementary Network</v>
          </cell>
          <cell r="AB608">
            <v>610321</v>
          </cell>
          <cell r="AR608" t="str">
            <v>&lt; 30</v>
          </cell>
          <cell r="AS608" t="str">
            <v/>
          </cell>
          <cell r="AT608" t="str">
            <v/>
          </cell>
          <cell r="AU608" t="str">
            <v/>
          </cell>
        </row>
        <row r="609">
          <cell r="G609" t="str">
            <v>NEW MILLENNIUM HS</v>
          </cell>
          <cell r="L609" t="str">
            <v>South Side High School Network</v>
          </cell>
          <cell r="AB609">
            <v>610323</v>
          </cell>
          <cell r="AR609" t="str">
            <v>&lt; 30</v>
          </cell>
          <cell r="AS609" t="str">
            <v/>
          </cell>
          <cell r="AT609" t="str">
            <v/>
          </cell>
          <cell r="AU609" t="str">
            <v/>
          </cell>
        </row>
        <row r="610">
          <cell r="G610" t="str">
            <v>LOGANDALE</v>
          </cell>
          <cell r="L610" t="str">
            <v>Fullerton Elementary Network</v>
          </cell>
          <cell r="AB610">
            <v>610325</v>
          </cell>
          <cell r="AR610" t="str">
            <v>&gt; 75</v>
          </cell>
          <cell r="AS610" t="str">
            <v>weak</v>
          </cell>
          <cell r="AT610" t="str">
            <v>neutral</v>
          </cell>
          <cell r="AU610" t="str">
            <v>strong</v>
          </cell>
          <cell r="AV610">
            <v>35</v>
          </cell>
          <cell r="AW610">
            <v>57</v>
          </cell>
          <cell r="AX610">
            <v>61</v>
          </cell>
          <cell r="AY610">
            <v>574</v>
          </cell>
          <cell r="AZ610">
            <v>21</v>
          </cell>
          <cell r="BA610">
            <v>5</v>
          </cell>
          <cell r="BB610">
            <v>23</v>
          </cell>
          <cell r="BC610">
            <v>492</v>
          </cell>
          <cell r="BI610">
            <v>1.9E-2</v>
          </cell>
          <cell r="BJ610">
            <v>1.6E-2</v>
          </cell>
          <cell r="BK610">
            <v>2.8000000000000001E-2</v>
          </cell>
          <cell r="BL610">
            <v>1.2E-2</v>
          </cell>
          <cell r="BM610">
            <v>2.4E-2</v>
          </cell>
          <cell r="BN610">
            <v>6.4000000000000001E-2</v>
          </cell>
          <cell r="BO610">
            <v>0.11799999999999999</v>
          </cell>
          <cell r="BP610">
            <v>0.08</v>
          </cell>
          <cell r="BQ610">
            <v>7.4999999999999997E-2</v>
          </cell>
          <cell r="BR610">
            <v>3.5000000000000003E-2</v>
          </cell>
          <cell r="BS610">
            <v>0.115</v>
          </cell>
          <cell r="BT610">
            <v>0.13400000000000001</v>
          </cell>
          <cell r="BU610">
            <v>0.43</v>
          </cell>
          <cell r="BV610">
            <v>0.34100000000000003</v>
          </cell>
          <cell r="BW610">
            <v>0.41499999999999998</v>
          </cell>
          <cell r="BX610">
            <v>0.30099999999999999</v>
          </cell>
          <cell r="BY610">
            <v>0.39</v>
          </cell>
          <cell r="BZ610">
            <v>0.39500000000000002</v>
          </cell>
          <cell r="CA610">
            <v>2.8000000000000001E-2</v>
          </cell>
          <cell r="CB610">
            <v>2.8000000000000001E-2</v>
          </cell>
          <cell r="CC610">
            <v>5.6000000000000001E-2</v>
          </cell>
          <cell r="CD610">
            <v>3.3000000000000002E-2</v>
          </cell>
          <cell r="CE610">
            <v>0.03</v>
          </cell>
          <cell r="CF610">
            <v>0.04</v>
          </cell>
          <cell r="CG610">
            <v>0.40400000000000003</v>
          </cell>
          <cell r="CH610">
            <v>0.53500000000000003</v>
          </cell>
          <cell r="CI610">
            <v>0.42699999999999999</v>
          </cell>
          <cell r="CJ610">
            <v>0.61799999999999999</v>
          </cell>
          <cell r="CK610">
            <v>0.441</v>
          </cell>
          <cell r="CL610">
            <v>0.36599999999999999</v>
          </cell>
          <cell r="CM610">
            <v>2E-3</v>
          </cell>
          <cell r="CN610">
            <v>2E-3</v>
          </cell>
          <cell r="CO610">
            <v>3.0000000000000001E-3</v>
          </cell>
          <cell r="CP610">
            <v>8.9999999999999993E-3</v>
          </cell>
          <cell r="CQ610">
            <v>2E-3</v>
          </cell>
          <cell r="CR610">
            <v>5.0000000000000001E-3</v>
          </cell>
          <cell r="CS610">
            <v>1.4E-2</v>
          </cell>
          <cell r="CT610">
            <v>6.4000000000000001E-2</v>
          </cell>
          <cell r="CU610">
            <v>3.1E-2</v>
          </cell>
          <cell r="CV610">
            <v>1.2E-2</v>
          </cell>
          <cell r="CW610">
            <v>1.2E-2</v>
          </cell>
          <cell r="CX610">
            <v>0.01</v>
          </cell>
          <cell r="CY610">
            <v>0.03</v>
          </cell>
          <cell r="CZ610">
            <v>1.6E-2</v>
          </cell>
          <cell r="DA610">
            <v>2.4E-2</v>
          </cell>
          <cell r="DB610">
            <v>5.0999999999999997E-2</v>
          </cell>
          <cell r="DC610">
            <v>9.0999999999999998E-2</v>
          </cell>
          <cell r="DD610">
            <v>6.0999999999999999E-2</v>
          </cell>
          <cell r="DE610">
            <v>0.14599999999999999</v>
          </cell>
          <cell r="DF610">
            <v>0.17199999999999999</v>
          </cell>
          <cell r="DG610">
            <v>0.185</v>
          </cell>
          <cell r="DH610">
            <v>0.20699999999999999</v>
          </cell>
          <cell r="DI610">
            <v>0.17799999999999999</v>
          </cell>
          <cell r="DJ610">
            <v>0.247</v>
          </cell>
          <cell r="DK610">
            <v>0.23300000000000001</v>
          </cell>
          <cell r="DL610">
            <v>0.23499999999999999</v>
          </cell>
          <cell r="DM610">
            <v>0.223</v>
          </cell>
          <cell r="DN610">
            <v>1.9E-2</v>
          </cell>
          <cell r="DO610">
            <v>1.4E-2</v>
          </cell>
          <cell r="DP610">
            <v>2.4E-2</v>
          </cell>
          <cell r="DQ610">
            <v>2.3E-2</v>
          </cell>
          <cell r="DR610">
            <v>1.7000000000000001E-2</v>
          </cell>
          <cell r="DS610">
            <v>2.3E-2</v>
          </cell>
          <cell r="DT610">
            <v>3.1E-2</v>
          </cell>
          <cell r="DU610">
            <v>0.03</v>
          </cell>
          <cell r="DV610">
            <v>2.4E-2</v>
          </cell>
          <cell r="DW610">
            <v>0.82099999999999995</v>
          </cell>
          <cell r="DX610">
            <v>0.8</v>
          </cell>
          <cell r="DY610">
            <v>0.77700000000000002</v>
          </cell>
          <cell r="DZ610">
            <v>0.73199999999999998</v>
          </cell>
          <cell r="EA610">
            <v>0.78700000000000003</v>
          </cell>
          <cell r="EB610">
            <v>0.7</v>
          </cell>
          <cell r="EC610">
            <v>0.67100000000000004</v>
          </cell>
          <cell r="ED610">
            <v>0.57999999999999996</v>
          </cell>
          <cell r="EE610">
            <v>0.66</v>
          </cell>
          <cell r="EF610">
            <v>0.36199999999999999</v>
          </cell>
          <cell r="EG610">
            <v>2.3E-2</v>
          </cell>
          <cell r="EH610">
            <v>8.9999999999999993E-3</v>
          </cell>
          <cell r="EJ610">
            <v>0.23699999999999999</v>
          </cell>
          <cell r="EK610">
            <v>5.8999999999999997E-2</v>
          </cell>
          <cell r="EL610">
            <v>0.03</v>
          </cell>
          <cell r="EN610">
            <v>0.17199999999999999</v>
          </cell>
          <cell r="EO610">
            <v>0.35</v>
          </cell>
          <cell r="EP610">
            <v>0.32600000000000001</v>
          </cell>
          <cell r="ER610">
            <v>0.08</v>
          </cell>
          <cell r="ES610">
            <v>5.0999999999999997E-2</v>
          </cell>
          <cell r="ET610">
            <v>8.5000000000000006E-2</v>
          </cell>
          <cell r="EV610">
            <v>0.14799999999999999</v>
          </cell>
          <cell r="EW610">
            <v>0.51700000000000002</v>
          </cell>
          <cell r="EX610">
            <v>0.55100000000000005</v>
          </cell>
          <cell r="EZ610">
            <v>8.17</v>
          </cell>
          <cell r="FA610">
            <v>0.01</v>
          </cell>
          <cell r="FB610">
            <v>8.9999999999999993E-3</v>
          </cell>
          <cell r="FC610">
            <v>1.6E-2</v>
          </cell>
          <cell r="FD610">
            <v>2.5999999999999999E-2</v>
          </cell>
          <cell r="FE610">
            <v>6.6000000000000003E-2</v>
          </cell>
          <cell r="FF610">
            <v>5.6000000000000001E-2</v>
          </cell>
          <cell r="FG610">
            <v>8.8999999999999996E-2</v>
          </cell>
          <cell r="FH610">
            <v>0.13600000000000001</v>
          </cell>
          <cell r="FI610">
            <v>0.185</v>
          </cell>
          <cell r="FJ610">
            <v>0.34</v>
          </cell>
          <cell r="FK610">
            <v>6.8000000000000005E-2</v>
          </cell>
          <cell r="GA610">
            <v>3.0000000000000001E-3</v>
          </cell>
          <cell r="GB610">
            <v>7.0000000000000001E-3</v>
          </cell>
          <cell r="GC610">
            <v>8.9999999999999993E-3</v>
          </cell>
          <cell r="GD610">
            <v>7.0000000000000001E-3</v>
          </cell>
          <cell r="GE610">
            <v>9.0999999999999998E-2</v>
          </cell>
          <cell r="GF610">
            <v>7.0000000000000001E-3</v>
          </cell>
          <cell r="GG610">
            <v>0.27</v>
          </cell>
          <cell r="GH610">
            <v>0.27200000000000002</v>
          </cell>
          <cell r="GI610">
            <v>0.27200000000000002</v>
          </cell>
          <cell r="GJ610">
            <v>0.26300000000000001</v>
          </cell>
          <cell r="GK610">
            <v>0.34499999999999997</v>
          </cell>
          <cell r="GL610">
            <v>0.29599999999999999</v>
          </cell>
          <cell r="GM610">
            <v>0.624</v>
          </cell>
          <cell r="GN610">
            <v>0.44900000000000001</v>
          </cell>
          <cell r="GO610">
            <v>0.5</v>
          </cell>
          <cell r="GP610">
            <v>0.53300000000000003</v>
          </cell>
          <cell r="GQ610">
            <v>0.39</v>
          </cell>
          <cell r="GR610">
            <v>0.57699999999999996</v>
          </cell>
          <cell r="GS610">
            <v>4.7E-2</v>
          </cell>
          <cell r="GT610">
            <v>0.19500000000000001</v>
          </cell>
          <cell r="GU610">
            <v>0.15</v>
          </cell>
          <cell r="GV610">
            <v>0.125</v>
          </cell>
          <cell r="GW610">
            <v>0.10100000000000001</v>
          </cell>
          <cell r="GX610">
            <v>6.4000000000000001E-2</v>
          </cell>
          <cell r="GY610">
            <v>1.4E-2</v>
          </cell>
          <cell r="GZ610">
            <v>2.4E-2</v>
          </cell>
          <cell r="HA610">
            <v>2.3E-2</v>
          </cell>
          <cell r="HB610">
            <v>1.9E-2</v>
          </cell>
          <cell r="HC610">
            <v>2.4E-2</v>
          </cell>
          <cell r="HD610">
            <v>1.2E-2</v>
          </cell>
          <cell r="HE610">
            <v>4.2000000000000003E-2</v>
          </cell>
          <cell r="HF610">
            <v>5.1999999999999998E-2</v>
          </cell>
          <cell r="HG610">
            <v>4.7E-2</v>
          </cell>
          <cell r="HH610">
            <v>5.1999999999999998E-2</v>
          </cell>
          <cell r="HI610">
            <v>4.9000000000000002E-2</v>
          </cell>
          <cell r="HJ610">
            <v>4.3999999999999997E-2</v>
          </cell>
        </row>
        <row r="611">
          <cell r="G611" t="str">
            <v>OROZCO</v>
          </cell>
          <cell r="L611" t="str">
            <v>Pilsen-Little Village Elementary Network</v>
          </cell>
          <cell r="AB611">
            <v>610329</v>
          </cell>
          <cell r="AR611" t="str">
            <v>&gt; 75</v>
          </cell>
          <cell r="AS611" t="str">
            <v>weak</v>
          </cell>
          <cell r="AT611" t="str">
            <v>weak</v>
          </cell>
          <cell r="AU611" t="str">
            <v>neutral</v>
          </cell>
          <cell r="AV611">
            <v>33</v>
          </cell>
          <cell r="AW611">
            <v>30</v>
          </cell>
          <cell r="AX611">
            <v>58</v>
          </cell>
          <cell r="AY611">
            <v>474</v>
          </cell>
          <cell r="AZ611">
            <v>3</v>
          </cell>
          <cell r="BA611">
            <v>0</v>
          </cell>
          <cell r="BB611">
            <v>4</v>
          </cell>
          <cell r="BC611">
            <v>453</v>
          </cell>
          <cell r="BI611">
            <v>0.03</v>
          </cell>
          <cell r="BJ611">
            <v>1.9E-2</v>
          </cell>
          <cell r="BK611">
            <v>1.9E-2</v>
          </cell>
          <cell r="BL611">
            <v>1.0999999999999999E-2</v>
          </cell>
          <cell r="BM611">
            <v>1.0999999999999999E-2</v>
          </cell>
          <cell r="BN611">
            <v>5.0999999999999997E-2</v>
          </cell>
          <cell r="BO611">
            <v>0.11799999999999999</v>
          </cell>
          <cell r="BP611">
            <v>7.3999999999999996E-2</v>
          </cell>
          <cell r="BQ611">
            <v>0.08</v>
          </cell>
          <cell r="BR611">
            <v>5.7000000000000002E-2</v>
          </cell>
          <cell r="BS611">
            <v>8.8999999999999996E-2</v>
          </cell>
          <cell r="BT611">
            <v>0.184</v>
          </cell>
          <cell r="BU611">
            <v>0.42799999999999999</v>
          </cell>
          <cell r="BV611">
            <v>0.40899999999999997</v>
          </cell>
          <cell r="BW611">
            <v>0.40699999999999997</v>
          </cell>
          <cell r="BX611">
            <v>0.29299999999999998</v>
          </cell>
          <cell r="BY611">
            <v>0.435</v>
          </cell>
          <cell r="BZ611">
            <v>0.38400000000000001</v>
          </cell>
          <cell r="CA611">
            <v>2.5000000000000001E-2</v>
          </cell>
          <cell r="CB611">
            <v>1.7000000000000001E-2</v>
          </cell>
          <cell r="CC611">
            <v>2.1000000000000001E-2</v>
          </cell>
          <cell r="CD611">
            <v>1.9E-2</v>
          </cell>
          <cell r="CE611">
            <v>1.9E-2</v>
          </cell>
          <cell r="CF611">
            <v>2.3E-2</v>
          </cell>
          <cell r="CG611">
            <v>0.39900000000000002</v>
          </cell>
          <cell r="CH611">
            <v>0.48099999999999998</v>
          </cell>
          <cell r="CI611">
            <v>0.47299999999999998</v>
          </cell>
          <cell r="CJ611">
            <v>0.62</v>
          </cell>
          <cell r="CK611">
            <v>0.44700000000000001</v>
          </cell>
          <cell r="CL611">
            <v>0.35899999999999999</v>
          </cell>
          <cell r="CM611">
            <v>2E-3</v>
          </cell>
          <cell r="CN611">
            <v>6.0000000000000001E-3</v>
          </cell>
          <cell r="CO611">
            <v>2E-3</v>
          </cell>
          <cell r="CP611">
            <v>4.0000000000000001E-3</v>
          </cell>
          <cell r="CQ611">
            <v>0</v>
          </cell>
          <cell r="CR611">
            <v>4.0000000000000001E-3</v>
          </cell>
          <cell r="CS611">
            <v>2.7E-2</v>
          </cell>
          <cell r="CT611">
            <v>9.9000000000000005E-2</v>
          </cell>
          <cell r="CU611">
            <v>5.7000000000000002E-2</v>
          </cell>
          <cell r="CV611">
            <v>1.7000000000000001E-2</v>
          </cell>
          <cell r="CW611">
            <v>2.7E-2</v>
          </cell>
          <cell r="CX611">
            <v>2.3E-2</v>
          </cell>
          <cell r="CY611">
            <v>3.7999999999999999E-2</v>
          </cell>
          <cell r="CZ611">
            <v>2.3E-2</v>
          </cell>
          <cell r="DA611">
            <v>5.5E-2</v>
          </cell>
          <cell r="DB611">
            <v>0.114</v>
          </cell>
          <cell r="DC611">
            <v>0.14799999999999999</v>
          </cell>
          <cell r="DD611">
            <v>0.10100000000000001</v>
          </cell>
          <cell r="DE611">
            <v>0.22800000000000001</v>
          </cell>
          <cell r="DF611">
            <v>0.26400000000000001</v>
          </cell>
          <cell r="DG611">
            <v>0.30399999999999999</v>
          </cell>
          <cell r="DH611">
            <v>0.29699999999999999</v>
          </cell>
          <cell r="DI611">
            <v>0.29699999999999999</v>
          </cell>
          <cell r="DJ611">
            <v>0.314</v>
          </cell>
          <cell r="DK611">
            <v>0.32900000000000001</v>
          </cell>
          <cell r="DL611">
            <v>0.30399999999999999</v>
          </cell>
          <cell r="DM611">
            <v>0.29499999999999998</v>
          </cell>
          <cell r="DN611">
            <v>1.2999999999999999E-2</v>
          </cell>
          <cell r="DO611">
            <v>1.0999999999999999E-2</v>
          </cell>
          <cell r="DP611">
            <v>1.4999999999999999E-2</v>
          </cell>
          <cell r="DQ611">
            <v>6.0000000000000001E-3</v>
          </cell>
          <cell r="DR611">
            <v>1.0999999999999999E-2</v>
          </cell>
          <cell r="DS611">
            <v>1.9E-2</v>
          </cell>
          <cell r="DT611">
            <v>1.7000000000000001E-2</v>
          </cell>
          <cell r="DU611">
            <v>1.4999999999999999E-2</v>
          </cell>
          <cell r="DV611">
            <v>1.7000000000000001E-2</v>
          </cell>
          <cell r="DW611">
            <v>0.74099999999999999</v>
          </cell>
          <cell r="DX611">
            <v>0.69199999999999995</v>
          </cell>
          <cell r="DY611">
            <v>0.65600000000000003</v>
          </cell>
          <cell r="DZ611">
            <v>0.65400000000000003</v>
          </cell>
          <cell r="EA611">
            <v>0.66900000000000004</v>
          </cell>
          <cell r="EB611">
            <v>0.60799999999999998</v>
          </cell>
          <cell r="EC611">
            <v>0.51300000000000001</v>
          </cell>
          <cell r="ED611">
            <v>0.435</v>
          </cell>
          <cell r="EE611">
            <v>0.53</v>
          </cell>
          <cell r="EF611">
            <v>0.34599999999999997</v>
          </cell>
          <cell r="EG611">
            <v>2.3E-2</v>
          </cell>
          <cell r="EH611">
            <v>1.2999999999999999E-2</v>
          </cell>
          <cell r="EJ611">
            <v>0.29099999999999998</v>
          </cell>
          <cell r="EK611">
            <v>5.0999999999999997E-2</v>
          </cell>
          <cell r="EL611">
            <v>0.03</v>
          </cell>
          <cell r="EN611">
            <v>0.186</v>
          </cell>
          <cell r="EO611">
            <v>0.371</v>
          </cell>
          <cell r="EP611">
            <v>0.314</v>
          </cell>
          <cell r="ER611">
            <v>4.9000000000000002E-2</v>
          </cell>
          <cell r="ES611">
            <v>5.0999999999999997E-2</v>
          </cell>
          <cell r="ET611">
            <v>6.8000000000000005E-2</v>
          </cell>
          <cell r="EV611">
            <v>0.129</v>
          </cell>
          <cell r="EW611">
            <v>0.504</v>
          </cell>
          <cell r="EX611">
            <v>0.57599999999999996</v>
          </cell>
          <cell r="EZ611">
            <v>8.8800000000000008</v>
          </cell>
          <cell r="FA611">
            <v>2E-3</v>
          </cell>
          <cell r="FB611">
            <v>6.0000000000000001E-3</v>
          </cell>
          <cell r="FC611">
            <v>1.0999999999999999E-2</v>
          </cell>
          <cell r="FD611">
            <v>8.0000000000000002E-3</v>
          </cell>
          <cell r="FE611">
            <v>2.5000000000000001E-2</v>
          </cell>
          <cell r="FF611">
            <v>3.7999999999999999E-2</v>
          </cell>
          <cell r="FG611">
            <v>4.2000000000000003E-2</v>
          </cell>
          <cell r="FH611">
            <v>0.13700000000000001</v>
          </cell>
          <cell r="FI611">
            <v>0.192</v>
          </cell>
          <cell r="FJ611">
            <v>0.49199999999999999</v>
          </cell>
          <cell r="FK611">
            <v>4.5999999999999999E-2</v>
          </cell>
          <cell r="GA611">
            <v>1.0999999999999999E-2</v>
          </cell>
          <cell r="GB611">
            <v>1.0999999999999999E-2</v>
          </cell>
          <cell r="GC611">
            <v>8.0000000000000002E-3</v>
          </cell>
          <cell r="GD611">
            <v>8.0000000000000002E-3</v>
          </cell>
          <cell r="GE611">
            <v>0.158</v>
          </cell>
          <cell r="GF611">
            <v>6.0000000000000001E-3</v>
          </cell>
          <cell r="GG611">
            <v>0.34599999999999997</v>
          </cell>
          <cell r="GH611">
            <v>0.3</v>
          </cell>
          <cell r="GI611">
            <v>0.29099999999999998</v>
          </cell>
          <cell r="GJ611">
            <v>0.26600000000000001</v>
          </cell>
          <cell r="GK611">
            <v>0.38</v>
          </cell>
          <cell r="GL611">
            <v>0.25900000000000001</v>
          </cell>
          <cell r="GM611">
            <v>0.53400000000000003</v>
          </cell>
          <cell r="GN611">
            <v>0.51500000000000001</v>
          </cell>
          <cell r="GO611">
            <v>0.54400000000000004</v>
          </cell>
          <cell r="GP611">
            <v>0.59499999999999997</v>
          </cell>
          <cell r="GQ611">
            <v>0.32300000000000001</v>
          </cell>
          <cell r="GR611">
            <v>0.63100000000000001</v>
          </cell>
          <cell r="GS611">
            <v>4.5999999999999999E-2</v>
          </cell>
          <cell r="GT611">
            <v>0.10299999999999999</v>
          </cell>
          <cell r="GU611">
            <v>0.08</v>
          </cell>
          <cell r="GV611">
            <v>5.2999999999999999E-2</v>
          </cell>
          <cell r="GW611">
            <v>5.8999999999999997E-2</v>
          </cell>
          <cell r="GX611">
            <v>0.04</v>
          </cell>
          <cell r="GY611">
            <v>1.9E-2</v>
          </cell>
          <cell r="GZ611">
            <v>2.1000000000000001E-2</v>
          </cell>
          <cell r="HA611">
            <v>2.5000000000000001E-2</v>
          </cell>
          <cell r="HB611">
            <v>2.3E-2</v>
          </cell>
          <cell r="HC611">
            <v>3.2000000000000001E-2</v>
          </cell>
          <cell r="HD611">
            <v>2.1000000000000001E-2</v>
          </cell>
          <cell r="HE611">
            <v>4.3999999999999997E-2</v>
          </cell>
          <cell r="HF611">
            <v>5.0999999999999997E-2</v>
          </cell>
          <cell r="HG611">
            <v>5.0999999999999997E-2</v>
          </cell>
          <cell r="HH611">
            <v>5.5E-2</v>
          </cell>
          <cell r="HI611">
            <v>4.9000000000000002E-2</v>
          </cell>
          <cell r="HJ611">
            <v>4.2000000000000003E-2</v>
          </cell>
        </row>
        <row r="612">
          <cell r="G612" t="str">
            <v>RABY HS</v>
          </cell>
          <cell r="L612" t="str">
            <v>West Side High School Network</v>
          </cell>
          <cell r="AB612">
            <v>610334</v>
          </cell>
          <cell r="AR612" t="str">
            <v>49</v>
          </cell>
          <cell r="AS612" t="str">
            <v>neutral</v>
          </cell>
          <cell r="AT612" t="str">
            <v>neutral</v>
          </cell>
          <cell r="AU612" t="str">
            <v>neutral</v>
          </cell>
          <cell r="AV612">
            <v>59</v>
          </cell>
          <cell r="AW612">
            <v>53</v>
          </cell>
          <cell r="AX612">
            <v>49</v>
          </cell>
          <cell r="AY612">
            <v>218</v>
          </cell>
          <cell r="AZ612">
            <v>0</v>
          </cell>
          <cell r="BA612">
            <v>0</v>
          </cell>
          <cell r="BB612">
            <v>208</v>
          </cell>
          <cell r="BC612">
            <v>2</v>
          </cell>
          <cell r="BI612">
            <v>1.4E-2</v>
          </cell>
          <cell r="BJ612">
            <v>2.3E-2</v>
          </cell>
          <cell r="BK612">
            <v>8.9999999999999993E-3</v>
          </cell>
          <cell r="BL612">
            <v>1.7999999999999999E-2</v>
          </cell>
          <cell r="BM612">
            <v>3.2000000000000001E-2</v>
          </cell>
          <cell r="BN612">
            <v>0.06</v>
          </cell>
          <cell r="BO612">
            <v>0.124</v>
          </cell>
          <cell r="BP612">
            <v>7.8E-2</v>
          </cell>
          <cell r="BQ612">
            <v>9.6000000000000002E-2</v>
          </cell>
          <cell r="BR612">
            <v>6.4000000000000001E-2</v>
          </cell>
          <cell r="BS612">
            <v>0.13800000000000001</v>
          </cell>
          <cell r="BT612">
            <v>0.17899999999999999</v>
          </cell>
          <cell r="BU612">
            <v>0.30299999999999999</v>
          </cell>
          <cell r="BV612">
            <v>0.27100000000000002</v>
          </cell>
          <cell r="BW612">
            <v>0.312</v>
          </cell>
          <cell r="BX612">
            <v>0.216</v>
          </cell>
          <cell r="BY612">
            <v>0.248</v>
          </cell>
          <cell r="BZ612">
            <v>0.33</v>
          </cell>
          <cell r="CA612">
            <v>1.4E-2</v>
          </cell>
          <cell r="CB612">
            <v>5.0000000000000001E-3</v>
          </cell>
          <cell r="CC612">
            <v>1.7999999999999999E-2</v>
          </cell>
          <cell r="CD612">
            <v>1.7999999999999999E-2</v>
          </cell>
          <cell r="CE612">
            <v>2.8000000000000001E-2</v>
          </cell>
          <cell r="CF612">
            <v>4.1000000000000002E-2</v>
          </cell>
          <cell r="CG612">
            <v>0.54600000000000004</v>
          </cell>
          <cell r="CH612">
            <v>0.624</v>
          </cell>
          <cell r="CI612">
            <v>0.56399999999999995</v>
          </cell>
          <cell r="CJ612">
            <v>0.68300000000000005</v>
          </cell>
          <cell r="CK612">
            <v>0.55500000000000005</v>
          </cell>
          <cell r="CL612">
            <v>0.39</v>
          </cell>
          <cell r="CM612">
            <v>8.9999999999999993E-3</v>
          </cell>
          <cell r="CN612">
            <v>2.3E-2</v>
          </cell>
          <cell r="CO612">
            <v>2.3E-2</v>
          </cell>
          <cell r="CP612">
            <v>1.4E-2</v>
          </cell>
          <cell r="CQ612">
            <v>1.7999999999999999E-2</v>
          </cell>
          <cell r="CR612">
            <v>1.7999999999999999E-2</v>
          </cell>
          <cell r="CS612">
            <v>0.11</v>
          </cell>
          <cell r="CT612">
            <v>0.11899999999999999</v>
          </cell>
          <cell r="CU612">
            <v>0.106</v>
          </cell>
          <cell r="CV612">
            <v>3.2000000000000001E-2</v>
          </cell>
          <cell r="CW612">
            <v>4.5999999999999999E-2</v>
          </cell>
          <cell r="CX612">
            <v>4.5999999999999999E-2</v>
          </cell>
          <cell r="CY612">
            <v>0.05</v>
          </cell>
          <cell r="CZ612">
            <v>3.2000000000000001E-2</v>
          </cell>
          <cell r="DA612">
            <v>0.11</v>
          </cell>
          <cell r="DB612">
            <v>0.14199999999999999</v>
          </cell>
          <cell r="DC612">
            <v>0.183</v>
          </cell>
          <cell r="DD612">
            <v>0.161</v>
          </cell>
          <cell r="DE612">
            <v>0.193</v>
          </cell>
          <cell r="DF612">
            <v>0.252</v>
          </cell>
          <cell r="DG612">
            <v>0.32600000000000001</v>
          </cell>
          <cell r="DH612">
            <v>0.23899999999999999</v>
          </cell>
          <cell r="DI612">
            <v>0.28000000000000003</v>
          </cell>
          <cell r="DJ612">
            <v>0.33</v>
          </cell>
          <cell r="DK612">
            <v>0.317</v>
          </cell>
          <cell r="DL612">
            <v>0.20599999999999999</v>
          </cell>
          <cell r="DM612">
            <v>0.25700000000000001</v>
          </cell>
          <cell r="DN612">
            <v>3.2000000000000001E-2</v>
          </cell>
          <cell r="DO612">
            <v>1.4E-2</v>
          </cell>
          <cell r="DP612">
            <v>8.9999999999999993E-3</v>
          </cell>
          <cell r="DQ612">
            <v>1.7999999999999999E-2</v>
          </cell>
          <cell r="DR612">
            <v>2.8000000000000001E-2</v>
          </cell>
          <cell r="DS612">
            <v>2.3E-2</v>
          </cell>
          <cell r="DT612">
            <v>1.4E-2</v>
          </cell>
          <cell r="DU612">
            <v>2.3E-2</v>
          </cell>
          <cell r="DV612">
            <v>6.4000000000000001E-2</v>
          </cell>
          <cell r="DW612">
            <v>0.73399999999999999</v>
          </cell>
          <cell r="DX612">
            <v>0.66500000000000004</v>
          </cell>
          <cell r="DY612">
            <v>0.59599999999999997</v>
          </cell>
          <cell r="DZ612">
            <v>0.67900000000000005</v>
          </cell>
          <cell r="EA612">
            <v>0.64200000000000002</v>
          </cell>
          <cell r="EB612">
            <v>0.51800000000000002</v>
          </cell>
          <cell r="EC612">
            <v>0.41699999999999998</v>
          </cell>
          <cell r="ED612">
            <v>0.46800000000000003</v>
          </cell>
          <cell r="EE612">
            <v>0.41299999999999998</v>
          </cell>
          <cell r="EF612">
            <v>0.45400000000000001</v>
          </cell>
          <cell r="EG612">
            <v>0.05</v>
          </cell>
          <cell r="EH612">
            <v>1.7999999999999999E-2</v>
          </cell>
          <cell r="EJ612">
            <v>0.22500000000000001</v>
          </cell>
          <cell r="EK612">
            <v>0.10100000000000001</v>
          </cell>
          <cell r="EL612">
            <v>0.10100000000000001</v>
          </cell>
          <cell r="EN612">
            <v>0.128</v>
          </cell>
          <cell r="EO612">
            <v>0.33500000000000002</v>
          </cell>
          <cell r="EP612">
            <v>0.32100000000000001</v>
          </cell>
          <cell r="ER612">
            <v>3.6999999999999998E-2</v>
          </cell>
          <cell r="ES612">
            <v>3.6999999999999998E-2</v>
          </cell>
          <cell r="ET612">
            <v>0.115</v>
          </cell>
          <cell r="EV612">
            <v>0.156</v>
          </cell>
          <cell r="EW612">
            <v>0.47699999999999998</v>
          </cell>
          <cell r="EX612">
            <v>0.44500000000000001</v>
          </cell>
          <cell r="EZ612">
            <v>7.72</v>
          </cell>
          <cell r="FA612">
            <v>2.3E-2</v>
          </cell>
          <cell r="FB612">
            <v>8.9999999999999993E-3</v>
          </cell>
          <cell r="FC612">
            <v>1.4E-2</v>
          </cell>
          <cell r="FD612">
            <v>4.1000000000000002E-2</v>
          </cell>
          <cell r="FE612">
            <v>0.106</v>
          </cell>
          <cell r="FF612">
            <v>6.9000000000000006E-2</v>
          </cell>
          <cell r="FG612">
            <v>0.11899999999999999</v>
          </cell>
          <cell r="FH612">
            <v>0.14199999999999999</v>
          </cell>
          <cell r="FI612">
            <v>0.124</v>
          </cell>
          <cell r="FJ612">
            <v>0.317</v>
          </cell>
          <cell r="FK612">
            <v>3.6999999999999998E-2</v>
          </cell>
          <cell r="GA612">
            <v>1.7999999999999999E-2</v>
          </cell>
          <cell r="GB612">
            <v>3.2000000000000001E-2</v>
          </cell>
          <cell r="GC612">
            <v>1.7999999999999999E-2</v>
          </cell>
          <cell r="GD612">
            <v>2.3E-2</v>
          </cell>
          <cell r="GE612">
            <v>8.3000000000000004E-2</v>
          </cell>
          <cell r="GF612">
            <v>1.4E-2</v>
          </cell>
          <cell r="GG612">
            <v>0.40400000000000003</v>
          </cell>
          <cell r="GH612">
            <v>0.33500000000000002</v>
          </cell>
          <cell r="GI612">
            <v>0.34399999999999997</v>
          </cell>
          <cell r="GJ612">
            <v>0.38500000000000001</v>
          </cell>
          <cell r="GK612">
            <v>0.38500000000000001</v>
          </cell>
          <cell r="GL612">
            <v>0.39400000000000002</v>
          </cell>
          <cell r="GM612">
            <v>0.33</v>
          </cell>
          <cell r="GN612">
            <v>0.372</v>
          </cell>
          <cell r="GO612">
            <v>0.376</v>
          </cell>
          <cell r="GP612">
            <v>0.34399999999999997</v>
          </cell>
          <cell r="GQ612">
            <v>0.30299999999999999</v>
          </cell>
          <cell r="GR612">
            <v>0.45</v>
          </cell>
          <cell r="GS612">
            <v>0.17399999999999999</v>
          </cell>
          <cell r="GT612">
            <v>0.17</v>
          </cell>
          <cell r="GU612">
            <v>0.17399999999999999</v>
          </cell>
          <cell r="GV612">
            <v>0.14699999999999999</v>
          </cell>
          <cell r="GW612">
            <v>0.14699999999999999</v>
          </cell>
          <cell r="GX612">
            <v>6.9000000000000006E-2</v>
          </cell>
          <cell r="GY612">
            <v>3.6999999999999998E-2</v>
          </cell>
          <cell r="GZ612">
            <v>3.2000000000000001E-2</v>
          </cell>
          <cell r="HA612">
            <v>3.2000000000000001E-2</v>
          </cell>
          <cell r="HB612">
            <v>3.6999999999999998E-2</v>
          </cell>
          <cell r="HC612">
            <v>2.8000000000000001E-2</v>
          </cell>
          <cell r="HD612">
            <v>2.8000000000000001E-2</v>
          </cell>
          <cell r="HE612">
            <v>3.6999999999999998E-2</v>
          </cell>
          <cell r="HF612">
            <v>0.06</v>
          </cell>
          <cell r="HG612">
            <v>5.5E-2</v>
          </cell>
          <cell r="HH612">
            <v>6.4000000000000001E-2</v>
          </cell>
          <cell r="HI612">
            <v>5.5E-2</v>
          </cell>
          <cell r="HJ612">
            <v>4.5999999999999999E-2</v>
          </cell>
        </row>
        <row r="613">
          <cell r="G613" t="str">
            <v>WILIAMS MIDDLE</v>
          </cell>
          <cell r="L613" t="str">
            <v>Burnham Park Elementary Network</v>
          </cell>
          <cell r="AB613">
            <v>610336</v>
          </cell>
          <cell r="AR613" t="str">
            <v>74</v>
          </cell>
          <cell r="AS613" t="str">
            <v>neutral</v>
          </cell>
          <cell r="AT613" t="str">
            <v>weak</v>
          </cell>
          <cell r="AU613" t="str">
            <v>strong</v>
          </cell>
          <cell r="AV613">
            <v>52</v>
          </cell>
          <cell r="AW613">
            <v>39</v>
          </cell>
          <cell r="AX613">
            <v>60</v>
          </cell>
          <cell r="AY613">
            <v>57</v>
          </cell>
          <cell r="AZ613">
            <v>0</v>
          </cell>
          <cell r="BA613">
            <v>0</v>
          </cell>
          <cell r="BB613">
            <v>54</v>
          </cell>
          <cell r="BC613">
            <v>1</v>
          </cell>
          <cell r="BI613">
            <v>3.5000000000000003E-2</v>
          </cell>
          <cell r="BJ613">
            <v>1.7999999999999999E-2</v>
          </cell>
          <cell r="BK613">
            <v>1.7999999999999999E-2</v>
          </cell>
          <cell r="BL613">
            <v>0</v>
          </cell>
          <cell r="BM613">
            <v>1.7999999999999999E-2</v>
          </cell>
          <cell r="BN613">
            <v>0</v>
          </cell>
          <cell r="BO613">
            <v>5.2999999999999999E-2</v>
          </cell>
          <cell r="BP613">
            <v>1.7999999999999999E-2</v>
          </cell>
          <cell r="BQ613">
            <v>7.0000000000000007E-2</v>
          </cell>
          <cell r="BR613">
            <v>5.2999999999999999E-2</v>
          </cell>
          <cell r="BS613">
            <v>3.5000000000000003E-2</v>
          </cell>
          <cell r="BT613">
            <v>0.105</v>
          </cell>
          <cell r="BU613">
            <v>0.42099999999999999</v>
          </cell>
          <cell r="BV613">
            <v>0.36799999999999999</v>
          </cell>
          <cell r="BW613">
            <v>0.316</v>
          </cell>
          <cell r="BX613">
            <v>0.22800000000000001</v>
          </cell>
          <cell r="BY613">
            <v>0.38600000000000001</v>
          </cell>
          <cell r="BZ613">
            <v>0.28100000000000003</v>
          </cell>
          <cell r="CA613">
            <v>1.7999999999999999E-2</v>
          </cell>
          <cell r="CB613">
            <v>1.7999999999999999E-2</v>
          </cell>
          <cell r="CC613">
            <v>1.7999999999999999E-2</v>
          </cell>
          <cell r="CD613">
            <v>1.7999999999999999E-2</v>
          </cell>
          <cell r="CE613">
            <v>5.2999999999999999E-2</v>
          </cell>
          <cell r="CF613">
            <v>5.2999999999999999E-2</v>
          </cell>
          <cell r="CG613">
            <v>0.47399999999999998</v>
          </cell>
          <cell r="CH613">
            <v>0.57899999999999996</v>
          </cell>
          <cell r="CI613">
            <v>0.57899999999999996</v>
          </cell>
          <cell r="CJ613">
            <v>0.70199999999999996</v>
          </cell>
          <cell r="CK613">
            <v>0.50900000000000001</v>
          </cell>
          <cell r="CL613">
            <v>0.56100000000000005</v>
          </cell>
          <cell r="CM613">
            <v>0</v>
          </cell>
          <cell r="CN613">
            <v>1.7999999999999999E-2</v>
          </cell>
          <cell r="CO613">
            <v>1.7999999999999999E-2</v>
          </cell>
          <cell r="CP613">
            <v>1.7999999999999999E-2</v>
          </cell>
          <cell r="CQ613">
            <v>1.7999999999999999E-2</v>
          </cell>
          <cell r="CR613">
            <v>1.7999999999999999E-2</v>
          </cell>
          <cell r="CS613">
            <v>1.7999999999999999E-2</v>
          </cell>
          <cell r="CT613">
            <v>3.5000000000000003E-2</v>
          </cell>
          <cell r="CU613">
            <v>5.2999999999999999E-2</v>
          </cell>
          <cell r="CV613">
            <v>1.7999999999999999E-2</v>
          </cell>
          <cell r="CW613">
            <v>1.7999999999999999E-2</v>
          </cell>
          <cell r="CX613">
            <v>3.5000000000000003E-2</v>
          </cell>
          <cell r="CY613">
            <v>1.7999999999999999E-2</v>
          </cell>
          <cell r="CZ613">
            <v>3.5000000000000003E-2</v>
          </cell>
          <cell r="DA613">
            <v>7.0000000000000007E-2</v>
          </cell>
          <cell r="DB613">
            <v>8.7999999999999995E-2</v>
          </cell>
          <cell r="DC613">
            <v>0.14000000000000001</v>
          </cell>
          <cell r="DD613">
            <v>3.5000000000000003E-2</v>
          </cell>
          <cell r="DE613">
            <v>0.123</v>
          </cell>
          <cell r="DF613">
            <v>0.246</v>
          </cell>
          <cell r="DG613">
            <v>0.21099999999999999</v>
          </cell>
          <cell r="DH613">
            <v>0.246</v>
          </cell>
          <cell r="DI613">
            <v>0.26300000000000001</v>
          </cell>
          <cell r="DJ613">
            <v>0.33300000000000002</v>
          </cell>
          <cell r="DK613">
            <v>0.26300000000000001</v>
          </cell>
          <cell r="DL613">
            <v>0.28100000000000003</v>
          </cell>
          <cell r="DM613">
            <v>0.29799999999999999</v>
          </cell>
          <cell r="DN613">
            <v>5.2999999999999999E-2</v>
          </cell>
          <cell r="DO613">
            <v>3.5000000000000003E-2</v>
          </cell>
          <cell r="DP613">
            <v>3.5000000000000003E-2</v>
          </cell>
          <cell r="DQ613">
            <v>3.5000000000000003E-2</v>
          </cell>
          <cell r="DR613">
            <v>3.5000000000000003E-2</v>
          </cell>
          <cell r="DS613">
            <v>3.5000000000000003E-2</v>
          </cell>
          <cell r="DT613">
            <v>3.5000000000000003E-2</v>
          </cell>
          <cell r="DU613">
            <v>5.2999999999999999E-2</v>
          </cell>
          <cell r="DV613">
            <v>7.0000000000000007E-2</v>
          </cell>
          <cell r="DW613">
            <v>0.80700000000000005</v>
          </cell>
          <cell r="DX613">
            <v>0.68400000000000005</v>
          </cell>
          <cell r="DY613">
            <v>0.70199999999999996</v>
          </cell>
          <cell r="DZ613">
            <v>0.68400000000000005</v>
          </cell>
          <cell r="EA613">
            <v>0.64900000000000002</v>
          </cell>
          <cell r="EB613">
            <v>0.54400000000000004</v>
          </cell>
          <cell r="EC613">
            <v>0.59599999999999997</v>
          </cell>
          <cell r="ED613">
            <v>0.49099999999999999</v>
          </cell>
          <cell r="EE613">
            <v>0.54400000000000004</v>
          </cell>
          <cell r="EF613">
            <v>0.35099999999999998</v>
          </cell>
          <cell r="EG613">
            <v>0</v>
          </cell>
          <cell r="EH613">
            <v>0</v>
          </cell>
          <cell r="EJ613">
            <v>0.36799999999999999</v>
          </cell>
          <cell r="EK613">
            <v>7.0000000000000007E-2</v>
          </cell>
          <cell r="EL613">
            <v>7.0000000000000007E-2</v>
          </cell>
          <cell r="EN613">
            <v>7.0000000000000007E-2</v>
          </cell>
          <cell r="EO613">
            <v>0.246</v>
          </cell>
          <cell r="EP613">
            <v>0.26300000000000001</v>
          </cell>
          <cell r="ER613">
            <v>0.105</v>
          </cell>
          <cell r="ES613">
            <v>0.123</v>
          </cell>
          <cell r="ET613">
            <v>0.14000000000000001</v>
          </cell>
          <cell r="EV613">
            <v>0.105</v>
          </cell>
          <cell r="EW613">
            <v>0.56100000000000005</v>
          </cell>
          <cell r="EX613">
            <v>0.52600000000000002</v>
          </cell>
          <cell r="EZ613">
            <v>8</v>
          </cell>
          <cell r="FA613">
            <v>1.7999999999999999E-2</v>
          </cell>
          <cell r="FB613">
            <v>0</v>
          </cell>
          <cell r="FC613">
            <v>0</v>
          </cell>
          <cell r="FD613">
            <v>5.2999999999999999E-2</v>
          </cell>
          <cell r="FE613">
            <v>0</v>
          </cell>
          <cell r="FF613">
            <v>7.0000000000000007E-2</v>
          </cell>
          <cell r="FG613">
            <v>0.17499999999999999</v>
          </cell>
          <cell r="FH613">
            <v>0.22800000000000001</v>
          </cell>
          <cell r="FI613">
            <v>8.7999999999999995E-2</v>
          </cell>
          <cell r="FJ613">
            <v>0.28100000000000003</v>
          </cell>
          <cell r="FK613">
            <v>8.7999999999999995E-2</v>
          </cell>
          <cell r="GA613">
            <v>1.7999999999999999E-2</v>
          </cell>
          <cell r="GB613">
            <v>0</v>
          </cell>
          <cell r="GC613">
            <v>0</v>
          </cell>
          <cell r="GD613">
            <v>1.7999999999999999E-2</v>
          </cell>
          <cell r="GE613">
            <v>8.7999999999999995E-2</v>
          </cell>
          <cell r="GF613">
            <v>1.7999999999999999E-2</v>
          </cell>
          <cell r="GG613">
            <v>0.28100000000000003</v>
          </cell>
          <cell r="GH613">
            <v>0.246</v>
          </cell>
          <cell r="GI613">
            <v>0.28100000000000003</v>
          </cell>
          <cell r="GJ613">
            <v>0.316</v>
          </cell>
          <cell r="GK613">
            <v>0.36799999999999999</v>
          </cell>
          <cell r="GL613">
            <v>0.26300000000000001</v>
          </cell>
          <cell r="GM613">
            <v>0.57899999999999996</v>
          </cell>
          <cell r="GN613">
            <v>0.54400000000000004</v>
          </cell>
          <cell r="GO613">
            <v>0.49099999999999999</v>
          </cell>
          <cell r="GP613">
            <v>0.49099999999999999</v>
          </cell>
          <cell r="GQ613">
            <v>0.35099999999999998</v>
          </cell>
          <cell r="GR613">
            <v>0.56100000000000005</v>
          </cell>
          <cell r="GS613">
            <v>0</v>
          </cell>
          <cell r="GT613">
            <v>7.0000000000000007E-2</v>
          </cell>
          <cell r="GU613">
            <v>7.0000000000000007E-2</v>
          </cell>
          <cell r="GV613">
            <v>1.7999999999999999E-2</v>
          </cell>
          <cell r="GW613">
            <v>3.5000000000000003E-2</v>
          </cell>
          <cell r="GX613">
            <v>1.7999999999999999E-2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1.7999999999999999E-2</v>
          </cell>
          <cell r="HD613">
            <v>1.7999999999999999E-2</v>
          </cell>
          <cell r="HE613">
            <v>0.123</v>
          </cell>
          <cell r="HF613">
            <v>0.14000000000000001</v>
          </cell>
          <cell r="HG613">
            <v>0.158</v>
          </cell>
          <cell r="HH613">
            <v>0.158</v>
          </cell>
          <cell r="HI613">
            <v>0.14000000000000001</v>
          </cell>
          <cell r="HJ613">
            <v>0.123</v>
          </cell>
        </row>
        <row r="614">
          <cell r="G614" t="str">
            <v>STAGG</v>
          </cell>
          <cell r="L614" t="str">
            <v>AUSL Schools</v>
          </cell>
          <cell r="AB614">
            <v>610339</v>
          </cell>
          <cell r="AR614" t="str">
            <v>&lt; 30</v>
          </cell>
          <cell r="AS614" t="str">
            <v/>
          </cell>
          <cell r="AT614" t="str">
            <v/>
          </cell>
          <cell r="AU614" t="str">
            <v/>
          </cell>
        </row>
        <row r="615">
          <cell r="G615" t="str">
            <v>CHGO ACAD HS</v>
          </cell>
          <cell r="L615" t="str">
            <v>AUSL Schools</v>
          </cell>
          <cell r="AB615">
            <v>610340</v>
          </cell>
          <cell r="AR615" t="str">
            <v>&lt; 30</v>
          </cell>
          <cell r="AS615" t="str">
            <v/>
          </cell>
          <cell r="AT615" t="str">
            <v/>
          </cell>
          <cell r="AU615" t="str">
            <v/>
          </cell>
        </row>
        <row r="616">
          <cell r="G616" t="str">
            <v>SABIN</v>
          </cell>
          <cell r="L616" t="str">
            <v>Fulton Elementary Network</v>
          </cell>
          <cell r="AB616">
            <v>610342</v>
          </cell>
          <cell r="AR616" t="str">
            <v>&gt; 75</v>
          </cell>
          <cell r="AS616" t="str">
            <v>weak</v>
          </cell>
          <cell r="AT616" t="str">
            <v>weak</v>
          </cell>
          <cell r="AU616" t="str">
            <v>weak</v>
          </cell>
          <cell r="AV616">
            <v>21</v>
          </cell>
          <cell r="AW616">
            <v>25</v>
          </cell>
          <cell r="AX616">
            <v>26</v>
          </cell>
          <cell r="AY616">
            <v>353</v>
          </cell>
          <cell r="AZ616">
            <v>5</v>
          </cell>
          <cell r="BA616">
            <v>3</v>
          </cell>
          <cell r="BB616">
            <v>40</v>
          </cell>
          <cell r="BC616">
            <v>259</v>
          </cell>
          <cell r="BI616">
            <v>3.4000000000000002E-2</v>
          </cell>
          <cell r="BJ616">
            <v>8.0000000000000002E-3</v>
          </cell>
          <cell r="BK616">
            <v>0.02</v>
          </cell>
          <cell r="BL616">
            <v>0.02</v>
          </cell>
          <cell r="BM616">
            <v>6.2E-2</v>
          </cell>
          <cell r="BN616">
            <v>0.125</v>
          </cell>
          <cell r="BO616">
            <v>0.113</v>
          </cell>
          <cell r="BP616">
            <v>0.122</v>
          </cell>
          <cell r="BQ616">
            <v>0.15</v>
          </cell>
          <cell r="BR616">
            <v>5.7000000000000002E-2</v>
          </cell>
          <cell r="BS616">
            <v>0.16400000000000001</v>
          </cell>
          <cell r="BT616">
            <v>0.19500000000000001</v>
          </cell>
          <cell r="BU616">
            <v>0.436</v>
          </cell>
          <cell r="BV616">
            <v>0.39100000000000001</v>
          </cell>
          <cell r="BW616">
            <v>0.436</v>
          </cell>
          <cell r="BX616">
            <v>0.29699999999999999</v>
          </cell>
          <cell r="BY616">
            <v>0.40200000000000002</v>
          </cell>
          <cell r="BZ616">
            <v>0.33400000000000002</v>
          </cell>
          <cell r="CA616">
            <v>0.02</v>
          </cell>
          <cell r="CB616">
            <v>1.7000000000000001E-2</v>
          </cell>
          <cell r="CC616">
            <v>1.4E-2</v>
          </cell>
          <cell r="CD616">
            <v>2.8000000000000001E-2</v>
          </cell>
          <cell r="CE616">
            <v>1.4E-2</v>
          </cell>
          <cell r="CF616">
            <v>2.3E-2</v>
          </cell>
          <cell r="CG616">
            <v>0.39700000000000002</v>
          </cell>
          <cell r="CH616">
            <v>0.46200000000000002</v>
          </cell>
          <cell r="CI616">
            <v>0.38</v>
          </cell>
          <cell r="CJ616">
            <v>0.59799999999999998</v>
          </cell>
          <cell r="CK616">
            <v>0.35699999999999998</v>
          </cell>
          <cell r="CL616">
            <v>0.32300000000000001</v>
          </cell>
          <cell r="CM616">
            <v>3.0000000000000001E-3</v>
          </cell>
          <cell r="CN616">
            <v>6.0000000000000001E-3</v>
          </cell>
          <cell r="CO616">
            <v>1.7000000000000001E-2</v>
          </cell>
          <cell r="CP616">
            <v>0.02</v>
          </cell>
          <cell r="CQ616">
            <v>6.0000000000000001E-3</v>
          </cell>
          <cell r="CR616">
            <v>3.4000000000000002E-2</v>
          </cell>
          <cell r="CS616">
            <v>5.3999999999999999E-2</v>
          </cell>
          <cell r="CT616">
            <v>8.2000000000000003E-2</v>
          </cell>
          <cell r="CU616">
            <v>7.0999999999999994E-2</v>
          </cell>
          <cell r="CV616">
            <v>2.3E-2</v>
          </cell>
          <cell r="CW616">
            <v>4.4999999999999998E-2</v>
          </cell>
          <cell r="CX616">
            <v>5.7000000000000002E-2</v>
          </cell>
          <cell r="CY616">
            <v>6.5000000000000002E-2</v>
          </cell>
          <cell r="CZ616">
            <v>5.3999999999999999E-2</v>
          </cell>
          <cell r="DA616">
            <v>7.3999999999999996E-2</v>
          </cell>
          <cell r="DB616">
            <v>0.122</v>
          </cell>
          <cell r="DC616">
            <v>0.16700000000000001</v>
          </cell>
          <cell r="DD616">
            <v>0.11899999999999999</v>
          </cell>
          <cell r="DE616">
            <v>0.24099999999999999</v>
          </cell>
          <cell r="DF616">
            <v>0.249</v>
          </cell>
          <cell r="DG616">
            <v>0.26900000000000002</v>
          </cell>
          <cell r="DH616">
            <v>0.23799999999999999</v>
          </cell>
          <cell r="DI616">
            <v>0.249</v>
          </cell>
          <cell r="DJ616">
            <v>0.314</v>
          </cell>
          <cell r="DK616">
            <v>0.26300000000000001</v>
          </cell>
          <cell r="DL616">
            <v>0.23200000000000001</v>
          </cell>
          <cell r="DM616">
            <v>0.23200000000000001</v>
          </cell>
          <cell r="DN616">
            <v>0.02</v>
          </cell>
          <cell r="DO616">
            <v>1.4E-2</v>
          </cell>
          <cell r="DP616">
            <v>0.02</v>
          </cell>
          <cell r="DQ616">
            <v>1.4E-2</v>
          </cell>
          <cell r="DR616">
            <v>2.5000000000000001E-2</v>
          </cell>
          <cell r="DS616">
            <v>1.7000000000000001E-2</v>
          </cell>
          <cell r="DT616">
            <v>1.4E-2</v>
          </cell>
          <cell r="DU616">
            <v>8.0000000000000002E-3</v>
          </cell>
          <cell r="DV616">
            <v>2.5000000000000001E-2</v>
          </cell>
          <cell r="DW616">
            <v>0.71399999999999997</v>
          </cell>
          <cell r="DX616">
            <v>0.68600000000000005</v>
          </cell>
          <cell r="DY616">
            <v>0.63700000000000001</v>
          </cell>
          <cell r="DZ616">
            <v>0.66300000000000003</v>
          </cell>
          <cell r="EA616">
            <v>0.66600000000000004</v>
          </cell>
          <cell r="EB616">
            <v>0.56100000000000005</v>
          </cell>
          <cell r="EC616">
            <v>0.54700000000000004</v>
          </cell>
          <cell r="ED616">
            <v>0.51</v>
          </cell>
          <cell r="EE616">
            <v>0.55200000000000005</v>
          </cell>
          <cell r="EF616">
            <v>0.29699999999999999</v>
          </cell>
          <cell r="EG616">
            <v>1.4E-2</v>
          </cell>
          <cell r="EH616">
            <v>6.0000000000000001E-3</v>
          </cell>
          <cell r="EJ616">
            <v>0.36499999999999999</v>
          </cell>
          <cell r="EK616">
            <v>5.8999999999999997E-2</v>
          </cell>
          <cell r="EL616">
            <v>4.4999999999999998E-2</v>
          </cell>
          <cell r="EN616">
            <v>0.156</v>
          </cell>
          <cell r="EO616">
            <v>0.374</v>
          </cell>
          <cell r="EP616">
            <v>0.39700000000000002</v>
          </cell>
          <cell r="ER616">
            <v>3.1E-2</v>
          </cell>
          <cell r="ES616">
            <v>2.3E-2</v>
          </cell>
          <cell r="ET616">
            <v>4.8000000000000001E-2</v>
          </cell>
          <cell r="EV616">
            <v>0.15</v>
          </cell>
          <cell r="EW616">
            <v>0.53</v>
          </cell>
          <cell r="EX616">
            <v>0.504</v>
          </cell>
          <cell r="EZ616">
            <v>7.79</v>
          </cell>
          <cell r="FA616">
            <v>0.02</v>
          </cell>
          <cell r="FB616">
            <v>6.0000000000000001E-3</v>
          </cell>
          <cell r="FC616">
            <v>3.6999999999999998E-2</v>
          </cell>
          <cell r="FD616">
            <v>3.6999999999999998E-2</v>
          </cell>
          <cell r="FE616">
            <v>7.3999999999999996E-2</v>
          </cell>
          <cell r="FF616">
            <v>4.4999999999999998E-2</v>
          </cell>
          <cell r="FG616">
            <v>0.14699999999999999</v>
          </cell>
          <cell r="FH616">
            <v>0.16700000000000001</v>
          </cell>
          <cell r="FI616">
            <v>0.13300000000000001</v>
          </cell>
          <cell r="FJ616">
            <v>0.314</v>
          </cell>
          <cell r="FK616">
            <v>0.02</v>
          </cell>
          <cell r="GA616">
            <v>2.8000000000000001E-2</v>
          </cell>
          <cell r="GB616">
            <v>7.5999999999999998E-2</v>
          </cell>
          <cell r="GC616">
            <v>0.04</v>
          </cell>
          <cell r="GD616">
            <v>3.1E-2</v>
          </cell>
          <cell r="GE616">
            <v>0.22900000000000001</v>
          </cell>
          <cell r="GF616">
            <v>5.0999999999999997E-2</v>
          </cell>
          <cell r="GG616">
            <v>0.45</v>
          </cell>
          <cell r="GH616">
            <v>0.38500000000000001</v>
          </cell>
          <cell r="GI616">
            <v>0.439</v>
          </cell>
          <cell r="GJ616">
            <v>0.40799999999999997</v>
          </cell>
          <cell r="GK616">
            <v>0.44500000000000001</v>
          </cell>
          <cell r="GL616">
            <v>0.439</v>
          </cell>
          <cell r="GM616">
            <v>0.46500000000000002</v>
          </cell>
          <cell r="GN616">
            <v>0.24399999999999999</v>
          </cell>
          <cell r="GO616">
            <v>0.39700000000000002</v>
          </cell>
          <cell r="GP616">
            <v>0.499</v>
          </cell>
          <cell r="GQ616">
            <v>0.224</v>
          </cell>
          <cell r="GR616">
            <v>0.439</v>
          </cell>
          <cell r="GS616">
            <v>3.6999999999999998E-2</v>
          </cell>
          <cell r="GT616">
            <v>0.21199999999999999</v>
          </cell>
          <cell r="GU616">
            <v>8.5000000000000006E-2</v>
          </cell>
          <cell r="GV616">
            <v>2.5000000000000001E-2</v>
          </cell>
          <cell r="GW616">
            <v>6.5000000000000002E-2</v>
          </cell>
          <cell r="GX616">
            <v>4.2000000000000003E-2</v>
          </cell>
          <cell r="GY616">
            <v>6.0000000000000001E-3</v>
          </cell>
          <cell r="GZ616">
            <v>3.6999999999999998E-2</v>
          </cell>
          <cell r="HA616">
            <v>6.0000000000000001E-3</v>
          </cell>
          <cell r="HB616">
            <v>6.0000000000000001E-3</v>
          </cell>
          <cell r="HC616">
            <v>1.4E-2</v>
          </cell>
          <cell r="HD616">
            <v>6.0000000000000001E-3</v>
          </cell>
          <cell r="HE616">
            <v>1.4E-2</v>
          </cell>
          <cell r="HF616">
            <v>4.4999999999999998E-2</v>
          </cell>
          <cell r="HG616">
            <v>3.4000000000000002E-2</v>
          </cell>
          <cell r="HH616">
            <v>3.1E-2</v>
          </cell>
          <cell r="HI616">
            <v>2.3E-2</v>
          </cell>
          <cell r="HJ616">
            <v>2.3E-2</v>
          </cell>
        </row>
        <row r="617">
          <cell r="G617" t="str">
            <v>WOODSON</v>
          </cell>
          <cell r="L617" t="str">
            <v>Burnham Park Elementary Network</v>
          </cell>
          <cell r="AB617">
            <v>610345</v>
          </cell>
          <cell r="AR617" t="str">
            <v>40</v>
          </cell>
          <cell r="AS617" t="str">
            <v>neutral</v>
          </cell>
          <cell r="AT617" t="str">
            <v>neutral</v>
          </cell>
          <cell r="AU617" t="str">
            <v>neutral</v>
          </cell>
          <cell r="AV617">
            <v>44</v>
          </cell>
          <cell r="AW617">
            <v>40</v>
          </cell>
          <cell r="AX617">
            <v>40</v>
          </cell>
          <cell r="AY617">
            <v>84</v>
          </cell>
          <cell r="AZ617">
            <v>0</v>
          </cell>
          <cell r="BA617">
            <v>0</v>
          </cell>
          <cell r="BB617">
            <v>79</v>
          </cell>
          <cell r="BC617">
            <v>2</v>
          </cell>
          <cell r="BI617">
            <v>1.2E-2</v>
          </cell>
          <cell r="BJ617">
            <v>1.2E-2</v>
          </cell>
          <cell r="BK617">
            <v>1.2E-2</v>
          </cell>
          <cell r="BL617">
            <v>0</v>
          </cell>
          <cell r="BM617">
            <v>3.5999999999999997E-2</v>
          </cell>
          <cell r="BN617">
            <v>9.5000000000000001E-2</v>
          </cell>
          <cell r="BO617">
            <v>7.0999999999999994E-2</v>
          </cell>
          <cell r="BP617">
            <v>0.06</v>
          </cell>
          <cell r="BQ617">
            <v>7.0999999999999994E-2</v>
          </cell>
          <cell r="BR617">
            <v>0.06</v>
          </cell>
          <cell r="BS617">
            <v>7.0999999999999994E-2</v>
          </cell>
          <cell r="BT617">
            <v>0.13100000000000001</v>
          </cell>
          <cell r="BU617">
            <v>0.39300000000000002</v>
          </cell>
          <cell r="BV617">
            <v>0.31</v>
          </cell>
          <cell r="BW617">
            <v>0.35699999999999998</v>
          </cell>
          <cell r="BX617">
            <v>0.27400000000000002</v>
          </cell>
          <cell r="BY617">
            <v>0.36899999999999999</v>
          </cell>
          <cell r="BZ617">
            <v>0.26200000000000001</v>
          </cell>
          <cell r="CA617">
            <v>0</v>
          </cell>
          <cell r="CB617">
            <v>2.4E-2</v>
          </cell>
          <cell r="CC617">
            <v>3.5999999999999997E-2</v>
          </cell>
          <cell r="CD617">
            <v>1.2E-2</v>
          </cell>
          <cell r="CE617">
            <v>2.4E-2</v>
          </cell>
          <cell r="CF617">
            <v>1.2E-2</v>
          </cell>
          <cell r="CG617">
            <v>0.52400000000000002</v>
          </cell>
          <cell r="CH617">
            <v>0.59499999999999997</v>
          </cell>
          <cell r="CI617">
            <v>0.52400000000000002</v>
          </cell>
          <cell r="CJ617">
            <v>0.65500000000000003</v>
          </cell>
          <cell r="CK617">
            <v>0.5</v>
          </cell>
          <cell r="CL617">
            <v>0.5</v>
          </cell>
          <cell r="CM617">
            <v>2.4E-2</v>
          </cell>
          <cell r="CN617">
            <v>2.4E-2</v>
          </cell>
          <cell r="CO617">
            <v>2.4E-2</v>
          </cell>
          <cell r="CP617">
            <v>2.4E-2</v>
          </cell>
          <cell r="CQ617">
            <v>2.4E-2</v>
          </cell>
          <cell r="CR617">
            <v>4.8000000000000001E-2</v>
          </cell>
          <cell r="CS617">
            <v>2.4E-2</v>
          </cell>
          <cell r="CT617">
            <v>7.0999999999999994E-2</v>
          </cell>
          <cell r="CU617">
            <v>1.2E-2</v>
          </cell>
          <cell r="CV617">
            <v>2.4E-2</v>
          </cell>
          <cell r="CW617">
            <v>2.4E-2</v>
          </cell>
          <cell r="CX617">
            <v>3.5999999999999997E-2</v>
          </cell>
          <cell r="CY617">
            <v>1.2E-2</v>
          </cell>
          <cell r="CZ617">
            <v>3.5999999999999997E-2</v>
          </cell>
          <cell r="DA617">
            <v>8.3000000000000004E-2</v>
          </cell>
          <cell r="DB617">
            <v>0.13100000000000001</v>
          </cell>
          <cell r="DC617">
            <v>8.3000000000000004E-2</v>
          </cell>
          <cell r="DD617">
            <v>0.14299999999999999</v>
          </cell>
          <cell r="DE617">
            <v>0.22600000000000001</v>
          </cell>
          <cell r="DF617">
            <v>0.22600000000000001</v>
          </cell>
          <cell r="DG617">
            <v>0.19</v>
          </cell>
          <cell r="DH617">
            <v>0.22600000000000001</v>
          </cell>
          <cell r="DI617">
            <v>0.22600000000000001</v>
          </cell>
          <cell r="DJ617">
            <v>0.28599999999999998</v>
          </cell>
          <cell r="DK617">
            <v>0.23799999999999999</v>
          </cell>
          <cell r="DL617">
            <v>0.23799999999999999</v>
          </cell>
          <cell r="DM617">
            <v>0.22600000000000001</v>
          </cell>
          <cell r="DN617">
            <v>1.2E-2</v>
          </cell>
          <cell r="DO617">
            <v>0</v>
          </cell>
          <cell r="DP617">
            <v>1.2E-2</v>
          </cell>
          <cell r="DQ617">
            <v>0</v>
          </cell>
          <cell r="DR617">
            <v>2.4E-2</v>
          </cell>
          <cell r="DS617">
            <v>1.2E-2</v>
          </cell>
          <cell r="DT617">
            <v>0</v>
          </cell>
          <cell r="DU617">
            <v>0</v>
          </cell>
          <cell r="DV617">
            <v>2.4E-2</v>
          </cell>
          <cell r="DW617">
            <v>0.71399999999999997</v>
          </cell>
          <cell r="DX617">
            <v>0.72599999999999998</v>
          </cell>
          <cell r="DY617">
            <v>0.73799999999999999</v>
          </cell>
          <cell r="DZ617">
            <v>0.73799999999999999</v>
          </cell>
          <cell r="EA617">
            <v>0.69</v>
          </cell>
          <cell r="EB617">
            <v>0.57099999999999995</v>
          </cell>
          <cell r="EC617">
            <v>0.60699999999999998</v>
          </cell>
          <cell r="ED617">
            <v>0.60699999999999998</v>
          </cell>
          <cell r="EE617">
            <v>0.59499999999999997</v>
          </cell>
          <cell r="EF617">
            <v>0.28599999999999998</v>
          </cell>
          <cell r="EG617">
            <v>0.107</v>
          </cell>
          <cell r="EH617">
            <v>3.5999999999999997E-2</v>
          </cell>
          <cell r="EJ617">
            <v>0.28599999999999998</v>
          </cell>
          <cell r="EK617">
            <v>0.06</v>
          </cell>
          <cell r="EL617">
            <v>9.5000000000000001E-2</v>
          </cell>
          <cell r="EN617">
            <v>0.16700000000000001</v>
          </cell>
          <cell r="EO617">
            <v>0.31</v>
          </cell>
          <cell r="EP617">
            <v>0.32100000000000001</v>
          </cell>
          <cell r="ER617">
            <v>7.0999999999999994E-2</v>
          </cell>
          <cell r="ES617">
            <v>3.5999999999999997E-2</v>
          </cell>
          <cell r="ET617">
            <v>9.5000000000000001E-2</v>
          </cell>
          <cell r="EV617">
            <v>0.19</v>
          </cell>
          <cell r="EW617">
            <v>0.48799999999999999</v>
          </cell>
          <cell r="EX617">
            <v>0.45200000000000001</v>
          </cell>
          <cell r="EZ617">
            <v>6.46</v>
          </cell>
          <cell r="FA617">
            <v>8.3000000000000004E-2</v>
          </cell>
          <cell r="FB617">
            <v>3.5999999999999997E-2</v>
          </cell>
          <cell r="FC617">
            <v>0.06</v>
          </cell>
          <cell r="FD617">
            <v>8.3000000000000004E-2</v>
          </cell>
          <cell r="FE617">
            <v>8.3000000000000004E-2</v>
          </cell>
          <cell r="FF617">
            <v>7.0999999999999994E-2</v>
          </cell>
          <cell r="FG617">
            <v>3.5999999999999997E-2</v>
          </cell>
          <cell r="FH617">
            <v>0.22600000000000001</v>
          </cell>
          <cell r="FI617">
            <v>7.0999999999999994E-2</v>
          </cell>
          <cell r="FJ617">
            <v>0.17899999999999999</v>
          </cell>
          <cell r="FK617">
            <v>7.0999999999999994E-2</v>
          </cell>
          <cell r="GA617">
            <v>8.3000000000000004E-2</v>
          </cell>
          <cell r="GB617">
            <v>7.0999999999999994E-2</v>
          </cell>
          <cell r="GC617">
            <v>7.0999999999999994E-2</v>
          </cell>
          <cell r="GD617">
            <v>4.8000000000000001E-2</v>
          </cell>
          <cell r="GE617">
            <v>7.0999999999999994E-2</v>
          </cell>
          <cell r="GF617">
            <v>2.4E-2</v>
          </cell>
          <cell r="GG617">
            <v>0.27400000000000002</v>
          </cell>
          <cell r="GH617">
            <v>0.31</v>
          </cell>
          <cell r="GI617">
            <v>0.31</v>
          </cell>
          <cell r="GJ617">
            <v>0.32100000000000001</v>
          </cell>
          <cell r="GK617">
            <v>0.31</v>
          </cell>
          <cell r="GL617">
            <v>0.31</v>
          </cell>
          <cell r="GM617">
            <v>0.41699999999999998</v>
          </cell>
          <cell r="GN617">
            <v>0.32100000000000001</v>
          </cell>
          <cell r="GO617">
            <v>0.33300000000000002</v>
          </cell>
          <cell r="GP617">
            <v>0.38100000000000001</v>
          </cell>
          <cell r="GQ617">
            <v>0.38100000000000001</v>
          </cell>
          <cell r="GR617">
            <v>0.44</v>
          </cell>
          <cell r="GS617">
            <v>7.0999999999999994E-2</v>
          </cell>
          <cell r="GT617">
            <v>0.14299999999999999</v>
          </cell>
          <cell r="GU617">
            <v>0.11899999999999999</v>
          </cell>
          <cell r="GV617">
            <v>9.5000000000000001E-2</v>
          </cell>
          <cell r="GW617">
            <v>8.3000000000000004E-2</v>
          </cell>
          <cell r="GX617">
            <v>4.8000000000000001E-2</v>
          </cell>
          <cell r="GY617">
            <v>9.5000000000000001E-2</v>
          </cell>
          <cell r="GZ617">
            <v>0.06</v>
          </cell>
          <cell r="HA617">
            <v>7.0999999999999994E-2</v>
          </cell>
          <cell r="HB617">
            <v>7.0999999999999994E-2</v>
          </cell>
          <cell r="HC617">
            <v>0.06</v>
          </cell>
          <cell r="HD617">
            <v>8.3000000000000004E-2</v>
          </cell>
          <cell r="HE617">
            <v>0.06</v>
          </cell>
          <cell r="HF617">
            <v>9.5000000000000001E-2</v>
          </cell>
          <cell r="HG617">
            <v>9.5000000000000001E-2</v>
          </cell>
          <cell r="HH617">
            <v>8.3000000000000004E-2</v>
          </cell>
          <cell r="HI617">
            <v>9.5000000000000001E-2</v>
          </cell>
          <cell r="HJ617">
            <v>9.5000000000000001E-2</v>
          </cell>
        </row>
        <row r="618">
          <cell r="G618" t="str">
            <v>CLAREMONT</v>
          </cell>
          <cell r="L618" t="str">
            <v>Midway Elementary Network</v>
          </cell>
          <cell r="AB618">
            <v>610347</v>
          </cell>
          <cell r="AR618" t="str">
            <v>&gt; 75</v>
          </cell>
          <cell r="AS618" t="str">
            <v>neutral</v>
          </cell>
          <cell r="AT618" t="str">
            <v>weak</v>
          </cell>
          <cell r="AU618" t="str">
            <v>very strong</v>
          </cell>
          <cell r="AV618">
            <v>46</v>
          </cell>
          <cell r="AW618">
            <v>34</v>
          </cell>
          <cell r="AX618">
            <v>90</v>
          </cell>
          <cell r="AY618">
            <v>247</v>
          </cell>
          <cell r="AZ618">
            <v>1</v>
          </cell>
          <cell r="BA618">
            <v>1</v>
          </cell>
          <cell r="BB618">
            <v>210</v>
          </cell>
          <cell r="BC618">
            <v>22</v>
          </cell>
          <cell r="BI618">
            <v>2.8000000000000001E-2</v>
          </cell>
          <cell r="BJ618">
            <v>0.02</v>
          </cell>
          <cell r="BK618">
            <v>8.0000000000000002E-3</v>
          </cell>
          <cell r="BL618">
            <v>3.5999999999999997E-2</v>
          </cell>
          <cell r="BM618">
            <v>2.8000000000000001E-2</v>
          </cell>
          <cell r="BN618">
            <v>6.0999999999999999E-2</v>
          </cell>
          <cell r="BO618">
            <v>5.7000000000000002E-2</v>
          </cell>
          <cell r="BP618">
            <v>4.9000000000000002E-2</v>
          </cell>
          <cell r="BQ618">
            <v>3.2000000000000001E-2</v>
          </cell>
          <cell r="BR618">
            <v>2.4E-2</v>
          </cell>
          <cell r="BS618">
            <v>6.5000000000000002E-2</v>
          </cell>
          <cell r="BT618">
            <v>0.109</v>
          </cell>
          <cell r="BU618">
            <v>0.41699999999999998</v>
          </cell>
          <cell r="BV618">
            <v>0.35599999999999998</v>
          </cell>
          <cell r="BW618">
            <v>0.39700000000000002</v>
          </cell>
          <cell r="BX618">
            <v>0.26300000000000001</v>
          </cell>
          <cell r="BY618">
            <v>0.40500000000000003</v>
          </cell>
          <cell r="BZ618">
            <v>0.33200000000000002</v>
          </cell>
          <cell r="CA618">
            <v>0</v>
          </cell>
          <cell r="CB618">
            <v>0</v>
          </cell>
          <cell r="CC618">
            <v>0.02</v>
          </cell>
          <cell r="CD618">
            <v>8.0000000000000002E-3</v>
          </cell>
          <cell r="CE618">
            <v>4.0000000000000001E-3</v>
          </cell>
          <cell r="CF618">
            <v>2.8000000000000001E-2</v>
          </cell>
          <cell r="CG618">
            <v>0.498</v>
          </cell>
          <cell r="CH618">
            <v>0.57499999999999996</v>
          </cell>
          <cell r="CI618">
            <v>0.54300000000000004</v>
          </cell>
          <cell r="CJ618">
            <v>0.66800000000000004</v>
          </cell>
          <cell r="CK618">
            <v>0.498</v>
          </cell>
          <cell r="CL618">
            <v>0.47</v>
          </cell>
          <cell r="CM618">
            <v>1.2E-2</v>
          </cell>
          <cell r="CN618">
            <v>1.2E-2</v>
          </cell>
          <cell r="CO618">
            <v>1.6E-2</v>
          </cell>
          <cell r="CP618">
            <v>1.6E-2</v>
          </cell>
          <cell r="CQ618">
            <v>1.6E-2</v>
          </cell>
          <cell r="CR618">
            <v>2.4E-2</v>
          </cell>
          <cell r="CS618">
            <v>3.5999999999999997E-2</v>
          </cell>
          <cell r="CT618">
            <v>4.4999999999999998E-2</v>
          </cell>
          <cell r="CU618">
            <v>4.4999999999999998E-2</v>
          </cell>
          <cell r="CV618">
            <v>3.5999999999999997E-2</v>
          </cell>
          <cell r="CW618">
            <v>0.04</v>
          </cell>
          <cell r="CX618">
            <v>4.4999999999999998E-2</v>
          </cell>
          <cell r="CY618">
            <v>3.5999999999999997E-2</v>
          </cell>
          <cell r="CZ618">
            <v>3.2000000000000001E-2</v>
          </cell>
          <cell r="DA618">
            <v>6.9000000000000006E-2</v>
          </cell>
          <cell r="DB618">
            <v>5.7000000000000002E-2</v>
          </cell>
          <cell r="DC618">
            <v>6.5000000000000002E-2</v>
          </cell>
          <cell r="DD618">
            <v>6.0999999999999999E-2</v>
          </cell>
          <cell r="DE618">
            <v>0.29599999999999999</v>
          </cell>
          <cell r="DF618">
            <v>0.27500000000000002</v>
          </cell>
          <cell r="DG618">
            <v>0.28699999999999998</v>
          </cell>
          <cell r="DH618">
            <v>0.29099999999999998</v>
          </cell>
          <cell r="DI618">
            <v>0.316</v>
          </cell>
          <cell r="DJ618">
            <v>0.32800000000000001</v>
          </cell>
          <cell r="DK618">
            <v>0.34</v>
          </cell>
          <cell r="DL618">
            <v>0.28299999999999997</v>
          </cell>
          <cell r="DM618">
            <v>0.28299999999999997</v>
          </cell>
          <cell r="DN618">
            <v>0</v>
          </cell>
          <cell r="DO618">
            <v>4.0000000000000001E-3</v>
          </cell>
          <cell r="DP618">
            <v>1.2E-2</v>
          </cell>
          <cell r="DQ618">
            <v>0</v>
          </cell>
          <cell r="DR618">
            <v>8.0000000000000002E-3</v>
          </cell>
          <cell r="DS618">
            <v>0.02</v>
          </cell>
          <cell r="DT618">
            <v>8.0000000000000002E-3</v>
          </cell>
          <cell r="DU618">
            <v>1.6E-2</v>
          </cell>
          <cell r="DV618">
            <v>1.6E-2</v>
          </cell>
          <cell r="DW618">
            <v>0.65600000000000003</v>
          </cell>
          <cell r="DX618">
            <v>0.66800000000000004</v>
          </cell>
          <cell r="DY618">
            <v>0.64</v>
          </cell>
          <cell r="DZ618">
            <v>0.65600000000000003</v>
          </cell>
          <cell r="EA618">
            <v>0.628</v>
          </cell>
          <cell r="EB618">
            <v>0.55900000000000005</v>
          </cell>
          <cell r="EC618">
            <v>0.55900000000000005</v>
          </cell>
          <cell r="ED618">
            <v>0.59099999999999997</v>
          </cell>
          <cell r="EE618">
            <v>0.59499999999999997</v>
          </cell>
          <cell r="EF618">
            <v>0.28699999999999998</v>
          </cell>
          <cell r="EG618">
            <v>1.2E-2</v>
          </cell>
          <cell r="EH618">
            <v>1.2E-2</v>
          </cell>
          <cell r="EJ618">
            <v>0.34</v>
          </cell>
          <cell r="EK618">
            <v>0.126</v>
          </cell>
          <cell r="EL618">
            <v>4.9000000000000002E-2</v>
          </cell>
          <cell r="EN618">
            <v>0.182</v>
          </cell>
          <cell r="EO618">
            <v>0.39300000000000002</v>
          </cell>
          <cell r="EP618">
            <v>0.34799999999999998</v>
          </cell>
          <cell r="ER618">
            <v>0.04</v>
          </cell>
          <cell r="ES618">
            <v>5.7000000000000002E-2</v>
          </cell>
          <cell r="ET618">
            <v>6.9000000000000006E-2</v>
          </cell>
          <cell r="EV618">
            <v>0.15</v>
          </cell>
          <cell r="EW618">
            <v>0.41299999999999998</v>
          </cell>
          <cell r="EX618">
            <v>0.52200000000000002</v>
          </cell>
          <cell r="EZ618">
            <v>8.58</v>
          </cell>
          <cell r="FA618">
            <v>2.8000000000000001E-2</v>
          </cell>
          <cell r="FB618">
            <v>4.0000000000000001E-3</v>
          </cell>
          <cell r="FC618">
            <v>8.0000000000000002E-3</v>
          </cell>
          <cell r="FD618">
            <v>8.0000000000000002E-3</v>
          </cell>
          <cell r="FE618">
            <v>2.8000000000000001E-2</v>
          </cell>
          <cell r="FF618">
            <v>4.9000000000000002E-2</v>
          </cell>
          <cell r="FG618">
            <v>7.6999999999999999E-2</v>
          </cell>
          <cell r="FH618">
            <v>9.7000000000000003E-2</v>
          </cell>
          <cell r="FI618">
            <v>0.20599999999999999</v>
          </cell>
          <cell r="FJ618">
            <v>0.45300000000000001</v>
          </cell>
          <cell r="FK618">
            <v>0.04</v>
          </cell>
          <cell r="GA618">
            <v>1.2E-2</v>
          </cell>
          <cell r="GB618">
            <v>8.0000000000000002E-3</v>
          </cell>
          <cell r="GC618">
            <v>4.0000000000000001E-3</v>
          </cell>
          <cell r="GD618">
            <v>1.2E-2</v>
          </cell>
          <cell r="GE618">
            <v>3.2000000000000001E-2</v>
          </cell>
          <cell r="GF618">
            <v>8.0000000000000002E-3</v>
          </cell>
          <cell r="GG618">
            <v>0.154</v>
          </cell>
          <cell r="GH618">
            <v>0.16600000000000001</v>
          </cell>
          <cell r="GI618">
            <v>0.13400000000000001</v>
          </cell>
          <cell r="GJ618">
            <v>0.154</v>
          </cell>
          <cell r="GK618">
            <v>0.21099999999999999</v>
          </cell>
          <cell r="GL618">
            <v>0.121</v>
          </cell>
          <cell r="GM618">
            <v>0.753</v>
          </cell>
          <cell r="GN618">
            <v>0.58299999999999996</v>
          </cell>
          <cell r="GO618">
            <v>0.7</v>
          </cell>
          <cell r="GP618">
            <v>0.71299999999999997</v>
          </cell>
          <cell r="GQ618">
            <v>0.63200000000000001</v>
          </cell>
          <cell r="GR618">
            <v>0.78100000000000003</v>
          </cell>
          <cell r="GS618">
            <v>2.8000000000000001E-2</v>
          </cell>
          <cell r="GT618">
            <v>0.158</v>
          </cell>
          <cell r="GU618">
            <v>8.5000000000000006E-2</v>
          </cell>
          <cell r="GV618">
            <v>5.2999999999999999E-2</v>
          </cell>
          <cell r="GW618">
            <v>5.7000000000000002E-2</v>
          </cell>
          <cell r="GX618">
            <v>0.02</v>
          </cell>
          <cell r="GY618">
            <v>1.2E-2</v>
          </cell>
          <cell r="GZ618">
            <v>2.8000000000000001E-2</v>
          </cell>
          <cell r="HA618">
            <v>1.6E-2</v>
          </cell>
          <cell r="HB618">
            <v>1.6E-2</v>
          </cell>
          <cell r="HC618">
            <v>1.2E-2</v>
          </cell>
          <cell r="HD618">
            <v>1.2E-2</v>
          </cell>
          <cell r="HE618">
            <v>0.04</v>
          </cell>
          <cell r="HF618">
            <v>5.7000000000000002E-2</v>
          </cell>
          <cell r="HG618">
            <v>6.0999999999999999E-2</v>
          </cell>
          <cell r="HH618">
            <v>5.2999999999999999E-2</v>
          </cell>
          <cell r="HI618">
            <v>5.7000000000000002E-2</v>
          </cell>
          <cell r="HJ618">
            <v>5.7000000000000002E-2</v>
          </cell>
        </row>
        <row r="619">
          <cell r="G619" t="str">
            <v>GOLDBLATT</v>
          </cell>
          <cell r="L619" t="str">
            <v>Garfield-Humboldt Elementary Network</v>
          </cell>
          <cell r="AB619">
            <v>610348</v>
          </cell>
          <cell r="AR619" t="str">
            <v>70</v>
          </cell>
          <cell r="AS619" t="str">
            <v>strong</v>
          </cell>
          <cell r="AT619" t="str">
            <v>strong</v>
          </cell>
          <cell r="AU619" t="str">
            <v>neutral</v>
          </cell>
          <cell r="AV619">
            <v>67</v>
          </cell>
          <cell r="AW619">
            <v>66</v>
          </cell>
          <cell r="AX619">
            <v>59</v>
          </cell>
          <cell r="AY619">
            <v>93</v>
          </cell>
          <cell r="AZ619">
            <v>0</v>
          </cell>
          <cell r="BA619">
            <v>0</v>
          </cell>
          <cell r="BB619">
            <v>92</v>
          </cell>
          <cell r="BC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1.0999999999999999E-2</v>
          </cell>
          <cell r="BO619">
            <v>4.2999999999999997E-2</v>
          </cell>
          <cell r="BP619">
            <v>2.1999999999999999E-2</v>
          </cell>
          <cell r="BQ619">
            <v>6.5000000000000002E-2</v>
          </cell>
          <cell r="BR619">
            <v>4.2999999999999997E-2</v>
          </cell>
          <cell r="BS619">
            <v>6.5000000000000002E-2</v>
          </cell>
          <cell r="BT619">
            <v>0.151</v>
          </cell>
          <cell r="BU619">
            <v>0.28999999999999998</v>
          </cell>
          <cell r="BV619">
            <v>0.17199999999999999</v>
          </cell>
          <cell r="BW619">
            <v>0.26900000000000002</v>
          </cell>
          <cell r="BX619">
            <v>0.247</v>
          </cell>
          <cell r="BY619">
            <v>0.25800000000000001</v>
          </cell>
          <cell r="BZ619">
            <v>0.26900000000000002</v>
          </cell>
          <cell r="CA619">
            <v>1.0999999999999999E-2</v>
          </cell>
          <cell r="CB619">
            <v>2.1999999999999999E-2</v>
          </cell>
          <cell r="CC619">
            <v>2.1999999999999999E-2</v>
          </cell>
          <cell r="CD619">
            <v>0</v>
          </cell>
          <cell r="CE619">
            <v>1.0999999999999999E-2</v>
          </cell>
          <cell r="CF619">
            <v>1.0999999999999999E-2</v>
          </cell>
          <cell r="CG619">
            <v>0.65600000000000003</v>
          </cell>
          <cell r="CH619">
            <v>0.78500000000000003</v>
          </cell>
          <cell r="CI619">
            <v>0.64500000000000002</v>
          </cell>
          <cell r="CJ619">
            <v>0.71</v>
          </cell>
          <cell r="CK619">
            <v>0.66700000000000004</v>
          </cell>
          <cell r="CL619">
            <v>0.55900000000000005</v>
          </cell>
          <cell r="CM619">
            <v>0</v>
          </cell>
          <cell r="CN619">
            <v>1.0999999999999999E-2</v>
          </cell>
          <cell r="CO619">
            <v>0</v>
          </cell>
          <cell r="CP619">
            <v>0</v>
          </cell>
          <cell r="CQ619">
            <v>0</v>
          </cell>
          <cell r="CR619">
            <v>1.0999999999999999E-2</v>
          </cell>
          <cell r="CS619">
            <v>0</v>
          </cell>
          <cell r="CT619">
            <v>1.0999999999999999E-2</v>
          </cell>
          <cell r="CU619">
            <v>1.0999999999999999E-2</v>
          </cell>
          <cell r="CV619">
            <v>1.0999999999999999E-2</v>
          </cell>
          <cell r="CW619">
            <v>1.0999999999999999E-2</v>
          </cell>
          <cell r="CX619">
            <v>4.2999999999999997E-2</v>
          </cell>
          <cell r="CY619">
            <v>3.2000000000000001E-2</v>
          </cell>
          <cell r="CZ619">
            <v>1.0999999999999999E-2</v>
          </cell>
          <cell r="DA619">
            <v>4.2999999999999997E-2</v>
          </cell>
          <cell r="DB619">
            <v>3.2000000000000001E-2</v>
          </cell>
          <cell r="DC619">
            <v>6.5000000000000002E-2</v>
          </cell>
          <cell r="DD619">
            <v>4.2999999999999997E-2</v>
          </cell>
          <cell r="DE619">
            <v>9.7000000000000003E-2</v>
          </cell>
          <cell r="DF619">
            <v>0.129</v>
          </cell>
          <cell r="DG619">
            <v>0.19400000000000001</v>
          </cell>
          <cell r="DH619">
            <v>0.151</v>
          </cell>
          <cell r="DI619">
            <v>0.129</v>
          </cell>
          <cell r="DJ619">
            <v>0.28999999999999998</v>
          </cell>
          <cell r="DK619">
            <v>0.215</v>
          </cell>
          <cell r="DL619">
            <v>0.215</v>
          </cell>
          <cell r="DM619">
            <v>0.23699999999999999</v>
          </cell>
          <cell r="DN619">
            <v>0</v>
          </cell>
          <cell r="DO619">
            <v>1.0999999999999999E-2</v>
          </cell>
          <cell r="DP619">
            <v>1.0999999999999999E-2</v>
          </cell>
          <cell r="DQ619">
            <v>1.0999999999999999E-2</v>
          </cell>
          <cell r="DR619">
            <v>0</v>
          </cell>
          <cell r="DS619">
            <v>0</v>
          </cell>
          <cell r="DT619">
            <v>0</v>
          </cell>
          <cell r="DU619">
            <v>1.0999999999999999E-2</v>
          </cell>
          <cell r="DV619">
            <v>1.0999999999999999E-2</v>
          </cell>
          <cell r="DW619">
            <v>0.89200000000000002</v>
          </cell>
          <cell r="DX619">
            <v>0.83899999999999997</v>
          </cell>
          <cell r="DY619">
            <v>0.753</v>
          </cell>
          <cell r="DZ619">
            <v>0.80600000000000005</v>
          </cell>
          <cell r="EA619">
            <v>0.86</v>
          </cell>
          <cell r="EB619">
            <v>0.65600000000000003</v>
          </cell>
          <cell r="EC619">
            <v>0.753</v>
          </cell>
          <cell r="ED619">
            <v>0.69899999999999995</v>
          </cell>
          <cell r="EE619">
            <v>0.69899999999999995</v>
          </cell>
          <cell r="EF619">
            <v>0.35499999999999998</v>
          </cell>
          <cell r="EG619">
            <v>1.0999999999999999E-2</v>
          </cell>
          <cell r="EH619">
            <v>0</v>
          </cell>
          <cell r="EJ619">
            <v>0.20399999999999999</v>
          </cell>
          <cell r="EK619">
            <v>8.5999999999999993E-2</v>
          </cell>
          <cell r="EL619">
            <v>8.5999999999999993E-2</v>
          </cell>
          <cell r="EN619">
            <v>0.17199999999999999</v>
          </cell>
          <cell r="EO619">
            <v>0.19400000000000001</v>
          </cell>
          <cell r="EP619">
            <v>0.23699999999999999</v>
          </cell>
          <cell r="ER619">
            <v>2.1999999999999999E-2</v>
          </cell>
          <cell r="ES619">
            <v>4.2999999999999997E-2</v>
          </cell>
          <cell r="ET619">
            <v>3.2000000000000001E-2</v>
          </cell>
          <cell r="EV619">
            <v>0.247</v>
          </cell>
          <cell r="EW619">
            <v>0.66700000000000004</v>
          </cell>
          <cell r="EX619">
            <v>0.64500000000000002</v>
          </cell>
          <cell r="EZ619">
            <v>7.78</v>
          </cell>
          <cell r="FA619">
            <v>3.2000000000000001E-2</v>
          </cell>
          <cell r="FB619">
            <v>2.1999999999999999E-2</v>
          </cell>
          <cell r="FC619">
            <v>3.2000000000000001E-2</v>
          </cell>
          <cell r="FD619">
            <v>3.2000000000000001E-2</v>
          </cell>
          <cell r="FE619">
            <v>5.3999999999999999E-2</v>
          </cell>
          <cell r="FF619">
            <v>7.4999999999999997E-2</v>
          </cell>
          <cell r="FG619">
            <v>0.11799999999999999</v>
          </cell>
          <cell r="FH619">
            <v>0.129</v>
          </cell>
          <cell r="FI619">
            <v>8.5999999999999993E-2</v>
          </cell>
          <cell r="FJ619">
            <v>0.38700000000000001</v>
          </cell>
          <cell r="FK619">
            <v>3.2000000000000001E-2</v>
          </cell>
          <cell r="GA619">
            <v>1.0999999999999999E-2</v>
          </cell>
          <cell r="GB619">
            <v>0</v>
          </cell>
          <cell r="GC619">
            <v>1.0999999999999999E-2</v>
          </cell>
          <cell r="GD619">
            <v>4.2999999999999997E-2</v>
          </cell>
          <cell r="GE619">
            <v>4.2999999999999997E-2</v>
          </cell>
          <cell r="GF619">
            <v>0</v>
          </cell>
          <cell r="GG619">
            <v>0.25800000000000001</v>
          </cell>
          <cell r="GH619">
            <v>0.26900000000000002</v>
          </cell>
          <cell r="GI619">
            <v>0.28999999999999998</v>
          </cell>
          <cell r="GJ619">
            <v>0.32300000000000001</v>
          </cell>
          <cell r="GK619">
            <v>0.32300000000000001</v>
          </cell>
          <cell r="GL619">
            <v>0.32300000000000001</v>
          </cell>
          <cell r="GM619">
            <v>0.64500000000000002</v>
          </cell>
          <cell r="GN619">
            <v>0.441</v>
          </cell>
          <cell r="GO619">
            <v>0.46200000000000002</v>
          </cell>
          <cell r="GP619">
            <v>0.47299999999999998</v>
          </cell>
          <cell r="GQ619">
            <v>0.505</v>
          </cell>
          <cell r="GR619">
            <v>0.56999999999999995</v>
          </cell>
          <cell r="GS619">
            <v>3.2000000000000001E-2</v>
          </cell>
          <cell r="GT619">
            <v>0.19400000000000001</v>
          </cell>
          <cell r="GU619">
            <v>0.14000000000000001</v>
          </cell>
          <cell r="GV619">
            <v>5.3999999999999999E-2</v>
          </cell>
          <cell r="GW619">
            <v>5.3999999999999999E-2</v>
          </cell>
          <cell r="GX619">
            <v>3.2000000000000001E-2</v>
          </cell>
          <cell r="GY619">
            <v>2.1999999999999999E-2</v>
          </cell>
          <cell r="GZ619">
            <v>3.2000000000000001E-2</v>
          </cell>
          <cell r="HA619">
            <v>4.2999999999999997E-2</v>
          </cell>
          <cell r="HB619">
            <v>2.1999999999999999E-2</v>
          </cell>
          <cell r="HC619">
            <v>2.1999999999999999E-2</v>
          </cell>
          <cell r="HD619">
            <v>2.1999999999999999E-2</v>
          </cell>
          <cell r="HE619">
            <v>3.2000000000000001E-2</v>
          </cell>
          <cell r="HF619">
            <v>6.5000000000000002E-2</v>
          </cell>
          <cell r="HG619">
            <v>5.3999999999999999E-2</v>
          </cell>
          <cell r="HH619">
            <v>8.5999999999999993E-2</v>
          </cell>
          <cell r="HI619">
            <v>5.3999999999999999E-2</v>
          </cell>
          <cell r="HJ619">
            <v>5.3999999999999999E-2</v>
          </cell>
        </row>
        <row r="620">
          <cell r="G620" t="str">
            <v>BLACK</v>
          </cell>
          <cell r="L620" t="str">
            <v>Skyway Elementary Network</v>
          </cell>
          <cell r="AB620">
            <v>610350</v>
          </cell>
          <cell r="AR620" t="str">
            <v>51</v>
          </cell>
          <cell r="AS620" t="str">
            <v>strong</v>
          </cell>
          <cell r="AT620" t="str">
            <v>neutral</v>
          </cell>
          <cell r="AU620" t="str">
            <v>weak</v>
          </cell>
          <cell r="AV620">
            <v>60</v>
          </cell>
          <cell r="AW620">
            <v>40</v>
          </cell>
          <cell r="AX620">
            <v>37</v>
          </cell>
          <cell r="AY620">
            <v>194</v>
          </cell>
          <cell r="AZ620">
            <v>0</v>
          </cell>
          <cell r="BA620">
            <v>0</v>
          </cell>
          <cell r="BB620">
            <v>182</v>
          </cell>
          <cell r="BC620">
            <v>2</v>
          </cell>
          <cell r="BI620">
            <v>2.1000000000000001E-2</v>
          </cell>
          <cell r="BJ620">
            <v>0.01</v>
          </cell>
          <cell r="BK620">
            <v>2.1000000000000001E-2</v>
          </cell>
          <cell r="BL620">
            <v>0.01</v>
          </cell>
          <cell r="BM620">
            <v>3.5999999999999997E-2</v>
          </cell>
          <cell r="BN620">
            <v>2.5999999999999999E-2</v>
          </cell>
          <cell r="BO620">
            <v>5.7000000000000002E-2</v>
          </cell>
          <cell r="BP620">
            <v>5.7000000000000002E-2</v>
          </cell>
          <cell r="BQ620">
            <v>4.5999999999999999E-2</v>
          </cell>
          <cell r="BR620">
            <v>3.1E-2</v>
          </cell>
          <cell r="BS620">
            <v>8.2000000000000003E-2</v>
          </cell>
          <cell r="BT620">
            <v>0.11899999999999999</v>
          </cell>
          <cell r="BU620">
            <v>0.216</v>
          </cell>
          <cell r="BV620">
            <v>0.17499999999999999</v>
          </cell>
          <cell r="BW620">
            <v>0.253</v>
          </cell>
          <cell r="BX620">
            <v>0.216</v>
          </cell>
          <cell r="BY620">
            <v>0.28899999999999998</v>
          </cell>
          <cell r="BZ620">
            <v>0.29899999999999999</v>
          </cell>
          <cell r="CA620">
            <v>5.0000000000000001E-3</v>
          </cell>
          <cell r="CB620">
            <v>0.01</v>
          </cell>
          <cell r="CC620">
            <v>2.1000000000000001E-2</v>
          </cell>
          <cell r="CD620">
            <v>1.4999999999999999E-2</v>
          </cell>
          <cell r="CE620">
            <v>1.4999999999999999E-2</v>
          </cell>
          <cell r="CF620">
            <v>2.5999999999999999E-2</v>
          </cell>
          <cell r="CG620">
            <v>0.70099999999999996</v>
          </cell>
          <cell r="CH620">
            <v>0.747</v>
          </cell>
          <cell r="CI620">
            <v>0.66</v>
          </cell>
          <cell r="CJ620">
            <v>0.72699999999999998</v>
          </cell>
          <cell r="CK620">
            <v>0.57699999999999996</v>
          </cell>
          <cell r="CL620">
            <v>0.53100000000000003</v>
          </cell>
          <cell r="CM620">
            <v>0</v>
          </cell>
          <cell r="CN620">
            <v>0.01</v>
          </cell>
          <cell r="CO620">
            <v>1.4999999999999999E-2</v>
          </cell>
          <cell r="CP620">
            <v>0.01</v>
          </cell>
          <cell r="CQ620">
            <v>5.0000000000000001E-3</v>
          </cell>
          <cell r="CR620">
            <v>3.1E-2</v>
          </cell>
          <cell r="CS620">
            <v>3.5999999999999997E-2</v>
          </cell>
          <cell r="CT620">
            <v>9.2999999999999999E-2</v>
          </cell>
          <cell r="CU620">
            <v>4.1000000000000002E-2</v>
          </cell>
          <cell r="CV620">
            <v>3.1E-2</v>
          </cell>
          <cell r="CW620">
            <v>2.1000000000000001E-2</v>
          </cell>
          <cell r="CX620">
            <v>4.1000000000000002E-2</v>
          </cell>
          <cell r="CY620">
            <v>3.5999999999999997E-2</v>
          </cell>
          <cell r="CZ620">
            <v>3.5999999999999997E-2</v>
          </cell>
          <cell r="DA620">
            <v>7.6999999999999999E-2</v>
          </cell>
          <cell r="DB620">
            <v>8.2000000000000003E-2</v>
          </cell>
          <cell r="DC620">
            <v>8.2000000000000003E-2</v>
          </cell>
          <cell r="DD620">
            <v>0.108</v>
          </cell>
          <cell r="DE620">
            <v>0.20100000000000001</v>
          </cell>
          <cell r="DF620">
            <v>0.20599999999999999</v>
          </cell>
          <cell r="DG620">
            <v>0.18</v>
          </cell>
          <cell r="DH620">
            <v>0.20100000000000001</v>
          </cell>
          <cell r="DI620">
            <v>0.191</v>
          </cell>
          <cell r="DJ620">
            <v>0.25800000000000001</v>
          </cell>
          <cell r="DK620">
            <v>0.25800000000000001</v>
          </cell>
          <cell r="DL620">
            <v>0.24199999999999999</v>
          </cell>
          <cell r="DM620">
            <v>0.222</v>
          </cell>
          <cell r="DN620">
            <v>0</v>
          </cell>
          <cell r="DO620">
            <v>0</v>
          </cell>
          <cell r="DP620">
            <v>0.01</v>
          </cell>
          <cell r="DQ620">
            <v>5.0000000000000001E-3</v>
          </cell>
          <cell r="DR620">
            <v>5.0000000000000001E-3</v>
          </cell>
          <cell r="DS620">
            <v>2.1000000000000001E-2</v>
          </cell>
          <cell r="DT620">
            <v>0</v>
          </cell>
          <cell r="DU620">
            <v>0.01</v>
          </cell>
          <cell r="DV620">
            <v>3.5999999999999997E-2</v>
          </cell>
          <cell r="DW620">
            <v>0.76800000000000002</v>
          </cell>
          <cell r="DX620">
            <v>0.76300000000000001</v>
          </cell>
          <cell r="DY620">
            <v>0.753</v>
          </cell>
          <cell r="DZ620">
            <v>0.747</v>
          </cell>
          <cell r="EA620">
            <v>0.76300000000000001</v>
          </cell>
          <cell r="EB620">
            <v>0.61299999999999999</v>
          </cell>
          <cell r="EC620">
            <v>0.624</v>
          </cell>
          <cell r="ED620">
            <v>0.57199999999999995</v>
          </cell>
          <cell r="EE620">
            <v>0.59299999999999997</v>
          </cell>
          <cell r="EF620">
            <v>0.56699999999999995</v>
          </cell>
          <cell r="EG620">
            <v>1.4999999999999999E-2</v>
          </cell>
          <cell r="EH620">
            <v>0.01</v>
          </cell>
          <cell r="EJ620">
            <v>0.27300000000000002</v>
          </cell>
          <cell r="EK620">
            <v>1.4999999999999999E-2</v>
          </cell>
          <cell r="EL620">
            <v>5.0000000000000001E-3</v>
          </cell>
          <cell r="EN620">
            <v>4.5999999999999999E-2</v>
          </cell>
          <cell r="EO620">
            <v>0.222</v>
          </cell>
          <cell r="EP620">
            <v>0.216</v>
          </cell>
          <cell r="ER620">
            <v>2.5999999999999999E-2</v>
          </cell>
          <cell r="ES620">
            <v>3.5999999999999997E-2</v>
          </cell>
          <cell r="ET620">
            <v>8.2000000000000003E-2</v>
          </cell>
          <cell r="EV620">
            <v>8.7999999999999995E-2</v>
          </cell>
          <cell r="EW620">
            <v>0.71099999999999997</v>
          </cell>
          <cell r="EX620">
            <v>0.68600000000000005</v>
          </cell>
          <cell r="EZ620">
            <v>8.89</v>
          </cell>
          <cell r="FA620">
            <v>5.0000000000000001E-3</v>
          </cell>
          <cell r="FB620">
            <v>5.0000000000000001E-3</v>
          </cell>
          <cell r="FC620">
            <v>5.0000000000000001E-3</v>
          </cell>
          <cell r="FD620">
            <v>0</v>
          </cell>
          <cell r="FE620">
            <v>2.5999999999999999E-2</v>
          </cell>
          <cell r="FF620">
            <v>4.1000000000000002E-2</v>
          </cell>
          <cell r="FG620">
            <v>6.2E-2</v>
          </cell>
          <cell r="FH620">
            <v>0.129</v>
          </cell>
          <cell r="FI620">
            <v>0.21099999999999999</v>
          </cell>
          <cell r="FJ620">
            <v>0.47899999999999998</v>
          </cell>
          <cell r="FK620">
            <v>3.5999999999999997E-2</v>
          </cell>
          <cell r="GA620">
            <v>6.7000000000000004E-2</v>
          </cell>
          <cell r="GB620">
            <v>6.7000000000000004E-2</v>
          </cell>
          <cell r="GC620">
            <v>7.1999999999999995E-2</v>
          </cell>
          <cell r="GD620">
            <v>6.2E-2</v>
          </cell>
          <cell r="GE620">
            <v>7.6999999999999999E-2</v>
          </cell>
          <cell r="GF620">
            <v>5.0000000000000001E-3</v>
          </cell>
          <cell r="GG620">
            <v>0.41199999999999998</v>
          </cell>
          <cell r="GH620">
            <v>0.34</v>
          </cell>
          <cell r="GI620">
            <v>0.38100000000000001</v>
          </cell>
          <cell r="GJ620">
            <v>0.438</v>
          </cell>
          <cell r="GK620">
            <v>0.45400000000000001</v>
          </cell>
          <cell r="GL620">
            <v>0.34</v>
          </cell>
          <cell r="GM620">
            <v>0.443</v>
          </cell>
          <cell r="GN620">
            <v>0.32</v>
          </cell>
          <cell r="GO620">
            <v>0.33500000000000002</v>
          </cell>
          <cell r="GP620">
            <v>0.39200000000000002</v>
          </cell>
          <cell r="GQ620">
            <v>0.371</v>
          </cell>
          <cell r="GR620">
            <v>0.59299999999999997</v>
          </cell>
          <cell r="GS620">
            <v>2.1000000000000001E-2</v>
          </cell>
          <cell r="GT620">
            <v>0.191</v>
          </cell>
          <cell r="GU620">
            <v>0.155</v>
          </cell>
          <cell r="GV620">
            <v>4.5999999999999999E-2</v>
          </cell>
          <cell r="GW620">
            <v>3.5999999999999997E-2</v>
          </cell>
          <cell r="GX620">
            <v>1.4999999999999999E-2</v>
          </cell>
          <cell r="GY620">
            <v>1.4999999999999999E-2</v>
          </cell>
          <cell r="GZ620">
            <v>2.5999999999999999E-2</v>
          </cell>
          <cell r="HA620">
            <v>1.4999999999999999E-2</v>
          </cell>
          <cell r="HB620">
            <v>2.1000000000000001E-2</v>
          </cell>
          <cell r="HC620">
            <v>3.1E-2</v>
          </cell>
          <cell r="HD620">
            <v>1.4999999999999999E-2</v>
          </cell>
          <cell r="HE620">
            <v>4.1000000000000002E-2</v>
          </cell>
          <cell r="HF620">
            <v>5.7000000000000002E-2</v>
          </cell>
          <cell r="HG620">
            <v>4.1000000000000002E-2</v>
          </cell>
          <cell r="HH620">
            <v>4.1000000000000002E-2</v>
          </cell>
          <cell r="HI620">
            <v>3.1E-2</v>
          </cell>
          <cell r="HJ620">
            <v>3.1E-2</v>
          </cell>
        </row>
        <row r="621">
          <cell r="G621" t="str">
            <v>DURKIN PARK</v>
          </cell>
          <cell r="L621" t="str">
            <v>Midway Elementary Network</v>
          </cell>
          <cell r="AB621">
            <v>610352</v>
          </cell>
          <cell r="AR621" t="str">
            <v>54</v>
          </cell>
          <cell r="AS621" t="str">
            <v>strong</v>
          </cell>
          <cell r="AT621" t="str">
            <v>strong</v>
          </cell>
          <cell r="AU621" t="str">
            <v>very weak</v>
          </cell>
          <cell r="AV621">
            <v>62</v>
          </cell>
          <cell r="AW621">
            <v>61</v>
          </cell>
          <cell r="AX621">
            <v>0</v>
          </cell>
          <cell r="AY621">
            <v>176</v>
          </cell>
          <cell r="AZ621">
            <v>10</v>
          </cell>
          <cell r="BA621">
            <v>1</v>
          </cell>
          <cell r="BB621">
            <v>21</v>
          </cell>
          <cell r="BC621">
            <v>133</v>
          </cell>
          <cell r="BI621">
            <v>0</v>
          </cell>
          <cell r="BJ621">
            <v>0</v>
          </cell>
          <cell r="BK621">
            <v>2.3E-2</v>
          </cell>
          <cell r="BL621">
            <v>0</v>
          </cell>
          <cell r="BM621">
            <v>1.7000000000000001E-2</v>
          </cell>
          <cell r="BN621">
            <v>3.4000000000000002E-2</v>
          </cell>
          <cell r="BO621">
            <v>0</v>
          </cell>
          <cell r="BP621">
            <v>1.0999999999999999E-2</v>
          </cell>
          <cell r="BQ621">
            <v>4.4999999999999998E-2</v>
          </cell>
          <cell r="BR621">
            <v>2.8000000000000001E-2</v>
          </cell>
          <cell r="BS621">
            <v>4.4999999999999998E-2</v>
          </cell>
          <cell r="BT621">
            <v>0.13100000000000001</v>
          </cell>
          <cell r="BU621">
            <v>0.23899999999999999</v>
          </cell>
          <cell r="BV621">
            <v>0.23300000000000001</v>
          </cell>
          <cell r="BW621">
            <v>0.38600000000000001</v>
          </cell>
          <cell r="BX621">
            <v>0.22700000000000001</v>
          </cell>
          <cell r="BY621">
            <v>0.41499999999999998</v>
          </cell>
          <cell r="BZ621">
            <v>0.375</v>
          </cell>
          <cell r="CA621">
            <v>6.0000000000000001E-3</v>
          </cell>
          <cell r="CB621">
            <v>1.0999999999999999E-2</v>
          </cell>
          <cell r="CC621">
            <v>6.0000000000000001E-3</v>
          </cell>
          <cell r="CD621">
            <v>1.0999999999999999E-2</v>
          </cell>
          <cell r="CE621">
            <v>6.0000000000000001E-3</v>
          </cell>
          <cell r="CF621">
            <v>1.7000000000000001E-2</v>
          </cell>
          <cell r="CG621">
            <v>0.75600000000000001</v>
          </cell>
          <cell r="CH621">
            <v>0.74399999999999999</v>
          </cell>
          <cell r="CI621">
            <v>0.54</v>
          </cell>
          <cell r="CJ621">
            <v>0.73299999999999998</v>
          </cell>
          <cell r="CK621">
            <v>0.51700000000000002</v>
          </cell>
          <cell r="CL621">
            <v>0.443</v>
          </cell>
          <cell r="CM621">
            <v>0</v>
          </cell>
          <cell r="CN621">
            <v>6.0000000000000001E-3</v>
          </cell>
          <cell r="CO621">
            <v>6.0000000000000001E-3</v>
          </cell>
          <cell r="CP621">
            <v>6.0000000000000001E-3</v>
          </cell>
          <cell r="CQ621">
            <v>6.0000000000000001E-3</v>
          </cell>
          <cell r="CR621">
            <v>1.0999999999999999E-2</v>
          </cell>
          <cell r="CS621">
            <v>6.0000000000000001E-3</v>
          </cell>
          <cell r="CT621">
            <v>3.4000000000000002E-2</v>
          </cell>
          <cell r="CU621">
            <v>1.7000000000000001E-2</v>
          </cell>
          <cell r="CV621">
            <v>0</v>
          </cell>
          <cell r="CW621">
            <v>1.7000000000000001E-2</v>
          </cell>
          <cell r="CX621">
            <v>1.0999999999999999E-2</v>
          </cell>
          <cell r="CY621">
            <v>1.0999999999999999E-2</v>
          </cell>
          <cell r="CZ621">
            <v>1.0999999999999999E-2</v>
          </cell>
          <cell r="DA621">
            <v>2.3E-2</v>
          </cell>
          <cell r="DB621">
            <v>5.7000000000000002E-2</v>
          </cell>
          <cell r="DC621">
            <v>9.7000000000000003E-2</v>
          </cell>
          <cell r="DD621">
            <v>5.0999999999999997E-2</v>
          </cell>
          <cell r="DE621">
            <v>6.8000000000000005E-2</v>
          </cell>
          <cell r="DF621">
            <v>0.16500000000000001</v>
          </cell>
          <cell r="DG621">
            <v>0.19900000000000001</v>
          </cell>
          <cell r="DH621">
            <v>0.19900000000000001</v>
          </cell>
          <cell r="DI621">
            <v>0.20499999999999999</v>
          </cell>
          <cell r="DJ621">
            <v>0.307</v>
          </cell>
          <cell r="DK621">
            <v>0.26100000000000001</v>
          </cell>
          <cell r="DL621">
            <v>0.25600000000000001</v>
          </cell>
          <cell r="DM621">
            <v>0.19900000000000001</v>
          </cell>
          <cell r="DN621">
            <v>6.0000000000000001E-3</v>
          </cell>
          <cell r="DO621">
            <v>1.0999999999999999E-2</v>
          </cell>
          <cell r="DP621">
            <v>0</v>
          </cell>
          <cell r="DQ621">
            <v>0</v>
          </cell>
          <cell r="DR621">
            <v>6.0000000000000001E-3</v>
          </cell>
          <cell r="DS621">
            <v>1.0999999999999999E-2</v>
          </cell>
          <cell r="DT621">
            <v>6.0000000000000001E-3</v>
          </cell>
          <cell r="DU621">
            <v>0</v>
          </cell>
          <cell r="DV621">
            <v>6.0000000000000001E-3</v>
          </cell>
          <cell r="DW621">
            <v>0.92600000000000005</v>
          </cell>
          <cell r="DX621">
            <v>0.80100000000000005</v>
          </cell>
          <cell r="DY621">
            <v>0.78400000000000003</v>
          </cell>
          <cell r="DZ621">
            <v>0.78400000000000003</v>
          </cell>
          <cell r="EA621">
            <v>0.77300000000000002</v>
          </cell>
          <cell r="EB621">
            <v>0.64800000000000002</v>
          </cell>
          <cell r="EC621">
            <v>0.67</v>
          </cell>
          <cell r="ED621">
            <v>0.61399999999999999</v>
          </cell>
          <cell r="EE621">
            <v>0.72699999999999998</v>
          </cell>
          <cell r="EF621">
            <v>0.53400000000000003</v>
          </cell>
          <cell r="EG621">
            <v>6.0000000000000001E-3</v>
          </cell>
          <cell r="EH621">
            <v>0</v>
          </cell>
          <cell r="EJ621">
            <v>0.32400000000000001</v>
          </cell>
          <cell r="EK621">
            <v>2.8000000000000001E-2</v>
          </cell>
          <cell r="EL621">
            <v>2.8000000000000001E-2</v>
          </cell>
          <cell r="EN621">
            <v>0.04</v>
          </cell>
          <cell r="EO621">
            <v>0.34100000000000003</v>
          </cell>
          <cell r="EP621">
            <v>0.25</v>
          </cell>
          <cell r="ER621">
            <v>2.8000000000000001E-2</v>
          </cell>
          <cell r="ES621">
            <v>2.8000000000000001E-2</v>
          </cell>
          <cell r="ET621">
            <v>6.8000000000000005E-2</v>
          </cell>
          <cell r="EV621">
            <v>7.3999999999999996E-2</v>
          </cell>
          <cell r="EW621">
            <v>0.59699999999999998</v>
          </cell>
          <cell r="EX621">
            <v>0.65300000000000002</v>
          </cell>
          <cell r="EZ621">
            <v>8.7899999999999991</v>
          </cell>
          <cell r="FA621">
            <v>6.0000000000000001E-3</v>
          </cell>
          <cell r="FB621">
            <v>0</v>
          </cell>
          <cell r="FC621">
            <v>1.0999999999999999E-2</v>
          </cell>
          <cell r="FD621">
            <v>1.7000000000000001E-2</v>
          </cell>
          <cell r="FE621">
            <v>2.8000000000000001E-2</v>
          </cell>
          <cell r="FF621">
            <v>4.4999999999999998E-2</v>
          </cell>
          <cell r="FG621">
            <v>4.4999999999999998E-2</v>
          </cell>
          <cell r="FH621">
            <v>0.13600000000000001</v>
          </cell>
          <cell r="FI621">
            <v>0.19900000000000001</v>
          </cell>
          <cell r="FJ621">
            <v>0.47199999999999998</v>
          </cell>
          <cell r="FK621">
            <v>0.04</v>
          </cell>
          <cell r="GA621">
            <v>7.3999999999999996E-2</v>
          </cell>
          <cell r="GB621">
            <v>8.5000000000000006E-2</v>
          </cell>
          <cell r="GC621">
            <v>0.40899999999999997</v>
          </cell>
          <cell r="GD621">
            <v>0.14199999999999999</v>
          </cell>
          <cell r="GE621">
            <v>0.25600000000000001</v>
          </cell>
          <cell r="GF621">
            <v>0.13600000000000001</v>
          </cell>
          <cell r="GG621">
            <v>0.51100000000000001</v>
          </cell>
          <cell r="GH621">
            <v>0.5</v>
          </cell>
          <cell r="GI621">
            <v>0.26100000000000001</v>
          </cell>
          <cell r="GJ621">
            <v>0.48299999999999998</v>
          </cell>
          <cell r="GK621">
            <v>0.41499999999999998</v>
          </cell>
          <cell r="GL621">
            <v>0.45500000000000002</v>
          </cell>
          <cell r="GM621">
            <v>0.375</v>
          </cell>
          <cell r="GN621">
            <v>0.29499999999999998</v>
          </cell>
          <cell r="GO621">
            <v>0.222</v>
          </cell>
          <cell r="GP621">
            <v>0.313</v>
          </cell>
          <cell r="GQ621">
            <v>0.27300000000000002</v>
          </cell>
          <cell r="GR621">
            <v>0.34699999999999998</v>
          </cell>
          <cell r="GS621">
            <v>1.0999999999999999E-2</v>
          </cell>
          <cell r="GT621">
            <v>6.8000000000000005E-2</v>
          </cell>
          <cell r="GU621">
            <v>6.3E-2</v>
          </cell>
          <cell r="GV621">
            <v>2.8000000000000001E-2</v>
          </cell>
          <cell r="GW621">
            <v>2.3E-2</v>
          </cell>
          <cell r="GX621">
            <v>1.7000000000000001E-2</v>
          </cell>
          <cell r="GY621">
            <v>0</v>
          </cell>
          <cell r="GZ621">
            <v>2.3E-2</v>
          </cell>
          <cell r="HA621">
            <v>1.0999999999999999E-2</v>
          </cell>
          <cell r="HB621">
            <v>0</v>
          </cell>
          <cell r="HC621">
            <v>0</v>
          </cell>
          <cell r="HD621">
            <v>0</v>
          </cell>
          <cell r="HE621">
            <v>2.8000000000000001E-2</v>
          </cell>
          <cell r="HF621">
            <v>2.8000000000000001E-2</v>
          </cell>
          <cell r="HG621">
            <v>3.4000000000000002E-2</v>
          </cell>
          <cell r="HH621">
            <v>3.4000000000000002E-2</v>
          </cell>
          <cell r="HI621">
            <v>3.4000000000000002E-2</v>
          </cell>
          <cell r="HJ621">
            <v>4.4999999999999998E-2</v>
          </cell>
        </row>
        <row r="622">
          <cell r="G622" t="str">
            <v>CALMECA</v>
          </cell>
          <cell r="L622" t="str">
            <v>Pershing Elementary Network</v>
          </cell>
          <cell r="AB622">
            <v>610353</v>
          </cell>
          <cell r="AR622" t="str">
            <v>63</v>
          </cell>
          <cell r="AS622" t="str">
            <v>strong</v>
          </cell>
          <cell r="AT622" t="str">
            <v>strong</v>
          </cell>
          <cell r="AU622" t="str">
            <v>very strong</v>
          </cell>
          <cell r="AV622">
            <v>74</v>
          </cell>
          <cell r="AW622">
            <v>75</v>
          </cell>
          <cell r="AX622">
            <v>87</v>
          </cell>
          <cell r="AY622">
            <v>271</v>
          </cell>
          <cell r="AZ622">
            <v>8</v>
          </cell>
          <cell r="BA622">
            <v>3</v>
          </cell>
          <cell r="BB622">
            <v>1</v>
          </cell>
          <cell r="BC622">
            <v>249</v>
          </cell>
          <cell r="BI622">
            <v>4.0000000000000001E-3</v>
          </cell>
          <cell r="BJ622">
            <v>4.0000000000000001E-3</v>
          </cell>
          <cell r="BK622">
            <v>1.7999999999999999E-2</v>
          </cell>
          <cell r="BL622">
            <v>7.0000000000000001E-3</v>
          </cell>
          <cell r="BM622">
            <v>1.4999999999999999E-2</v>
          </cell>
          <cell r="BN622">
            <v>6.3E-2</v>
          </cell>
          <cell r="BO622">
            <v>1.0999999999999999E-2</v>
          </cell>
          <cell r="BP622">
            <v>1.7999999999999999E-2</v>
          </cell>
          <cell r="BQ622">
            <v>1.7999999999999999E-2</v>
          </cell>
          <cell r="BR622">
            <v>3.6999999999999998E-2</v>
          </cell>
          <cell r="BS622">
            <v>5.8999999999999997E-2</v>
          </cell>
          <cell r="BT622">
            <v>8.1000000000000003E-2</v>
          </cell>
          <cell r="BU622">
            <v>0.19900000000000001</v>
          </cell>
          <cell r="BV622">
            <v>0.14799999999999999</v>
          </cell>
          <cell r="BW622">
            <v>0.221</v>
          </cell>
          <cell r="BX622">
            <v>0.155</v>
          </cell>
          <cell r="BY622">
            <v>0.28399999999999997</v>
          </cell>
          <cell r="BZ622">
            <v>0.251</v>
          </cell>
          <cell r="CA622">
            <v>3.3000000000000002E-2</v>
          </cell>
          <cell r="CB622">
            <v>1.7999999999999999E-2</v>
          </cell>
          <cell r="CC622">
            <v>0.03</v>
          </cell>
          <cell r="CD622">
            <v>2.5999999999999999E-2</v>
          </cell>
          <cell r="CE622">
            <v>0.03</v>
          </cell>
          <cell r="CF622">
            <v>4.1000000000000002E-2</v>
          </cell>
          <cell r="CG622">
            <v>0.753</v>
          </cell>
          <cell r="CH622">
            <v>0.81200000000000006</v>
          </cell>
          <cell r="CI622">
            <v>0.71199999999999997</v>
          </cell>
          <cell r="CJ622">
            <v>0.77500000000000002</v>
          </cell>
          <cell r="CK622">
            <v>0.61299999999999999</v>
          </cell>
          <cell r="CL622">
            <v>0.56499999999999995</v>
          </cell>
          <cell r="CM622">
            <v>0</v>
          </cell>
          <cell r="CN622">
            <v>4.0000000000000001E-3</v>
          </cell>
          <cell r="CO622">
            <v>4.0000000000000001E-3</v>
          </cell>
          <cell r="CP622">
            <v>4.0000000000000001E-3</v>
          </cell>
          <cell r="CQ622">
            <v>4.0000000000000001E-3</v>
          </cell>
          <cell r="CR622">
            <v>4.0000000000000001E-3</v>
          </cell>
          <cell r="CS622">
            <v>7.0000000000000001E-3</v>
          </cell>
          <cell r="CT622">
            <v>4.3999999999999997E-2</v>
          </cell>
          <cell r="CU622">
            <v>7.0000000000000001E-3</v>
          </cell>
          <cell r="CV622">
            <v>4.0000000000000001E-3</v>
          </cell>
          <cell r="CW622">
            <v>4.0000000000000001E-3</v>
          </cell>
          <cell r="CX622">
            <v>2.1999999999999999E-2</v>
          </cell>
          <cell r="CY622">
            <v>2.1999999999999999E-2</v>
          </cell>
          <cell r="CZ622">
            <v>1.4999999999999999E-2</v>
          </cell>
          <cell r="DA622">
            <v>2.1999999999999999E-2</v>
          </cell>
          <cell r="DB622">
            <v>4.3999999999999997E-2</v>
          </cell>
          <cell r="DC622">
            <v>6.3E-2</v>
          </cell>
          <cell r="DD622">
            <v>4.8000000000000001E-2</v>
          </cell>
          <cell r="DE622">
            <v>6.6000000000000003E-2</v>
          </cell>
          <cell r="DF622">
            <v>0.129</v>
          </cell>
          <cell r="DG622">
            <v>0.14000000000000001</v>
          </cell>
          <cell r="DH622">
            <v>0.125</v>
          </cell>
          <cell r="DI622">
            <v>0.125</v>
          </cell>
          <cell r="DJ622">
            <v>0.151</v>
          </cell>
          <cell r="DK622">
            <v>0.221</v>
          </cell>
          <cell r="DL622">
            <v>0.17299999999999999</v>
          </cell>
          <cell r="DM622">
            <v>0.16200000000000001</v>
          </cell>
          <cell r="DN622">
            <v>1.7999999999999999E-2</v>
          </cell>
          <cell r="DO622">
            <v>1.7999999999999999E-2</v>
          </cell>
          <cell r="DP622">
            <v>1.0999999999999999E-2</v>
          </cell>
          <cell r="DQ622">
            <v>7.0000000000000001E-3</v>
          </cell>
          <cell r="DR622">
            <v>1.7999999999999999E-2</v>
          </cell>
          <cell r="DS622">
            <v>1.0999999999999999E-2</v>
          </cell>
          <cell r="DT622">
            <v>1.7999999999999999E-2</v>
          </cell>
          <cell r="DU622">
            <v>1.4999999999999999E-2</v>
          </cell>
          <cell r="DV622">
            <v>1.7999999999999999E-2</v>
          </cell>
          <cell r="DW622">
            <v>0.91100000000000003</v>
          </cell>
          <cell r="DX622">
            <v>0.84499999999999997</v>
          </cell>
          <cell r="DY622">
            <v>0.82299999999999995</v>
          </cell>
          <cell r="DZ622">
            <v>0.84099999999999997</v>
          </cell>
          <cell r="EA622">
            <v>0.83799999999999997</v>
          </cell>
          <cell r="EB622">
            <v>0.81200000000000006</v>
          </cell>
          <cell r="EC622">
            <v>0.70799999999999996</v>
          </cell>
          <cell r="ED622">
            <v>0.70499999999999996</v>
          </cell>
          <cell r="EE622">
            <v>0.76400000000000001</v>
          </cell>
          <cell r="EF622">
            <v>0.48699999999999999</v>
          </cell>
          <cell r="EG622">
            <v>1.0999999999999999E-2</v>
          </cell>
          <cell r="EH622">
            <v>7.0000000000000001E-3</v>
          </cell>
          <cell r="EJ622">
            <v>0.192</v>
          </cell>
          <cell r="EK622">
            <v>4.3999999999999997E-2</v>
          </cell>
          <cell r="EL622">
            <v>1.0999999999999999E-2</v>
          </cell>
          <cell r="EN622">
            <v>0.11799999999999999</v>
          </cell>
          <cell r="EO622">
            <v>0.22500000000000001</v>
          </cell>
          <cell r="EP622">
            <v>0.14399999999999999</v>
          </cell>
          <cell r="ER622">
            <v>7.6999999999999999E-2</v>
          </cell>
          <cell r="ES622">
            <v>3.6999999999999998E-2</v>
          </cell>
          <cell r="ET622">
            <v>7.3999999999999996E-2</v>
          </cell>
          <cell r="EV622">
            <v>0.125</v>
          </cell>
          <cell r="EW622">
            <v>0.68300000000000005</v>
          </cell>
          <cell r="EX622">
            <v>0.76400000000000001</v>
          </cell>
          <cell r="EZ622">
            <v>9.43</v>
          </cell>
          <cell r="FA622">
            <v>0</v>
          </cell>
          <cell r="FB622">
            <v>4.0000000000000001E-3</v>
          </cell>
          <cell r="FC622">
            <v>4.0000000000000001E-3</v>
          </cell>
          <cell r="FD622">
            <v>4.0000000000000001E-3</v>
          </cell>
          <cell r="FE622">
            <v>1.7999999999999999E-2</v>
          </cell>
          <cell r="FF622">
            <v>7.0000000000000001E-3</v>
          </cell>
          <cell r="FG622">
            <v>2.5999999999999999E-2</v>
          </cell>
          <cell r="FH622">
            <v>6.6000000000000003E-2</v>
          </cell>
          <cell r="FI622">
            <v>0.13300000000000001</v>
          </cell>
          <cell r="FJ622">
            <v>0.69399999999999995</v>
          </cell>
          <cell r="FK622">
            <v>4.3999999999999997E-2</v>
          </cell>
          <cell r="GA622">
            <v>0</v>
          </cell>
          <cell r="GB622">
            <v>1.0999999999999999E-2</v>
          </cell>
          <cell r="GC622">
            <v>4.0000000000000001E-3</v>
          </cell>
          <cell r="GD622">
            <v>7.0000000000000001E-3</v>
          </cell>
          <cell r="GE622">
            <v>4.8000000000000001E-2</v>
          </cell>
          <cell r="GF622">
            <v>0</v>
          </cell>
          <cell r="GG622">
            <v>0.19600000000000001</v>
          </cell>
          <cell r="GH622">
            <v>0.185</v>
          </cell>
          <cell r="GI622">
            <v>0.17299999999999999</v>
          </cell>
          <cell r="GJ622">
            <v>0.192</v>
          </cell>
          <cell r="GK622">
            <v>0.247</v>
          </cell>
          <cell r="GL622">
            <v>0.159</v>
          </cell>
          <cell r="GM622">
            <v>0.73099999999999998</v>
          </cell>
          <cell r="GN622">
            <v>0.60499999999999998</v>
          </cell>
          <cell r="GO622">
            <v>0.69699999999999995</v>
          </cell>
          <cell r="GP622">
            <v>0.70099999999999996</v>
          </cell>
          <cell r="GQ622">
            <v>0.59399999999999997</v>
          </cell>
          <cell r="GR622">
            <v>0.76</v>
          </cell>
          <cell r="GS622">
            <v>1.4999999999999999E-2</v>
          </cell>
          <cell r="GT622">
            <v>0.129</v>
          </cell>
          <cell r="GU622">
            <v>5.1999999999999998E-2</v>
          </cell>
          <cell r="GV622">
            <v>2.5999999999999999E-2</v>
          </cell>
          <cell r="GW622">
            <v>3.3000000000000002E-2</v>
          </cell>
          <cell r="GX622">
            <v>1.4999999999999999E-2</v>
          </cell>
          <cell r="GY622">
            <v>1.7999999999999999E-2</v>
          </cell>
          <cell r="GZ622">
            <v>1.7999999999999999E-2</v>
          </cell>
          <cell r="HA622">
            <v>2.1999999999999999E-2</v>
          </cell>
          <cell r="HB622">
            <v>2.1999999999999999E-2</v>
          </cell>
          <cell r="HC622">
            <v>0.03</v>
          </cell>
          <cell r="HD622">
            <v>2.1999999999999999E-2</v>
          </cell>
          <cell r="HE622">
            <v>4.1000000000000002E-2</v>
          </cell>
          <cell r="HF622">
            <v>5.1999999999999998E-2</v>
          </cell>
          <cell r="HG622">
            <v>5.1999999999999998E-2</v>
          </cell>
          <cell r="HH622">
            <v>5.1999999999999998E-2</v>
          </cell>
          <cell r="HI622">
            <v>4.8000000000000001E-2</v>
          </cell>
          <cell r="HJ622">
            <v>4.3999999999999997E-2</v>
          </cell>
        </row>
        <row r="623">
          <cell r="G623" t="str">
            <v>NORTH RIVER</v>
          </cell>
          <cell r="L623" t="str">
            <v>O'Hare Elementary Network</v>
          </cell>
          <cell r="AB623">
            <v>610354</v>
          </cell>
          <cell r="AR623" t="str">
            <v>38</v>
          </cell>
          <cell r="AS623" t="str">
            <v>neutral</v>
          </cell>
          <cell r="AT623" t="str">
            <v>weak</v>
          </cell>
          <cell r="AU623" t="str">
            <v>neutral</v>
          </cell>
          <cell r="AV623">
            <v>41</v>
          </cell>
          <cell r="AW623">
            <v>37</v>
          </cell>
          <cell r="AX623">
            <v>56</v>
          </cell>
          <cell r="AY623">
            <v>85</v>
          </cell>
          <cell r="AZ623">
            <v>5</v>
          </cell>
          <cell r="BA623">
            <v>3</v>
          </cell>
          <cell r="BB623">
            <v>8</v>
          </cell>
          <cell r="BC623">
            <v>65</v>
          </cell>
          <cell r="BI623">
            <v>1.2E-2</v>
          </cell>
          <cell r="BJ623">
            <v>2.4E-2</v>
          </cell>
          <cell r="BK623">
            <v>2.4E-2</v>
          </cell>
          <cell r="BL623">
            <v>0</v>
          </cell>
          <cell r="BM623">
            <v>0</v>
          </cell>
          <cell r="BN623">
            <v>3.5000000000000003E-2</v>
          </cell>
          <cell r="BO623">
            <v>9.4E-2</v>
          </cell>
          <cell r="BP623">
            <v>4.7E-2</v>
          </cell>
          <cell r="BQ623">
            <v>5.8999999999999997E-2</v>
          </cell>
          <cell r="BR623">
            <v>8.2000000000000003E-2</v>
          </cell>
          <cell r="BS623">
            <v>0.188</v>
          </cell>
          <cell r="BT623">
            <v>0.224</v>
          </cell>
          <cell r="BU623">
            <v>0.4</v>
          </cell>
          <cell r="BV623">
            <v>0.28199999999999997</v>
          </cell>
          <cell r="BW623">
            <v>0.4</v>
          </cell>
          <cell r="BX623">
            <v>0.17599999999999999</v>
          </cell>
          <cell r="BY623">
            <v>0.28199999999999997</v>
          </cell>
          <cell r="BZ623">
            <v>0.247</v>
          </cell>
          <cell r="CA623">
            <v>0</v>
          </cell>
          <cell r="CB623">
            <v>1.2E-2</v>
          </cell>
          <cell r="CC623">
            <v>3.5000000000000003E-2</v>
          </cell>
          <cell r="CD623">
            <v>2.4E-2</v>
          </cell>
          <cell r="CE623">
            <v>1.2E-2</v>
          </cell>
          <cell r="CF623">
            <v>2.4E-2</v>
          </cell>
          <cell r="CG623">
            <v>0.49399999999999999</v>
          </cell>
          <cell r="CH623">
            <v>0.63500000000000001</v>
          </cell>
          <cell r="CI623">
            <v>0.48199999999999998</v>
          </cell>
          <cell r="CJ623">
            <v>0.71799999999999997</v>
          </cell>
          <cell r="CK623">
            <v>0.51800000000000002</v>
          </cell>
          <cell r="CL623">
            <v>0.47099999999999997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2.4E-2</v>
          </cell>
          <cell r="CT623">
            <v>9.4E-2</v>
          </cell>
          <cell r="CU623">
            <v>1.2E-2</v>
          </cell>
          <cell r="CV623">
            <v>2.4E-2</v>
          </cell>
          <cell r="CW623">
            <v>4.7E-2</v>
          </cell>
          <cell r="CX623">
            <v>4.7E-2</v>
          </cell>
          <cell r="CY623">
            <v>4.7E-2</v>
          </cell>
          <cell r="CZ623">
            <v>2.4E-2</v>
          </cell>
          <cell r="DA623">
            <v>3.5000000000000003E-2</v>
          </cell>
          <cell r="DB623">
            <v>9.4E-2</v>
          </cell>
          <cell r="DC623">
            <v>0.11799999999999999</v>
          </cell>
          <cell r="DD623">
            <v>0.11799999999999999</v>
          </cell>
          <cell r="DE623">
            <v>0.188</v>
          </cell>
          <cell r="DF623">
            <v>0.16500000000000001</v>
          </cell>
          <cell r="DG623">
            <v>0.21199999999999999</v>
          </cell>
          <cell r="DH623">
            <v>0.23499999999999999</v>
          </cell>
          <cell r="DI623">
            <v>0.247</v>
          </cell>
          <cell r="DJ623">
            <v>0.36499999999999999</v>
          </cell>
          <cell r="DK623">
            <v>0.34100000000000003</v>
          </cell>
          <cell r="DL623">
            <v>0.23499999999999999</v>
          </cell>
          <cell r="DM623">
            <v>0.28199999999999997</v>
          </cell>
          <cell r="DN623">
            <v>0</v>
          </cell>
          <cell r="DO623">
            <v>0</v>
          </cell>
          <cell r="DP623">
            <v>4.7E-2</v>
          </cell>
          <cell r="DQ623">
            <v>1.2E-2</v>
          </cell>
          <cell r="DR623">
            <v>0</v>
          </cell>
          <cell r="DS623">
            <v>1.2E-2</v>
          </cell>
          <cell r="DT623">
            <v>1.2E-2</v>
          </cell>
          <cell r="DU623">
            <v>1.2E-2</v>
          </cell>
          <cell r="DV623">
            <v>1.2E-2</v>
          </cell>
          <cell r="DW623">
            <v>0.78800000000000003</v>
          </cell>
          <cell r="DX623">
            <v>0.78800000000000003</v>
          </cell>
          <cell r="DY623">
            <v>0.69399999999999995</v>
          </cell>
          <cell r="DZ623">
            <v>0.70599999999999996</v>
          </cell>
          <cell r="EA623">
            <v>0.72899999999999998</v>
          </cell>
          <cell r="EB623">
            <v>0.58799999999999997</v>
          </cell>
          <cell r="EC623">
            <v>0.52900000000000003</v>
          </cell>
          <cell r="ED623">
            <v>0.54100000000000004</v>
          </cell>
          <cell r="EE623">
            <v>0.57599999999999996</v>
          </cell>
          <cell r="EF623">
            <v>0.6</v>
          </cell>
          <cell r="EG623">
            <v>2.4E-2</v>
          </cell>
          <cell r="EH623">
            <v>2.4E-2</v>
          </cell>
          <cell r="EJ623">
            <v>0.14099999999999999</v>
          </cell>
          <cell r="EK623">
            <v>3.5000000000000003E-2</v>
          </cell>
          <cell r="EL623">
            <v>0</v>
          </cell>
          <cell r="EN623">
            <v>0.14099999999999999</v>
          </cell>
          <cell r="EO623">
            <v>0.35299999999999998</v>
          </cell>
          <cell r="EP623">
            <v>0.28199999999999997</v>
          </cell>
          <cell r="ER623">
            <v>7.0999999999999994E-2</v>
          </cell>
          <cell r="ES623">
            <v>1.2E-2</v>
          </cell>
          <cell r="ET623">
            <v>7.0999999999999994E-2</v>
          </cell>
          <cell r="EV623">
            <v>4.7E-2</v>
          </cell>
          <cell r="EW623">
            <v>0.57599999999999996</v>
          </cell>
          <cell r="EX623">
            <v>0.624</v>
          </cell>
          <cell r="EZ623">
            <v>8.44</v>
          </cell>
          <cell r="FA623">
            <v>0</v>
          </cell>
          <cell r="FB623">
            <v>0</v>
          </cell>
          <cell r="FC623">
            <v>4.7E-2</v>
          </cell>
          <cell r="FD623">
            <v>0</v>
          </cell>
          <cell r="FE623">
            <v>9.4E-2</v>
          </cell>
          <cell r="FF623">
            <v>3.5000000000000003E-2</v>
          </cell>
          <cell r="FG623">
            <v>3.5000000000000003E-2</v>
          </cell>
          <cell r="FH623">
            <v>0.17599999999999999</v>
          </cell>
          <cell r="FI623">
            <v>0.16500000000000001</v>
          </cell>
          <cell r="FJ623">
            <v>0.44700000000000001</v>
          </cell>
          <cell r="FK623">
            <v>0</v>
          </cell>
          <cell r="GA623">
            <v>0</v>
          </cell>
          <cell r="GB623">
            <v>1.2E-2</v>
          </cell>
          <cell r="GC623">
            <v>1.2E-2</v>
          </cell>
          <cell r="GD623">
            <v>3.5000000000000003E-2</v>
          </cell>
          <cell r="GE623">
            <v>4.7E-2</v>
          </cell>
          <cell r="GF623">
            <v>2.4E-2</v>
          </cell>
          <cell r="GG623">
            <v>0.29399999999999998</v>
          </cell>
          <cell r="GH623">
            <v>0.30599999999999999</v>
          </cell>
          <cell r="GI623">
            <v>0.29399999999999998</v>
          </cell>
          <cell r="GJ623">
            <v>0.36499999999999999</v>
          </cell>
          <cell r="GK623">
            <v>0.44700000000000001</v>
          </cell>
          <cell r="GL623">
            <v>0.25900000000000001</v>
          </cell>
          <cell r="GM623">
            <v>0.61199999999999999</v>
          </cell>
          <cell r="GN623">
            <v>0.435</v>
          </cell>
          <cell r="GO623">
            <v>0.50600000000000001</v>
          </cell>
          <cell r="GP623">
            <v>0.44700000000000001</v>
          </cell>
          <cell r="GQ623">
            <v>0.34100000000000003</v>
          </cell>
          <cell r="GR623">
            <v>0.63500000000000001</v>
          </cell>
          <cell r="GS623">
            <v>4.7E-2</v>
          </cell>
          <cell r="GT623">
            <v>0.17599999999999999</v>
          </cell>
          <cell r="GU623">
            <v>0.129</v>
          </cell>
          <cell r="GV623">
            <v>9.4E-2</v>
          </cell>
          <cell r="GW623">
            <v>9.4E-2</v>
          </cell>
          <cell r="GX623">
            <v>2.4E-2</v>
          </cell>
          <cell r="GY623">
            <v>1.2E-2</v>
          </cell>
          <cell r="GZ623">
            <v>4.7E-2</v>
          </cell>
          <cell r="HA623">
            <v>2.4E-2</v>
          </cell>
          <cell r="HB623">
            <v>2.4E-2</v>
          </cell>
          <cell r="HC623">
            <v>5.8999999999999997E-2</v>
          </cell>
          <cell r="HD623">
            <v>2.4E-2</v>
          </cell>
          <cell r="HE623">
            <v>3.5000000000000003E-2</v>
          </cell>
          <cell r="HF623">
            <v>2.4E-2</v>
          </cell>
          <cell r="HG623">
            <v>3.5000000000000003E-2</v>
          </cell>
          <cell r="HH623">
            <v>3.5000000000000003E-2</v>
          </cell>
          <cell r="HI623">
            <v>1.2E-2</v>
          </cell>
          <cell r="HJ623">
            <v>3.5000000000000003E-2</v>
          </cell>
        </row>
        <row r="624">
          <cell r="G624" t="str">
            <v>COURTENAY</v>
          </cell>
          <cell r="L624" t="str">
            <v>Ravenswood-Ridge Elementary Network</v>
          </cell>
          <cell r="AB624">
            <v>610355</v>
          </cell>
          <cell r="AR624" t="str">
            <v>58</v>
          </cell>
          <cell r="AS624" t="str">
            <v>very strong</v>
          </cell>
          <cell r="AT624" t="str">
            <v>neutral</v>
          </cell>
          <cell r="AU624" t="str">
            <v>weak</v>
          </cell>
          <cell r="AV624">
            <v>82</v>
          </cell>
          <cell r="AW624">
            <v>49</v>
          </cell>
          <cell r="AX624">
            <v>27</v>
          </cell>
          <cell r="AY624">
            <v>96</v>
          </cell>
          <cell r="AZ624">
            <v>20</v>
          </cell>
          <cell r="BA624">
            <v>4</v>
          </cell>
          <cell r="BB624">
            <v>17</v>
          </cell>
          <cell r="BC624">
            <v>47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0.01</v>
          </cell>
          <cell r="BN624">
            <v>0.01</v>
          </cell>
          <cell r="BO624">
            <v>3.1E-2</v>
          </cell>
          <cell r="BP624">
            <v>0</v>
          </cell>
          <cell r="BQ624">
            <v>0</v>
          </cell>
          <cell r="BR624">
            <v>0.01</v>
          </cell>
          <cell r="BS624">
            <v>7.2999999999999995E-2</v>
          </cell>
          <cell r="BT624">
            <v>0.115</v>
          </cell>
          <cell r="BU624">
            <v>0.22900000000000001</v>
          </cell>
          <cell r="BV624">
            <v>0.125</v>
          </cell>
          <cell r="BW624">
            <v>0.25</v>
          </cell>
          <cell r="BX624">
            <v>0.125</v>
          </cell>
          <cell r="BY624">
            <v>0.22900000000000001</v>
          </cell>
          <cell r="BZ624">
            <v>0.22900000000000001</v>
          </cell>
          <cell r="CA624">
            <v>0.01</v>
          </cell>
          <cell r="CB624">
            <v>3.1E-2</v>
          </cell>
          <cell r="CC624">
            <v>0</v>
          </cell>
          <cell r="CD624">
            <v>0.01</v>
          </cell>
          <cell r="CE624">
            <v>0.01</v>
          </cell>
          <cell r="CF624">
            <v>2.1000000000000001E-2</v>
          </cell>
          <cell r="CG624">
            <v>0.72899999999999998</v>
          </cell>
          <cell r="CH624">
            <v>0.84399999999999997</v>
          </cell>
          <cell r="CI624">
            <v>0.75</v>
          </cell>
          <cell r="CJ624">
            <v>0.85399999999999998</v>
          </cell>
          <cell r="CK624">
            <v>0.67700000000000005</v>
          </cell>
          <cell r="CL624">
            <v>0.625</v>
          </cell>
          <cell r="CM624">
            <v>0</v>
          </cell>
          <cell r="CN624">
            <v>0</v>
          </cell>
          <cell r="CO624">
            <v>0</v>
          </cell>
          <cell r="CP624">
            <v>0.01</v>
          </cell>
          <cell r="CQ624">
            <v>0</v>
          </cell>
          <cell r="CR624">
            <v>0</v>
          </cell>
          <cell r="CS624">
            <v>3.1E-2</v>
          </cell>
          <cell r="CT624">
            <v>8.3000000000000004E-2</v>
          </cell>
          <cell r="CU624">
            <v>3.1E-2</v>
          </cell>
          <cell r="CV624">
            <v>2.1000000000000001E-2</v>
          </cell>
          <cell r="CW624">
            <v>3.1E-2</v>
          </cell>
          <cell r="CX624">
            <v>0.01</v>
          </cell>
          <cell r="CY624">
            <v>5.1999999999999998E-2</v>
          </cell>
          <cell r="CZ624">
            <v>3.1E-2</v>
          </cell>
          <cell r="DA624">
            <v>5.1999999999999998E-2</v>
          </cell>
          <cell r="DB624">
            <v>6.3E-2</v>
          </cell>
          <cell r="DC624">
            <v>0.13500000000000001</v>
          </cell>
          <cell r="DD624">
            <v>9.4E-2</v>
          </cell>
          <cell r="DE624">
            <v>0.125</v>
          </cell>
          <cell r="DF624">
            <v>0.188</v>
          </cell>
          <cell r="DG624">
            <v>0.17699999999999999</v>
          </cell>
          <cell r="DH624">
            <v>0.125</v>
          </cell>
          <cell r="DI624">
            <v>0.188</v>
          </cell>
          <cell r="DJ624">
            <v>0.219</v>
          </cell>
          <cell r="DK624">
            <v>0.20799999999999999</v>
          </cell>
          <cell r="DL624">
            <v>0.17699999999999999</v>
          </cell>
          <cell r="DM624">
            <v>0.22900000000000001</v>
          </cell>
          <cell r="DN624">
            <v>0.01</v>
          </cell>
          <cell r="DO624">
            <v>2.1000000000000001E-2</v>
          </cell>
          <cell r="DP624">
            <v>4.2000000000000003E-2</v>
          </cell>
          <cell r="DQ624">
            <v>0.01</v>
          </cell>
          <cell r="DR624">
            <v>2.1000000000000001E-2</v>
          </cell>
          <cell r="DS624">
            <v>2.1000000000000001E-2</v>
          </cell>
          <cell r="DT624">
            <v>3.1E-2</v>
          </cell>
          <cell r="DU624">
            <v>0.01</v>
          </cell>
          <cell r="DV624">
            <v>2.1000000000000001E-2</v>
          </cell>
          <cell r="DW624">
            <v>0.84399999999999997</v>
          </cell>
          <cell r="DX624">
            <v>0.76</v>
          </cell>
          <cell r="DY624">
            <v>0.77100000000000002</v>
          </cell>
          <cell r="DZ624">
            <v>0.80200000000000005</v>
          </cell>
          <cell r="EA624">
            <v>0.76</v>
          </cell>
          <cell r="EB624">
            <v>0.70799999999999996</v>
          </cell>
          <cell r="EC624">
            <v>0.66700000000000004</v>
          </cell>
          <cell r="ED624">
            <v>0.59399999999999997</v>
          </cell>
          <cell r="EE624">
            <v>0.625</v>
          </cell>
          <cell r="EF624">
            <v>0.45800000000000002</v>
          </cell>
          <cell r="EG624">
            <v>0</v>
          </cell>
          <cell r="EH624">
            <v>0</v>
          </cell>
          <cell r="EJ624">
            <v>0.32300000000000001</v>
          </cell>
          <cell r="EK624">
            <v>0.01</v>
          </cell>
          <cell r="EL624">
            <v>0</v>
          </cell>
          <cell r="EN624">
            <v>5.1999999999999998E-2</v>
          </cell>
          <cell r="EO624">
            <v>0.20799999999999999</v>
          </cell>
          <cell r="EP624">
            <v>0.20799999999999999</v>
          </cell>
          <cell r="ER624">
            <v>5.1999999999999998E-2</v>
          </cell>
          <cell r="ES624">
            <v>9.4E-2</v>
          </cell>
          <cell r="ET624">
            <v>5.1999999999999998E-2</v>
          </cell>
          <cell r="EV624">
            <v>0.115</v>
          </cell>
          <cell r="EW624">
            <v>0.68799999999999994</v>
          </cell>
          <cell r="EX624">
            <v>0.74</v>
          </cell>
          <cell r="EZ624">
            <v>9.23</v>
          </cell>
          <cell r="FA624">
            <v>0</v>
          </cell>
          <cell r="FB624">
            <v>0</v>
          </cell>
          <cell r="FC624">
            <v>0.01</v>
          </cell>
          <cell r="FD624">
            <v>0.01</v>
          </cell>
          <cell r="FE624">
            <v>0.01</v>
          </cell>
          <cell r="FF624">
            <v>0.01</v>
          </cell>
          <cell r="FG624">
            <v>3.1E-2</v>
          </cell>
          <cell r="FH624">
            <v>0.14599999999999999</v>
          </cell>
          <cell r="FI624">
            <v>0.115</v>
          </cell>
          <cell r="FJ624">
            <v>0.61499999999999999</v>
          </cell>
          <cell r="FK624">
            <v>5.1999999999999998E-2</v>
          </cell>
          <cell r="GA624">
            <v>2.1000000000000001E-2</v>
          </cell>
          <cell r="GB624">
            <v>3.1E-2</v>
          </cell>
          <cell r="GC624">
            <v>9.4E-2</v>
          </cell>
          <cell r="GD624">
            <v>0.20799999999999999</v>
          </cell>
          <cell r="GE624">
            <v>0.17699999999999999</v>
          </cell>
          <cell r="GF624">
            <v>0.01</v>
          </cell>
          <cell r="GG624">
            <v>0.36499999999999999</v>
          </cell>
          <cell r="GH624">
            <v>0.33300000000000002</v>
          </cell>
          <cell r="GI624">
            <v>0.30199999999999999</v>
          </cell>
          <cell r="GJ624">
            <v>0.41699999999999998</v>
          </cell>
          <cell r="GK624">
            <v>0.36499999999999999</v>
          </cell>
          <cell r="GL624">
            <v>0.30199999999999999</v>
          </cell>
          <cell r="GM624">
            <v>0.53100000000000003</v>
          </cell>
          <cell r="GN624">
            <v>0.34399999999999997</v>
          </cell>
          <cell r="GO624">
            <v>0.33300000000000002</v>
          </cell>
          <cell r="GP624">
            <v>0.22900000000000001</v>
          </cell>
          <cell r="GQ624">
            <v>0.32300000000000001</v>
          </cell>
          <cell r="GR624">
            <v>0.61499999999999999</v>
          </cell>
          <cell r="GS624">
            <v>2.1000000000000001E-2</v>
          </cell>
          <cell r="GT624">
            <v>0.20799999999999999</v>
          </cell>
          <cell r="GU624">
            <v>0.188</v>
          </cell>
          <cell r="GV624">
            <v>3.1E-2</v>
          </cell>
          <cell r="GW624">
            <v>3.1E-2</v>
          </cell>
          <cell r="GX624">
            <v>0</v>
          </cell>
          <cell r="GY624">
            <v>0.01</v>
          </cell>
          <cell r="GZ624">
            <v>3.1E-2</v>
          </cell>
          <cell r="HA624">
            <v>4.2000000000000003E-2</v>
          </cell>
          <cell r="HB624">
            <v>3.1E-2</v>
          </cell>
          <cell r="HC624">
            <v>4.2000000000000003E-2</v>
          </cell>
          <cell r="HD624">
            <v>2.1000000000000001E-2</v>
          </cell>
          <cell r="HE624">
            <v>5.1999999999999998E-2</v>
          </cell>
          <cell r="HF624">
            <v>5.1999999999999998E-2</v>
          </cell>
          <cell r="HG624">
            <v>4.2000000000000003E-2</v>
          </cell>
          <cell r="HH624">
            <v>8.3000000000000004E-2</v>
          </cell>
          <cell r="HI624">
            <v>6.3E-2</v>
          </cell>
          <cell r="HJ624">
            <v>5.1999999999999998E-2</v>
          </cell>
        </row>
        <row r="625">
          <cell r="G625" t="str">
            <v>SPRY HS</v>
          </cell>
          <cell r="L625" t="str">
            <v>West Side High School Network</v>
          </cell>
          <cell r="AB625">
            <v>610357</v>
          </cell>
          <cell r="AR625" t="str">
            <v>&gt; 75</v>
          </cell>
          <cell r="AS625" t="str">
            <v>strong</v>
          </cell>
          <cell r="AT625" t="str">
            <v>strong</v>
          </cell>
          <cell r="AU625" t="str">
            <v>neutral</v>
          </cell>
          <cell r="AV625">
            <v>60</v>
          </cell>
          <cell r="AW625">
            <v>74</v>
          </cell>
          <cell r="AX625">
            <v>49</v>
          </cell>
          <cell r="AY625">
            <v>130</v>
          </cell>
          <cell r="AZ625">
            <v>0</v>
          </cell>
          <cell r="BA625">
            <v>0</v>
          </cell>
          <cell r="BB625">
            <v>0</v>
          </cell>
          <cell r="BC625">
            <v>128</v>
          </cell>
          <cell r="BI625">
            <v>1.4999999999999999E-2</v>
          </cell>
          <cell r="BJ625">
            <v>0</v>
          </cell>
          <cell r="BK625">
            <v>8.0000000000000002E-3</v>
          </cell>
          <cell r="BL625">
            <v>1.4999999999999999E-2</v>
          </cell>
          <cell r="BM625">
            <v>8.0000000000000002E-3</v>
          </cell>
          <cell r="BN625">
            <v>6.2E-2</v>
          </cell>
          <cell r="BO625">
            <v>9.1999999999999998E-2</v>
          </cell>
          <cell r="BP625">
            <v>6.9000000000000006E-2</v>
          </cell>
          <cell r="BQ625">
            <v>5.3999999999999999E-2</v>
          </cell>
          <cell r="BR625">
            <v>5.3999999999999999E-2</v>
          </cell>
          <cell r="BS625">
            <v>0.154</v>
          </cell>
          <cell r="BT625">
            <v>0.14599999999999999</v>
          </cell>
          <cell r="BU625">
            <v>0.32300000000000001</v>
          </cell>
          <cell r="BV625">
            <v>0.254</v>
          </cell>
          <cell r="BW625">
            <v>0.41499999999999998</v>
          </cell>
          <cell r="BX625">
            <v>0.3</v>
          </cell>
          <cell r="BY625">
            <v>0.33100000000000002</v>
          </cell>
          <cell r="BZ625">
            <v>0.32300000000000001</v>
          </cell>
          <cell r="CA625">
            <v>1.4999999999999999E-2</v>
          </cell>
          <cell r="CB625">
            <v>1.4999999999999999E-2</v>
          </cell>
          <cell r="CC625">
            <v>2.3E-2</v>
          </cell>
          <cell r="CD625">
            <v>4.5999999999999999E-2</v>
          </cell>
          <cell r="CE625">
            <v>2.3E-2</v>
          </cell>
          <cell r="CF625">
            <v>1.4999999999999999E-2</v>
          </cell>
          <cell r="CG625">
            <v>0.55400000000000005</v>
          </cell>
          <cell r="CH625">
            <v>0.66200000000000003</v>
          </cell>
          <cell r="CI625">
            <v>0.5</v>
          </cell>
          <cell r="CJ625">
            <v>0.58499999999999996</v>
          </cell>
          <cell r="CK625">
            <v>0.48499999999999999</v>
          </cell>
          <cell r="CL625">
            <v>0.45400000000000001</v>
          </cell>
          <cell r="CM625">
            <v>8.0000000000000002E-3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8.0000000000000002E-3</v>
          </cell>
          <cell r="CS625">
            <v>2.3E-2</v>
          </cell>
          <cell r="CT625">
            <v>6.2E-2</v>
          </cell>
          <cell r="CU625">
            <v>3.7999999999999999E-2</v>
          </cell>
          <cell r="CV625">
            <v>2.3E-2</v>
          </cell>
          <cell r="CW625">
            <v>1.4999999999999999E-2</v>
          </cell>
          <cell r="CX625">
            <v>1.4999999999999999E-2</v>
          </cell>
          <cell r="CY625">
            <v>3.1E-2</v>
          </cell>
          <cell r="CZ625">
            <v>3.7999999999999999E-2</v>
          </cell>
          <cell r="DA625">
            <v>3.1E-2</v>
          </cell>
          <cell r="DB625">
            <v>7.6999999999999999E-2</v>
          </cell>
          <cell r="DC625">
            <v>0.13800000000000001</v>
          </cell>
          <cell r="DD625">
            <v>6.9000000000000006E-2</v>
          </cell>
          <cell r="DE625">
            <v>0.16200000000000001</v>
          </cell>
          <cell r="DF625">
            <v>0.192</v>
          </cell>
          <cell r="DG625">
            <v>0.254</v>
          </cell>
          <cell r="DH625">
            <v>0.27700000000000002</v>
          </cell>
          <cell r="DI625">
            <v>0.17699999999999999</v>
          </cell>
          <cell r="DJ625">
            <v>0.26200000000000001</v>
          </cell>
          <cell r="DK625">
            <v>0.315</v>
          </cell>
          <cell r="DL625">
            <v>0.254</v>
          </cell>
          <cell r="DM625">
            <v>0.29199999999999998</v>
          </cell>
          <cell r="DN625">
            <v>0</v>
          </cell>
          <cell r="DO625">
            <v>0</v>
          </cell>
          <cell r="DP625">
            <v>0</v>
          </cell>
          <cell r="DQ625">
            <v>8.0000000000000002E-3</v>
          </cell>
          <cell r="DR625">
            <v>2.3E-2</v>
          </cell>
          <cell r="DS625">
            <v>3.1E-2</v>
          </cell>
          <cell r="DT625">
            <v>1.4999999999999999E-2</v>
          </cell>
          <cell r="DU625">
            <v>1.4999999999999999E-2</v>
          </cell>
          <cell r="DV625">
            <v>1.4999999999999999E-2</v>
          </cell>
          <cell r="DW625">
            <v>0.80800000000000005</v>
          </cell>
          <cell r="DX625">
            <v>0.79200000000000004</v>
          </cell>
          <cell r="DY625">
            <v>0.73099999999999998</v>
          </cell>
          <cell r="DZ625">
            <v>0.68500000000000005</v>
          </cell>
          <cell r="EA625">
            <v>0.76200000000000001</v>
          </cell>
          <cell r="EB625">
            <v>0.66900000000000004</v>
          </cell>
          <cell r="EC625">
            <v>0.56899999999999995</v>
          </cell>
          <cell r="ED625">
            <v>0.53100000000000003</v>
          </cell>
          <cell r="EE625">
            <v>0.58499999999999996</v>
          </cell>
          <cell r="EF625">
            <v>0.46200000000000002</v>
          </cell>
          <cell r="EG625">
            <v>3.1E-2</v>
          </cell>
          <cell r="EH625">
            <v>1.4999999999999999E-2</v>
          </cell>
          <cell r="EJ625">
            <v>0.215</v>
          </cell>
          <cell r="EK625">
            <v>6.9000000000000006E-2</v>
          </cell>
          <cell r="EL625">
            <v>5.3999999999999999E-2</v>
          </cell>
          <cell r="EN625">
            <v>0.192</v>
          </cell>
          <cell r="EO625">
            <v>0.4</v>
          </cell>
          <cell r="EP625">
            <v>0.28499999999999998</v>
          </cell>
          <cell r="ER625">
            <v>3.7999999999999999E-2</v>
          </cell>
          <cell r="ES625">
            <v>3.1E-2</v>
          </cell>
          <cell r="ET625">
            <v>8.5000000000000006E-2</v>
          </cell>
          <cell r="EV625">
            <v>9.1999999999999998E-2</v>
          </cell>
          <cell r="EW625">
            <v>0.46899999999999997</v>
          </cell>
          <cell r="EX625">
            <v>0.56200000000000006</v>
          </cell>
          <cell r="EZ625">
            <v>9.06</v>
          </cell>
          <cell r="FA625">
            <v>0</v>
          </cell>
          <cell r="FB625">
            <v>0</v>
          </cell>
          <cell r="FC625">
            <v>0</v>
          </cell>
          <cell r="FD625">
            <v>1.4999999999999999E-2</v>
          </cell>
          <cell r="FE625">
            <v>3.1E-2</v>
          </cell>
          <cell r="FF625">
            <v>2.3E-2</v>
          </cell>
          <cell r="FG625">
            <v>6.2E-2</v>
          </cell>
          <cell r="FH625">
            <v>0.13100000000000001</v>
          </cell>
          <cell r="FI625">
            <v>0.123</v>
          </cell>
          <cell r="FJ625">
            <v>0.58499999999999996</v>
          </cell>
          <cell r="FK625">
            <v>3.1E-2</v>
          </cell>
          <cell r="GA625">
            <v>1.4999999999999999E-2</v>
          </cell>
          <cell r="GB625">
            <v>2.3E-2</v>
          </cell>
          <cell r="GC625">
            <v>4.5999999999999999E-2</v>
          </cell>
          <cell r="GD625">
            <v>3.7999999999999999E-2</v>
          </cell>
          <cell r="GE625">
            <v>0.14599999999999999</v>
          </cell>
          <cell r="GF625">
            <v>1.4999999999999999E-2</v>
          </cell>
          <cell r="GG625">
            <v>0.36199999999999999</v>
          </cell>
          <cell r="GH625">
            <v>0.35399999999999998</v>
          </cell>
          <cell r="GI625">
            <v>0.29199999999999998</v>
          </cell>
          <cell r="GJ625">
            <v>0.3</v>
          </cell>
          <cell r="GK625">
            <v>0.32300000000000001</v>
          </cell>
          <cell r="GL625">
            <v>0.35399999999999998</v>
          </cell>
          <cell r="GM625">
            <v>0.43099999999999999</v>
          </cell>
          <cell r="GN625">
            <v>0.32300000000000001</v>
          </cell>
          <cell r="GO625">
            <v>0.35399999999999998</v>
          </cell>
          <cell r="GP625">
            <v>0.41499999999999998</v>
          </cell>
          <cell r="GQ625">
            <v>0.34599999999999997</v>
          </cell>
          <cell r="GR625">
            <v>0.46899999999999997</v>
          </cell>
          <cell r="GS625">
            <v>0.115</v>
          </cell>
          <cell r="GT625">
            <v>0.2</v>
          </cell>
          <cell r="GU625">
            <v>0.154</v>
          </cell>
          <cell r="GV625">
            <v>0.154</v>
          </cell>
          <cell r="GW625">
            <v>9.1999999999999998E-2</v>
          </cell>
          <cell r="GX625">
            <v>7.6999999999999999E-2</v>
          </cell>
          <cell r="GY625">
            <v>3.7999999999999999E-2</v>
          </cell>
          <cell r="GZ625">
            <v>5.3999999999999999E-2</v>
          </cell>
          <cell r="HA625">
            <v>9.1999999999999998E-2</v>
          </cell>
          <cell r="HB625">
            <v>4.5999999999999999E-2</v>
          </cell>
          <cell r="HC625">
            <v>3.1E-2</v>
          </cell>
          <cell r="HD625">
            <v>3.7999999999999999E-2</v>
          </cell>
          <cell r="HE625">
            <v>3.7999999999999999E-2</v>
          </cell>
          <cell r="HF625">
            <v>4.5999999999999999E-2</v>
          </cell>
          <cell r="HG625">
            <v>6.2E-2</v>
          </cell>
          <cell r="HH625">
            <v>4.5999999999999999E-2</v>
          </cell>
          <cell r="HI625">
            <v>6.2E-2</v>
          </cell>
          <cell r="HJ625">
            <v>4.5999999999999999E-2</v>
          </cell>
        </row>
        <row r="626">
          <cell r="G626" t="str">
            <v>EVERS</v>
          </cell>
          <cell r="L626" t="str">
            <v>Rock Island Elementary Network</v>
          </cell>
          <cell r="AB626">
            <v>610362</v>
          </cell>
          <cell r="AR626" t="str">
            <v>54</v>
          </cell>
          <cell r="AS626" t="str">
            <v>strong</v>
          </cell>
          <cell r="AT626" t="str">
            <v>neutral</v>
          </cell>
          <cell r="AU626" t="str">
            <v>neutral</v>
          </cell>
          <cell r="AV626">
            <v>77</v>
          </cell>
          <cell r="AW626">
            <v>45</v>
          </cell>
          <cell r="AX626">
            <v>59</v>
          </cell>
          <cell r="AY626">
            <v>131</v>
          </cell>
          <cell r="AZ626">
            <v>0</v>
          </cell>
          <cell r="BA626">
            <v>0</v>
          </cell>
          <cell r="BB626">
            <v>126</v>
          </cell>
          <cell r="BC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8.0000000000000002E-3</v>
          </cell>
          <cell r="BN626">
            <v>0</v>
          </cell>
          <cell r="BO626">
            <v>2.3E-2</v>
          </cell>
          <cell r="BP626">
            <v>1.4999999999999999E-2</v>
          </cell>
          <cell r="BQ626">
            <v>2.3E-2</v>
          </cell>
          <cell r="BR626">
            <v>1.4999999999999999E-2</v>
          </cell>
          <cell r="BS626">
            <v>3.1E-2</v>
          </cell>
          <cell r="BT626">
            <v>9.9000000000000005E-2</v>
          </cell>
          <cell r="BU626">
            <v>0.19800000000000001</v>
          </cell>
          <cell r="BV626">
            <v>0.14499999999999999</v>
          </cell>
          <cell r="BW626">
            <v>0.23699999999999999</v>
          </cell>
          <cell r="BX626">
            <v>0.13</v>
          </cell>
          <cell r="BY626">
            <v>0.36599999999999999</v>
          </cell>
          <cell r="BZ626">
            <v>0.34399999999999997</v>
          </cell>
          <cell r="CA626">
            <v>0</v>
          </cell>
          <cell r="CB626">
            <v>0</v>
          </cell>
          <cell r="CC626">
            <v>8.0000000000000002E-3</v>
          </cell>
          <cell r="CD626">
            <v>8.0000000000000002E-3</v>
          </cell>
          <cell r="CE626">
            <v>1.4999999999999999E-2</v>
          </cell>
          <cell r="CF626">
            <v>6.0999999999999999E-2</v>
          </cell>
          <cell r="CG626">
            <v>0.77900000000000003</v>
          </cell>
          <cell r="CH626">
            <v>0.84</v>
          </cell>
          <cell r="CI626">
            <v>0.73299999999999998</v>
          </cell>
          <cell r="CJ626">
            <v>0.84699999999999998</v>
          </cell>
          <cell r="CK626">
            <v>0.57999999999999996</v>
          </cell>
          <cell r="CL626">
            <v>0.496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1.4999999999999999E-2</v>
          </cell>
          <cell r="CT626">
            <v>6.0999999999999999E-2</v>
          </cell>
          <cell r="CU626">
            <v>3.7999999999999999E-2</v>
          </cell>
          <cell r="CV626">
            <v>1.4999999999999999E-2</v>
          </cell>
          <cell r="CW626">
            <v>1.4999999999999999E-2</v>
          </cell>
          <cell r="CX626">
            <v>2.3E-2</v>
          </cell>
          <cell r="CY626">
            <v>5.2999999999999999E-2</v>
          </cell>
          <cell r="CZ626">
            <v>3.1E-2</v>
          </cell>
          <cell r="DA626">
            <v>9.1999999999999998E-2</v>
          </cell>
          <cell r="DB626">
            <v>9.1999999999999998E-2</v>
          </cell>
          <cell r="DC626">
            <v>7.5999999999999998E-2</v>
          </cell>
          <cell r="DD626">
            <v>6.9000000000000006E-2</v>
          </cell>
          <cell r="DE626">
            <v>0.153</v>
          </cell>
          <cell r="DF626">
            <v>0.22900000000000001</v>
          </cell>
          <cell r="DG626">
            <v>0.20599999999999999</v>
          </cell>
          <cell r="DH626">
            <v>0.153</v>
          </cell>
          <cell r="DI626">
            <v>0.221</v>
          </cell>
          <cell r="DJ626">
            <v>0.313</v>
          </cell>
          <cell r="DK626">
            <v>0.28199999999999997</v>
          </cell>
          <cell r="DL626">
            <v>0.32100000000000001</v>
          </cell>
          <cell r="DM626">
            <v>0.29799999999999999</v>
          </cell>
          <cell r="DN626">
            <v>1.4999999999999999E-2</v>
          </cell>
          <cell r="DO626">
            <v>1.4999999999999999E-2</v>
          </cell>
          <cell r="DP626">
            <v>2.3E-2</v>
          </cell>
          <cell r="DQ626">
            <v>1.4999999999999999E-2</v>
          </cell>
          <cell r="DR626">
            <v>3.1E-2</v>
          </cell>
          <cell r="DS626">
            <v>3.1E-2</v>
          </cell>
          <cell r="DT626">
            <v>2.3E-2</v>
          </cell>
          <cell r="DU626">
            <v>1.4999999999999999E-2</v>
          </cell>
          <cell r="DV626">
            <v>4.5999999999999999E-2</v>
          </cell>
          <cell r="DW626">
            <v>0.81699999999999995</v>
          </cell>
          <cell r="DX626">
            <v>0.74</v>
          </cell>
          <cell r="DY626">
            <v>0.748</v>
          </cell>
          <cell r="DZ626">
            <v>0.77900000000000003</v>
          </cell>
          <cell r="EA626">
            <v>0.71799999999999997</v>
          </cell>
          <cell r="EB626">
            <v>0.56499999999999995</v>
          </cell>
          <cell r="EC626">
            <v>0.58799999999999997</v>
          </cell>
          <cell r="ED626">
            <v>0.52700000000000002</v>
          </cell>
          <cell r="EE626">
            <v>0.55000000000000004</v>
          </cell>
          <cell r="EF626">
            <v>0.42699999999999999</v>
          </cell>
          <cell r="EG626">
            <v>0</v>
          </cell>
          <cell r="EH626">
            <v>8.0000000000000002E-3</v>
          </cell>
          <cell r="EJ626">
            <v>0.35099999999999998</v>
          </cell>
          <cell r="EK626">
            <v>4.5999999999999999E-2</v>
          </cell>
          <cell r="EL626">
            <v>2.3E-2</v>
          </cell>
          <cell r="EN626">
            <v>9.1999999999999998E-2</v>
          </cell>
          <cell r="EO626">
            <v>0.29799999999999999</v>
          </cell>
          <cell r="EP626">
            <v>0.26</v>
          </cell>
          <cell r="ER626">
            <v>3.1E-2</v>
          </cell>
          <cell r="ES626">
            <v>3.7999999999999999E-2</v>
          </cell>
          <cell r="ET626">
            <v>0.107</v>
          </cell>
          <cell r="EV626">
            <v>9.9000000000000005E-2</v>
          </cell>
          <cell r="EW626">
            <v>0.61799999999999999</v>
          </cell>
          <cell r="EX626">
            <v>0.60299999999999998</v>
          </cell>
          <cell r="EZ626">
            <v>8.84</v>
          </cell>
          <cell r="FA626">
            <v>0</v>
          </cell>
          <cell r="FB626">
            <v>1.4999999999999999E-2</v>
          </cell>
          <cell r="FC626">
            <v>0</v>
          </cell>
          <cell r="FD626">
            <v>0</v>
          </cell>
          <cell r="FE626">
            <v>3.7999999999999999E-2</v>
          </cell>
          <cell r="FF626">
            <v>1.4999999999999999E-2</v>
          </cell>
          <cell r="FG626">
            <v>7.5999999999999998E-2</v>
          </cell>
          <cell r="FH626">
            <v>0.153</v>
          </cell>
          <cell r="FI626">
            <v>0.183</v>
          </cell>
          <cell r="FJ626">
            <v>0.45800000000000002</v>
          </cell>
          <cell r="FK626">
            <v>6.0999999999999999E-2</v>
          </cell>
          <cell r="GA626">
            <v>0</v>
          </cell>
          <cell r="GB626">
            <v>8.0000000000000002E-3</v>
          </cell>
          <cell r="GC626">
            <v>0</v>
          </cell>
          <cell r="GD626">
            <v>5.2999999999999999E-2</v>
          </cell>
          <cell r="GE626">
            <v>7.5999999999999998E-2</v>
          </cell>
          <cell r="GF626">
            <v>0</v>
          </cell>
          <cell r="GG626">
            <v>0.30499999999999999</v>
          </cell>
          <cell r="GH626">
            <v>0.28199999999999997</v>
          </cell>
          <cell r="GI626">
            <v>0.27500000000000002</v>
          </cell>
          <cell r="GJ626">
            <v>0.374</v>
          </cell>
          <cell r="GK626">
            <v>0.40500000000000003</v>
          </cell>
          <cell r="GL626">
            <v>0.23699999999999999</v>
          </cell>
          <cell r="GM626">
            <v>0.58799999999999997</v>
          </cell>
          <cell r="GN626">
            <v>0.48099999999999998</v>
          </cell>
          <cell r="GO626">
            <v>0.48099999999999998</v>
          </cell>
          <cell r="GP626">
            <v>0.45800000000000002</v>
          </cell>
          <cell r="GQ626">
            <v>0.39700000000000002</v>
          </cell>
          <cell r="GR626">
            <v>0.67900000000000005</v>
          </cell>
          <cell r="GS626">
            <v>4.5999999999999999E-2</v>
          </cell>
          <cell r="GT626">
            <v>0.16800000000000001</v>
          </cell>
          <cell r="GU626">
            <v>0.17599999999999999</v>
          </cell>
          <cell r="GV626">
            <v>4.5999999999999999E-2</v>
          </cell>
          <cell r="GW626">
            <v>5.2999999999999999E-2</v>
          </cell>
          <cell r="GX626">
            <v>2.3E-2</v>
          </cell>
          <cell r="GY626">
            <v>1.4999999999999999E-2</v>
          </cell>
          <cell r="GZ626">
            <v>1.4999999999999999E-2</v>
          </cell>
          <cell r="HA626">
            <v>2.3E-2</v>
          </cell>
          <cell r="HB626">
            <v>1.4999999999999999E-2</v>
          </cell>
          <cell r="HC626">
            <v>2.3E-2</v>
          </cell>
          <cell r="HD626">
            <v>8.0000000000000002E-3</v>
          </cell>
          <cell r="HE626">
            <v>4.5999999999999999E-2</v>
          </cell>
          <cell r="HF626">
            <v>4.5999999999999999E-2</v>
          </cell>
          <cell r="HG626">
            <v>4.5999999999999999E-2</v>
          </cell>
          <cell r="HH626">
            <v>5.2999999999999999E-2</v>
          </cell>
          <cell r="HI626">
            <v>4.5999999999999999E-2</v>
          </cell>
          <cell r="HJ626">
            <v>5.2999999999999999E-2</v>
          </cell>
        </row>
        <row r="627">
          <cell r="G627" t="str">
            <v>DISNEY</v>
          </cell>
          <cell r="L627" t="str">
            <v>Ravenswood-Ridge Elementary Network</v>
          </cell>
          <cell r="AB627">
            <v>610363</v>
          </cell>
          <cell r="AR627" t="str">
            <v>&lt; 30</v>
          </cell>
          <cell r="AS627" t="str">
            <v/>
          </cell>
          <cell r="AT627" t="str">
            <v/>
          </cell>
          <cell r="AU627" t="str">
            <v/>
          </cell>
        </row>
        <row r="628">
          <cell r="G628" t="str">
            <v>DUBOIS</v>
          </cell>
          <cell r="L628" t="str">
            <v>Lake Calumet Elementary Network</v>
          </cell>
          <cell r="AB628">
            <v>610364</v>
          </cell>
          <cell r="AR628" t="str">
            <v>&lt; 30</v>
          </cell>
          <cell r="AS628" t="str">
            <v/>
          </cell>
          <cell r="AT628" t="str">
            <v/>
          </cell>
          <cell r="AU628" t="str">
            <v/>
          </cell>
        </row>
        <row r="629">
          <cell r="G629" t="str">
            <v>BETHUNE</v>
          </cell>
          <cell r="L629" t="str">
            <v>AUSL Schools</v>
          </cell>
          <cell r="AB629">
            <v>610365</v>
          </cell>
          <cell r="AR629" t="str">
            <v>52</v>
          </cell>
          <cell r="AS629" t="str">
            <v>strong</v>
          </cell>
          <cell r="AT629" t="str">
            <v>neutral</v>
          </cell>
          <cell r="AU629" t="str">
            <v>strong</v>
          </cell>
          <cell r="AV629">
            <v>62</v>
          </cell>
          <cell r="AW629">
            <v>54</v>
          </cell>
          <cell r="AX629">
            <v>69</v>
          </cell>
          <cell r="AY629">
            <v>103</v>
          </cell>
          <cell r="AZ629">
            <v>0</v>
          </cell>
          <cell r="BA629">
            <v>0</v>
          </cell>
          <cell r="BB629">
            <v>98</v>
          </cell>
          <cell r="BC629">
            <v>0</v>
          </cell>
          <cell r="BI629">
            <v>2.9000000000000001E-2</v>
          </cell>
          <cell r="BJ629">
            <v>0</v>
          </cell>
          <cell r="BK629">
            <v>1.9E-2</v>
          </cell>
          <cell r="BL629">
            <v>1.9E-2</v>
          </cell>
          <cell r="BM629">
            <v>3.9E-2</v>
          </cell>
          <cell r="BN629">
            <v>4.9000000000000002E-2</v>
          </cell>
          <cell r="BO629">
            <v>4.9000000000000002E-2</v>
          </cell>
          <cell r="BP629">
            <v>7.8E-2</v>
          </cell>
          <cell r="BQ629">
            <v>3.9E-2</v>
          </cell>
          <cell r="BR629">
            <v>0</v>
          </cell>
          <cell r="BS629">
            <v>0.107</v>
          </cell>
          <cell r="BT629">
            <v>0.14599999999999999</v>
          </cell>
          <cell r="BU629">
            <v>0.23300000000000001</v>
          </cell>
          <cell r="BV629">
            <v>0.19400000000000001</v>
          </cell>
          <cell r="BW629">
            <v>0.252</v>
          </cell>
          <cell r="BX629">
            <v>0.13600000000000001</v>
          </cell>
          <cell r="BY629">
            <v>0.23300000000000001</v>
          </cell>
          <cell r="BZ629">
            <v>0.311</v>
          </cell>
          <cell r="CA629">
            <v>1.9E-2</v>
          </cell>
          <cell r="CB629">
            <v>1.9E-2</v>
          </cell>
          <cell r="CC629">
            <v>0</v>
          </cell>
          <cell r="CD629">
            <v>2.9000000000000001E-2</v>
          </cell>
          <cell r="CE629">
            <v>2.9000000000000001E-2</v>
          </cell>
          <cell r="CF629">
            <v>3.9E-2</v>
          </cell>
          <cell r="CG629">
            <v>0.67</v>
          </cell>
          <cell r="CH629">
            <v>0.70899999999999996</v>
          </cell>
          <cell r="CI629">
            <v>0.68899999999999995</v>
          </cell>
          <cell r="CJ629">
            <v>0.81599999999999995</v>
          </cell>
          <cell r="CK629">
            <v>0.59199999999999997</v>
          </cell>
          <cell r="CL629">
            <v>0.45600000000000002</v>
          </cell>
          <cell r="CM629">
            <v>0</v>
          </cell>
          <cell r="CN629">
            <v>0.01</v>
          </cell>
          <cell r="CO629">
            <v>0</v>
          </cell>
          <cell r="CP629">
            <v>0.01</v>
          </cell>
          <cell r="CQ629">
            <v>0</v>
          </cell>
          <cell r="CR629">
            <v>0.01</v>
          </cell>
          <cell r="CS629">
            <v>1.9E-2</v>
          </cell>
          <cell r="CT629">
            <v>6.8000000000000005E-2</v>
          </cell>
          <cell r="CU629">
            <v>3.9E-2</v>
          </cell>
          <cell r="CV629">
            <v>2.9000000000000001E-2</v>
          </cell>
          <cell r="CW629">
            <v>0.01</v>
          </cell>
          <cell r="CX629">
            <v>0.01</v>
          </cell>
          <cell r="CY629">
            <v>0.01</v>
          </cell>
          <cell r="CZ629">
            <v>1.9E-2</v>
          </cell>
          <cell r="DA629">
            <v>0.126</v>
          </cell>
          <cell r="DB629">
            <v>5.8000000000000003E-2</v>
          </cell>
          <cell r="DC629">
            <v>7.8E-2</v>
          </cell>
          <cell r="DD629">
            <v>7.8E-2</v>
          </cell>
          <cell r="DE629">
            <v>0.126</v>
          </cell>
          <cell r="DF629">
            <v>0.17499999999999999</v>
          </cell>
          <cell r="DG629">
            <v>0.27200000000000002</v>
          </cell>
          <cell r="DH629">
            <v>0.16500000000000001</v>
          </cell>
          <cell r="DI629">
            <v>0.214</v>
          </cell>
          <cell r="DJ629">
            <v>0.214</v>
          </cell>
          <cell r="DK629">
            <v>0.184</v>
          </cell>
          <cell r="DL629">
            <v>0.16500000000000001</v>
          </cell>
          <cell r="DM629">
            <v>0.223</v>
          </cell>
          <cell r="DN629">
            <v>1.9E-2</v>
          </cell>
          <cell r="DO629">
            <v>0.01</v>
          </cell>
          <cell r="DP629">
            <v>1.9E-2</v>
          </cell>
          <cell r="DQ629">
            <v>0.01</v>
          </cell>
          <cell r="DR629">
            <v>1.9E-2</v>
          </cell>
          <cell r="DS629">
            <v>1.9E-2</v>
          </cell>
          <cell r="DT629">
            <v>1.9E-2</v>
          </cell>
          <cell r="DU629">
            <v>1.9E-2</v>
          </cell>
          <cell r="DV629">
            <v>7.8E-2</v>
          </cell>
          <cell r="DW629">
            <v>0.82499999999999996</v>
          </cell>
          <cell r="DX629">
            <v>0.79600000000000004</v>
          </cell>
          <cell r="DY629">
            <v>0.69899999999999995</v>
          </cell>
          <cell r="DZ629">
            <v>0.80600000000000005</v>
          </cell>
          <cell r="EA629">
            <v>0.748</v>
          </cell>
          <cell r="EB629">
            <v>0.63100000000000001</v>
          </cell>
          <cell r="EC629">
            <v>0.71799999999999997</v>
          </cell>
          <cell r="ED629">
            <v>0.67</v>
          </cell>
          <cell r="EE629">
            <v>0.58299999999999996</v>
          </cell>
          <cell r="EF629">
            <v>0.35899999999999999</v>
          </cell>
          <cell r="EG629">
            <v>4.9000000000000002E-2</v>
          </cell>
          <cell r="EH629">
            <v>0.01</v>
          </cell>
          <cell r="EJ629">
            <v>0.27200000000000002</v>
          </cell>
          <cell r="EK629">
            <v>0.107</v>
          </cell>
          <cell r="EL629">
            <v>6.8000000000000005E-2</v>
          </cell>
          <cell r="EN629">
            <v>0.126</v>
          </cell>
          <cell r="EO629">
            <v>0.311</v>
          </cell>
          <cell r="EP629">
            <v>0.27200000000000002</v>
          </cell>
          <cell r="ER629">
            <v>4.9000000000000002E-2</v>
          </cell>
          <cell r="ES629">
            <v>2.9000000000000001E-2</v>
          </cell>
          <cell r="ET629">
            <v>8.6999999999999994E-2</v>
          </cell>
          <cell r="EV629">
            <v>0.19400000000000001</v>
          </cell>
          <cell r="EW629">
            <v>0.505</v>
          </cell>
          <cell r="EX629">
            <v>0.56299999999999994</v>
          </cell>
          <cell r="EZ629">
            <v>7.96</v>
          </cell>
          <cell r="FA629">
            <v>2.9000000000000001E-2</v>
          </cell>
          <cell r="FB629">
            <v>2.9000000000000001E-2</v>
          </cell>
          <cell r="FC629">
            <v>0.01</v>
          </cell>
          <cell r="FD629">
            <v>1.9E-2</v>
          </cell>
          <cell r="FE629">
            <v>0.11700000000000001</v>
          </cell>
          <cell r="FF629">
            <v>0.01</v>
          </cell>
          <cell r="FG629">
            <v>0.107</v>
          </cell>
          <cell r="FH629">
            <v>0.126</v>
          </cell>
          <cell r="FI629">
            <v>0.107</v>
          </cell>
          <cell r="FJ629">
            <v>0.41699999999999998</v>
          </cell>
          <cell r="FK629">
            <v>2.9000000000000001E-2</v>
          </cell>
          <cell r="GA629">
            <v>0.01</v>
          </cell>
          <cell r="GB629">
            <v>0</v>
          </cell>
          <cell r="GC629">
            <v>0</v>
          </cell>
          <cell r="GD629">
            <v>0</v>
          </cell>
          <cell r="GE629">
            <v>4.9000000000000002E-2</v>
          </cell>
          <cell r="GF629">
            <v>0.01</v>
          </cell>
          <cell r="GG629">
            <v>0.311</v>
          </cell>
          <cell r="GH629">
            <v>0.19400000000000001</v>
          </cell>
          <cell r="GI629">
            <v>0.223</v>
          </cell>
          <cell r="GJ629">
            <v>0.24299999999999999</v>
          </cell>
          <cell r="GK629">
            <v>0.26200000000000001</v>
          </cell>
          <cell r="GL629">
            <v>0.223</v>
          </cell>
          <cell r="GM629">
            <v>0.56299999999999994</v>
          </cell>
          <cell r="GN629">
            <v>0.495</v>
          </cell>
          <cell r="GO629">
            <v>0.42699999999999999</v>
          </cell>
          <cell r="GP629">
            <v>0.56299999999999994</v>
          </cell>
          <cell r="GQ629">
            <v>0.495</v>
          </cell>
          <cell r="GR629">
            <v>0.66</v>
          </cell>
          <cell r="GS629">
            <v>7.8E-2</v>
          </cell>
          <cell r="GT629">
            <v>0.26200000000000001</v>
          </cell>
          <cell r="GU629">
            <v>0.223</v>
          </cell>
          <cell r="GV629">
            <v>0.126</v>
          </cell>
          <cell r="GW629">
            <v>0.11700000000000001</v>
          </cell>
          <cell r="GX629">
            <v>4.9000000000000002E-2</v>
          </cell>
          <cell r="GY629">
            <v>0.01</v>
          </cell>
          <cell r="GZ629">
            <v>0.01</v>
          </cell>
          <cell r="HA629">
            <v>3.9E-2</v>
          </cell>
          <cell r="HB629">
            <v>0.01</v>
          </cell>
          <cell r="HC629">
            <v>0.01</v>
          </cell>
          <cell r="HD629">
            <v>1.9E-2</v>
          </cell>
          <cell r="HE629">
            <v>2.9000000000000001E-2</v>
          </cell>
          <cell r="HF629">
            <v>3.9E-2</v>
          </cell>
          <cell r="HG629">
            <v>8.6999999999999994E-2</v>
          </cell>
          <cell r="HH629">
            <v>5.8000000000000003E-2</v>
          </cell>
          <cell r="HI629">
            <v>6.8000000000000005E-2</v>
          </cell>
          <cell r="HJ629">
            <v>3.9E-2</v>
          </cell>
        </row>
        <row r="630">
          <cell r="G630" t="str">
            <v>WACKER</v>
          </cell>
          <cell r="L630" t="str">
            <v>Rock Island Elementary Network</v>
          </cell>
          <cell r="AB630">
            <v>610366</v>
          </cell>
          <cell r="AR630" t="str">
            <v>36</v>
          </cell>
          <cell r="AS630" t="str">
            <v>neutral</v>
          </cell>
          <cell r="AT630" t="str">
            <v>weak</v>
          </cell>
          <cell r="AU630" t="str">
            <v>weak</v>
          </cell>
          <cell r="AV630">
            <v>49</v>
          </cell>
          <cell r="AW630">
            <v>22</v>
          </cell>
          <cell r="AX630">
            <v>25</v>
          </cell>
          <cell r="AY630">
            <v>61</v>
          </cell>
          <cell r="AZ630">
            <v>0</v>
          </cell>
          <cell r="BA630">
            <v>1</v>
          </cell>
          <cell r="BB630">
            <v>59</v>
          </cell>
          <cell r="BC630">
            <v>1</v>
          </cell>
          <cell r="BI630">
            <v>4.9000000000000002E-2</v>
          </cell>
          <cell r="BJ630">
            <v>0.115</v>
          </cell>
          <cell r="BK630">
            <v>6.6000000000000003E-2</v>
          </cell>
          <cell r="BL630">
            <v>9.8000000000000004E-2</v>
          </cell>
          <cell r="BM630">
            <v>0.14799999999999999</v>
          </cell>
          <cell r="BN630">
            <v>0.14799999999999999</v>
          </cell>
          <cell r="BO630">
            <v>3.3000000000000002E-2</v>
          </cell>
          <cell r="BP630">
            <v>0</v>
          </cell>
          <cell r="BQ630">
            <v>1.6E-2</v>
          </cell>
          <cell r="BR630">
            <v>6.6000000000000003E-2</v>
          </cell>
          <cell r="BS630">
            <v>8.2000000000000003E-2</v>
          </cell>
          <cell r="BT630">
            <v>0.115</v>
          </cell>
          <cell r="BU630">
            <v>0.21299999999999999</v>
          </cell>
          <cell r="BV630">
            <v>0.13100000000000001</v>
          </cell>
          <cell r="BW630">
            <v>0.29499999999999998</v>
          </cell>
          <cell r="BX630">
            <v>0.13100000000000001</v>
          </cell>
          <cell r="BY630">
            <v>0.246</v>
          </cell>
          <cell r="BZ630">
            <v>0.246</v>
          </cell>
          <cell r="CA630">
            <v>3.3000000000000002E-2</v>
          </cell>
          <cell r="CB630">
            <v>0</v>
          </cell>
          <cell r="CC630">
            <v>1.6E-2</v>
          </cell>
          <cell r="CD630">
            <v>1.6E-2</v>
          </cell>
          <cell r="CE630">
            <v>3.3000000000000002E-2</v>
          </cell>
          <cell r="CF630">
            <v>1.6E-2</v>
          </cell>
          <cell r="CG630">
            <v>0.67200000000000004</v>
          </cell>
          <cell r="CH630">
            <v>0.754</v>
          </cell>
          <cell r="CI630">
            <v>0.60699999999999998</v>
          </cell>
          <cell r="CJ630">
            <v>0.68899999999999995</v>
          </cell>
          <cell r="CK630">
            <v>0.49199999999999999</v>
          </cell>
          <cell r="CL630">
            <v>0.47499999999999998</v>
          </cell>
          <cell r="CM630">
            <v>1.6E-2</v>
          </cell>
          <cell r="CN630">
            <v>1.6E-2</v>
          </cell>
          <cell r="CO630">
            <v>3.3000000000000002E-2</v>
          </cell>
          <cell r="CP630">
            <v>6.6000000000000003E-2</v>
          </cell>
          <cell r="CQ630">
            <v>1.6E-2</v>
          </cell>
          <cell r="CR630">
            <v>4.9000000000000002E-2</v>
          </cell>
          <cell r="CS630">
            <v>6.6000000000000003E-2</v>
          </cell>
          <cell r="CT630">
            <v>0.18</v>
          </cell>
          <cell r="CU630">
            <v>0.13100000000000001</v>
          </cell>
          <cell r="CV630">
            <v>1.6E-2</v>
          </cell>
          <cell r="CW630">
            <v>8.2000000000000003E-2</v>
          </cell>
          <cell r="CX630">
            <v>4.9000000000000002E-2</v>
          </cell>
          <cell r="CY630">
            <v>1.6E-2</v>
          </cell>
          <cell r="CZ630">
            <v>9.8000000000000004E-2</v>
          </cell>
          <cell r="DA630">
            <v>0.13100000000000001</v>
          </cell>
          <cell r="DB630">
            <v>0.115</v>
          </cell>
          <cell r="DC630">
            <v>9.8000000000000004E-2</v>
          </cell>
          <cell r="DD630">
            <v>0.13100000000000001</v>
          </cell>
          <cell r="DE630">
            <v>0.18</v>
          </cell>
          <cell r="DF630">
            <v>0.16400000000000001</v>
          </cell>
          <cell r="DG630">
            <v>0.19700000000000001</v>
          </cell>
          <cell r="DH630">
            <v>0.23</v>
          </cell>
          <cell r="DI630">
            <v>0.14799999999999999</v>
          </cell>
          <cell r="DJ630">
            <v>0.16400000000000001</v>
          </cell>
          <cell r="DK630">
            <v>0.23</v>
          </cell>
          <cell r="DL630">
            <v>0.14799999999999999</v>
          </cell>
          <cell r="DM630">
            <v>0.18</v>
          </cell>
          <cell r="DN630">
            <v>6.6000000000000003E-2</v>
          </cell>
          <cell r="DO630">
            <v>3.3000000000000002E-2</v>
          </cell>
          <cell r="DP630">
            <v>4.9000000000000002E-2</v>
          </cell>
          <cell r="DQ630">
            <v>3.3000000000000002E-2</v>
          </cell>
          <cell r="DR630">
            <v>3.3000000000000002E-2</v>
          </cell>
          <cell r="DS630">
            <v>3.3000000000000002E-2</v>
          </cell>
          <cell r="DT630">
            <v>4.9000000000000002E-2</v>
          </cell>
          <cell r="DU630">
            <v>6.6000000000000003E-2</v>
          </cell>
          <cell r="DV630">
            <v>4.9000000000000002E-2</v>
          </cell>
          <cell r="DW630">
            <v>0.72099999999999997</v>
          </cell>
          <cell r="DX630">
            <v>0.70499999999999996</v>
          </cell>
          <cell r="DY630">
            <v>0.67200000000000004</v>
          </cell>
          <cell r="DZ630">
            <v>0.65600000000000003</v>
          </cell>
          <cell r="EA630">
            <v>0.70499999999999996</v>
          </cell>
          <cell r="EB630">
            <v>0.623</v>
          </cell>
          <cell r="EC630">
            <v>0.54100000000000004</v>
          </cell>
          <cell r="ED630">
            <v>0.50800000000000001</v>
          </cell>
          <cell r="EE630">
            <v>0.50800000000000001</v>
          </cell>
          <cell r="EF630">
            <v>0.36099999999999999</v>
          </cell>
          <cell r="EG630">
            <v>0</v>
          </cell>
          <cell r="EH630">
            <v>3.3000000000000002E-2</v>
          </cell>
          <cell r="EJ630">
            <v>0.27900000000000003</v>
          </cell>
          <cell r="EK630">
            <v>3.3000000000000002E-2</v>
          </cell>
          <cell r="EL630">
            <v>8.2000000000000003E-2</v>
          </cell>
          <cell r="EN630">
            <v>9.8000000000000004E-2</v>
          </cell>
          <cell r="EO630">
            <v>0.34399999999999997</v>
          </cell>
          <cell r="EP630">
            <v>0.26200000000000001</v>
          </cell>
          <cell r="ER630">
            <v>9.8000000000000004E-2</v>
          </cell>
          <cell r="ES630">
            <v>9.8000000000000004E-2</v>
          </cell>
          <cell r="ET630">
            <v>8.2000000000000003E-2</v>
          </cell>
          <cell r="EV630">
            <v>0.16400000000000001</v>
          </cell>
          <cell r="EW630">
            <v>0.52500000000000002</v>
          </cell>
          <cell r="EX630">
            <v>0.54100000000000004</v>
          </cell>
          <cell r="EZ630">
            <v>6.96</v>
          </cell>
          <cell r="FA630">
            <v>0.16400000000000001</v>
          </cell>
          <cell r="FB630">
            <v>0</v>
          </cell>
          <cell r="FC630">
            <v>0</v>
          </cell>
          <cell r="FD630">
            <v>1.6E-2</v>
          </cell>
          <cell r="FE630">
            <v>4.9000000000000002E-2</v>
          </cell>
          <cell r="FF630">
            <v>9.8000000000000004E-2</v>
          </cell>
          <cell r="FG630">
            <v>0.115</v>
          </cell>
          <cell r="FH630">
            <v>6.6000000000000003E-2</v>
          </cell>
          <cell r="FI630">
            <v>0.14799999999999999</v>
          </cell>
          <cell r="FJ630">
            <v>0.27900000000000003</v>
          </cell>
          <cell r="FK630">
            <v>6.6000000000000003E-2</v>
          </cell>
          <cell r="GA630">
            <v>3.3000000000000002E-2</v>
          </cell>
          <cell r="GB630">
            <v>4.9000000000000002E-2</v>
          </cell>
          <cell r="GC630">
            <v>3.3000000000000002E-2</v>
          </cell>
          <cell r="GD630">
            <v>4.9000000000000002E-2</v>
          </cell>
          <cell r="GE630">
            <v>0.21299999999999999</v>
          </cell>
          <cell r="GF630">
            <v>8.2000000000000003E-2</v>
          </cell>
          <cell r="GG630">
            <v>0.41</v>
          </cell>
          <cell r="GH630">
            <v>0.29499999999999998</v>
          </cell>
          <cell r="GI630">
            <v>0.34399999999999997</v>
          </cell>
          <cell r="GJ630">
            <v>0.45900000000000002</v>
          </cell>
          <cell r="GK630">
            <v>0.36099999999999999</v>
          </cell>
          <cell r="GL630">
            <v>0.32800000000000001</v>
          </cell>
          <cell r="GM630">
            <v>0.377</v>
          </cell>
          <cell r="GN630">
            <v>0.41</v>
          </cell>
          <cell r="GO630">
            <v>0.42599999999999999</v>
          </cell>
          <cell r="GP630">
            <v>0.32800000000000001</v>
          </cell>
          <cell r="GQ630">
            <v>0.26200000000000001</v>
          </cell>
          <cell r="GR630">
            <v>0.45900000000000002</v>
          </cell>
          <cell r="GS630">
            <v>3.3000000000000002E-2</v>
          </cell>
          <cell r="GT630">
            <v>9.8000000000000004E-2</v>
          </cell>
          <cell r="GU630">
            <v>9.8000000000000004E-2</v>
          </cell>
          <cell r="GV630">
            <v>6.6000000000000003E-2</v>
          </cell>
          <cell r="GW630">
            <v>6.6000000000000003E-2</v>
          </cell>
          <cell r="GX630">
            <v>1.6E-2</v>
          </cell>
          <cell r="GY630">
            <v>1.6E-2</v>
          </cell>
          <cell r="GZ630">
            <v>1.6E-2</v>
          </cell>
          <cell r="HA630">
            <v>0</v>
          </cell>
          <cell r="HB630">
            <v>0</v>
          </cell>
          <cell r="HC630">
            <v>1.6E-2</v>
          </cell>
          <cell r="HD630">
            <v>1.6E-2</v>
          </cell>
          <cell r="HE630">
            <v>0.13100000000000001</v>
          </cell>
          <cell r="HF630">
            <v>0.13100000000000001</v>
          </cell>
          <cell r="HG630">
            <v>9.8000000000000004E-2</v>
          </cell>
          <cell r="HH630">
            <v>9.8000000000000004E-2</v>
          </cell>
          <cell r="HI630">
            <v>8.2000000000000003E-2</v>
          </cell>
          <cell r="HJ630">
            <v>9.8000000000000004E-2</v>
          </cell>
        </row>
        <row r="631">
          <cell r="G631" t="str">
            <v>DE PRIEST</v>
          </cell>
          <cell r="L631" t="str">
            <v>Austin-North Lawndale Elementary Network</v>
          </cell>
          <cell r="AB631">
            <v>610367</v>
          </cell>
          <cell r="AR631" t="str">
            <v>51</v>
          </cell>
          <cell r="AS631" t="str">
            <v>strong</v>
          </cell>
          <cell r="AT631" t="str">
            <v>strong</v>
          </cell>
          <cell r="AU631" t="str">
            <v>strong</v>
          </cell>
          <cell r="AV631">
            <v>66</v>
          </cell>
          <cell r="AW631">
            <v>78</v>
          </cell>
          <cell r="AX631">
            <v>77</v>
          </cell>
          <cell r="AY631">
            <v>170</v>
          </cell>
          <cell r="AZ631">
            <v>1</v>
          </cell>
          <cell r="BA631">
            <v>1</v>
          </cell>
          <cell r="BB631">
            <v>153</v>
          </cell>
          <cell r="BC631">
            <v>5</v>
          </cell>
          <cell r="BI631">
            <v>0</v>
          </cell>
          <cell r="BJ631">
            <v>0</v>
          </cell>
          <cell r="BK631">
            <v>0</v>
          </cell>
          <cell r="BL631">
            <v>1.2E-2</v>
          </cell>
          <cell r="BM631">
            <v>2.9000000000000001E-2</v>
          </cell>
          <cell r="BN631">
            <v>4.7E-2</v>
          </cell>
          <cell r="BO631">
            <v>5.2999999999999999E-2</v>
          </cell>
          <cell r="BP631">
            <v>3.5000000000000003E-2</v>
          </cell>
          <cell r="BQ631">
            <v>2.9000000000000001E-2</v>
          </cell>
          <cell r="BR631">
            <v>5.2999999999999999E-2</v>
          </cell>
          <cell r="BS631">
            <v>6.5000000000000002E-2</v>
          </cell>
          <cell r="BT631">
            <v>0.112</v>
          </cell>
          <cell r="BU631">
            <v>0.26500000000000001</v>
          </cell>
          <cell r="BV631">
            <v>0.224</v>
          </cell>
          <cell r="BW631">
            <v>0.253</v>
          </cell>
          <cell r="BX631">
            <v>0.17100000000000001</v>
          </cell>
          <cell r="BY631">
            <v>0.24099999999999999</v>
          </cell>
          <cell r="BZ631">
            <v>0.22900000000000001</v>
          </cell>
          <cell r="CA631">
            <v>1.7999999999999999E-2</v>
          </cell>
          <cell r="CB631">
            <v>1.2E-2</v>
          </cell>
          <cell r="CC631">
            <v>6.0000000000000001E-3</v>
          </cell>
          <cell r="CD631">
            <v>1.2E-2</v>
          </cell>
          <cell r="CE631">
            <v>1.7999999999999999E-2</v>
          </cell>
          <cell r="CF631">
            <v>2.9000000000000001E-2</v>
          </cell>
          <cell r="CG631">
            <v>0.66500000000000004</v>
          </cell>
          <cell r="CH631">
            <v>0.72899999999999998</v>
          </cell>
          <cell r="CI631">
            <v>0.71199999999999997</v>
          </cell>
          <cell r="CJ631">
            <v>0.753</v>
          </cell>
          <cell r="CK631">
            <v>0.64700000000000002</v>
          </cell>
          <cell r="CL631">
            <v>0.58199999999999996</v>
          </cell>
          <cell r="CM631">
            <v>0</v>
          </cell>
          <cell r="CN631">
            <v>0</v>
          </cell>
          <cell r="CO631">
            <v>0</v>
          </cell>
          <cell r="CP631">
            <v>1.2E-2</v>
          </cell>
          <cell r="CQ631">
            <v>0</v>
          </cell>
          <cell r="CR631">
            <v>0</v>
          </cell>
          <cell r="CS631">
            <v>1.7999999999999999E-2</v>
          </cell>
          <cell r="CT631">
            <v>2.9000000000000001E-2</v>
          </cell>
          <cell r="CU631">
            <v>2.4E-2</v>
          </cell>
          <cell r="CV631">
            <v>0</v>
          </cell>
          <cell r="CW631">
            <v>6.0000000000000001E-3</v>
          </cell>
          <cell r="CX631">
            <v>6.0000000000000001E-3</v>
          </cell>
          <cell r="CY631">
            <v>1.2E-2</v>
          </cell>
          <cell r="CZ631">
            <v>0</v>
          </cell>
          <cell r="DA631">
            <v>2.4E-2</v>
          </cell>
          <cell r="DB631">
            <v>2.4E-2</v>
          </cell>
          <cell r="DC631">
            <v>5.8999999999999997E-2</v>
          </cell>
          <cell r="DD631">
            <v>4.1000000000000002E-2</v>
          </cell>
          <cell r="DE631">
            <v>0.112</v>
          </cell>
          <cell r="DF631">
            <v>0.112</v>
          </cell>
          <cell r="DG631">
            <v>0.14699999999999999</v>
          </cell>
          <cell r="DH631">
            <v>0.106</v>
          </cell>
          <cell r="DI631">
            <v>0.129</v>
          </cell>
          <cell r="DJ631">
            <v>0.17599999999999999</v>
          </cell>
          <cell r="DK631">
            <v>0.17100000000000001</v>
          </cell>
          <cell r="DL631">
            <v>0.182</v>
          </cell>
          <cell r="DM631">
            <v>0.159</v>
          </cell>
          <cell r="DN631">
            <v>0</v>
          </cell>
          <cell r="DO631">
            <v>0</v>
          </cell>
          <cell r="DP631">
            <v>1.2E-2</v>
          </cell>
          <cell r="DQ631">
            <v>1.2E-2</v>
          </cell>
          <cell r="DR631">
            <v>6.0000000000000001E-3</v>
          </cell>
          <cell r="DS631">
            <v>0</v>
          </cell>
          <cell r="DT631">
            <v>0</v>
          </cell>
          <cell r="DU631">
            <v>6.0000000000000001E-3</v>
          </cell>
          <cell r="DV631">
            <v>1.2E-2</v>
          </cell>
          <cell r="DW631">
            <v>0.88800000000000001</v>
          </cell>
          <cell r="DX631">
            <v>0.88200000000000001</v>
          </cell>
          <cell r="DY631">
            <v>0.83499999999999996</v>
          </cell>
          <cell r="DZ631">
            <v>0.85899999999999999</v>
          </cell>
          <cell r="EA631">
            <v>0.86499999999999999</v>
          </cell>
          <cell r="EB631">
            <v>0.8</v>
          </cell>
          <cell r="EC631">
            <v>0.78800000000000003</v>
          </cell>
          <cell r="ED631">
            <v>0.72399999999999998</v>
          </cell>
          <cell r="EE631">
            <v>0.76500000000000001</v>
          </cell>
          <cell r="EF631">
            <v>0.45900000000000002</v>
          </cell>
          <cell r="EG631">
            <v>2.9000000000000001E-2</v>
          </cell>
          <cell r="EH631">
            <v>6.0000000000000001E-3</v>
          </cell>
          <cell r="EJ631">
            <v>0.26500000000000001</v>
          </cell>
          <cell r="EK631">
            <v>3.5000000000000003E-2</v>
          </cell>
          <cell r="EL631">
            <v>2.4E-2</v>
          </cell>
          <cell r="EN631">
            <v>9.4E-2</v>
          </cell>
          <cell r="EO631">
            <v>0.25900000000000001</v>
          </cell>
          <cell r="EP631">
            <v>0.27600000000000002</v>
          </cell>
          <cell r="ER631">
            <v>5.2999999999999999E-2</v>
          </cell>
          <cell r="ES631">
            <v>7.0999999999999994E-2</v>
          </cell>
          <cell r="ET631">
            <v>0.106</v>
          </cell>
          <cell r="EV631">
            <v>0.129</v>
          </cell>
          <cell r="EW631">
            <v>0.60599999999999998</v>
          </cell>
          <cell r="EX631">
            <v>0.58799999999999997</v>
          </cell>
          <cell r="EZ631">
            <v>8.02</v>
          </cell>
          <cell r="FA631">
            <v>6.0000000000000001E-3</v>
          </cell>
          <cell r="FB631">
            <v>1.2E-2</v>
          </cell>
          <cell r="FC631">
            <v>1.7999999999999999E-2</v>
          </cell>
          <cell r="FD631">
            <v>2.4E-2</v>
          </cell>
          <cell r="FE631">
            <v>4.1000000000000002E-2</v>
          </cell>
          <cell r="FF631">
            <v>0.124</v>
          </cell>
          <cell r="FG631">
            <v>0.106</v>
          </cell>
          <cell r="FH631">
            <v>0.159</v>
          </cell>
          <cell r="FI631">
            <v>0.14699999999999999</v>
          </cell>
          <cell r="FJ631">
            <v>0.32400000000000001</v>
          </cell>
          <cell r="FK631">
            <v>4.1000000000000002E-2</v>
          </cell>
          <cell r="GA631">
            <v>6.0000000000000001E-3</v>
          </cell>
          <cell r="GB631">
            <v>6.0000000000000001E-3</v>
          </cell>
          <cell r="GC631">
            <v>0</v>
          </cell>
          <cell r="GD631">
            <v>0</v>
          </cell>
          <cell r="GE631">
            <v>7.0999999999999994E-2</v>
          </cell>
          <cell r="GF631">
            <v>6.0000000000000001E-3</v>
          </cell>
          <cell r="GG631">
            <v>0.19400000000000001</v>
          </cell>
          <cell r="GH631">
            <v>0.20599999999999999</v>
          </cell>
          <cell r="GI631">
            <v>0.218</v>
          </cell>
          <cell r="GJ631">
            <v>0.247</v>
          </cell>
          <cell r="GK631">
            <v>0.27100000000000002</v>
          </cell>
          <cell r="GL631">
            <v>0.2</v>
          </cell>
          <cell r="GM631">
            <v>0.72399999999999998</v>
          </cell>
          <cell r="GN631">
            <v>0.53500000000000003</v>
          </cell>
          <cell r="GO631">
            <v>0.54100000000000004</v>
          </cell>
          <cell r="GP631">
            <v>0.57099999999999995</v>
          </cell>
          <cell r="GQ631">
            <v>0.48199999999999998</v>
          </cell>
          <cell r="GR631">
            <v>0.70599999999999996</v>
          </cell>
          <cell r="GS631">
            <v>2.4E-2</v>
          </cell>
          <cell r="GT631">
            <v>0.188</v>
          </cell>
          <cell r="GU631">
            <v>0.159</v>
          </cell>
          <cell r="GV631">
            <v>0.106</v>
          </cell>
          <cell r="GW631">
            <v>0.106</v>
          </cell>
          <cell r="GX631">
            <v>2.9000000000000001E-2</v>
          </cell>
          <cell r="GY631">
            <v>2.4E-2</v>
          </cell>
          <cell r="GZ631">
            <v>1.7999999999999999E-2</v>
          </cell>
          <cell r="HA631">
            <v>2.4E-2</v>
          </cell>
          <cell r="HB631">
            <v>1.7999999999999999E-2</v>
          </cell>
          <cell r="HC631">
            <v>2.4E-2</v>
          </cell>
          <cell r="HD631">
            <v>1.7999999999999999E-2</v>
          </cell>
          <cell r="HE631">
            <v>2.9000000000000001E-2</v>
          </cell>
          <cell r="HF631">
            <v>4.7E-2</v>
          </cell>
          <cell r="HG631">
            <v>5.8999999999999997E-2</v>
          </cell>
          <cell r="HH631">
            <v>5.8999999999999997E-2</v>
          </cell>
          <cell r="HI631">
            <v>4.7E-2</v>
          </cell>
          <cell r="HJ631">
            <v>4.1000000000000002E-2</v>
          </cell>
        </row>
        <row r="632">
          <cell r="G632" t="str">
            <v>HUGHES, L</v>
          </cell>
          <cell r="L632" t="str">
            <v>Rock Island Elementary Network</v>
          </cell>
          <cell r="AB632">
            <v>610368</v>
          </cell>
          <cell r="AR632" t="str">
            <v>&lt; 30</v>
          </cell>
          <cell r="AS632" t="str">
            <v/>
          </cell>
          <cell r="AT632" t="str">
            <v/>
          </cell>
          <cell r="AU632" t="str">
            <v/>
          </cell>
        </row>
        <row r="633">
          <cell r="G633" t="str">
            <v>JACKSON, M</v>
          </cell>
          <cell r="L633" t="str">
            <v>Englewood-Gresham Elementary Network</v>
          </cell>
          <cell r="AB633">
            <v>610369</v>
          </cell>
          <cell r="AR633" t="str">
            <v>56</v>
          </cell>
          <cell r="AS633" t="str">
            <v>neutral</v>
          </cell>
          <cell r="AT633" t="str">
            <v>very weak</v>
          </cell>
          <cell r="AU633" t="str">
            <v>neutral</v>
          </cell>
          <cell r="AV633">
            <v>50</v>
          </cell>
          <cell r="AW633">
            <v>18</v>
          </cell>
          <cell r="AX633">
            <v>47</v>
          </cell>
          <cell r="AY633">
            <v>113</v>
          </cell>
          <cell r="AZ633">
            <v>0</v>
          </cell>
          <cell r="BA633">
            <v>0</v>
          </cell>
          <cell r="BB633">
            <v>111</v>
          </cell>
          <cell r="BC633">
            <v>0</v>
          </cell>
          <cell r="BI633">
            <v>0</v>
          </cell>
          <cell r="BJ633">
            <v>8.9999999999999993E-3</v>
          </cell>
          <cell r="BK633">
            <v>0</v>
          </cell>
          <cell r="BL633">
            <v>3.5000000000000003E-2</v>
          </cell>
          <cell r="BM633">
            <v>5.2999999999999999E-2</v>
          </cell>
          <cell r="BN633">
            <v>7.0999999999999994E-2</v>
          </cell>
          <cell r="BO633">
            <v>6.2E-2</v>
          </cell>
          <cell r="BP633">
            <v>5.2999999999999999E-2</v>
          </cell>
          <cell r="BQ633">
            <v>7.0999999999999994E-2</v>
          </cell>
          <cell r="BR633">
            <v>5.2999999999999999E-2</v>
          </cell>
          <cell r="BS633">
            <v>0.08</v>
          </cell>
          <cell r="BT633">
            <v>0.115</v>
          </cell>
          <cell r="BU633">
            <v>0.31900000000000001</v>
          </cell>
          <cell r="BV633">
            <v>0.28299999999999997</v>
          </cell>
          <cell r="BW633">
            <v>0.31900000000000001</v>
          </cell>
          <cell r="BX633">
            <v>0.23</v>
          </cell>
          <cell r="BY633">
            <v>0.27400000000000002</v>
          </cell>
          <cell r="BZ633">
            <v>0.27400000000000002</v>
          </cell>
          <cell r="CA633">
            <v>8.9999999999999993E-3</v>
          </cell>
          <cell r="CB633">
            <v>0</v>
          </cell>
          <cell r="CC633">
            <v>8.9999999999999993E-3</v>
          </cell>
          <cell r="CD633">
            <v>8.9999999999999993E-3</v>
          </cell>
          <cell r="CE633">
            <v>8.9999999999999993E-3</v>
          </cell>
          <cell r="CF633">
            <v>1.7999999999999999E-2</v>
          </cell>
          <cell r="CG633">
            <v>0.61099999999999999</v>
          </cell>
          <cell r="CH633">
            <v>0.65500000000000003</v>
          </cell>
          <cell r="CI633">
            <v>0.60199999999999998</v>
          </cell>
          <cell r="CJ633">
            <v>0.67300000000000004</v>
          </cell>
          <cell r="CK633">
            <v>0.58399999999999996</v>
          </cell>
          <cell r="CL633">
            <v>0.52200000000000002</v>
          </cell>
          <cell r="CM633">
            <v>0</v>
          </cell>
          <cell r="CN633">
            <v>8.9999999999999993E-3</v>
          </cell>
          <cell r="CO633">
            <v>8.9999999999999993E-3</v>
          </cell>
          <cell r="CP633">
            <v>1.7999999999999999E-2</v>
          </cell>
          <cell r="CQ633">
            <v>1.7999999999999999E-2</v>
          </cell>
          <cell r="CR633">
            <v>3.5000000000000003E-2</v>
          </cell>
          <cell r="CS633">
            <v>7.0999999999999994E-2</v>
          </cell>
          <cell r="CT633">
            <v>0.106</v>
          </cell>
          <cell r="CU633">
            <v>5.2999999999999999E-2</v>
          </cell>
          <cell r="CV633">
            <v>6.2E-2</v>
          </cell>
          <cell r="CW633">
            <v>7.0999999999999994E-2</v>
          </cell>
          <cell r="CX633">
            <v>8.7999999999999995E-2</v>
          </cell>
          <cell r="CY633">
            <v>0.08</v>
          </cell>
          <cell r="CZ633">
            <v>6.2E-2</v>
          </cell>
          <cell r="DA633">
            <v>0.159</v>
          </cell>
          <cell r="DB633">
            <v>0.115</v>
          </cell>
          <cell r="DC633">
            <v>0.14199999999999999</v>
          </cell>
          <cell r="DD633">
            <v>0.159</v>
          </cell>
          <cell r="DE633">
            <v>0.19500000000000001</v>
          </cell>
          <cell r="DF633">
            <v>0.248</v>
          </cell>
          <cell r="DG633">
            <v>0.27400000000000002</v>
          </cell>
          <cell r="DH633">
            <v>0.186</v>
          </cell>
          <cell r="DI633">
            <v>0.26500000000000001</v>
          </cell>
          <cell r="DJ633">
            <v>0.31</v>
          </cell>
          <cell r="DK633">
            <v>0.23899999999999999</v>
          </cell>
          <cell r="DL633">
            <v>0.221</v>
          </cell>
          <cell r="DM633">
            <v>0.248</v>
          </cell>
          <cell r="DN633">
            <v>8.9999999999999993E-3</v>
          </cell>
          <cell r="DO633">
            <v>8.9999999999999993E-3</v>
          </cell>
          <cell r="DP633">
            <v>0</v>
          </cell>
          <cell r="DQ633">
            <v>0</v>
          </cell>
          <cell r="DR633">
            <v>1.7999999999999999E-2</v>
          </cell>
          <cell r="DS633">
            <v>8.9999999999999993E-3</v>
          </cell>
          <cell r="DT633">
            <v>0</v>
          </cell>
          <cell r="DU633">
            <v>1.7999999999999999E-2</v>
          </cell>
          <cell r="DV633">
            <v>3.5000000000000003E-2</v>
          </cell>
          <cell r="DW633">
            <v>0.73499999999999999</v>
          </cell>
          <cell r="DX633">
            <v>0.66400000000000003</v>
          </cell>
          <cell r="DY633">
            <v>0.628</v>
          </cell>
          <cell r="DZ633">
            <v>0.71699999999999997</v>
          </cell>
          <cell r="EA633">
            <v>0.63700000000000001</v>
          </cell>
          <cell r="EB633">
            <v>0.48699999999999999</v>
          </cell>
          <cell r="EC633">
            <v>0.57499999999999996</v>
          </cell>
          <cell r="ED633">
            <v>0.51300000000000001</v>
          </cell>
          <cell r="EE633">
            <v>0.504</v>
          </cell>
          <cell r="EF633">
            <v>0.31900000000000001</v>
          </cell>
          <cell r="EG633">
            <v>2.7E-2</v>
          </cell>
          <cell r="EH633">
            <v>3.5000000000000003E-2</v>
          </cell>
          <cell r="EJ633">
            <v>0.31</v>
          </cell>
          <cell r="EK633">
            <v>0.13300000000000001</v>
          </cell>
          <cell r="EL633">
            <v>0.08</v>
          </cell>
          <cell r="EN633">
            <v>0.14199999999999999</v>
          </cell>
          <cell r="EO633">
            <v>0.29199999999999998</v>
          </cell>
          <cell r="EP633">
            <v>0.28299999999999997</v>
          </cell>
          <cell r="ER633">
            <v>8.7999999999999995E-2</v>
          </cell>
          <cell r="ES633">
            <v>0.08</v>
          </cell>
          <cell r="ET633">
            <v>8.7999999999999995E-2</v>
          </cell>
          <cell r="EV633">
            <v>0.14199999999999999</v>
          </cell>
          <cell r="EW633">
            <v>0.46899999999999997</v>
          </cell>
          <cell r="EX633">
            <v>0.51300000000000001</v>
          </cell>
          <cell r="EZ633">
            <v>7.07</v>
          </cell>
          <cell r="FA633">
            <v>0.08</v>
          </cell>
          <cell r="FB633">
            <v>2.7E-2</v>
          </cell>
          <cell r="FC633">
            <v>2.7E-2</v>
          </cell>
          <cell r="FD633">
            <v>3.5000000000000003E-2</v>
          </cell>
          <cell r="FE633">
            <v>5.2999999999999999E-2</v>
          </cell>
          <cell r="FF633">
            <v>0.08</v>
          </cell>
          <cell r="FG633">
            <v>8.7999999999999995E-2</v>
          </cell>
          <cell r="FH633">
            <v>0.17699999999999999</v>
          </cell>
          <cell r="FI633">
            <v>0.14199999999999999</v>
          </cell>
          <cell r="FJ633">
            <v>0.20399999999999999</v>
          </cell>
          <cell r="FK633">
            <v>8.7999999999999995E-2</v>
          </cell>
          <cell r="GA633">
            <v>1.7999999999999999E-2</v>
          </cell>
          <cell r="GB633">
            <v>6.2E-2</v>
          </cell>
          <cell r="GC633">
            <v>3.5000000000000003E-2</v>
          </cell>
          <cell r="GD633">
            <v>1.7999999999999999E-2</v>
          </cell>
          <cell r="GE633">
            <v>8.7999999999999995E-2</v>
          </cell>
          <cell r="GF633">
            <v>8.9999999999999993E-3</v>
          </cell>
          <cell r="GG633">
            <v>0.32700000000000001</v>
          </cell>
          <cell r="GH633">
            <v>0.26500000000000001</v>
          </cell>
          <cell r="GI633">
            <v>0.248</v>
          </cell>
          <cell r="GJ633">
            <v>0.32700000000000001</v>
          </cell>
          <cell r="GK633">
            <v>0.30099999999999999</v>
          </cell>
          <cell r="GL633">
            <v>0.31900000000000001</v>
          </cell>
          <cell r="GM633">
            <v>0.48699999999999999</v>
          </cell>
          <cell r="GN633">
            <v>0.34499999999999997</v>
          </cell>
          <cell r="GO633">
            <v>0.434</v>
          </cell>
          <cell r="GP633">
            <v>0.442</v>
          </cell>
          <cell r="GQ633">
            <v>0.41599999999999998</v>
          </cell>
          <cell r="GR633">
            <v>0.52200000000000002</v>
          </cell>
          <cell r="GS633">
            <v>8.7999999999999995E-2</v>
          </cell>
          <cell r="GT633">
            <v>0.20399999999999999</v>
          </cell>
          <cell r="GU633">
            <v>0.159</v>
          </cell>
          <cell r="GV633">
            <v>9.7000000000000003E-2</v>
          </cell>
          <cell r="GW633">
            <v>8.7999999999999995E-2</v>
          </cell>
          <cell r="GX633">
            <v>4.3999999999999997E-2</v>
          </cell>
          <cell r="GY633">
            <v>4.3999999999999997E-2</v>
          </cell>
          <cell r="GZ633">
            <v>5.2999999999999999E-2</v>
          </cell>
          <cell r="HA633">
            <v>5.2999999999999999E-2</v>
          </cell>
          <cell r="HB633">
            <v>4.3999999999999997E-2</v>
          </cell>
          <cell r="HC633">
            <v>3.5000000000000003E-2</v>
          </cell>
          <cell r="HD633">
            <v>4.3999999999999997E-2</v>
          </cell>
          <cell r="HE633">
            <v>3.5000000000000003E-2</v>
          </cell>
          <cell r="HF633">
            <v>7.0999999999999994E-2</v>
          </cell>
          <cell r="HG633">
            <v>7.0999999999999994E-2</v>
          </cell>
          <cell r="HH633">
            <v>7.0999999999999994E-2</v>
          </cell>
          <cell r="HI633">
            <v>7.0999999999999994E-2</v>
          </cell>
          <cell r="HJ633">
            <v>6.2E-2</v>
          </cell>
        </row>
        <row r="634">
          <cell r="G634" t="str">
            <v>ROBESON AA HS</v>
          </cell>
          <cell r="L634" t="str">
            <v>Southwest Side High School Network</v>
          </cell>
          <cell r="AB634">
            <v>610374</v>
          </cell>
          <cell r="AR634" t="str">
            <v>&gt; 75</v>
          </cell>
          <cell r="AS634" t="str">
            <v>weak</v>
          </cell>
          <cell r="AT634" t="str">
            <v>weak</v>
          </cell>
          <cell r="AU634" t="str">
            <v>very weak</v>
          </cell>
          <cell r="AV634">
            <v>22</v>
          </cell>
          <cell r="AW634">
            <v>30</v>
          </cell>
          <cell r="AX634">
            <v>19</v>
          </cell>
          <cell r="AY634">
            <v>50</v>
          </cell>
          <cell r="AZ634">
            <v>0</v>
          </cell>
          <cell r="BA634">
            <v>0</v>
          </cell>
          <cell r="BB634">
            <v>50</v>
          </cell>
          <cell r="BC634">
            <v>0</v>
          </cell>
          <cell r="BI634">
            <v>0.04</v>
          </cell>
          <cell r="BJ634">
            <v>0.04</v>
          </cell>
          <cell r="BK634">
            <v>0.02</v>
          </cell>
          <cell r="BL634">
            <v>0.12</v>
          </cell>
          <cell r="BM634">
            <v>0.12</v>
          </cell>
          <cell r="BN634">
            <v>0.1</v>
          </cell>
          <cell r="BO634">
            <v>0.28000000000000003</v>
          </cell>
          <cell r="BP634">
            <v>0.24</v>
          </cell>
          <cell r="BQ634">
            <v>0.18</v>
          </cell>
          <cell r="BR634">
            <v>0.16</v>
          </cell>
          <cell r="BS634">
            <v>0.2</v>
          </cell>
          <cell r="BT634">
            <v>0.26</v>
          </cell>
          <cell r="BU634">
            <v>0.42</v>
          </cell>
          <cell r="BV634">
            <v>0.36</v>
          </cell>
          <cell r="BW634">
            <v>0.42</v>
          </cell>
          <cell r="BX634">
            <v>0.3</v>
          </cell>
          <cell r="BY634">
            <v>0.36</v>
          </cell>
          <cell r="BZ634">
            <v>0.32</v>
          </cell>
          <cell r="CA634">
            <v>0.02</v>
          </cell>
          <cell r="CB634">
            <v>0.04</v>
          </cell>
          <cell r="CC634">
            <v>0.04</v>
          </cell>
          <cell r="CD634">
            <v>0.04</v>
          </cell>
          <cell r="CE634">
            <v>0.02</v>
          </cell>
          <cell r="CF634">
            <v>0.02</v>
          </cell>
          <cell r="CG634">
            <v>0.24</v>
          </cell>
          <cell r="CH634">
            <v>0.32</v>
          </cell>
          <cell r="CI634">
            <v>0.34</v>
          </cell>
          <cell r="CJ634">
            <v>0.38</v>
          </cell>
          <cell r="CK634">
            <v>0.3</v>
          </cell>
          <cell r="CL634">
            <v>0.3</v>
          </cell>
          <cell r="CM634">
            <v>0.06</v>
          </cell>
          <cell r="CN634">
            <v>0.08</v>
          </cell>
          <cell r="CO634">
            <v>0.06</v>
          </cell>
          <cell r="CP634">
            <v>0.06</v>
          </cell>
          <cell r="CQ634">
            <v>0.06</v>
          </cell>
          <cell r="CR634">
            <v>0.08</v>
          </cell>
          <cell r="CS634">
            <v>0.12</v>
          </cell>
          <cell r="CT634">
            <v>0.14000000000000001</v>
          </cell>
          <cell r="CU634">
            <v>0.1</v>
          </cell>
          <cell r="CV634">
            <v>0.08</v>
          </cell>
          <cell r="CW634">
            <v>0.14000000000000001</v>
          </cell>
          <cell r="CX634">
            <v>0.12</v>
          </cell>
          <cell r="CY634">
            <v>0.16</v>
          </cell>
          <cell r="CZ634">
            <v>0.04</v>
          </cell>
          <cell r="DA634">
            <v>0.1</v>
          </cell>
          <cell r="DB634">
            <v>0.16</v>
          </cell>
          <cell r="DC634">
            <v>0.18</v>
          </cell>
          <cell r="DD634">
            <v>0.16</v>
          </cell>
          <cell r="DE634">
            <v>0.34</v>
          </cell>
          <cell r="DF634">
            <v>0.36</v>
          </cell>
          <cell r="DG634">
            <v>0.32</v>
          </cell>
          <cell r="DH634">
            <v>0.3</v>
          </cell>
          <cell r="DI634">
            <v>0.44</v>
          </cell>
          <cell r="DJ634">
            <v>0.46</v>
          </cell>
          <cell r="DK634">
            <v>0.34</v>
          </cell>
          <cell r="DL634">
            <v>0.32</v>
          </cell>
          <cell r="DM634">
            <v>0.34</v>
          </cell>
          <cell r="DN634">
            <v>0.04</v>
          </cell>
          <cell r="DO634">
            <v>0.02</v>
          </cell>
          <cell r="DP634">
            <v>0.02</v>
          </cell>
          <cell r="DQ634">
            <v>0</v>
          </cell>
          <cell r="DR634">
            <v>0.04</v>
          </cell>
          <cell r="DS634">
            <v>0.02</v>
          </cell>
          <cell r="DT634">
            <v>0.02</v>
          </cell>
          <cell r="DU634">
            <v>0.04</v>
          </cell>
          <cell r="DV634">
            <v>0.02</v>
          </cell>
          <cell r="DW634">
            <v>0.48</v>
          </cell>
          <cell r="DX634">
            <v>0.4</v>
          </cell>
          <cell r="DY634">
            <v>0.48</v>
          </cell>
          <cell r="DZ634">
            <v>0.48</v>
          </cell>
          <cell r="EA634">
            <v>0.42</v>
          </cell>
          <cell r="EB634">
            <v>0.34</v>
          </cell>
          <cell r="EC634">
            <v>0.36</v>
          </cell>
          <cell r="ED634">
            <v>0.32</v>
          </cell>
          <cell r="EE634">
            <v>0.38</v>
          </cell>
          <cell r="EF634">
            <v>0.26</v>
          </cell>
          <cell r="EG634">
            <v>0.1</v>
          </cell>
          <cell r="EH634">
            <v>0.08</v>
          </cell>
          <cell r="EJ634">
            <v>0.42</v>
          </cell>
          <cell r="EK634">
            <v>0.2</v>
          </cell>
          <cell r="EL634">
            <v>0.26</v>
          </cell>
          <cell r="EN634">
            <v>0.08</v>
          </cell>
          <cell r="EO634">
            <v>0.38</v>
          </cell>
          <cell r="EP634">
            <v>0.28000000000000003</v>
          </cell>
          <cell r="ER634">
            <v>0</v>
          </cell>
          <cell r="ES634">
            <v>0.02</v>
          </cell>
          <cell r="ET634">
            <v>0.14000000000000001</v>
          </cell>
          <cell r="EV634">
            <v>0.24</v>
          </cell>
          <cell r="EW634">
            <v>0.3</v>
          </cell>
          <cell r="EX634">
            <v>0.24</v>
          </cell>
          <cell r="EZ634">
            <v>5.0599999999999996</v>
          </cell>
          <cell r="FA634">
            <v>0.12</v>
          </cell>
          <cell r="FB634">
            <v>0.12</v>
          </cell>
          <cell r="FC634">
            <v>0.08</v>
          </cell>
          <cell r="FD634">
            <v>0.12</v>
          </cell>
          <cell r="FE634">
            <v>0.1</v>
          </cell>
          <cell r="FF634">
            <v>0.06</v>
          </cell>
          <cell r="FG634">
            <v>0.16</v>
          </cell>
          <cell r="FH634">
            <v>0.1</v>
          </cell>
          <cell r="FI634">
            <v>0</v>
          </cell>
          <cell r="FJ634">
            <v>0.1</v>
          </cell>
          <cell r="FK634">
            <v>0.04</v>
          </cell>
          <cell r="GA634">
            <v>0.08</v>
          </cell>
          <cell r="GB634">
            <v>0.04</v>
          </cell>
          <cell r="GC634">
            <v>0.02</v>
          </cell>
          <cell r="GD634">
            <v>0</v>
          </cell>
          <cell r="GE634">
            <v>0.12</v>
          </cell>
          <cell r="GF634">
            <v>0.06</v>
          </cell>
          <cell r="GG634">
            <v>0.52</v>
          </cell>
          <cell r="GH634">
            <v>0.57999999999999996</v>
          </cell>
          <cell r="GI634">
            <v>0.52</v>
          </cell>
          <cell r="GJ634">
            <v>0.56000000000000005</v>
          </cell>
          <cell r="GK634">
            <v>0.52</v>
          </cell>
          <cell r="GL634">
            <v>0.54</v>
          </cell>
          <cell r="GM634">
            <v>0.14000000000000001</v>
          </cell>
          <cell r="GN634">
            <v>0.14000000000000001</v>
          </cell>
          <cell r="GO634">
            <v>0.22</v>
          </cell>
          <cell r="GP634">
            <v>0.2</v>
          </cell>
          <cell r="GQ634">
            <v>0.12</v>
          </cell>
          <cell r="GR634">
            <v>0.2</v>
          </cell>
          <cell r="GS634">
            <v>0.24</v>
          </cell>
          <cell r="GT634">
            <v>0.16</v>
          </cell>
          <cell r="GU634">
            <v>0.18</v>
          </cell>
          <cell r="GV634">
            <v>0.18</v>
          </cell>
          <cell r="GW634">
            <v>0.18</v>
          </cell>
          <cell r="GX634">
            <v>0.12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0.02</v>
          </cell>
          <cell r="HE634">
            <v>0.02</v>
          </cell>
          <cell r="HF634">
            <v>0.08</v>
          </cell>
          <cell r="HG634">
            <v>0.06</v>
          </cell>
          <cell r="HH634">
            <v>0.06</v>
          </cell>
          <cell r="HI634">
            <v>0.06</v>
          </cell>
          <cell r="HJ634">
            <v>0.06</v>
          </cell>
        </row>
        <row r="635">
          <cell r="G635" t="str">
            <v>TILDEN AA HS</v>
          </cell>
          <cell r="L635" t="str">
            <v>Southwest Side High School Network</v>
          </cell>
          <cell r="AB635">
            <v>610375</v>
          </cell>
          <cell r="AR635" t="str">
            <v>&lt; 30</v>
          </cell>
          <cell r="AS635" t="str">
            <v/>
          </cell>
          <cell r="AT635" t="str">
            <v/>
          </cell>
          <cell r="AU635" t="str">
            <v/>
          </cell>
        </row>
        <row r="636">
          <cell r="G636" t="str">
            <v>CRANE AA</v>
          </cell>
          <cell r="L636" t="str">
            <v>West Side High School Network</v>
          </cell>
          <cell r="AB636">
            <v>610378</v>
          </cell>
          <cell r="AR636" t="str">
            <v>&lt; 30</v>
          </cell>
          <cell r="AS636" t="str">
            <v/>
          </cell>
          <cell r="AT636" t="str">
            <v/>
          </cell>
          <cell r="AU636" t="str">
            <v/>
          </cell>
        </row>
        <row r="637">
          <cell r="G637" t="str">
            <v>WILLIAMS, D</v>
          </cell>
          <cell r="L637" t="str">
            <v>South Side High School Network</v>
          </cell>
          <cell r="AB637">
            <v>610380</v>
          </cell>
          <cell r="AR637" t="str">
            <v>54</v>
          </cell>
          <cell r="AS637" t="str">
            <v>weak</v>
          </cell>
          <cell r="AT637" t="str">
            <v>weak</v>
          </cell>
          <cell r="AU637" t="str">
            <v>weak</v>
          </cell>
          <cell r="AV637">
            <v>26</v>
          </cell>
          <cell r="AW637">
            <v>38</v>
          </cell>
          <cell r="AX637">
            <v>34</v>
          </cell>
          <cell r="AY637">
            <v>158</v>
          </cell>
          <cell r="AZ637">
            <v>0</v>
          </cell>
          <cell r="BA637">
            <v>0</v>
          </cell>
          <cell r="BB637">
            <v>142</v>
          </cell>
          <cell r="BC637">
            <v>2</v>
          </cell>
          <cell r="BI637">
            <v>4.3999999999999997E-2</v>
          </cell>
          <cell r="BJ637">
            <v>1.2999999999999999E-2</v>
          </cell>
          <cell r="BK637">
            <v>1.9E-2</v>
          </cell>
          <cell r="BL637">
            <v>9.5000000000000001E-2</v>
          </cell>
          <cell r="BM637">
            <v>0.10100000000000001</v>
          </cell>
          <cell r="BN637">
            <v>0.127</v>
          </cell>
          <cell r="BO637">
            <v>0.184</v>
          </cell>
          <cell r="BP637">
            <v>0.14599999999999999</v>
          </cell>
          <cell r="BQ637">
            <v>0.14599999999999999</v>
          </cell>
          <cell r="BR637">
            <v>0.17100000000000001</v>
          </cell>
          <cell r="BS637">
            <v>0.26600000000000001</v>
          </cell>
          <cell r="BT637">
            <v>0.25900000000000001</v>
          </cell>
          <cell r="BU637">
            <v>0.38</v>
          </cell>
          <cell r="BV637">
            <v>0.38600000000000001</v>
          </cell>
          <cell r="BW637">
            <v>0.46200000000000002</v>
          </cell>
          <cell r="BX637">
            <v>0.32300000000000001</v>
          </cell>
          <cell r="BY637">
            <v>0.34200000000000003</v>
          </cell>
          <cell r="BZ637">
            <v>0.29699999999999999</v>
          </cell>
          <cell r="CA637">
            <v>6.0000000000000001E-3</v>
          </cell>
          <cell r="CB637">
            <v>6.0000000000000001E-3</v>
          </cell>
          <cell r="CC637">
            <v>0</v>
          </cell>
          <cell r="CD637">
            <v>6.0000000000000001E-3</v>
          </cell>
          <cell r="CE637">
            <v>6.0000000000000001E-3</v>
          </cell>
          <cell r="CF637">
            <v>5.0999999999999997E-2</v>
          </cell>
          <cell r="CG637">
            <v>0.38600000000000001</v>
          </cell>
          <cell r="CH637">
            <v>0.44900000000000001</v>
          </cell>
          <cell r="CI637">
            <v>0.373</v>
          </cell>
          <cell r="CJ637">
            <v>0.40500000000000003</v>
          </cell>
          <cell r="CK637">
            <v>0.28499999999999998</v>
          </cell>
          <cell r="CL637">
            <v>0.26600000000000001</v>
          </cell>
          <cell r="CM637">
            <v>1.2999999999999999E-2</v>
          </cell>
          <cell r="CN637">
            <v>1.2999999999999999E-2</v>
          </cell>
          <cell r="CO637">
            <v>1.2999999999999999E-2</v>
          </cell>
          <cell r="CP637">
            <v>3.7999999999999999E-2</v>
          </cell>
          <cell r="CQ637">
            <v>1.9E-2</v>
          </cell>
          <cell r="CR637">
            <v>1.2999999999999999E-2</v>
          </cell>
          <cell r="CS637">
            <v>0.108</v>
          </cell>
          <cell r="CT637">
            <v>0.17699999999999999</v>
          </cell>
          <cell r="CU637">
            <v>0.127</v>
          </cell>
          <cell r="CV637">
            <v>3.7999999999999999E-2</v>
          </cell>
          <cell r="CW637">
            <v>6.3E-2</v>
          </cell>
          <cell r="CX637">
            <v>7.5999999999999998E-2</v>
          </cell>
          <cell r="CY637">
            <v>8.2000000000000003E-2</v>
          </cell>
          <cell r="CZ637">
            <v>6.3E-2</v>
          </cell>
          <cell r="DA637">
            <v>0.114</v>
          </cell>
          <cell r="DB637">
            <v>0.19</v>
          </cell>
          <cell r="DC637">
            <v>0.14599999999999999</v>
          </cell>
          <cell r="DD637">
            <v>0.17699999999999999</v>
          </cell>
          <cell r="DE637">
            <v>0.32900000000000001</v>
          </cell>
          <cell r="DF637">
            <v>0.38</v>
          </cell>
          <cell r="DG637">
            <v>0.34799999999999998</v>
          </cell>
          <cell r="DH637">
            <v>0.32300000000000001</v>
          </cell>
          <cell r="DI637">
            <v>0.38600000000000001</v>
          </cell>
          <cell r="DJ637">
            <v>0.41099999999999998</v>
          </cell>
          <cell r="DK637">
            <v>0.29699999999999999</v>
          </cell>
          <cell r="DL637">
            <v>0.26600000000000001</v>
          </cell>
          <cell r="DM637">
            <v>0.34200000000000003</v>
          </cell>
          <cell r="DN637">
            <v>1.2999999999999999E-2</v>
          </cell>
          <cell r="DO637">
            <v>6.0000000000000001E-3</v>
          </cell>
          <cell r="DP637">
            <v>1.2999999999999999E-2</v>
          </cell>
          <cell r="DQ637">
            <v>6.0000000000000001E-3</v>
          </cell>
          <cell r="DR637">
            <v>1.2999999999999999E-2</v>
          </cell>
          <cell r="DS637">
            <v>1.9E-2</v>
          </cell>
          <cell r="DT637">
            <v>3.2000000000000001E-2</v>
          </cell>
          <cell r="DU637">
            <v>1.2999999999999999E-2</v>
          </cell>
          <cell r="DV637">
            <v>2.5000000000000001E-2</v>
          </cell>
          <cell r="DW637">
            <v>0.60799999999999998</v>
          </cell>
          <cell r="DX637">
            <v>0.53800000000000003</v>
          </cell>
          <cell r="DY637">
            <v>0.55100000000000005</v>
          </cell>
          <cell r="DZ637">
            <v>0.55100000000000005</v>
          </cell>
          <cell r="EA637">
            <v>0.51900000000000002</v>
          </cell>
          <cell r="EB637">
            <v>0.443</v>
          </cell>
          <cell r="EC637">
            <v>0.373</v>
          </cell>
          <cell r="ED637">
            <v>0.39900000000000002</v>
          </cell>
          <cell r="EE637">
            <v>0.32900000000000001</v>
          </cell>
          <cell r="EF637">
            <v>0.41099999999999998</v>
          </cell>
          <cell r="EG637">
            <v>8.2000000000000003E-2</v>
          </cell>
          <cell r="EH637">
            <v>3.7999999999999999E-2</v>
          </cell>
          <cell r="EJ637">
            <v>0.29099999999999998</v>
          </cell>
          <cell r="EK637">
            <v>0.127</v>
          </cell>
          <cell r="EL637">
            <v>0.127</v>
          </cell>
          <cell r="EN637">
            <v>0.13300000000000001</v>
          </cell>
          <cell r="EO637">
            <v>0.44900000000000001</v>
          </cell>
          <cell r="EP637">
            <v>0.43</v>
          </cell>
          <cell r="ER637">
            <v>3.7999999999999999E-2</v>
          </cell>
          <cell r="ES637">
            <v>3.7999999999999999E-2</v>
          </cell>
          <cell r="ET637">
            <v>7.5999999999999998E-2</v>
          </cell>
          <cell r="EV637">
            <v>0.127</v>
          </cell>
          <cell r="EW637">
            <v>0.30399999999999999</v>
          </cell>
          <cell r="EX637">
            <v>0.32900000000000001</v>
          </cell>
          <cell r="EZ637">
            <v>7.25</v>
          </cell>
          <cell r="FA637">
            <v>3.2000000000000001E-2</v>
          </cell>
          <cell r="FB637">
            <v>2.5000000000000001E-2</v>
          </cell>
          <cell r="FC637">
            <v>5.0999999999999997E-2</v>
          </cell>
          <cell r="FD637">
            <v>5.0999999999999997E-2</v>
          </cell>
          <cell r="FE637">
            <v>8.2000000000000003E-2</v>
          </cell>
          <cell r="FF637">
            <v>6.3E-2</v>
          </cell>
          <cell r="FG637">
            <v>0.127</v>
          </cell>
          <cell r="FH637">
            <v>0.13300000000000001</v>
          </cell>
          <cell r="FI637">
            <v>0.152</v>
          </cell>
          <cell r="FJ637">
            <v>0.23400000000000001</v>
          </cell>
          <cell r="FK637">
            <v>5.0999999999999997E-2</v>
          </cell>
          <cell r="GA637">
            <v>2.5000000000000001E-2</v>
          </cell>
          <cell r="GB637">
            <v>5.7000000000000002E-2</v>
          </cell>
          <cell r="GC637">
            <v>3.2000000000000001E-2</v>
          </cell>
          <cell r="GD637">
            <v>6.3E-2</v>
          </cell>
          <cell r="GE637">
            <v>0.13900000000000001</v>
          </cell>
          <cell r="GF637">
            <v>3.7999999999999999E-2</v>
          </cell>
          <cell r="GG637">
            <v>0.48699999999999999</v>
          </cell>
          <cell r="GH637">
            <v>0.40500000000000003</v>
          </cell>
          <cell r="GI637">
            <v>0.41799999999999998</v>
          </cell>
          <cell r="GJ637">
            <v>0.41799999999999998</v>
          </cell>
          <cell r="GK637">
            <v>0.47499999999999998</v>
          </cell>
          <cell r="GL637">
            <v>0.49399999999999999</v>
          </cell>
          <cell r="GM637">
            <v>0.27800000000000002</v>
          </cell>
          <cell r="GN637">
            <v>0.253</v>
          </cell>
          <cell r="GO637">
            <v>0.27800000000000002</v>
          </cell>
          <cell r="GP637">
            <v>0.29099999999999998</v>
          </cell>
          <cell r="GQ637">
            <v>0.16500000000000001</v>
          </cell>
          <cell r="GR637">
            <v>0.33500000000000002</v>
          </cell>
          <cell r="GS637">
            <v>0.13900000000000001</v>
          </cell>
          <cell r="GT637">
            <v>0.20899999999999999</v>
          </cell>
          <cell r="GU637">
            <v>0.19</v>
          </cell>
          <cell r="GV637">
            <v>0.14599999999999999</v>
          </cell>
          <cell r="GW637">
            <v>0.16500000000000001</v>
          </cell>
          <cell r="GX637">
            <v>5.7000000000000002E-2</v>
          </cell>
          <cell r="GY637">
            <v>6.0000000000000001E-3</v>
          </cell>
          <cell r="GZ637">
            <v>3.2000000000000001E-2</v>
          </cell>
          <cell r="HA637">
            <v>1.2999999999999999E-2</v>
          </cell>
          <cell r="HB637">
            <v>1.9E-2</v>
          </cell>
          <cell r="HC637">
            <v>6.0000000000000001E-3</v>
          </cell>
          <cell r="HD637">
            <v>1.9E-2</v>
          </cell>
          <cell r="HE637">
            <v>6.3E-2</v>
          </cell>
          <cell r="HF637">
            <v>4.3999999999999997E-2</v>
          </cell>
          <cell r="HG637">
            <v>7.0000000000000007E-2</v>
          </cell>
          <cell r="HH637">
            <v>6.3E-2</v>
          </cell>
          <cell r="HI637">
            <v>5.0999999999999997E-2</v>
          </cell>
          <cell r="HJ637">
            <v>5.7000000000000002E-2</v>
          </cell>
        </row>
        <row r="638">
          <cell r="G638" t="str">
            <v>BRONZEVILLE HS</v>
          </cell>
          <cell r="L638" t="str">
            <v>South Side High School Network</v>
          </cell>
          <cell r="AB638">
            <v>610381</v>
          </cell>
          <cell r="AR638" t="str">
            <v>&gt; 75</v>
          </cell>
          <cell r="AS638" t="str">
            <v>neutral</v>
          </cell>
          <cell r="AT638" t="str">
            <v>neutral</v>
          </cell>
          <cell r="AU638" t="str">
            <v>neutral</v>
          </cell>
          <cell r="AV638">
            <v>58</v>
          </cell>
          <cell r="AW638">
            <v>49</v>
          </cell>
          <cell r="AX638">
            <v>47</v>
          </cell>
          <cell r="AY638">
            <v>350</v>
          </cell>
          <cell r="AZ638">
            <v>2</v>
          </cell>
          <cell r="BA638">
            <v>0</v>
          </cell>
          <cell r="BB638">
            <v>329</v>
          </cell>
          <cell r="BC638">
            <v>0</v>
          </cell>
          <cell r="BI638">
            <v>6.0000000000000001E-3</v>
          </cell>
          <cell r="BJ638">
            <v>1.0999999999999999E-2</v>
          </cell>
          <cell r="BK638">
            <v>6.0000000000000001E-3</v>
          </cell>
          <cell r="BL638">
            <v>0.04</v>
          </cell>
          <cell r="BM638">
            <v>0.04</v>
          </cell>
          <cell r="BN638">
            <v>8.5999999999999993E-2</v>
          </cell>
          <cell r="BO638">
            <v>4.2999999999999997E-2</v>
          </cell>
          <cell r="BP638">
            <v>4.2999999999999997E-2</v>
          </cell>
          <cell r="BQ638">
            <v>6.9000000000000006E-2</v>
          </cell>
          <cell r="BR638">
            <v>8.5999999999999993E-2</v>
          </cell>
          <cell r="BS638">
            <v>0.12</v>
          </cell>
          <cell r="BT638">
            <v>0.19400000000000001</v>
          </cell>
          <cell r="BU638">
            <v>0.28599999999999998</v>
          </cell>
          <cell r="BV638">
            <v>0.27100000000000002</v>
          </cell>
          <cell r="BW638">
            <v>0.35699999999999998</v>
          </cell>
          <cell r="BX638">
            <v>0.27100000000000002</v>
          </cell>
          <cell r="BY638">
            <v>0.35699999999999998</v>
          </cell>
          <cell r="BZ638">
            <v>0.30599999999999999</v>
          </cell>
          <cell r="CA638">
            <v>1.0999999999999999E-2</v>
          </cell>
          <cell r="CB638">
            <v>1.4E-2</v>
          </cell>
          <cell r="CC638">
            <v>2.3E-2</v>
          </cell>
          <cell r="CD638">
            <v>2.9000000000000001E-2</v>
          </cell>
          <cell r="CE638">
            <v>1.4E-2</v>
          </cell>
          <cell r="CF638">
            <v>3.6999999999999998E-2</v>
          </cell>
          <cell r="CG638">
            <v>0.65400000000000003</v>
          </cell>
          <cell r="CH638">
            <v>0.66</v>
          </cell>
          <cell r="CI638">
            <v>0.54600000000000004</v>
          </cell>
          <cell r="CJ638">
            <v>0.57399999999999995</v>
          </cell>
          <cell r="CK638">
            <v>0.46899999999999997</v>
          </cell>
          <cell r="CL638">
            <v>0.377</v>
          </cell>
          <cell r="CM638">
            <v>6.0000000000000001E-3</v>
          </cell>
          <cell r="CN638">
            <v>8.9999999999999993E-3</v>
          </cell>
          <cell r="CO638">
            <v>1.4E-2</v>
          </cell>
          <cell r="CP638">
            <v>2.3E-2</v>
          </cell>
          <cell r="CQ638">
            <v>8.9999999999999993E-3</v>
          </cell>
          <cell r="CR638">
            <v>1.7000000000000001E-2</v>
          </cell>
          <cell r="CS638">
            <v>0.10299999999999999</v>
          </cell>
          <cell r="CT638">
            <v>0.109</v>
          </cell>
          <cell r="CU638">
            <v>8.8999999999999996E-2</v>
          </cell>
          <cell r="CV638">
            <v>2.5999999999999999E-2</v>
          </cell>
          <cell r="CW638">
            <v>5.3999999999999999E-2</v>
          </cell>
          <cell r="CX638">
            <v>4.2999999999999997E-2</v>
          </cell>
          <cell r="CY638">
            <v>6.6000000000000003E-2</v>
          </cell>
          <cell r="CZ638">
            <v>3.4000000000000002E-2</v>
          </cell>
          <cell r="DA638">
            <v>0.1</v>
          </cell>
          <cell r="DB638">
            <v>0.14299999999999999</v>
          </cell>
          <cell r="DC638">
            <v>0.123</v>
          </cell>
          <cell r="DD638">
            <v>0.126</v>
          </cell>
          <cell r="DE638">
            <v>0.28599999999999998</v>
          </cell>
          <cell r="DF638">
            <v>0.28899999999999998</v>
          </cell>
          <cell r="DG638">
            <v>0.35099999999999998</v>
          </cell>
          <cell r="DH638">
            <v>0.28299999999999997</v>
          </cell>
          <cell r="DI638">
            <v>0.35699999999999998</v>
          </cell>
          <cell r="DJ638">
            <v>0.38900000000000001</v>
          </cell>
          <cell r="DK638">
            <v>0.34</v>
          </cell>
          <cell r="DL638">
            <v>0.27400000000000002</v>
          </cell>
          <cell r="DM638">
            <v>0.314</v>
          </cell>
          <cell r="DN638">
            <v>1.7000000000000001E-2</v>
          </cell>
          <cell r="DO638">
            <v>0.02</v>
          </cell>
          <cell r="DP638">
            <v>2.9000000000000001E-2</v>
          </cell>
          <cell r="DQ638">
            <v>1.4E-2</v>
          </cell>
          <cell r="DR638">
            <v>3.4000000000000002E-2</v>
          </cell>
          <cell r="DS638">
            <v>0.04</v>
          </cell>
          <cell r="DT638">
            <v>0.02</v>
          </cell>
          <cell r="DU638">
            <v>2.9000000000000001E-2</v>
          </cell>
          <cell r="DV638">
            <v>0.04</v>
          </cell>
          <cell r="DW638">
            <v>0.66600000000000004</v>
          </cell>
          <cell r="DX638">
            <v>0.629</v>
          </cell>
          <cell r="DY638">
            <v>0.56299999999999994</v>
          </cell>
          <cell r="DZ638">
            <v>0.61399999999999999</v>
          </cell>
          <cell r="EA638">
            <v>0.56599999999999995</v>
          </cell>
          <cell r="EB638">
            <v>0.45400000000000001</v>
          </cell>
          <cell r="EC638">
            <v>0.39400000000000002</v>
          </cell>
          <cell r="ED638">
            <v>0.46600000000000003</v>
          </cell>
          <cell r="EE638">
            <v>0.43099999999999999</v>
          </cell>
          <cell r="EF638">
            <v>0.40300000000000002</v>
          </cell>
          <cell r="EG638">
            <v>5.0999999999999997E-2</v>
          </cell>
          <cell r="EH638">
            <v>3.1E-2</v>
          </cell>
          <cell r="EJ638">
            <v>0.27700000000000002</v>
          </cell>
          <cell r="EK638">
            <v>0.14299999999999999</v>
          </cell>
          <cell r="EL638">
            <v>9.0999999999999998E-2</v>
          </cell>
          <cell r="EN638">
            <v>0.114</v>
          </cell>
          <cell r="EO638">
            <v>0.35399999999999998</v>
          </cell>
          <cell r="EP638">
            <v>0.36</v>
          </cell>
          <cell r="ER638">
            <v>6.3E-2</v>
          </cell>
          <cell r="ES638">
            <v>0.06</v>
          </cell>
          <cell r="ET638">
            <v>0.11700000000000001</v>
          </cell>
          <cell r="EV638">
            <v>0.14299999999999999</v>
          </cell>
          <cell r="EW638">
            <v>0.39100000000000001</v>
          </cell>
          <cell r="EX638">
            <v>0.4</v>
          </cell>
          <cell r="EZ638">
            <v>7.85</v>
          </cell>
          <cell r="FA638">
            <v>1.7000000000000001E-2</v>
          </cell>
          <cell r="FB638">
            <v>2.3E-2</v>
          </cell>
          <cell r="FC638">
            <v>8.9999999999999993E-3</v>
          </cell>
          <cell r="FD638">
            <v>3.6999999999999998E-2</v>
          </cell>
          <cell r="FE638">
            <v>8.8999999999999996E-2</v>
          </cell>
          <cell r="FF638">
            <v>7.0999999999999994E-2</v>
          </cell>
          <cell r="FG638">
            <v>8.8999999999999996E-2</v>
          </cell>
          <cell r="FH638">
            <v>0.16</v>
          </cell>
          <cell r="FI638">
            <v>0.123</v>
          </cell>
          <cell r="FJ638">
            <v>0.34</v>
          </cell>
          <cell r="FK638">
            <v>4.2999999999999997E-2</v>
          </cell>
          <cell r="GA638">
            <v>1.4E-2</v>
          </cell>
          <cell r="GB638">
            <v>2.5999999999999999E-2</v>
          </cell>
          <cell r="GC638">
            <v>0.02</v>
          </cell>
          <cell r="GD638">
            <v>0.02</v>
          </cell>
          <cell r="GE638">
            <v>0.13400000000000001</v>
          </cell>
          <cell r="GF638">
            <v>3.6999999999999998E-2</v>
          </cell>
          <cell r="GG638">
            <v>0.33700000000000002</v>
          </cell>
          <cell r="GH638">
            <v>0.29699999999999999</v>
          </cell>
          <cell r="GI638">
            <v>0.309</v>
          </cell>
          <cell r="GJ638">
            <v>0.34300000000000003</v>
          </cell>
          <cell r="GK638">
            <v>0.34300000000000003</v>
          </cell>
          <cell r="GL638">
            <v>0.36</v>
          </cell>
          <cell r="GM638">
            <v>0.35099999999999998</v>
          </cell>
          <cell r="GN638">
            <v>0.35099999999999998</v>
          </cell>
          <cell r="GO638">
            <v>0.35399999999999998</v>
          </cell>
          <cell r="GP638">
            <v>0.34899999999999998</v>
          </cell>
          <cell r="GQ638">
            <v>0.249</v>
          </cell>
          <cell r="GR638">
            <v>0.45400000000000001</v>
          </cell>
          <cell r="GS638">
            <v>0.23400000000000001</v>
          </cell>
          <cell r="GT638">
            <v>0.26300000000000001</v>
          </cell>
          <cell r="GU638">
            <v>0.23400000000000001</v>
          </cell>
          <cell r="GV638">
            <v>0.21099999999999999</v>
          </cell>
          <cell r="GW638">
            <v>0.21099999999999999</v>
          </cell>
          <cell r="GX638">
            <v>0.1</v>
          </cell>
          <cell r="GY638">
            <v>1.0999999999999999E-2</v>
          </cell>
          <cell r="GZ638">
            <v>1.4E-2</v>
          </cell>
          <cell r="HA638">
            <v>1.7000000000000001E-2</v>
          </cell>
          <cell r="HB638">
            <v>1.4E-2</v>
          </cell>
          <cell r="HC638">
            <v>8.9999999999999993E-3</v>
          </cell>
          <cell r="HD638">
            <v>1.0999999999999999E-2</v>
          </cell>
          <cell r="HE638">
            <v>5.0999999999999997E-2</v>
          </cell>
          <cell r="HF638">
            <v>4.9000000000000002E-2</v>
          </cell>
          <cell r="HG638">
            <v>6.6000000000000003E-2</v>
          </cell>
          <cell r="HH638">
            <v>6.3E-2</v>
          </cell>
          <cell r="HI638">
            <v>5.3999999999999999E-2</v>
          </cell>
          <cell r="HJ638">
            <v>3.6999999999999998E-2</v>
          </cell>
        </row>
        <row r="639">
          <cell r="G639" t="str">
            <v>GREATER LAWNDALE HS</v>
          </cell>
          <cell r="L639" t="str">
            <v>West Side High School Network</v>
          </cell>
          <cell r="AB639">
            <v>610383</v>
          </cell>
          <cell r="AR639" t="str">
            <v>&gt; 75</v>
          </cell>
          <cell r="AS639" t="str">
            <v>weak</v>
          </cell>
          <cell r="AT639" t="str">
            <v>neutral</v>
          </cell>
          <cell r="AU639" t="str">
            <v>neutral</v>
          </cell>
          <cell r="AV639">
            <v>33</v>
          </cell>
          <cell r="AW639">
            <v>45</v>
          </cell>
          <cell r="AX639">
            <v>56</v>
          </cell>
          <cell r="AY639">
            <v>204</v>
          </cell>
          <cell r="AZ639">
            <v>1</v>
          </cell>
          <cell r="BA639">
            <v>0</v>
          </cell>
          <cell r="BB639">
            <v>10</v>
          </cell>
          <cell r="BC639">
            <v>184</v>
          </cell>
          <cell r="BI639">
            <v>3.9E-2</v>
          </cell>
          <cell r="BJ639">
            <v>0.01</v>
          </cell>
          <cell r="BK639">
            <v>2.9000000000000001E-2</v>
          </cell>
          <cell r="BL639">
            <v>4.9000000000000002E-2</v>
          </cell>
          <cell r="BM639">
            <v>3.9E-2</v>
          </cell>
          <cell r="BN639">
            <v>0.113</v>
          </cell>
          <cell r="BO639">
            <v>0.123</v>
          </cell>
          <cell r="BP639">
            <v>0.108</v>
          </cell>
          <cell r="BQ639">
            <v>0.127</v>
          </cell>
          <cell r="BR639">
            <v>0.13200000000000001</v>
          </cell>
          <cell r="BS639">
            <v>0.20599999999999999</v>
          </cell>
          <cell r="BT639">
            <v>0.28399999999999997</v>
          </cell>
          <cell r="BU639">
            <v>0.45600000000000002</v>
          </cell>
          <cell r="BV639">
            <v>0.36299999999999999</v>
          </cell>
          <cell r="BW639">
            <v>0.45100000000000001</v>
          </cell>
          <cell r="BX639">
            <v>0.314</v>
          </cell>
          <cell r="BY639">
            <v>0.436</v>
          </cell>
          <cell r="BZ639">
            <v>0.32800000000000001</v>
          </cell>
          <cell r="CA639">
            <v>2.9000000000000001E-2</v>
          </cell>
          <cell r="CB639">
            <v>4.3999999999999997E-2</v>
          </cell>
          <cell r="CC639">
            <v>5.8999999999999997E-2</v>
          </cell>
          <cell r="CD639">
            <v>2.9000000000000001E-2</v>
          </cell>
          <cell r="CE639">
            <v>3.9E-2</v>
          </cell>
          <cell r="CF639">
            <v>2.5000000000000001E-2</v>
          </cell>
          <cell r="CG639">
            <v>0.35299999999999998</v>
          </cell>
          <cell r="CH639">
            <v>0.47499999999999998</v>
          </cell>
          <cell r="CI639">
            <v>0.33300000000000002</v>
          </cell>
          <cell r="CJ639">
            <v>0.47499999999999998</v>
          </cell>
          <cell r="CK639">
            <v>0.27900000000000003</v>
          </cell>
          <cell r="CL639">
            <v>0.25</v>
          </cell>
          <cell r="CM639">
            <v>0.02</v>
          </cell>
          <cell r="CN639">
            <v>0.02</v>
          </cell>
          <cell r="CO639">
            <v>0.01</v>
          </cell>
          <cell r="CP639">
            <v>2.9000000000000001E-2</v>
          </cell>
          <cell r="CQ639">
            <v>0.01</v>
          </cell>
          <cell r="CR639">
            <v>0.01</v>
          </cell>
          <cell r="CS639">
            <v>5.8999999999999997E-2</v>
          </cell>
          <cell r="CT639">
            <v>0.14699999999999999</v>
          </cell>
          <cell r="CU639">
            <v>6.9000000000000006E-2</v>
          </cell>
          <cell r="CV639">
            <v>2.9000000000000001E-2</v>
          </cell>
          <cell r="CW639">
            <v>3.4000000000000002E-2</v>
          </cell>
          <cell r="CX639">
            <v>5.8999999999999997E-2</v>
          </cell>
          <cell r="CY639">
            <v>8.3000000000000004E-2</v>
          </cell>
          <cell r="CZ639">
            <v>3.4000000000000002E-2</v>
          </cell>
          <cell r="DA639">
            <v>8.3000000000000004E-2</v>
          </cell>
          <cell r="DB639">
            <v>0.152</v>
          </cell>
          <cell r="DC639">
            <v>0.17199999999999999</v>
          </cell>
          <cell r="DD639">
            <v>0.14699999999999999</v>
          </cell>
          <cell r="DE639">
            <v>0.27</v>
          </cell>
          <cell r="DF639">
            <v>0.31900000000000001</v>
          </cell>
          <cell r="DG639">
            <v>0.35299999999999998</v>
          </cell>
          <cell r="DH639">
            <v>0.39200000000000002</v>
          </cell>
          <cell r="DI639">
            <v>0.42599999999999999</v>
          </cell>
          <cell r="DJ639">
            <v>0.39200000000000002</v>
          </cell>
          <cell r="DK639">
            <v>0.38200000000000001</v>
          </cell>
          <cell r="DL639">
            <v>0.32400000000000001</v>
          </cell>
          <cell r="DM639">
            <v>0.41199999999999998</v>
          </cell>
          <cell r="DN639">
            <v>5.3999999999999999E-2</v>
          </cell>
          <cell r="DO639">
            <v>2.5000000000000001E-2</v>
          </cell>
          <cell r="DP639">
            <v>3.4000000000000002E-2</v>
          </cell>
          <cell r="DQ639">
            <v>2.9000000000000001E-2</v>
          </cell>
          <cell r="DR639">
            <v>0.02</v>
          </cell>
          <cell r="DS639">
            <v>2.5000000000000001E-2</v>
          </cell>
          <cell r="DT639">
            <v>5.3999999999999999E-2</v>
          </cell>
          <cell r="DU639">
            <v>3.9E-2</v>
          </cell>
          <cell r="DV639">
            <v>2.9000000000000001E-2</v>
          </cell>
          <cell r="DW639">
            <v>0.627</v>
          </cell>
          <cell r="DX639">
            <v>0.60299999999999998</v>
          </cell>
          <cell r="DY639">
            <v>0.54400000000000004</v>
          </cell>
          <cell r="DZ639">
            <v>0.46600000000000003</v>
          </cell>
          <cell r="EA639">
            <v>0.51</v>
          </cell>
          <cell r="EB639">
            <v>0.49</v>
          </cell>
          <cell r="EC639">
            <v>0.35299999999999998</v>
          </cell>
          <cell r="ED639">
            <v>0.31900000000000001</v>
          </cell>
          <cell r="EE639">
            <v>0.34300000000000003</v>
          </cell>
          <cell r="EF639">
            <v>0.35799999999999998</v>
          </cell>
          <cell r="EG639">
            <v>4.3999999999999997E-2</v>
          </cell>
          <cell r="EH639">
            <v>1.4999999999999999E-2</v>
          </cell>
          <cell r="EJ639">
            <v>0.27500000000000002</v>
          </cell>
          <cell r="EK639">
            <v>0.157</v>
          </cell>
          <cell r="EL639">
            <v>7.8E-2</v>
          </cell>
          <cell r="EN639">
            <v>0.216</v>
          </cell>
          <cell r="EO639">
            <v>0.42599999999999999</v>
          </cell>
          <cell r="EP639">
            <v>0.377</v>
          </cell>
          <cell r="ER639">
            <v>5.3999999999999999E-2</v>
          </cell>
          <cell r="ES639">
            <v>7.3999999999999996E-2</v>
          </cell>
          <cell r="ET639">
            <v>0.113</v>
          </cell>
          <cell r="EV639">
            <v>9.8000000000000004E-2</v>
          </cell>
          <cell r="EW639">
            <v>0.29899999999999999</v>
          </cell>
          <cell r="EX639">
            <v>0.41699999999999998</v>
          </cell>
          <cell r="EZ639">
            <v>7.9</v>
          </cell>
          <cell r="FA639">
            <v>0.02</v>
          </cell>
          <cell r="FB639">
            <v>2.9000000000000001E-2</v>
          </cell>
          <cell r="FC639">
            <v>5.0000000000000001E-3</v>
          </cell>
          <cell r="FD639">
            <v>0.02</v>
          </cell>
          <cell r="FE639">
            <v>6.9000000000000006E-2</v>
          </cell>
          <cell r="FF639">
            <v>7.3999999999999996E-2</v>
          </cell>
          <cell r="FG639">
            <v>0.10299999999999999</v>
          </cell>
          <cell r="FH639">
            <v>0.17199999999999999</v>
          </cell>
          <cell r="FI639">
            <v>0.152</v>
          </cell>
          <cell r="FJ639">
            <v>0.314</v>
          </cell>
          <cell r="FK639">
            <v>4.3999999999999997E-2</v>
          </cell>
          <cell r="GA639">
            <v>0.01</v>
          </cell>
          <cell r="GB639">
            <v>1.4999999999999999E-2</v>
          </cell>
          <cell r="GC639">
            <v>5.0000000000000001E-3</v>
          </cell>
          <cell r="GD639">
            <v>0.01</v>
          </cell>
          <cell r="GE639">
            <v>0.19600000000000001</v>
          </cell>
          <cell r="GF639">
            <v>0.02</v>
          </cell>
          <cell r="GG639">
            <v>0.36799999999999999</v>
          </cell>
          <cell r="GH639">
            <v>0.36799999999999999</v>
          </cell>
          <cell r="GI639">
            <v>0.31900000000000001</v>
          </cell>
          <cell r="GJ639">
            <v>0.377</v>
          </cell>
          <cell r="GK639">
            <v>0.373</v>
          </cell>
          <cell r="GL639">
            <v>0.35299999999999998</v>
          </cell>
          <cell r="GM639">
            <v>0.45600000000000002</v>
          </cell>
          <cell r="GN639">
            <v>0.46600000000000003</v>
          </cell>
          <cell r="GO639">
            <v>0.5</v>
          </cell>
          <cell r="GP639">
            <v>0.45100000000000001</v>
          </cell>
          <cell r="GQ639">
            <v>0.23499999999999999</v>
          </cell>
          <cell r="GR639">
            <v>0.495</v>
          </cell>
          <cell r="GS639">
            <v>0.113</v>
          </cell>
          <cell r="GT639">
            <v>7.3999999999999996E-2</v>
          </cell>
          <cell r="GU639">
            <v>9.2999999999999999E-2</v>
          </cell>
          <cell r="GV639">
            <v>7.8E-2</v>
          </cell>
          <cell r="GW639">
            <v>0.108</v>
          </cell>
          <cell r="GX639">
            <v>4.9000000000000002E-2</v>
          </cell>
          <cell r="GY639">
            <v>0.02</v>
          </cell>
          <cell r="GZ639">
            <v>1.4999999999999999E-2</v>
          </cell>
          <cell r="HA639">
            <v>1.4999999999999999E-2</v>
          </cell>
          <cell r="HB639">
            <v>0.02</v>
          </cell>
          <cell r="HC639">
            <v>1.4999999999999999E-2</v>
          </cell>
          <cell r="HD639">
            <v>0.02</v>
          </cell>
          <cell r="HE639">
            <v>3.4000000000000002E-2</v>
          </cell>
          <cell r="HF639">
            <v>6.4000000000000001E-2</v>
          </cell>
          <cell r="HG639">
            <v>6.9000000000000006E-2</v>
          </cell>
          <cell r="HH639">
            <v>6.4000000000000001E-2</v>
          </cell>
          <cell r="HI639">
            <v>7.3999999999999996E-2</v>
          </cell>
          <cell r="HJ639">
            <v>6.4000000000000001E-2</v>
          </cell>
        </row>
        <row r="640">
          <cell r="G640" t="str">
            <v>INFINITY HS</v>
          </cell>
          <cell r="L640" t="str">
            <v>West Side High School Network</v>
          </cell>
          <cell r="AB640">
            <v>610384</v>
          </cell>
          <cell r="AR640" t="str">
            <v>53</v>
          </cell>
          <cell r="AS640" t="str">
            <v>strong</v>
          </cell>
          <cell r="AT640" t="str">
            <v>strong</v>
          </cell>
          <cell r="AU640" t="str">
            <v>strong</v>
          </cell>
          <cell r="AV640">
            <v>60</v>
          </cell>
          <cell r="AW640">
            <v>73</v>
          </cell>
          <cell r="AX640">
            <v>66</v>
          </cell>
          <cell r="AY640">
            <v>156</v>
          </cell>
          <cell r="AZ640">
            <v>0</v>
          </cell>
          <cell r="BA640">
            <v>0</v>
          </cell>
          <cell r="BB640">
            <v>5</v>
          </cell>
          <cell r="BC640">
            <v>145</v>
          </cell>
          <cell r="BI640">
            <v>6.0000000000000001E-3</v>
          </cell>
          <cell r="BJ640">
            <v>0</v>
          </cell>
          <cell r="BK640">
            <v>1.9E-2</v>
          </cell>
          <cell r="BL640">
            <v>1.2999999999999999E-2</v>
          </cell>
          <cell r="BM640">
            <v>6.0000000000000001E-3</v>
          </cell>
          <cell r="BN640">
            <v>5.8000000000000003E-2</v>
          </cell>
          <cell r="BO640">
            <v>6.4000000000000001E-2</v>
          </cell>
          <cell r="BP640">
            <v>2.5999999999999999E-2</v>
          </cell>
          <cell r="BQ640">
            <v>4.4999999999999998E-2</v>
          </cell>
          <cell r="BR640">
            <v>7.0999999999999994E-2</v>
          </cell>
          <cell r="BS640">
            <v>0.122</v>
          </cell>
          <cell r="BT640">
            <v>0.20499999999999999</v>
          </cell>
          <cell r="BU640">
            <v>0.308</v>
          </cell>
          <cell r="BV640">
            <v>0.27600000000000002</v>
          </cell>
          <cell r="BW640">
            <v>0.372</v>
          </cell>
          <cell r="BX640">
            <v>0.32100000000000001</v>
          </cell>
          <cell r="BY640">
            <v>0.39100000000000001</v>
          </cell>
          <cell r="BZ640">
            <v>0.314</v>
          </cell>
          <cell r="CA640">
            <v>1.9E-2</v>
          </cell>
          <cell r="CB640">
            <v>3.7999999999999999E-2</v>
          </cell>
          <cell r="CC640">
            <v>7.6999999999999999E-2</v>
          </cell>
          <cell r="CD640">
            <v>2.5999999999999999E-2</v>
          </cell>
          <cell r="CE640">
            <v>4.4999999999999998E-2</v>
          </cell>
          <cell r="CF640">
            <v>3.2000000000000001E-2</v>
          </cell>
          <cell r="CG640">
            <v>0.60299999999999998</v>
          </cell>
          <cell r="CH640">
            <v>0.66</v>
          </cell>
          <cell r="CI640">
            <v>0.48699999999999999</v>
          </cell>
          <cell r="CJ640">
            <v>0.57099999999999995</v>
          </cell>
          <cell r="CK640">
            <v>0.436</v>
          </cell>
          <cell r="CL640">
            <v>0.39100000000000001</v>
          </cell>
          <cell r="CM640">
            <v>6.0000000000000001E-3</v>
          </cell>
          <cell r="CN640">
            <v>6.0000000000000001E-3</v>
          </cell>
          <cell r="CO640">
            <v>6.0000000000000001E-3</v>
          </cell>
          <cell r="CP640">
            <v>1.9E-2</v>
          </cell>
          <cell r="CQ640">
            <v>6.0000000000000001E-3</v>
          </cell>
          <cell r="CR640">
            <v>1.2999999999999999E-2</v>
          </cell>
          <cell r="CS640">
            <v>4.4999999999999998E-2</v>
          </cell>
          <cell r="CT640">
            <v>0.115</v>
          </cell>
          <cell r="CU640">
            <v>3.2000000000000001E-2</v>
          </cell>
          <cell r="CV640">
            <v>1.2999999999999999E-2</v>
          </cell>
          <cell r="CW640">
            <v>0</v>
          </cell>
          <cell r="CX640">
            <v>1.2999999999999999E-2</v>
          </cell>
          <cell r="CY640">
            <v>4.4999999999999998E-2</v>
          </cell>
          <cell r="CZ640">
            <v>6.0000000000000001E-3</v>
          </cell>
          <cell r="DA640">
            <v>1.9E-2</v>
          </cell>
          <cell r="DB640">
            <v>7.6999999999999999E-2</v>
          </cell>
          <cell r="DC640">
            <v>0.109</v>
          </cell>
          <cell r="DD640">
            <v>7.6999999999999999E-2</v>
          </cell>
          <cell r="DE640">
            <v>0.186</v>
          </cell>
          <cell r="DF640">
            <v>0.186</v>
          </cell>
          <cell r="DG640">
            <v>0.23100000000000001</v>
          </cell>
          <cell r="DH640">
            <v>0.27600000000000002</v>
          </cell>
          <cell r="DI640">
            <v>0.26300000000000001</v>
          </cell>
          <cell r="DJ640">
            <v>0.27600000000000002</v>
          </cell>
          <cell r="DK640">
            <v>0.34</v>
          </cell>
          <cell r="DL640">
            <v>0.26900000000000002</v>
          </cell>
          <cell r="DM640">
            <v>0.25600000000000001</v>
          </cell>
          <cell r="DN640">
            <v>1.9E-2</v>
          </cell>
          <cell r="DO640">
            <v>2.5999999999999999E-2</v>
          </cell>
          <cell r="DP640">
            <v>1.9E-2</v>
          </cell>
          <cell r="DQ640">
            <v>1.9E-2</v>
          </cell>
          <cell r="DR640">
            <v>1.9E-2</v>
          </cell>
          <cell r="DS640">
            <v>1.9E-2</v>
          </cell>
          <cell r="DT640">
            <v>1.2999999999999999E-2</v>
          </cell>
          <cell r="DU640">
            <v>1.9E-2</v>
          </cell>
          <cell r="DV640">
            <v>5.0999999999999997E-2</v>
          </cell>
          <cell r="DW640">
            <v>0.77600000000000002</v>
          </cell>
          <cell r="DX640">
            <v>0.78200000000000003</v>
          </cell>
          <cell r="DY640">
            <v>0.73099999999999998</v>
          </cell>
          <cell r="DZ640">
            <v>0.64100000000000001</v>
          </cell>
          <cell r="EA640">
            <v>0.70499999999999996</v>
          </cell>
          <cell r="EB640">
            <v>0.67300000000000004</v>
          </cell>
          <cell r="EC640">
            <v>0.52600000000000002</v>
          </cell>
          <cell r="ED640">
            <v>0.48699999999999999</v>
          </cell>
          <cell r="EE640">
            <v>0.58299999999999996</v>
          </cell>
          <cell r="EF640">
            <v>0.39700000000000002</v>
          </cell>
          <cell r="EG640">
            <v>4.4999999999999998E-2</v>
          </cell>
          <cell r="EH640">
            <v>1.9E-2</v>
          </cell>
          <cell r="EJ640">
            <v>0.26900000000000002</v>
          </cell>
          <cell r="EK640">
            <v>0.09</v>
          </cell>
          <cell r="EL640">
            <v>2.5999999999999999E-2</v>
          </cell>
          <cell r="EN640">
            <v>0.128</v>
          </cell>
          <cell r="EO640">
            <v>0.44900000000000001</v>
          </cell>
          <cell r="EP640">
            <v>0.34599999999999997</v>
          </cell>
          <cell r="ER640">
            <v>0.14699999999999999</v>
          </cell>
          <cell r="ES640">
            <v>0.122</v>
          </cell>
          <cell r="ET640">
            <v>0.19900000000000001</v>
          </cell>
          <cell r="EV640">
            <v>5.8000000000000003E-2</v>
          </cell>
          <cell r="EW640">
            <v>0.29499999999999998</v>
          </cell>
          <cell r="EX640">
            <v>0.41</v>
          </cell>
          <cell r="EZ640">
            <v>8.8699999999999992</v>
          </cell>
          <cell r="FA640">
            <v>0</v>
          </cell>
          <cell r="FB640">
            <v>0</v>
          </cell>
          <cell r="FC640">
            <v>6.0000000000000001E-3</v>
          </cell>
          <cell r="FD640">
            <v>6.0000000000000001E-3</v>
          </cell>
          <cell r="FE640">
            <v>3.2000000000000001E-2</v>
          </cell>
          <cell r="FF640">
            <v>1.2999999999999999E-2</v>
          </cell>
          <cell r="FG640">
            <v>5.8000000000000003E-2</v>
          </cell>
          <cell r="FH640">
            <v>0.16</v>
          </cell>
          <cell r="FI640">
            <v>0.186</v>
          </cell>
          <cell r="FJ640">
            <v>0.40400000000000003</v>
          </cell>
          <cell r="FK640">
            <v>0.13500000000000001</v>
          </cell>
          <cell r="GA640">
            <v>0</v>
          </cell>
          <cell r="GB640">
            <v>1.2999999999999999E-2</v>
          </cell>
          <cell r="GC640">
            <v>6.0000000000000001E-3</v>
          </cell>
          <cell r="GD640">
            <v>0</v>
          </cell>
          <cell r="GE640">
            <v>9.6000000000000002E-2</v>
          </cell>
          <cell r="GF640">
            <v>1.2999999999999999E-2</v>
          </cell>
          <cell r="GG640">
            <v>0.30099999999999999</v>
          </cell>
          <cell r="GH640">
            <v>0.25600000000000001</v>
          </cell>
          <cell r="GI640">
            <v>0.26300000000000001</v>
          </cell>
          <cell r="GJ640">
            <v>0.23699999999999999</v>
          </cell>
          <cell r="GK640">
            <v>0.32100000000000001</v>
          </cell>
          <cell r="GL640">
            <v>0.26900000000000002</v>
          </cell>
          <cell r="GM640">
            <v>0.46200000000000002</v>
          </cell>
          <cell r="GN640">
            <v>0.442</v>
          </cell>
          <cell r="GO640">
            <v>0.48699999999999999</v>
          </cell>
          <cell r="GP640">
            <v>0.50600000000000001</v>
          </cell>
          <cell r="GQ640">
            <v>0.30099999999999999</v>
          </cell>
          <cell r="GR640">
            <v>0.49399999999999999</v>
          </cell>
          <cell r="GS640">
            <v>6.4000000000000001E-2</v>
          </cell>
          <cell r="GT640">
            <v>0.09</v>
          </cell>
          <cell r="GU640">
            <v>6.4000000000000001E-2</v>
          </cell>
          <cell r="GV640">
            <v>7.0999999999999994E-2</v>
          </cell>
          <cell r="GW640">
            <v>0.09</v>
          </cell>
          <cell r="GX640">
            <v>4.4999999999999998E-2</v>
          </cell>
          <cell r="GY640">
            <v>1.9E-2</v>
          </cell>
          <cell r="GZ640">
            <v>1.9E-2</v>
          </cell>
          <cell r="HA640">
            <v>1.2999999999999999E-2</v>
          </cell>
          <cell r="HB640">
            <v>1.9E-2</v>
          </cell>
          <cell r="HC640">
            <v>1.2999999999999999E-2</v>
          </cell>
          <cell r="HD640">
            <v>1.9E-2</v>
          </cell>
          <cell r="HE640">
            <v>0.154</v>
          </cell>
          <cell r="HF640">
            <v>0.17899999999999999</v>
          </cell>
          <cell r="HG640">
            <v>0.16700000000000001</v>
          </cell>
          <cell r="HH640">
            <v>0.16700000000000001</v>
          </cell>
          <cell r="HI640">
            <v>0.17899999999999999</v>
          </cell>
          <cell r="HJ640">
            <v>0.16</v>
          </cell>
        </row>
        <row r="641">
          <cell r="G641" t="str">
            <v>MULTICULTURAL ACADEMY OF SCHOLARSHIP</v>
          </cell>
          <cell r="L641" t="str">
            <v>West Side High School Network</v>
          </cell>
          <cell r="AB641">
            <v>610385</v>
          </cell>
          <cell r="AR641" t="str">
            <v>48</v>
          </cell>
          <cell r="AS641" t="str">
            <v>strong</v>
          </cell>
          <cell r="AT641" t="str">
            <v>strong</v>
          </cell>
          <cell r="AU641" t="str">
            <v>strong</v>
          </cell>
          <cell r="AV641">
            <v>67</v>
          </cell>
          <cell r="AW641">
            <v>78</v>
          </cell>
          <cell r="AX641">
            <v>73</v>
          </cell>
          <cell r="AY641">
            <v>113</v>
          </cell>
          <cell r="AZ641">
            <v>0</v>
          </cell>
          <cell r="BA641">
            <v>0</v>
          </cell>
          <cell r="BB641">
            <v>6</v>
          </cell>
          <cell r="BC641">
            <v>106</v>
          </cell>
          <cell r="BI641">
            <v>2.7E-2</v>
          </cell>
          <cell r="BJ641">
            <v>0</v>
          </cell>
          <cell r="BK641">
            <v>1.7999999999999999E-2</v>
          </cell>
          <cell r="BL641">
            <v>0</v>
          </cell>
          <cell r="BM641">
            <v>1.7999999999999999E-2</v>
          </cell>
          <cell r="BN641">
            <v>5.2999999999999999E-2</v>
          </cell>
          <cell r="BO641">
            <v>6.2E-2</v>
          </cell>
          <cell r="BP641">
            <v>1.7999999999999999E-2</v>
          </cell>
          <cell r="BQ641">
            <v>3.5000000000000003E-2</v>
          </cell>
          <cell r="BR641">
            <v>3.5000000000000003E-2</v>
          </cell>
          <cell r="BS641">
            <v>6.2E-2</v>
          </cell>
          <cell r="BT641">
            <v>0.115</v>
          </cell>
          <cell r="BU641">
            <v>0.248</v>
          </cell>
          <cell r="BV641">
            <v>0.25700000000000001</v>
          </cell>
          <cell r="BW641">
            <v>0.42499999999999999</v>
          </cell>
          <cell r="BX641">
            <v>0.31</v>
          </cell>
          <cell r="BY641">
            <v>0.38900000000000001</v>
          </cell>
          <cell r="BZ641">
            <v>0.38100000000000001</v>
          </cell>
          <cell r="CA641">
            <v>1.7999999999999999E-2</v>
          </cell>
          <cell r="CB641">
            <v>0</v>
          </cell>
          <cell r="CC641">
            <v>2.7E-2</v>
          </cell>
          <cell r="CD641">
            <v>1.7999999999999999E-2</v>
          </cell>
          <cell r="CE641">
            <v>0</v>
          </cell>
          <cell r="CF641">
            <v>1.7999999999999999E-2</v>
          </cell>
          <cell r="CG641">
            <v>0.64600000000000002</v>
          </cell>
          <cell r="CH641">
            <v>0.72599999999999998</v>
          </cell>
          <cell r="CI641">
            <v>0.496</v>
          </cell>
          <cell r="CJ641">
            <v>0.63700000000000001</v>
          </cell>
          <cell r="CK641">
            <v>0.53100000000000003</v>
          </cell>
          <cell r="CL641">
            <v>0.434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8.9999999999999993E-3</v>
          </cell>
          <cell r="CR641">
            <v>8.9999999999999993E-3</v>
          </cell>
          <cell r="CS641">
            <v>8.9999999999999993E-3</v>
          </cell>
          <cell r="CT641">
            <v>6.2E-2</v>
          </cell>
          <cell r="CU641">
            <v>1.7999999999999999E-2</v>
          </cell>
          <cell r="CV641">
            <v>3.5000000000000003E-2</v>
          </cell>
          <cell r="CW641">
            <v>8.9999999999999993E-3</v>
          </cell>
          <cell r="CX641">
            <v>3.5000000000000003E-2</v>
          </cell>
          <cell r="CY641">
            <v>2.7E-2</v>
          </cell>
          <cell r="CZ641">
            <v>2.7E-2</v>
          </cell>
          <cell r="DA641">
            <v>8.9999999999999993E-3</v>
          </cell>
          <cell r="DB641">
            <v>6.2E-2</v>
          </cell>
          <cell r="DC641">
            <v>8.7999999999999995E-2</v>
          </cell>
          <cell r="DD641">
            <v>1.7999999999999999E-2</v>
          </cell>
          <cell r="DE641">
            <v>0.20399999999999999</v>
          </cell>
          <cell r="DF641">
            <v>0.23899999999999999</v>
          </cell>
          <cell r="DG641">
            <v>0.21199999999999999</v>
          </cell>
          <cell r="DH641">
            <v>0.248</v>
          </cell>
          <cell r="DI641">
            <v>0.248</v>
          </cell>
          <cell r="DJ641">
            <v>0.27400000000000002</v>
          </cell>
          <cell r="DK641">
            <v>0.31</v>
          </cell>
          <cell r="DL641">
            <v>0.30099999999999999</v>
          </cell>
          <cell r="DM641">
            <v>0.35399999999999998</v>
          </cell>
          <cell r="DN641">
            <v>8.9999999999999993E-3</v>
          </cell>
          <cell r="DO641">
            <v>8.9999999999999993E-3</v>
          </cell>
          <cell r="DP641">
            <v>8.9999999999999993E-3</v>
          </cell>
          <cell r="DQ641">
            <v>8.9999999999999993E-3</v>
          </cell>
          <cell r="DR641">
            <v>8.9999999999999993E-3</v>
          </cell>
          <cell r="DS641">
            <v>8.9999999999999993E-3</v>
          </cell>
          <cell r="DT641">
            <v>8.9999999999999993E-3</v>
          </cell>
          <cell r="DU641">
            <v>8.9999999999999993E-3</v>
          </cell>
          <cell r="DV641">
            <v>3.5000000000000003E-2</v>
          </cell>
          <cell r="DW641">
            <v>0.752</v>
          </cell>
          <cell r="DX641">
            <v>0.74299999999999999</v>
          </cell>
          <cell r="DY641">
            <v>0.74299999999999999</v>
          </cell>
          <cell r="DZ641">
            <v>0.71699999999999997</v>
          </cell>
          <cell r="EA641">
            <v>0.70799999999999996</v>
          </cell>
          <cell r="EB641">
            <v>0.69899999999999995</v>
          </cell>
          <cell r="EC641">
            <v>0.61099999999999999</v>
          </cell>
          <cell r="ED641">
            <v>0.54</v>
          </cell>
          <cell r="EE641">
            <v>0.57499999999999996</v>
          </cell>
          <cell r="EF641">
            <v>0.34499999999999997</v>
          </cell>
          <cell r="EG641">
            <v>2.7E-2</v>
          </cell>
          <cell r="EH641">
            <v>1.7999999999999999E-2</v>
          </cell>
          <cell r="EJ641">
            <v>0.28299999999999997</v>
          </cell>
          <cell r="EK641">
            <v>6.2E-2</v>
          </cell>
          <cell r="EL641">
            <v>4.3999999999999997E-2</v>
          </cell>
          <cell r="EN641">
            <v>0.21199999999999999</v>
          </cell>
          <cell r="EO641">
            <v>0.39800000000000002</v>
          </cell>
          <cell r="EP641">
            <v>0.30099999999999999</v>
          </cell>
          <cell r="ER641">
            <v>3.5000000000000003E-2</v>
          </cell>
          <cell r="ES641">
            <v>4.3999999999999997E-2</v>
          </cell>
          <cell r="ET641">
            <v>6.2E-2</v>
          </cell>
          <cell r="EV641">
            <v>0.124</v>
          </cell>
          <cell r="EW641">
            <v>0.46899999999999997</v>
          </cell>
          <cell r="EX641">
            <v>0.57499999999999996</v>
          </cell>
          <cell r="EZ641">
            <v>8.56</v>
          </cell>
          <cell r="FA641">
            <v>0</v>
          </cell>
          <cell r="FB641">
            <v>8.9999999999999993E-3</v>
          </cell>
          <cell r="FC641">
            <v>8.9999999999999993E-3</v>
          </cell>
          <cell r="FD641">
            <v>1.7999999999999999E-2</v>
          </cell>
          <cell r="FE641">
            <v>5.2999999999999999E-2</v>
          </cell>
          <cell r="FF641">
            <v>2.7E-2</v>
          </cell>
          <cell r="FG641">
            <v>9.7000000000000003E-2</v>
          </cell>
          <cell r="FH641">
            <v>0.15</v>
          </cell>
          <cell r="FI641">
            <v>0.17699999999999999</v>
          </cell>
          <cell r="FJ641">
            <v>0.41599999999999998</v>
          </cell>
          <cell r="FK641">
            <v>4.3999999999999997E-2</v>
          </cell>
          <cell r="GA641">
            <v>0</v>
          </cell>
          <cell r="GB641">
            <v>0</v>
          </cell>
          <cell r="GC641">
            <v>0</v>
          </cell>
          <cell r="GD641">
            <v>2.7E-2</v>
          </cell>
          <cell r="GE641">
            <v>0.15</v>
          </cell>
          <cell r="GF641">
            <v>8.9999999999999993E-3</v>
          </cell>
          <cell r="GG641">
            <v>0.28299999999999997</v>
          </cell>
          <cell r="GH641">
            <v>0.23899999999999999</v>
          </cell>
          <cell r="GI641">
            <v>0.23899999999999999</v>
          </cell>
          <cell r="GJ641">
            <v>0.16800000000000001</v>
          </cell>
          <cell r="GK641">
            <v>0.31900000000000001</v>
          </cell>
          <cell r="GL641">
            <v>0.25700000000000001</v>
          </cell>
          <cell r="GM641">
            <v>0.60199999999999998</v>
          </cell>
          <cell r="GN641">
            <v>0.64600000000000002</v>
          </cell>
          <cell r="GO641">
            <v>0.60199999999999998</v>
          </cell>
          <cell r="GP641">
            <v>0.61099999999999999</v>
          </cell>
          <cell r="GQ641">
            <v>0.34499999999999997</v>
          </cell>
          <cell r="GR641">
            <v>0.64600000000000002</v>
          </cell>
          <cell r="GS641">
            <v>7.0999999999999994E-2</v>
          </cell>
          <cell r="GT641">
            <v>5.2999999999999999E-2</v>
          </cell>
          <cell r="GU641">
            <v>8.7999999999999995E-2</v>
          </cell>
          <cell r="GV641">
            <v>9.7000000000000003E-2</v>
          </cell>
          <cell r="GW641">
            <v>9.7000000000000003E-2</v>
          </cell>
          <cell r="GX641">
            <v>3.5000000000000003E-2</v>
          </cell>
          <cell r="GY641">
            <v>2.7E-2</v>
          </cell>
          <cell r="GZ641">
            <v>1.7999999999999999E-2</v>
          </cell>
          <cell r="HA641">
            <v>2.7E-2</v>
          </cell>
          <cell r="HB641">
            <v>2.7E-2</v>
          </cell>
          <cell r="HC641">
            <v>1.7999999999999999E-2</v>
          </cell>
          <cell r="HD641">
            <v>2.7E-2</v>
          </cell>
          <cell r="HE641">
            <v>1.7999999999999999E-2</v>
          </cell>
          <cell r="HF641">
            <v>4.3999999999999997E-2</v>
          </cell>
          <cell r="HG641">
            <v>4.3999999999999997E-2</v>
          </cell>
          <cell r="HH641">
            <v>7.0999999999999994E-2</v>
          </cell>
          <cell r="HI641">
            <v>7.0999999999999994E-2</v>
          </cell>
          <cell r="HJ641">
            <v>2.7E-2</v>
          </cell>
        </row>
        <row r="642">
          <cell r="G642" t="str">
            <v>PEACE &amp; EDUCATION HS</v>
          </cell>
          <cell r="L642" t="str">
            <v>Alternative Schools</v>
          </cell>
          <cell r="AB642">
            <v>610386</v>
          </cell>
          <cell r="AR642" t="str">
            <v>45</v>
          </cell>
          <cell r="AS642" t="str">
            <v>neutral</v>
          </cell>
          <cell r="AT642" t="str">
            <v>strong</v>
          </cell>
          <cell r="AU642" t="str">
            <v>strong</v>
          </cell>
          <cell r="AV642">
            <v>54</v>
          </cell>
          <cell r="AW642">
            <v>69</v>
          </cell>
          <cell r="AX642">
            <v>63</v>
          </cell>
          <cell r="AY642">
            <v>63</v>
          </cell>
          <cell r="AZ642">
            <v>0</v>
          </cell>
          <cell r="BA642">
            <v>0</v>
          </cell>
          <cell r="BB642">
            <v>15</v>
          </cell>
          <cell r="BC642">
            <v>46</v>
          </cell>
          <cell r="BI642">
            <v>1.6E-2</v>
          </cell>
          <cell r="BJ642">
            <v>1.6E-2</v>
          </cell>
          <cell r="BK642">
            <v>1.6E-2</v>
          </cell>
          <cell r="BL642">
            <v>9.5000000000000001E-2</v>
          </cell>
          <cell r="BM642">
            <v>3.2000000000000001E-2</v>
          </cell>
          <cell r="BN642">
            <v>6.3E-2</v>
          </cell>
          <cell r="BO642">
            <v>3.2000000000000001E-2</v>
          </cell>
          <cell r="BP642">
            <v>0</v>
          </cell>
          <cell r="BQ642">
            <v>4.8000000000000001E-2</v>
          </cell>
          <cell r="BR642">
            <v>9.5000000000000001E-2</v>
          </cell>
          <cell r="BS642">
            <v>7.9000000000000001E-2</v>
          </cell>
          <cell r="BT642">
            <v>0.30199999999999999</v>
          </cell>
          <cell r="BU642">
            <v>0.34899999999999998</v>
          </cell>
          <cell r="BV642">
            <v>0.28599999999999998</v>
          </cell>
          <cell r="BW642">
            <v>0.317</v>
          </cell>
          <cell r="BX642">
            <v>0.41299999999999998</v>
          </cell>
          <cell r="BY642">
            <v>0.36499999999999999</v>
          </cell>
          <cell r="BZ642">
            <v>0.317</v>
          </cell>
          <cell r="CA642">
            <v>1.6E-2</v>
          </cell>
          <cell r="CB642">
            <v>1.6E-2</v>
          </cell>
          <cell r="CC642">
            <v>4.8000000000000001E-2</v>
          </cell>
          <cell r="CD642">
            <v>6.3E-2</v>
          </cell>
          <cell r="CE642">
            <v>4.8000000000000001E-2</v>
          </cell>
          <cell r="CF642">
            <v>3.2000000000000001E-2</v>
          </cell>
          <cell r="CG642">
            <v>0.58699999999999997</v>
          </cell>
          <cell r="CH642">
            <v>0.68300000000000005</v>
          </cell>
          <cell r="CI642">
            <v>0.57099999999999995</v>
          </cell>
          <cell r="CJ642">
            <v>0.33300000000000002</v>
          </cell>
          <cell r="CK642">
            <v>0.47599999999999998</v>
          </cell>
          <cell r="CL642">
            <v>0.28599999999999998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4.8000000000000001E-2</v>
          </cell>
          <cell r="CT642">
            <v>4.8000000000000001E-2</v>
          </cell>
          <cell r="CU642">
            <v>1.6E-2</v>
          </cell>
          <cell r="CV642">
            <v>3.2000000000000001E-2</v>
          </cell>
          <cell r="CW642">
            <v>0</v>
          </cell>
          <cell r="CX642">
            <v>0</v>
          </cell>
          <cell r="CY642">
            <v>3.2000000000000001E-2</v>
          </cell>
          <cell r="CZ642">
            <v>3.2000000000000001E-2</v>
          </cell>
          <cell r="DA642">
            <v>1.6E-2</v>
          </cell>
          <cell r="DB642">
            <v>0.111</v>
          </cell>
          <cell r="DC642">
            <v>0.111</v>
          </cell>
          <cell r="DD642">
            <v>7.9000000000000001E-2</v>
          </cell>
          <cell r="DE642">
            <v>0.17499999999999999</v>
          </cell>
          <cell r="DF642">
            <v>0.28599999999999998</v>
          </cell>
          <cell r="DG642">
            <v>0.34899999999999998</v>
          </cell>
          <cell r="DH642">
            <v>0.30199999999999999</v>
          </cell>
          <cell r="DI642">
            <v>0.30199999999999999</v>
          </cell>
          <cell r="DJ642">
            <v>0.27</v>
          </cell>
          <cell r="DK642">
            <v>0.254</v>
          </cell>
          <cell r="DL642">
            <v>0.30199999999999999</v>
          </cell>
          <cell r="DM642">
            <v>0.33300000000000002</v>
          </cell>
          <cell r="DN642">
            <v>1.6E-2</v>
          </cell>
          <cell r="DO642">
            <v>3.2000000000000001E-2</v>
          </cell>
          <cell r="DP642">
            <v>3.2000000000000001E-2</v>
          </cell>
          <cell r="DQ642">
            <v>3.2000000000000001E-2</v>
          </cell>
          <cell r="DR642">
            <v>3.2000000000000001E-2</v>
          </cell>
          <cell r="DS642">
            <v>3.2000000000000001E-2</v>
          </cell>
          <cell r="DT642">
            <v>3.2000000000000001E-2</v>
          </cell>
          <cell r="DU642">
            <v>4.8000000000000001E-2</v>
          </cell>
          <cell r="DV642">
            <v>3.2000000000000001E-2</v>
          </cell>
          <cell r="DW642">
            <v>0.77800000000000002</v>
          </cell>
          <cell r="DX642">
            <v>0.68300000000000005</v>
          </cell>
          <cell r="DY642">
            <v>0.61899999999999999</v>
          </cell>
          <cell r="DZ642">
            <v>0.63500000000000001</v>
          </cell>
          <cell r="EA642">
            <v>0.63500000000000001</v>
          </cell>
          <cell r="EB642">
            <v>0.68300000000000005</v>
          </cell>
          <cell r="EC642">
            <v>0.55600000000000005</v>
          </cell>
          <cell r="ED642">
            <v>0.49199999999999999</v>
          </cell>
          <cell r="EE642">
            <v>0.54</v>
          </cell>
          <cell r="EF642">
            <v>0.58699999999999997</v>
          </cell>
          <cell r="EG642">
            <v>4.8000000000000001E-2</v>
          </cell>
          <cell r="EH642">
            <v>1.6E-2</v>
          </cell>
          <cell r="EJ642">
            <v>0.222</v>
          </cell>
          <cell r="EK642">
            <v>0.14299999999999999</v>
          </cell>
          <cell r="EL642">
            <v>9.5000000000000001E-2</v>
          </cell>
          <cell r="EN642">
            <v>4.8000000000000001E-2</v>
          </cell>
          <cell r="EO642">
            <v>0.34899999999999998</v>
          </cell>
          <cell r="EP642">
            <v>0.23799999999999999</v>
          </cell>
          <cell r="ER642">
            <v>6.3E-2</v>
          </cell>
          <cell r="ES642">
            <v>1.6E-2</v>
          </cell>
          <cell r="ET642">
            <v>0.111</v>
          </cell>
          <cell r="EV642">
            <v>7.9000000000000001E-2</v>
          </cell>
          <cell r="EW642">
            <v>0.44400000000000001</v>
          </cell>
          <cell r="EX642">
            <v>0.54</v>
          </cell>
          <cell r="EZ642">
            <v>8.4700000000000006</v>
          </cell>
          <cell r="FA642">
            <v>0</v>
          </cell>
          <cell r="FB642">
            <v>0</v>
          </cell>
          <cell r="FC642">
            <v>0</v>
          </cell>
          <cell r="FD642">
            <v>3.2000000000000001E-2</v>
          </cell>
          <cell r="FE642">
            <v>7.9000000000000001E-2</v>
          </cell>
          <cell r="FF642">
            <v>7.9000000000000001E-2</v>
          </cell>
          <cell r="FG642">
            <v>7.9000000000000001E-2</v>
          </cell>
          <cell r="FH642">
            <v>0.127</v>
          </cell>
          <cell r="FI642">
            <v>0.111</v>
          </cell>
          <cell r="FJ642">
            <v>0.47599999999999998</v>
          </cell>
          <cell r="FK642">
            <v>1.6E-2</v>
          </cell>
          <cell r="GA642">
            <v>0</v>
          </cell>
          <cell r="GB642">
            <v>0</v>
          </cell>
          <cell r="GC642">
            <v>9.5000000000000001E-2</v>
          </cell>
          <cell r="GD642">
            <v>1.6E-2</v>
          </cell>
          <cell r="GE642">
            <v>6.3E-2</v>
          </cell>
          <cell r="GF642">
            <v>0</v>
          </cell>
          <cell r="GG642">
            <v>0.30199999999999999</v>
          </cell>
          <cell r="GH642">
            <v>0.27</v>
          </cell>
          <cell r="GI642">
            <v>0.20599999999999999</v>
          </cell>
          <cell r="GJ642">
            <v>0.254</v>
          </cell>
          <cell r="GK642">
            <v>0.254</v>
          </cell>
          <cell r="GL642">
            <v>0.222</v>
          </cell>
          <cell r="GM642">
            <v>0.52400000000000002</v>
          </cell>
          <cell r="GN642">
            <v>0.42899999999999999</v>
          </cell>
          <cell r="GO642">
            <v>0.317</v>
          </cell>
          <cell r="GP642">
            <v>0.39700000000000002</v>
          </cell>
          <cell r="GQ642">
            <v>0.39700000000000002</v>
          </cell>
          <cell r="GR642">
            <v>0.55600000000000005</v>
          </cell>
          <cell r="GS642">
            <v>7.9000000000000001E-2</v>
          </cell>
          <cell r="GT642">
            <v>0.159</v>
          </cell>
          <cell r="GU642">
            <v>0.222</v>
          </cell>
          <cell r="GV642">
            <v>0.159</v>
          </cell>
          <cell r="GW642">
            <v>0.14299999999999999</v>
          </cell>
          <cell r="GX642">
            <v>9.5000000000000001E-2</v>
          </cell>
          <cell r="GY642">
            <v>6.3E-2</v>
          </cell>
          <cell r="GZ642">
            <v>7.9000000000000001E-2</v>
          </cell>
          <cell r="HA642">
            <v>7.9000000000000001E-2</v>
          </cell>
          <cell r="HB642">
            <v>7.9000000000000001E-2</v>
          </cell>
          <cell r="HC642">
            <v>3.2000000000000001E-2</v>
          </cell>
          <cell r="HD642">
            <v>4.8000000000000001E-2</v>
          </cell>
          <cell r="HE642">
            <v>3.2000000000000001E-2</v>
          </cell>
          <cell r="HF642">
            <v>6.3E-2</v>
          </cell>
          <cell r="HG642">
            <v>7.9000000000000001E-2</v>
          </cell>
          <cell r="HH642">
            <v>9.5000000000000001E-2</v>
          </cell>
          <cell r="HI642">
            <v>0.111</v>
          </cell>
          <cell r="HJ642">
            <v>7.9000000000000001E-2</v>
          </cell>
        </row>
        <row r="643">
          <cell r="G643" t="str">
            <v>ORR HS</v>
          </cell>
          <cell r="L643" t="str">
            <v>AUSL Schools</v>
          </cell>
          <cell r="AB643">
            <v>610389</v>
          </cell>
          <cell r="AR643" t="str">
            <v>&lt; 30</v>
          </cell>
          <cell r="AS643" t="str">
            <v/>
          </cell>
          <cell r="AT643" t="str">
            <v/>
          </cell>
          <cell r="AU643" t="str">
            <v/>
          </cell>
        </row>
        <row r="644">
          <cell r="G644" t="str">
            <v>RICKOVER HS</v>
          </cell>
          <cell r="L644" t="str">
            <v>North-Northwest Side High School Network</v>
          </cell>
          <cell r="AB644">
            <v>610390</v>
          </cell>
          <cell r="AR644" t="str">
            <v>&lt; 30</v>
          </cell>
          <cell r="AS644" t="str">
            <v/>
          </cell>
          <cell r="AT644" t="str">
            <v/>
          </cell>
          <cell r="AU644" t="str">
            <v/>
          </cell>
        </row>
        <row r="645">
          <cell r="G645" t="str">
            <v>LINDBLOM HS</v>
          </cell>
          <cell r="L645" t="str">
            <v>Southwest Side High School Network</v>
          </cell>
          <cell r="AB645">
            <v>610391</v>
          </cell>
          <cell r="AR645" t="str">
            <v>&lt; 30</v>
          </cell>
          <cell r="AS645" t="str">
            <v/>
          </cell>
          <cell r="AT645" t="str">
            <v/>
          </cell>
          <cell r="AU645" t="str">
            <v/>
          </cell>
        </row>
        <row r="646">
          <cell r="G646" t="str">
            <v>WORLD LANGUAGE HS</v>
          </cell>
          <cell r="L646" t="str">
            <v>West Side High School Network</v>
          </cell>
          <cell r="AB646">
            <v>610392</v>
          </cell>
          <cell r="AR646" t="str">
            <v>44</v>
          </cell>
          <cell r="AS646" t="str">
            <v>neutral</v>
          </cell>
          <cell r="AT646" t="str">
            <v>neutral</v>
          </cell>
          <cell r="AU646" t="str">
            <v>neutral</v>
          </cell>
          <cell r="AV646">
            <v>43</v>
          </cell>
          <cell r="AW646">
            <v>56</v>
          </cell>
          <cell r="AX646">
            <v>59</v>
          </cell>
          <cell r="AY646">
            <v>131</v>
          </cell>
          <cell r="AZ646">
            <v>0</v>
          </cell>
          <cell r="BA646">
            <v>0</v>
          </cell>
          <cell r="BB646">
            <v>7</v>
          </cell>
          <cell r="BC646">
            <v>121</v>
          </cell>
          <cell r="BI646">
            <v>3.1E-2</v>
          </cell>
          <cell r="BJ646">
            <v>2.3E-2</v>
          </cell>
          <cell r="BK646">
            <v>1.4999999999999999E-2</v>
          </cell>
          <cell r="BL646">
            <v>3.1E-2</v>
          </cell>
          <cell r="BM646">
            <v>5.2999999999999999E-2</v>
          </cell>
          <cell r="BN646">
            <v>5.2999999999999999E-2</v>
          </cell>
          <cell r="BO646">
            <v>0.122</v>
          </cell>
          <cell r="BP646">
            <v>3.1E-2</v>
          </cell>
          <cell r="BQ646">
            <v>6.9000000000000006E-2</v>
          </cell>
          <cell r="BR646">
            <v>9.9000000000000005E-2</v>
          </cell>
          <cell r="BS646">
            <v>0.183</v>
          </cell>
          <cell r="BT646">
            <v>0.28199999999999997</v>
          </cell>
          <cell r="BU646">
            <v>0.42</v>
          </cell>
          <cell r="BV646">
            <v>0.36599999999999999</v>
          </cell>
          <cell r="BW646">
            <v>0.47299999999999998</v>
          </cell>
          <cell r="BX646">
            <v>0.33600000000000002</v>
          </cell>
          <cell r="BY646">
            <v>0.40500000000000003</v>
          </cell>
          <cell r="BZ646">
            <v>0.35099999999999998</v>
          </cell>
          <cell r="CA646">
            <v>2.3E-2</v>
          </cell>
          <cell r="CB646">
            <v>1.4999999999999999E-2</v>
          </cell>
          <cell r="CC646">
            <v>1.4999999999999999E-2</v>
          </cell>
          <cell r="CD646">
            <v>3.1E-2</v>
          </cell>
          <cell r="CE646">
            <v>1.4999999999999999E-2</v>
          </cell>
          <cell r="CF646">
            <v>4.5999999999999999E-2</v>
          </cell>
          <cell r="CG646">
            <v>0.40500000000000003</v>
          </cell>
          <cell r="CH646">
            <v>0.56499999999999995</v>
          </cell>
          <cell r="CI646">
            <v>0.42699999999999999</v>
          </cell>
          <cell r="CJ646">
            <v>0.504</v>
          </cell>
          <cell r="CK646">
            <v>0.34399999999999997</v>
          </cell>
          <cell r="CL646">
            <v>0.26700000000000002</v>
          </cell>
          <cell r="CM646">
            <v>0</v>
          </cell>
          <cell r="CN646">
            <v>1.4999999999999999E-2</v>
          </cell>
          <cell r="CO646">
            <v>0</v>
          </cell>
          <cell r="CP646">
            <v>8.0000000000000002E-3</v>
          </cell>
          <cell r="CQ646">
            <v>8.0000000000000002E-3</v>
          </cell>
          <cell r="CR646">
            <v>1.4999999999999999E-2</v>
          </cell>
          <cell r="CS646">
            <v>5.2999999999999999E-2</v>
          </cell>
          <cell r="CT646">
            <v>0.107</v>
          </cell>
          <cell r="CU646">
            <v>6.0999999999999999E-2</v>
          </cell>
          <cell r="CV646">
            <v>2.3E-2</v>
          </cell>
          <cell r="CW646">
            <v>8.0000000000000002E-3</v>
          </cell>
          <cell r="CX646">
            <v>4.5999999999999999E-2</v>
          </cell>
          <cell r="CY646">
            <v>7.5999999999999998E-2</v>
          </cell>
          <cell r="CZ646">
            <v>4.5999999999999999E-2</v>
          </cell>
          <cell r="DA646">
            <v>5.2999999999999999E-2</v>
          </cell>
          <cell r="DB646">
            <v>0.107</v>
          </cell>
          <cell r="DC646">
            <v>0.16800000000000001</v>
          </cell>
          <cell r="DD646">
            <v>9.1999999999999998E-2</v>
          </cell>
          <cell r="DE646">
            <v>0.24399999999999999</v>
          </cell>
          <cell r="DF646">
            <v>0.28999999999999998</v>
          </cell>
          <cell r="DG646">
            <v>0.35899999999999999</v>
          </cell>
          <cell r="DH646">
            <v>0.33600000000000002</v>
          </cell>
          <cell r="DI646">
            <v>0.32100000000000001</v>
          </cell>
          <cell r="DJ646">
            <v>0.29799999999999999</v>
          </cell>
          <cell r="DK646">
            <v>0.35899999999999999</v>
          </cell>
          <cell r="DL646">
            <v>0.28999999999999998</v>
          </cell>
          <cell r="DM646">
            <v>0.33600000000000002</v>
          </cell>
          <cell r="DN646">
            <v>2.3E-2</v>
          </cell>
          <cell r="DO646">
            <v>8.0000000000000002E-3</v>
          </cell>
          <cell r="DP646">
            <v>2.3E-2</v>
          </cell>
          <cell r="DQ646">
            <v>2.3E-2</v>
          </cell>
          <cell r="DR646">
            <v>2.3E-2</v>
          </cell>
          <cell r="DS646">
            <v>3.1E-2</v>
          </cell>
          <cell r="DT646">
            <v>3.7999999999999999E-2</v>
          </cell>
          <cell r="DU646">
            <v>1.4999999999999999E-2</v>
          </cell>
          <cell r="DV646">
            <v>2.3E-2</v>
          </cell>
          <cell r="DW646">
            <v>0.71</v>
          </cell>
          <cell r="DX646">
            <v>0.67900000000000005</v>
          </cell>
          <cell r="DY646">
            <v>0.57299999999999995</v>
          </cell>
          <cell r="DZ646">
            <v>0.55700000000000005</v>
          </cell>
          <cell r="EA646">
            <v>0.60299999999999998</v>
          </cell>
          <cell r="EB646">
            <v>0.60299999999999998</v>
          </cell>
          <cell r="EC646">
            <v>0.443</v>
          </cell>
          <cell r="ED646">
            <v>0.42</v>
          </cell>
          <cell r="EE646">
            <v>0.48899999999999999</v>
          </cell>
          <cell r="EF646">
            <v>0.374</v>
          </cell>
          <cell r="EG646">
            <v>5.2999999999999999E-2</v>
          </cell>
          <cell r="EH646">
            <v>2.3E-2</v>
          </cell>
          <cell r="EJ646">
            <v>0.28199999999999997</v>
          </cell>
          <cell r="EK646">
            <v>0.14499999999999999</v>
          </cell>
          <cell r="EL646">
            <v>5.2999999999999999E-2</v>
          </cell>
          <cell r="EN646">
            <v>0.19800000000000001</v>
          </cell>
          <cell r="EO646">
            <v>0.38900000000000001</v>
          </cell>
          <cell r="EP646">
            <v>0.32800000000000001</v>
          </cell>
          <cell r="ER646">
            <v>5.2999999999999999E-2</v>
          </cell>
          <cell r="ES646">
            <v>3.7999999999999999E-2</v>
          </cell>
          <cell r="ET646">
            <v>0.115</v>
          </cell>
          <cell r="EV646">
            <v>9.1999999999999998E-2</v>
          </cell>
          <cell r="EW646">
            <v>0.374</v>
          </cell>
          <cell r="EX646">
            <v>0.48099999999999998</v>
          </cell>
          <cell r="EZ646">
            <v>8.33</v>
          </cell>
          <cell r="FA646">
            <v>0</v>
          </cell>
          <cell r="FB646">
            <v>0</v>
          </cell>
          <cell r="FC646">
            <v>2.3E-2</v>
          </cell>
          <cell r="FD646">
            <v>5.2999999999999999E-2</v>
          </cell>
          <cell r="FE646">
            <v>8.0000000000000002E-3</v>
          </cell>
          <cell r="FF646">
            <v>6.9000000000000006E-2</v>
          </cell>
          <cell r="FG646">
            <v>6.0999999999999999E-2</v>
          </cell>
          <cell r="FH646">
            <v>0.20599999999999999</v>
          </cell>
          <cell r="FI646">
            <v>0.13700000000000001</v>
          </cell>
          <cell r="FJ646">
            <v>0.35899999999999999</v>
          </cell>
          <cell r="FK646">
            <v>8.4000000000000005E-2</v>
          </cell>
          <cell r="GA646">
            <v>0</v>
          </cell>
          <cell r="GB646">
            <v>1.4999999999999999E-2</v>
          </cell>
          <cell r="GC646">
            <v>0</v>
          </cell>
          <cell r="GD646">
            <v>1.4999999999999999E-2</v>
          </cell>
          <cell r="GE646">
            <v>0.107</v>
          </cell>
          <cell r="GF646">
            <v>1.4999999999999999E-2</v>
          </cell>
          <cell r="GG646">
            <v>0.40500000000000003</v>
          </cell>
          <cell r="GH646">
            <v>0.30499999999999999</v>
          </cell>
          <cell r="GI646">
            <v>0.26700000000000002</v>
          </cell>
          <cell r="GJ646">
            <v>0.30499999999999999</v>
          </cell>
          <cell r="GK646">
            <v>0.35099999999999998</v>
          </cell>
          <cell r="GL646">
            <v>0.30499999999999999</v>
          </cell>
          <cell r="GM646">
            <v>0.38900000000000001</v>
          </cell>
          <cell r="GN646">
            <v>0.41199999999999998</v>
          </cell>
          <cell r="GO646">
            <v>0.504</v>
          </cell>
          <cell r="GP646">
            <v>0.45</v>
          </cell>
          <cell r="GQ646">
            <v>0.29799999999999999</v>
          </cell>
          <cell r="GR646">
            <v>0.51100000000000001</v>
          </cell>
          <cell r="GS646">
            <v>0.13700000000000001</v>
          </cell>
          <cell r="GT646">
            <v>0.17599999999999999</v>
          </cell>
          <cell r="GU646">
            <v>0.153</v>
          </cell>
          <cell r="GV646">
            <v>0.122</v>
          </cell>
          <cell r="GW646">
            <v>0.14499999999999999</v>
          </cell>
          <cell r="GX646">
            <v>6.9000000000000006E-2</v>
          </cell>
          <cell r="GY646">
            <v>2.3E-2</v>
          </cell>
          <cell r="GZ646">
            <v>3.1E-2</v>
          </cell>
          <cell r="HA646">
            <v>3.1E-2</v>
          </cell>
          <cell r="HB646">
            <v>4.5999999999999999E-2</v>
          </cell>
          <cell r="HC646">
            <v>4.5999999999999999E-2</v>
          </cell>
          <cell r="HD646">
            <v>4.5999999999999999E-2</v>
          </cell>
          <cell r="HE646">
            <v>4.5999999999999999E-2</v>
          </cell>
          <cell r="HF646">
            <v>6.0999999999999999E-2</v>
          </cell>
          <cell r="HG646">
            <v>4.5999999999999999E-2</v>
          </cell>
          <cell r="HH646">
            <v>6.0999999999999999E-2</v>
          </cell>
          <cell r="HI646">
            <v>5.2999999999999999E-2</v>
          </cell>
          <cell r="HJ646">
            <v>5.2999999999999999E-2</v>
          </cell>
        </row>
        <row r="647">
          <cell r="G647" t="str">
            <v>UPLIFT HS</v>
          </cell>
          <cell r="L647" t="str">
            <v>North-Northwest Side High School Network</v>
          </cell>
          <cell r="AB647">
            <v>610394</v>
          </cell>
          <cell r="AR647" t="str">
            <v>&lt; 30</v>
          </cell>
          <cell r="AS647" t="str">
            <v/>
          </cell>
          <cell r="AT647" t="str">
            <v/>
          </cell>
          <cell r="AU647" t="str">
            <v/>
          </cell>
        </row>
        <row r="648">
          <cell r="G648" t="str">
            <v>PERSHING MIDDLE</v>
          </cell>
          <cell r="L648" t="str">
            <v>Burnham Park Elementary Network</v>
          </cell>
          <cell r="AB648">
            <v>610395</v>
          </cell>
          <cell r="AR648" t="str">
            <v>&lt; 30</v>
          </cell>
          <cell r="AS648" t="str">
            <v/>
          </cell>
          <cell r="AT648" t="str">
            <v/>
          </cell>
          <cell r="AU648" t="str">
            <v/>
          </cell>
        </row>
        <row r="649">
          <cell r="G649" t="str">
            <v>TARKINGTON</v>
          </cell>
          <cell r="L649" t="str">
            <v>AUSL Schools</v>
          </cell>
          <cell r="AB649">
            <v>610396</v>
          </cell>
          <cell r="AR649" t="str">
            <v>31</v>
          </cell>
          <cell r="AS649" t="str">
            <v>neutral</v>
          </cell>
          <cell r="AT649" t="str">
            <v>neutral</v>
          </cell>
          <cell r="AU649" t="str">
            <v>strong</v>
          </cell>
          <cell r="AV649">
            <v>40</v>
          </cell>
          <cell r="AW649">
            <v>56</v>
          </cell>
          <cell r="AX649">
            <v>74</v>
          </cell>
          <cell r="AY649">
            <v>208</v>
          </cell>
          <cell r="AZ649">
            <v>4</v>
          </cell>
          <cell r="BA649">
            <v>0</v>
          </cell>
          <cell r="BB649">
            <v>59</v>
          </cell>
          <cell r="BC649">
            <v>135</v>
          </cell>
          <cell r="BI649">
            <v>5.0000000000000001E-3</v>
          </cell>
          <cell r="BJ649">
            <v>1.4E-2</v>
          </cell>
          <cell r="BK649">
            <v>0.01</v>
          </cell>
          <cell r="BL649">
            <v>2.4E-2</v>
          </cell>
          <cell r="BM649">
            <v>2.9000000000000001E-2</v>
          </cell>
          <cell r="BN649">
            <v>8.6999999999999994E-2</v>
          </cell>
          <cell r="BO649">
            <v>7.6999999999999999E-2</v>
          </cell>
          <cell r="BP649">
            <v>5.8000000000000003E-2</v>
          </cell>
          <cell r="BQ649">
            <v>8.6999999999999994E-2</v>
          </cell>
          <cell r="BR649">
            <v>3.4000000000000002E-2</v>
          </cell>
          <cell r="BS649">
            <v>0.10100000000000001</v>
          </cell>
          <cell r="BT649">
            <v>0.188</v>
          </cell>
          <cell r="BU649">
            <v>0.38500000000000001</v>
          </cell>
          <cell r="BV649">
            <v>0.317</v>
          </cell>
          <cell r="BW649">
            <v>0.375</v>
          </cell>
          <cell r="BX649">
            <v>0.26400000000000001</v>
          </cell>
          <cell r="BY649">
            <v>0.40899999999999997</v>
          </cell>
          <cell r="BZ649">
            <v>0.37</v>
          </cell>
          <cell r="CA649">
            <v>1.9E-2</v>
          </cell>
          <cell r="CB649">
            <v>0</v>
          </cell>
          <cell r="CC649">
            <v>0.01</v>
          </cell>
          <cell r="CD649">
            <v>5.0000000000000001E-3</v>
          </cell>
          <cell r="CE649">
            <v>0.01</v>
          </cell>
          <cell r="CF649">
            <v>5.2999999999999999E-2</v>
          </cell>
          <cell r="CG649">
            <v>0.51400000000000001</v>
          </cell>
          <cell r="CH649">
            <v>0.61099999999999999</v>
          </cell>
          <cell r="CI649">
            <v>0.51900000000000002</v>
          </cell>
          <cell r="CJ649">
            <v>0.67300000000000004</v>
          </cell>
          <cell r="CK649">
            <v>0.45200000000000001</v>
          </cell>
          <cell r="CL649">
            <v>0.30299999999999999</v>
          </cell>
          <cell r="CM649">
            <v>5.0000000000000001E-3</v>
          </cell>
          <cell r="CN649">
            <v>5.0000000000000001E-3</v>
          </cell>
          <cell r="CO649">
            <v>5.0000000000000001E-3</v>
          </cell>
          <cell r="CP649">
            <v>2.4E-2</v>
          </cell>
          <cell r="CQ649">
            <v>5.0000000000000001E-3</v>
          </cell>
          <cell r="CR649">
            <v>5.0000000000000001E-3</v>
          </cell>
          <cell r="CS649">
            <v>2.9000000000000001E-2</v>
          </cell>
          <cell r="CT649">
            <v>5.8000000000000003E-2</v>
          </cell>
          <cell r="CU649">
            <v>1.9E-2</v>
          </cell>
          <cell r="CV649">
            <v>1.4E-2</v>
          </cell>
          <cell r="CW649">
            <v>1.4E-2</v>
          </cell>
          <cell r="CX649">
            <v>2.9000000000000001E-2</v>
          </cell>
          <cell r="CY649">
            <v>1.4E-2</v>
          </cell>
          <cell r="CZ649">
            <v>2.4E-2</v>
          </cell>
          <cell r="DA649">
            <v>6.7000000000000004E-2</v>
          </cell>
          <cell r="DB649">
            <v>5.8000000000000003E-2</v>
          </cell>
          <cell r="DC649">
            <v>9.0999999999999998E-2</v>
          </cell>
          <cell r="DD649">
            <v>7.1999999999999995E-2</v>
          </cell>
          <cell r="DE649">
            <v>0.111</v>
          </cell>
          <cell r="DF649">
            <v>0.159</v>
          </cell>
          <cell r="DG649">
            <v>0.17799999999999999</v>
          </cell>
          <cell r="DH649">
            <v>0.183</v>
          </cell>
          <cell r="DI649">
            <v>0.17799999999999999</v>
          </cell>
          <cell r="DJ649">
            <v>0.23100000000000001</v>
          </cell>
          <cell r="DK649">
            <v>0.23599999999999999</v>
          </cell>
          <cell r="DL649">
            <v>0.26</v>
          </cell>
          <cell r="DM649">
            <v>0.19700000000000001</v>
          </cell>
          <cell r="DN649">
            <v>5.0000000000000001E-3</v>
          </cell>
          <cell r="DO649">
            <v>0</v>
          </cell>
          <cell r="DP649">
            <v>1.4E-2</v>
          </cell>
          <cell r="DQ649">
            <v>0</v>
          </cell>
          <cell r="DR649">
            <v>0</v>
          </cell>
          <cell r="DS649">
            <v>0.01</v>
          </cell>
          <cell r="DT649">
            <v>0.01</v>
          </cell>
          <cell r="DU649">
            <v>0.01</v>
          </cell>
          <cell r="DV649">
            <v>1.9E-2</v>
          </cell>
          <cell r="DW649">
            <v>0.86499999999999999</v>
          </cell>
          <cell r="DX649">
            <v>0.82199999999999995</v>
          </cell>
          <cell r="DY649">
            <v>0.77400000000000002</v>
          </cell>
          <cell r="DZ649">
            <v>0.77900000000000003</v>
          </cell>
          <cell r="EA649">
            <v>0.79300000000000004</v>
          </cell>
          <cell r="EB649">
            <v>0.68799999999999994</v>
          </cell>
          <cell r="EC649">
            <v>0.66800000000000004</v>
          </cell>
          <cell r="ED649">
            <v>0.58199999999999996</v>
          </cell>
          <cell r="EE649">
            <v>0.69199999999999995</v>
          </cell>
          <cell r="EF649">
            <v>0.40899999999999997</v>
          </cell>
          <cell r="EG649">
            <v>1.9E-2</v>
          </cell>
          <cell r="EH649">
            <v>5.0000000000000001E-3</v>
          </cell>
          <cell r="EJ649">
            <v>0.25</v>
          </cell>
          <cell r="EK649">
            <v>5.8000000000000003E-2</v>
          </cell>
          <cell r="EL649">
            <v>2.4E-2</v>
          </cell>
          <cell r="EN649">
            <v>0.14399999999999999</v>
          </cell>
          <cell r="EO649">
            <v>0.37</v>
          </cell>
          <cell r="EP649">
            <v>0.313</v>
          </cell>
          <cell r="ER649">
            <v>7.1999999999999995E-2</v>
          </cell>
          <cell r="ES649">
            <v>3.7999999999999999E-2</v>
          </cell>
          <cell r="ET649">
            <v>8.6999999999999994E-2</v>
          </cell>
          <cell r="EV649">
            <v>0.125</v>
          </cell>
          <cell r="EW649">
            <v>0.51400000000000001</v>
          </cell>
          <cell r="EX649">
            <v>0.57199999999999995</v>
          </cell>
          <cell r="EZ649">
            <v>8.81</v>
          </cell>
          <cell r="FA649">
            <v>0</v>
          </cell>
          <cell r="FB649">
            <v>0</v>
          </cell>
          <cell r="FC649">
            <v>1.4E-2</v>
          </cell>
          <cell r="FD649">
            <v>1.9E-2</v>
          </cell>
          <cell r="FE649">
            <v>5.2999999999999999E-2</v>
          </cell>
          <cell r="FF649">
            <v>5.0000000000000001E-3</v>
          </cell>
          <cell r="FG649">
            <v>4.2999999999999997E-2</v>
          </cell>
          <cell r="FH649">
            <v>0.13900000000000001</v>
          </cell>
          <cell r="FI649">
            <v>0.19700000000000001</v>
          </cell>
          <cell r="FJ649">
            <v>0.46200000000000002</v>
          </cell>
          <cell r="FK649">
            <v>6.7000000000000004E-2</v>
          </cell>
          <cell r="GA649">
            <v>5.0000000000000001E-3</v>
          </cell>
          <cell r="GB649">
            <v>0.01</v>
          </cell>
          <cell r="GC649">
            <v>0</v>
          </cell>
          <cell r="GD649">
            <v>5.0000000000000001E-3</v>
          </cell>
          <cell r="GE649">
            <v>0.13900000000000001</v>
          </cell>
          <cell r="GF649">
            <v>0.01</v>
          </cell>
          <cell r="GG649">
            <v>0.22600000000000001</v>
          </cell>
          <cell r="GH649">
            <v>0.192</v>
          </cell>
          <cell r="GI649">
            <v>0.192</v>
          </cell>
          <cell r="GJ649">
            <v>0.22600000000000001</v>
          </cell>
          <cell r="GK649">
            <v>0.375</v>
          </cell>
          <cell r="GL649">
            <v>0.188</v>
          </cell>
          <cell r="GM649">
            <v>0.69699999999999995</v>
          </cell>
          <cell r="GN649">
            <v>0.60599999999999998</v>
          </cell>
          <cell r="GO649">
            <v>0.67300000000000004</v>
          </cell>
          <cell r="GP649">
            <v>0.63900000000000001</v>
          </cell>
          <cell r="GQ649">
            <v>0.35599999999999998</v>
          </cell>
          <cell r="GR649">
            <v>0.70699999999999996</v>
          </cell>
          <cell r="GS649">
            <v>2.9000000000000001E-2</v>
          </cell>
          <cell r="GT649">
            <v>0.13</v>
          </cell>
          <cell r="GU649">
            <v>6.7000000000000004E-2</v>
          </cell>
          <cell r="GV649">
            <v>5.8000000000000003E-2</v>
          </cell>
          <cell r="GW649">
            <v>6.7000000000000004E-2</v>
          </cell>
          <cell r="GX649">
            <v>3.4000000000000002E-2</v>
          </cell>
          <cell r="GY649">
            <v>0.01</v>
          </cell>
          <cell r="GZ649">
            <v>0.01</v>
          </cell>
          <cell r="HA649">
            <v>0.01</v>
          </cell>
          <cell r="HB649">
            <v>1.4E-2</v>
          </cell>
          <cell r="HC649">
            <v>1.4E-2</v>
          </cell>
          <cell r="HD649">
            <v>0.01</v>
          </cell>
          <cell r="HE649">
            <v>3.4000000000000002E-2</v>
          </cell>
          <cell r="HF649">
            <v>5.2999999999999999E-2</v>
          </cell>
          <cell r="HG649">
            <v>5.8000000000000003E-2</v>
          </cell>
          <cell r="HH649">
            <v>5.8000000000000003E-2</v>
          </cell>
          <cell r="HI649">
            <v>4.8000000000000001E-2</v>
          </cell>
          <cell r="HJ649">
            <v>5.2999999999999999E-2</v>
          </cell>
        </row>
        <row r="650">
          <cell r="G650" t="str">
            <v>CLEMENTE AA HS</v>
          </cell>
          <cell r="L650" t="str">
            <v>West Side High School Network</v>
          </cell>
          <cell r="AB650">
            <v>610401</v>
          </cell>
          <cell r="AR650" t="str">
            <v>&lt; 30</v>
          </cell>
          <cell r="AS650" t="str">
            <v/>
          </cell>
          <cell r="AT650" t="str">
            <v/>
          </cell>
          <cell r="AU650" t="str">
            <v/>
          </cell>
        </row>
        <row r="651">
          <cell r="G651" t="str">
            <v>DEVRY HS</v>
          </cell>
          <cell r="L651" t="str">
            <v>North-Northwest Side High School Network</v>
          </cell>
          <cell r="AB651">
            <v>610402</v>
          </cell>
          <cell r="AR651" t="str">
            <v>56</v>
          </cell>
          <cell r="AS651" t="str">
            <v>very strong</v>
          </cell>
          <cell r="AT651" t="str">
            <v>strong</v>
          </cell>
          <cell r="AU651" t="str">
            <v>strong</v>
          </cell>
          <cell r="AV651">
            <v>91</v>
          </cell>
          <cell r="AW651">
            <v>77</v>
          </cell>
          <cell r="AX651">
            <v>79</v>
          </cell>
          <cell r="AY651">
            <v>108</v>
          </cell>
          <cell r="AZ651">
            <v>18</v>
          </cell>
          <cell r="BA651">
            <v>6</v>
          </cell>
          <cell r="BB651">
            <v>43</v>
          </cell>
          <cell r="BC651">
            <v>30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8.9999999999999993E-3</v>
          </cell>
          <cell r="BN651">
            <v>3.6999999999999998E-2</v>
          </cell>
          <cell r="BO651">
            <v>1.9E-2</v>
          </cell>
          <cell r="BP651">
            <v>0</v>
          </cell>
          <cell r="BQ651">
            <v>8.9999999999999993E-3</v>
          </cell>
          <cell r="BR651">
            <v>1.9E-2</v>
          </cell>
          <cell r="BS651">
            <v>4.5999999999999999E-2</v>
          </cell>
          <cell r="BT651">
            <v>8.3000000000000004E-2</v>
          </cell>
          <cell r="BU651">
            <v>0.17599999999999999</v>
          </cell>
          <cell r="BV651">
            <v>0.157</v>
          </cell>
          <cell r="BW651">
            <v>0.23100000000000001</v>
          </cell>
          <cell r="BX651">
            <v>0.14799999999999999</v>
          </cell>
          <cell r="BY651">
            <v>0.25900000000000001</v>
          </cell>
          <cell r="BZ651">
            <v>0.21299999999999999</v>
          </cell>
          <cell r="CA651">
            <v>8.9999999999999993E-3</v>
          </cell>
          <cell r="CB651">
            <v>0</v>
          </cell>
          <cell r="CC651">
            <v>3.6999999999999998E-2</v>
          </cell>
          <cell r="CD651">
            <v>0</v>
          </cell>
          <cell r="CE651">
            <v>1.9E-2</v>
          </cell>
          <cell r="CF651">
            <v>4.5999999999999999E-2</v>
          </cell>
          <cell r="CG651">
            <v>0.79600000000000004</v>
          </cell>
          <cell r="CH651">
            <v>0.84299999999999997</v>
          </cell>
          <cell r="CI651">
            <v>0.72199999999999998</v>
          </cell>
          <cell r="CJ651">
            <v>0.83299999999999996</v>
          </cell>
          <cell r="CK651">
            <v>0.66700000000000004</v>
          </cell>
          <cell r="CL651">
            <v>0.62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3.6999999999999998E-2</v>
          </cell>
          <cell r="CT651">
            <v>8.3000000000000004E-2</v>
          </cell>
          <cell r="CU651">
            <v>6.5000000000000002E-2</v>
          </cell>
          <cell r="CV651">
            <v>0</v>
          </cell>
          <cell r="CW651">
            <v>2.8000000000000001E-2</v>
          </cell>
          <cell r="CX651">
            <v>2.8000000000000001E-2</v>
          </cell>
          <cell r="CY651">
            <v>2.8000000000000001E-2</v>
          </cell>
          <cell r="CZ651">
            <v>3.6999999999999998E-2</v>
          </cell>
          <cell r="DA651">
            <v>3.6999999999999998E-2</v>
          </cell>
          <cell r="DB651">
            <v>0.12</v>
          </cell>
          <cell r="DC651">
            <v>0.13900000000000001</v>
          </cell>
          <cell r="DD651">
            <v>0.111</v>
          </cell>
          <cell r="DE651">
            <v>0.13900000000000001</v>
          </cell>
          <cell r="DF651">
            <v>0.16700000000000001</v>
          </cell>
          <cell r="DG651">
            <v>0.185</v>
          </cell>
          <cell r="DH651">
            <v>0.17599999999999999</v>
          </cell>
          <cell r="DI651">
            <v>0.23100000000000001</v>
          </cell>
          <cell r="DJ651">
            <v>0.21299999999999999</v>
          </cell>
          <cell r="DK651">
            <v>0.222</v>
          </cell>
          <cell r="DL651">
            <v>0.23100000000000001</v>
          </cell>
          <cell r="DM651">
            <v>0.25900000000000001</v>
          </cell>
          <cell r="DN651">
            <v>8.9999999999999993E-3</v>
          </cell>
          <cell r="DO651">
            <v>8.9999999999999993E-3</v>
          </cell>
          <cell r="DP651">
            <v>0</v>
          </cell>
          <cell r="DQ651">
            <v>0</v>
          </cell>
          <cell r="DR651">
            <v>8.9999999999999993E-3</v>
          </cell>
          <cell r="DS651">
            <v>1.9E-2</v>
          </cell>
          <cell r="DT651">
            <v>8.9999999999999993E-3</v>
          </cell>
          <cell r="DU651">
            <v>8.9999999999999993E-3</v>
          </cell>
          <cell r="DV651">
            <v>8.9999999999999993E-3</v>
          </cell>
          <cell r="DW651">
            <v>0.85199999999999998</v>
          </cell>
          <cell r="DX651">
            <v>0.79600000000000004</v>
          </cell>
          <cell r="DY651">
            <v>0.78700000000000003</v>
          </cell>
          <cell r="DZ651">
            <v>0.79600000000000004</v>
          </cell>
          <cell r="EA651">
            <v>0.72199999999999998</v>
          </cell>
          <cell r="EB651">
            <v>0.73099999999999998</v>
          </cell>
          <cell r="EC651">
            <v>0.61099999999999999</v>
          </cell>
          <cell r="ED651">
            <v>0.53700000000000003</v>
          </cell>
          <cell r="EE651">
            <v>0.55600000000000005</v>
          </cell>
          <cell r="EF651">
            <v>0.84299999999999997</v>
          </cell>
          <cell r="EG651">
            <v>8.9999999999999993E-3</v>
          </cell>
          <cell r="EH651">
            <v>8.9999999999999993E-3</v>
          </cell>
          <cell r="EJ651">
            <v>0.14799999999999999</v>
          </cell>
          <cell r="EK651">
            <v>2.8000000000000001E-2</v>
          </cell>
          <cell r="EL651">
            <v>0</v>
          </cell>
          <cell r="EN651">
            <v>8.9999999999999993E-3</v>
          </cell>
          <cell r="EO651">
            <v>0.38</v>
          </cell>
          <cell r="EP651">
            <v>0.157</v>
          </cell>
          <cell r="ER651">
            <v>0</v>
          </cell>
          <cell r="ES651">
            <v>2.8000000000000001E-2</v>
          </cell>
          <cell r="ET651">
            <v>8.9999999999999993E-3</v>
          </cell>
          <cell r="EV651">
            <v>0</v>
          </cell>
          <cell r="EW651">
            <v>0.55600000000000005</v>
          </cell>
          <cell r="EX651">
            <v>0.82399999999999995</v>
          </cell>
          <cell r="EZ651">
            <v>9.3800000000000008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2.8000000000000001E-2</v>
          </cell>
          <cell r="FF651">
            <v>8.9999999999999993E-3</v>
          </cell>
          <cell r="FG651">
            <v>8.9999999999999993E-3</v>
          </cell>
          <cell r="FH651">
            <v>0.111</v>
          </cell>
          <cell r="FI651">
            <v>0.185</v>
          </cell>
          <cell r="FJ651">
            <v>0.64800000000000002</v>
          </cell>
          <cell r="FK651">
            <v>8.9999999999999993E-3</v>
          </cell>
          <cell r="GA651">
            <v>0</v>
          </cell>
          <cell r="GB651">
            <v>0</v>
          </cell>
          <cell r="GC651">
            <v>0</v>
          </cell>
          <cell r="GD651">
            <v>3.6999999999999998E-2</v>
          </cell>
          <cell r="GE651">
            <v>7.3999999999999996E-2</v>
          </cell>
          <cell r="GF651">
            <v>0</v>
          </cell>
          <cell r="GG651">
            <v>0.25</v>
          </cell>
          <cell r="GH651">
            <v>0.16700000000000001</v>
          </cell>
          <cell r="GI651">
            <v>0.20399999999999999</v>
          </cell>
          <cell r="GJ651">
            <v>8.3000000000000004E-2</v>
          </cell>
          <cell r="GK651">
            <v>0.38</v>
          </cell>
          <cell r="GL651">
            <v>0.23100000000000001</v>
          </cell>
          <cell r="GM651">
            <v>0.66700000000000004</v>
          </cell>
          <cell r="GN651">
            <v>0.75900000000000001</v>
          </cell>
          <cell r="GO651">
            <v>0.64800000000000002</v>
          </cell>
          <cell r="GP651">
            <v>0.29599999999999999</v>
          </cell>
          <cell r="GQ651">
            <v>0.38900000000000001</v>
          </cell>
          <cell r="GR651">
            <v>0.74099999999999999</v>
          </cell>
          <cell r="GS651">
            <v>7.3999999999999996E-2</v>
          </cell>
          <cell r="GT651">
            <v>5.6000000000000001E-2</v>
          </cell>
          <cell r="GU651">
            <v>0.13</v>
          </cell>
          <cell r="GV651">
            <v>0.14799999999999999</v>
          </cell>
          <cell r="GW651">
            <v>0.13900000000000001</v>
          </cell>
          <cell r="GX651">
            <v>1.9E-2</v>
          </cell>
          <cell r="GY651">
            <v>8.9999999999999993E-3</v>
          </cell>
          <cell r="GZ651">
            <v>8.9999999999999993E-3</v>
          </cell>
          <cell r="HA651">
            <v>8.9999999999999993E-3</v>
          </cell>
          <cell r="HB651">
            <v>0.38900000000000001</v>
          </cell>
          <cell r="HC651">
            <v>1.9E-2</v>
          </cell>
          <cell r="HD651">
            <v>8.9999999999999993E-3</v>
          </cell>
          <cell r="HE651">
            <v>0</v>
          </cell>
          <cell r="HF651">
            <v>8.9999999999999993E-3</v>
          </cell>
          <cell r="HG651">
            <v>8.9999999999999993E-3</v>
          </cell>
          <cell r="HH651">
            <v>4.5999999999999999E-2</v>
          </cell>
          <cell r="HI651">
            <v>0</v>
          </cell>
          <cell r="HJ651">
            <v>0</v>
          </cell>
        </row>
        <row r="652">
          <cell r="G652" t="str">
            <v>SUDER</v>
          </cell>
          <cell r="L652" t="str">
            <v>Fulton Elementary Network</v>
          </cell>
          <cell r="AB652">
            <v>610405</v>
          </cell>
          <cell r="AR652" t="str">
            <v>71</v>
          </cell>
          <cell r="AS652" t="str">
            <v>strong</v>
          </cell>
          <cell r="AT652" t="str">
            <v>neutral</v>
          </cell>
          <cell r="AU652" t="str">
            <v>strong</v>
          </cell>
          <cell r="AV652">
            <v>71</v>
          </cell>
          <cell r="AW652">
            <v>47</v>
          </cell>
          <cell r="AX652">
            <v>65</v>
          </cell>
          <cell r="AY652">
            <v>178</v>
          </cell>
          <cell r="AZ652">
            <v>30</v>
          </cell>
          <cell r="BA652">
            <v>3</v>
          </cell>
          <cell r="BB652">
            <v>101</v>
          </cell>
          <cell r="BC652">
            <v>22</v>
          </cell>
          <cell r="BI652">
            <v>0</v>
          </cell>
          <cell r="BJ652">
            <v>6.0000000000000001E-3</v>
          </cell>
          <cell r="BK652">
            <v>0</v>
          </cell>
          <cell r="BL652">
            <v>0</v>
          </cell>
          <cell r="BM652">
            <v>1.0999999999999999E-2</v>
          </cell>
          <cell r="BN652">
            <v>3.4000000000000002E-2</v>
          </cell>
          <cell r="BO652">
            <v>2.8000000000000001E-2</v>
          </cell>
          <cell r="BP652">
            <v>2.8000000000000001E-2</v>
          </cell>
          <cell r="BQ652">
            <v>1.0999999999999999E-2</v>
          </cell>
          <cell r="BR652">
            <v>1.0999999999999999E-2</v>
          </cell>
          <cell r="BS652">
            <v>8.4000000000000005E-2</v>
          </cell>
          <cell r="BT652">
            <v>0.107</v>
          </cell>
          <cell r="BU652">
            <v>0.23599999999999999</v>
          </cell>
          <cell r="BV652">
            <v>0.191</v>
          </cell>
          <cell r="BW652">
            <v>0.14000000000000001</v>
          </cell>
          <cell r="BX652">
            <v>0.17399999999999999</v>
          </cell>
          <cell r="BY652">
            <v>0.36499999999999999</v>
          </cell>
          <cell r="BZ652">
            <v>0.32600000000000001</v>
          </cell>
          <cell r="CA652">
            <v>1.0999999999999999E-2</v>
          </cell>
          <cell r="CB652">
            <v>1.7000000000000001E-2</v>
          </cell>
          <cell r="CC652">
            <v>2.1999999999999999E-2</v>
          </cell>
          <cell r="CD652">
            <v>2.8000000000000001E-2</v>
          </cell>
          <cell r="CE652">
            <v>3.4000000000000002E-2</v>
          </cell>
          <cell r="CF652">
            <v>3.4000000000000002E-2</v>
          </cell>
          <cell r="CG652">
            <v>0.72499999999999998</v>
          </cell>
          <cell r="CH652">
            <v>0.75800000000000001</v>
          </cell>
          <cell r="CI652">
            <v>0.82599999999999996</v>
          </cell>
          <cell r="CJ652">
            <v>0.78700000000000003</v>
          </cell>
          <cell r="CK652">
            <v>0.50600000000000001</v>
          </cell>
          <cell r="CL652">
            <v>0.5</v>
          </cell>
          <cell r="CM652">
            <v>0</v>
          </cell>
          <cell r="CN652">
            <v>0</v>
          </cell>
          <cell r="CO652">
            <v>0</v>
          </cell>
          <cell r="CP652">
            <v>6.0000000000000001E-3</v>
          </cell>
          <cell r="CQ652">
            <v>0</v>
          </cell>
          <cell r="CR652">
            <v>1.0999999999999999E-2</v>
          </cell>
          <cell r="CS652">
            <v>3.9E-2</v>
          </cell>
          <cell r="CT652">
            <v>7.9000000000000001E-2</v>
          </cell>
          <cell r="CU652">
            <v>5.6000000000000001E-2</v>
          </cell>
          <cell r="CV652">
            <v>0</v>
          </cell>
          <cell r="CW652">
            <v>6.0000000000000001E-3</v>
          </cell>
          <cell r="CX652">
            <v>1.7000000000000001E-2</v>
          </cell>
          <cell r="CY652">
            <v>1.7000000000000001E-2</v>
          </cell>
          <cell r="CZ652">
            <v>1.7000000000000001E-2</v>
          </cell>
          <cell r="DA652">
            <v>6.7000000000000004E-2</v>
          </cell>
          <cell r="DB652">
            <v>0.14000000000000001</v>
          </cell>
          <cell r="DC652">
            <v>0.17399999999999999</v>
          </cell>
          <cell r="DD652">
            <v>0.13500000000000001</v>
          </cell>
          <cell r="DE652">
            <v>0.124</v>
          </cell>
          <cell r="DF652">
            <v>0.17399999999999999</v>
          </cell>
          <cell r="DG652">
            <v>0.18</v>
          </cell>
          <cell r="DH652">
            <v>0.124</v>
          </cell>
          <cell r="DI652">
            <v>0.185</v>
          </cell>
          <cell r="DJ652">
            <v>0.23599999999999999</v>
          </cell>
          <cell r="DK652">
            <v>0.23599999999999999</v>
          </cell>
          <cell r="DL652">
            <v>0.18</v>
          </cell>
          <cell r="DM652">
            <v>0.219</v>
          </cell>
          <cell r="DN652">
            <v>2.1999999999999999E-2</v>
          </cell>
          <cell r="DO652">
            <v>1.7000000000000001E-2</v>
          </cell>
          <cell r="DP652">
            <v>1.0999999999999999E-2</v>
          </cell>
          <cell r="DQ652">
            <v>1.7000000000000001E-2</v>
          </cell>
          <cell r="DR652">
            <v>2.8000000000000001E-2</v>
          </cell>
          <cell r="DS652">
            <v>1.7000000000000001E-2</v>
          </cell>
          <cell r="DT652">
            <v>2.1999999999999999E-2</v>
          </cell>
          <cell r="DU652">
            <v>1.7000000000000001E-2</v>
          </cell>
          <cell r="DV652">
            <v>2.1999999999999999E-2</v>
          </cell>
          <cell r="DW652">
            <v>0.85399999999999998</v>
          </cell>
          <cell r="DX652">
            <v>0.80300000000000005</v>
          </cell>
          <cell r="DY652">
            <v>0.79200000000000004</v>
          </cell>
          <cell r="DZ652">
            <v>0.83699999999999997</v>
          </cell>
          <cell r="EA652">
            <v>0.77</v>
          </cell>
          <cell r="EB652">
            <v>0.66900000000000004</v>
          </cell>
          <cell r="EC652">
            <v>0.56200000000000006</v>
          </cell>
          <cell r="ED652">
            <v>0.55100000000000005</v>
          </cell>
          <cell r="EE652">
            <v>0.56699999999999995</v>
          </cell>
          <cell r="EF652">
            <v>0.47199999999999998</v>
          </cell>
          <cell r="EG652">
            <v>3.4000000000000002E-2</v>
          </cell>
          <cell r="EH652">
            <v>1.7000000000000001E-2</v>
          </cell>
          <cell r="EJ652">
            <v>0.34300000000000003</v>
          </cell>
          <cell r="EK652">
            <v>1.7000000000000001E-2</v>
          </cell>
          <cell r="EL652">
            <v>1.0999999999999999E-2</v>
          </cell>
          <cell r="EN652">
            <v>6.2E-2</v>
          </cell>
          <cell r="EO652">
            <v>0.23</v>
          </cell>
          <cell r="EP652">
            <v>0.19700000000000001</v>
          </cell>
          <cell r="ER652">
            <v>7.2999999999999995E-2</v>
          </cell>
          <cell r="ES652">
            <v>7.2999999999999995E-2</v>
          </cell>
          <cell r="ET652">
            <v>0.09</v>
          </cell>
          <cell r="EV652">
            <v>5.0999999999999997E-2</v>
          </cell>
          <cell r="EW652">
            <v>0.64600000000000002</v>
          </cell>
          <cell r="EX652">
            <v>0.68500000000000005</v>
          </cell>
          <cell r="EZ652">
            <v>9.0500000000000007</v>
          </cell>
          <cell r="FA652">
            <v>0</v>
          </cell>
          <cell r="FB652">
            <v>0</v>
          </cell>
          <cell r="FC652">
            <v>6.0000000000000001E-3</v>
          </cell>
          <cell r="FD652">
            <v>1.0999999999999999E-2</v>
          </cell>
          <cell r="FE652">
            <v>2.1999999999999999E-2</v>
          </cell>
          <cell r="FF652">
            <v>3.4000000000000002E-2</v>
          </cell>
          <cell r="FG652">
            <v>6.7000000000000004E-2</v>
          </cell>
          <cell r="FH652">
            <v>9.6000000000000002E-2</v>
          </cell>
          <cell r="FI652">
            <v>0.16300000000000001</v>
          </cell>
          <cell r="FJ652">
            <v>0.55600000000000005</v>
          </cell>
          <cell r="FK652">
            <v>4.4999999999999998E-2</v>
          </cell>
          <cell r="GA652">
            <v>0</v>
          </cell>
          <cell r="GB652">
            <v>2.8000000000000001E-2</v>
          </cell>
          <cell r="GC652">
            <v>0</v>
          </cell>
          <cell r="GD652">
            <v>2.1999999999999999E-2</v>
          </cell>
          <cell r="GE652">
            <v>6.7000000000000004E-2</v>
          </cell>
          <cell r="GF652">
            <v>0</v>
          </cell>
          <cell r="GG652">
            <v>0.21299999999999999</v>
          </cell>
          <cell r="GH652">
            <v>0.23599999999999999</v>
          </cell>
          <cell r="GI652">
            <v>0.26400000000000001</v>
          </cell>
          <cell r="GJ652">
            <v>0.41</v>
          </cell>
          <cell r="GK652">
            <v>0.38800000000000001</v>
          </cell>
          <cell r="GL652">
            <v>0.19700000000000001</v>
          </cell>
          <cell r="GM652">
            <v>0.68500000000000005</v>
          </cell>
          <cell r="GN652">
            <v>0.38200000000000001</v>
          </cell>
          <cell r="GO652">
            <v>0.53400000000000003</v>
          </cell>
          <cell r="GP652">
            <v>0.47799999999999998</v>
          </cell>
          <cell r="GQ652">
            <v>0.371</v>
          </cell>
          <cell r="GR652">
            <v>0.73</v>
          </cell>
          <cell r="GS652">
            <v>2.8000000000000001E-2</v>
          </cell>
          <cell r="GT652">
            <v>0.253</v>
          </cell>
          <cell r="GU652">
            <v>0.14000000000000001</v>
          </cell>
          <cell r="GV652">
            <v>2.1999999999999999E-2</v>
          </cell>
          <cell r="GW652">
            <v>7.9000000000000001E-2</v>
          </cell>
          <cell r="GX652">
            <v>6.0000000000000001E-3</v>
          </cell>
          <cell r="GY652">
            <v>1.0999999999999999E-2</v>
          </cell>
          <cell r="GZ652">
            <v>3.9E-2</v>
          </cell>
          <cell r="HA652">
            <v>1.0999999999999999E-2</v>
          </cell>
          <cell r="HB652">
            <v>1.0999999999999999E-2</v>
          </cell>
          <cell r="HC652">
            <v>4.4999999999999998E-2</v>
          </cell>
          <cell r="HD652">
            <v>1.0999999999999999E-2</v>
          </cell>
          <cell r="HE652">
            <v>6.2E-2</v>
          </cell>
          <cell r="HF652">
            <v>6.2E-2</v>
          </cell>
          <cell r="HG652">
            <v>5.0999999999999997E-2</v>
          </cell>
          <cell r="HH652">
            <v>5.6000000000000001E-2</v>
          </cell>
          <cell r="HI652">
            <v>5.0999999999999997E-2</v>
          </cell>
          <cell r="HJ652">
            <v>5.6000000000000001E-2</v>
          </cell>
        </row>
        <row r="653">
          <cell r="G653" t="str">
            <v>DUAL ENR OSS SCHOOLS</v>
          </cell>
          <cell r="L653" t="str">
            <v/>
          </cell>
          <cell r="AB653">
            <v>610495</v>
          </cell>
          <cell r="AR653" t="str">
            <v>&lt; 30</v>
          </cell>
          <cell r="AS653" t="str">
            <v/>
          </cell>
          <cell r="AT653" t="str">
            <v/>
          </cell>
          <cell r="AU653" t="str">
            <v/>
          </cell>
        </row>
        <row r="654">
          <cell r="G654" t="str">
            <v>CITYWIDE OSS SCHOOLS</v>
          </cell>
          <cell r="L654" t="str">
            <v/>
          </cell>
          <cell r="AB654">
            <v>610497</v>
          </cell>
          <cell r="AR654" t="str">
            <v>&lt; 30</v>
          </cell>
          <cell r="AS654" t="str">
            <v/>
          </cell>
          <cell r="AT654" t="str">
            <v/>
          </cell>
          <cell r="AU654" t="str">
            <v/>
          </cell>
        </row>
        <row r="655">
          <cell r="G655" t="str">
            <v>COLLINS HS</v>
          </cell>
          <cell r="L655" t="str">
            <v>AUSL Schools</v>
          </cell>
          <cell r="AB655">
            <v>610499</v>
          </cell>
          <cell r="AR655" t="str">
            <v>&lt; 30</v>
          </cell>
          <cell r="AS655" t="str">
            <v/>
          </cell>
          <cell r="AT655" t="str">
            <v/>
          </cell>
          <cell r="AU655" t="str">
            <v/>
          </cell>
        </row>
        <row r="656">
          <cell r="G656" t="str">
            <v>AUSTIN POLY HS</v>
          </cell>
          <cell r="L656" t="str">
            <v>West Side High School Network</v>
          </cell>
          <cell r="AB656">
            <v>610501</v>
          </cell>
          <cell r="AR656" t="str">
            <v>&lt; 30</v>
          </cell>
          <cell r="AS656" t="str">
            <v/>
          </cell>
          <cell r="AT656" t="str">
            <v/>
          </cell>
          <cell r="AU656" t="str">
            <v/>
          </cell>
        </row>
        <row r="657">
          <cell r="G657" t="str">
            <v>MARINE MILITARY HS</v>
          </cell>
          <cell r="L657" t="str">
            <v>West Side High School Network</v>
          </cell>
          <cell r="AB657">
            <v>610502</v>
          </cell>
          <cell r="AR657" t="str">
            <v>&lt; 30</v>
          </cell>
          <cell r="AS657" t="str">
            <v/>
          </cell>
          <cell r="AT657" t="str">
            <v/>
          </cell>
          <cell r="AU657" t="str">
            <v/>
          </cell>
        </row>
        <row r="658">
          <cell r="G658" t="str">
            <v>FRAZIER PROSPECTIVE</v>
          </cell>
          <cell r="L658" t="str">
            <v>Austin-North Lawndale Elementary Network</v>
          </cell>
          <cell r="AB658">
            <v>610503</v>
          </cell>
          <cell r="AR658" t="str">
            <v>&lt; 30</v>
          </cell>
          <cell r="AS658" t="str">
            <v/>
          </cell>
          <cell r="AT658" t="str">
            <v/>
          </cell>
          <cell r="AU658" t="str">
            <v/>
          </cell>
        </row>
        <row r="659">
          <cell r="G659" t="str">
            <v>THOMAS</v>
          </cell>
          <cell r="L659" t="str">
            <v>Pershing Elementary Network</v>
          </cell>
          <cell r="AB659">
            <v>610504</v>
          </cell>
          <cell r="AR659" t="str">
            <v>&gt; 75</v>
          </cell>
          <cell r="AS659" t="str">
            <v>strong</v>
          </cell>
          <cell r="AT659" t="str">
            <v>very strong</v>
          </cell>
          <cell r="AU659" t="str">
            <v>strong</v>
          </cell>
          <cell r="AV659">
            <v>74</v>
          </cell>
          <cell r="AW659">
            <v>84</v>
          </cell>
          <cell r="AX659">
            <v>71</v>
          </cell>
          <cell r="AY659">
            <v>149</v>
          </cell>
          <cell r="AZ659">
            <v>6</v>
          </cell>
          <cell r="BA659">
            <v>0</v>
          </cell>
          <cell r="BB659">
            <v>2</v>
          </cell>
          <cell r="BC659">
            <v>126</v>
          </cell>
          <cell r="BI659">
            <v>7.0000000000000001E-3</v>
          </cell>
          <cell r="BJ659">
            <v>0</v>
          </cell>
          <cell r="BK659">
            <v>1.2999999999999999E-2</v>
          </cell>
          <cell r="BL659">
            <v>0</v>
          </cell>
          <cell r="BM659">
            <v>7.0000000000000001E-3</v>
          </cell>
          <cell r="BN659">
            <v>0.04</v>
          </cell>
          <cell r="BO659">
            <v>0.02</v>
          </cell>
          <cell r="BP659">
            <v>2.7E-2</v>
          </cell>
          <cell r="BQ659">
            <v>0.02</v>
          </cell>
          <cell r="BR659">
            <v>0.02</v>
          </cell>
          <cell r="BS659">
            <v>0.06</v>
          </cell>
          <cell r="BT659">
            <v>8.1000000000000003E-2</v>
          </cell>
          <cell r="BU659">
            <v>0.17399999999999999</v>
          </cell>
          <cell r="BV659">
            <v>0.14799999999999999</v>
          </cell>
          <cell r="BW659">
            <v>0.215</v>
          </cell>
          <cell r="BX659">
            <v>0.16800000000000001</v>
          </cell>
          <cell r="BY659">
            <v>0.30199999999999999</v>
          </cell>
          <cell r="BZ659">
            <v>0.33600000000000002</v>
          </cell>
          <cell r="CA659">
            <v>0</v>
          </cell>
          <cell r="CB659">
            <v>0</v>
          </cell>
          <cell r="CC659">
            <v>1.2999999999999999E-2</v>
          </cell>
          <cell r="CD659">
            <v>0.02</v>
          </cell>
          <cell r="CE659">
            <v>2.7E-2</v>
          </cell>
          <cell r="CF659">
            <v>7.3999999999999996E-2</v>
          </cell>
          <cell r="CG659">
            <v>0.79900000000000004</v>
          </cell>
          <cell r="CH659">
            <v>0.82599999999999996</v>
          </cell>
          <cell r="CI659">
            <v>0.73799999999999999</v>
          </cell>
          <cell r="CJ659">
            <v>0.79200000000000004</v>
          </cell>
          <cell r="CK659">
            <v>0.60399999999999998</v>
          </cell>
          <cell r="CL659">
            <v>0.47</v>
          </cell>
          <cell r="CM659">
            <v>0</v>
          </cell>
          <cell r="CN659">
            <v>7.0000000000000001E-3</v>
          </cell>
          <cell r="CO659">
            <v>0</v>
          </cell>
          <cell r="CP659">
            <v>0</v>
          </cell>
          <cell r="CQ659">
            <v>0</v>
          </cell>
          <cell r="CR659">
            <v>7.0000000000000001E-3</v>
          </cell>
          <cell r="CS659">
            <v>7.0000000000000001E-3</v>
          </cell>
          <cell r="CT659">
            <v>1.2999999999999999E-2</v>
          </cell>
          <cell r="CU659">
            <v>0.02</v>
          </cell>
          <cell r="CV659">
            <v>0</v>
          </cell>
          <cell r="CW659">
            <v>7.0000000000000001E-3</v>
          </cell>
          <cell r="CX659">
            <v>7.0000000000000001E-3</v>
          </cell>
          <cell r="CY659">
            <v>3.4000000000000002E-2</v>
          </cell>
          <cell r="CZ659">
            <v>7.0000000000000001E-3</v>
          </cell>
          <cell r="DA659">
            <v>3.4000000000000002E-2</v>
          </cell>
          <cell r="DB659">
            <v>0.04</v>
          </cell>
          <cell r="DC659">
            <v>0.04</v>
          </cell>
          <cell r="DD659">
            <v>3.4000000000000002E-2</v>
          </cell>
          <cell r="DE659">
            <v>0.06</v>
          </cell>
          <cell r="DF659">
            <v>7.3999999999999996E-2</v>
          </cell>
          <cell r="DG659">
            <v>0.10100000000000001</v>
          </cell>
          <cell r="DH659">
            <v>9.4E-2</v>
          </cell>
          <cell r="DI659">
            <v>9.4E-2</v>
          </cell>
          <cell r="DJ659">
            <v>0.128</v>
          </cell>
          <cell r="DK659">
            <v>0.17399999999999999</v>
          </cell>
          <cell r="DL659">
            <v>0.188</v>
          </cell>
          <cell r="DM659">
            <v>0.16800000000000001</v>
          </cell>
          <cell r="DN659">
            <v>0</v>
          </cell>
          <cell r="DO659">
            <v>0</v>
          </cell>
          <cell r="DP659">
            <v>7.0000000000000001E-3</v>
          </cell>
          <cell r="DQ659">
            <v>0</v>
          </cell>
          <cell r="DR659">
            <v>7.0000000000000001E-3</v>
          </cell>
          <cell r="DS659">
            <v>0</v>
          </cell>
          <cell r="DT659">
            <v>0</v>
          </cell>
          <cell r="DU659">
            <v>0</v>
          </cell>
          <cell r="DV659">
            <v>7.0000000000000001E-3</v>
          </cell>
          <cell r="DW659">
            <v>0.94</v>
          </cell>
          <cell r="DX659">
            <v>0.91300000000000003</v>
          </cell>
          <cell r="DY659">
            <v>0.88600000000000001</v>
          </cell>
          <cell r="DZ659">
            <v>0.872</v>
          </cell>
          <cell r="EA659">
            <v>0.89300000000000002</v>
          </cell>
          <cell r="EB659">
            <v>0.83199999999999996</v>
          </cell>
          <cell r="EC659">
            <v>0.77900000000000003</v>
          </cell>
          <cell r="ED659">
            <v>0.75800000000000001</v>
          </cell>
          <cell r="EE659">
            <v>0.77200000000000002</v>
          </cell>
          <cell r="EF659">
            <v>0.77900000000000003</v>
          </cell>
          <cell r="EG659">
            <v>7.0000000000000001E-3</v>
          </cell>
          <cell r="EH659">
            <v>0</v>
          </cell>
          <cell r="EJ659">
            <v>5.3999999999999999E-2</v>
          </cell>
          <cell r="EK659">
            <v>7.0000000000000001E-3</v>
          </cell>
          <cell r="EL659">
            <v>0</v>
          </cell>
          <cell r="EN659">
            <v>4.7E-2</v>
          </cell>
          <cell r="EO659">
            <v>0.13400000000000001</v>
          </cell>
          <cell r="EP659">
            <v>0.128</v>
          </cell>
          <cell r="ER659">
            <v>4.7E-2</v>
          </cell>
          <cell r="ES659">
            <v>1.2999999999999999E-2</v>
          </cell>
          <cell r="ET659">
            <v>2.7E-2</v>
          </cell>
          <cell r="EV659">
            <v>7.3999999999999996E-2</v>
          </cell>
          <cell r="EW659">
            <v>0.83899999999999997</v>
          </cell>
          <cell r="EX659">
            <v>0.84599999999999997</v>
          </cell>
          <cell r="EZ659">
            <v>9.3800000000000008</v>
          </cell>
          <cell r="FA659">
            <v>0</v>
          </cell>
          <cell r="FB659">
            <v>0</v>
          </cell>
          <cell r="FC659">
            <v>7.0000000000000001E-3</v>
          </cell>
          <cell r="FD659">
            <v>0</v>
          </cell>
          <cell r="FE659">
            <v>0.02</v>
          </cell>
          <cell r="FF659">
            <v>0</v>
          </cell>
          <cell r="FG659">
            <v>3.4000000000000002E-2</v>
          </cell>
          <cell r="FH659">
            <v>0.10100000000000001</v>
          </cell>
          <cell r="FI659">
            <v>0.13400000000000001</v>
          </cell>
          <cell r="FJ659">
            <v>0.64400000000000002</v>
          </cell>
          <cell r="FK659">
            <v>0.06</v>
          </cell>
          <cell r="GA659">
            <v>0</v>
          </cell>
          <cell r="GB659">
            <v>7.0000000000000001E-3</v>
          </cell>
          <cell r="GC659">
            <v>0</v>
          </cell>
          <cell r="GD659">
            <v>1.2999999999999999E-2</v>
          </cell>
          <cell r="GE659">
            <v>3.4000000000000002E-2</v>
          </cell>
          <cell r="GF659">
            <v>0</v>
          </cell>
          <cell r="GG659">
            <v>0.19500000000000001</v>
          </cell>
          <cell r="GH659">
            <v>0.30199999999999999</v>
          </cell>
          <cell r="GI659">
            <v>0.38900000000000001</v>
          </cell>
          <cell r="GJ659">
            <v>0.28199999999999997</v>
          </cell>
          <cell r="GK659">
            <v>0.36199999999999999</v>
          </cell>
          <cell r="GL659">
            <v>0.18099999999999999</v>
          </cell>
          <cell r="GM659">
            <v>0.76500000000000001</v>
          </cell>
          <cell r="GN659">
            <v>0.34899999999999998</v>
          </cell>
          <cell r="GO659">
            <v>0.52300000000000002</v>
          </cell>
          <cell r="GP659">
            <v>0.503</v>
          </cell>
          <cell r="GQ659">
            <v>0.54400000000000004</v>
          </cell>
          <cell r="GR659">
            <v>0.76500000000000001</v>
          </cell>
          <cell r="GS659">
            <v>7.0000000000000001E-3</v>
          </cell>
          <cell r="GT659">
            <v>0.20100000000000001</v>
          </cell>
          <cell r="GU659">
            <v>0.04</v>
          </cell>
          <cell r="GV659">
            <v>0.128</v>
          </cell>
          <cell r="GW659">
            <v>2.7E-2</v>
          </cell>
          <cell r="GX659">
            <v>2.7E-2</v>
          </cell>
          <cell r="GY659">
            <v>1.2999999999999999E-2</v>
          </cell>
          <cell r="GZ659">
            <v>8.1000000000000003E-2</v>
          </cell>
          <cell r="HA659">
            <v>0.02</v>
          </cell>
          <cell r="HB659">
            <v>0.04</v>
          </cell>
          <cell r="HC659">
            <v>7.0000000000000001E-3</v>
          </cell>
          <cell r="HD659">
            <v>7.0000000000000001E-3</v>
          </cell>
          <cell r="HE659">
            <v>0.02</v>
          </cell>
          <cell r="HF659">
            <v>0.06</v>
          </cell>
          <cell r="HG659">
            <v>2.7E-2</v>
          </cell>
          <cell r="HH659">
            <v>3.4000000000000002E-2</v>
          </cell>
          <cell r="HI659">
            <v>2.7E-2</v>
          </cell>
          <cell r="HJ659">
            <v>0.02</v>
          </cell>
        </row>
        <row r="660">
          <cell r="G660" t="str">
            <v>TEAM HS</v>
          </cell>
          <cell r="L660" t="str">
            <v>Southwest Side High School Network</v>
          </cell>
          <cell r="AB660">
            <v>610506</v>
          </cell>
          <cell r="AR660" t="str">
            <v>&lt; 30</v>
          </cell>
          <cell r="AS660" t="str">
            <v/>
          </cell>
          <cell r="AT660" t="str">
            <v/>
          </cell>
          <cell r="AU660" t="str">
            <v/>
          </cell>
        </row>
        <row r="661">
          <cell r="G661" t="str">
            <v>AIR FORCE HS</v>
          </cell>
          <cell r="L661" t="str">
            <v>Southwest Side High School Network</v>
          </cell>
          <cell r="AB661">
            <v>610513</v>
          </cell>
          <cell r="AR661" t="str">
            <v>38</v>
          </cell>
          <cell r="AS661" t="str">
            <v>neutral</v>
          </cell>
          <cell r="AT661" t="str">
            <v>neutral</v>
          </cell>
          <cell r="AU661" t="str">
            <v>weak</v>
          </cell>
          <cell r="AV661">
            <v>59</v>
          </cell>
          <cell r="AW661">
            <v>44</v>
          </cell>
          <cell r="AX661">
            <v>39</v>
          </cell>
          <cell r="AY661">
            <v>100</v>
          </cell>
          <cell r="AZ661">
            <v>12</v>
          </cell>
          <cell r="BA661">
            <v>7</v>
          </cell>
          <cell r="BB661">
            <v>40</v>
          </cell>
          <cell r="BC661">
            <v>34</v>
          </cell>
          <cell r="BI661">
            <v>0.01</v>
          </cell>
          <cell r="BJ661">
            <v>0.02</v>
          </cell>
          <cell r="BK661">
            <v>0.03</v>
          </cell>
          <cell r="BL661">
            <v>0.04</v>
          </cell>
          <cell r="BM661">
            <v>0.01</v>
          </cell>
          <cell r="BN661">
            <v>0.05</v>
          </cell>
          <cell r="BO661">
            <v>7.0000000000000007E-2</v>
          </cell>
          <cell r="BP661">
            <v>7.0000000000000007E-2</v>
          </cell>
          <cell r="BQ661">
            <v>0.08</v>
          </cell>
          <cell r="BR661">
            <v>0.06</v>
          </cell>
          <cell r="BS661">
            <v>0.15</v>
          </cell>
          <cell r="BT661">
            <v>0.23</v>
          </cell>
          <cell r="BU661">
            <v>0.26</v>
          </cell>
          <cell r="BV661">
            <v>0.24</v>
          </cell>
          <cell r="BW661">
            <v>0.23</v>
          </cell>
          <cell r="BX661">
            <v>0.27</v>
          </cell>
          <cell r="BY661">
            <v>0.43</v>
          </cell>
          <cell r="BZ661">
            <v>0.27</v>
          </cell>
          <cell r="CA661">
            <v>0</v>
          </cell>
          <cell r="CB661">
            <v>0</v>
          </cell>
          <cell r="CC661">
            <v>0.02</v>
          </cell>
          <cell r="CD661">
            <v>0.03</v>
          </cell>
          <cell r="CE661">
            <v>0.03</v>
          </cell>
          <cell r="CF661">
            <v>0.04</v>
          </cell>
          <cell r="CG661">
            <v>0.66</v>
          </cell>
          <cell r="CH661">
            <v>0.67</v>
          </cell>
          <cell r="CI661">
            <v>0.64</v>
          </cell>
          <cell r="CJ661">
            <v>0.6</v>
          </cell>
          <cell r="CK661">
            <v>0.38</v>
          </cell>
          <cell r="CL661">
            <v>0.41</v>
          </cell>
          <cell r="CM661">
            <v>0.01</v>
          </cell>
          <cell r="CN661">
            <v>0.02</v>
          </cell>
          <cell r="CO661">
            <v>0.02</v>
          </cell>
          <cell r="CP661">
            <v>0.03</v>
          </cell>
          <cell r="CQ661">
            <v>0.02</v>
          </cell>
          <cell r="CR661">
            <v>0.03</v>
          </cell>
          <cell r="CS661">
            <v>0.08</v>
          </cell>
          <cell r="CT661">
            <v>0.2</v>
          </cell>
          <cell r="CU661">
            <v>0.12</v>
          </cell>
          <cell r="CV661">
            <v>0.02</v>
          </cell>
          <cell r="CW661">
            <v>0.06</v>
          </cell>
          <cell r="CX661">
            <v>7.0000000000000007E-2</v>
          </cell>
          <cell r="CY661">
            <v>0.05</v>
          </cell>
          <cell r="CZ661">
            <v>0.04</v>
          </cell>
          <cell r="DA661">
            <v>0.06</v>
          </cell>
          <cell r="DB661">
            <v>0.19</v>
          </cell>
          <cell r="DC661">
            <v>0.2</v>
          </cell>
          <cell r="DD661">
            <v>0.23</v>
          </cell>
          <cell r="DE661">
            <v>0.23</v>
          </cell>
          <cell r="DF661">
            <v>0.28000000000000003</v>
          </cell>
          <cell r="DG661">
            <v>0.32</v>
          </cell>
          <cell r="DH661">
            <v>0.33</v>
          </cell>
          <cell r="DI661">
            <v>0.34</v>
          </cell>
          <cell r="DJ661">
            <v>0.43</v>
          </cell>
          <cell r="DK661">
            <v>0.33</v>
          </cell>
          <cell r="DL661">
            <v>0.23</v>
          </cell>
          <cell r="DM661">
            <v>0.28000000000000003</v>
          </cell>
          <cell r="DN661">
            <v>0</v>
          </cell>
          <cell r="DO661">
            <v>0</v>
          </cell>
          <cell r="DP661">
            <v>0.01</v>
          </cell>
          <cell r="DQ661">
            <v>0.03</v>
          </cell>
          <cell r="DR661">
            <v>0.03</v>
          </cell>
          <cell r="DS661">
            <v>0.03</v>
          </cell>
          <cell r="DT661">
            <v>0.03</v>
          </cell>
          <cell r="DU661">
            <v>0.04</v>
          </cell>
          <cell r="DV661">
            <v>0.04</v>
          </cell>
          <cell r="DW661">
            <v>0.74</v>
          </cell>
          <cell r="DX661">
            <v>0.64</v>
          </cell>
          <cell r="DY661">
            <v>0.57999999999999996</v>
          </cell>
          <cell r="DZ661">
            <v>0.56000000000000005</v>
          </cell>
          <cell r="EA661">
            <v>0.56999999999999995</v>
          </cell>
          <cell r="EB661">
            <v>0.45</v>
          </cell>
          <cell r="EC661">
            <v>0.37</v>
          </cell>
          <cell r="ED661">
            <v>0.33</v>
          </cell>
          <cell r="EE661">
            <v>0.33</v>
          </cell>
          <cell r="EF661">
            <v>0.46</v>
          </cell>
          <cell r="EG661">
            <v>0.05</v>
          </cell>
          <cell r="EH661">
            <v>0.05</v>
          </cell>
          <cell r="EJ661">
            <v>0.28999999999999998</v>
          </cell>
          <cell r="EK661">
            <v>0.15</v>
          </cell>
          <cell r="EL661">
            <v>7.0000000000000007E-2</v>
          </cell>
          <cell r="EN661">
            <v>0.08</v>
          </cell>
          <cell r="EO661">
            <v>0.45</v>
          </cell>
          <cell r="EP661">
            <v>0.3</v>
          </cell>
          <cell r="ER661">
            <v>0.06</v>
          </cell>
          <cell r="ES661">
            <v>0.04</v>
          </cell>
          <cell r="ET661">
            <v>0.08</v>
          </cell>
          <cell r="EV661">
            <v>0.11</v>
          </cell>
          <cell r="EW661">
            <v>0.31</v>
          </cell>
          <cell r="EX661">
            <v>0.5</v>
          </cell>
          <cell r="EZ661">
            <v>8.06</v>
          </cell>
          <cell r="FA661">
            <v>0.03</v>
          </cell>
          <cell r="FB661">
            <v>0.01</v>
          </cell>
          <cell r="FC661">
            <v>0.01</v>
          </cell>
          <cell r="FD661">
            <v>0.03</v>
          </cell>
          <cell r="FE661">
            <v>7.0000000000000007E-2</v>
          </cell>
          <cell r="FF661">
            <v>0.05</v>
          </cell>
          <cell r="FG661">
            <v>0.09</v>
          </cell>
          <cell r="FH661">
            <v>0.14000000000000001</v>
          </cell>
          <cell r="FI661">
            <v>0.18</v>
          </cell>
          <cell r="FJ661">
            <v>0.36</v>
          </cell>
          <cell r="FK661">
            <v>0.03</v>
          </cell>
          <cell r="GA661">
            <v>0.03</v>
          </cell>
          <cell r="GB661">
            <v>0.08</v>
          </cell>
          <cell r="GC661">
            <v>0.14000000000000001</v>
          </cell>
          <cell r="GD661">
            <v>0.12</v>
          </cell>
          <cell r="GE661">
            <v>0.16</v>
          </cell>
          <cell r="GF661">
            <v>0.04</v>
          </cell>
          <cell r="GG661">
            <v>0.41</v>
          </cell>
          <cell r="GH661">
            <v>0.42</v>
          </cell>
          <cell r="GI661">
            <v>0.25</v>
          </cell>
          <cell r="GJ661">
            <v>0.44</v>
          </cell>
          <cell r="GK661">
            <v>0.52</v>
          </cell>
          <cell r="GL661">
            <v>0.34</v>
          </cell>
          <cell r="GM661">
            <v>0.43</v>
          </cell>
          <cell r="GN661">
            <v>0.33</v>
          </cell>
          <cell r="GO661">
            <v>0.23</v>
          </cell>
          <cell r="GP661">
            <v>0.33</v>
          </cell>
          <cell r="GQ661">
            <v>0.19</v>
          </cell>
          <cell r="GR661">
            <v>0.53</v>
          </cell>
          <cell r="GS661">
            <v>0.08</v>
          </cell>
          <cell r="GT661">
            <v>0.09</v>
          </cell>
          <cell r="GU661">
            <v>0.15</v>
          </cell>
          <cell r="GV661">
            <v>0.05</v>
          </cell>
          <cell r="GW661">
            <v>0.06</v>
          </cell>
          <cell r="GX661">
            <v>0.02</v>
          </cell>
          <cell r="GY661">
            <v>0.02</v>
          </cell>
          <cell r="GZ661">
            <v>0.04</v>
          </cell>
          <cell r="HA661">
            <v>0.15</v>
          </cell>
          <cell r="HB661">
            <v>0.03</v>
          </cell>
          <cell r="HC661">
            <v>0.03</v>
          </cell>
          <cell r="HD661">
            <v>0.03</v>
          </cell>
          <cell r="HE661">
            <v>0.03</v>
          </cell>
          <cell r="HF661">
            <v>0.04</v>
          </cell>
          <cell r="HG661">
            <v>0.08</v>
          </cell>
          <cell r="HH661">
            <v>0.03</v>
          </cell>
          <cell r="HI661">
            <v>0.04</v>
          </cell>
          <cell r="HJ661">
            <v>0.04</v>
          </cell>
        </row>
        <row r="662">
          <cell r="G662" t="str">
            <v>DISNEY II</v>
          </cell>
          <cell r="L662" t="str">
            <v>O'Hare Elementary Network</v>
          </cell>
          <cell r="AB662">
            <v>610515</v>
          </cell>
          <cell r="AR662" t="str">
            <v>&lt; 30</v>
          </cell>
          <cell r="AS662" t="str">
            <v/>
          </cell>
          <cell r="AT662" t="str">
            <v/>
          </cell>
          <cell r="AU662" t="str">
            <v/>
          </cell>
        </row>
        <row r="663">
          <cell r="G663" t="str">
            <v>VOISE HS</v>
          </cell>
          <cell r="L663" t="str">
            <v>West Side High School Network</v>
          </cell>
          <cell r="AB663">
            <v>610518</v>
          </cell>
          <cell r="AR663" t="str">
            <v>&lt; 30</v>
          </cell>
          <cell r="AS663" t="str">
            <v/>
          </cell>
          <cell r="AT663" t="str">
            <v/>
          </cell>
          <cell r="AU663" t="str">
            <v/>
          </cell>
        </row>
        <row r="664">
          <cell r="G664" t="str">
            <v>LASALLE II</v>
          </cell>
          <cell r="L664" t="str">
            <v>Fulton Elementary Network</v>
          </cell>
          <cell r="AB664">
            <v>610520</v>
          </cell>
          <cell r="AR664" t="str">
            <v>60</v>
          </cell>
          <cell r="AS664" t="str">
            <v>neutral</v>
          </cell>
          <cell r="AT664" t="str">
            <v>weak</v>
          </cell>
          <cell r="AU664" t="str">
            <v>neutral</v>
          </cell>
          <cell r="AV664">
            <v>53</v>
          </cell>
          <cell r="AW664">
            <v>32</v>
          </cell>
          <cell r="AX664">
            <v>46</v>
          </cell>
          <cell r="AY664">
            <v>247</v>
          </cell>
          <cell r="AZ664">
            <v>55</v>
          </cell>
          <cell r="BA664">
            <v>8</v>
          </cell>
          <cell r="BB664">
            <v>52</v>
          </cell>
          <cell r="BC664">
            <v>105</v>
          </cell>
          <cell r="BI664">
            <v>4.0000000000000001E-3</v>
          </cell>
          <cell r="BJ664">
            <v>8.0000000000000002E-3</v>
          </cell>
          <cell r="BK664">
            <v>1.2E-2</v>
          </cell>
          <cell r="BL664">
            <v>1.2E-2</v>
          </cell>
          <cell r="BM664">
            <v>3.2000000000000001E-2</v>
          </cell>
          <cell r="BN664">
            <v>6.0999999999999999E-2</v>
          </cell>
          <cell r="BO664">
            <v>5.7000000000000002E-2</v>
          </cell>
          <cell r="BP664">
            <v>7.2999999999999995E-2</v>
          </cell>
          <cell r="BQ664">
            <v>0.04</v>
          </cell>
          <cell r="BR664">
            <v>2.4E-2</v>
          </cell>
          <cell r="BS664">
            <v>8.8999999999999996E-2</v>
          </cell>
          <cell r="BT664">
            <v>0.14199999999999999</v>
          </cell>
          <cell r="BU664">
            <v>0.34</v>
          </cell>
          <cell r="BV664">
            <v>0.26300000000000001</v>
          </cell>
          <cell r="BW664">
            <v>0.29099999999999998</v>
          </cell>
          <cell r="BX664">
            <v>0.215</v>
          </cell>
          <cell r="BY664">
            <v>0.35199999999999998</v>
          </cell>
          <cell r="BZ664">
            <v>0.30399999999999999</v>
          </cell>
          <cell r="CA664">
            <v>1.2E-2</v>
          </cell>
          <cell r="CB664">
            <v>8.0000000000000002E-3</v>
          </cell>
          <cell r="CC664">
            <v>1.2E-2</v>
          </cell>
          <cell r="CD664">
            <v>3.2000000000000001E-2</v>
          </cell>
          <cell r="CE664">
            <v>4.0000000000000001E-3</v>
          </cell>
          <cell r="CF664">
            <v>1.6E-2</v>
          </cell>
          <cell r="CG664">
            <v>0.58699999999999997</v>
          </cell>
          <cell r="CH664">
            <v>0.64800000000000002</v>
          </cell>
          <cell r="CI664">
            <v>0.64400000000000002</v>
          </cell>
          <cell r="CJ664">
            <v>0.71699999999999997</v>
          </cell>
          <cell r="CK664">
            <v>0.52200000000000002</v>
          </cell>
          <cell r="CL664">
            <v>0.47799999999999998</v>
          </cell>
          <cell r="CM664">
            <v>4.0000000000000001E-3</v>
          </cell>
          <cell r="CN664">
            <v>1.2E-2</v>
          </cell>
          <cell r="CO664">
            <v>0.02</v>
          </cell>
          <cell r="CP664">
            <v>1.6E-2</v>
          </cell>
          <cell r="CQ664">
            <v>1.2E-2</v>
          </cell>
          <cell r="CR664">
            <v>3.2000000000000001E-2</v>
          </cell>
          <cell r="CS664">
            <v>3.2000000000000001E-2</v>
          </cell>
          <cell r="CT664">
            <v>9.7000000000000003E-2</v>
          </cell>
          <cell r="CU664">
            <v>6.0999999999999999E-2</v>
          </cell>
          <cell r="CV664">
            <v>2.4E-2</v>
          </cell>
          <cell r="CW664">
            <v>4.9000000000000002E-2</v>
          </cell>
          <cell r="CX664">
            <v>6.0999999999999999E-2</v>
          </cell>
          <cell r="CY664">
            <v>4.9000000000000002E-2</v>
          </cell>
          <cell r="CZ664">
            <v>4.4999999999999998E-2</v>
          </cell>
          <cell r="DA664">
            <v>6.0999999999999999E-2</v>
          </cell>
          <cell r="DB664">
            <v>9.7000000000000003E-2</v>
          </cell>
          <cell r="DC664">
            <v>0.14199999999999999</v>
          </cell>
          <cell r="DD664">
            <v>0.121</v>
          </cell>
          <cell r="DE664">
            <v>0.19400000000000001</v>
          </cell>
          <cell r="DF664">
            <v>0.19800000000000001</v>
          </cell>
          <cell r="DG664">
            <v>0.17799999999999999</v>
          </cell>
          <cell r="DH664">
            <v>0.219</v>
          </cell>
          <cell r="DI664">
            <v>0.223</v>
          </cell>
          <cell r="DJ664">
            <v>0.29099999999999998</v>
          </cell>
          <cell r="DK664">
            <v>0.255</v>
          </cell>
          <cell r="DL664">
            <v>0.25900000000000001</v>
          </cell>
          <cell r="DM664">
            <v>0.251</v>
          </cell>
          <cell r="DN664">
            <v>1.6E-2</v>
          </cell>
          <cell r="DO664">
            <v>0.02</v>
          </cell>
          <cell r="DP664">
            <v>1.6E-2</v>
          </cell>
          <cell r="DQ664">
            <v>1.2E-2</v>
          </cell>
          <cell r="DR664">
            <v>8.0000000000000002E-3</v>
          </cell>
          <cell r="DS664">
            <v>1.6E-2</v>
          </cell>
          <cell r="DT664">
            <v>1.2E-2</v>
          </cell>
          <cell r="DU664">
            <v>0.02</v>
          </cell>
          <cell r="DV664">
            <v>0.02</v>
          </cell>
          <cell r="DW664">
            <v>0.76100000000000001</v>
          </cell>
          <cell r="DX664">
            <v>0.72099999999999997</v>
          </cell>
          <cell r="DY664">
            <v>0.72499999999999998</v>
          </cell>
          <cell r="DZ664">
            <v>0.70399999999999996</v>
          </cell>
          <cell r="EA664">
            <v>0.71299999999999997</v>
          </cell>
          <cell r="EB664">
            <v>0.59899999999999998</v>
          </cell>
          <cell r="EC664">
            <v>0.60299999999999998</v>
          </cell>
          <cell r="ED664">
            <v>0.48199999999999998</v>
          </cell>
          <cell r="EE664">
            <v>0.54700000000000004</v>
          </cell>
          <cell r="EF664">
            <v>0.36</v>
          </cell>
          <cell r="EG664">
            <v>1.2E-2</v>
          </cell>
          <cell r="EH664">
            <v>4.0000000000000001E-3</v>
          </cell>
          <cell r="EJ664">
            <v>0.34799999999999998</v>
          </cell>
          <cell r="EK664">
            <v>4.4999999999999998E-2</v>
          </cell>
          <cell r="EL664">
            <v>3.2000000000000001E-2</v>
          </cell>
          <cell r="EN664">
            <v>0.109</v>
          </cell>
          <cell r="EO664">
            <v>0.27500000000000002</v>
          </cell>
          <cell r="EP664">
            <v>0.29099999999999998</v>
          </cell>
          <cell r="ER664">
            <v>8.5000000000000006E-2</v>
          </cell>
          <cell r="ES664">
            <v>6.0999999999999999E-2</v>
          </cell>
          <cell r="ET664">
            <v>5.2999999999999999E-2</v>
          </cell>
          <cell r="EV664">
            <v>9.7000000000000003E-2</v>
          </cell>
          <cell r="EW664">
            <v>0.60699999999999998</v>
          </cell>
          <cell r="EX664">
            <v>0.61899999999999999</v>
          </cell>
          <cell r="EZ664">
            <v>8.83</v>
          </cell>
          <cell r="FA664">
            <v>1.6E-2</v>
          </cell>
          <cell r="FB664">
            <v>4.0000000000000001E-3</v>
          </cell>
          <cell r="FC664">
            <v>4.0000000000000001E-3</v>
          </cell>
          <cell r="FD664">
            <v>1.2E-2</v>
          </cell>
          <cell r="FE664">
            <v>2.8000000000000001E-2</v>
          </cell>
          <cell r="FF664">
            <v>1.6E-2</v>
          </cell>
          <cell r="FG664">
            <v>6.0999999999999999E-2</v>
          </cell>
          <cell r="FH664">
            <v>0.13400000000000001</v>
          </cell>
          <cell r="FI664">
            <v>0.17399999999999999</v>
          </cell>
          <cell r="FJ664">
            <v>0.502</v>
          </cell>
          <cell r="FK664">
            <v>4.9000000000000002E-2</v>
          </cell>
          <cell r="GA664">
            <v>1.6E-2</v>
          </cell>
          <cell r="GB664">
            <v>0.02</v>
          </cell>
          <cell r="GC664">
            <v>8.0000000000000002E-3</v>
          </cell>
          <cell r="GD664">
            <v>5.7000000000000002E-2</v>
          </cell>
          <cell r="GE664">
            <v>0.154</v>
          </cell>
          <cell r="GF664">
            <v>8.0000000000000002E-3</v>
          </cell>
          <cell r="GG664">
            <v>0.33200000000000002</v>
          </cell>
          <cell r="GH664">
            <v>0.3</v>
          </cell>
          <cell r="GI664">
            <v>0.33200000000000002</v>
          </cell>
          <cell r="GJ664">
            <v>0.47</v>
          </cell>
          <cell r="GK664">
            <v>0.38900000000000001</v>
          </cell>
          <cell r="GL664">
            <v>0.24299999999999999</v>
          </cell>
          <cell r="GM664">
            <v>0.58699999999999997</v>
          </cell>
          <cell r="GN664">
            <v>0.38100000000000001</v>
          </cell>
          <cell r="GO664">
            <v>0.441</v>
          </cell>
          <cell r="GP664">
            <v>0.33600000000000002</v>
          </cell>
          <cell r="GQ664">
            <v>0.23899999999999999</v>
          </cell>
          <cell r="GR664">
            <v>0.68400000000000005</v>
          </cell>
          <cell r="GS664">
            <v>0.02</v>
          </cell>
          <cell r="GT664">
            <v>0.219</v>
          </cell>
          <cell r="GU664">
            <v>0.15</v>
          </cell>
          <cell r="GV664">
            <v>7.6999999999999999E-2</v>
          </cell>
          <cell r="GW664">
            <v>0.126</v>
          </cell>
          <cell r="GX664">
            <v>1.6E-2</v>
          </cell>
          <cell r="GY664">
            <v>8.0000000000000002E-3</v>
          </cell>
          <cell r="GZ664">
            <v>4.4999999999999998E-2</v>
          </cell>
          <cell r="HA664">
            <v>2.4E-2</v>
          </cell>
          <cell r="HB664">
            <v>1.2E-2</v>
          </cell>
          <cell r="HC664">
            <v>3.2000000000000001E-2</v>
          </cell>
          <cell r="HD664">
            <v>1.2E-2</v>
          </cell>
          <cell r="HE664">
            <v>3.5999999999999997E-2</v>
          </cell>
          <cell r="HF664">
            <v>3.5999999999999997E-2</v>
          </cell>
          <cell r="HG664">
            <v>4.4999999999999998E-2</v>
          </cell>
          <cell r="HH664">
            <v>4.9000000000000002E-2</v>
          </cell>
          <cell r="HI664">
            <v>6.0999999999999999E-2</v>
          </cell>
          <cell r="HJ664">
            <v>3.5999999999999997E-2</v>
          </cell>
        </row>
        <row r="665">
          <cell r="G665" t="str">
            <v>DAVIS, M</v>
          </cell>
          <cell r="L665" t="str">
            <v>Englewood-Gresham Elementary Network</v>
          </cell>
          <cell r="AB665">
            <v>610521</v>
          </cell>
          <cell r="AR665" t="str">
            <v>62</v>
          </cell>
          <cell r="AS665" t="str">
            <v>neutral</v>
          </cell>
          <cell r="AT665" t="str">
            <v>weak</v>
          </cell>
          <cell r="AU665" t="str">
            <v>strong</v>
          </cell>
          <cell r="AV665">
            <v>43</v>
          </cell>
          <cell r="AW665">
            <v>31</v>
          </cell>
          <cell r="AX665">
            <v>62</v>
          </cell>
          <cell r="AY665">
            <v>129</v>
          </cell>
          <cell r="AZ665">
            <v>1</v>
          </cell>
          <cell r="BA665">
            <v>0</v>
          </cell>
          <cell r="BB665">
            <v>118</v>
          </cell>
          <cell r="BC665">
            <v>2</v>
          </cell>
          <cell r="BI665">
            <v>1.6E-2</v>
          </cell>
          <cell r="BJ665">
            <v>3.1E-2</v>
          </cell>
          <cell r="BK665">
            <v>8.0000000000000002E-3</v>
          </cell>
          <cell r="BL665">
            <v>2.3E-2</v>
          </cell>
          <cell r="BM665">
            <v>5.3999999999999999E-2</v>
          </cell>
          <cell r="BN665">
            <v>6.2E-2</v>
          </cell>
          <cell r="BO665">
            <v>8.5000000000000006E-2</v>
          </cell>
          <cell r="BP665">
            <v>3.9E-2</v>
          </cell>
          <cell r="BQ665">
            <v>7.8E-2</v>
          </cell>
          <cell r="BR665">
            <v>6.2E-2</v>
          </cell>
          <cell r="BS665">
            <v>0.109</v>
          </cell>
          <cell r="BT665">
            <v>0.17100000000000001</v>
          </cell>
          <cell r="BU665">
            <v>0.30199999999999999</v>
          </cell>
          <cell r="BV665">
            <v>0.24</v>
          </cell>
          <cell r="BW665">
            <v>0.29499999999999998</v>
          </cell>
          <cell r="BX665">
            <v>0.24</v>
          </cell>
          <cell r="BY665">
            <v>0.30199999999999999</v>
          </cell>
          <cell r="BZ665">
            <v>0.31</v>
          </cell>
          <cell r="CA665">
            <v>1.6E-2</v>
          </cell>
          <cell r="CB665">
            <v>1.6E-2</v>
          </cell>
          <cell r="CC665">
            <v>1.6E-2</v>
          </cell>
          <cell r="CD665">
            <v>3.1E-2</v>
          </cell>
          <cell r="CE665">
            <v>3.1E-2</v>
          </cell>
          <cell r="CF665">
            <v>7.0000000000000007E-2</v>
          </cell>
          <cell r="CG665">
            <v>0.58099999999999996</v>
          </cell>
          <cell r="CH665">
            <v>0.67400000000000004</v>
          </cell>
          <cell r="CI665">
            <v>0.60499999999999998</v>
          </cell>
          <cell r="CJ665">
            <v>0.64300000000000002</v>
          </cell>
          <cell r="CK665">
            <v>0.504</v>
          </cell>
          <cell r="CL665">
            <v>0.38800000000000001</v>
          </cell>
          <cell r="CM665">
            <v>0</v>
          </cell>
          <cell r="CN665">
            <v>3.1E-2</v>
          </cell>
          <cell r="CO665">
            <v>2.3E-2</v>
          </cell>
          <cell r="CP665">
            <v>2.3E-2</v>
          </cell>
          <cell r="CQ665">
            <v>3.1E-2</v>
          </cell>
          <cell r="CR665">
            <v>7.0000000000000007E-2</v>
          </cell>
          <cell r="CS665">
            <v>5.3999999999999999E-2</v>
          </cell>
          <cell r="CT665">
            <v>5.3999999999999999E-2</v>
          </cell>
          <cell r="CU665">
            <v>5.3999999999999999E-2</v>
          </cell>
          <cell r="CV665">
            <v>3.1E-2</v>
          </cell>
          <cell r="CW665">
            <v>7.8E-2</v>
          </cell>
          <cell r="CX665">
            <v>7.0000000000000007E-2</v>
          </cell>
          <cell r="CY665">
            <v>6.2E-2</v>
          </cell>
          <cell r="CZ665">
            <v>0.10100000000000001</v>
          </cell>
          <cell r="DA665">
            <v>0.124</v>
          </cell>
          <cell r="DB665">
            <v>8.5000000000000006E-2</v>
          </cell>
          <cell r="DC665">
            <v>8.5000000000000006E-2</v>
          </cell>
          <cell r="DD665">
            <v>0.10100000000000001</v>
          </cell>
          <cell r="DE665">
            <v>0.217</v>
          </cell>
          <cell r="DF665">
            <v>0.19400000000000001</v>
          </cell>
          <cell r="DG665">
            <v>0.20899999999999999</v>
          </cell>
          <cell r="DH665">
            <v>0.17100000000000001</v>
          </cell>
          <cell r="DI665">
            <v>0.186</v>
          </cell>
          <cell r="DJ665">
            <v>0.248</v>
          </cell>
          <cell r="DK665">
            <v>0.25600000000000001</v>
          </cell>
          <cell r="DL665">
            <v>0.25600000000000001</v>
          </cell>
          <cell r="DM665">
            <v>0.186</v>
          </cell>
          <cell r="DN665">
            <v>1.6E-2</v>
          </cell>
          <cell r="DO665">
            <v>2.3E-2</v>
          </cell>
          <cell r="DP665">
            <v>2.3E-2</v>
          </cell>
          <cell r="DQ665">
            <v>1.6E-2</v>
          </cell>
          <cell r="DR665">
            <v>2.3E-2</v>
          </cell>
          <cell r="DS665">
            <v>1.6E-2</v>
          </cell>
          <cell r="DT665">
            <v>1.6E-2</v>
          </cell>
          <cell r="DU665">
            <v>3.1E-2</v>
          </cell>
          <cell r="DV665">
            <v>2.3E-2</v>
          </cell>
          <cell r="DW665">
            <v>0.73599999999999999</v>
          </cell>
          <cell r="DX665">
            <v>0.67400000000000004</v>
          </cell>
          <cell r="DY665">
            <v>0.67400000000000004</v>
          </cell>
          <cell r="DZ665">
            <v>0.72899999999999998</v>
          </cell>
          <cell r="EA665">
            <v>0.65900000000000003</v>
          </cell>
          <cell r="EB665">
            <v>0.54300000000000004</v>
          </cell>
          <cell r="EC665">
            <v>0.58899999999999997</v>
          </cell>
          <cell r="ED665">
            <v>0.57399999999999995</v>
          </cell>
          <cell r="EE665">
            <v>0.63600000000000001</v>
          </cell>
          <cell r="EF665">
            <v>0.45700000000000002</v>
          </cell>
          <cell r="EG665">
            <v>1.6E-2</v>
          </cell>
          <cell r="EH665">
            <v>1.6E-2</v>
          </cell>
          <cell r="EJ665">
            <v>0.34899999999999998</v>
          </cell>
          <cell r="EK665">
            <v>0.124</v>
          </cell>
          <cell r="EL665">
            <v>2.3E-2</v>
          </cell>
          <cell r="EN665">
            <v>0.109</v>
          </cell>
          <cell r="EO665">
            <v>0.35699999999999998</v>
          </cell>
          <cell r="EP665">
            <v>0.35699999999999998</v>
          </cell>
          <cell r="ER665">
            <v>3.9E-2</v>
          </cell>
          <cell r="ES665">
            <v>6.2E-2</v>
          </cell>
          <cell r="ET665">
            <v>0.109</v>
          </cell>
          <cell r="EV665">
            <v>4.7E-2</v>
          </cell>
          <cell r="EW665">
            <v>0.442</v>
          </cell>
          <cell r="EX665">
            <v>0.496</v>
          </cell>
          <cell r="EZ665">
            <v>7.84</v>
          </cell>
          <cell r="FA665">
            <v>3.9E-2</v>
          </cell>
          <cell r="FB665">
            <v>0</v>
          </cell>
          <cell r="FC665">
            <v>3.1E-2</v>
          </cell>
          <cell r="FD665">
            <v>1.6E-2</v>
          </cell>
          <cell r="FE665">
            <v>8.5000000000000006E-2</v>
          </cell>
          <cell r="FF665">
            <v>4.7E-2</v>
          </cell>
          <cell r="FG665">
            <v>0.10100000000000001</v>
          </cell>
          <cell r="FH665">
            <v>0.17799999999999999</v>
          </cell>
          <cell r="FI665">
            <v>0.14699999999999999</v>
          </cell>
          <cell r="FJ665">
            <v>0.318</v>
          </cell>
          <cell r="FK665">
            <v>3.9E-2</v>
          </cell>
          <cell r="GA665">
            <v>2.3E-2</v>
          </cell>
          <cell r="GB665">
            <v>8.0000000000000002E-3</v>
          </cell>
          <cell r="GC665">
            <v>6.2E-2</v>
          </cell>
          <cell r="GD665">
            <v>2.3E-2</v>
          </cell>
          <cell r="GE665">
            <v>0.11600000000000001</v>
          </cell>
          <cell r="GF665">
            <v>8.0000000000000002E-3</v>
          </cell>
          <cell r="GG665">
            <v>0.28699999999999998</v>
          </cell>
          <cell r="GH665">
            <v>0.24</v>
          </cell>
          <cell r="GI665">
            <v>0.19400000000000001</v>
          </cell>
          <cell r="GJ665">
            <v>0.27100000000000002</v>
          </cell>
          <cell r="GK665">
            <v>0.27900000000000003</v>
          </cell>
          <cell r="GL665">
            <v>0.19400000000000001</v>
          </cell>
          <cell r="GM665">
            <v>0.57399999999999995</v>
          </cell>
          <cell r="GN665">
            <v>0.55800000000000005</v>
          </cell>
          <cell r="GO665">
            <v>0.48099999999999998</v>
          </cell>
          <cell r="GP665">
            <v>0.56599999999999995</v>
          </cell>
          <cell r="GQ665">
            <v>0.42599999999999999</v>
          </cell>
          <cell r="GR665">
            <v>0.70499999999999996</v>
          </cell>
          <cell r="GS665">
            <v>4.7E-2</v>
          </cell>
          <cell r="GT665">
            <v>0.109</v>
          </cell>
          <cell r="GU665">
            <v>0.155</v>
          </cell>
          <cell r="GV665">
            <v>6.2E-2</v>
          </cell>
          <cell r="GW665">
            <v>0.10100000000000001</v>
          </cell>
          <cell r="GX665">
            <v>1.6E-2</v>
          </cell>
          <cell r="GY665">
            <v>3.1E-2</v>
          </cell>
          <cell r="GZ665">
            <v>4.7E-2</v>
          </cell>
          <cell r="HA665">
            <v>6.2E-2</v>
          </cell>
          <cell r="HB665">
            <v>3.9E-2</v>
          </cell>
          <cell r="HC665">
            <v>3.9E-2</v>
          </cell>
          <cell r="HD665">
            <v>3.9E-2</v>
          </cell>
          <cell r="HE665">
            <v>3.9E-2</v>
          </cell>
          <cell r="HF665">
            <v>3.9E-2</v>
          </cell>
          <cell r="HG665">
            <v>4.7E-2</v>
          </cell>
          <cell r="HH665">
            <v>3.9E-2</v>
          </cell>
          <cell r="HI665">
            <v>3.9E-2</v>
          </cell>
          <cell r="HJ665">
            <v>3.9E-2</v>
          </cell>
        </row>
        <row r="666">
          <cell r="G666" t="str">
            <v>ECE PARTNERSHIP SCHOOLS</v>
          </cell>
          <cell r="L666" t="str">
            <v/>
          </cell>
          <cell r="AB666">
            <v>610522</v>
          </cell>
          <cell r="AR666" t="str">
            <v>&lt; 30</v>
          </cell>
          <cell r="AS666" t="str">
            <v/>
          </cell>
          <cell r="AT666" t="str">
            <v/>
          </cell>
          <cell r="AU666" t="str">
            <v/>
          </cell>
        </row>
        <row r="667">
          <cell r="G667" t="str">
            <v>EDISON PARK</v>
          </cell>
          <cell r="L667" t="str">
            <v>O'Hare Elementary Network</v>
          </cell>
          <cell r="AB667">
            <v>610523</v>
          </cell>
          <cell r="AR667" t="str">
            <v>57</v>
          </cell>
          <cell r="AS667" t="str">
            <v>strong</v>
          </cell>
          <cell r="AT667" t="str">
            <v>neutral</v>
          </cell>
          <cell r="AU667" t="str">
            <v>very weak</v>
          </cell>
          <cell r="AV667">
            <v>61</v>
          </cell>
          <cell r="AW667">
            <v>48</v>
          </cell>
          <cell r="AX667">
            <v>10</v>
          </cell>
          <cell r="AY667">
            <v>157</v>
          </cell>
          <cell r="AZ667">
            <v>116</v>
          </cell>
          <cell r="BA667">
            <v>8</v>
          </cell>
          <cell r="BB667">
            <v>1</v>
          </cell>
          <cell r="BC667">
            <v>22</v>
          </cell>
          <cell r="BI667">
            <v>6.4000000000000001E-2</v>
          </cell>
          <cell r="BJ667">
            <v>3.2000000000000001E-2</v>
          </cell>
          <cell r="BK667">
            <v>6.0000000000000001E-3</v>
          </cell>
          <cell r="BL667">
            <v>1.2999999999999999E-2</v>
          </cell>
          <cell r="BM667">
            <v>3.2000000000000001E-2</v>
          </cell>
          <cell r="BN667">
            <v>5.0999999999999997E-2</v>
          </cell>
          <cell r="BO667">
            <v>6.4000000000000001E-2</v>
          </cell>
          <cell r="BP667">
            <v>5.7000000000000002E-2</v>
          </cell>
          <cell r="BQ667">
            <v>3.7999999999999999E-2</v>
          </cell>
          <cell r="BR667">
            <v>3.2000000000000001E-2</v>
          </cell>
          <cell r="BS667">
            <v>7.0000000000000007E-2</v>
          </cell>
          <cell r="BT667">
            <v>0.121</v>
          </cell>
          <cell r="BU667">
            <v>0.21</v>
          </cell>
          <cell r="BV667">
            <v>0.191</v>
          </cell>
          <cell r="BW667">
            <v>0.217</v>
          </cell>
          <cell r="BX667">
            <v>0.14599999999999999</v>
          </cell>
          <cell r="BY667">
            <v>0.36299999999999999</v>
          </cell>
          <cell r="BZ667">
            <v>0.28000000000000003</v>
          </cell>
          <cell r="CA667">
            <v>0</v>
          </cell>
          <cell r="CB667">
            <v>0</v>
          </cell>
          <cell r="CC667">
            <v>6.0000000000000001E-3</v>
          </cell>
          <cell r="CD667">
            <v>6.0000000000000001E-3</v>
          </cell>
          <cell r="CE667">
            <v>1.2999999999999999E-2</v>
          </cell>
          <cell r="CF667">
            <v>6.0000000000000001E-3</v>
          </cell>
          <cell r="CG667">
            <v>0.66200000000000003</v>
          </cell>
          <cell r="CH667">
            <v>0.72</v>
          </cell>
          <cell r="CI667">
            <v>0.73199999999999998</v>
          </cell>
          <cell r="CJ667">
            <v>0.80300000000000005</v>
          </cell>
          <cell r="CK667">
            <v>0.52200000000000002</v>
          </cell>
          <cell r="CL667">
            <v>0.54100000000000004</v>
          </cell>
          <cell r="CM667">
            <v>6.0000000000000001E-3</v>
          </cell>
          <cell r="CN667">
            <v>6.0000000000000001E-3</v>
          </cell>
          <cell r="CO667">
            <v>0</v>
          </cell>
          <cell r="CP667">
            <v>0</v>
          </cell>
          <cell r="CQ667">
            <v>6.0000000000000001E-3</v>
          </cell>
          <cell r="CR667">
            <v>1.9E-2</v>
          </cell>
          <cell r="CS667">
            <v>2.5000000000000001E-2</v>
          </cell>
          <cell r="CT667">
            <v>7.5999999999999998E-2</v>
          </cell>
          <cell r="CU667">
            <v>4.4999999999999998E-2</v>
          </cell>
          <cell r="CV667">
            <v>1.9E-2</v>
          </cell>
          <cell r="CW667">
            <v>1.9E-2</v>
          </cell>
          <cell r="CX667">
            <v>3.7999999999999999E-2</v>
          </cell>
          <cell r="CY667">
            <v>4.4999999999999998E-2</v>
          </cell>
          <cell r="CZ667">
            <v>3.7999999999999999E-2</v>
          </cell>
          <cell r="DA667">
            <v>6.4000000000000001E-2</v>
          </cell>
          <cell r="DB667">
            <v>7.5999999999999998E-2</v>
          </cell>
          <cell r="DC667">
            <v>0.127</v>
          </cell>
          <cell r="DD667">
            <v>0.115</v>
          </cell>
          <cell r="DE667">
            <v>0.14599999999999999</v>
          </cell>
          <cell r="DF667">
            <v>0.17199999999999999</v>
          </cell>
          <cell r="DG667">
            <v>0.17799999999999999</v>
          </cell>
          <cell r="DH667">
            <v>0.14000000000000001</v>
          </cell>
          <cell r="DI667">
            <v>0.185</v>
          </cell>
          <cell r="DJ667">
            <v>0.19700000000000001</v>
          </cell>
          <cell r="DK667">
            <v>0.24199999999999999</v>
          </cell>
          <cell r="DL667">
            <v>0.217</v>
          </cell>
          <cell r="DM667">
            <v>0.20399999999999999</v>
          </cell>
          <cell r="DN667">
            <v>0</v>
          </cell>
          <cell r="DO667">
            <v>0</v>
          </cell>
          <cell r="DP667">
            <v>6.0000000000000001E-3</v>
          </cell>
          <cell r="DQ667">
            <v>0</v>
          </cell>
          <cell r="DR667">
            <v>0</v>
          </cell>
          <cell r="DS667">
            <v>6.0000000000000001E-3</v>
          </cell>
          <cell r="DT667">
            <v>0</v>
          </cell>
          <cell r="DU667">
            <v>0</v>
          </cell>
          <cell r="DV667">
            <v>0</v>
          </cell>
          <cell r="DW667">
            <v>0.82799999999999996</v>
          </cell>
          <cell r="DX667">
            <v>0.80300000000000005</v>
          </cell>
          <cell r="DY667">
            <v>0.77700000000000002</v>
          </cell>
          <cell r="DZ667">
            <v>0.81499999999999995</v>
          </cell>
          <cell r="EA667">
            <v>0.77100000000000002</v>
          </cell>
          <cell r="EB667">
            <v>0.71299999999999997</v>
          </cell>
          <cell r="EC667">
            <v>0.65600000000000003</v>
          </cell>
          <cell r="ED667">
            <v>0.57999999999999996</v>
          </cell>
          <cell r="EE667">
            <v>0.63700000000000001</v>
          </cell>
          <cell r="EF667">
            <v>0.47799999999999998</v>
          </cell>
          <cell r="EG667">
            <v>6.0000000000000001E-3</v>
          </cell>
          <cell r="EH667">
            <v>6.0000000000000001E-3</v>
          </cell>
          <cell r="EJ667">
            <v>0.38200000000000001</v>
          </cell>
          <cell r="EK667">
            <v>3.7999999999999999E-2</v>
          </cell>
          <cell r="EL667">
            <v>3.2000000000000001E-2</v>
          </cell>
          <cell r="EN667">
            <v>4.4999999999999998E-2</v>
          </cell>
          <cell r="EO667">
            <v>0.318</v>
          </cell>
          <cell r="EP667">
            <v>0.318</v>
          </cell>
          <cell r="ER667">
            <v>6.0000000000000001E-3</v>
          </cell>
          <cell r="ES667">
            <v>6.0000000000000001E-3</v>
          </cell>
          <cell r="ET667">
            <v>2.5000000000000001E-2</v>
          </cell>
          <cell r="EV667">
            <v>8.8999999999999996E-2</v>
          </cell>
          <cell r="EW667">
            <v>0.63100000000000001</v>
          </cell>
          <cell r="EX667">
            <v>0.61799999999999999</v>
          </cell>
          <cell r="EZ667">
            <v>8.84</v>
          </cell>
          <cell r="FA667">
            <v>1.9E-2</v>
          </cell>
          <cell r="FB667">
            <v>0</v>
          </cell>
          <cell r="FC667">
            <v>3.7999999999999999E-2</v>
          </cell>
          <cell r="FD667">
            <v>1.2999999999999999E-2</v>
          </cell>
          <cell r="FE667">
            <v>1.2999999999999999E-2</v>
          </cell>
          <cell r="FF667">
            <v>3.7999999999999999E-2</v>
          </cell>
          <cell r="FG667">
            <v>2.5000000000000001E-2</v>
          </cell>
          <cell r="FH667">
            <v>6.4000000000000001E-2</v>
          </cell>
          <cell r="FI667">
            <v>0.21</v>
          </cell>
          <cell r="FJ667">
            <v>0.56699999999999995</v>
          </cell>
          <cell r="FK667">
            <v>1.2999999999999999E-2</v>
          </cell>
          <cell r="GA667">
            <v>4.4999999999999998E-2</v>
          </cell>
          <cell r="GB667">
            <v>0.19700000000000001</v>
          </cell>
          <cell r="GC667">
            <v>0.33800000000000002</v>
          </cell>
          <cell r="GD667">
            <v>0.191</v>
          </cell>
          <cell r="GE667">
            <v>0.19700000000000001</v>
          </cell>
          <cell r="GF667">
            <v>6.0000000000000001E-3</v>
          </cell>
          <cell r="GG667">
            <v>0.40799999999999997</v>
          </cell>
          <cell r="GH667">
            <v>0.29899999999999999</v>
          </cell>
          <cell r="GI667">
            <v>0.29299999999999998</v>
          </cell>
          <cell r="GJ667">
            <v>0.47799999999999998</v>
          </cell>
          <cell r="GK667">
            <v>0.433</v>
          </cell>
          <cell r="GL667">
            <v>0.30599999999999999</v>
          </cell>
          <cell r="GM667">
            <v>0.52900000000000003</v>
          </cell>
          <cell r="GN667">
            <v>0.26100000000000001</v>
          </cell>
          <cell r="GO667">
            <v>0.153</v>
          </cell>
          <cell r="GP667">
            <v>0.28699999999999998</v>
          </cell>
          <cell r="GQ667">
            <v>0.21</v>
          </cell>
          <cell r="GR667">
            <v>0.66900000000000004</v>
          </cell>
          <cell r="GS667">
            <v>1.2999999999999999E-2</v>
          </cell>
          <cell r="GT667">
            <v>0.17199999999999999</v>
          </cell>
          <cell r="GU667">
            <v>0.14000000000000001</v>
          </cell>
          <cell r="GV667">
            <v>2.5000000000000001E-2</v>
          </cell>
          <cell r="GW667">
            <v>9.6000000000000002E-2</v>
          </cell>
          <cell r="GX667">
            <v>1.2999999999999999E-2</v>
          </cell>
          <cell r="GY667">
            <v>6.0000000000000001E-3</v>
          </cell>
          <cell r="GZ667">
            <v>5.7000000000000002E-2</v>
          </cell>
          <cell r="HA667">
            <v>7.0000000000000007E-2</v>
          </cell>
          <cell r="HB667">
            <v>1.2999999999999999E-2</v>
          </cell>
          <cell r="HC667">
            <v>6.4000000000000001E-2</v>
          </cell>
          <cell r="HD667">
            <v>6.0000000000000001E-3</v>
          </cell>
          <cell r="HE667">
            <v>0</v>
          </cell>
          <cell r="HF667">
            <v>1.2999999999999999E-2</v>
          </cell>
          <cell r="HG667">
            <v>6.0000000000000001E-3</v>
          </cell>
          <cell r="HH667">
            <v>6.0000000000000001E-3</v>
          </cell>
          <cell r="HI667">
            <v>0</v>
          </cell>
          <cell r="HJ667">
            <v>0</v>
          </cell>
        </row>
        <row r="668">
          <cell r="G668" t="str">
            <v>ALCOTT HS</v>
          </cell>
          <cell r="L668" t="str">
            <v>North-Northwest Side High School Network</v>
          </cell>
          <cell r="AB668">
            <v>610524</v>
          </cell>
          <cell r="AR668" t="str">
            <v>31</v>
          </cell>
          <cell r="AS668" t="str">
            <v>strong</v>
          </cell>
          <cell r="AT668" t="str">
            <v>neutral</v>
          </cell>
          <cell r="AU668" t="str">
            <v>neutral</v>
          </cell>
          <cell r="AV668">
            <v>63</v>
          </cell>
          <cell r="AW668">
            <v>50</v>
          </cell>
          <cell r="AX668">
            <v>48</v>
          </cell>
          <cell r="AY668">
            <v>62</v>
          </cell>
          <cell r="AZ668">
            <v>13</v>
          </cell>
          <cell r="BA668">
            <v>0</v>
          </cell>
          <cell r="BB668">
            <v>21</v>
          </cell>
          <cell r="BC668">
            <v>21</v>
          </cell>
          <cell r="BI668">
            <v>1.6E-2</v>
          </cell>
          <cell r="BJ668">
            <v>1.6E-2</v>
          </cell>
          <cell r="BK668">
            <v>1.6E-2</v>
          </cell>
          <cell r="BL668">
            <v>4.8000000000000001E-2</v>
          </cell>
          <cell r="BM668">
            <v>1.6E-2</v>
          </cell>
          <cell r="BN668">
            <v>0.113</v>
          </cell>
          <cell r="BO668">
            <v>1.6E-2</v>
          </cell>
          <cell r="BP668">
            <v>1.6E-2</v>
          </cell>
          <cell r="BQ668">
            <v>1.6E-2</v>
          </cell>
          <cell r="BR668">
            <v>4.8000000000000001E-2</v>
          </cell>
          <cell r="BS668">
            <v>0.14499999999999999</v>
          </cell>
          <cell r="BT668">
            <v>0.25800000000000001</v>
          </cell>
          <cell r="BU668">
            <v>0.27400000000000002</v>
          </cell>
          <cell r="BV668">
            <v>0.161</v>
          </cell>
          <cell r="BW668">
            <v>0.28999999999999998</v>
          </cell>
          <cell r="BX668">
            <v>0.32300000000000001</v>
          </cell>
          <cell r="BY668">
            <v>0.435</v>
          </cell>
          <cell r="BZ668">
            <v>0.25800000000000001</v>
          </cell>
          <cell r="CA668">
            <v>0</v>
          </cell>
          <cell r="CB668">
            <v>1.6E-2</v>
          </cell>
          <cell r="CC668">
            <v>1.6E-2</v>
          </cell>
          <cell r="CD668">
            <v>3.2000000000000001E-2</v>
          </cell>
          <cell r="CE668">
            <v>1.6E-2</v>
          </cell>
          <cell r="CF668">
            <v>0</v>
          </cell>
          <cell r="CG668">
            <v>0.69399999999999995</v>
          </cell>
          <cell r="CH668">
            <v>0.79</v>
          </cell>
          <cell r="CI668">
            <v>0.66100000000000003</v>
          </cell>
          <cell r="CJ668">
            <v>0.54800000000000004</v>
          </cell>
          <cell r="CK668">
            <v>0.38700000000000001</v>
          </cell>
          <cell r="CL668">
            <v>0.371</v>
          </cell>
          <cell r="CM668">
            <v>1.6E-2</v>
          </cell>
          <cell r="CN668">
            <v>1.6E-2</v>
          </cell>
          <cell r="CO668">
            <v>3.2000000000000001E-2</v>
          </cell>
          <cell r="CP668">
            <v>3.2000000000000001E-2</v>
          </cell>
          <cell r="CQ668">
            <v>0</v>
          </cell>
          <cell r="CR668">
            <v>1.6E-2</v>
          </cell>
          <cell r="CS668">
            <v>0.113</v>
          </cell>
          <cell r="CT668">
            <v>0.22600000000000001</v>
          </cell>
          <cell r="CU668">
            <v>8.1000000000000003E-2</v>
          </cell>
          <cell r="CV668">
            <v>1.6E-2</v>
          </cell>
          <cell r="CW668">
            <v>4.8000000000000001E-2</v>
          </cell>
          <cell r="CX668">
            <v>1.6E-2</v>
          </cell>
          <cell r="CY668">
            <v>1.6E-2</v>
          </cell>
          <cell r="CZ668">
            <v>3.2000000000000001E-2</v>
          </cell>
          <cell r="DA668">
            <v>3.2000000000000001E-2</v>
          </cell>
          <cell r="DB668">
            <v>0.19400000000000001</v>
          </cell>
          <cell r="DC668">
            <v>0.19400000000000001</v>
          </cell>
          <cell r="DD668">
            <v>0.30599999999999999</v>
          </cell>
          <cell r="DE668">
            <v>0.22600000000000001</v>
          </cell>
          <cell r="DF668">
            <v>0.25800000000000001</v>
          </cell>
          <cell r="DG668">
            <v>0.28999999999999998</v>
          </cell>
          <cell r="DH668">
            <v>0.21</v>
          </cell>
          <cell r="DI668">
            <v>0.28999999999999998</v>
          </cell>
          <cell r="DJ668">
            <v>0.38700000000000001</v>
          </cell>
          <cell r="DK668">
            <v>0.35499999999999998</v>
          </cell>
          <cell r="DL668">
            <v>0.19400000000000001</v>
          </cell>
          <cell r="DM668">
            <v>0.21</v>
          </cell>
          <cell r="DN668">
            <v>1.6E-2</v>
          </cell>
          <cell r="DO668">
            <v>4.8000000000000001E-2</v>
          </cell>
          <cell r="DP668">
            <v>4.8000000000000001E-2</v>
          </cell>
          <cell r="DQ668">
            <v>1.6E-2</v>
          </cell>
          <cell r="DR668">
            <v>1.6E-2</v>
          </cell>
          <cell r="DS668">
            <v>4.8000000000000001E-2</v>
          </cell>
          <cell r="DT668">
            <v>1.6E-2</v>
          </cell>
          <cell r="DU668">
            <v>3.2000000000000001E-2</v>
          </cell>
          <cell r="DV668">
            <v>1.6E-2</v>
          </cell>
          <cell r="DW668">
            <v>0.72599999999999998</v>
          </cell>
          <cell r="DX668">
            <v>0.629</v>
          </cell>
          <cell r="DY668">
            <v>0.61299999999999999</v>
          </cell>
          <cell r="DZ668">
            <v>0.72599999999999998</v>
          </cell>
          <cell r="EA668">
            <v>0.66100000000000003</v>
          </cell>
          <cell r="EB668">
            <v>0.51600000000000001</v>
          </cell>
          <cell r="EC668">
            <v>0.32300000000000001</v>
          </cell>
          <cell r="ED668">
            <v>0.35499999999999998</v>
          </cell>
          <cell r="EE668">
            <v>0.38700000000000001</v>
          </cell>
          <cell r="EF668">
            <v>0.5</v>
          </cell>
          <cell r="EG668">
            <v>0</v>
          </cell>
          <cell r="EH668">
            <v>0</v>
          </cell>
          <cell r="EJ668">
            <v>0.38700000000000001</v>
          </cell>
          <cell r="EK668">
            <v>9.7000000000000003E-2</v>
          </cell>
          <cell r="EL668">
            <v>0</v>
          </cell>
          <cell r="EN668">
            <v>3.2000000000000001E-2</v>
          </cell>
          <cell r="EO668">
            <v>0.48399999999999999</v>
          </cell>
          <cell r="EP668">
            <v>0.371</v>
          </cell>
          <cell r="ER668">
            <v>1.6E-2</v>
          </cell>
          <cell r="ES668">
            <v>0</v>
          </cell>
          <cell r="ET668">
            <v>4.8000000000000001E-2</v>
          </cell>
          <cell r="EV668">
            <v>6.5000000000000002E-2</v>
          </cell>
          <cell r="EW668">
            <v>0.41899999999999998</v>
          </cell>
          <cell r="EX668">
            <v>0.58099999999999996</v>
          </cell>
          <cell r="EZ668">
            <v>8.19</v>
          </cell>
          <cell r="FA668">
            <v>1.6E-2</v>
          </cell>
          <cell r="FB668">
            <v>0</v>
          </cell>
          <cell r="FC668">
            <v>3.2000000000000001E-2</v>
          </cell>
          <cell r="FD668">
            <v>1.6E-2</v>
          </cell>
          <cell r="FE668">
            <v>1.6E-2</v>
          </cell>
          <cell r="FF668">
            <v>6.5000000000000002E-2</v>
          </cell>
          <cell r="FG668">
            <v>0.113</v>
          </cell>
          <cell r="FH668">
            <v>0.24199999999999999</v>
          </cell>
          <cell r="FI668">
            <v>0.17699999999999999</v>
          </cell>
          <cell r="FJ668">
            <v>0.32300000000000001</v>
          </cell>
          <cell r="FK668">
            <v>0</v>
          </cell>
          <cell r="GA668">
            <v>1.6E-2</v>
          </cell>
          <cell r="GB668">
            <v>3.2000000000000001E-2</v>
          </cell>
          <cell r="GC668">
            <v>1.6E-2</v>
          </cell>
          <cell r="GD668">
            <v>3.2000000000000001E-2</v>
          </cell>
          <cell r="GE668">
            <v>0.161</v>
          </cell>
          <cell r="GF668">
            <v>1.6E-2</v>
          </cell>
          <cell r="GG668">
            <v>0.41899999999999998</v>
          </cell>
          <cell r="GH668">
            <v>0.371</v>
          </cell>
          <cell r="GI668">
            <v>0.38700000000000001</v>
          </cell>
          <cell r="GJ668">
            <v>0.5</v>
          </cell>
          <cell r="GK668">
            <v>0.40300000000000002</v>
          </cell>
          <cell r="GL668">
            <v>0.22600000000000001</v>
          </cell>
          <cell r="GM668">
            <v>0.435</v>
          </cell>
          <cell r="GN668">
            <v>0.33900000000000002</v>
          </cell>
          <cell r="GO668">
            <v>0.28999999999999998</v>
          </cell>
          <cell r="GP668">
            <v>0.30599999999999999</v>
          </cell>
          <cell r="GQ668">
            <v>0.19400000000000001</v>
          </cell>
          <cell r="GR668">
            <v>0.69399999999999995</v>
          </cell>
          <cell r="GS668">
            <v>6.5000000000000002E-2</v>
          </cell>
          <cell r="GT668">
            <v>0.17699999999999999</v>
          </cell>
          <cell r="GU668">
            <v>0.21</v>
          </cell>
          <cell r="GV668">
            <v>8.1000000000000003E-2</v>
          </cell>
          <cell r="GW668">
            <v>0.161</v>
          </cell>
          <cell r="GX668">
            <v>0</v>
          </cell>
          <cell r="GY668">
            <v>1.6E-2</v>
          </cell>
          <cell r="GZ668">
            <v>3.2000000000000001E-2</v>
          </cell>
          <cell r="HA668">
            <v>3.2000000000000001E-2</v>
          </cell>
          <cell r="HB668">
            <v>1.6E-2</v>
          </cell>
          <cell r="HC668">
            <v>3.2000000000000001E-2</v>
          </cell>
          <cell r="HD668">
            <v>1.6E-2</v>
          </cell>
          <cell r="HE668">
            <v>4.8000000000000001E-2</v>
          </cell>
          <cell r="HF668">
            <v>4.8000000000000001E-2</v>
          </cell>
          <cell r="HG668">
            <v>6.5000000000000002E-2</v>
          </cell>
          <cell r="HH668">
            <v>6.5000000000000002E-2</v>
          </cell>
          <cell r="HI668">
            <v>4.8000000000000001E-2</v>
          </cell>
          <cell r="HJ668">
            <v>4.8000000000000001E-2</v>
          </cell>
        </row>
        <row r="669">
          <cell r="G669" t="str">
            <v>OGDEN HS</v>
          </cell>
          <cell r="L669" t="str">
            <v>North-Northwest Side High School Network</v>
          </cell>
          <cell r="AB669">
            <v>610529</v>
          </cell>
          <cell r="AR669" t="str">
            <v>&lt; 30</v>
          </cell>
          <cell r="AS669" t="str">
            <v/>
          </cell>
          <cell r="AT669" t="str">
            <v/>
          </cell>
          <cell r="AU669" t="str">
            <v/>
          </cell>
        </row>
        <row r="670">
          <cell r="G670" t="str">
            <v>SOUTHSHORE</v>
          </cell>
          <cell r="L670" t="str">
            <v>Skyway Elementary Network</v>
          </cell>
          <cell r="AB670">
            <v>610530</v>
          </cell>
          <cell r="AR670" t="str">
            <v>57</v>
          </cell>
          <cell r="AS670" t="str">
            <v>very strong</v>
          </cell>
          <cell r="AT670" t="str">
            <v>strong</v>
          </cell>
          <cell r="AU670" t="str">
            <v>strong</v>
          </cell>
          <cell r="AV670">
            <v>83</v>
          </cell>
          <cell r="AW670">
            <v>65</v>
          </cell>
          <cell r="AX670">
            <v>71</v>
          </cell>
          <cell r="AY670">
            <v>111</v>
          </cell>
          <cell r="AZ670">
            <v>2</v>
          </cell>
          <cell r="BA670">
            <v>0</v>
          </cell>
          <cell r="BB670">
            <v>100</v>
          </cell>
          <cell r="BC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8.9999999999999993E-3</v>
          </cell>
          <cell r="BM670">
            <v>1.7999999999999999E-2</v>
          </cell>
          <cell r="BN670">
            <v>2.7E-2</v>
          </cell>
          <cell r="BO670">
            <v>1.7999999999999999E-2</v>
          </cell>
          <cell r="BP670">
            <v>1.7999999999999999E-2</v>
          </cell>
          <cell r="BQ670">
            <v>3.5999999999999997E-2</v>
          </cell>
          <cell r="BR670">
            <v>2.7E-2</v>
          </cell>
          <cell r="BS670">
            <v>4.4999999999999998E-2</v>
          </cell>
          <cell r="BT670">
            <v>6.3E-2</v>
          </cell>
          <cell r="BU670">
            <v>0.108</v>
          </cell>
          <cell r="BV670">
            <v>0.11700000000000001</v>
          </cell>
          <cell r="BW670">
            <v>0.126</v>
          </cell>
          <cell r="BX670">
            <v>0.13500000000000001</v>
          </cell>
          <cell r="BY670">
            <v>0.29699999999999999</v>
          </cell>
          <cell r="BZ670">
            <v>0.28799999999999998</v>
          </cell>
          <cell r="CA670">
            <v>8.9999999999999993E-3</v>
          </cell>
          <cell r="CB670">
            <v>0</v>
          </cell>
          <cell r="CC670">
            <v>1.7999999999999999E-2</v>
          </cell>
          <cell r="CD670">
            <v>8.9999999999999993E-3</v>
          </cell>
          <cell r="CE670">
            <v>3.5999999999999997E-2</v>
          </cell>
          <cell r="CF670">
            <v>3.5999999999999997E-2</v>
          </cell>
          <cell r="CG670">
            <v>0.86499999999999999</v>
          </cell>
          <cell r="CH670">
            <v>0.86499999999999999</v>
          </cell>
          <cell r="CI670">
            <v>0.82</v>
          </cell>
          <cell r="CJ670">
            <v>0.82</v>
          </cell>
          <cell r="CK670">
            <v>0.60399999999999998</v>
          </cell>
          <cell r="CL670">
            <v>0.58599999999999997</v>
          </cell>
          <cell r="CM670">
            <v>0</v>
          </cell>
          <cell r="CN670">
            <v>0</v>
          </cell>
          <cell r="CO670">
            <v>0</v>
          </cell>
          <cell r="CP670">
            <v>1.7999999999999999E-2</v>
          </cell>
          <cell r="CQ670">
            <v>8.9999999999999993E-3</v>
          </cell>
          <cell r="CR670">
            <v>8.9999999999999993E-3</v>
          </cell>
          <cell r="CS670">
            <v>0</v>
          </cell>
          <cell r="CT670">
            <v>3.5999999999999997E-2</v>
          </cell>
          <cell r="CU670">
            <v>8.9999999999999993E-3</v>
          </cell>
          <cell r="CV670">
            <v>1.7999999999999999E-2</v>
          </cell>
          <cell r="CW670">
            <v>1.7999999999999999E-2</v>
          </cell>
          <cell r="CX670">
            <v>3.5999999999999997E-2</v>
          </cell>
          <cell r="CY670">
            <v>2.7E-2</v>
          </cell>
          <cell r="CZ670">
            <v>2.7E-2</v>
          </cell>
          <cell r="DA670">
            <v>6.3E-2</v>
          </cell>
          <cell r="DB670">
            <v>4.4999999999999998E-2</v>
          </cell>
          <cell r="DC670">
            <v>0.09</v>
          </cell>
          <cell r="DD670">
            <v>4.4999999999999998E-2</v>
          </cell>
          <cell r="DE670">
            <v>0.11700000000000001</v>
          </cell>
          <cell r="DF670">
            <v>0.108</v>
          </cell>
          <cell r="DG670">
            <v>0.14399999999999999</v>
          </cell>
          <cell r="DH670">
            <v>0.108</v>
          </cell>
          <cell r="DI670">
            <v>0.153</v>
          </cell>
          <cell r="DJ670">
            <v>0.27900000000000003</v>
          </cell>
          <cell r="DK670">
            <v>0.126</v>
          </cell>
          <cell r="DL670">
            <v>0.27</v>
          </cell>
          <cell r="DM670">
            <v>0.216</v>
          </cell>
          <cell r="DN670">
            <v>0</v>
          </cell>
          <cell r="DO670">
            <v>8.9999999999999993E-3</v>
          </cell>
          <cell r="DP670">
            <v>0</v>
          </cell>
          <cell r="DQ670">
            <v>0</v>
          </cell>
          <cell r="DR670">
            <v>0</v>
          </cell>
          <cell r="DS670">
            <v>8.9999999999999993E-3</v>
          </cell>
          <cell r="DT670">
            <v>0</v>
          </cell>
          <cell r="DU670">
            <v>1.7999999999999999E-2</v>
          </cell>
          <cell r="DV670">
            <v>2.7E-2</v>
          </cell>
          <cell r="DW670">
            <v>0.86499999999999999</v>
          </cell>
          <cell r="DX670">
            <v>0.86499999999999999</v>
          </cell>
          <cell r="DY670">
            <v>0.82</v>
          </cell>
          <cell r="DZ670">
            <v>0.84699999999999998</v>
          </cell>
          <cell r="EA670">
            <v>0.81100000000000005</v>
          </cell>
          <cell r="EB670">
            <v>0.64</v>
          </cell>
          <cell r="EC670">
            <v>0.82899999999999996</v>
          </cell>
          <cell r="ED670">
            <v>0.58599999999999997</v>
          </cell>
          <cell r="EE670">
            <v>0.70299999999999996</v>
          </cell>
          <cell r="EF670">
            <v>0.65800000000000003</v>
          </cell>
          <cell r="EG670">
            <v>1.7999999999999999E-2</v>
          </cell>
          <cell r="EH670">
            <v>0</v>
          </cell>
          <cell r="EJ670">
            <v>0.252</v>
          </cell>
          <cell r="EK670">
            <v>4.4999999999999998E-2</v>
          </cell>
          <cell r="EL670">
            <v>1.7999999999999999E-2</v>
          </cell>
          <cell r="EN670">
            <v>2.7E-2</v>
          </cell>
          <cell r="EO670">
            <v>0.23400000000000001</v>
          </cell>
          <cell r="EP670">
            <v>0.24299999999999999</v>
          </cell>
          <cell r="ER670">
            <v>8.9999999999999993E-3</v>
          </cell>
          <cell r="ES670">
            <v>1.7999999999999999E-2</v>
          </cell>
          <cell r="ET670">
            <v>3.5999999999999997E-2</v>
          </cell>
          <cell r="EV670">
            <v>5.3999999999999999E-2</v>
          </cell>
          <cell r="EW670">
            <v>0.68500000000000005</v>
          </cell>
          <cell r="EX670">
            <v>0.70299999999999996</v>
          </cell>
          <cell r="EZ670">
            <v>9.1999999999999993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1.7999999999999999E-2</v>
          </cell>
          <cell r="FF670">
            <v>1.7999999999999999E-2</v>
          </cell>
          <cell r="FG670">
            <v>4.4999999999999998E-2</v>
          </cell>
          <cell r="FH670">
            <v>0.17100000000000001</v>
          </cell>
          <cell r="FI670">
            <v>0.14399999999999999</v>
          </cell>
          <cell r="FJ670">
            <v>0.58599999999999997</v>
          </cell>
          <cell r="FK670">
            <v>1.7999999999999999E-2</v>
          </cell>
          <cell r="GA670">
            <v>8.9999999999999993E-3</v>
          </cell>
          <cell r="GB670">
            <v>0</v>
          </cell>
          <cell r="GC670">
            <v>0</v>
          </cell>
          <cell r="GD670">
            <v>1.7999999999999999E-2</v>
          </cell>
          <cell r="GE670">
            <v>2.7E-2</v>
          </cell>
          <cell r="GF670">
            <v>0</v>
          </cell>
          <cell r="GG670">
            <v>0.18</v>
          </cell>
          <cell r="GH670">
            <v>0.252</v>
          </cell>
          <cell r="GI670">
            <v>0.27</v>
          </cell>
          <cell r="GJ670">
            <v>0.32400000000000001</v>
          </cell>
          <cell r="GK670">
            <v>0.432</v>
          </cell>
          <cell r="GL670">
            <v>0.252</v>
          </cell>
          <cell r="GM670">
            <v>0.79300000000000004</v>
          </cell>
          <cell r="GN670">
            <v>0.54100000000000004</v>
          </cell>
          <cell r="GO670">
            <v>0.65800000000000003</v>
          </cell>
          <cell r="GP670">
            <v>0.51400000000000001</v>
          </cell>
          <cell r="GQ670">
            <v>0.39600000000000002</v>
          </cell>
          <cell r="GR670">
            <v>0.71199999999999997</v>
          </cell>
          <cell r="GS670">
            <v>0</v>
          </cell>
          <cell r="GT670">
            <v>0.153</v>
          </cell>
          <cell r="GU670">
            <v>3.5999999999999997E-2</v>
          </cell>
          <cell r="GV670">
            <v>9.9000000000000005E-2</v>
          </cell>
          <cell r="GW670">
            <v>8.1000000000000003E-2</v>
          </cell>
          <cell r="GX670">
            <v>8.9999999999999993E-3</v>
          </cell>
          <cell r="GY670">
            <v>0</v>
          </cell>
          <cell r="GZ670">
            <v>1.7999999999999999E-2</v>
          </cell>
          <cell r="HA670">
            <v>0</v>
          </cell>
          <cell r="HB670">
            <v>0</v>
          </cell>
          <cell r="HC670">
            <v>2.7E-2</v>
          </cell>
          <cell r="HD670">
            <v>0</v>
          </cell>
          <cell r="HE670">
            <v>1.7999999999999999E-2</v>
          </cell>
          <cell r="HF670">
            <v>3.5999999999999997E-2</v>
          </cell>
          <cell r="HG670">
            <v>3.5999999999999997E-2</v>
          </cell>
          <cell r="HH670">
            <v>4.4999999999999998E-2</v>
          </cell>
          <cell r="HI670">
            <v>3.5999999999999997E-2</v>
          </cell>
          <cell r="HJ670">
            <v>2.7E-2</v>
          </cell>
        </row>
        <row r="671">
          <cell r="G671" t="str">
            <v>HERNANDEZ</v>
          </cell>
          <cell r="L671" t="str">
            <v>Midway Elementary Network</v>
          </cell>
          <cell r="AB671">
            <v>610532</v>
          </cell>
          <cell r="AR671" t="str">
            <v>&gt; 75</v>
          </cell>
          <cell r="AS671" t="str">
            <v>neutral</v>
          </cell>
          <cell r="AT671" t="str">
            <v>neutral</v>
          </cell>
          <cell r="AU671" t="str">
            <v>strong</v>
          </cell>
          <cell r="AV671">
            <v>40</v>
          </cell>
          <cell r="AW671">
            <v>45</v>
          </cell>
          <cell r="AX671">
            <v>66</v>
          </cell>
          <cell r="AY671">
            <v>569</v>
          </cell>
          <cell r="AZ671">
            <v>9</v>
          </cell>
          <cell r="BA671">
            <v>0</v>
          </cell>
          <cell r="BB671">
            <v>4</v>
          </cell>
          <cell r="BC671">
            <v>543</v>
          </cell>
          <cell r="BI671">
            <v>2.5999999999999999E-2</v>
          </cell>
          <cell r="BJ671">
            <v>1.4E-2</v>
          </cell>
          <cell r="BK671">
            <v>1.7999999999999999E-2</v>
          </cell>
          <cell r="BL671">
            <v>1.9E-2</v>
          </cell>
          <cell r="BM671">
            <v>1.6E-2</v>
          </cell>
          <cell r="BN671">
            <v>8.1000000000000003E-2</v>
          </cell>
          <cell r="BO671">
            <v>5.3999999999999999E-2</v>
          </cell>
          <cell r="BP671">
            <v>3.2000000000000001E-2</v>
          </cell>
          <cell r="BQ671">
            <v>4.7E-2</v>
          </cell>
          <cell r="BR671">
            <v>4.3999999999999997E-2</v>
          </cell>
          <cell r="BS671">
            <v>9.8000000000000004E-2</v>
          </cell>
          <cell r="BT671">
            <v>0.193</v>
          </cell>
          <cell r="BU671">
            <v>0.39700000000000002</v>
          </cell>
          <cell r="BV671">
            <v>0.34599999999999997</v>
          </cell>
          <cell r="BW671">
            <v>0.40100000000000002</v>
          </cell>
          <cell r="BX671">
            <v>0.29699999999999999</v>
          </cell>
          <cell r="BY671">
            <v>0.39</v>
          </cell>
          <cell r="BZ671">
            <v>0.34100000000000003</v>
          </cell>
          <cell r="CA671">
            <v>1.7999999999999999E-2</v>
          </cell>
          <cell r="CB671">
            <v>2.1000000000000001E-2</v>
          </cell>
          <cell r="CC671">
            <v>4.3999999999999997E-2</v>
          </cell>
          <cell r="CD671">
            <v>1.9E-2</v>
          </cell>
          <cell r="CE671">
            <v>2.8000000000000001E-2</v>
          </cell>
          <cell r="CF671">
            <v>3.3000000000000002E-2</v>
          </cell>
          <cell r="CG671">
            <v>0.504</v>
          </cell>
          <cell r="CH671">
            <v>0.58699999999999997</v>
          </cell>
          <cell r="CI671">
            <v>0.49</v>
          </cell>
          <cell r="CJ671">
            <v>0.62</v>
          </cell>
          <cell r="CK671">
            <v>0.46700000000000003</v>
          </cell>
          <cell r="CL671">
            <v>0.35099999999999998</v>
          </cell>
          <cell r="CM671">
            <v>5.0000000000000001E-3</v>
          </cell>
          <cell r="CN671">
            <v>5.0000000000000001E-3</v>
          </cell>
          <cell r="CO671">
            <v>5.0000000000000001E-3</v>
          </cell>
          <cell r="CP671">
            <v>8.9999999999999993E-3</v>
          </cell>
          <cell r="CQ671">
            <v>4.0000000000000001E-3</v>
          </cell>
          <cell r="CR671">
            <v>4.0000000000000001E-3</v>
          </cell>
          <cell r="CS671">
            <v>2.3E-2</v>
          </cell>
          <cell r="CT671">
            <v>0.104</v>
          </cell>
          <cell r="CU671">
            <v>2.8000000000000001E-2</v>
          </cell>
          <cell r="CV671">
            <v>7.0000000000000001E-3</v>
          </cell>
          <cell r="CW671">
            <v>1.4E-2</v>
          </cell>
          <cell r="CX671">
            <v>5.0000000000000001E-3</v>
          </cell>
          <cell r="CY671">
            <v>2.1000000000000001E-2</v>
          </cell>
          <cell r="CZ671">
            <v>1.9E-2</v>
          </cell>
          <cell r="DA671">
            <v>2.1000000000000001E-2</v>
          </cell>
          <cell r="DB671">
            <v>9.7000000000000003E-2</v>
          </cell>
          <cell r="DC671">
            <v>0.13</v>
          </cell>
          <cell r="DD671">
            <v>8.5999999999999993E-2</v>
          </cell>
          <cell r="DE671">
            <v>0.14899999999999999</v>
          </cell>
          <cell r="DF671">
            <v>0.186</v>
          </cell>
          <cell r="DG671">
            <v>0.246</v>
          </cell>
          <cell r="DH671">
            <v>0.23899999999999999</v>
          </cell>
          <cell r="DI671">
            <v>0.214</v>
          </cell>
          <cell r="DJ671">
            <v>0.251</v>
          </cell>
          <cell r="DK671">
            <v>0.29499999999999998</v>
          </cell>
          <cell r="DL671">
            <v>0.27800000000000002</v>
          </cell>
          <cell r="DM671">
            <v>0.28599999999999998</v>
          </cell>
          <cell r="DN671">
            <v>1.7999999999999999E-2</v>
          </cell>
          <cell r="DO671">
            <v>1.7999999999999999E-2</v>
          </cell>
          <cell r="DP671">
            <v>2.3E-2</v>
          </cell>
          <cell r="DQ671">
            <v>2.1000000000000001E-2</v>
          </cell>
          <cell r="DR671">
            <v>1.7999999999999999E-2</v>
          </cell>
          <cell r="DS671">
            <v>2.1000000000000001E-2</v>
          </cell>
          <cell r="DT671">
            <v>2.5000000000000001E-2</v>
          </cell>
          <cell r="DU671">
            <v>1.7999999999999999E-2</v>
          </cell>
          <cell r="DV671">
            <v>2.5000000000000001E-2</v>
          </cell>
          <cell r="DW671">
            <v>0.82099999999999995</v>
          </cell>
          <cell r="DX671">
            <v>0.77700000000000002</v>
          </cell>
          <cell r="DY671">
            <v>0.72099999999999997</v>
          </cell>
          <cell r="DZ671">
            <v>0.71</v>
          </cell>
          <cell r="EA671">
            <v>0.745</v>
          </cell>
          <cell r="EB671">
            <v>0.70299999999999996</v>
          </cell>
          <cell r="EC671">
            <v>0.56100000000000005</v>
          </cell>
          <cell r="ED671">
            <v>0.47099999999999997</v>
          </cell>
          <cell r="EE671">
            <v>0.57499999999999996</v>
          </cell>
          <cell r="EF671">
            <v>0.28100000000000003</v>
          </cell>
          <cell r="EG671">
            <v>2.5999999999999999E-2</v>
          </cell>
          <cell r="EH671">
            <v>1.9E-2</v>
          </cell>
          <cell r="EJ671">
            <v>0.27600000000000002</v>
          </cell>
          <cell r="EK671">
            <v>0.121</v>
          </cell>
          <cell r="EL671">
            <v>5.6000000000000001E-2</v>
          </cell>
          <cell r="EN671">
            <v>0.20699999999999999</v>
          </cell>
          <cell r="EO671">
            <v>0.41499999999999998</v>
          </cell>
          <cell r="EP671">
            <v>0.34799999999999998</v>
          </cell>
          <cell r="ER671">
            <v>9.0999999999999998E-2</v>
          </cell>
          <cell r="ES671">
            <v>6.3E-2</v>
          </cell>
          <cell r="ET671">
            <v>0.105</v>
          </cell>
          <cell r="EV671">
            <v>0.14399999999999999</v>
          </cell>
          <cell r="EW671">
            <v>0.374</v>
          </cell>
          <cell r="EX671">
            <v>0.47099999999999997</v>
          </cell>
          <cell r="EZ671">
            <v>8.5500000000000007</v>
          </cell>
          <cell r="FA671">
            <v>8.9999999999999993E-3</v>
          </cell>
          <cell r="FB671">
            <v>5.0000000000000001E-3</v>
          </cell>
          <cell r="FC671">
            <v>5.0000000000000001E-3</v>
          </cell>
          <cell r="FD671">
            <v>1.2E-2</v>
          </cell>
          <cell r="FE671">
            <v>4.3999999999999997E-2</v>
          </cell>
          <cell r="FF671">
            <v>4.5999999999999999E-2</v>
          </cell>
          <cell r="FG671">
            <v>6.5000000000000002E-2</v>
          </cell>
          <cell r="FH671">
            <v>0.16300000000000001</v>
          </cell>
          <cell r="FI671">
            <v>0.193</v>
          </cell>
          <cell r="FJ671">
            <v>0.38500000000000001</v>
          </cell>
          <cell r="FK671">
            <v>7.1999999999999995E-2</v>
          </cell>
          <cell r="GA671">
            <v>7.0000000000000001E-3</v>
          </cell>
          <cell r="GB671">
            <v>4.0000000000000001E-3</v>
          </cell>
          <cell r="GC671">
            <v>7.0000000000000001E-3</v>
          </cell>
          <cell r="GD671">
            <v>1.6E-2</v>
          </cell>
          <cell r="GE671">
            <v>0.13500000000000001</v>
          </cell>
          <cell r="GF671">
            <v>4.0000000000000001E-3</v>
          </cell>
          <cell r="GG671">
            <v>0.28799999999999998</v>
          </cell>
          <cell r="GH671">
            <v>0.223</v>
          </cell>
          <cell r="GI671">
            <v>0.22</v>
          </cell>
          <cell r="GJ671">
            <v>0.24099999999999999</v>
          </cell>
          <cell r="GK671">
            <v>0.33400000000000002</v>
          </cell>
          <cell r="GL671">
            <v>0.23899999999999999</v>
          </cell>
          <cell r="GM671">
            <v>0.58299999999999996</v>
          </cell>
          <cell r="GN671">
            <v>0.56599999999999995</v>
          </cell>
          <cell r="GO671">
            <v>0.54100000000000004</v>
          </cell>
          <cell r="GP671">
            <v>0.57499999999999996</v>
          </cell>
          <cell r="GQ671">
            <v>0.35299999999999998</v>
          </cell>
          <cell r="GR671">
            <v>0.63300000000000001</v>
          </cell>
          <cell r="GS671">
            <v>0.04</v>
          </cell>
          <cell r="GT671">
            <v>0.109</v>
          </cell>
          <cell r="GU671">
            <v>0.111</v>
          </cell>
          <cell r="GV671">
            <v>6.9000000000000006E-2</v>
          </cell>
          <cell r="GW671">
            <v>8.4000000000000005E-2</v>
          </cell>
          <cell r="GX671">
            <v>3.9E-2</v>
          </cell>
          <cell r="GY671">
            <v>2.3E-2</v>
          </cell>
          <cell r="GZ671">
            <v>2.5999999999999999E-2</v>
          </cell>
          <cell r="HA671">
            <v>3.5000000000000003E-2</v>
          </cell>
          <cell r="HB671">
            <v>2.1000000000000001E-2</v>
          </cell>
          <cell r="HC671">
            <v>1.9E-2</v>
          </cell>
          <cell r="HD671">
            <v>2.5000000000000001E-2</v>
          </cell>
          <cell r="HE671">
            <v>5.8000000000000003E-2</v>
          </cell>
          <cell r="HF671">
            <v>7.1999999999999995E-2</v>
          </cell>
          <cell r="HG671">
            <v>8.5999999999999993E-2</v>
          </cell>
          <cell r="HH671">
            <v>7.9000000000000001E-2</v>
          </cell>
          <cell r="HI671">
            <v>7.3999999999999996E-2</v>
          </cell>
          <cell r="HJ671">
            <v>6.2E-2</v>
          </cell>
        </row>
        <row r="672">
          <cell r="G672" t="str">
            <v>PRIETO</v>
          </cell>
          <cell r="L672" t="str">
            <v>Fullerton Elementary Network</v>
          </cell>
          <cell r="AB672">
            <v>610533</v>
          </cell>
          <cell r="AR672" t="str">
            <v>31</v>
          </cell>
          <cell r="AS672" t="str">
            <v>weak</v>
          </cell>
          <cell r="AT672" t="str">
            <v>strong</v>
          </cell>
          <cell r="AU672" t="str">
            <v>strong</v>
          </cell>
          <cell r="AV672">
            <v>37</v>
          </cell>
          <cell r="AW672">
            <v>69</v>
          </cell>
          <cell r="AX672">
            <v>68</v>
          </cell>
          <cell r="AY672">
            <v>185</v>
          </cell>
          <cell r="AZ672">
            <v>3</v>
          </cell>
          <cell r="BA672">
            <v>0</v>
          </cell>
          <cell r="BB672">
            <v>4</v>
          </cell>
          <cell r="BC672">
            <v>173</v>
          </cell>
          <cell r="BI672">
            <v>2.7E-2</v>
          </cell>
          <cell r="BJ672">
            <v>2.7E-2</v>
          </cell>
          <cell r="BK672">
            <v>2.1999999999999999E-2</v>
          </cell>
          <cell r="BL672">
            <v>5.0000000000000001E-3</v>
          </cell>
          <cell r="BM672">
            <v>2.1999999999999999E-2</v>
          </cell>
          <cell r="BN672">
            <v>7.0000000000000007E-2</v>
          </cell>
          <cell r="BO672">
            <v>0.124</v>
          </cell>
          <cell r="BP672">
            <v>8.1000000000000003E-2</v>
          </cell>
          <cell r="BQ672">
            <v>9.1999999999999998E-2</v>
          </cell>
          <cell r="BR672">
            <v>3.2000000000000001E-2</v>
          </cell>
          <cell r="BS672">
            <v>8.5999999999999993E-2</v>
          </cell>
          <cell r="BT672">
            <v>0.189</v>
          </cell>
          <cell r="BU672">
            <v>0.373</v>
          </cell>
          <cell r="BV672">
            <v>0.34599999999999997</v>
          </cell>
          <cell r="BW672">
            <v>0.4</v>
          </cell>
          <cell r="BX672">
            <v>0.27600000000000002</v>
          </cell>
          <cell r="BY672">
            <v>0.45900000000000002</v>
          </cell>
          <cell r="BZ672">
            <v>0.36199999999999999</v>
          </cell>
          <cell r="CA672">
            <v>1.6E-2</v>
          </cell>
          <cell r="CB672">
            <v>0</v>
          </cell>
          <cell r="CC672">
            <v>1.6E-2</v>
          </cell>
          <cell r="CD672">
            <v>1.0999999999999999E-2</v>
          </cell>
          <cell r="CE672">
            <v>1.6E-2</v>
          </cell>
          <cell r="CF672">
            <v>1.6E-2</v>
          </cell>
          <cell r="CG672">
            <v>0.45900000000000002</v>
          </cell>
          <cell r="CH672">
            <v>0.54600000000000004</v>
          </cell>
          <cell r="CI672">
            <v>0.47</v>
          </cell>
          <cell r="CJ672">
            <v>0.67600000000000005</v>
          </cell>
          <cell r="CK672">
            <v>0.41599999999999998</v>
          </cell>
          <cell r="CL672">
            <v>0.36199999999999999</v>
          </cell>
          <cell r="CM672">
            <v>0</v>
          </cell>
          <cell r="CN672">
            <v>0</v>
          </cell>
          <cell r="CO672">
            <v>5.0000000000000001E-3</v>
          </cell>
          <cell r="CP672">
            <v>5.0000000000000001E-3</v>
          </cell>
          <cell r="CQ672">
            <v>5.0000000000000001E-3</v>
          </cell>
          <cell r="CR672">
            <v>5.0000000000000001E-3</v>
          </cell>
          <cell r="CS672">
            <v>5.0000000000000001E-3</v>
          </cell>
          <cell r="CT672">
            <v>3.7999999999999999E-2</v>
          </cell>
          <cell r="CU672">
            <v>1.0999999999999999E-2</v>
          </cell>
          <cell r="CV672">
            <v>1.0999999999999999E-2</v>
          </cell>
          <cell r="CW672">
            <v>2.1999999999999999E-2</v>
          </cell>
          <cell r="CX672">
            <v>2.1999999999999999E-2</v>
          </cell>
          <cell r="CY672">
            <v>2.1999999999999999E-2</v>
          </cell>
          <cell r="CZ672">
            <v>1.0999999999999999E-2</v>
          </cell>
          <cell r="DA672">
            <v>2.7E-2</v>
          </cell>
          <cell r="DB672">
            <v>4.2999999999999997E-2</v>
          </cell>
          <cell r="DC672">
            <v>5.8999999999999997E-2</v>
          </cell>
          <cell r="DD672">
            <v>1.6E-2</v>
          </cell>
          <cell r="DE672">
            <v>0.114</v>
          </cell>
          <cell r="DF672">
            <v>7.5999999999999998E-2</v>
          </cell>
          <cell r="DG672">
            <v>0.14599999999999999</v>
          </cell>
          <cell r="DH672">
            <v>0.19500000000000001</v>
          </cell>
          <cell r="DI672">
            <v>0.11899999999999999</v>
          </cell>
          <cell r="DJ672">
            <v>0.216</v>
          </cell>
          <cell r="DK672">
            <v>0.222</v>
          </cell>
          <cell r="DL672">
            <v>0.25900000000000001</v>
          </cell>
          <cell r="DM672">
            <v>0.2</v>
          </cell>
          <cell r="DN672">
            <v>2.7E-2</v>
          </cell>
          <cell r="DO672">
            <v>1.6E-2</v>
          </cell>
          <cell r="DP672">
            <v>2.1999999999999999E-2</v>
          </cell>
          <cell r="DQ672">
            <v>1.6E-2</v>
          </cell>
          <cell r="DR672">
            <v>2.7E-2</v>
          </cell>
          <cell r="DS672">
            <v>3.7999999999999999E-2</v>
          </cell>
          <cell r="DT672">
            <v>2.1999999999999999E-2</v>
          </cell>
          <cell r="DU672">
            <v>3.2000000000000001E-2</v>
          </cell>
          <cell r="DV672">
            <v>2.1999999999999999E-2</v>
          </cell>
          <cell r="DW672">
            <v>0.84899999999999998</v>
          </cell>
          <cell r="DX672">
            <v>0.88600000000000001</v>
          </cell>
          <cell r="DY672">
            <v>0.80500000000000005</v>
          </cell>
          <cell r="DZ672">
            <v>0.76200000000000001</v>
          </cell>
          <cell r="EA672">
            <v>0.83799999999999997</v>
          </cell>
          <cell r="EB672">
            <v>0.71399999999999997</v>
          </cell>
          <cell r="EC672">
            <v>0.70799999999999996</v>
          </cell>
          <cell r="ED672">
            <v>0.61099999999999999</v>
          </cell>
          <cell r="EE672">
            <v>0.751</v>
          </cell>
          <cell r="EF672">
            <v>0.41599999999999998</v>
          </cell>
          <cell r="EG672">
            <v>2.1999999999999999E-2</v>
          </cell>
          <cell r="EH672">
            <v>5.0000000000000001E-3</v>
          </cell>
          <cell r="EJ672">
            <v>0.222</v>
          </cell>
          <cell r="EK672">
            <v>6.5000000000000002E-2</v>
          </cell>
          <cell r="EL672">
            <v>1.6E-2</v>
          </cell>
          <cell r="EN672">
            <v>0.13</v>
          </cell>
          <cell r="EO672">
            <v>0.28599999999999998</v>
          </cell>
          <cell r="EP672">
            <v>0.28599999999999998</v>
          </cell>
          <cell r="ER672">
            <v>8.1000000000000003E-2</v>
          </cell>
          <cell r="ES672">
            <v>4.9000000000000002E-2</v>
          </cell>
          <cell r="ET672">
            <v>5.8999999999999997E-2</v>
          </cell>
          <cell r="EV672">
            <v>0.151</v>
          </cell>
          <cell r="EW672">
            <v>0.57799999999999996</v>
          </cell>
          <cell r="EX672">
            <v>0.63200000000000001</v>
          </cell>
          <cell r="EZ672">
            <v>9</v>
          </cell>
          <cell r="FA672">
            <v>0</v>
          </cell>
          <cell r="FB672">
            <v>0</v>
          </cell>
          <cell r="FC672">
            <v>2.1999999999999999E-2</v>
          </cell>
          <cell r="FD672">
            <v>1.0999999999999999E-2</v>
          </cell>
          <cell r="FE672">
            <v>5.0000000000000001E-3</v>
          </cell>
          <cell r="FF672">
            <v>3.2000000000000001E-2</v>
          </cell>
          <cell r="FG672">
            <v>4.9000000000000002E-2</v>
          </cell>
          <cell r="FH672">
            <v>0.124</v>
          </cell>
          <cell r="FI672">
            <v>0.151</v>
          </cell>
          <cell r="FJ672">
            <v>0.52400000000000002</v>
          </cell>
          <cell r="FK672">
            <v>8.1000000000000003E-2</v>
          </cell>
          <cell r="GA672">
            <v>0</v>
          </cell>
          <cell r="GB672">
            <v>1.0999999999999999E-2</v>
          </cell>
          <cell r="GC672">
            <v>5.0000000000000001E-3</v>
          </cell>
          <cell r="GD672">
            <v>5.0000000000000001E-3</v>
          </cell>
          <cell r="GE672">
            <v>0.124</v>
          </cell>
          <cell r="GF672">
            <v>5.0000000000000001E-3</v>
          </cell>
          <cell r="GG672">
            <v>0.20499999999999999</v>
          </cell>
          <cell r="GH672">
            <v>0.21099999999999999</v>
          </cell>
          <cell r="GI672">
            <v>0.216</v>
          </cell>
          <cell r="GJ672">
            <v>0.20499999999999999</v>
          </cell>
          <cell r="GK672">
            <v>0.35099999999999998</v>
          </cell>
          <cell r="GL672">
            <v>0.19500000000000001</v>
          </cell>
          <cell r="GM672">
            <v>0.68100000000000005</v>
          </cell>
          <cell r="GN672">
            <v>0.51900000000000002</v>
          </cell>
          <cell r="GO672">
            <v>0.55700000000000005</v>
          </cell>
          <cell r="GP672">
            <v>0.58399999999999996</v>
          </cell>
          <cell r="GQ672">
            <v>0.314</v>
          </cell>
          <cell r="GR672">
            <v>0.64300000000000002</v>
          </cell>
          <cell r="GS672">
            <v>1.0999999999999999E-2</v>
          </cell>
          <cell r="GT672">
            <v>0.16200000000000001</v>
          </cell>
          <cell r="GU672">
            <v>0.10299999999999999</v>
          </cell>
          <cell r="GV672">
            <v>9.1999999999999998E-2</v>
          </cell>
          <cell r="GW672">
            <v>9.1999999999999998E-2</v>
          </cell>
          <cell r="GX672">
            <v>5.8999999999999997E-2</v>
          </cell>
          <cell r="GY672">
            <v>2.7E-2</v>
          </cell>
          <cell r="GZ672">
            <v>1.6E-2</v>
          </cell>
          <cell r="HA672">
            <v>2.7E-2</v>
          </cell>
          <cell r="HB672">
            <v>2.7E-2</v>
          </cell>
          <cell r="HC672">
            <v>3.2000000000000001E-2</v>
          </cell>
          <cell r="HD672">
            <v>2.7E-2</v>
          </cell>
          <cell r="HE672">
            <v>7.5999999999999998E-2</v>
          </cell>
          <cell r="HF672">
            <v>8.1000000000000003E-2</v>
          </cell>
          <cell r="HG672">
            <v>9.1999999999999998E-2</v>
          </cell>
          <cell r="HH672">
            <v>8.5999999999999993E-2</v>
          </cell>
          <cell r="HI672">
            <v>8.5999999999999993E-2</v>
          </cell>
          <cell r="HJ672">
            <v>7.0000000000000007E-2</v>
          </cell>
        </row>
        <row r="673">
          <cell r="G673" t="str">
            <v>SKINNER NORTH</v>
          </cell>
          <cell r="L673" t="str">
            <v>Fullerton Elementary Network</v>
          </cell>
          <cell r="AB673">
            <v>610534</v>
          </cell>
          <cell r="AR673" t="str">
            <v>68</v>
          </cell>
          <cell r="AS673" t="str">
            <v>very strong</v>
          </cell>
          <cell r="AT673" t="str">
            <v>strong</v>
          </cell>
          <cell r="AU673" t="str">
            <v>neutral</v>
          </cell>
          <cell r="AV673">
            <v>93</v>
          </cell>
          <cell r="AW673">
            <v>77</v>
          </cell>
          <cell r="AX673">
            <v>53</v>
          </cell>
          <cell r="AY673">
            <v>149</v>
          </cell>
          <cell r="AZ673">
            <v>85</v>
          </cell>
          <cell r="BA673">
            <v>21</v>
          </cell>
          <cell r="BB673">
            <v>18</v>
          </cell>
          <cell r="BC673">
            <v>9</v>
          </cell>
          <cell r="BI673">
            <v>7.0000000000000001E-3</v>
          </cell>
          <cell r="BJ673">
            <v>1.2999999999999999E-2</v>
          </cell>
          <cell r="BK673">
            <v>7.0000000000000001E-3</v>
          </cell>
          <cell r="BL673">
            <v>0</v>
          </cell>
          <cell r="BM673">
            <v>7.0000000000000001E-3</v>
          </cell>
          <cell r="BN673">
            <v>0.02</v>
          </cell>
          <cell r="BO673">
            <v>2.7E-2</v>
          </cell>
          <cell r="BP673">
            <v>0.02</v>
          </cell>
          <cell r="BQ673">
            <v>0.04</v>
          </cell>
          <cell r="BR673">
            <v>1.2999999999999999E-2</v>
          </cell>
          <cell r="BS673">
            <v>3.4000000000000002E-2</v>
          </cell>
          <cell r="BT673">
            <v>7.3999999999999996E-2</v>
          </cell>
          <cell r="BU673">
            <v>0.10100000000000001</v>
          </cell>
          <cell r="BV673">
            <v>8.6999999999999994E-2</v>
          </cell>
          <cell r="BW673">
            <v>0.128</v>
          </cell>
          <cell r="BX673">
            <v>5.3999999999999999E-2</v>
          </cell>
          <cell r="BY673">
            <v>0.19500000000000001</v>
          </cell>
          <cell r="BZ673">
            <v>0.19500000000000001</v>
          </cell>
          <cell r="CA673">
            <v>0.02</v>
          </cell>
          <cell r="CB673">
            <v>2.7E-2</v>
          </cell>
          <cell r="CC673">
            <v>3.4000000000000002E-2</v>
          </cell>
          <cell r="CD673">
            <v>2.7E-2</v>
          </cell>
          <cell r="CE673">
            <v>0.02</v>
          </cell>
          <cell r="CF673">
            <v>0.02</v>
          </cell>
          <cell r="CG673">
            <v>0.84599999999999997</v>
          </cell>
          <cell r="CH673">
            <v>0.85199999999999998</v>
          </cell>
          <cell r="CI673">
            <v>0.79200000000000004</v>
          </cell>
          <cell r="CJ673">
            <v>0.90600000000000003</v>
          </cell>
          <cell r="CK673">
            <v>0.745</v>
          </cell>
          <cell r="CL673">
            <v>0.69099999999999995</v>
          </cell>
          <cell r="CM673">
            <v>1.2999999999999999E-2</v>
          </cell>
          <cell r="CN673">
            <v>0.02</v>
          </cell>
          <cell r="CO673">
            <v>0.02</v>
          </cell>
          <cell r="CP673">
            <v>2.7E-2</v>
          </cell>
          <cell r="CQ673">
            <v>0.02</v>
          </cell>
          <cell r="CR673">
            <v>2.7E-2</v>
          </cell>
          <cell r="CS673">
            <v>1.2999999999999999E-2</v>
          </cell>
          <cell r="CT673">
            <v>3.4000000000000002E-2</v>
          </cell>
          <cell r="CU673">
            <v>3.4000000000000002E-2</v>
          </cell>
          <cell r="CV673">
            <v>0.02</v>
          </cell>
          <cell r="CW673">
            <v>7.0000000000000001E-3</v>
          </cell>
          <cell r="CX673">
            <v>7.0000000000000001E-3</v>
          </cell>
          <cell r="CY673">
            <v>1.2999999999999999E-2</v>
          </cell>
          <cell r="CZ673">
            <v>1.2999999999999999E-2</v>
          </cell>
          <cell r="DA673">
            <v>4.7E-2</v>
          </cell>
          <cell r="DB673">
            <v>1.2999999999999999E-2</v>
          </cell>
          <cell r="DC673">
            <v>8.1000000000000003E-2</v>
          </cell>
          <cell r="DD673">
            <v>6.7000000000000004E-2</v>
          </cell>
          <cell r="DE673">
            <v>7.3999999999999996E-2</v>
          </cell>
          <cell r="DF673">
            <v>7.3999999999999996E-2</v>
          </cell>
          <cell r="DG673">
            <v>0.14799999999999999</v>
          </cell>
          <cell r="DH673">
            <v>7.3999999999999996E-2</v>
          </cell>
          <cell r="DI673">
            <v>8.6999999999999994E-2</v>
          </cell>
          <cell r="DJ673">
            <v>0.14099999999999999</v>
          </cell>
          <cell r="DK673">
            <v>0.14099999999999999</v>
          </cell>
          <cell r="DL673">
            <v>0.19500000000000001</v>
          </cell>
          <cell r="DM673">
            <v>0.18099999999999999</v>
          </cell>
          <cell r="DN673">
            <v>3.4000000000000002E-2</v>
          </cell>
          <cell r="DO673">
            <v>0.04</v>
          </cell>
          <cell r="DP673">
            <v>3.4000000000000002E-2</v>
          </cell>
          <cell r="DQ673">
            <v>3.4000000000000002E-2</v>
          </cell>
          <cell r="DR673">
            <v>3.4000000000000002E-2</v>
          </cell>
          <cell r="DS673">
            <v>3.4000000000000002E-2</v>
          </cell>
          <cell r="DT673">
            <v>3.4000000000000002E-2</v>
          </cell>
          <cell r="DU673">
            <v>4.7E-2</v>
          </cell>
          <cell r="DV673">
            <v>0.04</v>
          </cell>
          <cell r="DW673">
            <v>0.85899999999999999</v>
          </cell>
          <cell r="DX673">
            <v>0.85899999999999999</v>
          </cell>
          <cell r="DY673">
            <v>0.79200000000000004</v>
          </cell>
          <cell r="DZ673">
            <v>0.85199999999999998</v>
          </cell>
          <cell r="EA673">
            <v>0.84599999999999997</v>
          </cell>
          <cell r="EB673">
            <v>0.752</v>
          </cell>
          <cell r="EC673">
            <v>0.79900000000000004</v>
          </cell>
          <cell r="ED673">
            <v>0.64400000000000002</v>
          </cell>
          <cell r="EE673">
            <v>0.67800000000000005</v>
          </cell>
          <cell r="EF673">
            <v>0.52300000000000002</v>
          </cell>
          <cell r="EG673">
            <v>3.4000000000000002E-2</v>
          </cell>
          <cell r="EH673">
            <v>0.04</v>
          </cell>
          <cell r="EJ673">
            <v>0.34200000000000003</v>
          </cell>
          <cell r="EK673">
            <v>1.2999999999999999E-2</v>
          </cell>
          <cell r="EL673">
            <v>1.2999999999999999E-2</v>
          </cell>
          <cell r="EN673">
            <v>0.06</v>
          </cell>
          <cell r="EO673">
            <v>0.22800000000000001</v>
          </cell>
          <cell r="EP673">
            <v>0.17399999999999999</v>
          </cell>
          <cell r="ER673">
            <v>4.7E-2</v>
          </cell>
          <cell r="ES673">
            <v>4.7E-2</v>
          </cell>
          <cell r="ET673">
            <v>5.3999999999999999E-2</v>
          </cell>
          <cell r="EV673">
            <v>2.7E-2</v>
          </cell>
          <cell r="EW673">
            <v>0.67800000000000005</v>
          </cell>
          <cell r="EX673">
            <v>0.71799999999999997</v>
          </cell>
          <cell r="EZ673">
            <v>9.4700000000000006</v>
          </cell>
          <cell r="FA673">
            <v>0.02</v>
          </cell>
          <cell r="FB673">
            <v>7.0000000000000001E-3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0.02</v>
          </cell>
          <cell r="FH673">
            <v>0.06</v>
          </cell>
          <cell r="FI673">
            <v>9.4E-2</v>
          </cell>
          <cell r="FJ673">
            <v>0.75800000000000001</v>
          </cell>
          <cell r="FK673">
            <v>0.04</v>
          </cell>
          <cell r="GA673">
            <v>0</v>
          </cell>
          <cell r="GB673">
            <v>4.7E-2</v>
          </cell>
          <cell r="GC673">
            <v>3.4000000000000002E-2</v>
          </cell>
          <cell r="GD673">
            <v>1.2999999999999999E-2</v>
          </cell>
          <cell r="GE673">
            <v>0.114</v>
          </cell>
          <cell r="GF673">
            <v>3.4000000000000002E-2</v>
          </cell>
          <cell r="GG673">
            <v>0.27500000000000002</v>
          </cell>
          <cell r="GH673">
            <v>0.30199999999999999</v>
          </cell>
          <cell r="GI673">
            <v>0.40899999999999997</v>
          </cell>
          <cell r="GJ673">
            <v>0.29499999999999998</v>
          </cell>
          <cell r="GK673">
            <v>0.55700000000000005</v>
          </cell>
          <cell r="GL673">
            <v>0.28199999999999997</v>
          </cell>
          <cell r="GM673">
            <v>0.69099999999999995</v>
          </cell>
          <cell r="GN673">
            <v>0.24199999999999999</v>
          </cell>
          <cell r="GO673">
            <v>0.52300000000000002</v>
          </cell>
          <cell r="GP673">
            <v>0.64400000000000002</v>
          </cell>
          <cell r="GQ673">
            <v>0.221</v>
          </cell>
          <cell r="GR673">
            <v>0.64400000000000002</v>
          </cell>
          <cell r="GS673">
            <v>0</v>
          </cell>
          <cell r="GT673">
            <v>0.315</v>
          </cell>
          <cell r="GU673">
            <v>0</v>
          </cell>
          <cell r="GV673">
            <v>1.2999999999999999E-2</v>
          </cell>
          <cell r="GW673">
            <v>3.4000000000000002E-2</v>
          </cell>
          <cell r="GX673">
            <v>0</v>
          </cell>
          <cell r="GY673">
            <v>0</v>
          </cell>
          <cell r="GZ673">
            <v>0.06</v>
          </cell>
          <cell r="HA673">
            <v>0</v>
          </cell>
          <cell r="HB673">
            <v>0</v>
          </cell>
          <cell r="HC673">
            <v>0.04</v>
          </cell>
          <cell r="HD673">
            <v>0</v>
          </cell>
          <cell r="HE673">
            <v>3.4000000000000002E-2</v>
          </cell>
          <cell r="HF673">
            <v>3.4000000000000002E-2</v>
          </cell>
          <cell r="HG673">
            <v>3.4000000000000002E-2</v>
          </cell>
          <cell r="HH673">
            <v>3.4000000000000002E-2</v>
          </cell>
          <cell r="HI673">
            <v>3.4000000000000002E-2</v>
          </cell>
          <cell r="HJ673">
            <v>0.04</v>
          </cell>
        </row>
        <row r="674">
          <cell r="G674" t="str">
            <v>MASON HS</v>
          </cell>
          <cell r="L674" t="str">
            <v>West Side High School Network</v>
          </cell>
          <cell r="AB674">
            <v>610535</v>
          </cell>
          <cell r="AR674" t="str">
            <v>&lt; 30</v>
          </cell>
          <cell r="AS674" t="str">
            <v/>
          </cell>
          <cell r="AT674" t="str">
            <v/>
          </cell>
          <cell r="AU674" t="str">
            <v/>
          </cell>
        </row>
        <row r="675">
          <cell r="G675" t="str">
            <v>CAMRAS</v>
          </cell>
          <cell r="L675" t="str">
            <v>Fullerton Elementary Network</v>
          </cell>
          <cell r="AB675">
            <v>610539</v>
          </cell>
          <cell r="AR675" t="str">
            <v>55</v>
          </cell>
          <cell r="AS675" t="str">
            <v>very weak</v>
          </cell>
          <cell r="AT675" t="str">
            <v>weak</v>
          </cell>
          <cell r="AU675" t="str">
            <v>neutral</v>
          </cell>
          <cell r="AV675">
            <v>19</v>
          </cell>
          <cell r="AW675">
            <v>28</v>
          </cell>
          <cell r="AX675">
            <v>53</v>
          </cell>
          <cell r="AY675">
            <v>306</v>
          </cell>
          <cell r="AZ675">
            <v>27</v>
          </cell>
          <cell r="BA675">
            <v>6</v>
          </cell>
          <cell r="BB675">
            <v>8</v>
          </cell>
          <cell r="BC675">
            <v>249</v>
          </cell>
          <cell r="BI675">
            <v>2.9000000000000001E-2</v>
          </cell>
          <cell r="BJ675">
            <v>3.5999999999999997E-2</v>
          </cell>
          <cell r="BK675">
            <v>4.2000000000000003E-2</v>
          </cell>
          <cell r="BL675">
            <v>0.02</v>
          </cell>
          <cell r="BM675">
            <v>2.5999999999999999E-2</v>
          </cell>
          <cell r="BN675">
            <v>8.2000000000000003E-2</v>
          </cell>
          <cell r="BO675">
            <v>0.17</v>
          </cell>
          <cell r="BP675">
            <v>0.108</v>
          </cell>
          <cell r="BQ675">
            <v>9.5000000000000001E-2</v>
          </cell>
          <cell r="BR675">
            <v>7.8E-2</v>
          </cell>
          <cell r="BS675">
            <v>0.16</v>
          </cell>
          <cell r="BT675">
            <v>0.22500000000000001</v>
          </cell>
          <cell r="BU675">
            <v>0.40500000000000003</v>
          </cell>
          <cell r="BV675">
            <v>0.41499999999999998</v>
          </cell>
          <cell r="BW675">
            <v>0.43099999999999999</v>
          </cell>
          <cell r="BX675">
            <v>0.35599999999999998</v>
          </cell>
          <cell r="BY675">
            <v>0.438</v>
          </cell>
          <cell r="BZ675">
            <v>0.32700000000000001</v>
          </cell>
          <cell r="CA675">
            <v>3.0000000000000001E-3</v>
          </cell>
          <cell r="CB675">
            <v>2.3E-2</v>
          </cell>
          <cell r="CC675">
            <v>3.3000000000000002E-2</v>
          </cell>
          <cell r="CD675">
            <v>2.3E-2</v>
          </cell>
          <cell r="CE675">
            <v>1.2999999999999999E-2</v>
          </cell>
          <cell r="CF675">
            <v>2.9000000000000001E-2</v>
          </cell>
          <cell r="CG675">
            <v>0.39200000000000002</v>
          </cell>
          <cell r="CH675">
            <v>0.41799999999999998</v>
          </cell>
          <cell r="CI675">
            <v>0.39900000000000002</v>
          </cell>
          <cell r="CJ675">
            <v>0.52300000000000002</v>
          </cell>
          <cell r="CK675">
            <v>0.36299999999999999</v>
          </cell>
          <cell r="CL675">
            <v>0.33700000000000002</v>
          </cell>
          <cell r="CM675">
            <v>7.0000000000000001E-3</v>
          </cell>
          <cell r="CN675">
            <v>0.01</v>
          </cell>
          <cell r="CO675">
            <v>0.01</v>
          </cell>
          <cell r="CP675">
            <v>2.3E-2</v>
          </cell>
          <cell r="CQ675">
            <v>3.0000000000000001E-3</v>
          </cell>
          <cell r="CR675">
            <v>7.0000000000000001E-3</v>
          </cell>
          <cell r="CS675">
            <v>2.3E-2</v>
          </cell>
          <cell r="CT675">
            <v>8.2000000000000003E-2</v>
          </cell>
          <cell r="CU675">
            <v>5.8999999999999997E-2</v>
          </cell>
          <cell r="CV675">
            <v>1.2999999999999999E-2</v>
          </cell>
          <cell r="CW675">
            <v>3.3000000000000002E-2</v>
          </cell>
          <cell r="CX675">
            <v>3.9E-2</v>
          </cell>
          <cell r="CY675">
            <v>4.5999999999999999E-2</v>
          </cell>
          <cell r="CZ675">
            <v>4.5999999999999999E-2</v>
          </cell>
          <cell r="DA675">
            <v>6.5000000000000002E-2</v>
          </cell>
          <cell r="DB675">
            <v>0.13700000000000001</v>
          </cell>
          <cell r="DC675">
            <v>0.183</v>
          </cell>
          <cell r="DD675">
            <v>0.108</v>
          </cell>
          <cell r="DE675">
            <v>0.222</v>
          </cell>
          <cell r="DF675">
            <v>0.255</v>
          </cell>
          <cell r="DG675">
            <v>0.27100000000000002</v>
          </cell>
          <cell r="DH675">
            <v>0.24199999999999999</v>
          </cell>
          <cell r="DI675">
            <v>0.28100000000000003</v>
          </cell>
          <cell r="DJ675">
            <v>0.33</v>
          </cell>
          <cell r="DK675">
            <v>0.27100000000000002</v>
          </cell>
          <cell r="DL675">
            <v>0.23499999999999999</v>
          </cell>
          <cell r="DM675">
            <v>0.29399999999999998</v>
          </cell>
          <cell r="DN675">
            <v>0</v>
          </cell>
          <cell r="DO675">
            <v>0.01</v>
          </cell>
          <cell r="DP675">
            <v>2.3E-2</v>
          </cell>
          <cell r="DQ675">
            <v>0.01</v>
          </cell>
          <cell r="DR675">
            <v>1.6E-2</v>
          </cell>
          <cell r="DS675">
            <v>1.6E-2</v>
          </cell>
          <cell r="DT675">
            <v>1.2999999999999999E-2</v>
          </cell>
          <cell r="DU675">
            <v>0.02</v>
          </cell>
          <cell r="DV675">
            <v>1.2999999999999999E-2</v>
          </cell>
          <cell r="DW675">
            <v>0.75800000000000001</v>
          </cell>
          <cell r="DX675">
            <v>0.69299999999999995</v>
          </cell>
          <cell r="DY675">
            <v>0.65700000000000003</v>
          </cell>
          <cell r="DZ675">
            <v>0.68</v>
          </cell>
          <cell r="EA675">
            <v>0.65400000000000003</v>
          </cell>
          <cell r="EB675">
            <v>0.58199999999999996</v>
          </cell>
          <cell r="EC675">
            <v>0.55600000000000005</v>
          </cell>
          <cell r="ED675">
            <v>0.48</v>
          </cell>
          <cell r="EE675">
            <v>0.52600000000000002</v>
          </cell>
          <cell r="EF675">
            <v>0.35</v>
          </cell>
          <cell r="EG675">
            <v>1.6E-2</v>
          </cell>
          <cell r="EH675">
            <v>0.01</v>
          </cell>
          <cell r="EJ675">
            <v>0.27800000000000002</v>
          </cell>
          <cell r="EK675">
            <v>6.2E-2</v>
          </cell>
          <cell r="EL675">
            <v>4.9000000000000002E-2</v>
          </cell>
          <cell r="EN675">
            <v>0.17</v>
          </cell>
          <cell r="EO675">
            <v>0.39200000000000002</v>
          </cell>
          <cell r="EP675">
            <v>0.36899999999999999</v>
          </cell>
          <cell r="ER675">
            <v>7.4999999999999997E-2</v>
          </cell>
          <cell r="ES675">
            <v>0.02</v>
          </cell>
          <cell r="ET675">
            <v>4.5999999999999999E-2</v>
          </cell>
          <cell r="EV675">
            <v>0.127</v>
          </cell>
          <cell r="EW675">
            <v>0.51</v>
          </cell>
          <cell r="EX675">
            <v>0.52600000000000002</v>
          </cell>
          <cell r="EZ675">
            <v>8.2799999999999994</v>
          </cell>
          <cell r="FA675">
            <v>7.0000000000000001E-3</v>
          </cell>
          <cell r="FB675">
            <v>3.0000000000000001E-3</v>
          </cell>
          <cell r="FC675">
            <v>2.3E-2</v>
          </cell>
          <cell r="FD675">
            <v>2.5999999999999999E-2</v>
          </cell>
          <cell r="FE675">
            <v>6.5000000000000002E-2</v>
          </cell>
          <cell r="FF675">
            <v>3.9E-2</v>
          </cell>
          <cell r="FG675">
            <v>8.5000000000000006E-2</v>
          </cell>
          <cell r="FH675">
            <v>0.18</v>
          </cell>
          <cell r="FI675">
            <v>0.154</v>
          </cell>
          <cell r="FJ675">
            <v>0.38200000000000001</v>
          </cell>
          <cell r="FK675">
            <v>3.5999999999999997E-2</v>
          </cell>
          <cell r="GA675">
            <v>3.0000000000000001E-3</v>
          </cell>
          <cell r="GB675">
            <v>0.02</v>
          </cell>
          <cell r="GC675">
            <v>7.0000000000000001E-3</v>
          </cell>
          <cell r="GD675">
            <v>0.01</v>
          </cell>
          <cell r="GE675">
            <v>9.1999999999999998E-2</v>
          </cell>
          <cell r="GF675">
            <v>0.01</v>
          </cell>
          <cell r="GG675">
            <v>0.36599999999999999</v>
          </cell>
          <cell r="GH675">
            <v>0.314</v>
          </cell>
          <cell r="GI675">
            <v>0.317</v>
          </cell>
          <cell r="GJ675">
            <v>0.28399999999999997</v>
          </cell>
          <cell r="GK675">
            <v>0.373</v>
          </cell>
          <cell r="GL675">
            <v>0.34</v>
          </cell>
          <cell r="GM675">
            <v>0.52</v>
          </cell>
          <cell r="GN675">
            <v>0.43099999999999999</v>
          </cell>
          <cell r="GO675">
            <v>0.46700000000000003</v>
          </cell>
          <cell r="GP675">
            <v>0.50700000000000001</v>
          </cell>
          <cell r="GQ675">
            <v>0.34</v>
          </cell>
          <cell r="GR675">
            <v>0.52</v>
          </cell>
          <cell r="GS675">
            <v>4.5999999999999999E-2</v>
          </cell>
          <cell r="GT675">
            <v>0.154</v>
          </cell>
          <cell r="GU675">
            <v>0.127</v>
          </cell>
          <cell r="GV675">
            <v>0.11799999999999999</v>
          </cell>
          <cell r="GW675">
            <v>0.121</v>
          </cell>
          <cell r="GX675">
            <v>6.2E-2</v>
          </cell>
          <cell r="GY675">
            <v>2.5999999999999999E-2</v>
          </cell>
          <cell r="GZ675">
            <v>0.02</v>
          </cell>
          <cell r="HA675">
            <v>2.3E-2</v>
          </cell>
          <cell r="HB675">
            <v>0.02</v>
          </cell>
          <cell r="HC675">
            <v>1.2999999999999999E-2</v>
          </cell>
          <cell r="HD675">
            <v>0.02</v>
          </cell>
          <cell r="HE675">
            <v>3.9E-2</v>
          </cell>
          <cell r="HF675">
            <v>6.2E-2</v>
          </cell>
          <cell r="HG675">
            <v>5.8999999999999997E-2</v>
          </cell>
          <cell r="HH675">
            <v>6.2E-2</v>
          </cell>
          <cell r="HI675">
            <v>6.2E-2</v>
          </cell>
          <cell r="HJ675">
            <v>4.9000000000000002E-2</v>
          </cell>
        </row>
        <row r="676">
          <cell r="G676" t="str">
            <v>LORCA</v>
          </cell>
          <cell r="L676" t="str">
            <v>Fullerton Elementary Network</v>
          </cell>
          <cell r="AB676">
            <v>610541</v>
          </cell>
          <cell r="AR676" t="str">
            <v>51</v>
          </cell>
          <cell r="AS676" t="str">
            <v>neutral</v>
          </cell>
          <cell r="AT676" t="str">
            <v>strong</v>
          </cell>
          <cell r="AU676" t="str">
            <v>very strong</v>
          </cell>
          <cell r="AV676">
            <v>55</v>
          </cell>
          <cell r="AW676">
            <v>67</v>
          </cell>
          <cell r="AX676">
            <v>82</v>
          </cell>
          <cell r="AY676">
            <v>264</v>
          </cell>
          <cell r="AZ676">
            <v>15</v>
          </cell>
          <cell r="BA676">
            <v>5</v>
          </cell>
          <cell r="BB676">
            <v>1</v>
          </cell>
          <cell r="BC676">
            <v>221</v>
          </cell>
          <cell r="BI676">
            <v>1.0999999999999999E-2</v>
          </cell>
          <cell r="BJ676">
            <v>8.0000000000000002E-3</v>
          </cell>
          <cell r="BK676">
            <v>1.4999999999999999E-2</v>
          </cell>
          <cell r="BL676">
            <v>4.0000000000000001E-3</v>
          </cell>
          <cell r="BM676">
            <v>8.0000000000000002E-3</v>
          </cell>
          <cell r="BN676">
            <v>5.2999999999999999E-2</v>
          </cell>
          <cell r="BO676">
            <v>5.2999999999999999E-2</v>
          </cell>
          <cell r="BP676">
            <v>5.2999999999999999E-2</v>
          </cell>
          <cell r="BQ676">
            <v>7.1999999999999995E-2</v>
          </cell>
          <cell r="BR676">
            <v>4.2000000000000003E-2</v>
          </cell>
          <cell r="BS676">
            <v>0.08</v>
          </cell>
          <cell r="BT676">
            <v>0.155</v>
          </cell>
          <cell r="BU676">
            <v>0.32600000000000001</v>
          </cell>
          <cell r="BV676">
            <v>0.28799999999999998</v>
          </cell>
          <cell r="BW676">
            <v>0.30299999999999999</v>
          </cell>
          <cell r="BX676">
            <v>0.193</v>
          </cell>
          <cell r="BY676">
            <v>0.29499999999999998</v>
          </cell>
          <cell r="BZ676">
            <v>0.29499999999999998</v>
          </cell>
          <cell r="CA676">
            <v>1.9E-2</v>
          </cell>
          <cell r="CB676">
            <v>0</v>
          </cell>
          <cell r="CC676">
            <v>2.7E-2</v>
          </cell>
          <cell r="CD676">
            <v>1.0999999999999999E-2</v>
          </cell>
          <cell r="CE676">
            <v>2.3E-2</v>
          </cell>
          <cell r="CF676">
            <v>3.4000000000000002E-2</v>
          </cell>
          <cell r="CG676">
            <v>0.59099999999999997</v>
          </cell>
          <cell r="CH676">
            <v>0.65200000000000002</v>
          </cell>
          <cell r="CI676">
            <v>0.58299999999999996</v>
          </cell>
          <cell r="CJ676">
            <v>0.75</v>
          </cell>
          <cell r="CK676">
            <v>0.59499999999999997</v>
          </cell>
          <cell r="CL676">
            <v>0.46200000000000002</v>
          </cell>
          <cell r="CM676">
            <v>4.0000000000000001E-3</v>
          </cell>
          <cell r="CN676">
            <v>4.0000000000000001E-3</v>
          </cell>
          <cell r="CO676">
            <v>4.0000000000000001E-3</v>
          </cell>
          <cell r="CP676">
            <v>4.0000000000000001E-3</v>
          </cell>
          <cell r="CQ676">
            <v>4.0000000000000001E-3</v>
          </cell>
          <cell r="CR676">
            <v>0</v>
          </cell>
          <cell r="CS676">
            <v>2.7E-2</v>
          </cell>
          <cell r="CT676">
            <v>4.4999999999999998E-2</v>
          </cell>
          <cell r="CU676">
            <v>3.4000000000000002E-2</v>
          </cell>
          <cell r="CV676">
            <v>8.0000000000000002E-3</v>
          </cell>
          <cell r="CW676">
            <v>4.0000000000000001E-3</v>
          </cell>
          <cell r="CX676">
            <v>8.0000000000000002E-3</v>
          </cell>
          <cell r="CY676">
            <v>2.3E-2</v>
          </cell>
          <cell r="CZ676">
            <v>1.4999999999999999E-2</v>
          </cell>
          <cell r="DA676">
            <v>0.03</v>
          </cell>
          <cell r="DB676">
            <v>4.9000000000000002E-2</v>
          </cell>
          <cell r="DC676">
            <v>7.1999999999999995E-2</v>
          </cell>
          <cell r="DD676">
            <v>6.8000000000000005E-2</v>
          </cell>
          <cell r="DE676">
            <v>9.5000000000000001E-2</v>
          </cell>
          <cell r="DF676">
            <v>0.121</v>
          </cell>
          <cell r="DG676">
            <v>0.159</v>
          </cell>
          <cell r="DH676">
            <v>0.155</v>
          </cell>
          <cell r="DI676">
            <v>0.13300000000000001</v>
          </cell>
          <cell r="DJ676">
            <v>0.22700000000000001</v>
          </cell>
          <cell r="DK676">
            <v>0.182</v>
          </cell>
          <cell r="DL676">
            <v>0.223</v>
          </cell>
          <cell r="DM676">
            <v>0.193</v>
          </cell>
          <cell r="DN676">
            <v>4.0000000000000001E-3</v>
          </cell>
          <cell r="DO676">
            <v>4.0000000000000001E-3</v>
          </cell>
          <cell r="DP676">
            <v>4.0000000000000001E-3</v>
          </cell>
          <cell r="DQ676">
            <v>4.0000000000000001E-3</v>
          </cell>
          <cell r="DR676">
            <v>0</v>
          </cell>
          <cell r="DS676">
            <v>1.0999999999999999E-2</v>
          </cell>
          <cell r="DT676">
            <v>8.0000000000000002E-3</v>
          </cell>
          <cell r="DU676">
            <v>2.7E-2</v>
          </cell>
          <cell r="DV676">
            <v>2.3E-2</v>
          </cell>
          <cell r="DW676">
            <v>0.89</v>
          </cell>
          <cell r="DX676">
            <v>0.86699999999999999</v>
          </cell>
          <cell r="DY676">
            <v>0.82599999999999996</v>
          </cell>
          <cell r="DZ676">
            <v>0.81399999999999995</v>
          </cell>
          <cell r="EA676">
            <v>0.84799999999999998</v>
          </cell>
          <cell r="EB676">
            <v>0.73099999999999998</v>
          </cell>
          <cell r="EC676">
            <v>0.73499999999999999</v>
          </cell>
          <cell r="ED676">
            <v>0.63300000000000001</v>
          </cell>
          <cell r="EE676">
            <v>0.68200000000000005</v>
          </cell>
          <cell r="EF676">
            <v>0.40500000000000003</v>
          </cell>
          <cell r="EG676">
            <v>2.3E-2</v>
          </cell>
          <cell r="EH676">
            <v>1.9E-2</v>
          </cell>
          <cell r="EJ676">
            <v>0.23899999999999999</v>
          </cell>
          <cell r="EK676">
            <v>3.7999999999999999E-2</v>
          </cell>
          <cell r="EL676">
            <v>8.0000000000000002E-3</v>
          </cell>
          <cell r="EN676">
            <v>0.13300000000000001</v>
          </cell>
          <cell r="EO676">
            <v>0.246</v>
          </cell>
          <cell r="EP676">
            <v>0.26900000000000002</v>
          </cell>
          <cell r="ER676">
            <v>6.4000000000000001E-2</v>
          </cell>
          <cell r="ES676">
            <v>6.0999999999999999E-2</v>
          </cell>
          <cell r="ET676">
            <v>9.0999999999999998E-2</v>
          </cell>
          <cell r="EV676">
            <v>0.159</v>
          </cell>
          <cell r="EW676">
            <v>0.63300000000000001</v>
          </cell>
          <cell r="EX676">
            <v>0.61399999999999999</v>
          </cell>
          <cell r="EZ676">
            <v>8.7799999999999994</v>
          </cell>
          <cell r="FA676">
            <v>1.0999999999999999E-2</v>
          </cell>
          <cell r="FB676">
            <v>0</v>
          </cell>
          <cell r="FC676">
            <v>8.0000000000000002E-3</v>
          </cell>
          <cell r="FD676">
            <v>1.0999999999999999E-2</v>
          </cell>
          <cell r="FE676">
            <v>2.7E-2</v>
          </cell>
          <cell r="FF676">
            <v>4.4999999999999998E-2</v>
          </cell>
          <cell r="FG676">
            <v>6.4000000000000001E-2</v>
          </cell>
          <cell r="FH676">
            <v>0.14799999999999999</v>
          </cell>
          <cell r="FI676">
            <v>0.129</v>
          </cell>
          <cell r="FJ676">
            <v>0.5</v>
          </cell>
          <cell r="FK676">
            <v>5.7000000000000002E-2</v>
          </cell>
          <cell r="GA676">
            <v>4.0000000000000001E-3</v>
          </cell>
          <cell r="GB676">
            <v>8.0000000000000002E-3</v>
          </cell>
          <cell r="GC676">
            <v>0</v>
          </cell>
          <cell r="GD676">
            <v>4.0000000000000001E-3</v>
          </cell>
          <cell r="GE676">
            <v>9.8000000000000004E-2</v>
          </cell>
          <cell r="GF676">
            <v>0</v>
          </cell>
          <cell r="GG676">
            <v>0.182</v>
          </cell>
          <cell r="GH676">
            <v>0.17399999999999999</v>
          </cell>
          <cell r="GI676">
            <v>0.17399999999999999</v>
          </cell>
          <cell r="GJ676">
            <v>0.159</v>
          </cell>
          <cell r="GK676">
            <v>0.318</v>
          </cell>
          <cell r="GL676">
            <v>0.152</v>
          </cell>
          <cell r="GM676">
            <v>0.71199999999999997</v>
          </cell>
          <cell r="GN676">
            <v>0.56799999999999995</v>
          </cell>
          <cell r="GO676">
            <v>0.625</v>
          </cell>
          <cell r="GP676">
            <v>0.63600000000000001</v>
          </cell>
          <cell r="GQ676">
            <v>0.48499999999999999</v>
          </cell>
          <cell r="GR676">
            <v>0.73099999999999998</v>
          </cell>
          <cell r="GS676">
            <v>3.4000000000000002E-2</v>
          </cell>
          <cell r="GT676">
            <v>0.152</v>
          </cell>
          <cell r="GU676">
            <v>0.11700000000000001</v>
          </cell>
          <cell r="GV676">
            <v>0.11</v>
          </cell>
          <cell r="GW676">
            <v>2.7E-2</v>
          </cell>
          <cell r="GX676">
            <v>3.7999999999999999E-2</v>
          </cell>
          <cell r="GY676">
            <v>1.4999999999999999E-2</v>
          </cell>
          <cell r="GZ676">
            <v>0.03</v>
          </cell>
          <cell r="HA676">
            <v>1.9E-2</v>
          </cell>
          <cell r="HB676">
            <v>1.4999999999999999E-2</v>
          </cell>
          <cell r="HC676">
            <v>1.9E-2</v>
          </cell>
          <cell r="HD676">
            <v>1.9E-2</v>
          </cell>
          <cell r="HE676">
            <v>5.2999999999999999E-2</v>
          </cell>
          <cell r="HF676">
            <v>6.8000000000000005E-2</v>
          </cell>
          <cell r="HG676">
            <v>6.4000000000000001E-2</v>
          </cell>
          <cell r="HH676">
            <v>7.5999999999999998E-2</v>
          </cell>
          <cell r="HI676">
            <v>5.2999999999999999E-2</v>
          </cell>
          <cell r="HJ676">
            <v>6.0999999999999999E-2</v>
          </cell>
        </row>
        <row r="677">
          <cell r="G677" t="str">
            <v>WEST RIDGE</v>
          </cell>
          <cell r="L677" t="str">
            <v>Ravenswood-Ridge Elementary Network</v>
          </cell>
          <cell r="AB677">
            <v>610542</v>
          </cell>
          <cell r="AR677" t="str">
            <v>55</v>
          </cell>
          <cell r="AS677" t="str">
            <v>neutral</v>
          </cell>
          <cell r="AT677" t="str">
            <v>neutral</v>
          </cell>
          <cell r="AU677" t="str">
            <v>very strong</v>
          </cell>
          <cell r="AV677">
            <v>47</v>
          </cell>
          <cell r="AW677">
            <v>47</v>
          </cell>
          <cell r="AX677">
            <v>87</v>
          </cell>
          <cell r="AY677">
            <v>248</v>
          </cell>
          <cell r="AZ677">
            <v>70</v>
          </cell>
          <cell r="BA677">
            <v>84</v>
          </cell>
          <cell r="BB677">
            <v>17</v>
          </cell>
          <cell r="BC677">
            <v>58</v>
          </cell>
          <cell r="BI677">
            <v>8.0000000000000002E-3</v>
          </cell>
          <cell r="BJ677">
            <v>1.6E-2</v>
          </cell>
          <cell r="BK677">
            <v>2.4E-2</v>
          </cell>
          <cell r="BL677">
            <v>1.6E-2</v>
          </cell>
          <cell r="BM677">
            <v>4.8000000000000001E-2</v>
          </cell>
          <cell r="BN677">
            <v>8.5000000000000006E-2</v>
          </cell>
          <cell r="BO677">
            <v>7.2999999999999995E-2</v>
          </cell>
          <cell r="BP677">
            <v>5.1999999999999998E-2</v>
          </cell>
          <cell r="BQ677">
            <v>4.3999999999999997E-2</v>
          </cell>
          <cell r="BR677">
            <v>6.5000000000000002E-2</v>
          </cell>
          <cell r="BS677">
            <v>0.125</v>
          </cell>
          <cell r="BT677">
            <v>0.18099999999999999</v>
          </cell>
          <cell r="BU677">
            <v>0.29399999999999998</v>
          </cell>
          <cell r="BV677">
            <v>0.23</v>
          </cell>
          <cell r="BW677">
            <v>0.29799999999999999</v>
          </cell>
          <cell r="BX677">
            <v>0.19400000000000001</v>
          </cell>
          <cell r="BY677">
            <v>0.38300000000000001</v>
          </cell>
          <cell r="BZ677">
            <v>0.28999999999999998</v>
          </cell>
          <cell r="CA677">
            <v>2.4E-2</v>
          </cell>
          <cell r="CB677">
            <v>1.6E-2</v>
          </cell>
          <cell r="CC677">
            <v>4.0000000000000001E-3</v>
          </cell>
          <cell r="CD677">
            <v>2.8000000000000001E-2</v>
          </cell>
          <cell r="CE677">
            <v>1.6E-2</v>
          </cell>
          <cell r="CF677">
            <v>0.04</v>
          </cell>
          <cell r="CG677">
            <v>0.60099999999999998</v>
          </cell>
          <cell r="CH677">
            <v>0.68500000000000005</v>
          </cell>
          <cell r="CI677">
            <v>0.629</v>
          </cell>
          <cell r="CJ677">
            <v>0.69799999999999995</v>
          </cell>
          <cell r="CK677">
            <v>0.42699999999999999</v>
          </cell>
          <cell r="CL677">
            <v>0.40300000000000002</v>
          </cell>
          <cell r="CM677">
            <v>8.0000000000000002E-3</v>
          </cell>
          <cell r="CN677">
            <v>8.0000000000000002E-3</v>
          </cell>
          <cell r="CO677">
            <v>4.0000000000000001E-3</v>
          </cell>
          <cell r="CP677">
            <v>4.0000000000000001E-3</v>
          </cell>
          <cell r="CQ677">
            <v>8.0000000000000002E-3</v>
          </cell>
          <cell r="CR677">
            <v>1.2E-2</v>
          </cell>
          <cell r="CS677">
            <v>4.3999999999999997E-2</v>
          </cell>
          <cell r="CT677">
            <v>0.105</v>
          </cell>
          <cell r="CU677">
            <v>4.3999999999999997E-2</v>
          </cell>
          <cell r="CV677">
            <v>8.0000000000000002E-3</v>
          </cell>
          <cell r="CW677">
            <v>0.02</v>
          </cell>
          <cell r="CX677">
            <v>3.2000000000000001E-2</v>
          </cell>
          <cell r="CY677">
            <v>4.3999999999999997E-2</v>
          </cell>
          <cell r="CZ677">
            <v>2.4E-2</v>
          </cell>
          <cell r="DA677">
            <v>5.6000000000000001E-2</v>
          </cell>
          <cell r="DB677">
            <v>5.1999999999999998E-2</v>
          </cell>
          <cell r="DC677">
            <v>9.2999999999999999E-2</v>
          </cell>
          <cell r="DD677">
            <v>7.2999999999999995E-2</v>
          </cell>
          <cell r="DE677">
            <v>0.11700000000000001</v>
          </cell>
          <cell r="DF677">
            <v>0.17699999999999999</v>
          </cell>
          <cell r="DG677">
            <v>0.24199999999999999</v>
          </cell>
          <cell r="DH677">
            <v>0.20599999999999999</v>
          </cell>
          <cell r="DI677">
            <v>0.218</v>
          </cell>
          <cell r="DJ677">
            <v>0.25800000000000001</v>
          </cell>
          <cell r="DK677">
            <v>0.222</v>
          </cell>
          <cell r="DL677">
            <v>0.20200000000000001</v>
          </cell>
          <cell r="DM677">
            <v>0.214</v>
          </cell>
          <cell r="DN677">
            <v>4.0000000000000001E-3</v>
          </cell>
          <cell r="DO677">
            <v>4.0000000000000001E-3</v>
          </cell>
          <cell r="DP677">
            <v>1.6E-2</v>
          </cell>
          <cell r="DQ677">
            <v>8.0000000000000002E-3</v>
          </cell>
          <cell r="DR677">
            <v>8.0000000000000002E-3</v>
          </cell>
          <cell r="DS677">
            <v>1.2E-2</v>
          </cell>
          <cell r="DT677">
            <v>4.0000000000000001E-3</v>
          </cell>
          <cell r="DU677">
            <v>1.6E-2</v>
          </cell>
          <cell r="DV677">
            <v>1.6E-2</v>
          </cell>
          <cell r="DW677">
            <v>0.86299999999999999</v>
          </cell>
          <cell r="DX677">
            <v>0.79</v>
          </cell>
          <cell r="DY677">
            <v>0.70599999999999996</v>
          </cell>
          <cell r="DZ677">
            <v>0.73799999999999999</v>
          </cell>
          <cell r="EA677">
            <v>0.74199999999999999</v>
          </cell>
          <cell r="EB677">
            <v>0.66100000000000003</v>
          </cell>
          <cell r="EC677">
            <v>0.67700000000000005</v>
          </cell>
          <cell r="ED677">
            <v>0.58499999999999996</v>
          </cell>
          <cell r="EE677">
            <v>0.65300000000000002</v>
          </cell>
          <cell r="EF677">
            <v>0.41099999999999998</v>
          </cell>
          <cell r="EG677">
            <v>4.0000000000000001E-3</v>
          </cell>
          <cell r="EH677">
            <v>0</v>
          </cell>
          <cell r="EJ677">
            <v>0.23799999999999999</v>
          </cell>
          <cell r="EK677">
            <v>2.4E-2</v>
          </cell>
          <cell r="EL677">
            <v>3.2000000000000001E-2</v>
          </cell>
          <cell r="EN677">
            <v>0.10100000000000001</v>
          </cell>
          <cell r="EO677">
            <v>0.25</v>
          </cell>
          <cell r="EP677">
            <v>0.14899999999999999</v>
          </cell>
          <cell r="ER677">
            <v>6.9000000000000006E-2</v>
          </cell>
          <cell r="ES677">
            <v>3.5999999999999997E-2</v>
          </cell>
          <cell r="ET677">
            <v>5.1999999999999998E-2</v>
          </cell>
          <cell r="EV677">
            <v>0.18099999999999999</v>
          </cell>
          <cell r="EW677">
            <v>0.68500000000000005</v>
          </cell>
          <cell r="EX677">
            <v>0.76600000000000001</v>
          </cell>
          <cell r="EZ677">
            <v>8.58</v>
          </cell>
          <cell r="FA677">
            <v>8.0000000000000002E-3</v>
          </cell>
          <cell r="FB677">
            <v>8.0000000000000002E-3</v>
          </cell>
          <cell r="FC677">
            <v>1.2E-2</v>
          </cell>
          <cell r="FD677">
            <v>0.02</v>
          </cell>
          <cell r="FE677">
            <v>2.4E-2</v>
          </cell>
          <cell r="FF677">
            <v>4.3999999999999997E-2</v>
          </cell>
          <cell r="FG677">
            <v>8.1000000000000003E-2</v>
          </cell>
          <cell r="FH677">
            <v>0.161</v>
          </cell>
          <cell r="FI677">
            <v>0.14099999999999999</v>
          </cell>
          <cell r="FJ677">
            <v>0.45200000000000001</v>
          </cell>
          <cell r="FK677">
            <v>4.8000000000000001E-2</v>
          </cell>
          <cell r="GA677">
            <v>0</v>
          </cell>
          <cell r="GB677">
            <v>4.0000000000000001E-3</v>
          </cell>
          <cell r="GC677">
            <v>0</v>
          </cell>
          <cell r="GD677">
            <v>4.0000000000000001E-3</v>
          </cell>
          <cell r="GE677">
            <v>0.13700000000000001</v>
          </cell>
          <cell r="GF677">
            <v>0</v>
          </cell>
          <cell r="GG677">
            <v>0.13700000000000001</v>
          </cell>
          <cell r="GH677">
            <v>0.13700000000000001</v>
          </cell>
          <cell r="GI677">
            <v>0.129</v>
          </cell>
          <cell r="GJ677">
            <v>0.125</v>
          </cell>
          <cell r="GK677">
            <v>0.22600000000000001</v>
          </cell>
          <cell r="GL677">
            <v>0.105</v>
          </cell>
          <cell r="GM677">
            <v>0.73</v>
          </cell>
          <cell r="GN677">
            <v>0.59299999999999997</v>
          </cell>
          <cell r="GO677">
            <v>0.70199999999999996</v>
          </cell>
          <cell r="GP677">
            <v>0.72199999999999998</v>
          </cell>
          <cell r="GQ677">
            <v>0.45600000000000002</v>
          </cell>
          <cell r="GR677">
            <v>0.75</v>
          </cell>
          <cell r="GS677">
            <v>0.06</v>
          </cell>
          <cell r="GT677">
            <v>0.185</v>
          </cell>
          <cell r="GU677">
            <v>9.7000000000000003E-2</v>
          </cell>
          <cell r="GV677">
            <v>6.9000000000000006E-2</v>
          </cell>
          <cell r="GW677">
            <v>9.7000000000000003E-2</v>
          </cell>
          <cell r="GX677">
            <v>6.9000000000000006E-2</v>
          </cell>
          <cell r="GY677">
            <v>2.4E-2</v>
          </cell>
          <cell r="GZ677">
            <v>2.8000000000000001E-2</v>
          </cell>
          <cell r="HA677">
            <v>3.2000000000000001E-2</v>
          </cell>
          <cell r="HB677">
            <v>3.2000000000000001E-2</v>
          </cell>
          <cell r="HC677">
            <v>3.2000000000000001E-2</v>
          </cell>
          <cell r="HD677">
            <v>3.2000000000000001E-2</v>
          </cell>
          <cell r="HE677">
            <v>4.8000000000000001E-2</v>
          </cell>
          <cell r="HF677">
            <v>5.1999999999999998E-2</v>
          </cell>
          <cell r="HG677">
            <v>0.04</v>
          </cell>
          <cell r="HH677">
            <v>4.8000000000000001E-2</v>
          </cell>
          <cell r="HI677">
            <v>5.1999999999999998E-2</v>
          </cell>
          <cell r="HJ677">
            <v>4.3999999999999997E-2</v>
          </cell>
        </row>
        <row r="678">
          <cell r="G678" t="str">
            <v>SOLORIO HS</v>
          </cell>
          <cell r="L678" t="str">
            <v>AUSL Schools</v>
          </cell>
          <cell r="AB678">
            <v>610543</v>
          </cell>
          <cell r="AR678" t="str">
            <v>59</v>
          </cell>
          <cell r="AS678" t="str">
            <v>neutral</v>
          </cell>
          <cell r="AT678" t="str">
            <v>strong</v>
          </cell>
          <cell r="AU678" t="str">
            <v>strong</v>
          </cell>
          <cell r="AV678">
            <v>51</v>
          </cell>
          <cell r="AW678">
            <v>64</v>
          </cell>
          <cell r="AX678">
            <v>76</v>
          </cell>
          <cell r="AY678">
            <v>292</v>
          </cell>
          <cell r="AZ678">
            <v>6</v>
          </cell>
          <cell r="BA678">
            <v>0</v>
          </cell>
          <cell r="BB678">
            <v>8</v>
          </cell>
          <cell r="BC678">
            <v>269</v>
          </cell>
          <cell r="BI678">
            <v>1.7000000000000001E-2</v>
          </cell>
          <cell r="BJ678">
            <v>1.4E-2</v>
          </cell>
          <cell r="BK678">
            <v>1.4E-2</v>
          </cell>
          <cell r="BL678">
            <v>3.4000000000000002E-2</v>
          </cell>
          <cell r="BM678">
            <v>3.1E-2</v>
          </cell>
          <cell r="BN678">
            <v>8.8999999999999996E-2</v>
          </cell>
          <cell r="BO678">
            <v>9.1999999999999998E-2</v>
          </cell>
          <cell r="BP678">
            <v>5.0999999999999997E-2</v>
          </cell>
          <cell r="BQ678">
            <v>5.8000000000000003E-2</v>
          </cell>
          <cell r="BR678">
            <v>6.5000000000000002E-2</v>
          </cell>
          <cell r="BS678">
            <v>9.6000000000000002E-2</v>
          </cell>
          <cell r="BT678">
            <v>0.188</v>
          </cell>
          <cell r="BU678">
            <v>0.44500000000000001</v>
          </cell>
          <cell r="BV678">
            <v>0.36299999999999999</v>
          </cell>
          <cell r="BW678">
            <v>0.45500000000000002</v>
          </cell>
          <cell r="BX678">
            <v>0.315</v>
          </cell>
          <cell r="BY678">
            <v>0.41399999999999998</v>
          </cell>
          <cell r="BZ678">
            <v>0.34599999999999997</v>
          </cell>
          <cell r="CA678">
            <v>2.4E-2</v>
          </cell>
          <cell r="CB678">
            <v>2.1000000000000001E-2</v>
          </cell>
          <cell r="CC678">
            <v>4.8000000000000001E-2</v>
          </cell>
          <cell r="CD678">
            <v>3.1E-2</v>
          </cell>
          <cell r="CE678">
            <v>2.4E-2</v>
          </cell>
          <cell r="CF678">
            <v>4.8000000000000001E-2</v>
          </cell>
          <cell r="CG678">
            <v>0.42099999999999999</v>
          </cell>
          <cell r="CH678">
            <v>0.55100000000000005</v>
          </cell>
          <cell r="CI678">
            <v>0.42499999999999999</v>
          </cell>
          <cell r="CJ678">
            <v>0.55500000000000005</v>
          </cell>
          <cell r="CK678">
            <v>0.435</v>
          </cell>
          <cell r="CL678">
            <v>0.32900000000000001</v>
          </cell>
          <cell r="CM678">
            <v>7.0000000000000001E-3</v>
          </cell>
          <cell r="CN678">
            <v>3.0000000000000001E-3</v>
          </cell>
          <cell r="CO678">
            <v>0</v>
          </cell>
          <cell r="CP678">
            <v>7.0000000000000001E-3</v>
          </cell>
          <cell r="CQ678">
            <v>3.0000000000000001E-3</v>
          </cell>
          <cell r="CR678">
            <v>0.01</v>
          </cell>
          <cell r="CS678">
            <v>4.4999999999999998E-2</v>
          </cell>
          <cell r="CT678">
            <v>0.106</v>
          </cell>
          <cell r="CU678">
            <v>5.0999999999999997E-2</v>
          </cell>
          <cell r="CV678">
            <v>1.7000000000000001E-2</v>
          </cell>
          <cell r="CW678">
            <v>3.1E-2</v>
          </cell>
          <cell r="CX678">
            <v>2.4E-2</v>
          </cell>
          <cell r="CY678">
            <v>4.1000000000000002E-2</v>
          </cell>
          <cell r="CZ678">
            <v>2.1000000000000001E-2</v>
          </cell>
          <cell r="DA678">
            <v>3.1E-2</v>
          </cell>
          <cell r="DB678">
            <v>9.1999999999999998E-2</v>
          </cell>
          <cell r="DC678">
            <v>0.154</v>
          </cell>
          <cell r="DD678">
            <v>8.8999999999999996E-2</v>
          </cell>
          <cell r="DE678">
            <v>0.22600000000000001</v>
          </cell>
          <cell r="DF678">
            <v>0.22900000000000001</v>
          </cell>
          <cell r="DG678">
            <v>0.29799999999999999</v>
          </cell>
          <cell r="DH678">
            <v>0.318</v>
          </cell>
          <cell r="DI678">
            <v>0.27100000000000002</v>
          </cell>
          <cell r="DJ678">
            <v>0.28799999999999998</v>
          </cell>
          <cell r="DK678">
            <v>0.32900000000000001</v>
          </cell>
          <cell r="DL678">
            <v>0.312</v>
          </cell>
          <cell r="DM678">
            <v>0.32500000000000001</v>
          </cell>
          <cell r="DN678">
            <v>2.4E-2</v>
          </cell>
          <cell r="DO678">
            <v>1.7000000000000001E-2</v>
          </cell>
          <cell r="DP678">
            <v>2.7E-2</v>
          </cell>
          <cell r="DQ678">
            <v>3.4000000000000002E-2</v>
          </cell>
          <cell r="DR678">
            <v>2.4E-2</v>
          </cell>
          <cell r="DS678">
            <v>2.7E-2</v>
          </cell>
          <cell r="DT678">
            <v>2.4E-2</v>
          </cell>
          <cell r="DU678">
            <v>3.7999999999999999E-2</v>
          </cell>
          <cell r="DV678">
            <v>4.1000000000000002E-2</v>
          </cell>
          <cell r="DW678">
            <v>0.72599999999999998</v>
          </cell>
          <cell r="DX678">
            <v>0.71899999999999997</v>
          </cell>
          <cell r="DY678">
            <v>0.65100000000000002</v>
          </cell>
          <cell r="DZ678">
            <v>0.59899999999999998</v>
          </cell>
          <cell r="EA678">
            <v>0.68200000000000005</v>
          </cell>
          <cell r="EB678">
            <v>0.64400000000000002</v>
          </cell>
          <cell r="EC678">
            <v>0.51</v>
          </cell>
          <cell r="ED678">
            <v>0.39</v>
          </cell>
          <cell r="EE678">
            <v>0.49299999999999999</v>
          </cell>
          <cell r="EF678">
            <v>0.36599999999999999</v>
          </cell>
          <cell r="EG678">
            <v>4.1000000000000002E-2</v>
          </cell>
          <cell r="EH678">
            <v>1.4E-2</v>
          </cell>
          <cell r="EJ678">
            <v>0.216</v>
          </cell>
          <cell r="EK678">
            <v>7.9000000000000001E-2</v>
          </cell>
          <cell r="EL678">
            <v>5.5E-2</v>
          </cell>
          <cell r="EN678">
            <v>0.16400000000000001</v>
          </cell>
          <cell r="EO678">
            <v>0.34599999999999997</v>
          </cell>
          <cell r="EP678">
            <v>0.29099999999999998</v>
          </cell>
          <cell r="ER678">
            <v>0.113</v>
          </cell>
          <cell r="ES678">
            <v>8.2000000000000003E-2</v>
          </cell>
          <cell r="ET678">
            <v>9.9000000000000005E-2</v>
          </cell>
          <cell r="EV678">
            <v>0.14000000000000001</v>
          </cell>
          <cell r="EW678">
            <v>0.45200000000000001</v>
          </cell>
          <cell r="EX678">
            <v>0.54100000000000004</v>
          </cell>
          <cell r="EZ678">
            <v>8.77</v>
          </cell>
          <cell r="FA678">
            <v>7.0000000000000001E-3</v>
          </cell>
          <cell r="FB678">
            <v>7.0000000000000001E-3</v>
          </cell>
          <cell r="FC678">
            <v>7.0000000000000001E-3</v>
          </cell>
          <cell r="FD678">
            <v>3.0000000000000001E-3</v>
          </cell>
          <cell r="FE678">
            <v>4.1000000000000002E-2</v>
          </cell>
          <cell r="FF678">
            <v>3.7999999999999999E-2</v>
          </cell>
          <cell r="FG678">
            <v>5.0999999999999997E-2</v>
          </cell>
          <cell r="FH678">
            <v>0.11600000000000001</v>
          </cell>
          <cell r="FI678">
            <v>0.19900000000000001</v>
          </cell>
          <cell r="FJ678">
            <v>0.44500000000000001</v>
          </cell>
          <cell r="FK678">
            <v>8.5999999999999993E-2</v>
          </cell>
          <cell r="GA678">
            <v>7.0000000000000001E-3</v>
          </cell>
          <cell r="GB678">
            <v>0.01</v>
          </cell>
          <cell r="GC678">
            <v>3.0000000000000001E-3</v>
          </cell>
          <cell r="GD678">
            <v>0.01</v>
          </cell>
          <cell r="GE678">
            <v>0.123</v>
          </cell>
          <cell r="GF678">
            <v>7.0000000000000001E-3</v>
          </cell>
          <cell r="GG678">
            <v>0.247</v>
          </cell>
          <cell r="GH678">
            <v>0.24</v>
          </cell>
          <cell r="GI678">
            <v>0.20499999999999999</v>
          </cell>
          <cell r="GJ678">
            <v>0.192</v>
          </cell>
          <cell r="GK678">
            <v>0.32200000000000001</v>
          </cell>
          <cell r="GL678">
            <v>0.185</v>
          </cell>
          <cell r="GM678">
            <v>0.53800000000000003</v>
          </cell>
          <cell r="GN678">
            <v>0.52700000000000002</v>
          </cell>
          <cell r="GO678">
            <v>0.62</v>
          </cell>
          <cell r="GP678">
            <v>0.63400000000000001</v>
          </cell>
          <cell r="GQ678">
            <v>0.34899999999999998</v>
          </cell>
          <cell r="GR678">
            <v>0.65400000000000003</v>
          </cell>
          <cell r="GS678">
            <v>8.8999999999999996E-2</v>
          </cell>
          <cell r="GT678">
            <v>8.8999999999999996E-2</v>
          </cell>
          <cell r="GU678">
            <v>5.8000000000000003E-2</v>
          </cell>
          <cell r="GV678">
            <v>4.1000000000000002E-2</v>
          </cell>
          <cell r="GW678">
            <v>8.5999999999999993E-2</v>
          </cell>
          <cell r="GX678">
            <v>4.1000000000000002E-2</v>
          </cell>
          <cell r="GY678">
            <v>3.7999999999999999E-2</v>
          </cell>
          <cell r="GZ678">
            <v>2.4E-2</v>
          </cell>
          <cell r="HA678">
            <v>2.4E-2</v>
          </cell>
          <cell r="HB678">
            <v>2.1000000000000001E-2</v>
          </cell>
          <cell r="HC678">
            <v>2.1000000000000001E-2</v>
          </cell>
          <cell r="HD678">
            <v>2.7E-2</v>
          </cell>
          <cell r="HE678">
            <v>8.2000000000000003E-2</v>
          </cell>
          <cell r="HF678">
            <v>0.11</v>
          </cell>
          <cell r="HG678">
            <v>8.8999999999999996E-2</v>
          </cell>
          <cell r="HH678">
            <v>0.10299999999999999</v>
          </cell>
          <cell r="HI678">
            <v>9.9000000000000005E-2</v>
          </cell>
          <cell r="HJ678">
            <v>8.5999999999999993E-2</v>
          </cell>
        </row>
        <row r="679">
          <cell r="G679" t="str">
            <v>AZUELA</v>
          </cell>
          <cell r="L679" t="str">
            <v>Midway Elementary Network</v>
          </cell>
          <cell r="AB679">
            <v>610544</v>
          </cell>
          <cell r="AR679" t="str">
            <v>&lt; 30</v>
          </cell>
          <cell r="AS679" t="str">
            <v/>
          </cell>
          <cell r="AT679" t="str">
            <v/>
          </cell>
          <cell r="AU679" t="str">
            <v/>
          </cell>
        </row>
        <row r="680">
          <cell r="G680" t="str">
            <v>SOUTH SHORE INTL HS</v>
          </cell>
          <cell r="L680" t="str">
            <v>South Side High School Network</v>
          </cell>
          <cell r="AB680">
            <v>610547</v>
          </cell>
          <cell r="AR680" t="str">
            <v>&lt; 30</v>
          </cell>
          <cell r="AS680" t="str">
            <v/>
          </cell>
          <cell r="AT680" t="str">
            <v/>
          </cell>
          <cell r="AU680" t="str">
            <v/>
          </cell>
        </row>
        <row r="681">
          <cell r="G681" t="str">
            <v>STEM ES</v>
          </cell>
          <cell r="L681" t="str">
            <v>Fulton Elementary Network</v>
          </cell>
          <cell r="AB681">
            <v>610548</v>
          </cell>
          <cell r="AR681" t="str">
            <v>55</v>
          </cell>
          <cell r="AS681" t="str">
            <v>strong</v>
          </cell>
          <cell r="AT681" t="str">
            <v>neutral</v>
          </cell>
          <cell r="AU681" t="str">
            <v>very strong</v>
          </cell>
          <cell r="AV681">
            <v>62</v>
          </cell>
          <cell r="AW681">
            <v>58</v>
          </cell>
          <cell r="AX681">
            <v>90</v>
          </cell>
          <cell r="AY681">
            <v>113</v>
          </cell>
          <cell r="AZ681">
            <v>23</v>
          </cell>
          <cell r="BA681">
            <v>21</v>
          </cell>
          <cell r="BB681">
            <v>30</v>
          </cell>
          <cell r="BC681">
            <v>24</v>
          </cell>
          <cell r="BI681">
            <v>2.7E-2</v>
          </cell>
          <cell r="BJ681">
            <v>2.7E-2</v>
          </cell>
          <cell r="BK681">
            <v>2.7E-2</v>
          </cell>
          <cell r="BL681">
            <v>0</v>
          </cell>
          <cell r="BM681">
            <v>2.7E-2</v>
          </cell>
          <cell r="BN681">
            <v>5.2999999999999999E-2</v>
          </cell>
          <cell r="BO681">
            <v>5.2999999999999999E-2</v>
          </cell>
          <cell r="BP681">
            <v>6.2E-2</v>
          </cell>
          <cell r="BQ681">
            <v>3.5000000000000003E-2</v>
          </cell>
          <cell r="BR681">
            <v>8.9999999999999993E-3</v>
          </cell>
          <cell r="BS681">
            <v>7.0999999999999994E-2</v>
          </cell>
          <cell r="BT681">
            <v>0.23</v>
          </cell>
          <cell r="BU681">
            <v>0.28299999999999997</v>
          </cell>
          <cell r="BV681">
            <v>0.15</v>
          </cell>
          <cell r="BW681">
            <v>0.21199999999999999</v>
          </cell>
          <cell r="BX681">
            <v>8.7999999999999995E-2</v>
          </cell>
          <cell r="BY681">
            <v>0.29199999999999998</v>
          </cell>
          <cell r="BZ681">
            <v>0.25700000000000001</v>
          </cell>
          <cell r="CA681">
            <v>0</v>
          </cell>
          <cell r="CB681">
            <v>8.9999999999999993E-3</v>
          </cell>
          <cell r="CC681">
            <v>8.9999999999999993E-3</v>
          </cell>
          <cell r="CD681">
            <v>1.7999999999999999E-2</v>
          </cell>
          <cell r="CE681">
            <v>0</v>
          </cell>
          <cell r="CF681">
            <v>1.7999999999999999E-2</v>
          </cell>
          <cell r="CG681">
            <v>0.63700000000000001</v>
          </cell>
          <cell r="CH681">
            <v>0.752</v>
          </cell>
          <cell r="CI681">
            <v>0.71699999999999997</v>
          </cell>
          <cell r="CJ681">
            <v>0.88500000000000001</v>
          </cell>
          <cell r="CK681">
            <v>0.61099999999999999</v>
          </cell>
          <cell r="CL681">
            <v>0.442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8.9999999999999993E-3</v>
          </cell>
          <cell r="CS681">
            <v>8.9999999999999993E-3</v>
          </cell>
          <cell r="CT681">
            <v>3.5000000000000003E-2</v>
          </cell>
          <cell r="CU681">
            <v>2.7E-2</v>
          </cell>
          <cell r="CV681">
            <v>8.9999999999999993E-3</v>
          </cell>
          <cell r="CW681">
            <v>8.9999999999999993E-3</v>
          </cell>
          <cell r="CX681">
            <v>1.7999999999999999E-2</v>
          </cell>
          <cell r="CY681">
            <v>2.7E-2</v>
          </cell>
          <cell r="CZ681">
            <v>1.7999999999999999E-2</v>
          </cell>
          <cell r="DA681">
            <v>7.0999999999999994E-2</v>
          </cell>
          <cell r="DB681">
            <v>7.0999999999999994E-2</v>
          </cell>
          <cell r="DC681">
            <v>0.13300000000000001</v>
          </cell>
          <cell r="DD681">
            <v>0.106</v>
          </cell>
          <cell r="DE681">
            <v>8.7999999999999995E-2</v>
          </cell>
          <cell r="DF681">
            <v>0.14199999999999999</v>
          </cell>
          <cell r="DG681">
            <v>0.17699999999999999</v>
          </cell>
          <cell r="DH681">
            <v>9.7000000000000003E-2</v>
          </cell>
          <cell r="DI681">
            <v>0.14199999999999999</v>
          </cell>
          <cell r="DJ681">
            <v>0.26500000000000001</v>
          </cell>
          <cell r="DK681">
            <v>0.248</v>
          </cell>
          <cell r="DL681">
            <v>0.23899999999999999</v>
          </cell>
          <cell r="DM681">
            <v>0.21199999999999999</v>
          </cell>
          <cell r="DN681">
            <v>8.9999999999999993E-3</v>
          </cell>
          <cell r="DO681">
            <v>1.7999999999999999E-2</v>
          </cell>
          <cell r="DP681">
            <v>8.9999999999999993E-3</v>
          </cell>
          <cell r="DQ681">
            <v>1.7999999999999999E-2</v>
          </cell>
          <cell r="DR681">
            <v>1.7999999999999999E-2</v>
          </cell>
          <cell r="DS681">
            <v>8.9999999999999993E-3</v>
          </cell>
          <cell r="DT681">
            <v>2.7E-2</v>
          </cell>
          <cell r="DU681">
            <v>3.5000000000000003E-2</v>
          </cell>
          <cell r="DV681">
            <v>4.3999999999999997E-2</v>
          </cell>
          <cell r="DW681">
            <v>0.89400000000000002</v>
          </cell>
          <cell r="DX681">
            <v>0.83199999999999996</v>
          </cell>
          <cell r="DY681">
            <v>0.79600000000000004</v>
          </cell>
          <cell r="DZ681">
            <v>0.85799999999999998</v>
          </cell>
          <cell r="EA681">
            <v>0.82299999999999995</v>
          </cell>
          <cell r="EB681">
            <v>0.64600000000000002</v>
          </cell>
          <cell r="EC681">
            <v>0.64600000000000002</v>
          </cell>
          <cell r="ED681">
            <v>0.55800000000000005</v>
          </cell>
          <cell r="EE681">
            <v>0.61099999999999999</v>
          </cell>
          <cell r="EF681">
            <v>0.628</v>
          </cell>
          <cell r="EG681">
            <v>4.3999999999999997E-2</v>
          </cell>
          <cell r="EH681">
            <v>3.5000000000000003E-2</v>
          </cell>
          <cell r="EJ681">
            <v>0.27400000000000002</v>
          </cell>
          <cell r="EK681">
            <v>8.9999999999999993E-3</v>
          </cell>
          <cell r="EL681">
            <v>8.9999999999999993E-3</v>
          </cell>
          <cell r="EN681">
            <v>4.3999999999999997E-2</v>
          </cell>
          <cell r="EO681">
            <v>0.17699999999999999</v>
          </cell>
          <cell r="EP681">
            <v>0.13300000000000001</v>
          </cell>
          <cell r="ER681">
            <v>3.5000000000000003E-2</v>
          </cell>
          <cell r="ES681">
            <v>5.2999999999999999E-2</v>
          </cell>
          <cell r="ET681">
            <v>7.0999999999999994E-2</v>
          </cell>
          <cell r="EV681">
            <v>1.7999999999999999E-2</v>
          </cell>
          <cell r="EW681">
            <v>0.71699999999999997</v>
          </cell>
          <cell r="EX681">
            <v>0.752</v>
          </cell>
          <cell r="EZ681">
            <v>9.32</v>
          </cell>
          <cell r="FA681">
            <v>0</v>
          </cell>
          <cell r="FB681">
            <v>0</v>
          </cell>
          <cell r="FC681">
            <v>0</v>
          </cell>
          <cell r="FD681">
            <v>8.9999999999999993E-3</v>
          </cell>
          <cell r="FE681">
            <v>8.9999999999999993E-3</v>
          </cell>
          <cell r="FF681">
            <v>1.7999999999999999E-2</v>
          </cell>
          <cell r="FG681">
            <v>5.2999999999999999E-2</v>
          </cell>
          <cell r="FH681">
            <v>8.7999999999999995E-2</v>
          </cell>
          <cell r="FI681">
            <v>0.16800000000000001</v>
          </cell>
          <cell r="FJ681">
            <v>0.63700000000000001</v>
          </cell>
          <cell r="FK681">
            <v>1.7999999999999999E-2</v>
          </cell>
          <cell r="GA681">
            <v>0</v>
          </cell>
          <cell r="GB681">
            <v>0</v>
          </cell>
          <cell r="GC681">
            <v>0</v>
          </cell>
          <cell r="GD681">
            <v>2.7E-2</v>
          </cell>
          <cell r="GE681">
            <v>2.7E-2</v>
          </cell>
          <cell r="GF681">
            <v>0</v>
          </cell>
          <cell r="GG681">
            <v>0.08</v>
          </cell>
          <cell r="GH681">
            <v>3.5000000000000003E-2</v>
          </cell>
          <cell r="GI681">
            <v>0.14199999999999999</v>
          </cell>
          <cell r="GJ681">
            <v>0.30099999999999999</v>
          </cell>
          <cell r="GK681">
            <v>0.372</v>
          </cell>
          <cell r="GL681">
            <v>0.08</v>
          </cell>
          <cell r="GM681">
            <v>0.90300000000000002</v>
          </cell>
          <cell r="GN681">
            <v>0.89400000000000002</v>
          </cell>
          <cell r="GO681">
            <v>0.78800000000000003</v>
          </cell>
          <cell r="GP681">
            <v>0.61099999999999999</v>
          </cell>
          <cell r="GQ681">
            <v>0.45100000000000001</v>
          </cell>
          <cell r="GR681">
            <v>0.90300000000000002</v>
          </cell>
          <cell r="GS681">
            <v>0</v>
          </cell>
          <cell r="GT681">
            <v>5.2999999999999999E-2</v>
          </cell>
          <cell r="GU681">
            <v>5.2999999999999999E-2</v>
          </cell>
          <cell r="GV681">
            <v>2.7E-2</v>
          </cell>
          <cell r="GW681">
            <v>0.08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4.3999999999999997E-2</v>
          </cell>
          <cell r="HD681">
            <v>0</v>
          </cell>
          <cell r="HE681">
            <v>1.7999999999999999E-2</v>
          </cell>
          <cell r="HF681">
            <v>1.7999999999999999E-2</v>
          </cell>
          <cell r="HG681">
            <v>1.7999999999999999E-2</v>
          </cell>
          <cell r="HH681">
            <v>3.5000000000000003E-2</v>
          </cell>
          <cell r="HI681">
            <v>2.7E-2</v>
          </cell>
          <cell r="HJ681">
            <v>1.7999999999999999E-2</v>
          </cell>
        </row>
        <row r="682">
          <cell r="G682" t="str">
            <v>BANNER NORTH ES</v>
          </cell>
          <cell r="L682" t="str">
            <v>Alternative Schools</v>
          </cell>
          <cell r="AB682">
            <v>610549</v>
          </cell>
          <cell r="AR682" t="str">
            <v>&lt; 30</v>
          </cell>
          <cell r="AS682" t="str">
            <v/>
          </cell>
          <cell r="AT682" t="str">
            <v/>
          </cell>
          <cell r="AU682" t="str">
            <v/>
          </cell>
        </row>
        <row r="683">
          <cell r="G683" t="str">
            <v>BANNER NORTH HS</v>
          </cell>
          <cell r="L683" t="str">
            <v>Alternative Schools</v>
          </cell>
          <cell r="AB683">
            <v>610550</v>
          </cell>
          <cell r="AR683" t="str">
            <v>&lt; 30</v>
          </cell>
          <cell r="AS683" t="str">
            <v/>
          </cell>
          <cell r="AT683" t="str">
            <v/>
          </cell>
          <cell r="AU683" t="str">
            <v/>
          </cell>
        </row>
        <row r="684">
          <cell r="G684" t="str">
            <v>MILBURN MIDDLE SCHOOL</v>
          </cell>
          <cell r="L684" t="str">
            <v>Alternative Schools</v>
          </cell>
          <cell r="AB684">
            <v>610551</v>
          </cell>
          <cell r="AR684" t="str">
            <v>&lt; 30</v>
          </cell>
          <cell r="AS684" t="str">
            <v/>
          </cell>
          <cell r="AT684" t="str">
            <v/>
          </cell>
          <cell r="AU684" t="str">
            <v/>
          </cell>
        </row>
        <row r="685">
          <cell r="G685" t="str">
            <v>MILBURN ALTERNATIVE HS</v>
          </cell>
          <cell r="L685" t="str">
            <v>Alternative Schools</v>
          </cell>
          <cell r="AB685">
            <v>610552</v>
          </cell>
          <cell r="AR685" t="str">
            <v>&lt; 30</v>
          </cell>
          <cell r="AS685" t="str">
            <v/>
          </cell>
          <cell r="AT685" t="str">
            <v/>
          </cell>
          <cell r="AU685" t="str">
            <v/>
          </cell>
        </row>
        <row r="686">
          <cell r="G686" t="str">
            <v>VIVIAN SUMMERS ALTERNATIVES ES</v>
          </cell>
          <cell r="L686" t="str">
            <v>Alternative Schools</v>
          </cell>
          <cell r="AB686">
            <v>610553</v>
          </cell>
          <cell r="AR686" t="str">
            <v>&lt; 30</v>
          </cell>
          <cell r="AS686" t="str">
            <v/>
          </cell>
          <cell r="AT686" t="str">
            <v/>
          </cell>
          <cell r="AU686" t="str">
            <v/>
          </cell>
        </row>
        <row r="687">
          <cell r="G687" t="str">
            <v>VIVIAN SUMMERS ALTERNATIVES HS</v>
          </cell>
          <cell r="L687" t="str">
            <v>Alternative Schools</v>
          </cell>
          <cell r="AB687">
            <v>610554</v>
          </cell>
          <cell r="AR687" t="str">
            <v>&lt; 30</v>
          </cell>
          <cell r="AS687" t="str">
            <v/>
          </cell>
          <cell r="AT687" t="str">
            <v/>
          </cell>
          <cell r="AU687" t="str">
            <v/>
          </cell>
        </row>
        <row r="688">
          <cell r="G688" t="str">
            <v>BANNER ACADEMY WEST HS</v>
          </cell>
          <cell r="L688" t="str">
            <v>Alternative Schools</v>
          </cell>
          <cell r="AB688">
            <v>610555</v>
          </cell>
          <cell r="AR688" t="str">
            <v>32</v>
          </cell>
          <cell r="AS688" t="str">
            <v>neutral</v>
          </cell>
          <cell r="AT688" t="str">
            <v>neutral</v>
          </cell>
          <cell r="AU688" t="str">
            <v>neutral</v>
          </cell>
          <cell r="AV688">
            <v>59</v>
          </cell>
          <cell r="AW688">
            <v>59</v>
          </cell>
          <cell r="AX688">
            <v>42</v>
          </cell>
          <cell r="AY688">
            <v>47</v>
          </cell>
          <cell r="AZ688">
            <v>2</v>
          </cell>
          <cell r="BA688">
            <v>0</v>
          </cell>
          <cell r="BB688">
            <v>41</v>
          </cell>
          <cell r="BC688">
            <v>1</v>
          </cell>
          <cell r="BI688">
            <v>0</v>
          </cell>
          <cell r="BJ688">
            <v>2.1000000000000001E-2</v>
          </cell>
          <cell r="BK688">
            <v>0</v>
          </cell>
          <cell r="BL688">
            <v>6.4000000000000001E-2</v>
          </cell>
          <cell r="BM688">
            <v>2.1000000000000001E-2</v>
          </cell>
          <cell r="BN688">
            <v>0.128</v>
          </cell>
          <cell r="BO688">
            <v>6.4000000000000001E-2</v>
          </cell>
          <cell r="BP688">
            <v>4.2999999999999997E-2</v>
          </cell>
          <cell r="BQ688">
            <v>8.5000000000000006E-2</v>
          </cell>
          <cell r="BR688">
            <v>8.5000000000000006E-2</v>
          </cell>
          <cell r="BS688">
            <v>0.14899999999999999</v>
          </cell>
          <cell r="BT688">
            <v>0.191</v>
          </cell>
          <cell r="BU688">
            <v>0.21299999999999999</v>
          </cell>
          <cell r="BV688">
            <v>0.21299999999999999</v>
          </cell>
          <cell r="BW688">
            <v>0.27700000000000002</v>
          </cell>
          <cell r="BX688">
            <v>0.191</v>
          </cell>
          <cell r="BY688">
            <v>0.34</v>
          </cell>
          <cell r="BZ688">
            <v>0.255</v>
          </cell>
          <cell r="CA688">
            <v>2.1000000000000001E-2</v>
          </cell>
          <cell r="CB688">
            <v>4.2999999999999997E-2</v>
          </cell>
          <cell r="CC688">
            <v>4.2999999999999997E-2</v>
          </cell>
          <cell r="CD688">
            <v>2.1000000000000001E-2</v>
          </cell>
          <cell r="CE688">
            <v>2.1000000000000001E-2</v>
          </cell>
          <cell r="CF688">
            <v>4.2999999999999997E-2</v>
          </cell>
          <cell r="CG688">
            <v>0.70199999999999996</v>
          </cell>
          <cell r="CH688">
            <v>0.68100000000000005</v>
          </cell>
          <cell r="CI688">
            <v>0.59599999999999997</v>
          </cell>
          <cell r="CJ688">
            <v>0.63800000000000001</v>
          </cell>
          <cell r="CK688">
            <v>0.46800000000000003</v>
          </cell>
          <cell r="CL688">
            <v>0.38300000000000001</v>
          </cell>
          <cell r="CM688">
            <v>0</v>
          </cell>
          <cell r="CN688">
            <v>0</v>
          </cell>
          <cell r="CO688">
            <v>2.1000000000000001E-2</v>
          </cell>
          <cell r="CP688">
            <v>2.1000000000000001E-2</v>
          </cell>
          <cell r="CQ688">
            <v>2.1000000000000001E-2</v>
          </cell>
          <cell r="CR688">
            <v>2.1000000000000001E-2</v>
          </cell>
          <cell r="CS688">
            <v>8.5000000000000006E-2</v>
          </cell>
          <cell r="CT688">
            <v>8.5000000000000006E-2</v>
          </cell>
          <cell r="CU688">
            <v>4.2999999999999997E-2</v>
          </cell>
          <cell r="CV688">
            <v>8.5000000000000006E-2</v>
          </cell>
          <cell r="CW688">
            <v>4.2999999999999997E-2</v>
          </cell>
          <cell r="CX688">
            <v>6.4000000000000001E-2</v>
          </cell>
          <cell r="CY688">
            <v>8.5000000000000006E-2</v>
          </cell>
          <cell r="CZ688">
            <v>4.2999999999999997E-2</v>
          </cell>
          <cell r="DA688">
            <v>0.191</v>
          </cell>
          <cell r="DB688">
            <v>0.14899999999999999</v>
          </cell>
          <cell r="DC688">
            <v>0.17</v>
          </cell>
          <cell r="DD688">
            <v>0.128</v>
          </cell>
          <cell r="DE688">
            <v>0.17</v>
          </cell>
          <cell r="DF688">
            <v>0.21299999999999999</v>
          </cell>
          <cell r="DG688">
            <v>0.17</v>
          </cell>
          <cell r="DH688">
            <v>0.106</v>
          </cell>
          <cell r="DI688">
            <v>0.23400000000000001</v>
          </cell>
          <cell r="DJ688">
            <v>0.27700000000000002</v>
          </cell>
          <cell r="DK688">
            <v>0.21299999999999999</v>
          </cell>
          <cell r="DL688">
            <v>0.23400000000000001</v>
          </cell>
          <cell r="DM688">
            <v>0.29799999999999999</v>
          </cell>
          <cell r="DN688">
            <v>2.1000000000000001E-2</v>
          </cell>
          <cell r="DO688">
            <v>2.1000000000000001E-2</v>
          </cell>
          <cell r="DP688">
            <v>2.1000000000000001E-2</v>
          </cell>
          <cell r="DQ688">
            <v>2.1000000000000001E-2</v>
          </cell>
          <cell r="DR688">
            <v>2.1000000000000001E-2</v>
          </cell>
          <cell r="DS688">
            <v>2.1000000000000001E-2</v>
          </cell>
          <cell r="DT688">
            <v>2.1000000000000001E-2</v>
          </cell>
          <cell r="DU688">
            <v>2.1000000000000001E-2</v>
          </cell>
          <cell r="DV688">
            <v>4.2999999999999997E-2</v>
          </cell>
          <cell r="DW688">
            <v>0.72299999999999998</v>
          </cell>
          <cell r="DX688">
            <v>0.72299999999999998</v>
          </cell>
          <cell r="DY688">
            <v>0.72299999999999998</v>
          </cell>
          <cell r="DZ688">
            <v>0.76600000000000001</v>
          </cell>
          <cell r="EA688">
            <v>0.68100000000000005</v>
          </cell>
          <cell r="EB688">
            <v>0.48899999999999999</v>
          </cell>
          <cell r="EC688">
            <v>0.53200000000000003</v>
          </cell>
          <cell r="ED688">
            <v>0.48899999999999999</v>
          </cell>
          <cell r="EE688">
            <v>0.48899999999999999</v>
          </cell>
          <cell r="EF688">
            <v>0.46800000000000003</v>
          </cell>
          <cell r="EG688">
            <v>2.1000000000000001E-2</v>
          </cell>
          <cell r="EH688">
            <v>2.1000000000000001E-2</v>
          </cell>
          <cell r="EJ688">
            <v>0.128</v>
          </cell>
          <cell r="EK688">
            <v>0.128</v>
          </cell>
          <cell r="EL688">
            <v>4.2999999999999997E-2</v>
          </cell>
          <cell r="EN688">
            <v>8.5000000000000006E-2</v>
          </cell>
          <cell r="EO688">
            <v>0.23400000000000001</v>
          </cell>
          <cell r="EP688">
            <v>0.29799999999999999</v>
          </cell>
          <cell r="ER688">
            <v>0.17</v>
          </cell>
          <cell r="ES688">
            <v>0.14899999999999999</v>
          </cell>
          <cell r="ET688">
            <v>0.14899999999999999</v>
          </cell>
          <cell r="EV688">
            <v>0.14899999999999999</v>
          </cell>
          <cell r="EW688">
            <v>0.46800000000000003</v>
          </cell>
          <cell r="EX688">
            <v>0.48899999999999999</v>
          </cell>
          <cell r="EZ688">
            <v>8.16</v>
          </cell>
          <cell r="FA688">
            <v>2.1000000000000001E-2</v>
          </cell>
          <cell r="FB688">
            <v>0</v>
          </cell>
          <cell r="FC688">
            <v>4.2999999999999997E-2</v>
          </cell>
          <cell r="FD688">
            <v>4.2999999999999997E-2</v>
          </cell>
          <cell r="FE688">
            <v>8.5000000000000006E-2</v>
          </cell>
          <cell r="FF688">
            <v>2.1000000000000001E-2</v>
          </cell>
          <cell r="FG688">
            <v>4.2999999999999997E-2</v>
          </cell>
          <cell r="FH688">
            <v>0.106</v>
          </cell>
          <cell r="FI688">
            <v>8.5000000000000006E-2</v>
          </cell>
          <cell r="FJ688">
            <v>0.46800000000000003</v>
          </cell>
          <cell r="FK688">
            <v>8.5000000000000006E-2</v>
          </cell>
          <cell r="GA688">
            <v>2.1000000000000001E-2</v>
          </cell>
          <cell r="GB688">
            <v>2.1000000000000001E-2</v>
          </cell>
          <cell r="GC688">
            <v>4.2999999999999997E-2</v>
          </cell>
          <cell r="GD688">
            <v>8.5000000000000006E-2</v>
          </cell>
          <cell r="GE688">
            <v>0.14899999999999999</v>
          </cell>
          <cell r="GF688">
            <v>2.1000000000000001E-2</v>
          </cell>
          <cell r="GG688">
            <v>0.34</v>
          </cell>
          <cell r="GH688">
            <v>0.31900000000000001</v>
          </cell>
          <cell r="GI688">
            <v>0.27700000000000002</v>
          </cell>
          <cell r="GJ688">
            <v>0.21299999999999999</v>
          </cell>
          <cell r="GK688">
            <v>0.23400000000000001</v>
          </cell>
          <cell r="GL688">
            <v>0.38300000000000001</v>
          </cell>
          <cell r="GM688">
            <v>0.34</v>
          </cell>
          <cell r="GN688">
            <v>0.34</v>
          </cell>
          <cell r="GO688">
            <v>0.27700000000000002</v>
          </cell>
          <cell r="GP688">
            <v>0.27700000000000002</v>
          </cell>
          <cell r="GQ688">
            <v>0.27700000000000002</v>
          </cell>
          <cell r="GR688">
            <v>0.34</v>
          </cell>
          <cell r="GS688">
            <v>0.106</v>
          </cell>
          <cell r="GT688">
            <v>8.5000000000000006E-2</v>
          </cell>
          <cell r="GU688">
            <v>0.17</v>
          </cell>
          <cell r="GV688">
            <v>0.191</v>
          </cell>
          <cell r="GW688">
            <v>0.106</v>
          </cell>
          <cell r="GX688">
            <v>2.1000000000000001E-2</v>
          </cell>
          <cell r="GY688">
            <v>8.5000000000000006E-2</v>
          </cell>
          <cell r="GZ688">
            <v>0.106</v>
          </cell>
          <cell r="HA688">
            <v>8.5000000000000006E-2</v>
          </cell>
          <cell r="HB688">
            <v>6.4000000000000001E-2</v>
          </cell>
          <cell r="HC688">
            <v>4.2999999999999997E-2</v>
          </cell>
          <cell r="HD688">
            <v>0.106</v>
          </cell>
          <cell r="HE688">
            <v>0.106</v>
          </cell>
          <cell r="HF688">
            <v>0.128</v>
          </cell>
          <cell r="HG688">
            <v>0.14899999999999999</v>
          </cell>
          <cell r="HH688">
            <v>0.17</v>
          </cell>
          <cell r="HI688">
            <v>0.191</v>
          </cell>
          <cell r="HJ688">
            <v>0.128</v>
          </cell>
        </row>
        <row r="689">
          <cell r="G689" t="str">
            <v>BANNER ACADEMY SOUTH HS</v>
          </cell>
          <cell r="L689" t="str">
            <v>Alternative Schools</v>
          </cell>
          <cell r="AB689">
            <v>610556</v>
          </cell>
          <cell r="AR689" t="str">
            <v>&lt; 30</v>
          </cell>
          <cell r="AS689" t="str">
            <v/>
          </cell>
          <cell r="AT689" t="str">
            <v/>
          </cell>
          <cell r="AU689" t="str">
            <v/>
          </cell>
        </row>
        <row r="690">
          <cell r="G690" t="str">
            <v>PATHWAYS EDUCATION HS</v>
          </cell>
          <cell r="L690" t="str">
            <v>Alternative Schools</v>
          </cell>
          <cell r="AB690">
            <v>610557</v>
          </cell>
          <cell r="AR690" t="str">
            <v>&lt; 30</v>
          </cell>
          <cell r="AS690" t="str">
            <v/>
          </cell>
          <cell r="AT690" t="str">
            <v/>
          </cell>
          <cell r="AU690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workbookViewId="0">
      <selection sqref="A1:K1"/>
    </sheetView>
  </sheetViews>
  <sheetFormatPr defaultRowHeight="15" x14ac:dyDescent="0.25"/>
  <sheetData>
    <row r="1" spans="1:11" x14ac:dyDescent="0.25">
      <c r="A1" s="199" t="s">
        <v>6540</v>
      </c>
      <c r="B1" s="200"/>
      <c r="C1" s="200"/>
      <c r="D1" s="200"/>
      <c r="E1" s="200"/>
      <c r="F1" s="200"/>
      <c r="G1" s="200"/>
      <c r="H1" s="200"/>
      <c r="I1" s="200"/>
      <c r="J1" s="200"/>
      <c r="K1" s="201"/>
    </row>
    <row r="2" spans="1:11" x14ac:dyDescent="0.25">
      <c r="A2" s="148"/>
      <c r="B2" s="149"/>
      <c r="C2" s="149"/>
      <c r="D2" s="149"/>
      <c r="E2" s="149"/>
      <c r="F2" s="149"/>
      <c r="G2" s="149"/>
      <c r="H2" s="149"/>
      <c r="I2" s="149"/>
      <c r="J2" s="149"/>
      <c r="K2" s="150"/>
    </row>
    <row r="3" spans="1:11" x14ac:dyDescent="0.25">
      <c r="A3" s="202" t="s">
        <v>6541</v>
      </c>
      <c r="B3" s="203"/>
      <c r="C3" s="203"/>
      <c r="D3" s="203"/>
      <c r="E3" s="203"/>
      <c r="F3" s="203"/>
      <c r="G3" s="203"/>
      <c r="H3" s="203"/>
      <c r="I3" s="203"/>
      <c r="J3" s="203"/>
      <c r="K3" s="204"/>
    </row>
    <row r="4" spans="1:11" x14ac:dyDescent="0.25">
      <c r="A4" s="205" t="s">
        <v>6542</v>
      </c>
      <c r="B4" s="194"/>
      <c r="C4" s="194"/>
      <c r="D4" s="194"/>
      <c r="E4" s="194"/>
      <c r="F4" s="194"/>
      <c r="G4" s="194"/>
      <c r="H4" s="194"/>
      <c r="I4" s="194"/>
      <c r="J4" s="194"/>
      <c r="K4" s="195"/>
    </row>
    <row r="5" spans="1:11" x14ac:dyDescent="0.25">
      <c r="A5" s="151"/>
      <c r="B5" s="194" t="s">
        <v>1752</v>
      </c>
      <c r="C5" s="194"/>
      <c r="D5" s="194"/>
      <c r="E5" s="194"/>
      <c r="F5" s="194"/>
      <c r="G5" s="194"/>
      <c r="H5" s="194"/>
      <c r="I5" s="194"/>
      <c r="J5" s="194"/>
      <c r="K5" s="195"/>
    </row>
    <row r="6" spans="1:11" x14ac:dyDescent="0.25">
      <c r="A6" s="151"/>
      <c r="B6" s="194" t="s">
        <v>1753</v>
      </c>
      <c r="C6" s="194"/>
      <c r="D6" s="194"/>
      <c r="E6" s="194"/>
      <c r="F6" s="194"/>
      <c r="G6" s="194"/>
      <c r="H6" s="194"/>
      <c r="I6" s="194"/>
      <c r="J6" s="194"/>
      <c r="K6" s="195"/>
    </row>
    <row r="7" spans="1:11" x14ac:dyDescent="0.25">
      <c r="A7" s="151"/>
      <c r="B7" s="194" t="s">
        <v>6543</v>
      </c>
      <c r="C7" s="194"/>
      <c r="D7" s="194"/>
      <c r="E7" s="194"/>
      <c r="F7" s="194"/>
      <c r="G7" s="194"/>
      <c r="H7" s="194"/>
      <c r="I7" s="194"/>
      <c r="J7" s="194"/>
      <c r="K7" s="195"/>
    </row>
    <row r="8" spans="1:11" x14ac:dyDescent="0.25">
      <c r="A8" s="151"/>
      <c r="B8" s="194" t="s">
        <v>1755</v>
      </c>
      <c r="C8" s="194"/>
      <c r="D8" s="194"/>
      <c r="E8" s="194"/>
      <c r="F8" s="194"/>
      <c r="G8" s="194"/>
      <c r="H8" s="194"/>
      <c r="I8" s="194"/>
      <c r="J8" s="194"/>
      <c r="K8" s="195"/>
    </row>
    <row r="9" spans="1:11" x14ac:dyDescent="0.25">
      <c r="A9" s="151"/>
      <c r="B9" s="194" t="s">
        <v>1756</v>
      </c>
      <c r="C9" s="194"/>
      <c r="D9" s="194"/>
      <c r="E9" s="194"/>
      <c r="F9" s="194"/>
      <c r="G9" s="194"/>
      <c r="H9" s="194"/>
      <c r="I9" s="194"/>
      <c r="J9" s="194"/>
      <c r="K9" s="195"/>
    </row>
    <row r="10" spans="1:11" x14ac:dyDescent="0.25">
      <c r="A10" s="151"/>
      <c r="B10" s="194" t="s">
        <v>1757</v>
      </c>
      <c r="C10" s="194"/>
      <c r="D10" s="194"/>
      <c r="E10" s="194"/>
      <c r="F10" s="194"/>
      <c r="G10" s="194"/>
      <c r="H10" s="194"/>
      <c r="I10" s="194"/>
      <c r="J10" s="194"/>
      <c r="K10" s="195"/>
    </row>
    <row r="11" spans="1:11" x14ac:dyDescent="0.25">
      <c r="A11" s="148"/>
      <c r="B11" s="149"/>
      <c r="C11" s="149"/>
      <c r="D11" s="149"/>
      <c r="E11" s="149"/>
      <c r="F11" s="149"/>
      <c r="G11" s="149"/>
      <c r="H11" s="149"/>
      <c r="I11" s="149"/>
      <c r="J11" s="149"/>
      <c r="K11" s="150"/>
    </row>
    <row r="12" spans="1:11" x14ac:dyDescent="0.25">
      <c r="A12" s="152" t="s">
        <v>6544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4"/>
    </row>
    <row r="13" spans="1:11" x14ac:dyDescent="0.25">
      <c r="A13" s="196" t="s">
        <v>6545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4"/>
    </row>
    <row r="14" spans="1:11" x14ac:dyDescent="0.25">
      <c r="A14" s="153"/>
      <c r="B14" s="197" t="s">
        <v>6546</v>
      </c>
      <c r="C14" s="197"/>
      <c r="D14" s="197"/>
      <c r="E14" s="197"/>
      <c r="F14" s="197"/>
      <c r="G14" s="197"/>
      <c r="H14" s="197"/>
      <c r="I14" s="197"/>
      <c r="J14" s="197"/>
      <c r="K14" s="198"/>
    </row>
    <row r="15" spans="1:11" x14ac:dyDescent="0.25">
      <c r="A15" s="155"/>
      <c r="B15" s="183" t="s">
        <v>6547</v>
      </c>
      <c r="C15" s="183"/>
      <c r="D15" s="183"/>
      <c r="E15" s="183"/>
      <c r="F15" s="183"/>
      <c r="G15" s="183"/>
      <c r="H15" s="183"/>
      <c r="I15" s="183"/>
      <c r="J15" s="183"/>
      <c r="K15" s="184"/>
    </row>
    <row r="16" spans="1:11" x14ac:dyDescent="0.25">
      <c r="A16" s="155"/>
      <c r="B16" s="183" t="s">
        <v>6548</v>
      </c>
      <c r="C16" s="183"/>
      <c r="D16" s="183"/>
      <c r="E16" s="183"/>
      <c r="F16" s="183"/>
      <c r="G16" s="183"/>
      <c r="H16" s="183"/>
      <c r="I16" s="183"/>
      <c r="J16" s="183"/>
      <c r="K16" s="184"/>
    </row>
    <row r="17" spans="1:11" x14ac:dyDescent="0.25">
      <c r="A17" s="155"/>
      <c r="B17" s="183" t="s">
        <v>6549</v>
      </c>
      <c r="C17" s="183"/>
      <c r="D17" s="183"/>
      <c r="E17" s="183"/>
      <c r="F17" s="183"/>
      <c r="G17" s="183"/>
      <c r="H17" s="183"/>
      <c r="I17" s="183"/>
      <c r="J17" s="183"/>
      <c r="K17" s="184"/>
    </row>
    <row r="18" spans="1:11" x14ac:dyDescent="0.25">
      <c r="A18" s="155"/>
      <c r="B18" s="183" t="s">
        <v>6550</v>
      </c>
      <c r="C18" s="183"/>
      <c r="D18" s="183"/>
      <c r="E18" s="183"/>
      <c r="F18" s="183"/>
      <c r="G18" s="183"/>
      <c r="H18" s="183"/>
      <c r="I18" s="183"/>
      <c r="J18" s="183"/>
      <c r="K18" s="184"/>
    </row>
    <row r="19" spans="1:11" x14ac:dyDescent="0.25">
      <c r="A19" s="155"/>
      <c r="B19" s="183" t="s">
        <v>6551</v>
      </c>
      <c r="C19" s="183"/>
      <c r="D19" s="183"/>
      <c r="E19" s="183"/>
      <c r="F19" s="183"/>
      <c r="G19" s="183"/>
      <c r="H19" s="183"/>
      <c r="I19" s="183"/>
      <c r="J19" s="183"/>
      <c r="K19" s="184"/>
    </row>
    <row r="20" spans="1:11" x14ac:dyDescent="0.25">
      <c r="A20" s="155"/>
      <c r="B20" s="183" t="s">
        <v>6552</v>
      </c>
      <c r="C20" s="183"/>
      <c r="D20" s="183"/>
      <c r="E20" s="183"/>
      <c r="F20" s="183"/>
      <c r="G20" s="183"/>
      <c r="H20" s="183"/>
      <c r="I20" s="183"/>
      <c r="J20" s="183"/>
      <c r="K20" s="184"/>
    </row>
    <row r="21" spans="1:11" x14ac:dyDescent="0.25">
      <c r="A21" s="155"/>
      <c r="B21" s="183" t="s">
        <v>6553</v>
      </c>
      <c r="C21" s="183"/>
      <c r="D21" s="183"/>
      <c r="E21" s="183"/>
      <c r="F21" s="183"/>
      <c r="G21" s="183"/>
      <c r="H21" s="183"/>
      <c r="I21" s="183"/>
      <c r="J21" s="183"/>
      <c r="K21" s="184"/>
    </row>
    <row r="22" spans="1:11" x14ac:dyDescent="0.25">
      <c r="A22" s="155"/>
      <c r="B22" s="183" t="s">
        <v>6554</v>
      </c>
      <c r="C22" s="183"/>
      <c r="D22" s="183"/>
      <c r="E22" s="183"/>
      <c r="F22" s="183"/>
      <c r="G22" s="183"/>
      <c r="H22" s="183"/>
      <c r="I22" s="183"/>
      <c r="J22" s="183"/>
      <c r="K22" s="184"/>
    </row>
    <row r="23" spans="1:11" x14ac:dyDescent="0.25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50"/>
    </row>
    <row r="24" spans="1:11" x14ac:dyDescent="0.25">
      <c r="A24" s="185" t="s">
        <v>6555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7"/>
    </row>
    <row r="25" spans="1:11" x14ac:dyDescent="0.25">
      <c r="A25" s="188" t="s">
        <v>3</v>
      </c>
      <c r="B25" s="189"/>
      <c r="C25" s="189"/>
      <c r="D25" s="189"/>
      <c r="E25" s="189"/>
      <c r="F25" s="189"/>
      <c r="G25" s="189"/>
      <c r="H25" s="189"/>
      <c r="I25" s="189"/>
      <c r="J25" s="189"/>
      <c r="K25" s="190"/>
    </row>
    <row r="26" spans="1:11" x14ac:dyDescent="0.25">
      <c r="A26" s="156"/>
      <c r="B26" s="189" t="s">
        <v>4</v>
      </c>
      <c r="C26" s="189"/>
      <c r="D26" s="189"/>
      <c r="E26" s="189"/>
      <c r="F26" s="189"/>
      <c r="G26" s="189"/>
      <c r="H26" s="189"/>
      <c r="I26" s="189"/>
      <c r="J26" s="189"/>
      <c r="K26" s="190"/>
    </row>
    <row r="27" spans="1:11" x14ac:dyDescent="0.25">
      <c r="A27" s="156"/>
      <c r="B27" s="189" t="s">
        <v>5</v>
      </c>
      <c r="C27" s="189"/>
      <c r="D27" s="189"/>
      <c r="E27" s="189"/>
      <c r="F27" s="189"/>
      <c r="G27" s="189"/>
      <c r="H27" s="189"/>
      <c r="I27" s="189"/>
      <c r="J27" s="189"/>
      <c r="K27" s="190"/>
    </row>
    <row r="28" spans="1:11" x14ac:dyDescent="0.25">
      <c r="A28" s="156"/>
      <c r="B28" s="189" t="s">
        <v>6</v>
      </c>
      <c r="C28" s="189"/>
      <c r="D28" s="189"/>
      <c r="E28" s="189"/>
      <c r="F28" s="189"/>
      <c r="G28" s="189"/>
      <c r="H28" s="189"/>
      <c r="I28" s="189"/>
      <c r="J28" s="189"/>
      <c r="K28" s="190"/>
    </row>
    <row r="29" spans="1:11" x14ac:dyDescent="0.25">
      <c r="A29" s="156"/>
      <c r="B29" s="189" t="s">
        <v>7</v>
      </c>
      <c r="C29" s="189"/>
      <c r="D29" s="189"/>
      <c r="E29" s="189"/>
      <c r="F29" s="189"/>
      <c r="G29" s="189"/>
      <c r="H29" s="189"/>
      <c r="I29" s="189"/>
      <c r="J29" s="189"/>
      <c r="K29" s="190"/>
    </row>
    <row r="30" spans="1:11" x14ac:dyDescent="0.25">
      <c r="A30" s="156"/>
      <c r="B30" s="189" t="s">
        <v>8</v>
      </c>
      <c r="C30" s="189"/>
      <c r="D30" s="189"/>
      <c r="E30" s="189"/>
      <c r="F30" s="189"/>
      <c r="G30" s="189"/>
      <c r="H30" s="189"/>
      <c r="I30" s="189"/>
      <c r="J30" s="189"/>
      <c r="K30" s="190"/>
    </row>
    <row r="31" spans="1:11" x14ac:dyDescent="0.25">
      <c r="A31" s="156"/>
      <c r="B31" s="189" t="s">
        <v>9</v>
      </c>
      <c r="C31" s="189"/>
      <c r="D31" s="189"/>
      <c r="E31" s="189"/>
      <c r="F31" s="189"/>
      <c r="G31" s="189"/>
      <c r="H31" s="189"/>
      <c r="I31" s="189"/>
      <c r="J31" s="189"/>
      <c r="K31" s="190"/>
    </row>
    <row r="32" spans="1:11" x14ac:dyDescent="0.2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50"/>
    </row>
    <row r="33" spans="1:11" x14ac:dyDescent="0.25">
      <c r="A33" s="181" t="s">
        <v>6560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2"/>
    </row>
    <row r="34" spans="1:11" x14ac:dyDescent="0.25">
      <c r="A34" s="191" t="s">
        <v>6556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3"/>
    </row>
    <row r="35" spans="1:11" x14ac:dyDescent="0.25">
      <c r="A35" s="157"/>
      <c r="B35" s="192" t="s">
        <v>6557</v>
      </c>
      <c r="C35" s="192"/>
      <c r="D35" s="192"/>
      <c r="E35" s="192"/>
      <c r="F35" s="192"/>
      <c r="G35" s="192"/>
      <c r="H35" s="192"/>
      <c r="I35" s="192"/>
      <c r="J35" s="192"/>
      <c r="K35" s="193"/>
    </row>
    <row r="36" spans="1:11" x14ac:dyDescent="0.25">
      <c r="A36" s="157"/>
      <c r="B36" s="158" t="s">
        <v>6558</v>
      </c>
      <c r="C36" s="158"/>
      <c r="D36" s="158"/>
      <c r="E36" s="158"/>
      <c r="F36" s="158"/>
      <c r="G36" s="158"/>
      <c r="H36" s="158"/>
      <c r="I36" s="158"/>
      <c r="J36" s="158"/>
      <c r="K36" s="159"/>
    </row>
    <row r="37" spans="1:11" x14ac:dyDescent="0.25">
      <c r="A37" s="160"/>
      <c r="B37" s="161"/>
      <c r="C37" s="161"/>
      <c r="D37" s="161"/>
      <c r="E37" s="161"/>
      <c r="F37" s="161"/>
      <c r="G37" s="161"/>
      <c r="H37" s="161"/>
      <c r="I37" s="161"/>
      <c r="J37" s="161"/>
      <c r="K37" s="162"/>
    </row>
    <row r="38" spans="1:11" x14ac:dyDescent="0.25">
      <c r="A38" s="178" t="s">
        <v>6559</v>
      </c>
      <c r="B38" s="179"/>
      <c r="C38" s="179"/>
      <c r="D38" s="179"/>
      <c r="E38" s="179"/>
      <c r="F38" s="179"/>
      <c r="G38" s="179"/>
      <c r="H38" s="179"/>
      <c r="I38" s="179"/>
      <c r="J38" s="179"/>
      <c r="K38" s="180"/>
    </row>
    <row r="39" spans="1:11" x14ac:dyDescent="0.25">
      <c r="A39" s="163" t="s">
        <v>6562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5"/>
    </row>
    <row r="40" spans="1:11" x14ac:dyDescent="0.25">
      <c r="A40" s="163" t="s">
        <v>6561</v>
      </c>
      <c r="B40" s="164"/>
      <c r="C40" s="164"/>
      <c r="D40" s="164"/>
      <c r="E40" s="164"/>
      <c r="F40" s="164"/>
      <c r="G40" s="164"/>
      <c r="H40" s="164"/>
      <c r="I40" s="164"/>
      <c r="J40" s="164"/>
      <c r="K40" s="165"/>
    </row>
    <row r="41" spans="1:11" x14ac:dyDescent="0.25">
      <c r="A41" s="163" t="s">
        <v>6519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5"/>
    </row>
    <row r="42" spans="1:11" x14ac:dyDescent="0.25">
      <c r="A42" s="166"/>
      <c r="B42" s="176"/>
      <c r="C42" s="176"/>
      <c r="D42" s="176"/>
      <c r="E42" s="176"/>
      <c r="F42" s="176"/>
      <c r="G42" s="176"/>
      <c r="H42" s="176"/>
      <c r="I42" s="176"/>
      <c r="J42" s="176"/>
      <c r="K42" s="177"/>
    </row>
  </sheetData>
  <mergeCells count="32">
    <mergeCell ref="B7:K7"/>
    <mergeCell ref="A1:K1"/>
    <mergeCell ref="A3:K3"/>
    <mergeCell ref="A4:K4"/>
    <mergeCell ref="B5:K5"/>
    <mergeCell ref="B6:K6"/>
    <mergeCell ref="B21:K21"/>
    <mergeCell ref="B8:K8"/>
    <mergeCell ref="B9:K9"/>
    <mergeCell ref="B10:K10"/>
    <mergeCell ref="A13:K13"/>
    <mergeCell ref="B15:K15"/>
    <mergeCell ref="B14:K14"/>
    <mergeCell ref="B16:K16"/>
    <mergeCell ref="B17:K17"/>
    <mergeCell ref="B18:K18"/>
    <mergeCell ref="B19:K19"/>
    <mergeCell ref="B20:K20"/>
    <mergeCell ref="B42:K42"/>
    <mergeCell ref="A38:K38"/>
    <mergeCell ref="A33:K33"/>
    <mergeCell ref="B22:K22"/>
    <mergeCell ref="A24:K24"/>
    <mergeCell ref="A25:K25"/>
    <mergeCell ref="B26:K26"/>
    <mergeCell ref="B27:K27"/>
    <mergeCell ref="B28:K28"/>
    <mergeCell ref="B29:K29"/>
    <mergeCell ref="B30:K30"/>
    <mergeCell ref="B31:K31"/>
    <mergeCell ref="A34:K34"/>
    <mergeCell ref="B35:K3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 x14ac:dyDescent="0.25"/>
  <cols>
    <col min="2" max="2" width="39.140625" bestFit="1" customWidth="1"/>
    <col min="3" max="3" width="41.140625" bestFit="1" customWidth="1"/>
    <col min="4" max="4" width="11.140625" style="171" customWidth="1"/>
    <col min="5" max="10" width="16.42578125" style="172" customWidth="1"/>
    <col min="11" max="11" width="16.42578125" style="173" customWidth="1"/>
  </cols>
  <sheetData>
    <row r="1" spans="1:11" s="2" customFormat="1" ht="72.75" customHeight="1" x14ac:dyDescent="0.25">
      <c r="A1" s="167" t="s">
        <v>1783</v>
      </c>
      <c r="B1" s="167" t="s">
        <v>6563</v>
      </c>
      <c r="C1" s="168" t="s">
        <v>6564</v>
      </c>
      <c r="D1" s="169" t="s">
        <v>6565</v>
      </c>
      <c r="E1" s="167" t="s">
        <v>6566</v>
      </c>
      <c r="F1" s="167" t="s">
        <v>6567</v>
      </c>
      <c r="G1" s="167" t="s">
        <v>6568</v>
      </c>
      <c r="H1" s="167" t="s">
        <v>6569</v>
      </c>
      <c r="I1" s="167" t="s">
        <v>6570</v>
      </c>
      <c r="J1" s="167" t="s">
        <v>6571</v>
      </c>
      <c r="K1" s="170" t="s">
        <v>6572</v>
      </c>
    </row>
    <row r="2" spans="1:11" x14ac:dyDescent="0.25">
      <c r="A2">
        <v>400010</v>
      </c>
      <c r="B2" t="s">
        <v>1788</v>
      </c>
      <c r="C2" t="s">
        <v>6525</v>
      </c>
      <c r="D2" s="171" t="s">
        <v>6574</v>
      </c>
    </row>
    <row r="3" spans="1:11" x14ac:dyDescent="0.25">
      <c r="A3">
        <v>400146</v>
      </c>
      <c r="B3" t="s">
        <v>3844</v>
      </c>
      <c r="C3" t="s">
        <v>6525</v>
      </c>
      <c r="D3" s="171" t="s">
        <v>6573</v>
      </c>
      <c r="E3" s="172">
        <v>99</v>
      </c>
      <c r="F3" s="172" t="s">
        <v>534</v>
      </c>
      <c r="G3" s="172">
        <v>91</v>
      </c>
      <c r="H3" s="172" t="s">
        <v>534</v>
      </c>
      <c r="I3" s="172">
        <v>93</v>
      </c>
      <c r="J3" s="172" t="s">
        <v>534</v>
      </c>
      <c r="K3" s="173">
        <v>9.56</v>
      </c>
    </row>
    <row r="4" spans="1:11" x14ac:dyDescent="0.25">
      <c r="A4">
        <v>609772</v>
      </c>
      <c r="B4" t="s">
        <v>11</v>
      </c>
      <c r="C4" t="s">
        <v>574</v>
      </c>
      <c r="D4" s="171" t="s">
        <v>6573</v>
      </c>
      <c r="E4" s="172">
        <v>59</v>
      </c>
      <c r="F4" s="172" t="s">
        <v>564</v>
      </c>
      <c r="G4" s="172">
        <v>68</v>
      </c>
      <c r="H4" s="172" t="s">
        <v>533</v>
      </c>
      <c r="I4" s="172">
        <v>54</v>
      </c>
      <c r="J4" s="172" t="s">
        <v>564</v>
      </c>
      <c r="K4" s="173">
        <v>9.1999999999999993</v>
      </c>
    </row>
    <row r="5" spans="1:11" x14ac:dyDescent="0.25">
      <c r="A5">
        <v>609773</v>
      </c>
      <c r="B5" t="s">
        <v>12</v>
      </c>
      <c r="C5" t="s">
        <v>613</v>
      </c>
      <c r="D5" s="174">
        <v>0.61</v>
      </c>
      <c r="E5" s="172">
        <v>60</v>
      </c>
      <c r="F5" s="172" t="s">
        <v>533</v>
      </c>
      <c r="G5" s="172">
        <v>56</v>
      </c>
      <c r="H5" s="172" t="s">
        <v>564</v>
      </c>
      <c r="I5" s="172">
        <v>41</v>
      </c>
      <c r="J5" s="172" t="s">
        <v>564</v>
      </c>
      <c r="K5" s="173">
        <v>8.8699999999999992</v>
      </c>
    </row>
    <row r="6" spans="1:11" x14ac:dyDescent="0.25">
      <c r="A6">
        <v>610513</v>
      </c>
      <c r="B6" t="s">
        <v>13</v>
      </c>
      <c r="C6" t="s">
        <v>540</v>
      </c>
      <c r="D6" s="174">
        <v>0.52</v>
      </c>
      <c r="E6" s="172">
        <v>54</v>
      </c>
      <c r="F6" s="172" t="s">
        <v>564</v>
      </c>
      <c r="G6" s="172">
        <v>46</v>
      </c>
      <c r="H6" s="172" t="s">
        <v>564</v>
      </c>
      <c r="I6" s="172">
        <v>37</v>
      </c>
      <c r="J6" s="172" t="s">
        <v>555</v>
      </c>
      <c r="K6" s="173">
        <v>8.07</v>
      </c>
    </row>
    <row r="7" spans="1:11" x14ac:dyDescent="0.25">
      <c r="A7">
        <v>610212</v>
      </c>
      <c r="B7" t="s">
        <v>14</v>
      </c>
      <c r="C7" t="s">
        <v>544</v>
      </c>
      <c r="D7" s="174">
        <v>0.49</v>
      </c>
      <c r="E7" s="172">
        <v>55</v>
      </c>
      <c r="F7" s="172" t="s">
        <v>564</v>
      </c>
      <c r="G7" s="172">
        <v>40</v>
      </c>
      <c r="H7" s="172" t="s">
        <v>564</v>
      </c>
      <c r="I7" s="172">
        <v>84</v>
      </c>
      <c r="J7" s="172" t="s">
        <v>534</v>
      </c>
      <c r="K7" s="173">
        <v>9.1999999999999993</v>
      </c>
    </row>
    <row r="8" spans="1:11" x14ac:dyDescent="0.25">
      <c r="A8">
        <v>609774</v>
      </c>
      <c r="B8" t="s">
        <v>2350</v>
      </c>
      <c r="C8" t="s">
        <v>6521</v>
      </c>
      <c r="D8" s="171" t="s">
        <v>6574</v>
      </c>
    </row>
    <row r="9" spans="1:11" x14ac:dyDescent="0.25">
      <c r="A9">
        <v>610524</v>
      </c>
      <c r="B9" t="s">
        <v>15</v>
      </c>
      <c r="C9" t="s">
        <v>6521</v>
      </c>
      <c r="D9" s="171" t="s">
        <v>6574</v>
      </c>
    </row>
    <row r="10" spans="1:11" x14ac:dyDescent="0.25">
      <c r="A10">
        <v>609848</v>
      </c>
      <c r="B10" t="s">
        <v>2470</v>
      </c>
      <c r="C10" t="s">
        <v>574</v>
      </c>
      <c r="D10" s="174">
        <v>0.34</v>
      </c>
      <c r="E10" s="172">
        <v>36</v>
      </c>
      <c r="F10" s="172" t="s">
        <v>555</v>
      </c>
      <c r="G10" s="172">
        <v>45</v>
      </c>
      <c r="H10" s="172" t="s">
        <v>564</v>
      </c>
      <c r="I10" s="172">
        <v>53</v>
      </c>
      <c r="J10" s="172" t="s">
        <v>564</v>
      </c>
      <c r="K10" s="173">
        <v>7.22</v>
      </c>
    </row>
    <row r="11" spans="1:11" x14ac:dyDescent="0.25">
      <c r="A11">
        <v>400012</v>
      </c>
      <c r="B11" t="s">
        <v>1798</v>
      </c>
      <c r="C11" t="s">
        <v>6525</v>
      </c>
      <c r="D11" s="174">
        <v>0.34</v>
      </c>
      <c r="E11" s="172">
        <v>44</v>
      </c>
      <c r="F11" s="172" t="s">
        <v>564</v>
      </c>
      <c r="G11" s="172">
        <v>31</v>
      </c>
      <c r="H11" s="172" t="s">
        <v>555</v>
      </c>
      <c r="I11" s="172">
        <v>17</v>
      </c>
      <c r="J11" s="172" t="s">
        <v>576</v>
      </c>
      <c r="K11" s="173">
        <v>8.0299999999999994</v>
      </c>
    </row>
    <row r="12" spans="1:11" x14ac:dyDescent="0.25">
      <c r="A12">
        <v>609780</v>
      </c>
      <c r="B12" t="s">
        <v>2363</v>
      </c>
      <c r="C12" t="s">
        <v>562</v>
      </c>
      <c r="D12" s="171" t="s">
        <v>6574</v>
      </c>
    </row>
    <row r="13" spans="1:11" x14ac:dyDescent="0.25">
      <c r="A13">
        <v>609695</v>
      </c>
      <c r="B13" t="s">
        <v>16</v>
      </c>
      <c r="C13" t="s">
        <v>6521</v>
      </c>
      <c r="D13" s="174">
        <v>0.36</v>
      </c>
      <c r="E13" s="172">
        <v>35</v>
      </c>
      <c r="F13" s="172" t="s">
        <v>555</v>
      </c>
      <c r="G13" s="172">
        <v>40</v>
      </c>
      <c r="H13" s="172" t="s">
        <v>564</v>
      </c>
      <c r="I13" s="172">
        <v>51</v>
      </c>
      <c r="J13" s="172" t="s">
        <v>564</v>
      </c>
      <c r="K13" s="173">
        <v>7.66</v>
      </c>
    </row>
    <row r="14" spans="1:11" x14ac:dyDescent="0.25">
      <c r="A14">
        <v>609951</v>
      </c>
      <c r="B14" t="s">
        <v>2622</v>
      </c>
      <c r="C14" t="s">
        <v>550</v>
      </c>
      <c r="D14" s="174">
        <v>0.47000000000000003</v>
      </c>
      <c r="E14" s="172">
        <v>62</v>
      </c>
      <c r="F14" s="172" t="s">
        <v>533</v>
      </c>
      <c r="G14" s="172">
        <v>67</v>
      </c>
      <c r="H14" s="172" t="s">
        <v>533</v>
      </c>
      <c r="I14" s="172">
        <v>59</v>
      </c>
      <c r="J14" s="172" t="s">
        <v>564</v>
      </c>
      <c r="K14" s="173">
        <v>8.85</v>
      </c>
    </row>
    <row r="15" spans="1:11" x14ac:dyDescent="0.25">
      <c r="A15">
        <v>609777</v>
      </c>
      <c r="B15" t="s">
        <v>2353</v>
      </c>
      <c r="C15" t="s">
        <v>558</v>
      </c>
      <c r="D15" s="174">
        <v>0.56000000000000005</v>
      </c>
      <c r="E15" s="172">
        <v>69</v>
      </c>
      <c r="F15" s="172" t="s">
        <v>533</v>
      </c>
      <c r="G15" s="172">
        <v>63</v>
      </c>
      <c r="H15" s="172" t="s">
        <v>533</v>
      </c>
      <c r="I15" s="172">
        <v>54</v>
      </c>
      <c r="J15" s="172" t="s">
        <v>564</v>
      </c>
      <c r="K15" s="173">
        <v>8.51</v>
      </c>
    </row>
    <row r="16" spans="1:11" x14ac:dyDescent="0.25">
      <c r="A16">
        <v>609779</v>
      </c>
      <c r="B16" t="s">
        <v>2358</v>
      </c>
      <c r="C16" t="s">
        <v>613</v>
      </c>
      <c r="D16" s="174">
        <v>0.74</v>
      </c>
      <c r="E16" s="172">
        <v>38</v>
      </c>
      <c r="F16" s="172" t="s">
        <v>555</v>
      </c>
      <c r="G16" s="172">
        <v>58</v>
      </c>
      <c r="H16" s="172" t="s">
        <v>564</v>
      </c>
      <c r="I16" s="172">
        <v>70</v>
      </c>
      <c r="J16" s="172" t="s">
        <v>533</v>
      </c>
      <c r="K16" s="173">
        <v>8.9700000000000006</v>
      </c>
    </row>
    <row r="17" spans="1:11" x14ac:dyDescent="0.25">
      <c r="A17">
        <v>610287</v>
      </c>
      <c r="B17" t="s">
        <v>17</v>
      </c>
      <c r="C17" t="s">
        <v>529</v>
      </c>
      <c r="D17" s="171" t="s">
        <v>6574</v>
      </c>
    </row>
    <row r="18" spans="1:11" x14ac:dyDescent="0.25">
      <c r="A18">
        <v>610268</v>
      </c>
      <c r="B18" t="s">
        <v>3041</v>
      </c>
      <c r="C18" t="s">
        <v>557</v>
      </c>
      <c r="D18" s="171" t="s">
        <v>6574</v>
      </c>
    </row>
    <row r="19" spans="1:11" x14ac:dyDescent="0.25">
      <c r="A19">
        <v>400060</v>
      </c>
      <c r="B19" t="s">
        <v>3559</v>
      </c>
      <c r="C19" t="s">
        <v>6525</v>
      </c>
      <c r="D19" s="171" t="s">
        <v>6574</v>
      </c>
    </row>
    <row r="20" spans="1:11" x14ac:dyDescent="0.25">
      <c r="A20">
        <v>400013</v>
      </c>
      <c r="B20" t="s">
        <v>1803</v>
      </c>
      <c r="C20" t="s">
        <v>6525</v>
      </c>
      <c r="D20" s="171" t="s">
        <v>6574</v>
      </c>
    </row>
    <row r="21" spans="1:11" x14ac:dyDescent="0.25">
      <c r="A21">
        <v>400017</v>
      </c>
      <c r="B21" t="s">
        <v>1811</v>
      </c>
      <c r="C21" t="s">
        <v>6525</v>
      </c>
      <c r="D21" s="171" t="s">
        <v>6574</v>
      </c>
    </row>
    <row r="22" spans="1:11" x14ac:dyDescent="0.25">
      <c r="A22">
        <v>400015</v>
      </c>
      <c r="B22" t="s">
        <v>3419</v>
      </c>
      <c r="C22" t="s">
        <v>6525</v>
      </c>
      <c r="D22" s="174">
        <v>0.34</v>
      </c>
      <c r="E22" s="172">
        <v>55</v>
      </c>
      <c r="F22" s="172" t="s">
        <v>564</v>
      </c>
      <c r="G22" s="172">
        <v>47</v>
      </c>
      <c r="H22" s="172" t="s">
        <v>564</v>
      </c>
      <c r="I22" s="172">
        <v>32</v>
      </c>
      <c r="J22" s="172" t="s">
        <v>555</v>
      </c>
      <c r="K22" s="173">
        <v>7.75</v>
      </c>
    </row>
    <row r="23" spans="1:11" x14ac:dyDescent="0.25">
      <c r="A23">
        <v>609781</v>
      </c>
      <c r="B23" t="s">
        <v>330</v>
      </c>
      <c r="C23" t="s">
        <v>550</v>
      </c>
      <c r="D23" s="174">
        <v>0.59</v>
      </c>
      <c r="E23" s="172">
        <v>33</v>
      </c>
      <c r="F23" s="172" t="s">
        <v>555</v>
      </c>
      <c r="G23" s="172">
        <v>0</v>
      </c>
      <c r="H23" s="172" t="s">
        <v>576</v>
      </c>
      <c r="I23" s="172">
        <v>46</v>
      </c>
      <c r="J23" s="172" t="s">
        <v>564</v>
      </c>
      <c r="K23" s="173">
        <v>6.9</v>
      </c>
    </row>
    <row r="24" spans="1:11" x14ac:dyDescent="0.25">
      <c r="A24">
        <v>609782</v>
      </c>
      <c r="B24" t="s">
        <v>2368</v>
      </c>
      <c r="C24" t="s">
        <v>613</v>
      </c>
      <c r="D24" s="171" t="s">
        <v>6574</v>
      </c>
    </row>
    <row r="25" spans="1:11" x14ac:dyDescent="0.25">
      <c r="A25">
        <v>400018</v>
      </c>
      <c r="B25" t="s">
        <v>545</v>
      </c>
      <c r="C25" t="s">
        <v>542</v>
      </c>
      <c r="D25" s="174">
        <v>0.57999999999999996</v>
      </c>
      <c r="E25" s="172">
        <v>60</v>
      </c>
      <c r="F25" s="172" t="s">
        <v>533</v>
      </c>
      <c r="G25" s="172">
        <v>59</v>
      </c>
      <c r="H25" s="172" t="s">
        <v>564</v>
      </c>
      <c r="I25" s="172">
        <v>44</v>
      </c>
      <c r="J25" s="172" t="s">
        <v>564</v>
      </c>
      <c r="K25" s="173">
        <v>7.07</v>
      </c>
    </row>
    <row r="26" spans="1:11" x14ac:dyDescent="0.25">
      <c r="A26">
        <v>610501</v>
      </c>
      <c r="B26" t="s">
        <v>3178</v>
      </c>
      <c r="C26" t="s">
        <v>542</v>
      </c>
      <c r="D26" s="174">
        <v>0.63</v>
      </c>
      <c r="E26" s="172">
        <v>46</v>
      </c>
      <c r="F26" s="172" t="s">
        <v>564</v>
      </c>
      <c r="G26" s="172">
        <v>51</v>
      </c>
      <c r="H26" s="172" t="s">
        <v>564</v>
      </c>
      <c r="I26" s="172">
        <v>64</v>
      </c>
      <c r="J26" s="172" t="s">
        <v>533</v>
      </c>
      <c r="K26" s="173">
        <v>7.7</v>
      </c>
    </row>
    <row r="27" spans="1:11" x14ac:dyDescent="0.25">
      <c r="A27">
        <v>609786</v>
      </c>
      <c r="B27" t="s">
        <v>18</v>
      </c>
      <c r="C27" t="s">
        <v>557</v>
      </c>
      <c r="D27" s="174">
        <v>0.64</v>
      </c>
      <c r="E27" s="172">
        <v>40</v>
      </c>
      <c r="F27" s="172" t="s">
        <v>564</v>
      </c>
      <c r="G27" s="172">
        <v>35</v>
      </c>
      <c r="H27" s="172" t="s">
        <v>555</v>
      </c>
      <c r="I27" s="172">
        <v>27</v>
      </c>
      <c r="J27" s="172" t="s">
        <v>555</v>
      </c>
      <c r="K27" s="173">
        <v>6.98</v>
      </c>
    </row>
    <row r="28" spans="1:11" x14ac:dyDescent="0.25">
      <c r="A28">
        <v>610544</v>
      </c>
      <c r="B28" t="s">
        <v>3222</v>
      </c>
      <c r="C28" t="s">
        <v>529</v>
      </c>
      <c r="D28" s="174">
        <v>0.72</v>
      </c>
      <c r="E28" s="172">
        <v>24</v>
      </c>
      <c r="F28" s="172" t="s">
        <v>555</v>
      </c>
      <c r="G28" s="172">
        <v>44</v>
      </c>
      <c r="H28" s="172" t="s">
        <v>564</v>
      </c>
      <c r="I28" s="172">
        <v>64</v>
      </c>
      <c r="J28" s="172" t="s">
        <v>533</v>
      </c>
      <c r="K28" s="173">
        <v>8.43</v>
      </c>
    </row>
    <row r="29" spans="1:11" x14ac:dyDescent="0.25">
      <c r="A29">
        <v>610556</v>
      </c>
      <c r="B29" t="s">
        <v>3251</v>
      </c>
      <c r="C29" t="s">
        <v>718</v>
      </c>
      <c r="D29" s="171" t="s">
        <v>6574</v>
      </c>
    </row>
    <row r="30" spans="1:11" x14ac:dyDescent="0.25">
      <c r="A30">
        <v>610555</v>
      </c>
      <c r="B30" t="s">
        <v>1733</v>
      </c>
      <c r="C30" t="s">
        <v>718</v>
      </c>
      <c r="D30" s="171" t="s">
        <v>6574</v>
      </c>
    </row>
    <row r="31" spans="1:11" x14ac:dyDescent="0.25">
      <c r="A31">
        <v>610549</v>
      </c>
      <c r="B31" t="s">
        <v>3230</v>
      </c>
      <c r="C31" t="s">
        <v>718</v>
      </c>
      <c r="D31" s="171" t="s">
        <v>6574</v>
      </c>
    </row>
    <row r="32" spans="1:11" x14ac:dyDescent="0.25">
      <c r="A32">
        <v>610550</v>
      </c>
      <c r="B32" t="s">
        <v>3235</v>
      </c>
      <c r="C32" t="s">
        <v>718</v>
      </c>
      <c r="D32" s="171" t="s">
        <v>6574</v>
      </c>
    </row>
    <row r="33" spans="1:11" x14ac:dyDescent="0.25">
      <c r="A33">
        <v>609788</v>
      </c>
      <c r="B33" t="s">
        <v>19</v>
      </c>
      <c r="C33" t="s">
        <v>565</v>
      </c>
      <c r="D33" s="174">
        <v>0.68</v>
      </c>
      <c r="E33" s="172">
        <v>74</v>
      </c>
      <c r="F33" s="172" t="s">
        <v>533</v>
      </c>
      <c r="G33" s="172">
        <v>47</v>
      </c>
      <c r="H33" s="172" t="s">
        <v>564</v>
      </c>
      <c r="I33" s="172">
        <v>39</v>
      </c>
      <c r="J33" s="172" t="s">
        <v>555</v>
      </c>
      <c r="K33" s="173">
        <v>8.07</v>
      </c>
    </row>
    <row r="34" spans="1:11" x14ac:dyDescent="0.25">
      <c r="A34">
        <v>609789</v>
      </c>
      <c r="B34" t="s">
        <v>20</v>
      </c>
      <c r="C34" t="s">
        <v>562</v>
      </c>
      <c r="D34" s="174">
        <v>0.70000000000000007</v>
      </c>
      <c r="E34" s="172">
        <v>41</v>
      </c>
      <c r="F34" s="172" t="s">
        <v>564</v>
      </c>
      <c r="G34" s="172">
        <v>57</v>
      </c>
      <c r="H34" s="172" t="s">
        <v>564</v>
      </c>
      <c r="I34" s="172">
        <v>50</v>
      </c>
      <c r="J34" s="172" t="s">
        <v>564</v>
      </c>
      <c r="K34" s="173">
        <v>8.76</v>
      </c>
    </row>
    <row r="35" spans="1:11" x14ac:dyDescent="0.25">
      <c r="A35">
        <v>609790</v>
      </c>
      <c r="B35" t="s">
        <v>21</v>
      </c>
      <c r="C35" t="s">
        <v>621</v>
      </c>
      <c r="D35" s="174">
        <v>0.6</v>
      </c>
      <c r="E35" s="172">
        <v>79</v>
      </c>
      <c r="F35" s="172" t="s">
        <v>533</v>
      </c>
      <c r="G35" s="172">
        <v>71</v>
      </c>
      <c r="H35" s="172" t="s">
        <v>533</v>
      </c>
      <c r="I35" s="172">
        <v>73</v>
      </c>
      <c r="J35" s="172" t="s">
        <v>533</v>
      </c>
      <c r="K35" s="173">
        <v>8.3699999999999992</v>
      </c>
    </row>
    <row r="36" spans="1:11" x14ac:dyDescent="0.25">
      <c r="A36">
        <v>609791</v>
      </c>
      <c r="B36" t="s">
        <v>2380</v>
      </c>
      <c r="C36" t="s">
        <v>621</v>
      </c>
      <c r="D36" s="171" t="s">
        <v>6574</v>
      </c>
    </row>
    <row r="37" spans="1:11" x14ac:dyDescent="0.25">
      <c r="A37">
        <v>609792</v>
      </c>
      <c r="B37" t="s">
        <v>22</v>
      </c>
      <c r="C37" t="s">
        <v>544</v>
      </c>
      <c r="D37" s="174">
        <v>0.43</v>
      </c>
      <c r="E37" s="172">
        <v>49</v>
      </c>
      <c r="F37" s="172" t="s">
        <v>564</v>
      </c>
      <c r="G37" s="172">
        <v>68</v>
      </c>
      <c r="H37" s="172" t="s">
        <v>533</v>
      </c>
      <c r="I37" s="172">
        <v>56</v>
      </c>
      <c r="J37" s="172" t="s">
        <v>564</v>
      </c>
      <c r="K37" s="173">
        <v>8.8800000000000008</v>
      </c>
    </row>
    <row r="38" spans="1:11" x14ac:dyDescent="0.25">
      <c r="A38">
        <v>610083</v>
      </c>
      <c r="B38" t="s">
        <v>2792</v>
      </c>
      <c r="C38" t="s">
        <v>544</v>
      </c>
      <c r="D38" s="171" t="s">
        <v>6574</v>
      </c>
    </row>
    <row r="39" spans="1:11" x14ac:dyDescent="0.25">
      <c r="A39">
        <v>610246</v>
      </c>
      <c r="B39" t="s">
        <v>23</v>
      </c>
      <c r="C39" t="s">
        <v>550</v>
      </c>
      <c r="D39" s="174">
        <v>0.45</v>
      </c>
      <c r="E39" s="172">
        <v>16</v>
      </c>
      <c r="F39" s="172" t="s">
        <v>576</v>
      </c>
      <c r="G39" s="172">
        <v>17</v>
      </c>
      <c r="H39" s="172" t="s">
        <v>576</v>
      </c>
      <c r="I39" s="172">
        <v>46</v>
      </c>
      <c r="J39" s="172" t="s">
        <v>564</v>
      </c>
      <c r="K39" s="173">
        <v>7.58</v>
      </c>
    </row>
    <row r="40" spans="1:11" x14ac:dyDescent="0.25">
      <c r="A40">
        <v>609796</v>
      </c>
      <c r="B40" t="s">
        <v>2391</v>
      </c>
      <c r="C40" t="s">
        <v>544</v>
      </c>
      <c r="D40" s="171" t="s">
        <v>6574</v>
      </c>
    </row>
    <row r="41" spans="1:11" x14ac:dyDescent="0.25">
      <c r="A41">
        <v>610237</v>
      </c>
      <c r="B41" t="s">
        <v>24</v>
      </c>
      <c r="C41" t="s">
        <v>550</v>
      </c>
      <c r="D41" s="174">
        <v>0.53</v>
      </c>
      <c r="E41" s="172">
        <v>60</v>
      </c>
      <c r="F41" s="172" t="s">
        <v>533</v>
      </c>
      <c r="G41" s="172">
        <v>66</v>
      </c>
      <c r="H41" s="172" t="s">
        <v>533</v>
      </c>
      <c r="I41" s="172">
        <v>42</v>
      </c>
      <c r="J41" s="172" t="s">
        <v>564</v>
      </c>
      <c r="K41" s="173">
        <v>7.77</v>
      </c>
    </row>
    <row r="42" spans="1:11" x14ac:dyDescent="0.25">
      <c r="A42">
        <v>609797</v>
      </c>
      <c r="B42" t="s">
        <v>774</v>
      </c>
      <c r="C42" t="s">
        <v>538</v>
      </c>
      <c r="D42" s="171" t="s">
        <v>6573</v>
      </c>
      <c r="E42" s="172">
        <v>69</v>
      </c>
      <c r="F42" s="172" t="s">
        <v>533</v>
      </c>
      <c r="G42" s="172">
        <v>52</v>
      </c>
      <c r="H42" s="172" t="s">
        <v>564</v>
      </c>
      <c r="I42" s="172">
        <v>74</v>
      </c>
      <c r="J42" s="172" t="s">
        <v>533</v>
      </c>
      <c r="K42" s="173">
        <v>8.5299999999999994</v>
      </c>
    </row>
    <row r="43" spans="1:11" x14ac:dyDescent="0.25">
      <c r="A43">
        <v>609798</v>
      </c>
      <c r="B43" t="s">
        <v>25</v>
      </c>
      <c r="C43" t="s">
        <v>544</v>
      </c>
      <c r="D43" s="174">
        <v>0.32</v>
      </c>
      <c r="E43" s="172">
        <v>68</v>
      </c>
      <c r="F43" s="172" t="s">
        <v>533</v>
      </c>
      <c r="G43" s="172">
        <v>77</v>
      </c>
      <c r="H43" s="172" t="s">
        <v>533</v>
      </c>
      <c r="I43" s="172">
        <v>50</v>
      </c>
      <c r="J43" s="172" t="s">
        <v>564</v>
      </c>
      <c r="K43" s="173">
        <v>8.8699999999999992</v>
      </c>
    </row>
    <row r="44" spans="1:11" x14ac:dyDescent="0.25">
      <c r="A44">
        <v>609799</v>
      </c>
      <c r="B44" t="s">
        <v>2397</v>
      </c>
      <c r="C44" t="s">
        <v>613</v>
      </c>
      <c r="D44" s="171" t="s">
        <v>6574</v>
      </c>
    </row>
    <row r="45" spans="1:11" x14ac:dyDescent="0.25">
      <c r="A45">
        <v>609922</v>
      </c>
      <c r="B45" t="s">
        <v>26</v>
      </c>
      <c r="C45" t="s">
        <v>562</v>
      </c>
      <c r="D45" s="174">
        <v>0.57000000000000006</v>
      </c>
      <c r="E45" s="172">
        <v>75</v>
      </c>
      <c r="F45" s="172" t="s">
        <v>533</v>
      </c>
      <c r="G45" s="172">
        <v>82</v>
      </c>
      <c r="H45" s="172" t="s">
        <v>534</v>
      </c>
      <c r="I45" s="172">
        <v>61</v>
      </c>
      <c r="J45" s="172" t="s">
        <v>533</v>
      </c>
      <c r="K45" s="173">
        <v>9.5399999999999991</v>
      </c>
    </row>
    <row r="46" spans="1:11" x14ac:dyDescent="0.25">
      <c r="A46">
        <v>609800</v>
      </c>
      <c r="B46" t="s">
        <v>27</v>
      </c>
      <c r="C46" t="s">
        <v>565</v>
      </c>
      <c r="D46" s="171" t="s">
        <v>6574</v>
      </c>
    </row>
    <row r="47" spans="1:11" x14ac:dyDescent="0.25">
      <c r="A47">
        <v>610350</v>
      </c>
      <c r="B47" t="s">
        <v>28</v>
      </c>
      <c r="C47" t="s">
        <v>557</v>
      </c>
      <c r="D47" s="171" t="s">
        <v>6573</v>
      </c>
      <c r="E47" s="172">
        <v>63</v>
      </c>
      <c r="F47" s="172" t="s">
        <v>533</v>
      </c>
      <c r="G47" s="172">
        <v>45</v>
      </c>
      <c r="H47" s="172" t="s">
        <v>564</v>
      </c>
      <c r="I47" s="172">
        <v>42</v>
      </c>
      <c r="J47" s="172" t="s">
        <v>564</v>
      </c>
      <c r="K47" s="173">
        <v>8.73</v>
      </c>
    </row>
    <row r="48" spans="1:11" x14ac:dyDescent="0.25">
      <c r="A48">
        <v>609803</v>
      </c>
      <c r="B48" t="s">
        <v>29</v>
      </c>
      <c r="C48" t="s">
        <v>613</v>
      </c>
      <c r="D48" s="171" t="s">
        <v>6574</v>
      </c>
    </row>
    <row r="49" spans="1:11" x14ac:dyDescent="0.25">
      <c r="A49">
        <v>610087</v>
      </c>
      <c r="B49" t="s">
        <v>30</v>
      </c>
      <c r="C49" t="s">
        <v>529</v>
      </c>
      <c r="D49" s="174">
        <v>0.59</v>
      </c>
      <c r="E49" s="172">
        <v>99</v>
      </c>
      <c r="F49" s="172" t="s">
        <v>534</v>
      </c>
      <c r="G49" s="172">
        <v>90</v>
      </c>
      <c r="H49" s="172" t="s">
        <v>534</v>
      </c>
      <c r="I49" s="172">
        <v>99</v>
      </c>
      <c r="J49" s="172" t="s">
        <v>534</v>
      </c>
      <c r="K49" s="173">
        <v>9.84</v>
      </c>
    </row>
    <row r="50" spans="1:11" x14ac:dyDescent="0.25">
      <c r="A50">
        <v>609698</v>
      </c>
      <c r="B50" t="s">
        <v>2177</v>
      </c>
      <c r="C50" t="s">
        <v>540</v>
      </c>
      <c r="D50" s="174">
        <v>0.32</v>
      </c>
      <c r="E50" s="172">
        <v>34</v>
      </c>
      <c r="F50" s="172" t="s">
        <v>555</v>
      </c>
      <c r="G50" s="172">
        <v>25</v>
      </c>
      <c r="H50" s="172" t="s">
        <v>555</v>
      </c>
      <c r="I50" s="172">
        <v>20</v>
      </c>
      <c r="J50" s="172" t="s">
        <v>555</v>
      </c>
      <c r="K50" s="173">
        <v>7.09</v>
      </c>
    </row>
    <row r="51" spans="1:11" x14ac:dyDescent="0.25">
      <c r="A51">
        <v>610238</v>
      </c>
      <c r="B51" t="s">
        <v>31</v>
      </c>
      <c r="C51" t="s">
        <v>621</v>
      </c>
      <c r="D51" s="174">
        <v>0.51</v>
      </c>
      <c r="E51" s="172">
        <v>24</v>
      </c>
      <c r="F51" s="172" t="s">
        <v>555</v>
      </c>
      <c r="G51" s="172">
        <v>31</v>
      </c>
      <c r="H51" s="172" t="s">
        <v>555</v>
      </c>
      <c r="I51" s="172">
        <v>47</v>
      </c>
      <c r="J51" s="172" t="s">
        <v>564</v>
      </c>
      <c r="K51" s="173">
        <v>6.73</v>
      </c>
    </row>
    <row r="52" spans="1:11" x14ac:dyDescent="0.25">
      <c r="A52">
        <v>609804</v>
      </c>
      <c r="B52" t="s">
        <v>2404</v>
      </c>
      <c r="C52" t="s">
        <v>613</v>
      </c>
      <c r="D52" s="174">
        <v>0.47000000000000003</v>
      </c>
      <c r="E52" s="172">
        <v>42</v>
      </c>
      <c r="F52" s="172" t="s">
        <v>564</v>
      </c>
      <c r="G52" s="172">
        <v>43</v>
      </c>
      <c r="H52" s="172" t="s">
        <v>564</v>
      </c>
      <c r="I52" s="172">
        <v>51</v>
      </c>
      <c r="J52" s="172" t="s">
        <v>564</v>
      </c>
      <c r="K52" s="173">
        <v>8.26</v>
      </c>
    </row>
    <row r="53" spans="1:11" x14ac:dyDescent="0.25">
      <c r="A53">
        <v>609815</v>
      </c>
      <c r="B53" t="s">
        <v>32</v>
      </c>
      <c r="C53" t="s">
        <v>557</v>
      </c>
      <c r="D53" s="174">
        <v>0.4</v>
      </c>
      <c r="E53" s="172">
        <v>58</v>
      </c>
      <c r="F53" s="172" t="s">
        <v>564</v>
      </c>
      <c r="G53" s="172">
        <v>64</v>
      </c>
      <c r="H53" s="172" t="s">
        <v>533</v>
      </c>
      <c r="I53" s="172">
        <v>71</v>
      </c>
      <c r="J53" s="172" t="s">
        <v>533</v>
      </c>
      <c r="K53" s="173">
        <v>8.4499999999999993</v>
      </c>
    </row>
    <row r="54" spans="1:11" x14ac:dyDescent="0.25">
      <c r="A54">
        <v>610323</v>
      </c>
      <c r="B54" t="s">
        <v>6213</v>
      </c>
      <c r="C54" t="s">
        <v>536</v>
      </c>
      <c r="D54" s="171" t="s">
        <v>6574</v>
      </c>
    </row>
    <row r="55" spans="1:11" x14ac:dyDescent="0.25">
      <c r="A55">
        <v>609806</v>
      </c>
      <c r="B55" t="s">
        <v>2409</v>
      </c>
      <c r="C55" t="s">
        <v>694</v>
      </c>
      <c r="D55" s="174">
        <v>0.43</v>
      </c>
      <c r="E55" s="172">
        <v>45</v>
      </c>
      <c r="F55" s="172" t="s">
        <v>564</v>
      </c>
      <c r="G55" s="172">
        <v>56</v>
      </c>
      <c r="H55" s="172" t="s">
        <v>564</v>
      </c>
      <c r="I55" s="172">
        <v>69</v>
      </c>
      <c r="J55" s="172" t="s">
        <v>533</v>
      </c>
      <c r="K55" s="173">
        <v>7.28</v>
      </c>
    </row>
    <row r="56" spans="1:11" x14ac:dyDescent="0.25">
      <c r="A56">
        <v>610242</v>
      </c>
      <c r="B56" t="s">
        <v>33</v>
      </c>
      <c r="C56" t="s">
        <v>613</v>
      </c>
      <c r="D56" s="174">
        <v>0.59</v>
      </c>
      <c r="E56" s="172">
        <v>40</v>
      </c>
      <c r="F56" s="172" t="s">
        <v>564</v>
      </c>
      <c r="G56" s="172">
        <v>35</v>
      </c>
      <c r="H56" s="172" t="s">
        <v>555</v>
      </c>
      <c r="I56" s="172">
        <v>72</v>
      </c>
      <c r="J56" s="172" t="s">
        <v>533</v>
      </c>
      <c r="K56" s="173">
        <v>8.58</v>
      </c>
    </row>
    <row r="57" spans="1:11" x14ac:dyDescent="0.25">
      <c r="A57">
        <v>609809</v>
      </c>
      <c r="B57" t="s">
        <v>2423</v>
      </c>
      <c r="C57" t="s">
        <v>562</v>
      </c>
      <c r="D57" s="174">
        <v>0.41000000000000003</v>
      </c>
      <c r="E57" s="172">
        <v>59</v>
      </c>
      <c r="F57" s="172" t="s">
        <v>564</v>
      </c>
      <c r="G57" s="172">
        <v>55</v>
      </c>
      <c r="H57" s="172" t="s">
        <v>564</v>
      </c>
      <c r="I57" s="172">
        <v>63</v>
      </c>
      <c r="J57" s="172" t="s">
        <v>533</v>
      </c>
      <c r="K57" s="173">
        <v>8.6</v>
      </c>
    </row>
    <row r="58" spans="1:11" x14ac:dyDescent="0.25">
      <c r="A58">
        <v>609810</v>
      </c>
      <c r="B58" t="s">
        <v>34</v>
      </c>
      <c r="C58" t="s">
        <v>544</v>
      </c>
      <c r="D58" s="171" t="s">
        <v>6574</v>
      </c>
    </row>
    <row r="59" spans="1:11" x14ac:dyDescent="0.25">
      <c r="A59">
        <v>609811</v>
      </c>
      <c r="B59" t="s">
        <v>35</v>
      </c>
      <c r="C59" t="s">
        <v>574</v>
      </c>
      <c r="D59" s="171" t="s">
        <v>6574</v>
      </c>
    </row>
    <row r="60" spans="1:11" x14ac:dyDescent="0.25">
      <c r="A60">
        <v>610317</v>
      </c>
      <c r="B60" t="s">
        <v>367</v>
      </c>
      <c r="C60" t="s">
        <v>558</v>
      </c>
      <c r="D60" s="174">
        <v>0.5</v>
      </c>
      <c r="E60" s="172">
        <v>31</v>
      </c>
      <c r="F60" s="172" t="s">
        <v>555</v>
      </c>
      <c r="G60" s="172">
        <v>63</v>
      </c>
      <c r="H60" s="172" t="s">
        <v>533</v>
      </c>
      <c r="I60" s="172">
        <v>54</v>
      </c>
      <c r="J60" s="172" t="s">
        <v>564</v>
      </c>
      <c r="K60" s="173">
        <v>8.24</v>
      </c>
    </row>
    <row r="61" spans="1:11" x14ac:dyDescent="0.25">
      <c r="A61">
        <v>610381</v>
      </c>
      <c r="B61" t="s">
        <v>36</v>
      </c>
      <c r="C61" t="s">
        <v>536</v>
      </c>
      <c r="D61" s="174">
        <v>0.43</v>
      </c>
      <c r="E61" s="172">
        <v>56</v>
      </c>
      <c r="F61" s="172" t="s">
        <v>564</v>
      </c>
      <c r="G61" s="172">
        <v>44</v>
      </c>
      <c r="H61" s="172" t="s">
        <v>564</v>
      </c>
      <c r="I61" s="172">
        <v>36</v>
      </c>
      <c r="J61" s="172" t="s">
        <v>555</v>
      </c>
      <c r="K61" s="173">
        <v>7.3</v>
      </c>
    </row>
    <row r="62" spans="1:11" x14ac:dyDescent="0.25">
      <c r="A62">
        <v>400019</v>
      </c>
      <c r="B62" t="s">
        <v>1815</v>
      </c>
      <c r="C62" t="s">
        <v>6525</v>
      </c>
      <c r="D62" s="171" t="s">
        <v>6574</v>
      </c>
    </row>
    <row r="63" spans="1:11" x14ac:dyDescent="0.25">
      <c r="A63">
        <v>609726</v>
      </c>
      <c r="B63" t="s">
        <v>2242</v>
      </c>
      <c r="C63" t="s">
        <v>586</v>
      </c>
      <c r="D63" s="171" t="s">
        <v>6574</v>
      </c>
    </row>
    <row r="64" spans="1:11" x14ac:dyDescent="0.25">
      <c r="A64">
        <v>610091</v>
      </c>
      <c r="B64" t="s">
        <v>2799</v>
      </c>
      <c r="C64" t="s">
        <v>574</v>
      </c>
      <c r="D64" s="174">
        <v>0.32</v>
      </c>
      <c r="E64" s="172">
        <v>74</v>
      </c>
      <c r="F64" s="172" t="s">
        <v>533</v>
      </c>
      <c r="G64" s="172">
        <v>79</v>
      </c>
      <c r="H64" s="172" t="s">
        <v>533</v>
      </c>
      <c r="I64" s="172">
        <v>75</v>
      </c>
      <c r="J64" s="172" t="s">
        <v>533</v>
      </c>
      <c r="K64" s="173">
        <v>8.43</v>
      </c>
    </row>
    <row r="65" spans="1:11" x14ac:dyDescent="0.25">
      <c r="A65">
        <v>609812</v>
      </c>
      <c r="B65" t="s">
        <v>37</v>
      </c>
      <c r="C65" t="s">
        <v>591</v>
      </c>
      <c r="D65" s="171" t="s">
        <v>6574</v>
      </c>
    </row>
    <row r="66" spans="1:11" x14ac:dyDescent="0.25">
      <c r="A66">
        <v>609813</v>
      </c>
      <c r="B66" t="s">
        <v>38</v>
      </c>
      <c r="C66" t="s">
        <v>557</v>
      </c>
      <c r="D66" s="174">
        <v>0.57000000000000006</v>
      </c>
      <c r="E66" s="172">
        <v>72</v>
      </c>
      <c r="F66" s="172" t="s">
        <v>533</v>
      </c>
      <c r="G66" s="172">
        <v>75</v>
      </c>
      <c r="H66" s="172" t="s">
        <v>533</v>
      </c>
      <c r="I66" s="172">
        <v>65</v>
      </c>
      <c r="J66" s="172" t="s">
        <v>533</v>
      </c>
      <c r="K66" s="173">
        <v>7.78</v>
      </c>
    </row>
    <row r="67" spans="1:11" x14ac:dyDescent="0.25">
      <c r="A67">
        <v>609830</v>
      </c>
      <c r="B67" t="s">
        <v>39</v>
      </c>
      <c r="C67" t="s">
        <v>6522</v>
      </c>
      <c r="D67" s="171" t="s">
        <v>6573</v>
      </c>
      <c r="E67" s="172">
        <v>33</v>
      </c>
      <c r="F67" s="172" t="s">
        <v>555</v>
      </c>
      <c r="G67" s="172">
        <v>76</v>
      </c>
      <c r="H67" s="172" t="s">
        <v>533</v>
      </c>
      <c r="I67" s="172">
        <v>81</v>
      </c>
      <c r="J67" s="172" t="s">
        <v>534</v>
      </c>
      <c r="K67" s="173">
        <v>7.79</v>
      </c>
    </row>
    <row r="68" spans="1:11" x14ac:dyDescent="0.25">
      <c r="A68">
        <v>609817</v>
      </c>
      <c r="B68" t="s">
        <v>40</v>
      </c>
      <c r="C68" t="s">
        <v>613</v>
      </c>
      <c r="D68" s="171" t="s">
        <v>6574</v>
      </c>
    </row>
    <row r="69" spans="1:11" x14ac:dyDescent="0.25">
      <c r="A69">
        <v>609818</v>
      </c>
      <c r="B69" t="s">
        <v>41</v>
      </c>
      <c r="C69" t="s">
        <v>562</v>
      </c>
      <c r="D69" s="171" t="s">
        <v>6573</v>
      </c>
      <c r="E69" s="172">
        <v>48</v>
      </c>
      <c r="F69" s="172" t="s">
        <v>564</v>
      </c>
      <c r="G69" s="172">
        <v>73</v>
      </c>
      <c r="H69" s="172" t="s">
        <v>533</v>
      </c>
      <c r="I69" s="172">
        <v>68</v>
      </c>
      <c r="J69" s="172" t="s">
        <v>533</v>
      </c>
      <c r="K69" s="173">
        <v>8.93</v>
      </c>
    </row>
    <row r="70" spans="1:11" x14ac:dyDescent="0.25">
      <c r="A70">
        <v>609819</v>
      </c>
      <c r="B70" t="s">
        <v>2435</v>
      </c>
      <c r="C70" t="s">
        <v>550</v>
      </c>
      <c r="D70" s="171" t="s">
        <v>6573</v>
      </c>
      <c r="E70" s="172">
        <v>27</v>
      </c>
      <c r="F70" s="172" t="s">
        <v>555</v>
      </c>
      <c r="G70" s="172">
        <v>0</v>
      </c>
      <c r="H70" s="172" t="s">
        <v>576</v>
      </c>
      <c r="I70" s="172">
        <v>19</v>
      </c>
      <c r="J70" s="172" t="s">
        <v>576</v>
      </c>
      <c r="K70" s="173">
        <v>5.76</v>
      </c>
    </row>
    <row r="71" spans="1:11" x14ac:dyDescent="0.25">
      <c r="A71">
        <v>609820</v>
      </c>
      <c r="B71" t="s">
        <v>42</v>
      </c>
      <c r="C71" t="s">
        <v>613</v>
      </c>
      <c r="D71" s="174">
        <v>0.68</v>
      </c>
      <c r="E71" s="172">
        <v>64</v>
      </c>
      <c r="F71" s="172" t="s">
        <v>533</v>
      </c>
      <c r="G71" s="172">
        <v>42</v>
      </c>
      <c r="H71" s="172" t="s">
        <v>564</v>
      </c>
      <c r="I71" s="172">
        <v>45</v>
      </c>
      <c r="J71" s="172" t="s">
        <v>564</v>
      </c>
      <c r="K71" s="173">
        <v>9.27</v>
      </c>
    </row>
    <row r="72" spans="1:11" x14ac:dyDescent="0.25">
      <c r="A72">
        <v>609821</v>
      </c>
      <c r="B72" t="s">
        <v>43</v>
      </c>
      <c r="C72" t="s">
        <v>574</v>
      </c>
      <c r="D72" s="171" t="s">
        <v>6573</v>
      </c>
      <c r="E72" s="172">
        <v>99</v>
      </c>
      <c r="F72" s="172" t="s">
        <v>534</v>
      </c>
      <c r="G72" s="172">
        <v>68</v>
      </c>
      <c r="H72" s="172" t="s">
        <v>533</v>
      </c>
      <c r="I72" s="172">
        <v>48</v>
      </c>
      <c r="J72" s="172" t="s">
        <v>564</v>
      </c>
      <c r="K72" s="173">
        <v>9.09</v>
      </c>
    </row>
    <row r="73" spans="1:11" x14ac:dyDescent="0.25">
      <c r="A73">
        <v>609827</v>
      </c>
      <c r="B73" t="s">
        <v>44</v>
      </c>
      <c r="C73" t="s">
        <v>557</v>
      </c>
      <c r="D73" s="171" t="s">
        <v>6574</v>
      </c>
    </row>
    <row r="74" spans="1:11" x14ac:dyDescent="0.25">
      <c r="A74">
        <v>609828</v>
      </c>
      <c r="B74" t="s">
        <v>2444</v>
      </c>
      <c r="C74" t="s">
        <v>591</v>
      </c>
      <c r="D74" s="171" t="s">
        <v>6574</v>
      </c>
    </row>
    <row r="75" spans="1:11" x14ac:dyDescent="0.25">
      <c r="A75">
        <v>609829</v>
      </c>
      <c r="B75" t="s">
        <v>2449</v>
      </c>
      <c r="C75" t="s">
        <v>558</v>
      </c>
      <c r="D75" s="174">
        <v>0.63</v>
      </c>
      <c r="E75" s="172">
        <v>51</v>
      </c>
      <c r="F75" s="172" t="s">
        <v>564</v>
      </c>
      <c r="G75" s="172">
        <v>65</v>
      </c>
      <c r="H75" s="172" t="s">
        <v>533</v>
      </c>
      <c r="I75" s="172">
        <v>46</v>
      </c>
      <c r="J75" s="172" t="s">
        <v>564</v>
      </c>
      <c r="K75" s="173">
        <v>8.9700000000000006</v>
      </c>
    </row>
    <row r="76" spans="1:11" x14ac:dyDescent="0.25">
      <c r="A76">
        <v>609832</v>
      </c>
      <c r="B76" t="s">
        <v>45</v>
      </c>
      <c r="C76" t="s">
        <v>529</v>
      </c>
      <c r="D76" s="171" t="s">
        <v>6574</v>
      </c>
    </row>
    <row r="77" spans="1:11" x14ac:dyDescent="0.25">
      <c r="A77">
        <v>609833</v>
      </c>
      <c r="B77" t="s">
        <v>46</v>
      </c>
      <c r="C77" t="s">
        <v>557</v>
      </c>
      <c r="D77" s="174">
        <v>0.57000000000000006</v>
      </c>
      <c r="E77" s="172">
        <v>25</v>
      </c>
      <c r="F77" s="172" t="s">
        <v>555</v>
      </c>
      <c r="G77" s="172">
        <v>16</v>
      </c>
      <c r="H77" s="172" t="s">
        <v>576</v>
      </c>
      <c r="I77" s="172">
        <v>37</v>
      </c>
      <c r="J77" s="172" t="s">
        <v>555</v>
      </c>
      <c r="K77" s="173">
        <v>6.86</v>
      </c>
    </row>
    <row r="78" spans="1:11" x14ac:dyDescent="0.25">
      <c r="A78">
        <v>610353</v>
      </c>
      <c r="B78" t="s">
        <v>47</v>
      </c>
      <c r="C78" t="s">
        <v>558</v>
      </c>
      <c r="D78" s="174">
        <v>0.57000000000000006</v>
      </c>
      <c r="E78" s="172">
        <v>60</v>
      </c>
      <c r="F78" s="172" t="s">
        <v>533</v>
      </c>
      <c r="G78" s="172">
        <v>63</v>
      </c>
      <c r="H78" s="172" t="s">
        <v>533</v>
      </c>
      <c r="I78" s="172">
        <v>79</v>
      </c>
      <c r="J78" s="172" t="s">
        <v>533</v>
      </c>
      <c r="K78" s="173">
        <v>9.1</v>
      </c>
    </row>
    <row r="79" spans="1:11" x14ac:dyDescent="0.25">
      <c r="A79">
        <v>609835</v>
      </c>
      <c r="B79" t="s">
        <v>48</v>
      </c>
      <c r="C79" t="s">
        <v>538</v>
      </c>
      <c r="D79" s="174">
        <v>0.59</v>
      </c>
      <c r="E79" s="172">
        <v>36</v>
      </c>
      <c r="F79" s="172" t="s">
        <v>555</v>
      </c>
      <c r="G79" s="172">
        <v>60</v>
      </c>
      <c r="H79" s="172" t="s">
        <v>533</v>
      </c>
      <c r="I79" s="172">
        <v>55</v>
      </c>
      <c r="J79" s="172" t="s">
        <v>564</v>
      </c>
      <c r="K79" s="173">
        <v>8.1199999999999992</v>
      </c>
    </row>
    <row r="80" spans="1:11" x14ac:dyDescent="0.25">
      <c r="A80">
        <v>610539</v>
      </c>
      <c r="B80" t="s">
        <v>49</v>
      </c>
      <c r="C80" t="s">
        <v>562</v>
      </c>
      <c r="D80" s="174">
        <v>0.49</v>
      </c>
      <c r="E80" s="172">
        <v>23</v>
      </c>
      <c r="F80" s="172" t="s">
        <v>555</v>
      </c>
      <c r="G80" s="172">
        <v>41</v>
      </c>
      <c r="H80" s="172" t="s">
        <v>564</v>
      </c>
      <c r="I80" s="172">
        <v>44</v>
      </c>
      <c r="J80" s="172" t="s">
        <v>564</v>
      </c>
      <c r="K80" s="173">
        <v>8.15</v>
      </c>
    </row>
    <row r="81" spans="1:11" x14ac:dyDescent="0.25">
      <c r="A81">
        <v>610018</v>
      </c>
      <c r="B81" t="s">
        <v>2702</v>
      </c>
      <c r="C81" t="s">
        <v>550</v>
      </c>
      <c r="D81" s="174">
        <v>0.38</v>
      </c>
      <c r="E81" s="172">
        <v>81</v>
      </c>
      <c r="F81" s="172" t="s">
        <v>534</v>
      </c>
      <c r="G81" s="172">
        <v>55</v>
      </c>
      <c r="H81" s="172" t="s">
        <v>564</v>
      </c>
      <c r="I81" s="172">
        <v>45</v>
      </c>
      <c r="J81" s="172" t="s">
        <v>564</v>
      </c>
      <c r="K81" s="173">
        <v>9.16</v>
      </c>
    </row>
    <row r="82" spans="1:11" x14ac:dyDescent="0.25">
      <c r="A82">
        <v>609836</v>
      </c>
      <c r="B82" t="s">
        <v>50</v>
      </c>
      <c r="C82" t="s">
        <v>544</v>
      </c>
      <c r="D82" s="171" t="s">
        <v>6574</v>
      </c>
    </row>
    <row r="83" spans="1:11" x14ac:dyDescent="0.25">
      <c r="A83">
        <v>610024</v>
      </c>
      <c r="B83" t="s">
        <v>51</v>
      </c>
      <c r="C83" t="s">
        <v>6523</v>
      </c>
      <c r="D83" s="174">
        <v>0.59</v>
      </c>
      <c r="E83" s="172">
        <v>57</v>
      </c>
      <c r="F83" s="172" t="s">
        <v>564</v>
      </c>
      <c r="G83" s="172">
        <v>61</v>
      </c>
      <c r="H83" s="172" t="s">
        <v>533</v>
      </c>
      <c r="I83" s="172">
        <v>56</v>
      </c>
      <c r="J83" s="172" t="s">
        <v>564</v>
      </c>
      <c r="K83" s="173">
        <v>8.9</v>
      </c>
    </row>
    <row r="84" spans="1:11" x14ac:dyDescent="0.25">
      <c r="A84">
        <v>609837</v>
      </c>
      <c r="B84" t="s">
        <v>2459</v>
      </c>
      <c r="C84" t="s">
        <v>550</v>
      </c>
      <c r="D84" s="174">
        <v>0.43</v>
      </c>
      <c r="E84" s="172">
        <v>24</v>
      </c>
      <c r="F84" s="172" t="s">
        <v>555</v>
      </c>
      <c r="G84" s="172">
        <v>45</v>
      </c>
      <c r="H84" s="172" t="s">
        <v>564</v>
      </c>
      <c r="I84" s="172">
        <v>31</v>
      </c>
      <c r="J84" s="172" t="s">
        <v>555</v>
      </c>
      <c r="K84" s="173">
        <v>7.52</v>
      </c>
    </row>
    <row r="85" spans="1:11" x14ac:dyDescent="0.25">
      <c r="A85">
        <v>609839</v>
      </c>
      <c r="B85" t="s">
        <v>52</v>
      </c>
      <c r="C85" t="s">
        <v>529</v>
      </c>
      <c r="D85" s="174">
        <v>0.48</v>
      </c>
      <c r="E85" s="172">
        <v>54</v>
      </c>
      <c r="F85" s="172" t="s">
        <v>564</v>
      </c>
      <c r="G85" s="172">
        <v>60</v>
      </c>
      <c r="H85" s="172" t="s">
        <v>533</v>
      </c>
      <c r="I85" s="172">
        <v>49</v>
      </c>
      <c r="J85" s="172" t="s">
        <v>564</v>
      </c>
      <c r="K85" s="173">
        <v>7.96</v>
      </c>
    </row>
    <row r="86" spans="1:11" x14ac:dyDescent="0.25">
      <c r="A86">
        <v>609842</v>
      </c>
      <c r="B86" t="s">
        <v>53</v>
      </c>
      <c r="C86" t="s">
        <v>529</v>
      </c>
      <c r="D86" s="171" t="s">
        <v>6573</v>
      </c>
      <c r="E86" s="172">
        <v>34</v>
      </c>
      <c r="F86" s="172" t="s">
        <v>555</v>
      </c>
      <c r="G86" s="172">
        <v>54</v>
      </c>
      <c r="H86" s="172" t="s">
        <v>564</v>
      </c>
      <c r="I86" s="172">
        <v>57</v>
      </c>
      <c r="J86" s="172" t="s">
        <v>564</v>
      </c>
      <c r="K86" s="173">
        <v>8.61</v>
      </c>
    </row>
    <row r="87" spans="1:11" x14ac:dyDescent="0.25">
      <c r="A87">
        <v>609844</v>
      </c>
      <c r="B87" t="s">
        <v>54</v>
      </c>
      <c r="C87" t="s">
        <v>550</v>
      </c>
      <c r="D87" s="171" t="s">
        <v>6574</v>
      </c>
    </row>
    <row r="88" spans="1:11" x14ac:dyDescent="0.25">
      <c r="A88">
        <v>609845</v>
      </c>
      <c r="B88" t="s">
        <v>2465</v>
      </c>
      <c r="C88" t="s">
        <v>574</v>
      </c>
      <c r="D88" s="174">
        <v>0.6</v>
      </c>
      <c r="E88" s="172">
        <v>57</v>
      </c>
      <c r="F88" s="172" t="s">
        <v>564</v>
      </c>
      <c r="G88" s="172">
        <v>59</v>
      </c>
      <c r="H88" s="172" t="s">
        <v>564</v>
      </c>
      <c r="I88" s="172">
        <v>65</v>
      </c>
      <c r="J88" s="172" t="s">
        <v>533</v>
      </c>
      <c r="K88" s="173">
        <v>7.58</v>
      </c>
    </row>
    <row r="89" spans="1:11" x14ac:dyDescent="0.25">
      <c r="A89">
        <v>609760</v>
      </c>
      <c r="B89" t="s">
        <v>322</v>
      </c>
      <c r="C89" t="s">
        <v>586</v>
      </c>
      <c r="D89" s="174">
        <v>0.39</v>
      </c>
      <c r="E89" s="172">
        <v>53</v>
      </c>
      <c r="F89" s="172" t="s">
        <v>564</v>
      </c>
      <c r="G89" s="172">
        <v>50</v>
      </c>
      <c r="H89" s="172" t="s">
        <v>564</v>
      </c>
      <c r="I89" s="172">
        <v>66</v>
      </c>
      <c r="J89" s="172" t="s">
        <v>533</v>
      </c>
      <c r="K89" s="173">
        <v>8.83</v>
      </c>
    </row>
    <row r="90" spans="1:11" x14ac:dyDescent="0.25">
      <c r="A90">
        <v>610021</v>
      </c>
      <c r="B90" t="s">
        <v>55</v>
      </c>
      <c r="C90" t="s">
        <v>694</v>
      </c>
      <c r="D90" s="174">
        <v>0.57999999999999996</v>
      </c>
      <c r="E90" s="172">
        <v>56</v>
      </c>
      <c r="F90" s="172" t="s">
        <v>564</v>
      </c>
      <c r="G90" s="172">
        <v>58</v>
      </c>
      <c r="H90" s="172" t="s">
        <v>564</v>
      </c>
      <c r="I90" s="172">
        <v>69</v>
      </c>
      <c r="J90" s="172" t="s">
        <v>533</v>
      </c>
      <c r="K90" s="173">
        <v>8.49</v>
      </c>
    </row>
    <row r="91" spans="1:11" x14ac:dyDescent="0.25">
      <c r="A91">
        <v>609849</v>
      </c>
      <c r="B91" t="s">
        <v>2474</v>
      </c>
      <c r="C91" t="s">
        <v>565</v>
      </c>
      <c r="D91" s="174">
        <v>0.75</v>
      </c>
      <c r="E91" s="172">
        <v>63</v>
      </c>
      <c r="F91" s="172" t="s">
        <v>533</v>
      </c>
      <c r="G91" s="172">
        <v>63</v>
      </c>
      <c r="H91" s="172" t="s">
        <v>533</v>
      </c>
      <c r="I91" s="172">
        <v>58</v>
      </c>
      <c r="J91" s="172" t="s">
        <v>564</v>
      </c>
      <c r="K91" s="173">
        <v>8.6</v>
      </c>
    </row>
    <row r="92" spans="1:11" x14ac:dyDescent="0.25">
      <c r="A92">
        <v>609826</v>
      </c>
      <c r="B92" t="s">
        <v>2440</v>
      </c>
      <c r="C92" t="s">
        <v>6523</v>
      </c>
      <c r="D92" s="174">
        <v>0.5</v>
      </c>
      <c r="E92" s="172">
        <v>38</v>
      </c>
      <c r="F92" s="172" t="s">
        <v>555</v>
      </c>
      <c r="G92" s="172">
        <v>41</v>
      </c>
      <c r="H92" s="172" t="s">
        <v>564</v>
      </c>
      <c r="I92" s="172">
        <v>33</v>
      </c>
      <c r="J92" s="172" t="s">
        <v>555</v>
      </c>
      <c r="K92" s="173">
        <v>8.14</v>
      </c>
    </row>
    <row r="93" spans="1:11" x14ac:dyDescent="0.25">
      <c r="A93">
        <v>400021</v>
      </c>
      <c r="B93" t="s">
        <v>1821</v>
      </c>
      <c r="C93" t="s">
        <v>6525</v>
      </c>
      <c r="D93" s="174">
        <v>0.39</v>
      </c>
      <c r="E93" s="172">
        <v>59</v>
      </c>
      <c r="F93" s="172" t="s">
        <v>564</v>
      </c>
      <c r="G93" s="172">
        <v>35</v>
      </c>
      <c r="H93" s="172" t="s">
        <v>555</v>
      </c>
      <c r="I93" s="172">
        <v>60</v>
      </c>
      <c r="J93" s="172" t="s">
        <v>533</v>
      </c>
      <c r="K93" s="173">
        <v>8.8800000000000008</v>
      </c>
    </row>
    <row r="94" spans="1:11" x14ac:dyDescent="0.25">
      <c r="A94">
        <v>400020</v>
      </c>
      <c r="B94" t="s">
        <v>56</v>
      </c>
      <c r="C94" t="s">
        <v>6525</v>
      </c>
      <c r="D94" s="174">
        <v>0.48</v>
      </c>
      <c r="E94" s="172">
        <v>23</v>
      </c>
      <c r="F94" s="172" t="s">
        <v>555</v>
      </c>
      <c r="G94" s="172">
        <v>13</v>
      </c>
      <c r="H94" s="172" t="s">
        <v>576</v>
      </c>
      <c r="I94" s="172">
        <v>39</v>
      </c>
      <c r="J94" s="172" t="s">
        <v>555</v>
      </c>
      <c r="K94" s="173">
        <v>7.01</v>
      </c>
    </row>
    <row r="95" spans="1:11" x14ac:dyDescent="0.25">
      <c r="A95">
        <v>400115</v>
      </c>
      <c r="B95" t="s">
        <v>3713</v>
      </c>
      <c r="C95" t="s">
        <v>6525</v>
      </c>
      <c r="D95" s="171" t="s">
        <v>6573</v>
      </c>
      <c r="E95" s="172">
        <v>57</v>
      </c>
      <c r="F95" s="172" t="s">
        <v>564</v>
      </c>
      <c r="G95" s="172">
        <v>62</v>
      </c>
      <c r="H95" s="172" t="s">
        <v>533</v>
      </c>
      <c r="I95" s="172">
        <v>68</v>
      </c>
      <c r="J95" s="172" t="s">
        <v>533</v>
      </c>
      <c r="K95" s="173">
        <v>8.82</v>
      </c>
    </row>
    <row r="96" spans="1:11" x14ac:dyDescent="0.25">
      <c r="A96">
        <v>610251</v>
      </c>
      <c r="B96" t="s">
        <v>57</v>
      </c>
      <c r="C96" t="s">
        <v>538</v>
      </c>
      <c r="D96" s="174">
        <v>0.49</v>
      </c>
      <c r="E96" s="172">
        <v>72</v>
      </c>
      <c r="F96" s="172" t="s">
        <v>533</v>
      </c>
      <c r="G96" s="172">
        <v>72</v>
      </c>
      <c r="H96" s="172" t="s">
        <v>533</v>
      </c>
      <c r="I96" s="172">
        <v>88</v>
      </c>
      <c r="J96" s="172" t="s">
        <v>534</v>
      </c>
      <c r="K96" s="173">
        <v>8.4499999999999993</v>
      </c>
    </row>
    <row r="97" spans="1:11" x14ac:dyDescent="0.25">
      <c r="A97">
        <v>609851</v>
      </c>
      <c r="B97" t="s">
        <v>360</v>
      </c>
      <c r="C97" t="s">
        <v>6522</v>
      </c>
      <c r="D97" s="174">
        <v>0.46</v>
      </c>
      <c r="E97" s="172">
        <v>99</v>
      </c>
      <c r="F97" s="172" t="s">
        <v>534</v>
      </c>
      <c r="G97" s="172">
        <v>64</v>
      </c>
      <c r="H97" s="172" t="s">
        <v>533</v>
      </c>
      <c r="I97" s="172">
        <v>86</v>
      </c>
      <c r="J97" s="172" t="s">
        <v>534</v>
      </c>
      <c r="K97" s="173">
        <v>8.56</v>
      </c>
    </row>
    <row r="98" spans="1:11" x14ac:dyDescent="0.25">
      <c r="A98">
        <v>609852</v>
      </c>
      <c r="B98" t="s">
        <v>58</v>
      </c>
      <c r="C98" t="s">
        <v>613</v>
      </c>
      <c r="D98" s="171" t="s">
        <v>6574</v>
      </c>
    </row>
    <row r="99" spans="1:11" x14ac:dyDescent="0.25">
      <c r="A99">
        <v>609853</v>
      </c>
      <c r="B99" t="s">
        <v>371</v>
      </c>
      <c r="C99" t="s">
        <v>562</v>
      </c>
      <c r="D99" s="174">
        <v>0.70000000000000007</v>
      </c>
      <c r="E99" s="172">
        <v>47</v>
      </c>
      <c r="F99" s="172" t="s">
        <v>564</v>
      </c>
      <c r="G99" s="172">
        <v>60</v>
      </c>
      <c r="H99" s="172" t="s">
        <v>533</v>
      </c>
      <c r="I99" s="172">
        <v>58</v>
      </c>
      <c r="J99" s="172" t="s">
        <v>564</v>
      </c>
      <c r="K99" s="173">
        <v>8.89</v>
      </c>
    </row>
    <row r="100" spans="1:11" x14ac:dyDescent="0.25">
      <c r="A100">
        <v>610148</v>
      </c>
      <c r="B100" t="s">
        <v>59</v>
      </c>
      <c r="C100" t="s">
        <v>558</v>
      </c>
      <c r="D100" s="171" t="s">
        <v>6573</v>
      </c>
      <c r="E100" s="172">
        <v>24</v>
      </c>
      <c r="F100" s="172" t="s">
        <v>555</v>
      </c>
      <c r="G100" s="172">
        <v>41</v>
      </c>
      <c r="H100" s="172" t="s">
        <v>564</v>
      </c>
      <c r="I100" s="172">
        <v>54</v>
      </c>
      <c r="J100" s="172" t="s">
        <v>564</v>
      </c>
      <c r="K100" s="173">
        <v>9.1199999999999992</v>
      </c>
    </row>
    <row r="101" spans="1:11" x14ac:dyDescent="0.25">
      <c r="A101">
        <v>610248</v>
      </c>
      <c r="B101" t="s">
        <v>3021</v>
      </c>
      <c r="C101" t="s">
        <v>694</v>
      </c>
      <c r="D101" s="171" t="s">
        <v>6574</v>
      </c>
    </row>
    <row r="102" spans="1:11" x14ac:dyDescent="0.25">
      <c r="A102">
        <v>610340</v>
      </c>
      <c r="B102" t="s">
        <v>3109</v>
      </c>
      <c r="C102" t="s">
        <v>694</v>
      </c>
      <c r="D102" s="171" t="s">
        <v>6574</v>
      </c>
    </row>
    <row r="103" spans="1:11" x14ac:dyDescent="0.25">
      <c r="A103">
        <v>609753</v>
      </c>
      <c r="B103" t="s">
        <v>60</v>
      </c>
      <c r="C103" t="s">
        <v>586</v>
      </c>
      <c r="D103" s="174">
        <v>0.5</v>
      </c>
      <c r="E103" s="172">
        <v>60</v>
      </c>
      <c r="F103" s="172" t="s">
        <v>533</v>
      </c>
      <c r="G103" s="172">
        <v>51</v>
      </c>
      <c r="H103" s="172" t="s">
        <v>564</v>
      </c>
      <c r="I103" s="172">
        <v>77</v>
      </c>
      <c r="J103" s="172" t="s">
        <v>533</v>
      </c>
      <c r="K103" s="173">
        <v>8.9700000000000006</v>
      </c>
    </row>
    <row r="104" spans="1:11" x14ac:dyDescent="0.25">
      <c r="A104">
        <v>400022</v>
      </c>
      <c r="B104" t="s">
        <v>1826</v>
      </c>
      <c r="C104" t="s">
        <v>6525</v>
      </c>
      <c r="D104" s="171" t="s">
        <v>6574</v>
      </c>
    </row>
    <row r="105" spans="1:11" x14ac:dyDescent="0.25">
      <c r="A105">
        <v>400035</v>
      </c>
      <c r="B105" t="s">
        <v>1865</v>
      </c>
      <c r="C105" t="s">
        <v>6525</v>
      </c>
      <c r="D105" s="171" t="s">
        <v>6574</v>
      </c>
    </row>
    <row r="106" spans="1:11" x14ac:dyDescent="0.25">
      <c r="A106">
        <v>609754</v>
      </c>
      <c r="B106" t="s">
        <v>2319</v>
      </c>
      <c r="C106" t="s">
        <v>536</v>
      </c>
      <c r="D106" s="171" t="s">
        <v>6574</v>
      </c>
    </row>
    <row r="107" spans="1:11" x14ac:dyDescent="0.25">
      <c r="A107">
        <v>400093</v>
      </c>
      <c r="B107" t="s">
        <v>639</v>
      </c>
      <c r="C107" t="s">
        <v>6525</v>
      </c>
      <c r="D107" s="171" t="s">
        <v>6574</v>
      </c>
    </row>
    <row r="108" spans="1:11" x14ac:dyDescent="0.25">
      <c r="A108">
        <v>609675</v>
      </c>
      <c r="B108" t="s">
        <v>2138</v>
      </c>
      <c r="C108" t="s">
        <v>536</v>
      </c>
      <c r="D108" s="171" t="s">
        <v>6574</v>
      </c>
    </row>
    <row r="109" spans="1:11" x14ac:dyDescent="0.25">
      <c r="A109">
        <v>400147</v>
      </c>
      <c r="B109" t="s">
        <v>3849</v>
      </c>
      <c r="C109" t="s">
        <v>6525</v>
      </c>
      <c r="D109" s="171" t="s">
        <v>6574</v>
      </c>
    </row>
    <row r="110" spans="1:11" x14ac:dyDescent="0.25">
      <c r="A110">
        <v>400113</v>
      </c>
      <c r="B110" t="s">
        <v>2124</v>
      </c>
      <c r="C110" t="s">
        <v>6525</v>
      </c>
      <c r="D110" s="174">
        <v>0.37</v>
      </c>
      <c r="E110" s="172">
        <v>44</v>
      </c>
      <c r="F110" s="172" t="s">
        <v>564</v>
      </c>
      <c r="G110" s="172">
        <v>1</v>
      </c>
      <c r="H110" s="172" t="s">
        <v>576</v>
      </c>
      <c r="I110" s="172">
        <v>60</v>
      </c>
      <c r="J110" s="172" t="s">
        <v>533</v>
      </c>
      <c r="K110" s="173">
        <v>6.71</v>
      </c>
    </row>
    <row r="111" spans="1:11" x14ac:dyDescent="0.25">
      <c r="A111">
        <v>400091</v>
      </c>
      <c r="B111" t="s">
        <v>630</v>
      </c>
      <c r="C111" t="s">
        <v>6525</v>
      </c>
      <c r="D111" s="171" t="s">
        <v>6574</v>
      </c>
    </row>
    <row r="112" spans="1:11" x14ac:dyDescent="0.25">
      <c r="A112">
        <v>400036</v>
      </c>
      <c r="B112" t="s">
        <v>1870</v>
      </c>
      <c r="C112" t="s">
        <v>6525</v>
      </c>
      <c r="D112" s="171" t="s">
        <v>6574</v>
      </c>
    </row>
    <row r="113" spans="1:11" x14ac:dyDescent="0.25">
      <c r="A113">
        <v>609674</v>
      </c>
      <c r="B113" t="s">
        <v>2133</v>
      </c>
      <c r="C113" t="s">
        <v>536</v>
      </c>
      <c r="D113" s="171" t="s">
        <v>6574</v>
      </c>
    </row>
    <row r="114" spans="1:11" x14ac:dyDescent="0.25">
      <c r="A114">
        <v>609854</v>
      </c>
      <c r="B114" t="s">
        <v>61</v>
      </c>
      <c r="C114" t="s">
        <v>591</v>
      </c>
      <c r="D114" s="174">
        <v>0.62</v>
      </c>
      <c r="E114" s="172">
        <v>44</v>
      </c>
      <c r="F114" s="172" t="s">
        <v>564</v>
      </c>
      <c r="G114" s="172">
        <v>99</v>
      </c>
      <c r="H114" s="172" t="s">
        <v>534</v>
      </c>
      <c r="I114" s="172">
        <v>61</v>
      </c>
      <c r="J114" s="172" t="s">
        <v>533</v>
      </c>
      <c r="K114" s="173">
        <v>9.2799999999999994</v>
      </c>
    </row>
    <row r="115" spans="1:11" x14ac:dyDescent="0.25">
      <c r="A115">
        <v>609855</v>
      </c>
      <c r="B115" t="s">
        <v>2484</v>
      </c>
      <c r="C115" t="s">
        <v>529</v>
      </c>
      <c r="D115" s="171" t="s">
        <v>6574</v>
      </c>
    </row>
    <row r="116" spans="1:11" x14ac:dyDescent="0.25">
      <c r="A116">
        <v>400108</v>
      </c>
      <c r="B116" t="s">
        <v>2109</v>
      </c>
      <c r="C116" t="s">
        <v>6525</v>
      </c>
      <c r="D116" s="171" t="s">
        <v>6574</v>
      </c>
    </row>
    <row r="117" spans="1:11" x14ac:dyDescent="0.25">
      <c r="A117">
        <v>400092</v>
      </c>
      <c r="B117" t="s">
        <v>634</v>
      </c>
      <c r="C117" t="s">
        <v>6525</v>
      </c>
      <c r="D117" s="174">
        <v>0.38</v>
      </c>
      <c r="E117" s="172">
        <v>54</v>
      </c>
      <c r="F117" s="172" t="s">
        <v>564</v>
      </c>
      <c r="G117" s="172">
        <v>35</v>
      </c>
      <c r="H117" s="172" t="s">
        <v>555</v>
      </c>
      <c r="I117" s="172">
        <v>39</v>
      </c>
      <c r="J117" s="172" t="s">
        <v>555</v>
      </c>
      <c r="K117" s="173">
        <v>8.16</v>
      </c>
    </row>
    <row r="118" spans="1:11" x14ac:dyDescent="0.25">
      <c r="A118">
        <v>400023</v>
      </c>
      <c r="B118" t="s">
        <v>6526</v>
      </c>
      <c r="C118" t="s">
        <v>6525</v>
      </c>
      <c r="D118" s="174">
        <v>0.62</v>
      </c>
      <c r="E118" s="172">
        <v>37</v>
      </c>
      <c r="F118" s="172" t="s">
        <v>555</v>
      </c>
      <c r="G118" s="172">
        <v>26</v>
      </c>
      <c r="H118" s="172" t="s">
        <v>555</v>
      </c>
      <c r="I118" s="172">
        <v>24</v>
      </c>
      <c r="J118" s="172" t="s">
        <v>555</v>
      </c>
      <c r="K118" s="173">
        <v>7.52</v>
      </c>
    </row>
    <row r="119" spans="1:11" x14ac:dyDescent="0.25">
      <c r="A119">
        <v>400024</v>
      </c>
      <c r="B119" t="s">
        <v>1834</v>
      </c>
      <c r="C119" t="s">
        <v>6525</v>
      </c>
      <c r="D119" s="174">
        <v>0.41000000000000003</v>
      </c>
      <c r="E119" s="172">
        <v>52</v>
      </c>
      <c r="F119" s="172" t="s">
        <v>564</v>
      </c>
      <c r="G119" s="172">
        <v>38</v>
      </c>
      <c r="H119" s="172" t="s">
        <v>555</v>
      </c>
      <c r="I119" s="172">
        <v>55</v>
      </c>
      <c r="J119" s="172" t="s">
        <v>564</v>
      </c>
      <c r="K119" s="173">
        <v>8.17</v>
      </c>
    </row>
    <row r="120" spans="1:11" x14ac:dyDescent="0.25">
      <c r="A120">
        <v>400025</v>
      </c>
      <c r="B120" t="s">
        <v>62</v>
      </c>
      <c r="C120" t="s">
        <v>6525</v>
      </c>
      <c r="D120" s="174">
        <v>0.41000000000000003</v>
      </c>
      <c r="E120" s="172">
        <v>68</v>
      </c>
      <c r="F120" s="172" t="s">
        <v>533</v>
      </c>
      <c r="G120" s="172">
        <v>57</v>
      </c>
      <c r="H120" s="172" t="s">
        <v>564</v>
      </c>
      <c r="I120" s="172">
        <v>46</v>
      </c>
      <c r="J120" s="172" t="s">
        <v>564</v>
      </c>
      <c r="K120" s="173">
        <v>8.77</v>
      </c>
    </row>
    <row r="121" spans="1:11" x14ac:dyDescent="0.25">
      <c r="A121">
        <v>400032</v>
      </c>
      <c r="B121" t="s">
        <v>1854</v>
      </c>
      <c r="C121" t="s">
        <v>6525</v>
      </c>
      <c r="D121" s="171" t="s">
        <v>6574</v>
      </c>
    </row>
    <row r="122" spans="1:11" x14ac:dyDescent="0.25">
      <c r="A122">
        <v>400027</v>
      </c>
      <c r="B122" t="s">
        <v>63</v>
      </c>
      <c r="C122" t="s">
        <v>6525</v>
      </c>
      <c r="D122" s="171" t="s">
        <v>6574</v>
      </c>
    </row>
    <row r="123" spans="1:11" x14ac:dyDescent="0.25">
      <c r="A123">
        <v>400033</v>
      </c>
      <c r="B123" t="s">
        <v>64</v>
      </c>
      <c r="C123" t="s">
        <v>6525</v>
      </c>
      <c r="D123" s="174">
        <v>0.44</v>
      </c>
      <c r="E123" s="172">
        <v>0</v>
      </c>
      <c r="F123" s="172" t="s">
        <v>576</v>
      </c>
      <c r="G123" s="172">
        <v>1</v>
      </c>
      <c r="H123" s="172" t="s">
        <v>576</v>
      </c>
      <c r="I123" s="172">
        <v>4</v>
      </c>
      <c r="J123" s="172" t="s">
        <v>576</v>
      </c>
      <c r="K123" s="173">
        <v>5.93</v>
      </c>
    </row>
    <row r="124" spans="1:11" x14ac:dyDescent="0.25">
      <c r="A124">
        <v>400026</v>
      </c>
      <c r="B124" t="s">
        <v>1840</v>
      </c>
      <c r="C124" t="s">
        <v>6525</v>
      </c>
      <c r="D124" s="174">
        <v>0.64</v>
      </c>
      <c r="E124" s="172">
        <v>65</v>
      </c>
      <c r="F124" s="172" t="s">
        <v>533</v>
      </c>
      <c r="G124" s="172">
        <v>67</v>
      </c>
      <c r="H124" s="172" t="s">
        <v>533</v>
      </c>
      <c r="I124" s="172">
        <v>79</v>
      </c>
      <c r="J124" s="172" t="s">
        <v>533</v>
      </c>
      <c r="K124" s="173">
        <v>8.6</v>
      </c>
    </row>
    <row r="125" spans="1:11" x14ac:dyDescent="0.25">
      <c r="A125">
        <v>400034</v>
      </c>
      <c r="B125" t="s">
        <v>1860</v>
      </c>
      <c r="C125" t="s">
        <v>6525</v>
      </c>
      <c r="D125" s="174">
        <v>0.31</v>
      </c>
      <c r="E125" s="172">
        <v>57</v>
      </c>
      <c r="F125" s="172" t="s">
        <v>564</v>
      </c>
      <c r="G125" s="172">
        <v>46</v>
      </c>
      <c r="H125" s="172" t="s">
        <v>564</v>
      </c>
      <c r="I125" s="172">
        <v>45</v>
      </c>
      <c r="J125" s="172" t="s">
        <v>564</v>
      </c>
      <c r="K125" s="173">
        <v>8.75</v>
      </c>
    </row>
    <row r="126" spans="1:11" x14ac:dyDescent="0.25">
      <c r="A126">
        <v>400028</v>
      </c>
      <c r="B126" t="s">
        <v>65</v>
      </c>
      <c r="C126" t="s">
        <v>6525</v>
      </c>
      <c r="D126" s="171" t="s">
        <v>6573</v>
      </c>
      <c r="E126" s="172">
        <v>99</v>
      </c>
      <c r="F126" s="172" t="s">
        <v>534</v>
      </c>
      <c r="G126" s="172">
        <v>99</v>
      </c>
      <c r="H126" s="172" t="s">
        <v>534</v>
      </c>
      <c r="I126" s="172">
        <v>13</v>
      </c>
      <c r="J126" s="172" t="s">
        <v>576</v>
      </c>
      <c r="K126" s="173">
        <v>9.81</v>
      </c>
    </row>
    <row r="127" spans="1:11" x14ac:dyDescent="0.25">
      <c r="A127">
        <v>400029</v>
      </c>
      <c r="B127" t="s">
        <v>1847</v>
      </c>
      <c r="C127" t="s">
        <v>6525</v>
      </c>
      <c r="D127" s="174">
        <v>0.75</v>
      </c>
      <c r="E127" s="172">
        <v>31</v>
      </c>
      <c r="F127" s="172" t="s">
        <v>555</v>
      </c>
      <c r="G127" s="172">
        <v>15</v>
      </c>
      <c r="H127" s="172" t="s">
        <v>576</v>
      </c>
      <c r="I127" s="172">
        <v>5</v>
      </c>
      <c r="J127" s="172" t="s">
        <v>576</v>
      </c>
      <c r="K127" s="173">
        <v>7.12</v>
      </c>
    </row>
    <row r="128" spans="1:11" x14ac:dyDescent="0.25">
      <c r="A128">
        <v>400030</v>
      </c>
      <c r="B128" t="s">
        <v>66</v>
      </c>
      <c r="C128" t="s">
        <v>6525</v>
      </c>
      <c r="D128" s="171" t="s">
        <v>6573</v>
      </c>
      <c r="E128" s="172">
        <v>57</v>
      </c>
      <c r="F128" s="172" t="s">
        <v>564</v>
      </c>
      <c r="G128" s="172">
        <v>54</v>
      </c>
      <c r="H128" s="172" t="s">
        <v>564</v>
      </c>
      <c r="I128" s="172">
        <v>37</v>
      </c>
      <c r="J128" s="172" t="s">
        <v>555</v>
      </c>
      <c r="K128" s="173">
        <v>9.4</v>
      </c>
    </row>
    <row r="129" spans="1:11" x14ac:dyDescent="0.25">
      <c r="A129">
        <v>400031</v>
      </c>
      <c r="B129" t="s">
        <v>67</v>
      </c>
      <c r="C129" t="s">
        <v>6525</v>
      </c>
      <c r="D129" s="171" t="s">
        <v>6573</v>
      </c>
      <c r="E129" s="172">
        <v>36</v>
      </c>
      <c r="F129" s="172" t="s">
        <v>555</v>
      </c>
      <c r="G129" s="172">
        <v>20</v>
      </c>
      <c r="H129" s="172" t="s">
        <v>555</v>
      </c>
      <c r="I129" s="172">
        <v>29</v>
      </c>
      <c r="J129" s="172" t="s">
        <v>555</v>
      </c>
      <c r="K129" s="173">
        <v>8.1300000000000008</v>
      </c>
    </row>
    <row r="130" spans="1:11" x14ac:dyDescent="0.25">
      <c r="A130">
        <v>610347</v>
      </c>
      <c r="B130" t="s">
        <v>68</v>
      </c>
      <c r="C130" t="s">
        <v>529</v>
      </c>
      <c r="D130" s="171" t="s">
        <v>6573</v>
      </c>
      <c r="E130" s="172">
        <v>49</v>
      </c>
      <c r="F130" s="172" t="s">
        <v>564</v>
      </c>
      <c r="G130" s="172">
        <v>35</v>
      </c>
      <c r="H130" s="172" t="s">
        <v>555</v>
      </c>
      <c r="I130" s="172">
        <v>82</v>
      </c>
      <c r="J130" s="172" t="s">
        <v>534</v>
      </c>
      <c r="K130" s="173">
        <v>8.7899999999999991</v>
      </c>
    </row>
    <row r="131" spans="1:11" x14ac:dyDescent="0.25">
      <c r="A131">
        <v>610244</v>
      </c>
      <c r="B131" t="s">
        <v>69</v>
      </c>
      <c r="C131" t="s">
        <v>542</v>
      </c>
      <c r="D131" s="171" t="s">
        <v>6574</v>
      </c>
    </row>
    <row r="132" spans="1:11" x14ac:dyDescent="0.25">
      <c r="A132">
        <v>609795</v>
      </c>
      <c r="B132" t="s">
        <v>70</v>
      </c>
      <c r="C132" t="s">
        <v>6522</v>
      </c>
      <c r="D132" s="174">
        <v>0.5</v>
      </c>
      <c r="E132" s="172">
        <v>50</v>
      </c>
      <c r="F132" s="172" t="s">
        <v>564</v>
      </c>
      <c r="G132" s="172">
        <v>26</v>
      </c>
      <c r="H132" s="172" t="s">
        <v>555</v>
      </c>
      <c r="I132" s="172">
        <v>55</v>
      </c>
      <c r="J132" s="172" t="s">
        <v>564</v>
      </c>
      <c r="K132" s="173">
        <v>8.56</v>
      </c>
    </row>
    <row r="133" spans="1:11" x14ac:dyDescent="0.25">
      <c r="A133">
        <v>609856</v>
      </c>
      <c r="B133" t="s">
        <v>2488</v>
      </c>
      <c r="C133" t="s">
        <v>574</v>
      </c>
      <c r="D133" s="171" t="s">
        <v>6574</v>
      </c>
    </row>
    <row r="134" spans="1:11" x14ac:dyDescent="0.25">
      <c r="A134">
        <v>610401</v>
      </c>
      <c r="B134" t="s">
        <v>3169</v>
      </c>
      <c r="C134" t="s">
        <v>542</v>
      </c>
      <c r="D134" s="171" t="s">
        <v>6574</v>
      </c>
    </row>
    <row r="135" spans="1:11" x14ac:dyDescent="0.25">
      <c r="A135">
        <v>609759</v>
      </c>
      <c r="B135" t="s">
        <v>328</v>
      </c>
      <c r="C135" t="s">
        <v>542</v>
      </c>
      <c r="D135" s="171" t="s">
        <v>6574</v>
      </c>
    </row>
    <row r="136" spans="1:11" x14ac:dyDescent="0.25">
      <c r="A136">
        <v>609857</v>
      </c>
      <c r="B136" t="s">
        <v>71</v>
      </c>
      <c r="C136" t="s">
        <v>544</v>
      </c>
      <c r="D136" s="174">
        <v>0.43</v>
      </c>
      <c r="E136" s="172">
        <v>35</v>
      </c>
      <c r="F136" s="172" t="s">
        <v>555</v>
      </c>
      <c r="G136" s="172">
        <v>59</v>
      </c>
      <c r="H136" s="172" t="s">
        <v>564</v>
      </c>
      <c r="I136" s="172">
        <v>48</v>
      </c>
      <c r="J136" s="172" t="s">
        <v>564</v>
      </c>
      <c r="K136" s="173">
        <v>8.4</v>
      </c>
    </row>
    <row r="137" spans="1:11" x14ac:dyDescent="0.25">
      <c r="A137">
        <v>609859</v>
      </c>
      <c r="B137" t="s">
        <v>2494</v>
      </c>
      <c r="C137" t="s">
        <v>613</v>
      </c>
      <c r="D137" s="171" t="s">
        <v>6574</v>
      </c>
    </row>
    <row r="138" spans="1:11" x14ac:dyDescent="0.25">
      <c r="A138">
        <v>609861</v>
      </c>
      <c r="B138" t="s">
        <v>72</v>
      </c>
      <c r="C138" t="s">
        <v>565</v>
      </c>
      <c r="D138" s="174">
        <v>0.59</v>
      </c>
      <c r="E138" s="172">
        <v>50</v>
      </c>
      <c r="F138" s="172" t="s">
        <v>564</v>
      </c>
      <c r="G138" s="172">
        <v>56</v>
      </c>
      <c r="H138" s="172" t="s">
        <v>564</v>
      </c>
      <c r="I138" s="172">
        <v>43</v>
      </c>
      <c r="J138" s="172" t="s">
        <v>564</v>
      </c>
      <c r="K138" s="173">
        <v>8.92</v>
      </c>
    </row>
    <row r="139" spans="1:11" x14ac:dyDescent="0.25">
      <c r="A139">
        <v>610199</v>
      </c>
      <c r="B139" t="s">
        <v>2969</v>
      </c>
      <c r="C139" t="s">
        <v>574</v>
      </c>
      <c r="D139" s="171" t="s">
        <v>6573</v>
      </c>
      <c r="E139" s="172">
        <v>59</v>
      </c>
      <c r="F139" s="172" t="s">
        <v>564</v>
      </c>
      <c r="G139" s="172">
        <v>38</v>
      </c>
      <c r="H139" s="172" t="s">
        <v>555</v>
      </c>
      <c r="I139" s="172">
        <v>63</v>
      </c>
      <c r="J139" s="172" t="s">
        <v>533</v>
      </c>
      <c r="K139" s="173">
        <v>8.73</v>
      </c>
    </row>
    <row r="140" spans="1:11" x14ac:dyDescent="0.25">
      <c r="A140">
        <v>609862</v>
      </c>
      <c r="B140" t="s">
        <v>73</v>
      </c>
      <c r="C140" t="s">
        <v>557</v>
      </c>
      <c r="D140" s="171" t="s">
        <v>6573</v>
      </c>
      <c r="E140" s="172">
        <v>21</v>
      </c>
      <c r="F140" s="172" t="s">
        <v>555</v>
      </c>
      <c r="G140" s="172">
        <v>18</v>
      </c>
      <c r="H140" s="172" t="s">
        <v>576</v>
      </c>
      <c r="I140" s="172">
        <v>28</v>
      </c>
      <c r="J140" s="172" t="s">
        <v>555</v>
      </c>
      <c r="K140" s="173">
        <v>7.24</v>
      </c>
    </row>
    <row r="141" spans="1:11" x14ac:dyDescent="0.25">
      <c r="A141">
        <v>610499</v>
      </c>
      <c r="B141" t="s">
        <v>3174</v>
      </c>
      <c r="C141" t="s">
        <v>694</v>
      </c>
      <c r="D141" s="171" t="s">
        <v>6574</v>
      </c>
    </row>
    <row r="142" spans="1:11" x14ac:dyDescent="0.25">
      <c r="A142">
        <v>610170</v>
      </c>
      <c r="B142" t="s">
        <v>74</v>
      </c>
      <c r="C142" t="s">
        <v>558</v>
      </c>
      <c r="D142" s="174">
        <v>0.66</v>
      </c>
      <c r="E142" s="172">
        <v>55</v>
      </c>
      <c r="F142" s="172" t="s">
        <v>564</v>
      </c>
      <c r="G142" s="172">
        <v>70</v>
      </c>
      <c r="H142" s="172" t="s">
        <v>533</v>
      </c>
      <c r="I142" s="172">
        <v>81</v>
      </c>
      <c r="J142" s="172" t="s">
        <v>534</v>
      </c>
      <c r="K142" s="173">
        <v>9.24</v>
      </c>
    </row>
    <row r="143" spans="1:11" x14ac:dyDescent="0.25">
      <c r="A143">
        <v>609863</v>
      </c>
      <c r="B143" t="s">
        <v>75</v>
      </c>
      <c r="C143" t="s">
        <v>591</v>
      </c>
      <c r="D143" s="174">
        <v>0.48</v>
      </c>
      <c r="E143" s="172">
        <v>70</v>
      </c>
      <c r="F143" s="172" t="s">
        <v>533</v>
      </c>
      <c r="G143" s="172">
        <v>43</v>
      </c>
      <c r="H143" s="172" t="s">
        <v>564</v>
      </c>
      <c r="I143" s="172">
        <v>54</v>
      </c>
      <c r="J143" s="172" t="s">
        <v>564</v>
      </c>
      <c r="K143" s="173">
        <v>9.08</v>
      </c>
    </row>
    <row r="144" spans="1:11" x14ac:dyDescent="0.25">
      <c r="A144">
        <v>400038</v>
      </c>
      <c r="B144" t="s">
        <v>1875</v>
      </c>
      <c r="C144" t="s">
        <v>6525</v>
      </c>
      <c r="D144" s="171" t="s">
        <v>6574</v>
      </c>
    </row>
    <row r="145" spans="1:11" x14ac:dyDescent="0.25">
      <c r="A145">
        <v>609864</v>
      </c>
      <c r="B145" t="s">
        <v>76</v>
      </c>
      <c r="C145" t="s">
        <v>621</v>
      </c>
      <c r="D145" s="174">
        <v>0.38</v>
      </c>
      <c r="E145" s="172">
        <v>66</v>
      </c>
      <c r="F145" s="172" t="s">
        <v>533</v>
      </c>
      <c r="G145" s="172">
        <v>58</v>
      </c>
      <c r="H145" s="172" t="s">
        <v>564</v>
      </c>
      <c r="I145" s="172">
        <v>59</v>
      </c>
      <c r="J145" s="172" t="s">
        <v>564</v>
      </c>
      <c r="K145" s="173">
        <v>7.75</v>
      </c>
    </row>
    <row r="146" spans="1:11" x14ac:dyDescent="0.25">
      <c r="A146">
        <v>609866</v>
      </c>
      <c r="B146" t="s">
        <v>77</v>
      </c>
      <c r="C146" t="s">
        <v>613</v>
      </c>
      <c r="D146" s="174">
        <v>0.52</v>
      </c>
      <c r="E146" s="172">
        <v>61</v>
      </c>
      <c r="F146" s="172" t="s">
        <v>533</v>
      </c>
      <c r="G146" s="172">
        <v>61</v>
      </c>
      <c r="H146" s="172" t="s">
        <v>533</v>
      </c>
      <c r="I146" s="172">
        <v>47</v>
      </c>
      <c r="J146" s="172" t="s">
        <v>564</v>
      </c>
      <c r="K146" s="173">
        <v>9.25</v>
      </c>
    </row>
    <row r="147" spans="1:11" x14ac:dyDescent="0.25">
      <c r="A147">
        <v>609867</v>
      </c>
      <c r="B147" t="s">
        <v>2507</v>
      </c>
      <c r="C147" t="s">
        <v>6523</v>
      </c>
      <c r="D147" s="171" t="s">
        <v>6574</v>
      </c>
    </row>
    <row r="148" spans="1:11" x14ac:dyDescent="0.25">
      <c r="A148">
        <v>609870</v>
      </c>
      <c r="B148" t="s">
        <v>2511</v>
      </c>
      <c r="C148" t="s">
        <v>6523</v>
      </c>
      <c r="D148" s="174">
        <v>0.70000000000000007</v>
      </c>
      <c r="E148" s="172">
        <v>34</v>
      </c>
      <c r="F148" s="172" t="s">
        <v>555</v>
      </c>
      <c r="G148" s="172">
        <v>48</v>
      </c>
      <c r="H148" s="172" t="s">
        <v>564</v>
      </c>
      <c r="I148" s="172">
        <v>29</v>
      </c>
      <c r="J148" s="172" t="s">
        <v>555</v>
      </c>
      <c r="K148" s="173">
        <v>7.82</v>
      </c>
    </row>
    <row r="149" spans="1:11" x14ac:dyDescent="0.25">
      <c r="A149">
        <v>609761</v>
      </c>
      <c r="B149" t="s">
        <v>2336</v>
      </c>
      <c r="C149" t="s">
        <v>586</v>
      </c>
      <c r="D149" s="171" t="s">
        <v>6574</v>
      </c>
    </row>
    <row r="150" spans="1:11" x14ac:dyDescent="0.25">
      <c r="A150">
        <v>610355</v>
      </c>
      <c r="B150" t="s">
        <v>78</v>
      </c>
      <c r="C150" t="s">
        <v>613</v>
      </c>
      <c r="D150" s="174">
        <v>0.34</v>
      </c>
      <c r="E150" s="172">
        <v>84</v>
      </c>
      <c r="F150" s="172" t="s">
        <v>534</v>
      </c>
      <c r="G150" s="172">
        <v>95</v>
      </c>
      <c r="H150" s="172" t="s">
        <v>534</v>
      </c>
      <c r="I150" s="172">
        <v>31</v>
      </c>
      <c r="J150" s="172" t="s">
        <v>555</v>
      </c>
      <c r="K150" s="173">
        <v>9.4</v>
      </c>
    </row>
    <row r="151" spans="1:11" x14ac:dyDescent="0.25">
      <c r="A151">
        <v>610378</v>
      </c>
      <c r="B151" t="s">
        <v>3140</v>
      </c>
      <c r="C151" t="s">
        <v>542</v>
      </c>
      <c r="D151" s="171" t="s">
        <v>6574</v>
      </c>
    </row>
    <row r="152" spans="1:11" x14ac:dyDescent="0.25">
      <c r="A152">
        <v>609702</v>
      </c>
      <c r="B152" t="s">
        <v>373</v>
      </c>
      <c r="C152" t="s">
        <v>542</v>
      </c>
      <c r="D152" s="171" t="s">
        <v>6574</v>
      </c>
    </row>
    <row r="153" spans="1:11" x14ac:dyDescent="0.25">
      <c r="A153">
        <v>609873</v>
      </c>
      <c r="B153" t="s">
        <v>79</v>
      </c>
      <c r="C153" t="s">
        <v>6522</v>
      </c>
      <c r="D153" s="174">
        <v>0.52</v>
      </c>
      <c r="E153" s="172">
        <v>66</v>
      </c>
      <c r="F153" s="172" t="s">
        <v>533</v>
      </c>
      <c r="G153" s="172">
        <v>51</v>
      </c>
      <c r="H153" s="172" t="s">
        <v>564</v>
      </c>
      <c r="I153" s="172">
        <v>64</v>
      </c>
      <c r="J153" s="172" t="s">
        <v>533</v>
      </c>
      <c r="K153" s="173">
        <v>7.91</v>
      </c>
    </row>
    <row r="154" spans="1:11" x14ac:dyDescent="0.25">
      <c r="A154">
        <v>610003</v>
      </c>
      <c r="B154" t="s">
        <v>80</v>
      </c>
      <c r="C154" t="s">
        <v>621</v>
      </c>
      <c r="D154" s="174">
        <v>0.47000000000000003</v>
      </c>
      <c r="E154" s="172">
        <v>50</v>
      </c>
      <c r="F154" s="172" t="s">
        <v>564</v>
      </c>
      <c r="G154" s="172">
        <v>55</v>
      </c>
      <c r="H154" s="172" t="s">
        <v>564</v>
      </c>
      <c r="I154" s="172">
        <v>66</v>
      </c>
      <c r="J154" s="172" t="s">
        <v>533</v>
      </c>
      <c r="K154" s="173">
        <v>8.52</v>
      </c>
    </row>
    <row r="155" spans="1:11" x14ac:dyDescent="0.25">
      <c r="A155">
        <v>610004</v>
      </c>
      <c r="B155" t="s">
        <v>354</v>
      </c>
      <c r="C155" t="s">
        <v>565</v>
      </c>
      <c r="D155" s="174">
        <v>0.39</v>
      </c>
      <c r="E155" s="172">
        <v>54</v>
      </c>
      <c r="F155" s="172" t="s">
        <v>564</v>
      </c>
      <c r="G155" s="172">
        <v>56</v>
      </c>
      <c r="H155" s="172" t="s">
        <v>564</v>
      </c>
      <c r="I155" s="172">
        <v>41</v>
      </c>
      <c r="J155" s="172" t="s">
        <v>564</v>
      </c>
      <c r="K155" s="173">
        <v>7.77</v>
      </c>
    </row>
    <row r="156" spans="1:11" x14ac:dyDescent="0.25">
      <c r="A156">
        <v>609756</v>
      </c>
      <c r="B156" t="s">
        <v>2329</v>
      </c>
      <c r="C156" t="s">
        <v>540</v>
      </c>
      <c r="D156" s="171" t="s">
        <v>6574</v>
      </c>
    </row>
    <row r="157" spans="1:11" x14ac:dyDescent="0.25">
      <c r="A157">
        <v>609900</v>
      </c>
      <c r="B157" t="s">
        <v>2559</v>
      </c>
      <c r="C157" t="s">
        <v>694</v>
      </c>
      <c r="D157" s="171" t="s">
        <v>6574</v>
      </c>
    </row>
    <row r="158" spans="1:11" x14ac:dyDescent="0.25">
      <c r="A158">
        <v>610239</v>
      </c>
      <c r="B158" t="s">
        <v>81</v>
      </c>
      <c r="C158" t="s">
        <v>558</v>
      </c>
      <c r="D158" s="174">
        <v>0.51</v>
      </c>
      <c r="E158" s="172">
        <v>42</v>
      </c>
      <c r="F158" s="172" t="s">
        <v>564</v>
      </c>
      <c r="G158" s="172">
        <v>53</v>
      </c>
      <c r="H158" s="172" t="s">
        <v>564</v>
      </c>
      <c r="I158" s="172">
        <v>47</v>
      </c>
      <c r="J158" s="172" t="s">
        <v>564</v>
      </c>
      <c r="K158" s="173">
        <v>8.7100000000000009</v>
      </c>
    </row>
    <row r="159" spans="1:11" x14ac:dyDescent="0.25">
      <c r="A159">
        <v>609875</v>
      </c>
      <c r="B159" t="s">
        <v>82</v>
      </c>
      <c r="C159" t="s">
        <v>562</v>
      </c>
      <c r="D159" s="171" t="s">
        <v>6573</v>
      </c>
      <c r="E159" s="172">
        <v>96</v>
      </c>
      <c r="F159" s="172" t="s">
        <v>534</v>
      </c>
      <c r="G159" s="172">
        <v>98</v>
      </c>
      <c r="H159" s="172" t="s">
        <v>534</v>
      </c>
      <c r="I159" s="172">
        <v>99</v>
      </c>
      <c r="J159" s="172" t="s">
        <v>534</v>
      </c>
      <c r="K159" s="173">
        <v>9.42</v>
      </c>
    </row>
    <row r="160" spans="1:11" x14ac:dyDescent="0.25">
      <c r="A160">
        <v>610521</v>
      </c>
      <c r="B160" t="s">
        <v>317</v>
      </c>
      <c r="C160" t="s">
        <v>621</v>
      </c>
      <c r="D160" s="174">
        <v>0.51</v>
      </c>
      <c r="E160" s="172">
        <v>65</v>
      </c>
      <c r="F160" s="172" t="s">
        <v>533</v>
      </c>
      <c r="G160" s="172">
        <v>69</v>
      </c>
      <c r="H160" s="172" t="s">
        <v>533</v>
      </c>
      <c r="I160" s="172">
        <v>99</v>
      </c>
      <c r="J160" s="172" t="s">
        <v>534</v>
      </c>
      <c r="K160" s="173">
        <v>8.27</v>
      </c>
    </row>
    <row r="161" spans="1:11" x14ac:dyDescent="0.25">
      <c r="A161">
        <v>609876</v>
      </c>
      <c r="B161" t="s">
        <v>2520</v>
      </c>
      <c r="C161" t="s">
        <v>558</v>
      </c>
      <c r="D161" s="174">
        <v>0.38</v>
      </c>
      <c r="E161" s="172">
        <v>35</v>
      </c>
      <c r="F161" s="172" t="s">
        <v>555</v>
      </c>
      <c r="G161" s="172">
        <v>53</v>
      </c>
      <c r="H161" s="172" t="s">
        <v>564</v>
      </c>
      <c r="I161" s="172">
        <v>50</v>
      </c>
      <c r="J161" s="172" t="s">
        <v>564</v>
      </c>
      <c r="K161" s="173">
        <v>8.19</v>
      </c>
    </row>
    <row r="162" spans="1:11" x14ac:dyDescent="0.25">
      <c r="A162">
        <v>609879</v>
      </c>
      <c r="B162" t="s">
        <v>83</v>
      </c>
      <c r="C162" t="s">
        <v>529</v>
      </c>
      <c r="D162" s="171" t="s">
        <v>6574</v>
      </c>
    </row>
    <row r="163" spans="1:11" x14ac:dyDescent="0.25">
      <c r="A163">
        <v>610367</v>
      </c>
      <c r="B163" t="s">
        <v>84</v>
      </c>
      <c r="C163" t="s">
        <v>6522</v>
      </c>
      <c r="D163" s="174">
        <v>0.45</v>
      </c>
      <c r="E163" s="172">
        <v>72</v>
      </c>
      <c r="F163" s="172" t="s">
        <v>533</v>
      </c>
      <c r="G163" s="172">
        <v>68</v>
      </c>
      <c r="H163" s="172" t="s">
        <v>533</v>
      </c>
      <c r="I163" s="172">
        <v>87</v>
      </c>
      <c r="J163" s="172" t="s">
        <v>534</v>
      </c>
      <c r="K163" s="173">
        <v>8.41</v>
      </c>
    </row>
    <row r="164" spans="1:11" x14ac:dyDescent="0.25">
      <c r="A164">
        <v>609880</v>
      </c>
      <c r="B164" t="s">
        <v>85</v>
      </c>
      <c r="C164" t="s">
        <v>613</v>
      </c>
      <c r="D164" s="171" t="s">
        <v>6573</v>
      </c>
      <c r="E164" s="172">
        <v>56</v>
      </c>
      <c r="F164" s="172" t="s">
        <v>564</v>
      </c>
      <c r="G164" s="172">
        <v>31</v>
      </c>
      <c r="H164" s="172" t="s">
        <v>555</v>
      </c>
      <c r="I164" s="172">
        <v>30</v>
      </c>
      <c r="J164" s="172" t="s">
        <v>555</v>
      </c>
      <c r="K164" s="173">
        <v>8.84</v>
      </c>
    </row>
    <row r="165" spans="1:11" x14ac:dyDescent="0.25">
      <c r="A165">
        <v>609883</v>
      </c>
      <c r="B165" t="s">
        <v>2527</v>
      </c>
      <c r="C165" t="s">
        <v>694</v>
      </c>
      <c r="D165" s="171" t="s">
        <v>6574</v>
      </c>
    </row>
    <row r="166" spans="1:11" x14ac:dyDescent="0.25">
      <c r="A166">
        <v>610252</v>
      </c>
      <c r="B166" t="s">
        <v>86</v>
      </c>
      <c r="C166" t="s">
        <v>591</v>
      </c>
      <c r="D166" s="174">
        <v>0.54</v>
      </c>
      <c r="E166" s="172">
        <v>61</v>
      </c>
      <c r="F166" s="172" t="s">
        <v>533</v>
      </c>
      <c r="G166" s="172">
        <v>54</v>
      </c>
      <c r="H166" s="172" t="s">
        <v>564</v>
      </c>
      <c r="I166" s="172">
        <v>51</v>
      </c>
      <c r="J166" s="172" t="s">
        <v>564</v>
      </c>
      <c r="K166" s="173">
        <v>8.3000000000000007</v>
      </c>
    </row>
    <row r="167" spans="1:11" x14ac:dyDescent="0.25">
      <c r="A167">
        <v>609884</v>
      </c>
      <c r="B167" t="s">
        <v>2532</v>
      </c>
      <c r="C167" t="s">
        <v>544</v>
      </c>
      <c r="D167" s="171" t="s">
        <v>6574</v>
      </c>
    </row>
    <row r="168" spans="1:11" x14ac:dyDescent="0.25">
      <c r="A168">
        <v>610402</v>
      </c>
      <c r="B168" t="s">
        <v>87</v>
      </c>
      <c r="C168" t="s">
        <v>6521</v>
      </c>
      <c r="D168" s="174">
        <v>0.31</v>
      </c>
      <c r="E168" s="172">
        <v>89</v>
      </c>
      <c r="F168" s="172" t="s">
        <v>534</v>
      </c>
      <c r="G168" s="172">
        <v>80</v>
      </c>
      <c r="H168" s="172" t="s">
        <v>534</v>
      </c>
      <c r="I168" s="172">
        <v>69</v>
      </c>
      <c r="J168" s="172" t="s">
        <v>533</v>
      </c>
      <c r="K168" s="173">
        <v>9.44</v>
      </c>
    </row>
    <row r="169" spans="1:11" x14ac:dyDescent="0.25">
      <c r="A169">
        <v>609885</v>
      </c>
      <c r="B169" t="s">
        <v>88</v>
      </c>
      <c r="C169" t="s">
        <v>558</v>
      </c>
      <c r="D169" s="174">
        <v>0.67</v>
      </c>
      <c r="E169" s="172">
        <v>88</v>
      </c>
      <c r="F169" s="172" t="s">
        <v>534</v>
      </c>
      <c r="G169" s="172">
        <v>73</v>
      </c>
      <c r="H169" s="172" t="s">
        <v>533</v>
      </c>
      <c r="I169" s="172">
        <v>84</v>
      </c>
      <c r="J169" s="172" t="s">
        <v>534</v>
      </c>
      <c r="K169" s="173">
        <v>8.85</v>
      </c>
    </row>
    <row r="170" spans="1:11" x14ac:dyDescent="0.25">
      <c r="A170">
        <v>610313</v>
      </c>
      <c r="B170" t="s">
        <v>89</v>
      </c>
      <c r="C170" t="s">
        <v>591</v>
      </c>
      <c r="D170" s="171" t="s">
        <v>6574</v>
      </c>
    </row>
    <row r="171" spans="1:11" x14ac:dyDescent="0.25">
      <c r="A171">
        <v>609874</v>
      </c>
      <c r="B171" t="s">
        <v>320</v>
      </c>
      <c r="C171" t="s">
        <v>544</v>
      </c>
      <c r="D171" s="171" t="s">
        <v>6574</v>
      </c>
    </row>
    <row r="172" spans="1:11" x14ac:dyDescent="0.25">
      <c r="A172">
        <v>610363</v>
      </c>
      <c r="B172" t="s">
        <v>3119</v>
      </c>
      <c r="C172" t="s">
        <v>613</v>
      </c>
      <c r="D172" s="171" t="s">
        <v>6574</v>
      </c>
    </row>
    <row r="173" spans="1:11" x14ac:dyDescent="0.25">
      <c r="A173">
        <v>610515</v>
      </c>
      <c r="B173" t="s">
        <v>3198</v>
      </c>
      <c r="C173" t="s">
        <v>544</v>
      </c>
      <c r="D173" s="171" t="s">
        <v>6574</v>
      </c>
    </row>
    <row r="174" spans="1:11" x14ac:dyDescent="0.25">
      <c r="A174">
        <v>609887</v>
      </c>
      <c r="B174" t="s">
        <v>365</v>
      </c>
      <c r="C174" t="s">
        <v>557</v>
      </c>
      <c r="D174" s="174">
        <v>0.6</v>
      </c>
      <c r="E174" s="172">
        <v>61</v>
      </c>
      <c r="F174" s="172" t="s">
        <v>533</v>
      </c>
      <c r="G174" s="172">
        <v>53</v>
      </c>
      <c r="H174" s="172" t="s">
        <v>564</v>
      </c>
      <c r="I174" s="172">
        <v>70</v>
      </c>
      <c r="J174" s="172" t="s">
        <v>533</v>
      </c>
      <c r="K174" s="173">
        <v>9.0399999999999991</v>
      </c>
    </row>
    <row r="175" spans="1:11" x14ac:dyDescent="0.25">
      <c r="A175">
        <v>609888</v>
      </c>
      <c r="B175" t="s">
        <v>90</v>
      </c>
      <c r="C175" t="s">
        <v>694</v>
      </c>
      <c r="D175" s="174">
        <v>0.68</v>
      </c>
      <c r="E175" s="172">
        <v>48</v>
      </c>
      <c r="F175" s="172" t="s">
        <v>564</v>
      </c>
      <c r="G175" s="172">
        <v>49</v>
      </c>
      <c r="H175" s="172" t="s">
        <v>564</v>
      </c>
      <c r="I175" s="172">
        <v>64</v>
      </c>
      <c r="J175" s="172" t="s">
        <v>533</v>
      </c>
      <c r="K175" s="173">
        <v>8.2899999999999991</v>
      </c>
    </row>
    <row r="176" spans="1:11" x14ac:dyDescent="0.25">
      <c r="A176">
        <v>609891</v>
      </c>
      <c r="B176" t="s">
        <v>91</v>
      </c>
      <c r="C176" t="s">
        <v>550</v>
      </c>
      <c r="D176" s="174">
        <v>0.43</v>
      </c>
      <c r="E176" s="172">
        <v>31</v>
      </c>
      <c r="F176" s="172" t="s">
        <v>555</v>
      </c>
      <c r="G176" s="172">
        <v>36</v>
      </c>
      <c r="H176" s="172" t="s">
        <v>555</v>
      </c>
      <c r="I176" s="172">
        <v>31</v>
      </c>
      <c r="J176" s="172" t="s">
        <v>555</v>
      </c>
      <c r="K176" s="173">
        <v>5.79</v>
      </c>
    </row>
    <row r="177" spans="1:11" x14ac:dyDescent="0.25">
      <c r="A177">
        <v>609893</v>
      </c>
      <c r="B177" t="s">
        <v>2541</v>
      </c>
      <c r="C177" t="s">
        <v>529</v>
      </c>
      <c r="D177" s="171" t="s">
        <v>6574</v>
      </c>
    </row>
    <row r="178" spans="1:11" x14ac:dyDescent="0.25">
      <c r="A178">
        <v>610245</v>
      </c>
      <c r="B178" t="s">
        <v>92</v>
      </c>
      <c r="C178" t="s">
        <v>542</v>
      </c>
      <c r="D178" s="171" t="s">
        <v>6574</v>
      </c>
    </row>
    <row r="179" spans="1:11" x14ac:dyDescent="0.25">
      <c r="A179">
        <v>609894</v>
      </c>
      <c r="B179" t="s">
        <v>93</v>
      </c>
      <c r="C179" t="s">
        <v>550</v>
      </c>
      <c r="D179" s="174">
        <v>0.57999999999999996</v>
      </c>
      <c r="E179" s="172">
        <v>72</v>
      </c>
      <c r="F179" s="172" t="s">
        <v>533</v>
      </c>
      <c r="G179" s="172">
        <v>45</v>
      </c>
      <c r="H179" s="172" t="s">
        <v>564</v>
      </c>
      <c r="I179" s="172">
        <v>54</v>
      </c>
      <c r="J179" s="172" t="s">
        <v>564</v>
      </c>
      <c r="K179" s="173">
        <v>8.1</v>
      </c>
    </row>
    <row r="180" spans="1:11" x14ac:dyDescent="0.25">
      <c r="A180">
        <v>609896</v>
      </c>
      <c r="B180" t="s">
        <v>94</v>
      </c>
      <c r="C180" t="s">
        <v>562</v>
      </c>
      <c r="D180" s="171" t="s">
        <v>6573</v>
      </c>
      <c r="E180" s="172">
        <v>76</v>
      </c>
      <c r="F180" s="172" t="s">
        <v>533</v>
      </c>
      <c r="G180" s="172">
        <v>46</v>
      </c>
      <c r="H180" s="172" t="s">
        <v>564</v>
      </c>
      <c r="I180" s="172">
        <v>45</v>
      </c>
      <c r="J180" s="172" t="s">
        <v>564</v>
      </c>
      <c r="K180" s="173">
        <v>9.2899999999999991</v>
      </c>
    </row>
    <row r="181" spans="1:11" x14ac:dyDescent="0.25">
      <c r="A181">
        <v>610364</v>
      </c>
      <c r="B181" t="s">
        <v>3124</v>
      </c>
      <c r="C181" t="s">
        <v>574</v>
      </c>
      <c r="D181" s="174">
        <v>0.63</v>
      </c>
      <c r="E181" s="172">
        <v>59</v>
      </c>
      <c r="F181" s="172" t="s">
        <v>564</v>
      </c>
      <c r="G181" s="172">
        <v>54</v>
      </c>
      <c r="H181" s="172" t="s">
        <v>564</v>
      </c>
      <c r="I181" s="172">
        <v>44</v>
      </c>
      <c r="J181" s="172" t="s">
        <v>564</v>
      </c>
      <c r="K181" s="173">
        <v>7.13</v>
      </c>
    </row>
    <row r="182" spans="1:11" x14ac:dyDescent="0.25">
      <c r="A182">
        <v>610263</v>
      </c>
      <c r="B182" t="s">
        <v>3036</v>
      </c>
      <c r="C182" t="s">
        <v>694</v>
      </c>
      <c r="D182" s="171" t="s">
        <v>6574</v>
      </c>
    </row>
    <row r="183" spans="1:11" x14ac:dyDescent="0.25">
      <c r="A183">
        <v>609676</v>
      </c>
      <c r="B183" t="s">
        <v>2142</v>
      </c>
      <c r="C183" t="s">
        <v>536</v>
      </c>
      <c r="D183" s="171" t="s">
        <v>6574</v>
      </c>
    </row>
    <row r="184" spans="1:11" x14ac:dyDescent="0.25">
      <c r="A184">
        <v>610188</v>
      </c>
      <c r="B184" t="s">
        <v>1423</v>
      </c>
      <c r="C184" t="s">
        <v>565</v>
      </c>
      <c r="D184" s="171" t="s">
        <v>6573</v>
      </c>
      <c r="E184" s="172">
        <v>63</v>
      </c>
      <c r="F184" s="172" t="s">
        <v>533</v>
      </c>
      <c r="G184" s="172">
        <v>71</v>
      </c>
      <c r="H184" s="172" t="s">
        <v>533</v>
      </c>
      <c r="I184" s="172">
        <v>34</v>
      </c>
      <c r="J184" s="172" t="s">
        <v>555</v>
      </c>
      <c r="K184" s="173">
        <v>7.98</v>
      </c>
    </row>
    <row r="185" spans="1:11" x14ac:dyDescent="0.25">
      <c r="A185">
        <v>610352</v>
      </c>
      <c r="B185" t="s">
        <v>95</v>
      </c>
      <c r="C185" t="s">
        <v>529</v>
      </c>
      <c r="D185" s="174">
        <v>0.63</v>
      </c>
      <c r="E185" s="172">
        <v>56</v>
      </c>
      <c r="F185" s="172" t="s">
        <v>564</v>
      </c>
      <c r="G185" s="172">
        <v>45</v>
      </c>
      <c r="H185" s="172" t="s">
        <v>564</v>
      </c>
      <c r="I185" s="172">
        <v>36</v>
      </c>
      <c r="J185" s="172" t="s">
        <v>555</v>
      </c>
      <c r="K185" s="173">
        <v>8.83</v>
      </c>
    </row>
    <row r="186" spans="1:11" x14ac:dyDescent="0.25">
      <c r="A186">
        <v>610254</v>
      </c>
      <c r="B186" t="s">
        <v>1543</v>
      </c>
      <c r="C186" t="s">
        <v>6522</v>
      </c>
      <c r="D186" s="174">
        <v>0.57000000000000006</v>
      </c>
      <c r="E186" s="172">
        <v>43</v>
      </c>
      <c r="F186" s="172" t="s">
        <v>564</v>
      </c>
      <c r="G186" s="172">
        <v>40</v>
      </c>
      <c r="H186" s="172" t="s">
        <v>564</v>
      </c>
      <c r="I186" s="172">
        <v>46</v>
      </c>
      <c r="J186" s="172" t="s">
        <v>564</v>
      </c>
      <c r="K186" s="173">
        <v>7.97</v>
      </c>
    </row>
    <row r="187" spans="1:11" x14ac:dyDescent="0.25">
      <c r="A187">
        <v>609736</v>
      </c>
      <c r="B187" t="s">
        <v>2274</v>
      </c>
      <c r="C187" t="s">
        <v>536</v>
      </c>
      <c r="D187" s="171" t="s">
        <v>6574</v>
      </c>
    </row>
    <row r="188" spans="1:11" x14ac:dyDescent="0.25">
      <c r="A188">
        <v>610316</v>
      </c>
      <c r="B188" t="s">
        <v>3083</v>
      </c>
      <c r="C188" t="s">
        <v>557</v>
      </c>
      <c r="D188" s="174">
        <v>0.57999999999999996</v>
      </c>
      <c r="E188" s="172">
        <v>52</v>
      </c>
      <c r="F188" s="172" t="s">
        <v>564</v>
      </c>
      <c r="G188" s="172">
        <v>36</v>
      </c>
      <c r="H188" s="172" t="s">
        <v>555</v>
      </c>
      <c r="I188" s="172">
        <v>69</v>
      </c>
      <c r="J188" s="172" t="s">
        <v>533</v>
      </c>
      <c r="K188" s="173">
        <v>8.92</v>
      </c>
    </row>
    <row r="189" spans="1:11" x14ac:dyDescent="0.25">
      <c r="A189">
        <v>609897</v>
      </c>
      <c r="B189" t="s">
        <v>96</v>
      </c>
      <c r="C189" t="s">
        <v>621</v>
      </c>
      <c r="D189" s="174">
        <v>0.70000000000000007</v>
      </c>
      <c r="E189" s="172">
        <v>34</v>
      </c>
      <c r="F189" s="172" t="s">
        <v>555</v>
      </c>
      <c r="G189" s="172">
        <v>33</v>
      </c>
      <c r="H189" s="172" t="s">
        <v>555</v>
      </c>
      <c r="I189" s="172">
        <v>39</v>
      </c>
      <c r="J189" s="172" t="s">
        <v>555</v>
      </c>
      <c r="K189" s="173">
        <v>7.15</v>
      </c>
    </row>
    <row r="190" spans="1:11" x14ac:dyDescent="0.25">
      <c r="A190">
        <v>609898</v>
      </c>
      <c r="B190" t="s">
        <v>2549</v>
      </c>
      <c r="C190" t="s">
        <v>529</v>
      </c>
      <c r="D190" s="171" t="s">
        <v>6574</v>
      </c>
    </row>
    <row r="191" spans="1:11" x14ac:dyDescent="0.25">
      <c r="A191">
        <v>609899</v>
      </c>
      <c r="B191" t="s">
        <v>2554</v>
      </c>
      <c r="C191" t="s">
        <v>544</v>
      </c>
      <c r="D191" s="171" t="s">
        <v>6574</v>
      </c>
    </row>
    <row r="192" spans="1:11" x14ac:dyDescent="0.25">
      <c r="A192">
        <v>609901</v>
      </c>
      <c r="B192" t="s">
        <v>97</v>
      </c>
      <c r="C192" t="s">
        <v>544</v>
      </c>
      <c r="D192" s="174">
        <v>0.42</v>
      </c>
      <c r="E192" s="172">
        <v>77</v>
      </c>
      <c r="F192" s="172" t="s">
        <v>533</v>
      </c>
      <c r="G192" s="172">
        <v>55</v>
      </c>
      <c r="H192" s="172" t="s">
        <v>564</v>
      </c>
      <c r="I192" s="172">
        <v>55</v>
      </c>
      <c r="J192" s="172" t="s">
        <v>564</v>
      </c>
      <c r="K192" s="173">
        <v>9.34</v>
      </c>
    </row>
    <row r="193" spans="1:11" x14ac:dyDescent="0.25">
      <c r="A193">
        <v>610523</v>
      </c>
      <c r="B193" t="s">
        <v>98</v>
      </c>
      <c r="C193" t="s">
        <v>544</v>
      </c>
      <c r="D193" s="174">
        <v>0.4</v>
      </c>
      <c r="E193" s="172">
        <v>59</v>
      </c>
      <c r="F193" s="172" t="s">
        <v>564</v>
      </c>
      <c r="G193" s="172">
        <v>50</v>
      </c>
      <c r="H193" s="172" t="s">
        <v>564</v>
      </c>
      <c r="I193" s="172">
        <v>0</v>
      </c>
      <c r="J193" s="172" t="s">
        <v>576</v>
      </c>
      <c r="K193" s="173">
        <v>8.86</v>
      </c>
    </row>
    <row r="194" spans="1:11" x14ac:dyDescent="0.25">
      <c r="A194">
        <v>609794</v>
      </c>
      <c r="B194" t="s">
        <v>99</v>
      </c>
      <c r="C194" t="s">
        <v>544</v>
      </c>
      <c r="D194" s="171" t="s">
        <v>6574</v>
      </c>
    </row>
    <row r="195" spans="1:11" x14ac:dyDescent="0.25">
      <c r="A195">
        <v>609903</v>
      </c>
      <c r="B195" t="s">
        <v>100</v>
      </c>
      <c r="C195" t="s">
        <v>529</v>
      </c>
      <c r="D195" s="174">
        <v>0.52</v>
      </c>
      <c r="E195" s="172">
        <v>44</v>
      </c>
      <c r="F195" s="172" t="s">
        <v>564</v>
      </c>
      <c r="G195" s="172">
        <v>61</v>
      </c>
      <c r="H195" s="172" t="s">
        <v>533</v>
      </c>
      <c r="I195" s="172">
        <v>32</v>
      </c>
      <c r="J195" s="172" t="s">
        <v>555</v>
      </c>
      <c r="K195" s="173">
        <v>8.93</v>
      </c>
    </row>
    <row r="196" spans="1:11" x14ac:dyDescent="0.25">
      <c r="A196">
        <v>609904</v>
      </c>
      <c r="B196" t="s">
        <v>101</v>
      </c>
      <c r="C196" t="s">
        <v>6522</v>
      </c>
      <c r="D196" s="174">
        <v>0.68</v>
      </c>
      <c r="E196" s="172">
        <v>99</v>
      </c>
      <c r="F196" s="172" t="s">
        <v>534</v>
      </c>
      <c r="G196" s="172">
        <v>99</v>
      </c>
      <c r="H196" s="172" t="s">
        <v>534</v>
      </c>
      <c r="I196" s="172">
        <v>99</v>
      </c>
      <c r="J196" s="172" t="s">
        <v>534</v>
      </c>
      <c r="K196" s="173">
        <v>9.6199999999999992</v>
      </c>
    </row>
    <row r="197" spans="1:11" x14ac:dyDescent="0.25">
      <c r="A197">
        <v>400094</v>
      </c>
      <c r="B197" t="s">
        <v>2072</v>
      </c>
      <c r="C197" t="s">
        <v>6525</v>
      </c>
      <c r="D197" s="171" t="s">
        <v>6574</v>
      </c>
    </row>
    <row r="198" spans="1:11" x14ac:dyDescent="0.25">
      <c r="A198">
        <v>609907</v>
      </c>
      <c r="B198" t="s">
        <v>102</v>
      </c>
      <c r="C198" t="s">
        <v>538</v>
      </c>
      <c r="D198" s="174">
        <v>0.48</v>
      </c>
      <c r="E198" s="172">
        <v>81</v>
      </c>
      <c r="F198" s="172" t="s">
        <v>534</v>
      </c>
      <c r="G198" s="172">
        <v>83</v>
      </c>
      <c r="H198" s="172" t="s">
        <v>534</v>
      </c>
      <c r="I198" s="172">
        <v>77</v>
      </c>
      <c r="J198" s="172" t="s">
        <v>533</v>
      </c>
      <c r="K198" s="173">
        <v>8.91</v>
      </c>
    </row>
    <row r="199" spans="1:11" x14ac:dyDescent="0.25">
      <c r="A199">
        <v>400039</v>
      </c>
      <c r="B199" t="s">
        <v>103</v>
      </c>
      <c r="C199" t="s">
        <v>6525</v>
      </c>
      <c r="D199" s="174">
        <v>0.34</v>
      </c>
      <c r="E199" s="172">
        <v>73</v>
      </c>
      <c r="F199" s="172" t="s">
        <v>533</v>
      </c>
      <c r="G199" s="172">
        <v>66</v>
      </c>
      <c r="H199" s="172" t="s">
        <v>533</v>
      </c>
      <c r="I199" s="172">
        <v>49</v>
      </c>
      <c r="J199" s="172" t="s">
        <v>564</v>
      </c>
      <c r="K199" s="173">
        <v>9.2200000000000006</v>
      </c>
    </row>
    <row r="200" spans="1:11" x14ac:dyDescent="0.25">
      <c r="A200">
        <v>609908</v>
      </c>
      <c r="B200" t="s">
        <v>104</v>
      </c>
      <c r="C200" t="s">
        <v>565</v>
      </c>
      <c r="D200" s="174">
        <v>0.32</v>
      </c>
      <c r="E200" s="172">
        <v>40</v>
      </c>
      <c r="F200" s="172" t="s">
        <v>564</v>
      </c>
      <c r="G200" s="172">
        <v>71</v>
      </c>
      <c r="H200" s="172" t="s">
        <v>533</v>
      </c>
      <c r="I200" s="172">
        <v>55</v>
      </c>
      <c r="J200" s="172" t="s">
        <v>564</v>
      </c>
      <c r="K200" s="173">
        <v>7.7</v>
      </c>
    </row>
    <row r="201" spans="1:11" x14ac:dyDescent="0.25">
      <c r="A201">
        <v>609909</v>
      </c>
      <c r="B201" t="s">
        <v>2568</v>
      </c>
      <c r="C201" t="s">
        <v>558</v>
      </c>
      <c r="D201" s="171" t="s">
        <v>6573</v>
      </c>
      <c r="E201" s="172">
        <v>36</v>
      </c>
      <c r="F201" s="172" t="s">
        <v>555</v>
      </c>
      <c r="G201" s="172">
        <v>72</v>
      </c>
      <c r="H201" s="172" t="s">
        <v>533</v>
      </c>
      <c r="I201" s="172">
        <v>70</v>
      </c>
      <c r="J201" s="172" t="s">
        <v>533</v>
      </c>
      <c r="K201" s="173">
        <v>8.1999999999999993</v>
      </c>
    </row>
    <row r="202" spans="1:11" x14ac:dyDescent="0.25">
      <c r="A202">
        <v>610319</v>
      </c>
      <c r="B202" t="s">
        <v>3091</v>
      </c>
      <c r="C202" t="s">
        <v>558</v>
      </c>
      <c r="D202" s="174">
        <v>0.53</v>
      </c>
      <c r="E202" s="172">
        <v>39</v>
      </c>
      <c r="F202" s="172" t="s">
        <v>555</v>
      </c>
      <c r="G202" s="172">
        <v>20</v>
      </c>
      <c r="H202" s="172" t="s">
        <v>555</v>
      </c>
      <c r="I202" s="172">
        <v>56</v>
      </c>
      <c r="J202" s="172" t="s">
        <v>564</v>
      </c>
      <c r="K202" s="173">
        <v>8.75</v>
      </c>
    </row>
    <row r="203" spans="1:11" x14ac:dyDescent="0.25">
      <c r="A203">
        <v>610362</v>
      </c>
      <c r="B203" t="s">
        <v>105</v>
      </c>
      <c r="C203" t="s">
        <v>565</v>
      </c>
      <c r="D203" s="174">
        <v>0.57000000000000006</v>
      </c>
      <c r="E203" s="172">
        <v>60</v>
      </c>
      <c r="F203" s="172" t="s">
        <v>533</v>
      </c>
      <c r="G203" s="172">
        <v>23</v>
      </c>
      <c r="H203" s="172" t="s">
        <v>555</v>
      </c>
      <c r="I203" s="172">
        <v>49</v>
      </c>
      <c r="J203" s="172" t="s">
        <v>564</v>
      </c>
      <c r="K203" s="173">
        <v>8.5299999999999994</v>
      </c>
    </row>
    <row r="204" spans="1:11" x14ac:dyDescent="0.25">
      <c r="A204">
        <v>610057</v>
      </c>
      <c r="B204" t="s">
        <v>361</v>
      </c>
      <c r="C204" t="s">
        <v>529</v>
      </c>
      <c r="D204" s="171" t="s">
        <v>6573</v>
      </c>
      <c r="E204" s="172">
        <v>32</v>
      </c>
      <c r="F204" s="172" t="s">
        <v>555</v>
      </c>
      <c r="G204" s="172">
        <v>45</v>
      </c>
      <c r="H204" s="172" t="s">
        <v>564</v>
      </c>
      <c r="I204" s="172">
        <v>16</v>
      </c>
      <c r="J204" s="172" t="s">
        <v>576</v>
      </c>
      <c r="K204" s="173">
        <v>7.17</v>
      </c>
    </row>
    <row r="205" spans="1:11" x14ac:dyDescent="0.25">
      <c r="A205">
        <v>609910</v>
      </c>
      <c r="B205" t="s">
        <v>106</v>
      </c>
      <c r="C205" t="s">
        <v>562</v>
      </c>
      <c r="D205" s="174">
        <v>0.57999999999999996</v>
      </c>
      <c r="E205" s="172">
        <v>49</v>
      </c>
      <c r="F205" s="172" t="s">
        <v>564</v>
      </c>
      <c r="G205" s="172">
        <v>63</v>
      </c>
      <c r="H205" s="172" t="s">
        <v>533</v>
      </c>
      <c r="I205" s="172">
        <v>69</v>
      </c>
      <c r="J205" s="172" t="s">
        <v>533</v>
      </c>
      <c r="K205" s="173">
        <v>8.83</v>
      </c>
    </row>
    <row r="206" spans="1:11" x14ac:dyDescent="0.25">
      <c r="A206">
        <v>610055</v>
      </c>
      <c r="B206" t="s">
        <v>107</v>
      </c>
      <c r="C206" t="s">
        <v>538</v>
      </c>
      <c r="D206" s="171" t="s">
        <v>6574</v>
      </c>
    </row>
    <row r="207" spans="1:11" x14ac:dyDescent="0.25">
      <c r="A207">
        <v>609912</v>
      </c>
      <c r="B207" t="s">
        <v>108</v>
      </c>
      <c r="C207" t="s">
        <v>544</v>
      </c>
      <c r="D207" s="171" t="s">
        <v>6574</v>
      </c>
    </row>
    <row r="208" spans="1:11" x14ac:dyDescent="0.25">
      <c r="A208">
        <v>609704</v>
      </c>
      <c r="B208" t="s">
        <v>362</v>
      </c>
      <c r="C208" t="s">
        <v>542</v>
      </c>
      <c r="D208" s="174">
        <v>0.41000000000000003</v>
      </c>
      <c r="E208" s="172">
        <v>40</v>
      </c>
      <c r="F208" s="172" t="s">
        <v>564</v>
      </c>
      <c r="G208" s="172">
        <v>52</v>
      </c>
      <c r="H208" s="172" t="s">
        <v>564</v>
      </c>
      <c r="I208" s="172">
        <v>47</v>
      </c>
      <c r="J208" s="172" t="s">
        <v>564</v>
      </c>
      <c r="K208" s="173">
        <v>7.38</v>
      </c>
    </row>
    <row r="209" spans="1:11" x14ac:dyDescent="0.25">
      <c r="A209">
        <v>609706</v>
      </c>
      <c r="B209" t="s">
        <v>2184</v>
      </c>
      <c r="C209" t="s">
        <v>586</v>
      </c>
      <c r="D209" s="171" t="s">
        <v>6574</v>
      </c>
    </row>
    <row r="210" spans="1:11" x14ac:dyDescent="0.25">
      <c r="A210">
        <v>609705</v>
      </c>
      <c r="B210" t="s">
        <v>351</v>
      </c>
      <c r="C210" t="s">
        <v>586</v>
      </c>
      <c r="D210" s="174">
        <v>0.34</v>
      </c>
      <c r="E210" s="172">
        <v>71</v>
      </c>
      <c r="F210" s="172" t="s">
        <v>533</v>
      </c>
      <c r="G210" s="172">
        <v>78</v>
      </c>
      <c r="H210" s="172" t="s">
        <v>533</v>
      </c>
      <c r="I210" s="172">
        <v>63</v>
      </c>
      <c r="J210" s="172" t="s">
        <v>533</v>
      </c>
      <c r="K210" s="173">
        <v>7.34</v>
      </c>
    </row>
    <row r="211" spans="1:11" x14ac:dyDescent="0.25">
      <c r="A211">
        <v>609917</v>
      </c>
      <c r="B211" t="s">
        <v>2574</v>
      </c>
      <c r="C211" t="s">
        <v>565</v>
      </c>
      <c r="D211" s="174">
        <v>0.54</v>
      </c>
      <c r="E211" s="172">
        <v>74</v>
      </c>
      <c r="F211" s="172" t="s">
        <v>533</v>
      </c>
      <c r="G211" s="172">
        <v>69</v>
      </c>
      <c r="H211" s="172" t="s">
        <v>533</v>
      </c>
      <c r="I211" s="172">
        <v>66</v>
      </c>
      <c r="J211" s="172" t="s">
        <v>533</v>
      </c>
      <c r="K211" s="173">
        <v>8.1199999999999992</v>
      </c>
    </row>
    <row r="212" spans="1:11" x14ac:dyDescent="0.25">
      <c r="A212">
        <v>609918</v>
      </c>
      <c r="B212" t="s">
        <v>2579</v>
      </c>
      <c r="C212" t="s">
        <v>613</v>
      </c>
      <c r="D212" s="171" t="s">
        <v>6574</v>
      </c>
    </row>
    <row r="213" spans="1:11" x14ac:dyDescent="0.25">
      <c r="A213">
        <v>609967</v>
      </c>
      <c r="B213" t="s">
        <v>109</v>
      </c>
      <c r="C213" t="s">
        <v>6523</v>
      </c>
      <c r="D213" s="174">
        <v>0.47000000000000003</v>
      </c>
      <c r="E213" s="172">
        <v>44</v>
      </c>
      <c r="F213" s="172" t="s">
        <v>564</v>
      </c>
      <c r="G213" s="172">
        <v>47</v>
      </c>
      <c r="H213" s="172" t="s">
        <v>564</v>
      </c>
      <c r="I213" s="172">
        <v>49</v>
      </c>
      <c r="J213" s="172" t="s">
        <v>564</v>
      </c>
      <c r="K213" s="173">
        <v>7.96</v>
      </c>
    </row>
    <row r="214" spans="1:11" x14ac:dyDescent="0.25">
      <c r="A214">
        <v>609919</v>
      </c>
      <c r="B214" t="s">
        <v>110</v>
      </c>
      <c r="C214" t="s">
        <v>550</v>
      </c>
      <c r="D214" s="174">
        <v>0.6</v>
      </c>
      <c r="E214" s="172">
        <v>45</v>
      </c>
      <c r="F214" s="172" t="s">
        <v>564</v>
      </c>
      <c r="G214" s="172">
        <v>30</v>
      </c>
      <c r="H214" s="172" t="s">
        <v>555</v>
      </c>
      <c r="I214" s="172">
        <v>55</v>
      </c>
      <c r="J214" s="172" t="s">
        <v>564</v>
      </c>
      <c r="K214" s="173">
        <v>7.95</v>
      </c>
    </row>
    <row r="215" spans="1:11" x14ac:dyDescent="0.25">
      <c r="A215">
        <v>400042</v>
      </c>
      <c r="B215" t="s">
        <v>1887</v>
      </c>
      <c r="C215" t="s">
        <v>6525</v>
      </c>
      <c r="D215" s="171" t="s">
        <v>6574</v>
      </c>
    </row>
    <row r="216" spans="1:11" x14ac:dyDescent="0.25">
      <c r="A216">
        <v>609708</v>
      </c>
      <c r="B216" t="s">
        <v>2188</v>
      </c>
      <c r="C216" t="s">
        <v>6521</v>
      </c>
      <c r="D216" s="171" t="s">
        <v>6574</v>
      </c>
    </row>
    <row r="217" spans="1:11" x14ac:dyDescent="0.25">
      <c r="A217">
        <v>609924</v>
      </c>
      <c r="B217" t="s">
        <v>2586</v>
      </c>
      <c r="C217" t="s">
        <v>565</v>
      </c>
      <c r="D217" s="174">
        <v>0.5</v>
      </c>
      <c r="E217" s="172">
        <v>56</v>
      </c>
      <c r="F217" s="172" t="s">
        <v>564</v>
      </c>
      <c r="G217" s="172">
        <v>55</v>
      </c>
      <c r="H217" s="172" t="s">
        <v>564</v>
      </c>
      <c r="I217" s="172">
        <v>43</v>
      </c>
      <c r="J217" s="172" t="s">
        <v>564</v>
      </c>
      <c r="K217" s="173">
        <v>7.83</v>
      </c>
    </row>
    <row r="218" spans="1:11" x14ac:dyDescent="0.25">
      <c r="A218">
        <v>609927</v>
      </c>
      <c r="B218" t="s">
        <v>111</v>
      </c>
      <c r="C218" t="s">
        <v>621</v>
      </c>
      <c r="D218" s="174">
        <v>0.47000000000000003</v>
      </c>
      <c r="E218" s="172">
        <v>44</v>
      </c>
      <c r="F218" s="172" t="s">
        <v>564</v>
      </c>
      <c r="G218" s="172">
        <v>33</v>
      </c>
      <c r="H218" s="172" t="s">
        <v>555</v>
      </c>
      <c r="I218" s="172">
        <v>68</v>
      </c>
      <c r="J218" s="172" t="s">
        <v>533</v>
      </c>
      <c r="K218" s="173">
        <v>8.27</v>
      </c>
    </row>
    <row r="219" spans="1:11" x14ac:dyDescent="0.25">
      <c r="A219">
        <v>609926</v>
      </c>
      <c r="B219" t="s">
        <v>112</v>
      </c>
      <c r="C219" t="s">
        <v>562</v>
      </c>
      <c r="D219" s="174">
        <v>0.69000000000000006</v>
      </c>
      <c r="E219" s="172">
        <v>61</v>
      </c>
      <c r="F219" s="172" t="s">
        <v>533</v>
      </c>
      <c r="G219" s="172">
        <v>52</v>
      </c>
      <c r="H219" s="172" t="s">
        <v>564</v>
      </c>
      <c r="I219" s="172">
        <v>29</v>
      </c>
      <c r="J219" s="172" t="s">
        <v>555</v>
      </c>
      <c r="K219" s="173">
        <v>9.2899999999999991</v>
      </c>
    </row>
    <row r="220" spans="1:11" x14ac:dyDescent="0.25">
      <c r="A220">
        <v>400040</v>
      </c>
      <c r="B220" t="s">
        <v>113</v>
      </c>
      <c r="C220" t="s">
        <v>6525</v>
      </c>
      <c r="D220" s="174">
        <v>0.64</v>
      </c>
      <c r="E220" s="172">
        <v>64</v>
      </c>
      <c r="F220" s="172" t="s">
        <v>533</v>
      </c>
      <c r="G220" s="172">
        <v>32</v>
      </c>
      <c r="H220" s="172" t="s">
        <v>555</v>
      </c>
      <c r="I220" s="172">
        <v>39</v>
      </c>
      <c r="J220" s="172" t="s">
        <v>555</v>
      </c>
      <c r="K220" s="173">
        <v>8.41</v>
      </c>
    </row>
    <row r="221" spans="1:11" x14ac:dyDescent="0.25">
      <c r="A221">
        <v>610503</v>
      </c>
      <c r="B221" t="s">
        <v>3187</v>
      </c>
      <c r="C221" t="s">
        <v>6522</v>
      </c>
      <c r="D221" s="174">
        <v>0.42</v>
      </c>
      <c r="E221" s="172">
        <v>65</v>
      </c>
      <c r="F221" s="172" t="s">
        <v>533</v>
      </c>
      <c r="G221" s="172">
        <v>32</v>
      </c>
      <c r="H221" s="172" t="s">
        <v>555</v>
      </c>
      <c r="I221" s="172">
        <v>54</v>
      </c>
      <c r="J221" s="172" t="s">
        <v>564</v>
      </c>
      <c r="K221" s="173">
        <v>8.82</v>
      </c>
    </row>
    <row r="222" spans="1:11" x14ac:dyDescent="0.25">
      <c r="A222">
        <v>609928</v>
      </c>
      <c r="B222" t="s">
        <v>114</v>
      </c>
      <c r="C222" t="s">
        <v>694</v>
      </c>
      <c r="D222" s="174">
        <v>0.48</v>
      </c>
      <c r="E222" s="172">
        <v>53</v>
      </c>
      <c r="F222" s="172" t="s">
        <v>564</v>
      </c>
      <c r="G222" s="172">
        <v>44</v>
      </c>
      <c r="H222" s="172" t="s">
        <v>564</v>
      </c>
      <c r="I222" s="172">
        <v>88</v>
      </c>
      <c r="J222" s="172" t="s">
        <v>534</v>
      </c>
      <c r="K222" s="173">
        <v>7.43</v>
      </c>
    </row>
    <row r="223" spans="1:11" x14ac:dyDescent="0.25">
      <c r="A223">
        <v>609929</v>
      </c>
      <c r="B223" t="s">
        <v>115</v>
      </c>
      <c r="C223" t="s">
        <v>558</v>
      </c>
      <c r="D223" s="171" t="s">
        <v>6573</v>
      </c>
      <c r="E223" s="172">
        <v>63</v>
      </c>
      <c r="F223" s="172" t="s">
        <v>533</v>
      </c>
      <c r="G223" s="172">
        <v>66</v>
      </c>
      <c r="H223" s="172" t="s">
        <v>533</v>
      </c>
      <c r="I223" s="172">
        <v>63</v>
      </c>
      <c r="J223" s="172" t="s">
        <v>533</v>
      </c>
      <c r="K223" s="173">
        <v>7.6</v>
      </c>
    </row>
    <row r="224" spans="1:11" x14ac:dyDescent="0.25">
      <c r="A224">
        <v>609930</v>
      </c>
      <c r="B224" t="s">
        <v>116</v>
      </c>
      <c r="C224" t="s">
        <v>562</v>
      </c>
      <c r="D224" s="174">
        <v>0.63</v>
      </c>
      <c r="E224" s="172">
        <v>32</v>
      </c>
      <c r="F224" s="172" t="s">
        <v>555</v>
      </c>
      <c r="G224" s="172">
        <v>60</v>
      </c>
      <c r="H224" s="172" t="s">
        <v>533</v>
      </c>
      <c r="I224" s="172">
        <v>58</v>
      </c>
      <c r="J224" s="172" t="s">
        <v>564</v>
      </c>
      <c r="K224" s="173">
        <v>8.16</v>
      </c>
    </row>
    <row r="225" spans="1:11" x14ac:dyDescent="0.25">
      <c r="A225">
        <v>609709</v>
      </c>
      <c r="B225" t="s">
        <v>2193</v>
      </c>
      <c r="C225" t="s">
        <v>540</v>
      </c>
      <c r="D225" s="171" t="s">
        <v>6574</v>
      </c>
    </row>
    <row r="226" spans="1:11" x14ac:dyDescent="0.25">
      <c r="A226">
        <v>400041</v>
      </c>
      <c r="B226" t="s">
        <v>1882</v>
      </c>
      <c r="C226" t="s">
        <v>6525</v>
      </c>
      <c r="D226" s="171" t="s">
        <v>6574</v>
      </c>
    </row>
    <row r="227" spans="1:11" x14ac:dyDescent="0.25">
      <c r="A227">
        <v>609933</v>
      </c>
      <c r="B227" t="s">
        <v>117</v>
      </c>
      <c r="C227" t="s">
        <v>613</v>
      </c>
      <c r="D227" s="171" t="s">
        <v>6574</v>
      </c>
    </row>
    <row r="228" spans="1:11" x14ac:dyDescent="0.25">
      <c r="A228">
        <v>610009</v>
      </c>
      <c r="B228" t="s">
        <v>2687</v>
      </c>
      <c r="C228" t="s">
        <v>591</v>
      </c>
      <c r="D228" s="171" t="s">
        <v>6574</v>
      </c>
    </row>
    <row r="229" spans="1:11" x14ac:dyDescent="0.25">
      <c r="A229">
        <v>609935</v>
      </c>
      <c r="B229" t="s">
        <v>118</v>
      </c>
      <c r="C229" t="s">
        <v>574</v>
      </c>
      <c r="D229" s="174">
        <v>0.39</v>
      </c>
      <c r="E229" s="172">
        <v>39</v>
      </c>
      <c r="F229" s="172" t="s">
        <v>555</v>
      </c>
      <c r="G229" s="172">
        <v>42</v>
      </c>
      <c r="H229" s="172" t="s">
        <v>564</v>
      </c>
      <c r="I229" s="172">
        <v>23</v>
      </c>
      <c r="J229" s="172" t="s">
        <v>555</v>
      </c>
      <c r="K229" s="173">
        <v>8.32</v>
      </c>
    </row>
    <row r="230" spans="1:11" x14ac:dyDescent="0.25">
      <c r="A230">
        <v>610128</v>
      </c>
      <c r="B230" t="s">
        <v>119</v>
      </c>
      <c r="C230" t="s">
        <v>565</v>
      </c>
      <c r="D230" s="174">
        <v>0.64</v>
      </c>
      <c r="E230" s="172">
        <v>99</v>
      </c>
      <c r="F230" s="172" t="s">
        <v>534</v>
      </c>
      <c r="G230" s="172">
        <v>95</v>
      </c>
      <c r="H230" s="172" t="s">
        <v>534</v>
      </c>
      <c r="I230" s="172">
        <v>99</v>
      </c>
      <c r="J230" s="172" t="s">
        <v>534</v>
      </c>
      <c r="K230" s="173">
        <v>9.34</v>
      </c>
    </row>
    <row r="231" spans="1:11" x14ac:dyDescent="0.25">
      <c r="A231">
        <v>609937</v>
      </c>
      <c r="B231" t="s">
        <v>120</v>
      </c>
      <c r="C231" t="s">
        <v>544</v>
      </c>
      <c r="D231" s="174">
        <v>0.52</v>
      </c>
      <c r="E231" s="172">
        <v>75</v>
      </c>
      <c r="F231" s="172" t="s">
        <v>533</v>
      </c>
      <c r="G231" s="172">
        <v>53</v>
      </c>
      <c r="H231" s="172" t="s">
        <v>564</v>
      </c>
      <c r="I231" s="172">
        <v>73</v>
      </c>
      <c r="J231" s="172" t="s">
        <v>533</v>
      </c>
      <c r="K231" s="173">
        <v>9.1999999999999993</v>
      </c>
    </row>
    <row r="232" spans="1:11" x14ac:dyDescent="0.25">
      <c r="A232">
        <v>609938</v>
      </c>
      <c r="B232" t="s">
        <v>2597</v>
      </c>
      <c r="C232" t="s">
        <v>6523</v>
      </c>
      <c r="D232" s="174">
        <v>0.36</v>
      </c>
      <c r="E232" s="172">
        <v>25</v>
      </c>
      <c r="F232" s="172" t="s">
        <v>555</v>
      </c>
      <c r="G232" s="172">
        <v>31</v>
      </c>
      <c r="H232" s="172" t="s">
        <v>555</v>
      </c>
      <c r="I232" s="172">
        <v>30</v>
      </c>
      <c r="J232" s="172" t="s">
        <v>555</v>
      </c>
      <c r="K232" s="173">
        <v>8.31</v>
      </c>
    </row>
    <row r="233" spans="1:11" x14ac:dyDescent="0.25">
      <c r="A233">
        <v>609693</v>
      </c>
      <c r="B233" t="s">
        <v>661</v>
      </c>
      <c r="C233" t="s">
        <v>542</v>
      </c>
      <c r="D233" s="174">
        <v>0.43</v>
      </c>
      <c r="E233" s="172">
        <v>56</v>
      </c>
      <c r="F233" s="172" t="s">
        <v>564</v>
      </c>
      <c r="G233" s="172">
        <v>50</v>
      </c>
      <c r="H233" s="172" t="s">
        <v>564</v>
      </c>
      <c r="I233" s="172">
        <v>80</v>
      </c>
      <c r="J233" s="172" t="s">
        <v>534</v>
      </c>
      <c r="K233" s="173">
        <v>8.7899999999999991</v>
      </c>
    </row>
    <row r="234" spans="1:11" x14ac:dyDescent="0.25">
      <c r="A234">
        <v>609939</v>
      </c>
      <c r="B234" t="s">
        <v>2602</v>
      </c>
      <c r="C234" t="s">
        <v>565</v>
      </c>
      <c r="D234" s="171" t="s">
        <v>6574</v>
      </c>
    </row>
    <row r="235" spans="1:11" x14ac:dyDescent="0.25">
      <c r="A235">
        <v>400009</v>
      </c>
      <c r="B235" t="s">
        <v>121</v>
      </c>
      <c r="C235" t="s">
        <v>6525</v>
      </c>
      <c r="D235" s="171" t="s">
        <v>6573</v>
      </c>
      <c r="E235" s="172">
        <v>74</v>
      </c>
      <c r="F235" s="172" t="s">
        <v>533</v>
      </c>
      <c r="G235" s="172">
        <v>72</v>
      </c>
      <c r="H235" s="172" t="s">
        <v>533</v>
      </c>
      <c r="I235" s="172">
        <v>71</v>
      </c>
      <c r="J235" s="172" t="s">
        <v>533</v>
      </c>
      <c r="K235" s="173">
        <v>9.4600000000000009</v>
      </c>
    </row>
    <row r="236" spans="1:11" x14ac:dyDescent="0.25">
      <c r="A236">
        <v>609942</v>
      </c>
      <c r="B236" t="s">
        <v>122</v>
      </c>
      <c r="C236" t="s">
        <v>562</v>
      </c>
      <c r="D236" s="174">
        <v>0.72</v>
      </c>
      <c r="E236" s="172">
        <v>66</v>
      </c>
      <c r="F236" s="172" t="s">
        <v>533</v>
      </c>
      <c r="G236" s="172">
        <v>71</v>
      </c>
      <c r="H236" s="172" t="s">
        <v>533</v>
      </c>
      <c r="I236" s="172">
        <v>54</v>
      </c>
      <c r="J236" s="172" t="s">
        <v>564</v>
      </c>
      <c r="K236" s="173">
        <v>9.2899999999999991</v>
      </c>
    </row>
    <row r="237" spans="1:11" x14ac:dyDescent="0.25">
      <c r="A237">
        <v>609943</v>
      </c>
      <c r="B237" t="s">
        <v>2609</v>
      </c>
      <c r="C237" t="s">
        <v>574</v>
      </c>
      <c r="D237" s="174">
        <v>0.35000000000000003</v>
      </c>
      <c r="E237" s="172">
        <v>69</v>
      </c>
      <c r="F237" s="172" t="s">
        <v>533</v>
      </c>
      <c r="G237" s="172">
        <v>49</v>
      </c>
      <c r="H237" s="172" t="s">
        <v>564</v>
      </c>
      <c r="I237" s="172">
        <v>63</v>
      </c>
      <c r="J237" s="172" t="s">
        <v>533</v>
      </c>
      <c r="K237" s="173">
        <v>8.02</v>
      </c>
    </row>
    <row r="238" spans="1:11" x14ac:dyDescent="0.25">
      <c r="A238">
        <v>610558</v>
      </c>
      <c r="B238" t="s">
        <v>6494</v>
      </c>
      <c r="C238" t="s">
        <v>540</v>
      </c>
      <c r="D238" s="171" t="s">
        <v>6573</v>
      </c>
      <c r="E238" s="172">
        <v>73</v>
      </c>
      <c r="F238" s="172" t="s">
        <v>533</v>
      </c>
      <c r="G238" s="172">
        <v>52</v>
      </c>
      <c r="H238" s="172" t="s">
        <v>564</v>
      </c>
      <c r="I238" s="172">
        <v>90</v>
      </c>
      <c r="J238" s="172" t="s">
        <v>534</v>
      </c>
      <c r="K238" s="173">
        <v>8.74</v>
      </c>
    </row>
    <row r="239" spans="1:11" x14ac:dyDescent="0.25">
      <c r="A239">
        <v>609945</v>
      </c>
      <c r="B239" t="s">
        <v>2615</v>
      </c>
      <c r="C239" t="s">
        <v>613</v>
      </c>
      <c r="D239" s="174">
        <v>0.32</v>
      </c>
      <c r="E239" s="172">
        <v>47</v>
      </c>
      <c r="F239" s="172" t="s">
        <v>564</v>
      </c>
      <c r="G239" s="172">
        <v>66</v>
      </c>
      <c r="H239" s="172" t="s">
        <v>533</v>
      </c>
      <c r="I239" s="172">
        <v>79</v>
      </c>
      <c r="J239" s="172" t="s">
        <v>533</v>
      </c>
      <c r="K239" s="173">
        <v>9.4700000000000006</v>
      </c>
    </row>
    <row r="240" spans="1:11" x14ac:dyDescent="0.25">
      <c r="A240">
        <v>609947</v>
      </c>
      <c r="B240" t="s">
        <v>123</v>
      </c>
      <c r="C240" t="s">
        <v>558</v>
      </c>
      <c r="D240" s="171" t="s">
        <v>6574</v>
      </c>
    </row>
    <row r="241" spans="1:11" x14ac:dyDescent="0.25">
      <c r="A241">
        <v>609769</v>
      </c>
      <c r="B241" t="s">
        <v>124</v>
      </c>
      <c r="C241" t="s">
        <v>536</v>
      </c>
      <c r="D241" s="174">
        <v>0.53</v>
      </c>
      <c r="E241" s="172">
        <v>99</v>
      </c>
      <c r="F241" s="172" t="s">
        <v>534</v>
      </c>
      <c r="G241" s="172">
        <v>92</v>
      </c>
      <c r="H241" s="172" t="s">
        <v>534</v>
      </c>
      <c r="I241" s="172">
        <v>84</v>
      </c>
      <c r="J241" s="172" t="s">
        <v>534</v>
      </c>
      <c r="K241" s="173">
        <v>9.48</v>
      </c>
    </row>
    <row r="242" spans="1:11" x14ac:dyDescent="0.25">
      <c r="A242">
        <v>609949</v>
      </c>
      <c r="B242" t="s">
        <v>125</v>
      </c>
      <c r="C242" t="s">
        <v>544</v>
      </c>
      <c r="D242" s="171" t="s">
        <v>6574</v>
      </c>
    </row>
    <row r="243" spans="1:11" x14ac:dyDescent="0.25">
      <c r="A243">
        <v>610383</v>
      </c>
      <c r="B243" t="s">
        <v>126</v>
      </c>
      <c r="C243" t="s">
        <v>542</v>
      </c>
      <c r="D243" s="171" t="s">
        <v>6574</v>
      </c>
    </row>
    <row r="244" spans="1:11" x14ac:dyDescent="0.25">
      <c r="A244">
        <v>609850</v>
      </c>
      <c r="B244" t="s">
        <v>127</v>
      </c>
      <c r="C244" t="s">
        <v>613</v>
      </c>
      <c r="D244" s="174">
        <v>0.49</v>
      </c>
      <c r="E244" s="172">
        <v>58</v>
      </c>
      <c r="F244" s="172" t="s">
        <v>564</v>
      </c>
      <c r="G244" s="172">
        <v>58</v>
      </c>
      <c r="H244" s="172" t="s">
        <v>564</v>
      </c>
      <c r="I244" s="172">
        <v>61</v>
      </c>
      <c r="J244" s="172" t="s">
        <v>533</v>
      </c>
      <c r="K244" s="173">
        <v>9.11</v>
      </c>
    </row>
    <row r="245" spans="1:11" x14ac:dyDescent="0.25">
      <c r="A245">
        <v>610032</v>
      </c>
      <c r="B245" t="s">
        <v>128</v>
      </c>
      <c r="C245" t="s">
        <v>565</v>
      </c>
      <c r="D245" s="174">
        <v>0.63</v>
      </c>
      <c r="E245" s="172">
        <v>86</v>
      </c>
      <c r="F245" s="172" t="s">
        <v>534</v>
      </c>
      <c r="G245" s="172">
        <v>86</v>
      </c>
      <c r="H245" s="172" t="s">
        <v>534</v>
      </c>
      <c r="I245" s="172">
        <v>63</v>
      </c>
      <c r="J245" s="172" t="s">
        <v>533</v>
      </c>
      <c r="K245" s="173">
        <v>9.0299999999999994</v>
      </c>
    </row>
    <row r="246" spans="1:11" x14ac:dyDescent="0.25">
      <c r="A246">
        <v>609952</v>
      </c>
      <c r="B246" t="s">
        <v>129</v>
      </c>
      <c r="C246" t="s">
        <v>558</v>
      </c>
      <c r="D246" s="174">
        <v>0.61</v>
      </c>
      <c r="E246" s="172">
        <v>66</v>
      </c>
      <c r="F246" s="172" t="s">
        <v>533</v>
      </c>
      <c r="G246" s="172">
        <v>61</v>
      </c>
      <c r="H246" s="172" t="s">
        <v>533</v>
      </c>
      <c r="I246" s="172">
        <v>86</v>
      </c>
      <c r="J246" s="172" t="s">
        <v>534</v>
      </c>
      <c r="K246" s="173">
        <v>9.1</v>
      </c>
    </row>
    <row r="247" spans="1:11" x14ac:dyDescent="0.25">
      <c r="A247">
        <v>609954</v>
      </c>
      <c r="B247" t="s">
        <v>130</v>
      </c>
      <c r="C247" t="s">
        <v>538</v>
      </c>
      <c r="D247" s="174">
        <v>0.52</v>
      </c>
      <c r="E247" s="172">
        <v>55</v>
      </c>
      <c r="F247" s="172" t="s">
        <v>564</v>
      </c>
      <c r="G247" s="172">
        <v>49</v>
      </c>
      <c r="H247" s="172" t="s">
        <v>564</v>
      </c>
      <c r="I247" s="172">
        <v>65</v>
      </c>
      <c r="J247" s="172" t="s">
        <v>533</v>
      </c>
      <c r="K247" s="173">
        <v>8.25</v>
      </c>
    </row>
    <row r="248" spans="1:11" x14ac:dyDescent="0.25">
      <c r="A248">
        <v>609955</v>
      </c>
      <c r="B248" t="s">
        <v>131</v>
      </c>
      <c r="C248" t="s">
        <v>621</v>
      </c>
      <c r="D248" s="174">
        <v>0.51</v>
      </c>
      <c r="E248" s="172">
        <v>56</v>
      </c>
      <c r="F248" s="172" t="s">
        <v>564</v>
      </c>
      <c r="G248" s="172">
        <v>34</v>
      </c>
      <c r="H248" s="172" t="s">
        <v>555</v>
      </c>
      <c r="I248" s="172">
        <v>41</v>
      </c>
      <c r="J248" s="172" t="s">
        <v>564</v>
      </c>
      <c r="K248" s="173">
        <v>6.92</v>
      </c>
    </row>
    <row r="249" spans="1:11" x14ac:dyDescent="0.25">
      <c r="A249">
        <v>609956</v>
      </c>
      <c r="B249" t="s">
        <v>132</v>
      </c>
      <c r="C249" t="s">
        <v>529</v>
      </c>
      <c r="D249" s="174">
        <v>0.43</v>
      </c>
      <c r="E249" s="172">
        <v>61</v>
      </c>
      <c r="F249" s="172" t="s">
        <v>533</v>
      </c>
      <c r="G249" s="172">
        <v>65</v>
      </c>
      <c r="H249" s="172" t="s">
        <v>533</v>
      </c>
      <c r="I249" s="172">
        <v>50</v>
      </c>
      <c r="J249" s="172" t="s">
        <v>564</v>
      </c>
      <c r="K249" s="173">
        <v>8.68</v>
      </c>
    </row>
    <row r="250" spans="1:11" x14ac:dyDescent="0.25">
      <c r="A250">
        <v>609944</v>
      </c>
      <c r="B250" t="s">
        <v>315</v>
      </c>
      <c r="C250" t="s">
        <v>574</v>
      </c>
      <c r="D250" s="174">
        <v>0.51</v>
      </c>
      <c r="E250" s="172">
        <v>60</v>
      </c>
      <c r="F250" s="172" t="s">
        <v>533</v>
      </c>
      <c r="G250" s="172">
        <v>41</v>
      </c>
      <c r="H250" s="172" t="s">
        <v>564</v>
      </c>
      <c r="I250" s="172">
        <v>36</v>
      </c>
      <c r="J250" s="172" t="s">
        <v>555</v>
      </c>
      <c r="K250" s="173">
        <v>8.8000000000000007</v>
      </c>
    </row>
    <row r="251" spans="1:11" x14ac:dyDescent="0.25">
      <c r="A251">
        <v>609958</v>
      </c>
      <c r="B251" t="s">
        <v>133</v>
      </c>
      <c r="C251" t="s">
        <v>558</v>
      </c>
      <c r="D251" s="174">
        <v>0.66</v>
      </c>
      <c r="E251" s="172">
        <v>39</v>
      </c>
      <c r="F251" s="172" t="s">
        <v>555</v>
      </c>
      <c r="G251" s="172">
        <v>48</v>
      </c>
      <c r="H251" s="172" t="s">
        <v>564</v>
      </c>
      <c r="I251" s="172">
        <v>41</v>
      </c>
      <c r="J251" s="172" t="s">
        <v>564</v>
      </c>
      <c r="K251" s="173">
        <v>8.7100000000000009</v>
      </c>
    </row>
    <row r="252" spans="1:11" x14ac:dyDescent="0.25">
      <c r="A252">
        <v>609959</v>
      </c>
      <c r="B252" t="s">
        <v>134</v>
      </c>
      <c r="C252" t="s">
        <v>558</v>
      </c>
      <c r="D252" s="174">
        <v>0.6</v>
      </c>
      <c r="E252" s="172">
        <v>23</v>
      </c>
      <c r="F252" s="172" t="s">
        <v>555</v>
      </c>
      <c r="G252" s="172">
        <v>26</v>
      </c>
      <c r="H252" s="172" t="s">
        <v>555</v>
      </c>
      <c r="I252" s="172">
        <v>4</v>
      </c>
      <c r="J252" s="172" t="s">
        <v>576</v>
      </c>
      <c r="K252" s="173">
        <v>8.3699999999999992</v>
      </c>
    </row>
    <row r="253" spans="1:11" x14ac:dyDescent="0.25">
      <c r="A253">
        <v>609960</v>
      </c>
      <c r="B253" t="s">
        <v>135</v>
      </c>
      <c r="C253" t="s">
        <v>529</v>
      </c>
      <c r="D253" s="174">
        <v>0.57999999999999996</v>
      </c>
      <c r="E253" s="172">
        <v>55</v>
      </c>
      <c r="F253" s="172" t="s">
        <v>564</v>
      </c>
      <c r="G253" s="172">
        <v>45</v>
      </c>
      <c r="H253" s="172" t="s">
        <v>564</v>
      </c>
      <c r="I253" s="172">
        <v>48</v>
      </c>
      <c r="J253" s="172" t="s">
        <v>564</v>
      </c>
      <c r="K253" s="173">
        <v>8.69</v>
      </c>
    </row>
    <row r="254" spans="1:11" x14ac:dyDescent="0.25">
      <c r="A254">
        <v>609808</v>
      </c>
      <c r="B254" t="s">
        <v>2419</v>
      </c>
      <c r="C254" t="s">
        <v>565</v>
      </c>
      <c r="D254" s="171" t="s">
        <v>6574</v>
      </c>
    </row>
    <row r="255" spans="1:11" x14ac:dyDescent="0.25">
      <c r="A255">
        <v>609963</v>
      </c>
      <c r="B255" t="s">
        <v>136</v>
      </c>
      <c r="C255" t="s">
        <v>613</v>
      </c>
      <c r="D255" s="174">
        <v>0.72</v>
      </c>
      <c r="E255" s="172">
        <v>92</v>
      </c>
      <c r="F255" s="172" t="s">
        <v>534</v>
      </c>
      <c r="G255" s="172">
        <v>71</v>
      </c>
      <c r="H255" s="172" t="s">
        <v>533</v>
      </c>
      <c r="I255" s="172">
        <v>78</v>
      </c>
      <c r="J255" s="172" t="s">
        <v>533</v>
      </c>
      <c r="K255" s="173">
        <v>9.5</v>
      </c>
    </row>
    <row r="256" spans="1:11" x14ac:dyDescent="0.25">
      <c r="A256">
        <v>609964</v>
      </c>
      <c r="B256" t="s">
        <v>137</v>
      </c>
      <c r="C256" t="s">
        <v>558</v>
      </c>
      <c r="D256" s="174">
        <v>0.38</v>
      </c>
      <c r="E256" s="172">
        <v>35</v>
      </c>
      <c r="F256" s="172" t="s">
        <v>555</v>
      </c>
      <c r="G256" s="172">
        <v>34</v>
      </c>
      <c r="H256" s="172" t="s">
        <v>555</v>
      </c>
      <c r="I256" s="172">
        <v>56</v>
      </c>
      <c r="J256" s="172" t="s">
        <v>564</v>
      </c>
      <c r="K256" s="173">
        <v>8.09</v>
      </c>
    </row>
    <row r="257" spans="1:11" x14ac:dyDescent="0.25">
      <c r="A257">
        <v>609966</v>
      </c>
      <c r="B257" t="s">
        <v>138</v>
      </c>
      <c r="C257" t="s">
        <v>6523</v>
      </c>
      <c r="D257" s="171" t="s">
        <v>6573</v>
      </c>
      <c r="E257" s="172">
        <v>33</v>
      </c>
      <c r="F257" s="172" t="s">
        <v>555</v>
      </c>
      <c r="G257" s="172">
        <v>38</v>
      </c>
      <c r="H257" s="172" t="s">
        <v>555</v>
      </c>
      <c r="I257" s="172">
        <v>45</v>
      </c>
      <c r="J257" s="172" t="s">
        <v>564</v>
      </c>
      <c r="K257" s="173">
        <v>8.1</v>
      </c>
    </row>
    <row r="258" spans="1:11" x14ac:dyDescent="0.25">
      <c r="A258">
        <v>609807</v>
      </c>
      <c r="B258" t="s">
        <v>2414</v>
      </c>
      <c r="C258" t="s">
        <v>529</v>
      </c>
      <c r="D258" s="171" t="s">
        <v>6574</v>
      </c>
    </row>
    <row r="259" spans="1:11" x14ac:dyDescent="0.25">
      <c r="A259">
        <v>609694</v>
      </c>
      <c r="B259" t="s">
        <v>2172</v>
      </c>
      <c r="C259" t="s">
        <v>540</v>
      </c>
      <c r="D259" s="171" t="s">
        <v>6574</v>
      </c>
    </row>
    <row r="260" spans="1:11" x14ac:dyDescent="0.25">
      <c r="A260">
        <v>610068</v>
      </c>
      <c r="B260" t="s">
        <v>139</v>
      </c>
      <c r="C260" t="s">
        <v>562</v>
      </c>
      <c r="D260" s="171" t="s">
        <v>6573</v>
      </c>
      <c r="E260" s="172">
        <v>46</v>
      </c>
      <c r="F260" s="172" t="s">
        <v>564</v>
      </c>
      <c r="G260" s="172">
        <v>64</v>
      </c>
      <c r="H260" s="172" t="s">
        <v>533</v>
      </c>
      <c r="I260" s="172">
        <v>54</v>
      </c>
      <c r="J260" s="172" t="s">
        <v>564</v>
      </c>
      <c r="K260" s="173">
        <v>8.81</v>
      </c>
    </row>
    <row r="261" spans="1:11" x14ac:dyDescent="0.25">
      <c r="A261">
        <v>609710</v>
      </c>
      <c r="B261" t="s">
        <v>2197</v>
      </c>
      <c r="C261" t="s">
        <v>586</v>
      </c>
      <c r="D261" s="174">
        <v>0.31</v>
      </c>
      <c r="E261" s="172">
        <v>31</v>
      </c>
      <c r="F261" s="172" t="s">
        <v>555</v>
      </c>
      <c r="G261" s="172">
        <v>25</v>
      </c>
      <c r="H261" s="172" t="s">
        <v>555</v>
      </c>
      <c r="I261" s="172">
        <v>35</v>
      </c>
      <c r="J261" s="172" t="s">
        <v>555</v>
      </c>
      <c r="K261" s="173">
        <v>6.26</v>
      </c>
    </row>
    <row r="262" spans="1:11" x14ac:dyDescent="0.25">
      <c r="A262">
        <v>609711</v>
      </c>
      <c r="B262" t="s">
        <v>2202</v>
      </c>
      <c r="C262" t="s">
        <v>540</v>
      </c>
      <c r="D262" s="174">
        <v>0.41000000000000003</v>
      </c>
      <c r="E262" s="172">
        <v>66</v>
      </c>
      <c r="F262" s="172" t="s">
        <v>533</v>
      </c>
      <c r="G262" s="172">
        <v>65</v>
      </c>
      <c r="H262" s="172" t="s">
        <v>533</v>
      </c>
      <c r="I262" s="172">
        <v>56</v>
      </c>
      <c r="J262" s="172" t="s">
        <v>564</v>
      </c>
      <c r="K262" s="173">
        <v>7.11</v>
      </c>
    </row>
    <row r="263" spans="1:11" x14ac:dyDescent="0.25">
      <c r="A263">
        <v>609969</v>
      </c>
      <c r="B263" t="s">
        <v>140</v>
      </c>
      <c r="C263" t="s">
        <v>550</v>
      </c>
      <c r="D263" s="174">
        <v>0.44</v>
      </c>
      <c r="E263" s="172">
        <v>59</v>
      </c>
      <c r="F263" s="172" t="s">
        <v>564</v>
      </c>
      <c r="G263" s="172">
        <v>41</v>
      </c>
      <c r="H263" s="172" t="s">
        <v>564</v>
      </c>
      <c r="I263" s="172">
        <v>44</v>
      </c>
      <c r="J263" s="172" t="s">
        <v>564</v>
      </c>
      <c r="K263" s="173">
        <v>8.39</v>
      </c>
    </row>
    <row r="264" spans="1:11" x14ac:dyDescent="0.25">
      <c r="A264">
        <v>609971</v>
      </c>
      <c r="B264" t="s">
        <v>141</v>
      </c>
      <c r="C264" t="s">
        <v>694</v>
      </c>
      <c r="D264" s="174">
        <v>0.54</v>
      </c>
      <c r="E264" s="172">
        <v>33</v>
      </c>
      <c r="F264" s="172" t="s">
        <v>555</v>
      </c>
      <c r="G264" s="172">
        <v>36</v>
      </c>
      <c r="H264" s="172" t="s">
        <v>555</v>
      </c>
      <c r="I264" s="172">
        <v>57</v>
      </c>
      <c r="J264" s="172" t="s">
        <v>564</v>
      </c>
      <c r="K264" s="173">
        <v>7.28</v>
      </c>
    </row>
    <row r="265" spans="1:11" x14ac:dyDescent="0.25">
      <c r="A265">
        <v>609972</v>
      </c>
      <c r="B265" t="s">
        <v>142</v>
      </c>
      <c r="C265" t="s">
        <v>544</v>
      </c>
      <c r="D265" s="174">
        <v>0.70000000000000007</v>
      </c>
      <c r="E265" s="172">
        <v>26</v>
      </c>
      <c r="F265" s="172" t="s">
        <v>555</v>
      </c>
      <c r="G265" s="172">
        <v>51</v>
      </c>
      <c r="H265" s="172" t="s">
        <v>564</v>
      </c>
      <c r="I265" s="172">
        <v>46</v>
      </c>
      <c r="J265" s="172" t="s">
        <v>564</v>
      </c>
      <c r="K265" s="173">
        <v>8.09</v>
      </c>
    </row>
    <row r="266" spans="1:11" x14ac:dyDescent="0.25">
      <c r="A266">
        <v>609974</v>
      </c>
      <c r="B266" t="s">
        <v>143</v>
      </c>
      <c r="C266" t="s">
        <v>613</v>
      </c>
      <c r="D266" s="171" t="s">
        <v>6573</v>
      </c>
      <c r="E266" s="172">
        <v>68</v>
      </c>
      <c r="F266" s="172" t="s">
        <v>533</v>
      </c>
      <c r="G266" s="172">
        <v>34</v>
      </c>
      <c r="H266" s="172" t="s">
        <v>555</v>
      </c>
      <c r="I266" s="172">
        <v>40</v>
      </c>
      <c r="J266" s="172" t="s">
        <v>564</v>
      </c>
      <c r="K266" s="173">
        <v>9.23</v>
      </c>
    </row>
    <row r="267" spans="1:11" x14ac:dyDescent="0.25">
      <c r="A267">
        <v>609975</v>
      </c>
      <c r="B267" t="s">
        <v>144</v>
      </c>
      <c r="C267" t="s">
        <v>6522</v>
      </c>
      <c r="D267" s="174">
        <v>0.75</v>
      </c>
      <c r="E267" s="172">
        <v>56</v>
      </c>
      <c r="F267" s="172" t="s">
        <v>564</v>
      </c>
      <c r="G267" s="172">
        <v>66</v>
      </c>
      <c r="H267" s="172" t="s">
        <v>533</v>
      </c>
      <c r="I267" s="172">
        <v>52</v>
      </c>
      <c r="J267" s="172" t="s">
        <v>564</v>
      </c>
      <c r="K267" s="173">
        <v>7.42</v>
      </c>
    </row>
    <row r="268" spans="1:11" x14ac:dyDescent="0.25">
      <c r="A268">
        <v>609976</v>
      </c>
      <c r="B268" t="s">
        <v>339</v>
      </c>
      <c r="C268" t="s">
        <v>613</v>
      </c>
      <c r="D268" s="174">
        <v>0.46</v>
      </c>
      <c r="E268" s="172">
        <v>54</v>
      </c>
      <c r="F268" s="172" t="s">
        <v>564</v>
      </c>
      <c r="G268" s="172">
        <v>61</v>
      </c>
      <c r="H268" s="172" t="s">
        <v>533</v>
      </c>
      <c r="I268" s="172">
        <v>61</v>
      </c>
      <c r="J268" s="172" t="s">
        <v>533</v>
      </c>
      <c r="K268" s="173">
        <v>8.86</v>
      </c>
    </row>
    <row r="269" spans="1:11" x14ac:dyDescent="0.25">
      <c r="A269">
        <v>609979</v>
      </c>
      <c r="B269" t="s">
        <v>2653</v>
      </c>
      <c r="C269" t="s">
        <v>558</v>
      </c>
      <c r="D269" s="171" t="s">
        <v>6574</v>
      </c>
    </row>
    <row r="270" spans="1:11" x14ac:dyDescent="0.25">
      <c r="A270">
        <v>609981</v>
      </c>
      <c r="B270" t="s">
        <v>145</v>
      </c>
      <c r="C270" t="s">
        <v>529</v>
      </c>
      <c r="D270" s="174">
        <v>0.57999999999999996</v>
      </c>
      <c r="E270" s="172">
        <v>46</v>
      </c>
      <c r="F270" s="172" t="s">
        <v>564</v>
      </c>
      <c r="G270" s="172">
        <v>24</v>
      </c>
      <c r="H270" s="172" t="s">
        <v>555</v>
      </c>
      <c r="I270" s="172">
        <v>30</v>
      </c>
      <c r="J270" s="172" t="s">
        <v>555</v>
      </c>
      <c r="K270" s="173">
        <v>6.97</v>
      </c>
    </row>
    <row r="271" spans="1:11" x14ac:dyDescent="0.25">
      <c r="A271">
        <v>609983</v>
      </c>
      <c r="B271" t="s">
        <v>2659</v>
      </c>
      <c r="C271" t="s">
        <v>558</v>
      </c>
      <c r="D271" s="174">
        <v>0.56000000000000005</v>
      </c>
      <c r="E271" s="172">
        <v>23</v>
      </c>
      <c r="F271" s="172" t="s">
        <v>555</v>
      </c>
      <c r="G271" s="172">
        <v>42</v>
      </c>
      <c r="H271" s="172" t="s">
        <v>564</v>
      </c>
      <c r="I271" s="172">
        <v>46</v>
      </c>
      <c r="J271" s="172" t="s">
        <v>564</v>
      </c>
      <c r="K271" s="173">
        <v>7.81</v>
      </c>
    </row>
    <row r="272" spans="1:11" x14ac:dyDescent="0.25">
      <c r="A272">
        <v>609985</v>
      </c>
      <c r="B272" t="s">
        <v>146</v>
      </c>
      <c r="C272" t="s">
        <v>538</v>
      </c>
      <c r="D272" s="174">
        <v>0.51</v>
      </c>
      <c r="E272" s="172">
        <v>60</v>
      </c>
      <c r="F272" s="172" t="s">
        <v>533</v>
      </c>
      <c r="G272" s="172">
        <v>81</v>
      </c>
      <c r="H272" s="172" t="s">
        <v>534</v>
      </c>
      <c r="I272" s="172">
        <v>69</v>
      </c>
      <c r="J272" s="172" t="s">
        <v>533</v>
      </c>
      <c r="K272" s="173">
        <v>8.58</v>
      </c>
    </row>
    <row r="273" spans="1:11" x14ac:dyDescent="0.25">
      <c r="A273">
        <v>609986</v>
      </c>
      <c r="B273" t="s">
        <v>147</v>
      </c>
      <c r="C273" t="s">
        <v>621</v>
      </c>
      <c r="D273" s="171" t="s">
        <v>6574</v>
      </c>
    </row>
    <row r="274" spans="1:11" x14ac:dyDescent="0.25">
      <c r="A274">
        <v>609987</v>
      </c>
      <c r="B274" t="s">
        <v>148</v>
      </c>
      <c r="C274" t="s">
        <v>558</v>
      </c>
      <c r="D274" s="174">
        <v>0.55000000000000004</v>
      </c>
      <c r="E274" s="172">
        <v>47</v>
      </c>
      <c r="F274" s="172" t="s">
        <v>564</v>
      </c>
      <c r="G274" s="172">
        <v>49</v>
      </c>
      <c r="H274" s="172" t="s">
        <v>564</v>
      </c>
      <c r="I274" s="172">
        <v>60</v>
      </c>
      <c r="J274" s="172" t="s">
        <v>533</v>
      </c>
      <c r="K274" s="173">
        <v>7.68</v>
      </c>
    </row>
    <row r="275" spans="1:11" x14ac:dyDescent="0.25">
      <c r="A275">
        <v>609988</v>
      </c>
      <c r="B275" t="s">
        <v>149</v>
      </c>
      <c r="C275" t="s">
        <v>544</v>
      </c>
      <c r="D275" s="174">
        <v>0.36</v>
      </c>
      <c r="E275" s="172">
        <v>41</v>
      </c>
      <c r="F275" s="172" t="s">
        <v>564</v>
      </c>
      <c r="G275" s="172">
        <v>63</v>
      </c>
      <c r="H275" s="172" t="s">
        <v>533</v>
      </c>
      <c r="I275" s="172">
        <v>58</v>
      </c>
      <c r="J275" s="172" t="s">
        <v>564</v>
      </c>
      <c r="K275" s="173">
        <v>8.77</v>
      </c>
    </row>
    <row r="276" spans="1:11" x14ac:dyDescent="0.25">
      <c r="A276">
        <v>610532</v>
      </c>
      <c r="B276" t="s">
        <v>342</v>
      </c>
      <c r="C276" t="s">
        <v>529</v>
      </c>
      <c r="D276" s="174">
        <v>0.61</v>
      </c>
      <c r="E276" s="172">
        <v>32</v>
      </c>
      <c r="F276" s="172" t="s">
        <v>555</v>
      </c>
      <c r="G276" s="172">
        <v>27</v>
      </c>
      <c r="H276" s="172" t="s">
        <v>555</v>
      </c>
      <c r="I276" s="172">
        <v>62</v>
      </c>
      <c r="J276" s="172" t="s">
        <v>533</v>
      </c>
      <c r="K276" s="173">
        <v>8.3000000000000007</v>
      </c>
    </row>
    <row r="277" spans="1:11" x14ac:dyDescent="0.25">
      <c r="A277">
        <v>609961</v>
      </c>
      <c r="B277" t="s">
        <v>150</v>
      </c>
      <c r="C277" t="s">
        <v>557</v>
      </c>
      <c r="D277" s="174">
        <v>0.59</v>
      </c>
      <c r="E277" s="172">
        <v>52</v>
      </c>
      <c r="F277" s="172" t="s">
        <v>564</v>
      </c>
      <c r="G277" s="172">
        <v>42</v>
      </c>
      <c r="H277" s="172" t="s">
        <v>564</v>
      </c>
      <c r="I277" s="172">
        <v>47</v>
      </c>
      <c r="J277" s="172" t="s">
        <v>564</v>
      </c>
      <c r="K277" s="173">
        <v>7.84</v>
      </c>
    </row>
    <row r="278" spans="1:11" x14ac:dyDescent="0.25">
      <c r="A278">
        <v>609991</v>
      </c>
      <c r="B278" t="s">
        <v>352</v>
      </c>
      <c r="C278" t="s">
        <v>694</v>
      </c>
      <c r="D278" s="174">
        <v>0.68</v>
      </c>
      <c r="E278" s="172">
        <v>68</v>
      </c>
      <c r="F278" s="172" t="s">
        <v>533</v>
      </c>
      <c r="G278" s="172">
        <v>74</v>
      </c>
      <c r="H278" s="172" t="s">
        <v>533</v>
      </c>
      <c r="I278" s="172">
        <v>74</v>
      </c>
      <c r="J278" s="172" t="s">
        <v>533</v>
      </c>
      <c r="K278" s="173">
        <v>8.5399999999999991</v>
      </c>
    </row>
    <row r="279" spans="1:11" x14ac:dyDescent="0.25">
      <c r="A279">
        <v>609994</v>
      </c>
      <c r="B279" t="s">
        <v>151</v>
      </c>
      <c r="C279" t="s">
        <v>544</v>
      </c>
      <c r="D279" s="174">
        <v>0.5</v>
      </c>
      <c r="E279" s="172">
        <v>40</v>
      </c>
      <c r="F279" s="172" t="s">
        <v>564</v>
      </c>
      <c r="G279" s="172">
        <v>48</v>
      </c>
      <c r="H279" s="172" t="s">
        <v>564</v>
      </c>
      <c r="I279" s="172">
        <v>54</v>
      </c>
      <c r="J279" s="172" t="s">
        <v>564</v>
      </c>
      <c r="K279" s="173">
        <v>8.74</v>
      </c>
    </row>
    <row r="280" spans="1:11" x14ac:dyDescent="0.25">
      <c r="A280">
        <v>610295</v>
      </c>
      <c r="B280" t="s">
        <v>152</v>
      </c>
      <c r="C280" t="s">
        <v>574</v>
      </c>
      <c r="D280" s="174">
        <v>0.55000000000000004</v>
      </c>
      <c r="E280" s="172">
        <v>54</v>
      </c>
      <c r="F280" s="172" t="s">
        <v>564</v>
      </c>
      <c r="G280" s="172">
        <v>37</v>
      </c>
      <c r="H280" s="172" t="s">
        <v>555</v>
      </c>
      <c r="I280" s="172">
        <v>58</v>
      </c>
      <c r="J280" s="172" t="s">
        <v>564</v>
      </c>
      <c r="K280" s="173">
        <v>7.97</v>
      </c>
    </row>
    <row r="281" spans="1:11" x14ac:dyDescent="0.25">
      <c r="A281">
        <v>610299</v>
      </c>
      <c r="B281" t="s">
        <v>153</v>
      </c>
      <c r="C281" t="s">
        <v>621</v>
      </c>
      <c r="D281" s="174">
        <v>0.45</v>
      </c>
      <c r="E281" s="172">
        <v>35</v>
      </c>
      <c r="F281" s="172" t="s">
        <v>555</v>
      </c>
      <c r="G281" s="172">
        <v>70</v>
      </c>
      <c r="H281" s="172" t="s">
        <v>533</v>
      </c>
      <c r="I281" s="172">
        <v>72</v>
      </c>
      <c r="J281" s="172" t="s">
        <v>533</v>
      </c>
      <c r="K281" s="173">
        <v>8.59</v>
      </c>
    </row>
    <row r="282" spans="1:11" x14ac:dyDescent="0.25">
      <c r="A282">
        <v>609712</v>
      </c>
      <c r="B282" t="s">
        <v>2207</v>
      </c>
      <c r="C282" t="s">
        <v>536</v>
      </c>
      <c r="D282" s="171" t="s">
        <v>6574</v>
      </c>
    </row>
    <row r="283" spans="1:11" x14ac:dyDescent="0.25">
      <c r="A283">
        <v>609995</v>
      </c>
      <c r="B283" t="s">
        <v>154</v>
      </c>
      <c r="C283" t="s">
        <v>544</v>
      </c>
      <c r="D283" s="174">
        <v>0.34</v>
      </c>
      <c r="E283" s="172">
        <v>64</v>
      </c>
      <c r="F283" s="172" t="s">
        <v>533</v>
      </c>
      <c r="G283" s="172">
        <v>54</v>
      </c>
      <c r="H283" s="172" t="s">
        <v>564</v>
      </c>
      <c r="I283" s="172">
        <v>50</v>
      </c>
      <c r="J283" s="172" t="s">
        <v>564</v>
      </c>
      <c r="K283" s="173">
        <v>8.9600000000000009</v>
      </c>
    </row>
    <row r="284" spans="1:11" x14ac:dyDescent="0.25">
      <c r="A284">
        <v>609996</v>
      </c>
      <c r="B284" t="s">
        <v>155</v>
      </c>
      <c r="C284" t="s">
        <v>558</v>
      </c>
      <c r="D284" s="171" t="s">
        <v>6574</v>
      </c>
    </row>
    <row r="285" spans="1:11" x14ac:dyDescent="0.25">
      <c r="A285">
        <v>609997</v>
      </c>
      <c r="B285" t="s">
        <v>156</v>
      </c>
      <c r="C285" t="s">
        <v>621</v>
      </c>
      <c r="D285" s="174">
        <v>0.4</v>
      </c>
      <c r="E285" s="172">
        <v>43</v>
      </c>
      <c r="F285" s="172" t="s">
        <v>564</v>
      </c>
      <c r="G285" s="172">
        <v>61</v>
      </c>
      <c r="H285" s="172" t="s">
        <v>533</v>
      </c>
      <c r="I285" s="172">
        <v>64</v>
      </c>
      <c r="J285" s="172" t="s">
        <v>533</v>
      </c>
      <c r="K285" s="173">
        <v>6.72</v>
      </c>
    </row>
    <row r="286" spans="1:11" x14ac:dyDescent="0.25">
      <c r="A286">
        <v>400043</v>
      </c>
      <c r="B286" t="s">
        <v>157</v>
      </c>
      <c r="C286" t="s">
        <v>6525</v>
      </c>
      <c r="D286" s="174">
        <v>0.59</v>
      </c>
      <c r="E286" s="172">
        <v>75</v>
      </c>
      <c r="F286" s="172" t="s">
        <v>533</v>
      </c>
      <c r="G286" s="172">
        <v>79</v>
      </c>
      <c r="H286" s="172" t="s">
        <v>533</v>
      </c>
      <c r="I286" s="172">
        <v>99</v>
      </c>
      <c r="J286" s="172" t="s">
        <v>534</v>
      </c>
      <c r="K286" s="173">
        <v>8.6199999999999992</v>
      </c>
    </row>
    <row r="287" spans="1:11" x14ac:dyDescent="0.25">
      <c r="A287">
        <v>609768</v>
      </c>
      <c r="B287" t="s">
        <v>353</v>
      </c>
      <c r="C287" t="s">
        <v>540</v>
      </c>
      <c r="D287" s="171" t="s">
        <v>6574</v>
      </c>
    </row>
    <row r="288" spans="1:11" x14ac:dyDescent="0.25">
      <c r="A288">
        <v>610000</v>
      </c>
      <c r="B288" t="s">
        <v>2678</v>
      </c>
      <c r="C288" t="s">
        <v>694</v>
      </c>
      <c r="D288" s="174">
        <v>0.6</v>
      </c>
      <c r="E288" s="172">
        <v>68</v>
      </c>
      <c r="F288" s="172" t="s">
        <v>533</v>
      </c>
      <c r="G288" s="172">
        <v>54</v>
      </c>
      <c r="H288" s="172" t="s">
        <v>564</v>
      </c>
      <c r="I288" s="172">
        <v>82</v>
      </c>
      <c r="J288" s="172" t="s">
        <v>534</v>
      </c>
      <c r="K288" s="173">
        <v>8.56</v>
      </c>
    </row>
    <row r="289" spans="1:11" x14ac:dyDescent="0.25">
      <c r="A289">
        <v>610002</v>
      </c>
      <c r="B289" t="s">
        <v>331</v>
      </c>
      <c r="C289" t="s">
        <v>557</v>
      </c>
      <c r="D289" s="174">
        <v>0.44</v>
      </c>
      <c r="E289" s="172">
        <v>86</v>
      </c>
      <c r="F289" s="172" t="s">
        <v>534</v>
      </c>
      <c r="G289" s="172">
        <v>86</v>
      </c>
      <c r="H289" s="172" t="s">
        <v>534</v>
      </c>
      <c r="I289" s="172">
        <v>65</v>
      </c>
      <c r="J289" s="172" t="s">
        <v>533</v>
      </c>
      <c r="K289" s="173">
        <v>9.0399999999999991</v>
      </c>
    </row>
    <row r="290" spans="1:11" x14ac:dyDescent="0.25">
      <c r="A290">
        <v>609741</v>
      </c>
      <c r="B290" t="s">
        <v>2292</v>
      </c>
      <c r="C290" t="s">
        <v>540</v>
      </c>
      <c r="D290" s="174">
        <v>0.31</v>
      </c>
      <c r="E290" s="172">
        <v>25</v>
      </c>
      <c r="F290" s="172" t="s">
        <v>555</v>
      </c>
      <c r="G290" s="172">
        <v>28</v>
      </c>
      <c r="H290" s="172" t="s">
        <v>555</v>
      </c>
      <c r="I290" s="172">
        <v>38</v>
      </c>
      <c r="J290" s="172" t="s">
        <v>555</v>
      </c>
      <c r="K290" s="173">
        <v>7.71</v>
      </c>
    </row>
    <row r="291" spans="1:11" x14ac:dyDescent="0.25">
      <c r="A291">
        <v>610005</v>
      </c>
      <c r="B291" t="s">
        <v>313</v>
      </c>
      <c r="C291" t="s">
        <v>6522</v>
      </c>
      <c r="D291" s="171" t="s">
        <v>6574</v>
      </c>
    </row>
    <row r="292" spans="1:11" x14ac:dyDescent="0.25">
      <c r="A292">
        <v>610368</v>
      </c>
      <c r="B292" t="s">
        <v>3131</v>
      </c>
      <c r="C292" t="s">
        <v>565</v>
      </c>
      <c r="D292" s="174">
        <v>0.3</v>
      </c>
      <c r="E292" s="172">
        <v>35</v>
      </c>
      <c r="F292" s="172" t="s">
        <v>555</v>
      </c>
      <c r="G292" s="172">
        <v>42</v>
      </c>
      <c r="H292" s="172" t="s">
        <v>564</v>
      </c>
      <c r="I292" s="172">
        <v>81</v>
      </c>
      <c r="J292" s="172" t="s">
        <v>534</v>
      </c>
      <c r="K292" s="173">
        <v>7.77</v>
      </c>
    </row>
    <row r="293" spans="1:11" x14ac:dyDescent="0.25">
      <c r="A293">
        <v>610006</v>
      </c>
      <c r="B293" t="s">
        <v>158</v>
      </c>
      <c r="C293" t="s">
        <v>529</v>
      </c>
      <c r="D293" s="174">
        <v>0.65</v>
      </c>
      <c r="E293" s="172">
        <v>36</v>
      </c>
      <c r="F293" s="172" t="s">
        <v>555</v>
      </c>
      <c r="G293" s="172">
        <v>45</v>
      </c>
      <c r="H293" s="172" t="s">
        <v>564</v>
      </c>
      <c r="I293" s="172">
        <v>20</v>
      </c>
      <c r="J293" s="172" t="s">
        <v>555</v>
      </c>
      <c r="K293" s="173">
        <v>8.5399999999999991</v>
      </c>
    </row>
    <row r="294" spans="1:11" x14ac:dyDescent="0.25">
      <c r="A294">
        <v>609713</v>
      </c>
      <c r="B294" t="s">
        <v>2211</v>
      </c>
      <c r="C294" t="s">
        <v>536</v>
      </c>
      <c r="D294" s="171" t="s">
        <v>6574</v>
      </c>
    </row>
    <row r="295" spans="1:11" x14ac:dyDescent="0.25">
      <c r="A295">
        <v>610384</v>
      </c>
      <c r="B295" t="s">
        <v>159</v>
      </c>
      <c r="C295" t="s">
        <v>542</v>
      </c>
      <c r="D295" s="174">
        <v>0.48</v>
      </c>
      <c r="E295" s="172">
        <v>53</v>
      </c>
      <c r="F295" s="172" t="s">
        <v>564</v>
      </c>
      <c r="G295" s="172">
        <v>67</v>
      </c>
      <c r="H295" s="172" t="s">
        <v>533</v>
      </c>
      <c r="I295" s="172">
        <v>75</v>
      </c>
      <c r="J295" s="172" t="s">
        <v>533</v>
      </c>
      <c r="K295" s="173">
        <v>8.9</v>
      </c>
    </row>
    <row r="296" spans="1:11" x14ac:dyDescent="0.25">
      <c r="A296">
        <v>400104</v>
      </c>
      <c r="B296" t="s">
        <v>2096</v>
      </c>
      <c r="C296" t="s">
        <v>6525</v>
      </c>
      <c r="D296" s="171" t="s">
        <v>6574</v>
      </c>
    </row>
    <row r="297" spans="1:11" x14ac:dyDescent="0.25">
      <c r="A297">
        <v>400148</v>
      </c>
      <c r="B297" t="s">
        <v>3855</v>
      </c>
      <c r="C297" t="s">
        <v>6525</v>
      </c>
      <c r="D297" s="171" t="s">
        <v>6574</v>
      </c>
    </row>
    <row r="298" spans="1:11" x14ac:dyDescent="0.25">
      <c r="A298">
        <v>610078</v>
      </c>
      <c r="B298" t="s">
        <v>160</v>
      </c>
      <c r="C298" t="s">
        <v>613</v>
      </c>
      <c r="D298" s="171" t="s">
        <v>6574</v>
      </c>
    </row>
    <row r="299" spans="1:11" x14ac:dyDescent="0.25">
      <c r="A299">
        <v>610121</v>
      </c>
      <c r="B299" t="s">
        <v>161</v>
      </c>
      <c r="C299" t="s">
        <v>591</v>
      </c>
      <c r="D299" s="174">
        <v>0.55000000000000004</v>
      </c>
      <c r="E299" s="172">
        <v>63</v>
      </c>
      <c r="F299" s="172" t="s">
        <v>533</v>
      </c>
      <c r="G299" s="172">
        <v>52</v>
      </c>
      <c r="H299" s="172" t="s">
        <v>564</v>
      </c>
      <c r="I299" s="172">
        <v>60</v>
      </c>
      <c r="J299" s="172" t="s">
        <v>533</v>
      </c>
      <c r="K299" s="173">
        <v>8.68</v>
      </c>
    </row>
    <row r="300" spans="1:11" x14ac:dyDescent="0.25">
      <c r="A300">
        <v>610060</v>
      </c>
      <c r="B300" t="s">
        <v>345</v>
      </c>
      <c r="C300" t="s">
        <v>591</v>
      </c>
      <c r="D300" s="171" t="s">
        <v>6574</v>
      </c>
    </row>
    <row r="301" spans="1:11" x14ac:dyDescent="0.25">
      <c r="A301">
        <v>610369</v>
      </c>
      <c r="B301" t="s">
        <v>162</v>
      </c>
      <c r="C301" t="s">
        <v>621</v>
      </c>
      <c r="D301" s="171" t="s">
        <v>6573</v>
      </c>
      <c r="E301" s="172">
        <v>99</v>
      </c>
      <c r="F301" s="172" t="s">
        <v>534</v>
      </c>
      <c r="G301" s="172">
        <v>83</v>
      </c>
      <c r="H301" s="172" t="s">
        <v>534</v>
      </c>
      <c r="I301" s="172">
        <v>96</v>
      </c>
      <c r="J301" s="172" t="s">
        <v>534</v>
      </c>
      <c r="K301" s="173">
        <v>8.93</v>
      </c>
    </row>
    <row r="302" spans="1:11" x14ac:dyDescent="0.25">
      <c r="A302">
        <v>610010</v>
      </c>
      <c r="B302" t="s">
        <v>2692</v>
      </c>
      <c r="C302" t="s">
        <v>613</v>
      </c>
      <c r="D302" s="174">
        <v>0.36</v>
      </c>
      <c r="E302" s="172">
        <v>52</v>
      </c>
      <c r="F302" s="172" t="s">
        <v>564</v>
      </c>
      <c r="G302" s="172">
        <v>36</v>
      </c>
      <c r="H302" s="172" t="s">
        <v>555</v>
      </c>
      <c r="I302" s="172">
        <v>41</v>
      </c>
      <c r="J302" s="172" t="s">
        <v>564</v>
      </c>
      <c r="K302" s="173">
        <v>8.3000000000000007</v>
      </c>
    </row>
    <row r="303" spans="1:11" x14ac:dyDescent="0.25">
      <c r="A303">
        <v>610011</v>
      </c>
      <c r="B303" t="s">
        <v>163</v>
      </c>
      <c r="C303" t="s">
        <v>613</v>
      </c>
      <c r="D303" s="171" t="s">
        <v>6574</v>
      </c>
    </row>
    <row r="304" spans="1:11" x14ac:dyDescent="0.25">
      <c r="A304">
        <v>609783</v>
      </c>
      <c r="B304" t="s">
        <v>2373</v>
      </c>
      <c r="C304" t="s">
        <v>718</v>
      </c>
      <c r="D304" s="171" t="s">
        <v>6574</v>
      </c>
    </row>
    <row r="305" spans="1:11" x14ac:dyDescent="0.25">
      <c r="A305">
        <v>610012</v>
      </c>
      <c r="B305" t="s">
        <v>164</v>
      </c>
      <c r="C305" t="s">
        <v>562</v>
      </c>
      <c r="D305" s="171" t="s">
        <v>6574</v>
      </c>
    </row>
    <row r="306" spans="1:11" x14ac:dyDescent="0.25">
      <c r="A306">
        <v>610271</v>
      </c>
      <c r="B306" t="s">
        <v>165</v>
      </c>
      <c r="C306" t="s">
        <v>538</v>
      </c>
      <c r="D306" s="174">
        <v>0.4</v>
      </c>
      <c r="E306" s="172">
        <v>38</v>
      </c>
      <c r="F306" s="172" t="s">
        <v>555</v>
      </c>
      <c r="G306" s="172">
        <v>31</v>
      </c>
      <c r="H306" s="172" t="s">
        <v>555</v>
      </c>
      <c r="I306" s="172">
        <v>46</v>
      </c>
      <c r="J306" s="172" t="s">
        <v>564</v>
      </c>
      <c r="K306" s="173">
        <v>7.97</v>
      </c>
    </row>
    <row r="307" spans="1:11" x14ac:dyDescent="0.25">
      <c r="A307">
        <v>610274</v>
      </c>
      <c r="B307" t="s">
        <v>166</v>
      </c>
      <c r="C307" t="s">
        <v>694</v>
      </c>
      <c r="D307" s="174">
        <v>0.42</v>
      </c>
      <c r="E307" s="172">
        <v>50</v>
      </c>
      <c r="F307" s="172" t="s">
        <v>564</v>
      </c>
      <c r="G307" s="172">
        <v>25</v>
      </c>
      <c r="H307" s="172" t="s">
        <v>555</v>
      </c>
      <c r="I307" s="172">
        <v>71</v>
      </c>
      <c r="J307" s="172" t="s">
        <v>533</v>
      </c>
      <c r="K307" s="173">
        <v>7.89</v>
      </c>
    </row>
    <row r="308" spans="1:11" x14ac:dyDescent="0.25">
      <c r="A308">
        <v>609678</v>
      </c>
      <c r="B308" t="s">
        <v>2147</v>
      </c>
      <c r="C308" t="s">
        <v>536</v>
      </c>
      <c r="D308" s="171" t="s">
        <v>6574</v>
      </c>
    </row>
    <row r="309" spans="1:11" x14ac:dyDescent="0.25">
      <c r="A309">
        <v>609805</v>
      </c>
      <c r="B309" t="s">
        <v>167</v>
      </c>
      <c r="C309" t="s">
        <v>621</v>
      </c>
      <c r="D309" s="174">
        <v>0.5</v>
      </c>
      <c r="E309" s="172">
        <v>27</v>
      </c>
      <c r="F309" s="172" t="s">
        <v>555</v>
      </c>
      <c r="G309" s="172">
        <v>29</v>
      </c>
      <c r="H309" s="172" t="s">
        <v>555</v>
      </c>
      <c r="I309" s="172">
        <v>41</v>
      </c>
      <c r="J309" s="172" t="s">
        <v>564</v>
      </c>
      <c r="K309" s="173">
        <v>7.14</v>
      </c>
    </row>
    <row r="310" spans="1:11" x14ac:dyDescent="0.25">
      <c r="A310">
        <v>609865</v>
      </c>
      <c r="B310" t="s">
        <v>2502</v>
      </c>
      <c r="C310" t="s">
        <v>613</v>
      </c>
      <c r="D310" s="174">
        <v>0.48</v>
      </c>
      <c r="E310" s="172">
        <v>55</v>
      </c>
      <c r="F310" s="172" t="s">
        <v>564</v>
      </c>
      <c r="G310" s="172">
        <v>73</v>
      </c>
      <c r="H310" s="172" t="s">
        <v>533</v>
      </c>
      <c r="I310" s="172">
        <v>62</v>
      </c>
      <c r="J310" s="172" t="s">
        <v>533</v>
      </c>
      <c r="K310" s="173">
        <v>8.7200000000000006</v>
      </c>
    </row>
    <row r="311" spans="1:11" x14ac:dyDescent="0.25">
      <c r="A311">
        <v>609764</v>
      </c>
      <c r="B311" t="s">
        <v>348</v>
      </c>
      <c r="C311" t="s">
        <v>542</v>
      </c>
      <c r="D311" s="171" t="s">
        <v>6573</v>
      </c>
      <c r="E311" s="172">
        <v>59</v>
      </c>
      <c r="F311" s="172" t="s">
        <v>564</v>
      </c>
      <c r="G311" s="172">
        <v>49</v>
      </c>
      <c r="H311" s="172" t="s">
        <v>564</v>
      </c>
      <c r="I311" s="172">
        <v>54</v>
      </c>
      <c r="J311" s="172" t="s">
        <v>564</v>
      </c>
      <c r="K311" s="173">
        <v>8.9</v>
      </c>
    </row>
    <row r="312" spans="1:11" x14ac:dyDescent="0.25">
      <c r="A312">
        <v>609762</v>
      </c>
      <c r="B312" t="s">
        <v>2340</v>
      </c>
      <c r="C312" t="s">
        <v>586</v>
      </c>
      <c r="D312" s="174">
        <v>0.57000000000000006</v>
      </c>
      <c r="E312" s="172">
        <v>9</v>
      </c>
      <c r="F312" s="172" t="s">
        <v>576</v>
      </c>
      <c r="G312" s="172">
        <v>0</v>
      </c>
      <c r="H312" s="172" t="s">
        <v>576</v>
      </c>
      <c r="I312" s="172">
        <v>52</v>
      </c>
      <c r="J312" s="172" t="s">
        <v>564</v>
      </c>
      <c r="K312" s="173">
        <v>7.51</v>
      </c>
    </row>
    <row r="313" spans="1:11" x14ac:dyDescent="0.25">
      <c r="A313">
        <v>610015</v>
      </c>
      <c r="B313" t="s">
        <v>168</v>
      </c>
      <c r="C313" t="s">
        <v>6523</v>
      </c>
      <c r="D313" s="171" t="s">
        <v>6574</v>
      </c>
    </row>
    <row r="314" spans="1:11" x14ac:dyDescent="0.25">
      <c r="A314">
        <v>609920</v>
      </c>
      <c r="B314" t="s">
        <v>169</v>
      </c>
      <c r="C314" t="s">
        <v>6523</v>
      </c>
      <c r="D314" s="171" t="s">
        <v>6574</v>
      </c>
    </row>
    <row r="315" spans="1:11" x14ac:dyDescent="0.25">
      <c r="A315">
        <v>610084</v>
      </c>
      <c r="B315" t="s">
        <v>170</v>
      </c>
      <c r="C315" t="s">
        <v>565</v>
      </c>
      <c r="D315" s="174">
        <v>0.37</v>
      </c>
      <c r="E315" s="172">
        <v>82</v>
      </c>
      <c r="F315" s="172" t="s">
        <v>534</v>
      </c>
      <c r="G315" s="172">
        <v>45</v>
      </c>
      <c r="H315" s="172" t="s">
        <v>564</v>
      </c>
      <c r="I315" s="172">
        <v>72</v>
      </c>
      <c r="J315" s="172" t="s">
        <v>533</v>
      </c>
      <c r="K315" s="173">
        <v>9.4</v>
      </c>
    </row>
    <row r="316" spans="1:11" x14ac:dyDescent="0.25">
      <c r="A316">
        <v>609925</v>
      </c>
      <c r="B316" t="s">
        <v>171</v>
      </c>
      <c r="C316" t="s">
        <v>538</v>
      </c>
      <c r="D316" s="174">
        <v>0.55000000000000004</v>
      </c>
      <c r="E316" s="172">
        <v>88</v>
      </c>
      <c r="F316" s="172" t="s">
        <v>534</v>
      </c>
      <c r="G316" s="172">
        <v>55</v>
      </c>
      <c r="H316" s="172" t="s">
        <v>564</v>
      </c>
      <c r="I316" s="172">
        <v>80</v>
      </c>
      <c r="J316" s="172" t="s">
        <v>534</v>
      </c>
      <c r="K316" s="173">
        <v>9.07</v>
      </c>
    </row>
    <row r="317" spans="1:11" x14ac:dyDescent="0.25">
      <c r="A317">
        <v>610016</v>
      </c>
      <c r="B317" t="s">
        <v>172</v>
      </c>
      <c r="C317" t="s">
        <v>565</v>
      </c>
      <c r="D317" s="174">
        <v>0.52</v>
      </c>
      <c r="E317" s="172">
        <v>67</v>
      </c>
      <c r="F317" s="172" t="s">
        <v>533</v>
      </c>
      <c r="G317" s="172">
        <v>44</v>
      </c>
      <c r="H317" s="172" t="s">
        <v>564</v>
      </c>
      <c r="I317" s="172">
        <v>43</v>
      </c>
      <c r="J317" s="172" t="s">
        <v>564</v>
      </c>
      <c r="K317" s="173">
        <v>9.0299999999999994</v>
      </c>
    </row>
    <row r="318" spans="1:11" x14ac:dyDescent="0.25">
      <c r="A318">
        <v>609715</v>
      </c>
      <c r="B318" t="s">
        <v>2216</v>
      </c>
      <c r="C318" t="s">
        <v>540</v>
      </c>
      <c r="D318" s="171" t="s">
        <v>6574</v>
      </c>
    </row>
    <row r="319" spans="1:11" x14ac:dyDescent="0.25">
      <c r="A319">
        <v>609716</v>
      </c>
      <c r="B319" t="s">
        <v>2220</v>
      </c>
      <c r="C319" t="s">
        <v>6521</v>
      </c>
      <c r="D319" s="174">
        <v>0.37</v>
      </c>
      <c r="E319" s="172">
        <v>41</v>
      </c>
      <c r="F319" s="172" t="s">
        <v>564</v>
      </c>
      <c r="G319" s="172">
        <v>33</v>
      </c>
      <c r="H319" s="172" t="s">
        <v>555</v>
      </c>
      <c r="I319" s="172">
        <v>36</v>
      </c>
      <c r="J319" s="172" t="s">
        <v>555</v>
      </c>
      <c r="K319" s="173">
        <v>6.77</v>
      </c>
    </row>
    <row r="320" spans="1:11" x14ac:dyDescent="0.25">
      <c r="A320">
        <v>609718</v>
      </c>
      <c r="B320" t="s">
        <v>326</v>
      </c>
      <c r="C320" t="s">
        <v>540</v>
      </c>
      <c r="D320" s="171" t="s">
        <v>6574</v>
      </c>
    </row>
    <row r="321" spans="1:11" x14ac:dyDescent="0.25">
      <c r="A321">
        <v>609746</v>
      </c>
      <c r="B321" t="s">
        <v>2298</v>
      </c>
      <c r="C321" t="s">
        <v>536</v>
      </c>
      <c r="D321" s="171" t="s">
        <v>6574</v>
      </c>
    </row>
    <row r="322" spans="1:11" x14ac:dyDescent="0.25">
      <c r="A322">
        <v>610019</v>
      </c>
      <c r="B322" t="s">
        <v>2707</v>
      </c>
      <c r="C322" t="s">
        <v>621</v>
      </c>
      <c r="D322" s="171" t="s">
        <v>6574</v>
      </c>
    </row>
    <row r="323" spans="1:11" x14ac:dyDescent="0.25">
      <c r="A323">
        <v>610022</v>
      </c>
      <c r="B323" t="s">
        <v>173</v>
      </c>
      <c r="C323" t="s">
        <v>613</v>
      </c>
      <c r="D323" s="174">
        <v>0.38</v>
      </c>
      <c r="E323" s="172">
        <v>13</v>
      </c>
      <c r="F323" s="172" t="s">
        <v>576</v>
      </c>
      <c r="G323" s="172">
        <v>48</v>
      </c>
      <c r="H323" s="172" t="s">
        <v>564</v>
      </c>
      <c r="I323" s="172">
        <v>28</v>
      </c>
      <c r="J323" s="172" t="s">
        <v>555</v>
      </c>
      <c r="K323" s="173">
        <v>6.87</v>
      </c>
    </row>
    <row r="324" spans="1:11" x14ac:dyDescent="0.25">
      <c r="A324">
        <v>609751</v>
      </c>
      <c r="B324" t="s">
        <v>2314</v>
      </c>
      <c r="C324" t="s">
        <v>536</v>
      </c>
      <c r="D324" s="171" t="s">
        <v>6574</v>
      </c>
    </row>
    <row r="325" spans="1:11" x14ac:dyDescent="0.25">
      <c r="A325">
        <v>610026</v>
      </c>
      <c r="B325" t="s">
        <v>174</v>
      </c>
      <c r="C325" t="s">
        <v>529</v>
      </c>
      <c r="D325" s="174">
        <v>0.46</v>
      </c>
      <c r="E325" s="172">
        <v>39</v>
      </c>
      <c r="F325" s="172" t="s">
        <v>555</v>
      </c>
      <c r="G325" s="172">
        <v>59</v>
      </c>
      <c r="H325" s="172" t="s">
        <v>564</v>
      </c>
      <c r="I325" s="172">
        <v>50</v>
      </c>
      <c r="J325" s="172" t="s">
        <v>564</v>
      </c>
      <c r="K325" s="173">
        <v>8.86</v>
      </c>
    </row>
    <row r="326" spans="1:11" x14ac:dyDescent="0.25">
      <c r="A326">
        <v>610027</v>
      </c>
      <c r="B326" t="s">
        <v>2715</v>
      </c>
      <c r="C326" t="s">
        <v>565</v>
      </c>
      <c r="D326" s="174">
        <v>0.62</v>
      </c>
      <c r="E326" s="172">
        <v>45</v>
      </c>
      <c r="F326" s="172" t="s">
        <v>564</v>
      </c>
      <c r="G326" s="172">
        <v>56</v>
      </c>
      <c r="H326" s="172" t="s">
        <v>564</v>
      </c>
      <c r="I326" s="172">
        <v>52</v>
      </c>
      <c r="J326" s="172" t="s">
        <v>564</v>
      </c>
      <c r="K326" s="173">
        <v>8.25</v>
      </c>
    </row>
    <row r="327" spans="1:11" x14ac:dyDescent="0.25">
      <c r="A327">
        <v>400044</v>
      </c>
      <c r="B327" t="s">
        <v>0</v>
      </c>
      <c r="C327" t="s">
        <v>6525</v>
      </c>
      <c r="D327" s="174">
        <v>0.41000000000000003</v>
      </c>
      <c r="E327" s="172">
        <v>73</v>
      </c>
      <c r="F327" s="172" t="s">
        <v>533</v>
      </c>
      <c r="G327" s="172">
        <v>42</v>
      </c>
      <c r="H327" s="172" t="s">
        <v>564</v>
      </c>
      <c r="I327" s="172">
        <v>56</v>
      </c>
      <c r="J327" s="172" t="s">
        <v>564</v>
      </c>
      <c r="K327" s="173">
        <v>8.94</v>
      </c>
    </row>
    <row r="328" spans="1:11" x14ac:dyDescent="0.25">
      <c r="A328">
        <v>610030</v>
      </c>
      <c r="B328" t="s">
        <v>175</v>
      </c>
      <c r="C328" t="s">
        <v>550</v>
      </c>
      <c r="D328" s="174">
        <v>0.41000000000000003</v>
      </c>
      <c r="E328" s="172">
        <v>44</v>
      </c>
      <c r="F328" s="172" t="s">
        <v>564</v>
      </c>
      <c r="G328" s="172">
        <v>40</v>
      </c>
      <c r="H328" s="172" t="s">
        <v>564</v>
      </c>
      <c r="I328" s="172">
        <v>50</v>
      </c>
      <c r="J328" s="172" t="s">
        <v>564</v>
      </c>
      <c r="K328" s="173">
        <v>7.84</v>
      </c>
    </row>
    <row r="329" spans="1:11" x14ac:dyDescent="0.25">
      <c r="A329">
        <v>609719</v>
      </c>
      <c r="B329" t="s">
        <v>2226</v>
      </c>
      <c r="C329" t="s">
        <v>6521</v>
      </c>
      <c r="D329" s="171" t="s">
        <v>6574</v>
      </c>
    </row>
    <row r="330" spans="1:11" x14ac:dyDescent="0.25">
      <c r="A330">
        <v>609720</v>
      </c>
      <c r="B330" t="s">
        <v>2231</v>
      </c>
      <c r="C330" t="s">
        <v>6521</v>
      </c>
      <c r="D330" s="171" t="s">
        <v>6574</v>
      </c>
    </row>
    <row r="331" spans="1:11" x14ac:dyDescent="0.25">
      <c r="A331">
        <v>609869</v>
      </c>
      <c r="B331" t="s">
        <v>176</v>
      </c>
      <c r="C331" t="s">
        <v>621</v>
      </c>
      <c r="D331" s="174">
        <v>0.52</v>
      </c>
      <c r="E331" s="172">
        <v>53</v>
      </c>
      <c r="F331" s="172" t="s">
        <v>564</v>
      </c>
      <c r="G331" s="172">
        <v>43</v>
      </c>
      <c r="H331" s="172" t="s">
        <v>564</v>
      </c>
      <c r="I331" s="172">
        <v>52</v>
      </c>
      <c r="J331" s="172" t="s">
        <v>564</v>
      </c>
      <c r="K331" s="173">
        <v>7.44</v>
      </c>
    </row>
    <row r="332" spans="1:11" x14ac:dyDescent="0.25">
      <c r="A332">
        <v>609993</v>
      </c>
      <c r="B332" t="s">
        <v>2669</v>
      </c>
      <c r="C332" t="s">
        <v>558</v>
      </c>
      <c r="D332" s="174">
        <v>0.57999999999999996</v>
      </c>
      <c r="E332" s="172">
        <v>47</v>
      </c>
      <c r="F332" s="172" t="s">
        <v>564</v>
      </c>
      <c r="G332" s="172">
        <v>39</v>
      </c>
      <c r="H332" s="172" t="s">
        <v>555</v>
      </c>
      <c r="I332" s="172">
        <v>62</v>
      </c>
      <c r="J332" s="172" t="s">
        <v>533</v>
      </c>
      <c r="K332" s="173">
        <v>8.7799999999999994</v>
      </c>
    </row>
    <row r="333" spans="1:11" x14ac:dyDescent="0.25">
      <c r="A333">
        <v>610033</v>
      </c>
      <c r="B333" t="s">
        <v>177</v>
      </c>
      <c r="C333" t="s">
        <v>562</v>
      </c>
      <c r="D333" s="174">
        <v>0.43</v>
      </c>
      <c r="E333" s="172">
        <v>47</v>
      </c>
      <c r="F333" s="172" t="s">
        <v>564</v>
      </c>
      <c r="G333" s="172">
        <v>45</v>
      </c>
      <c r="H333" s="172" t="s">
        <v>564</v>
      </c>
      <c r="I333" s="172">
        <v>40</v>
      </c>
      <c r="J333" s="172" t="s">
        <v>564</v>
      </c>
      <c r="K333" s="173">
        <v>9.1</v>
      </c>
    </row>
    <row r="334" spans="1:11" x14ac:dyDescent="0.25">
      <c r="A334">
        <v>610520</v>
      </c>
      <c r="B334" t="s">
        <v>178</v>
      </c>
      <c r="C334" t="s">
        <v>591</v>
      </c>
      <c r="D334" s="174">
        <v>0.54</v>
      </c>
      <c r="E334" s="172">
        <v>56</v>
      </c>
      <c r="F334" s="172" t="s">
        <v>564</v>
      </c>
      <c r="G334" s="172">
        <v>34</v>
      </c>
      <c r="H334" s="172" t="s">
        <v>555</v>
      </c>
      <c r="I334" s="172">
        <v>43</v>
      </c>
      <c r="J334" s="172" t="s">
        <v>564</v>
      </c>
      <c r="K334" s="173">
        <v>8.81</v>
      </c>
    </row>
    <row r="335" spans="1:11" x14ac:dyDescent="0.25">
      <c r="A335">
        <v>610208</v>
      </c>
      <c r="B335" t="s">
        <v>179</v>
      </c>
      <c r="C335" t="s">
        <v>565</v>
      </c>
      <c r="D335" s="171" t="s">
        <v>6574</v>
      </c>
    </row>
    <row r="336" spans="1:11" x14ac:dyDescent="0.25">
      <c r="A336">
        <v>610034</v>
      </c>
      <c r="B336" t="s">
        <v>2724</v>
      </c>
      <c r="C336" t="s">
        <v>6522</v>
      </c>
      <c r="D336" s="171" t="s">
        <v>6574</v>
      </c>
    </row>
    <row r="337" spans="1:11" x14ac:dyDescent="0.25">
      <c r="A337">
        <v>400107</v>
      </c>
      <c r="B337" t="s">
        <v>648</v>
      </c>
      <c r="C337" t="s">
        <v>6525</v>
      </c>
      <c r="D337" s="171" t="s">
        <v>6574</v>
      </c>
    </row>
    <row r="338" spans="1:11" x14ac:dyDescent="0.25">
      <c r="A338">
        <v>400047</v>
      </c>
      <c r="B338" t="s">
        <v>3517</v>
      </c>
      <c r="C338" t="s">
        <v>6525</v>
      </c>
      <c r="D338" s="171" t="s">
        <v>6574</v>
      </c>
    </row>
    <row r="339" spans="1:11" x14ac:dyDescent="0.25">
      <c r="A339">
        <v>400111</v>
      </c>
      <c r="B339" t="s">
        <v>3698</v>
      </c>
      <c r="C339" t="s">
        <v>6525</v>
      </c>
      <c r="D339" s="171" t="s">
        <v>6574</v>
      </c>
    </row>
    <row r="340" spans="1:11" x14ac:dyDescent="0.25">
      <c r="A340">
        <v>400046</v>
      </c>
      <c r="B340" t="s">
        <v>1895</v>
      </c>
      <c r="C340" t="s">
        <v>6525</v>
      </c>
      <c r="D340" s="171" t="s">
        <v>6574</v>
      </c>
    </row>
    <row r="341" spans="1:11" x14ac:dyDescent="0.25">
      <c r="A341">
        <v>400048</v>
      </c>
      <c r="B341" t="s">
        <v>1903</v>
      </c>
      <c r="C341" t="s">
        <v>6525</v>
      </c>
      <c r="D341" s="171" t="s">
        <v>6574</v>
      </c>
    </row>
    <row r="342" spans="1:11" x14ac:dyDescent="0.25">
      <c r="A342">
        <v>610291</v>
      </c>
      <c r="B342" t="s">
        <v>338</v>
      </c>
      <c r="C342" t="s">
        <v>529</v>
      </c>
      <c r="D342" s="174">
        <v>0.72</v>
      </c>
      <c r="E342" s="172">
        <v>40</v>
      </c>
      <c r="F342" s="172" t="s">
        <v>564</v>
      </c>
      <c r="G342" s="172">
        <v>35</v>
      </c>
      <c r="H342" s="172" t="s">
        <v>555</v>
      </c>
      <c r="I342" s="172">
        <v>32</v>
      </c>
      <c r="J342" s="172" t="s">
        <v>555</v>
      </c>
      <c r="K342" s="173">
        <v>8.33</v>
      </c>
    </row>
    <row r="343" spans="1:11" x14ac:dyDescent="0.25">
      <c r="A343">
        <v>400049</v>
      </c>
      <c r="B343" t="s">
        <v>1908</v>
      </c>
      <c r="C343" t="s">
        <v>6525</v>
      </c>
      <c r="D343" s="171" t="s">
        <v>6574</v>
      </c>
    </row>
    <row r="344" spans="1:11" x14ac:dyDescent="0.25">
      <c r="A344">
        <v>400119</v>
      </c>
      <c r="B344" t="s">
        <v>3738</v>
      </c>
      <c r="C344" t="s">
        <v>6525</v>
      </c>
      <c r="D344" s="171" t="s">
        <v>6574</v>
      </c>
    </row>
    <row r="345" spans="1:11" x14ac:dyDescent="0.25">
      <c r="A345">
        <v>610305</v>
      </c>
      <c r="B345" t="s">
        <v>180</v>
      </c>
      <c r="C345" t="s">
        <v>6522</v>
      </c>
      <c r="D345" s="171" t="s">
        <v>6574</v>
      </c>
    </row>
    <row r="346" spans="1:11" x14ac:dyDescent="0.25">
      <c r="A346">
        <v>610298</v>
      </c>
      <c r="B346" t="s">
        <v>181</v>
      </c>
      <c r="C346" t="s">
        <v>557</v>
      </c>
      <c r="D346" s="171" t="s">
        <v>6573</v>
      </c>
      <c r="E346" s="172">
        <v>56</v>
      </c>
      <c r="F346" s="172" t="s">
        <v>564</v>
      </c>
      <c r="G346" s="172">
        <v>25</v>
      </c>
      <c r="H346" s="172" t="s">
        <v>555</v>
      </c>
      <c r="I346" s="172">
        <v>49</v>
      </c>
      <c r="J346" s="172" t="s">
        <v>564</v>
      </c>
      <c r="K346" s="173">
        <v>9.0399999999999991</v>
      </c>
    </row>
    <row r="347" spans="1:11" x14ac:dyDescent="0.25">
      <c r="A347">
        <v>610036</v>
      </c>
      <c r="B347" t="s">
        <v>182</v>
      </c>
      <c r="C347" t="s">
        <v>6522</v>
      </c>
      <c r="D347" s="171" t="s">
        <v>6574</v>
      </c>
    </row>
    <row r="348" spans="1:11" x14ac:dyDescent="0.25">
      <c r="A348">
        <v>610037</v>
      </c>
      <c r="B348" t="s">
        <v>183</v>
      </c>
      <c r="C348" t="s">
        <v>558</v>
      </c>
      <c r="D348" s="174">
        <v>0.38</v>
      </c>
      <c r="E348" s="172">
        <v>68</v>
      </c>
      <c r="F348" s="172" t="s">
        <v>533</v>
      </c>
      <c r="G348" s="172">
        <v>38</v>
      </c>
      <c r="H348" s="172" t="s">
        <v>555</v>
      </c>
      <c r="I348" s="172">
        <v>72</v>
      </c>
      <c r="J348" s="172" t="s">
        <v>533</v>
      </c>
      <c r="K348" s="173">
        <v>8.11</v>
      </c>
    </row>
    <row r="349" spans="1:11" x14ac:dyDescent="0.25">
      <c r="A349">
        <v>610038</v>
      </c>
      <c r="B349" t="s">
        <v>184</v>
      </c>
      <c r="C349" t="s">
        <v>562</v>
      </c>
      <c r="D349" s="174">
        <v>0.31</v>
      </c>
      <c r="E349" s="172">
        <v>84</v>
      </c>
      <c r="F349" s="172" t="s">
        <v>534</v>
      </c>
      <c r="G349" s="172">
        <v>42</v>
      </c>
      <c r="H349" s="172" t="s">
        <v>564</v>
      </c>
      <c r="I349" s="172">
        <v>33</v>
      </c>
      <c r="J349" s="172" t="s">
        <v>555</v>
      </c>
      <c r="K349" s="173">
        <v>9.1999999999999993</v>
      </c>
    </row>
    <row r="350" spans="1:11" x14ac:dyDescent="0.25">
      <c r="A350">
        <v>609738</v>
      </c>
      <c r="B350" t="s">
        <v>2283</v>
      </c>
      <c r="C350" t="s">
        <v>6521</v>
      </c>
      <c r="D350" s="171" t="s">
        <v>6574</v>
      </c>
    </row>
    <row r="351" spans="1:11" x14ac:dyDescent="0.25">
      <c r="A351">
        <v>610391</v>
      </c>
      <c r="B351" t="s">
        <v>3158</v>
      </c>
      <c r="C351" t="s">
        <v>540</v>
      </c>
      <c r="D351" s="174">
        <v>0.33</v>
      </c>
      <c r="E351" s="172">
        <v>66</v>
      </c>
      <c r="F351" s="172" t="s">
        <v>533</v>
      </c>
      <c r="G351" s="172">
        <v>51</v>
      </c>
      <c r="H351" s="172" t="s">
        <v>564</v>
      </c>
      <c r="I351" s="172">
        <v>70</v>
      </c>
      <c r="J351" s="172" t="s">
        <v>533</v>
      </c>
      <c r="K351" s="173">
        <v>9.08</v>
      </c>
    </row>
    <row r="352" spans="1:11" x14ac:dyDescent="0.25">
      <c r="A352">
        <v>609834</v>
      </c>
      <c r="B352" t="s">
        <v>185</v>
      </c>
      <c r="C352" t="s">
        <v>6523</v>
      </c>
      <c r="D352" s="174">
        <v>0.61</v>
      </c>
      <c r="E352" s="172">
        <v>28</v>
      </c>
      <c r="F352" s="172" t="s">
        <v>555</v>
      </c>
      <c r="G352" s="172">
        <v>39</v>
      </c>
      <c r="H352" s="172" t="s">
        <v>555</v>
      </c>
      <c r="I352" s="172">
        <v>54</v>
      </c>
      <c r="J352" s="172" t="s">
        <v>564</v>
      </c>
      <c r="K352" s="173">
        <v>8.84</v>
      </c>
    </row>
    <row r="353" spans="1:11" x14ac:dyDescent="0.25">
      <c r="A353">
        <v>610040</v>
      </c>
      <c r="B353" t="s">
        <v>186</v>
      </c>
      <c r="C353" t="s">
        <v>562</v>
      </c>
      <c r="D353" s="171" t="s">
        <v>6573</v>
      </c>
      <c r="E353" s="172">
        <v>32</v>
      </c>
      <c r="F353" s="172" t="s">
        <v>555</v>
      </c>
      <c r="G353" s="172">
        <v>69</v>
      </c>
      <c r="H353" s="172" t="s">
        <v>533</v>
      </c>
      <c r="I353" s="172">
        <v>56</v>
      </c>
      <c r="J353" s="172" t="s">
        <v>564</v>
      </c>
      <c r="K353" s="173">
        <v>8.36</v>
      </c>
    </row>
    <row r="354" spans="1:11" x14ac:dyDescent="0.25">
      <c r="A354">
        <v>400011</v>
      </c>
      <c r="B354" t="s">
        <v>1793</v>
      </c>
      <c r="C354" t="s">
        <v>6525</v>
      </c>
      <c r="D354" s="171" t="s">
        <v>6574</v>
      </c>
    </row>
    <row r="355" spans="1:11" x14ac:dyDescent="0.25">
      <c r="A355">
        <v>610041</v>
      </c>
      <c r="B355" t="s">
        <v>2733</v>
      </c>
      <c r="C355" t="s">
        <v>562</v>
      </c>
      <c r="D355" s="174">
        <v>0.54</v>
      </c>
      <c r="E355" s="172">
        <v>26</v>
      </c>
      <c r="F355" s="172" t="s">
        <v>555</v>
      </c>
      <c r="G355" s="172">
        <v>38</v>
      </c>
      <c r="H355" s="172" t="s">
        <v>555</v>
      </c>
      <c r="I355" s="172">
        <v>55</v>
      </c>
      <c r="J355" s="172" t="s">
        <v>564</v>
      </c>
      <c r="K355" s="173">
        <v>8.3699999999999992</v>
      </c>
    </row>
    <row r="356" spans="1:11" x14ac:dyDescent="0.25">
      <c r="A356">
        <v>610325</v>
      </c>
      <c r="B356" t="s">
        <v>187</v>
      </c>
      <c r="C356" t="s">
        <v>562</v>
      </c>
      <c r="D356" s="174">
        <v>0.67</v>
      </c>
      <c r="E356" s="172">
        <v>25</v>
      </c>
      <c r="F356" s="172" t="s">
        <v>555</v>
      </c>
      <c r="G356" s="172">
        <v>32</v>
      </c>
      <c r="H356" s="172" t="s">
        <v>555</v>
      </c>
      <c r="I356" s="172">
        <v>40</v>
      </c>
      <c r="J356" s="172" t="s">
        <v>564</v>
      </c>
      <c r="K356" s="173">
        <v>8.0399999999999991</v>
      </c>
    </row>
    <row r="357" spans="1:11" x14ac:dyDescent="0.25">
      <c r="A357">
        <v>610541</v>
      </c>
      <c r="B357" t="s">
        <v>188</v>
      </c>
      <c r="C357" t="s">
        <v>562</v>
      </c>
      <c r="D357" s="171" t="s">
        <v>6573</v>
      </c>
      <c r="E357" s="172">
        <v>34</v>
      </c>
      <c r="F357" s="172" t="s">
        <v>555</v>
      </c>
      <c r="G357" s="172">
        <v>41</v>
      </c>
      <c r="H357" s="172" t="s">
        <v>564</v>
      </c>
      <c r="I357" s="172">
        <v>71</v>
      </c>
      <c r="J357" s="172" t="s">
        <v>533</v>
      </c>
      <c r="K357" s="173">
        <v>8.58</v>
      </c>
    </row>
    <row r="358" spans="1:11" x14ac:dyDescent="0.25">
      <c r="A358">
        <v>610043</v>
      </c>
      <c r="B358" t="s">
        <v>2738</v>
      </c>
      <c r="C358" t="s">
        <v>6522</v>
      </c>
      <c r="D358" s="174">
        <v>0.31</v>
      </c>
      <c r="E358" s="172">
        <v>69</v>
      </c>
      <c r="F358" s="172" t="s">
        <v>533</v>
      </c>
      <c r="G358" s="172">
        <v>36</v>
      </c>
      <c r="H358" s="172" t="s">
        <v>555</v>
      </c>
      <c r="I358" s="172">
        <v>27</v>
      </c>
      <c r="J358" s="172" t="s">
        <v>555</v>
      </c>
      <c r="K358" s="173">
        <v>7.26</v>
      </c>
    </row>
    <row r="359" spans="1:11" x14ac:dyDescent="0.25">
      <c r="A359">
        <v>610044</v>
      </c>
      <c r="B359" t="s">
        <v>189</v>
      </c>
      <c r="C359" t="s">
        <v>538</v>
      </c>
      <c r="D359" s="171" t="s">
        <v>6573</v>
      </c>
      <c r="E359" s="172">
        <v>66</v>
      </c>
      <c r="F359" s="172" t="s">
        <v>533</v>
      </c>
      <c r="G359" s="172">
        <v>94</v>
      </c>
      <c r="H359" s="172" t="s">
        <v>534</v>
      </c>
      <c r="I359" s="172">
        <v>76</v>
      </c>
      <c r="J359" s="172" t="s">
        <v>533</v>
      </c>
      <c r="K359" s="173">
        <v>8.4</v>
      </c>
    </row>
    <row r="360" spans="1:11" x14ac:dyDescent="0.25">
      <c r="A360">
        <v>610029</v>
      </c>
      <c r="B360" t="s">
        <v>5191</v>
      </c>
      <c r="C360" t="s">
        <v>591</v>
      </c>
      <c r="D360" s="174">
        <v>0.62</v>
      </c>
      <c r="E360" s="172">
        <v>59</v>
      </c>
      <c r="F360" s="172" t="s">
        <v>564</v>
      </c>
      <c r="G360" s="172">
        <v>69</v>
      </c>
      <c r="H360" s="172" t="s">
        <v>533</v>
      </c>
      <c r="I360" s="172">
        <v>77</v>
      </c>
      <c r="J360" s="172" t="s">
        <v>533</v>
      </c>
      <c r="K360" s="173">
        <v>8.57</v>
      </c>
    </row>
    <row r="361" spans="1:11" x14ac:dyDescent="0.25">
      <c r="A361">
        <v>610046</v>
      </c>
      <c r="B361" t="s">
        <v>190</v>
      </c>
      <c r="C361" t="s">
        <v>562</v>
      </c>
      <c r="D361" s="171" t="s">
        <v>6574</v>
      </c>
    </row>
    <row r="362" spans="1:11" x14ac:dyDescent="0.25">
      <c r="A362">
        <v>610215</v>
      </c>
      <c r="B362" t="s">
        <v>191</v>
      </c>
      <c r="C362" t="s">
        <v>6523</v>
      </c>
      <c r="D362" s="171" t="s">
        <v>6573</v>
      </c>
      <c r="E362" s="172">
        <v>33</v>
      </c>
      <c r="F362" s="172" t="s">
        <v>555</v>
      </c>
      <c r="G362" s="172">
        <v>23</v>
      </c>
      <c r="H362" s="172" t="s">
        <v>555</v>
      </c>
      <c r="I362" s="172">
        <v>54</v>
      </c>
      <c r="J362" s="172" t="s">
        <v>564</v>
      </c>
      <c r="K362" s="173">
        <v>8.6199999999999992</v>
      </c>
    </row>
    <row r="363" spans="1:11" x14ac:dyDescent="0.25">
      <c r="A363">
        <v>610047</v>
      </c>
      <c r="B363" t="s">
        <v>2744</v>
      </c>
      <c r="C363" t="s">
        <v>557</v>
      </c>
      <c r="D363" s="171" t="s">
        <v>6574</v>
      </c>
    </row>
    <row r="364" spans="1:11" x14ac:dyDescent="0.25">
      <c r="A364">
        <v>610048</v>
      </c>
      <c r="B364" t="s">
        <v>192</v>
      </c>
      <c r="C364" t="s">
        <v>562</v>
      </c>
      <c r="D364" s="174">
        <v>0.55000000000000004</v>
      </c>
      <c r="E364" s="172">
        <v>64</v>
      </c>
      <c r="F364" s="172" t="s">
        <v>533</v>
      </c>
      <c r="G364" s="172">
        <v>71</v>
      </c>
      <c r="H364" s="172" t="s">
        <v>533</v>
      </c>
      <c r="I364" s="172">
        <v>87</v>
      </c>
      <c r="J364" s="172" t="s">
        <v>534</v>
      </c>
      <c r="K364" s="173">
        <v>7.66</v>
      </c>
    </row>
    <row r="365" spans="1:11" x14ac:dyDescent="0.25">
      <c r="A365">
        <v>609722</v>
      </c>
      <c r="B365" t="s">
        <v>319</v>
      </c>
      <c r="C365" t="s">
        <v>542</v>
      </c>
      <c r="D365" s="174">
        <v>0.39</v>
      </c>
      <c r="E365" s="172">
        <v>50</v>
      </c>
      <c r="F365" s="172" t="s">
        <v>564</v>
      </c>
      <c r="G365" s="172">
        <v>46</v>
      </c>
      <c r="H365" s="172" t="s">
        <v>564</v>
      </c>
      <c r="I365" s="172">
        <v>57</v>
      </c>
      <c r="J365" s="172" t="s">
        <v>564</v>
      </c>
      <c r="K365" s="173">
        <v>7.22</v>
      </c>
    </row>
    <row r="366" spans="1:11" x14ac:dyDescent="0.25">
      <c r="A366">
        <v>610052</v>
      </c>
      <c r="B366" t="s">
        <v>193</v>
      </c>
      <c r="C366" t="s">
        <v>557</v>
      </c>
      <c r="D366" s="171" t="s">
        <v>6573</v>
      </c>
      <c r="E366" s="172">
        <v>37</v>
      </c>
      <c r="F366" s="172" t="s">
        <v>555</v>
      </c>
      <c r="G366" s="172">
        <v>28</v>
      </c>
      <c r="H366" s="172" t="s">
        <v>555</v>
      </c>
      <c r="I366" s="172">
        <v>31</v>
      </c>
      <c r="J366" s="172" t="s">
        <v>555</v>
      </c>
      <c r="K366" s="173">
        <v>7.23</v>
      </c>
    </row>
    <row r="367" spans="1:11" x14ac:dyDescent="0.25">
      <c r="A367">
        <v>610502</v>
      </c>
      <c r="B367" t="s">
        <v>3182</v>
      </c>
      <c r="C367" t="s">
        <v>542</v>
      </c>
      <c r="D367" s="171" t="s">
        <v>6574</v>
      </c>
    </row>
    <row r="368" spans="1:11" x14ac:dyDescent="0.25">
      <c r="A368">
        <v>610053</v>
      </c>
      <c r="B368" t="s">
        <v>2756</v>
      </c>
      <c r="C368" t="s">
        <v>694</v>
      </c>
      <c r="D368" s="174">
        <v>0.52</v>
      </c>
      <c r="E368" s="172">
        <v>72</v>
      </c>
      <c r="F368" s="172" t="s">
        <v>533</v>
      </c>
      <c r="G368" s="172">
        <v>83</v>
      </c>
      <c r="H368" s="172" t="s">
        <v>534</v>
      </c>
      <c r="I368" s="172">
        <v>95</v>
      </c>
      <c r="J368" s="172" t="s">
        <v>534</v>
      </c>
      <c r="K368" s="173">
        <v>8.82</v>
      </c>
    </row>
    <row r="369" spans="1:11" x14ac:dyDescent="0.25">
      <c r="A369">
        <v>610054</v>
      </c>
      <c r="B369" t="s">
        <v>194</v>
      </c>
      <c r="C369" t="s">
        <v>574</v>
      </c>
      <c r="D369" s="174">
        <v>0.71</v>
      </c>
      <c r="E369" s="172">
        <v>50</v>
      </c>
      <c r="F369" s="172" t="s">
        <v>564</v>
      </c>
      <c r="G369" s="172">
        <v>35</v>
      </c>
      <c r="H369" s="172" t="s">
        <v>555</v>
      </c>
      <c r="I369" s="172">
        <v>72</v>
      </c>
      <c r="J369" s="172" t="s">
        <v>533</v>
      </c>
      <c r="K369" s="173">
        <v>9.1</v>
      </c>
    </row>
    <row r="370" spans="1:11" x14ac:dyDescent="0.25">
      <c r="A370">
        <v>609723</v>
      </c>
      <c r="B370" t="s">
        <v>364</v>
      </c>
      <c r="C370" t="s">
        <v>542</v>
      </c>
      <c r="D370" s="174">
        <v>0.36</v>
      </c>
      <c r="E370" s="172">
        <v>46</v>
      </c>
      <c r="F370" s="172" t="s">
        <v>564</v>
      </c>
      <c r="G370" s="172">
        <v>46</v>
      </c>
      <c r="H370" s="172" t="s">
        <v>564</v>
      </c>
      <c r="I370" s="172">
        <v>41</v>
      </c>
      <c r="J370" s="172" t="s">
        <v>564</v>
      </c>
      <c r="K370" s="173">
        <v>6.36</v>
      </c>
    </row>
    <row r="371" spans="1:11" x14ac:dyDescent="0.25">
      <c r="A371">
        <v>610321</v>
      </c>
      <c r="B371" t="s">
        <v>3096</v>
      </c>
      <c r="C371" t="s">
        <v>544</v>
      </c>
      <c r="D371" s="171" t="s">
        <v>6574</v>
      </c>
    </row>
    <row r="372" spans="1:11" x14ac:dyDescent="0.25">
      <c r="A372">
        <v>610056</v>
      </c>
      <c r="B372" t="s">
        <v>2763</v>
      </c>
      <c r="C372" t="s">
        <v>6522</v>
      </c>
      <c r="D372" s="171" t="s">
        <v>6574</v>
      </c>
    </row>
    <row r="373" spans="1:11" x14ac:dyDescent="0.25">
      <c r="A373">
        <v>610535</v>
      </c>
      <c r="B373" t="s">
        <v>3218</v>
      </c>
      <c r="C373" t="s">
        <v>542</v>
      </c>
      <c r="D373" s="171" t="s">
        <v>6573</v>
      </c>
      <c r="E373" s="172">
        <v>69</v>
      </c>
      <c r="F373" s="172" t="s">
        <v>533</v>
      </c>
      <c r="G373" s="172">
        <v>92</v>
      </c>
      <c r="H373" s="172" t="s">
        <v>534</v>
      </c>
      <c r="I373" s="172">
        <v>64</v>
      </c>
      <c r="J373" s="172" t="s">
        <v>533</v>
      </c>
      <c r="K373" s="173">
        <v>7.81</v>
      </c>
    </row>
    <row r="374" spans="1:11" x14ac:dyDescent="0.25">
      <c r="A374">
        <v>609724</v>
      </c>
      <c r="B374" t="s">
        <v>341</v>
      </c>
      <c r="C374" t="s">
        <v>6521</v>
      </c>
      <c r="D374" s="171" t="s">
        <v>6574</v>
      </c>
    </row>
    <row r="375" spans="1:11" x14ac:dyDescent="0.25">
      <c r="A375">
        <v>610059</v>
      </c>
      <c r="B375" t="s">
        <v>323</v>
      </c>
      <c r="C375" t="s">
        <v>562</v>
      </c>
      <c r="D375" s="171" t="s">
        <v>6574</v>
      </c>
    </row>
    <row r="376" spans="1:11" x14ac:dyDescent="0.25">
      <c r="A376">
        <v>610290</v>
      </c>
      <c r="B376" t="s">
        <v>3063</v>
      </c>
      <c r="C376" t="s">
        <v>621</v>
      </c>
      <c r="D376" s="174">
        <v>0.63</v>
      </c>
      <c r="E376" s="172">
        <v>75</v>
      </c>
      <c r="F376" s="172" t="s">
        <v>533</v>
      </c>
      <c r="G376" s="172">
        <v>64</v>
      </c>
      <c r="H376" s="172" t="s">
        <v>533</v>
      </c>
      <c r="I376" s="172">
        <v>81</v>
      </c>
      <c r="J376" s="172" t="s">
        <v>534</v>
      </c>
      <c r="K376" s="173">
        <v>8.65</v>
      </c>
    </row>
    <row r="377" spans="1:11" x14ac:dyDescent="0.25">
      <c r="A377">
        <v>609968</v>
      </c>
      <c r="B377" t="s">
        <v>2638</v>
      </c>
      <c r="C377" t="s">
        <v>562</v>
      </c>
      <c r="D377" s="174">
        <v>0.61</v>
      </c>
      <c r="E377" s="172">
        <v>22</v>
      </c>
      <c r="F377" s="172" t="s">
        <v>555</v>
      </c>
      <c r="G377" s="172">
        <v>59</v>
      </c>
      <c r="H377" s="172" t="s">
        <v>564</v>
      </c>
      <c r="I377" s="172">
        <v>60</v>
      </c>
      <c r="J377" s="172" t="s">
        <v>533</v>
      </c>
      <c r="K377" s="173">
        <v>7.88</v>
      </c>
    </row>
    <row r="378" spans="1:11" x14ac:dyDescent="0.25">
      <c r="A378">
        <v>610062</v>
      </c>
      <c r="B378" t="s">
        <v>195</v>
      </c>
      <c r="C378" t="s">
        <v>558</v>
      </c>
      <c r="D378" s="174">
        <v>0.34</v>
      </c>
      <c r="E378" s="172">
        <v>94</v>
      </c>
      <c r="F378" s="172" t="s">
        <v>534</v>
      </c>
      <c r="G378" s="172">
        <v>67</v>
      </c>
      <c r="H378" s="172" t="s">
        <v>533</v>
      </c>
      <c r="I378" s="172">
        <v>45</v>
      </c>
      <c r="J378" s="172" t="s">
        <v>564</v>
      </c>
      <c r="K378" s="173">
        <v>8.98</v>
      </c>
    </row>
    <row r="379" spans="1:11" x14ac:dyDescent="0.25">
      <c r="A379">
        <v>610063</v>
      </c>
      <c r="B379" t="s">
        <v>196</v>
      </c>
      <c r="C379" t="s">
        <v>6523</v>
      </c>
      <c r="D379" s="174">
        <v>0.44</v>
      </c>
      <c r="E379" s="172">
        <v>36</v>
      </c>
      <c r="F379" s="172" t="s">
        <v>555</v>
      </c>
      <c r="G379" s="172">
        <v>49</v>
      </c>
      <c r="H379" s="172" t="s">
        <v>564</v>
      </c>
      <c r="I379" s="172">
        <v>47</v>
      </c>
      <c r="J379" s="172" t="s">
        <v>564</v>
      </c>
      <c r="K379" s="173">
        <v>8.6999999999999993</v>
      </c>
    </row>
    <row r="380" spans="1:11" x14ac:dyDescent="0.25">
      <c r="A380">
        <v>610269</v>
      </c>
      <c r="B380" t="s">
        <v>3046</v>
      </c>
      <c r="C380" t="s">
        <v>613</v>
      </c>
      <c r="D380" s="171" t="s">
        <v>6573</v>
      </c>
      <c r="E380" s="172">
        <v>51</v>
      </c>
      <c r="F380" s="172" t="s">
        <v>564</v>
      </c>
      <c r="G380" s="172">
        <v>42</v>
      </c>
      <c r="H380" s="172" t="s">
        <v>564</v>
      </c>
      <c r="I380" s="172">
        <v>66</v>
      </c>
      <c r="J380" s="172" t="s">
        <v>533</v>
      </c>
      <c r="K380" s="173">
        <v>8.51</v>
      </c>
    </row>
    <row r="381" spans="1:11" x14ac:dyDescent="0.25">
      <c r="A381">
        <v>610066</v>
      </c>
      <c r="B381" t="s">
        <v>2776</v>
      </c>
      <c r="C381" t="s">
        <v>557</v>
      </c>
      <c r="D381" s="174">
        <v>0.41000000000000003</v>
      </c>
      <c r="E381" s="172">
        <v>89</v>
      </c>
      <c r="F381" s="172" t="s">
        <v>534</v>
      </c>
      <c r="G381" s="172">
        <v>29</v>
      </c>
      <c r="H381" s="172" t="s">
        <v>555</v>
      </c>
      <c r="I381" s="172">
        <v>50</v>
      </c>
      <c r="J381" s="172" t="s">
        <v>564</v>
      </c>
      <c r="K381" s="173">
        <v>9.5</v>
      </c>
    </row>
    <row r="382" spans="1:11" x14ac:dyDescent="0.25">
      <c r="A382">
        <v>610312</v>
      </c>
      <c r="B382" t="s">
        <v>368</v>
      </c>
      <c r="C382" t="s">
        <v>557</v>
      </c>
      <c r="D382" s="171" t="s">
        <v>6574</v>
      </c>
    </row>
    <row r="383" spans="1:11" x14ac:dyDescent="0.25">
      <c r="A383">
        <v>610067</v>
      </c>
      <c r="B383" t="s">
        <v>197</v>
      </c>
      <c r="C383" t="s">
        <v>529</v>
      </c>
      <c r="D383" s="174">
        <v>0.75</v>
      </c>
      <c r="E383" s="172">
        <v>51</v>
      </c>
      <c r="F383" s="172" t="s">
        <v>564</v>
      </c>
      <c r="G383" s="172">
        <v>66</v>
      </c>
      <c r="H383" s="172" t="s">
        <v>533</v>
      </c>
      <c r="I383" s="172">
        <v>66</v>
      </c>
      <c r="J383" s="172" t="s">
        <v>533</v>
      </c>
      <c r="K383" s="173">
        <v>7.79</v>
      </c>
    </row>
    <row r="384" spans="1:11" x14ac:dyDescent="0.25">
      <c r="A384">
        <v>610282</v>
      </c>
      <c r="B384" t="s">
        <v>3054</v>
      </c>
      <c r="C384" t="s">
        <v>6522</v>
      </c>
      <c r="D384" s="171" t="s">
        <v>6574</v>
      </c>
    </row>
    <row r="385" spans="1:11" x14ac:dyDescent="0.25">
      <c r="A385">
        <v>610070</v>
      </c>
      <c r="B385" t="s">
        <v>198</v>
      </c>
      <c r="C385" t="s">
        <v>613</v>
      </c>
      <c r="D385" s="174">
        <v>0.6</v>
      </c>
      <c r="E385" s="172">
        <v>58</v>
      </c>
      <c r="F385" s="172" t="s">
        <v>564</v>
      </c>
      <c r="G385" s="172">
        <v>76</v>
      </c>
      <c r="H385" s="172" t="s">
        <v>533</v>
      </c>
      <c r="I385" s="172">
        <v>76</v>
      </c>
      <c r="J385" s="172" t="s">
        <v>533</v>
      </c>
      <c r="K385" s="173">
        <v>8.99</v>
      </c>
    </row>
    <row r="386" spans="1:11" x14ac:dyDescent="0.25">
      <c r="A386">
        <v>610293</v>
      </c>
      <c r="B386" t="s">
        <v>355</v>
      </c>
      <c r="C386" t="s">
        <v>538</v>
      </c>
      <c r="D386" s="174">
        <v>0.63</v>
      </c>
      <c r="E386" s="172">
        <v>63</v>
      </c>
      <c r="F386" s="172" t="s">
        <v>533</v>
      </c>
      <c r="G386" s="172">
        <v>55</v>
      </c>
      <c r="H386" s="172" t="s">
        <v>564</v>
      </c>
      <c r="I386" s="172">
        <v>53</v>
      </c>
      <c r="J386" s="172" t="s">
        <v>564</v>
      </c>
      <c r="K386" s="173">
        <v>8.23</v>
      </c>
    </row>
    <row r="387" spans="1:11" x14ac:dyDescent="0.25">
      <c r="A387">
        <v>609902</v>
      </c>
      <c r="B387" t="s">
        <v>199</v>
      </c>
      <c r="C387" t="s">
        <v>574</v>
      </c>
      <c r="D387" s="174">
        <v>0.49</v>
      </c>
      <c r="E387" s="172">
        <v>49</v>
      </c>
      <c r="F387" s="172" t="s">
        <v>564</v>
      </c>
      <c r="G387" s="172">
        <v>34</v>
      </c>
      <c r="H387" s="172" t="s">
        <v>555</v>
      </c>
      <c r="I387" s="172">
        <v>46</v>
      </c>
      <c r="J387" s="172" t="s">
        <v>564</v>
      </c>
      <c r="K387" s="173">
        <v>7.24</v>
      </c>
    </row>
    <row r="388" spans="1:11" x14ac:dyDescent="0.25">
      <c r="A388">
        <v>610551</v>
      </c>
      <c r="B388" t="s">
        <v>6479</v>
      </c>
      <c r="C388" t="s">
        <v>718</v>
      </c>
      <c r="D388" s="171" t="s">
        <v>6574</v>
      </c>
    </row>
    <row r="389" spans="1:11" x14ac:dyDescent="0.25">
      <c r="A389">
        <v>610552</v>
      </c>
      <c r="B389" t="s">
        <v>3241</v>
      </c>
      <c r="C389" t="s">
        <v>718</v>
      </c>
      <c r="D389" s="171" t="s">
        <v>6574</v>
      </c>
    </row>
    <row r="390" spans="1:11" x14ac:dyDescent="0.25">
      <c r="A390">
        <v>610171</v>
      </c>
      <c r="B390" t="s">
        <v>200</v>
      </c>
      <c r="C390" t="s">
        <v>557</v>
      </c>
      <c r="D390" s="174">
        <v>0.44</v>
      </c>
      <c r="E390" s="172">
        <v>44</v>
      </c>
      <c r="F390" s="172" t="s">
        <v>564</v>
      </c>
      <c r="G390" s="172">
        <v>50</v>
      </c>
      <c r="H390" s="172" t="s">
        <v>564</v>
      </c>
      <c r="I390" s="172">
        <v>43</v>
      </c>
      <c r="J390" s="172" t="s">
        <v>564</v>
      </c>
      <c r="K390" s="173">
        <v>7.58</v>
      </c>
    </row>
    <row r="391" spans="1:11" x14ac:dyDescent="0.25">
      <c r="A391">
        <v>610073</v>
      </c>
      <c r="B391" t="s">
        <v>201</v>
      </c>
      <c r="C391" t="s">
        <v>591</v>
      </c>
      <c r="D391" s="171" t="s">
        <v>6574</v>
      </c>
    </row>
    <row r="392" spans="1:11" x14ac:dyDescent="0.25">
      <c r="A392">
        <v>610276</v>
      </c>
      <c r="B392" t="s">
        <v>202</v>
      </c>
      <c r="C392" t="s">
        <v>550</v>
      </c>
      <c r="D392" s="174">
        <v>0.73</v>
      </c>
      <c r="E392" s="172">
        <v>70</v>
      </c>
      <c r="F392" s="172" t="s">
        <v>533</v>
      </c>
      <c r="G392" s="172">
        <v>37</v>
      </c>
      <c r="H392" s="172" t="s">
        <v>555</v>
      </c>
      <c r="I392" s="172">
        <v>42</v>
      </c>
      <c r="J392" s="172" t="s">
        <v>564</v>
      </c>
      <c r="K392" s="173">
        <v>7.98</v>
      </c>
    </row>
    <row r="393" spans="1:11" x14ac:dyDescent="0.25">
      <c r="A393">
        <v>610074</v>
      </c>
      <c r="B393" t="s">
        <v>203</v>
      </c>
      <c r="C393" t="s">
        <v>562</v>
      </c>
      <c r="D393" s="174">
        <v>0.51</v>
      </c>
      <c r="E393" s="172">
        <v>16</v>
      </c>
      <c r="F393" s="172" t="s">
        <v>576</v>
      </c>
      <c r="G393" s="172">
        <v>38</v>
      </c>
      <c r="H393" s="172" t="s">
        <v>555</v>
      </c>
      <c r="I393" s="172">
        <v>20</v>
      </c>
      <c r="J393" s="172" t="s">
        <v>555</v>
      </c>
      <c r="K393" s="173">
        <v>7.64</v>
      </c>
    </row>
    <row r="394" spans="1:11" x14ac:dyDescent="0.25">
      <c r="A394">
        <v>610075</v>
      </c>
      <c r="B394" t="s">
        <v>2784</v>
      </c>
      <c r="C394" t="s">
        <v>591</v>
      </c>
      <c r="D394" s="171" t="s">
        <v>6573</v>
      </c>
      <c r="E394" s="172">
        <v>99</v>
      </c>
      <c r="F394" s="172" t="s">
        <v>534</v>
      </c>
      <c r="G394" s="172">
        <v>64</v>
      </c>
      <c r="H394" s="172" t="s">
        <v>533</v>
      </c>
      <c r="I394" s="172">
        <v>93</v>
      </c>
      <c r="J394" s="172" t="s">
        <v>534</v>
      </c>
      <c r="K394" s="173">
        <v>7.76</v>
      </c>
    </row>
    <row r="395" spans="1:11" x14ac:dyDescent="0.25">
      <c r="A395">
        <v>400116</v>
      </c>
      <c r="B395" t="s">
        <v>3720</v>
      </c>
      <c r="C395" t="s">
        <v>6525</v>
      </c>
      <c r="D395" s="174">
        <v>0.57999999999999996</v>
      </c>
      <c r="E395" s="172">
        <v>99</v>
      </c>
      <c r="F395" s="172" t="s">
        <v>534</v>
      </c>
      <c r="G395" s="172">
        <v>87</v>
      </c>
      <c r="H395" s="172" t="s">
        <v>534</v>
      </c>
      <c r="I395" s="172">
        <v>68</v>
      </c>
      <c r="J395" s="172" t="s">
        <v>533</v>
      </c>
      <c r="K395" s="173">
        <v>9.49</v>
      </c>
    </row>
    <row r="396" spans="1:11" x14ac:dyDescent="0.25">
      <c r="A396">
        <v>610076</v>
      </c>
      <c r="B396" t="s">
        <v>318</v>
      </c>
      <c r="C396" t="s">
        <v>591</v>
      </c>
      <c r="D396" s="174">
        <v>0.52</v>
      </c>
      <c r="E396" s="172">
        <v>79</v>
      </c>
      <c r="F396" s="172" t="s">
        <v>533</v>
      </c>
      <c r="G396" s="172">
        <v>79</v>
      </c>
      <c r="H396" s="172" t="s">
        <v>533</v>
      </c>
      <c r="I396" s="172">
        <v>79</v>
      </c>
      <c r="J396" s="172" t="s">
        <v>533</v>
      </c>
      <c r="K396" s="173">
        <v>8.8800000000000008</v>
      </c>
    </row>
    <row r="397" spans="1:11" x14ac:dyDescent="0.25">
      <c r="A397">
        <v>609725</v>
      </c>
      <c r="B397" t="s">
        <v>2237</v>
      </c>
      <c r="C397" t="s">
        <v>586</v>
      </c>
      <c r="D397" s="171" t="s">
        <v>6574</v>
      </c>
    </row>
    <row r="398" spans="1:11" x14ac:dyDescent="0.25">
      <c r="A398">
        <v>610077</v>
      </c>
      <c r="B398" t="s">
        <v>204</v>
      </c>
      <c r="C398" t="s">
        <v>529</v>
      </c>
      <c r="D398" s="174">
        <v>0.59</v>
      </c>
      <c r="E398" s="172">
        <v>31</v>
      </c>
      <c r="F398" s="172" t="s">
        <v>555</v>
      </c>
      <c r="G398" s="172">
        <v>42</v>
      </c>
      <c r="H398" s="172" t="s">
        <v>564</v>
      </c>
      <c r="I398" s="172">
        <v>38</v>
      </c>
      <c r="J398" s="172" t="s">
        <v>555</v>
      </c>
      <c r="K398" s="173">
        <v>7.29</v>
      </c>
    </row>
    <row r="399" spans="1:11" x14ac:dyDescent="0.25">
      <c r="A399">
        <v>610257</v>
      </c>
      <c r="B399" t="s">
        <v>205</v>
      </c>
      <c r="C399" t="s">
        <v>694</v>
      </c>
      <c r="D399" s="174">
        <v>0.63</v>
      </c>
      <c r="E399" s="172">
        <v>76</v>
      </c>
      <c r="F399" s="172" t="s">
        <v>533</v>
      </c>
      <c r="G399" s="172">
        <v>66</v>
      </c>
      <c r="H399" s="172" t="s">
        <v>533</v>
      </c>
      <c r="I399" s="172">
        <v>85</v>
      </c>
      <c r="J399" s="172" t="s">
        <v>534</v>
      </c>
      <c r="K399" s="173">
        <v>9.07</v>
      </c>
    </row>
    <row r="400" spans="1:11" x14ac:dyDescent="0.25">
      <c r="A400">
        <v>610082</v>
      </c>
      <c r="B400" t="s">
        <v>340</v>
      </c>
      <c r="C400" t="s">
        <v>565</v>
      </c>
      <c r="D400" s="174">
        <v>0.67</v>
      </c>
      <c r="E400" s="172">
        <v>66</v>
      </c>
      <c r="F400" s="172" t="s">
        <v>533</v>
      </c>
      <c r="G400" s="172">
        <v>61</v>
      </c>
      <c r="H400" s="172" t="s">
        <v>533</v>
      </c>
      <c r="I400" s="172">
        <v>54</v>
      </c>
      <c r="J400" s="172" t="s">
        <v>564</v>
      </c>
      <c r="K400" s="173">
        <v>9.35</v>
      </c>
    </row>
    <row r="401" spans="1:11" x14ac:dyDescent="0.25">
      <c r="A401">
        <v>610086</v>
      </c>
      <c r="B401" t="s">
        <v>206</v>
      </c>
      <c r="C401" t="s">
        <v>565</v>
      </c>
      <c r="D401" s="174">
        <v>0.31</v>
      </c>
      <c r="E401" s="172">
        <v>66</v>
      </c>
      <c r="F401" s="172" t="s">
        <v>533</v>
      </c>
      <c r="G401" s="172">
        <v>61</v>
      </c>
      <c r="H401" s="172" t="s">
        <v>533</v>
      </c>
      <c r="I401" s="172">
        <v>62</v>
      </c>
      <c r="J401" s="172" t="s">
        <v>533</v>
      </c>
      <c r="K401" s="173">
        <v>8.4499999999999993</v>
      </c>
    </row>
    <row r="402" spans="1:11" x14ac:dyDescent="0.25">
      <c r="A402">
        <v>610088</v>
      </c>
      <c r="B402" t="s">
        <v>207</v>
      </c>
      <c r="C402" t="s">
        <v>562</v>
      </c>
      <c r="D402" s="174">
        <v>0.46</v>
      </c>
      <c r="E402" s="172">
        <v>47</v>
      </c>
      <c r="F402" s="172" t="s">
        <v>564</v>
      </c>
      <c r="G402" s="172">
        <v>59</v>
      </c>
      <c r="H402" s="172" t="s">
        <v>564</v>
      </c>
      <c r="I402" s="172">
        <v>67</v>
      </c>
      <c r="J402" s="172" t="s">
        <v>533</v>
      </c>
      <c r="K402" s="173">
        <v>8.5500000000000007</v>
      </c>
    </row>
    <row r="403" spans="1:11" x14ac:dyDescent="0.25">
      <c r="A403">
        <v>610385</v>
      </c>
      <c r="B403" t="s">
        <v>6337</v>
      </c>
      <c r="C403" t="s">
        <v>542</v>
      </c>
      <c r="D403" s="171" t="s">
        <v>6574</v>
      </c>
    </row>
    <row r="404" spans="1:11" x14ac:dyDescent="0.25">
      <c r="A404">
        <v>610089</v>
      </c>
      <c r="B404" t="s">
        <v>208</v>
      </c>
      <c r="C404" t="s">
        <v>544</v>
      </c>
      <c r="D404" s="174">
        <v>0.46</v>
      </c>
      <c r="E404" s="172">
        <v>72</v>
      </c>
      <c r="F404" s="172" t="s">
        <v>533</v>
      </c>
      <c r="G404" s="172">
        <v>84</v>
      </c>
      <c r="H404" s="172" t="s">
        <v>534</v>
      </c>
      <c r="I404" s="172">
        <v>77</v>
      </c>
      <c r="J404" s="172" t="s">
        <v>533</v>
      </c>
      <c r="K404" s="173">
        <v>9.48</v>
      </c>
    </row>
    <row r="405" spans="1:11" x14ac:dyDescent="0.25">
      <c r="A405">
        <v>610090</v>
      </c>
      <c r="B405" t="s">
        <v>209</v>
      </c>
      <c r="C405" t="s">
        <v>550</v>
      </c>
      <c r="D405" s="174">
        <v>0.34</v>
      </c>
      <c r="E405" s="172">
        <v>45</v>
      </c>
      <c r="F405" s="172" t="s">
        <v>564</v>
      </c>
      <c r="G405" s="172">
        <v>27</v>
      </c>
      <c r="H405" s="172" t="s">
        <v>555</v>
      </c>
      <c r="I405" s="172">
        <v>59</v>
      </c>
      <c r="J405" s="172" t="s">
        <v>564</v>
      </c>
      <c r="K405" s="173">
        <v>8.19</v>
      </c>
    </row>
    <row r="406" spans="1:11" x14ac:dyDescent="0.25">
      <c r="A406">
        <v>400050</v>
      </c>
      <c r="B406" t="s">
        <v>210</v>
      </c>
      <c r="C406" t="s">
        <v>6525</v>
      </c>
      <c r="D406" s="171" t="s">
        <v>6574</v>
      </c>
    </row>
    <row r="407" spans="1:11" x14ac:dyDescent="0.25">
      <c r="A407">
        <v>610092</v>
      </c>
      <c r="B407" t="s">
        <v>349</v>
      </c>
      <c r="C407" t="s">
        <v>6522</v>
      </c>
      <c r="D407" s="174">
        <v>0.47000000000000003</v>
      </c>
      <c r="E407" s="172">
        <v>16</v>
      </c>
      <c r="F407" s="172" t="s">
        <v>576</v>
      </c>
      <c r="G407" s="172">
        <v>0</v>
      </c>
      <c r="H407" s="172" t="s">
        <v>576</v>
      </c>
      <c r="I407" s="172">
        <v>8</v>
      </c>
      <c r="J407" s="172" t="s">
        <v>576</v>
      </c>
      <c r="K407" s="173">
        <v>8.0399999999999991</v>
      </c>
    </row>
    <row r="408" spans="1:11" x14ac:dyDescent="0.25">
      <c r="A408">
        <v>610231</v>
      </c>
      <c r="B408" t="s">
        <v>211</v>
      </c>
      <c r="C408" t="s">
        <v>694</v>
      </c>
      <c r="D408" s="174">
        <v>0.33</v>
      </c>
      <c r="E408" s="172">
        <v>44</v>
      </c>
      <c r="F408" s="172" t="s">
        <v>564</v>
      </c>
      <c r="G408" s="172">
        <v>36</v>
      </c>
      <c r="H408" s="172" t="s">
        <v>555</v>
      </c>
      <c r="I408" s="172">
        <v>92</v>
      </c>
      <c r="J408" s="172" t="s">
        <v>534</v>
      </c>
      <c r="K408" s="173">
        <v>8.0399999999999991</v>
      </c>
    </row>
    <row r="409" spans="1:11" x14ac:dyDescent="0.25">
      <c r="A409">
        <v>610093</v>
      </c>
      <c r="B409" t="s">
        <v>2805</v>
      </c>
      <c r="C409" t="s">
        <v>557</v>
      </c>
      <c r="D409" s="174">
        <v>0.43</v>
      </c>
      <c r="E409" s="172">
        <v>37</v>
      </c>
      <c r="F409" s="172" t="s">
        <v>555</v>
      </c>
      <c r="G409" s="172">
        <v>41</v>
      </c>
      <c r="H409" s="172" t="s">
        <v>564</v>
      </c>
      <c r="I409" s="172">
        <v>48</v>
      </c>
      <c r="J409" s="172" t="s">
        <v>564</v>
      </c>
      <c r="K409" s="173">
        <v>7.47</v>
      </c>
    </row>
    <row r="410" spans="1:11" x14ac:dyDescent="0.25">
      <c r="A410">
        <v>610094</v>
      </c>
      <c r="B410" t="s">
        <v>359</v>
      </c>
      <c r="C410" t="s">
        <v>613</v>
      </c>
      <c r="D410" s="171" t="s">
        <v>6573</v>
      </c>
      <c r="E410" s="172">
        <v>53</v>
      </c>
      <c r="F410" s="172" t="s">
        <v>564</v>
      </c>
      <c r="G410" s="172">
        <v>58</v>
      </c>
      <c r="H410" s="172" t="s">
        <v>564</v>
      </c>
      <c r="I410" s="172">
        <v>61</v>
      </c>
      <c r="J410" s="172" t="s">
        <v>533</v>
      </c>
      <c r="K410" s="173">
        <v>9.01</v>
      </c>
    </row>
    <row r="411" spans="1:11" x14ac:dyDescent="0.25">
      <c r="A411">
        <v>610284</v>
      </c>
      <c r="B411" t="s">
        <v>212</v>
      </c>
      <c r="C411" t="s">
        <v>613</v>
      </c>
      <c r="D411" s="171" t="s">
        <v>6573</v>
      </c>
      <c r="E411" s="172">
        <v>53</v>
      </c>
      <c r="F411" s="172" t="s">
        <v>564</v>
      </c>
      <c r="G411" s="172">
        <v>87</v>
      </c>
      <c r="H411" s="172" t="s">
        <v>534</v>
      </c>
      <c r="I411" s="172">
        <v>82</v>
      </c>
      <c r="J411" s="172" t="s">
        <v>534</v>
      </c>
      <c r="K411" s="173">
        <v>9.19</v>
      </c>
    </row>
    <row r="412" spans="1:11" x14ac:dyDescent="0.25">
      <c r="A412">
        <v>610193</v>
      </c>
      <c r="B412" t="s">
        <v>213</v>
      </c>
      <c r="C412" t="s">
        <v>557</v>
      </c>
      <c r="D412" s="174">
        <v>0.47000000000000003</v>
      </c>
      <c r="E412" s="172">
        <v>49</v>
      </c>
      <c r="F412" s="172" t="s">
        <v>564</v>
      </c>
      <c r="G412" s="172">
        <v>48</v>
      </c>
      <c r="H412" s="172" t="s">
        <v>564</v>
      </c>
      <c r="I412" s="172">
        <v>75</v>
      </c>
      <c r="J412" s="172" t="s">
        <v>533</v>
      </c>
      <c r="K412" s="173">
        <v>8.27</v>
      </c>
    </row>
    <row r="413" spans="1:11" x14ac:dyDescent="0.25">
      <c r="A413">
        <v>610095</v>
      </c>
      <c r="B413" t="s">
        <v>214</v>
      </c>
      <c r="C413" t="s">
        <v>562</v>
      </c>
      <c r="D413" s="174">
        <v>0.38</v>
      </c>
      <c r="E413" s="172">
        <v>55</v>
      </c>
      <c r="F413" s="172" t="s">
        <v>564</v>
      </c>
      <c r="G413" s="172">
        <v>31</v>
      </c>
      <c r="H413" s="172" t="s">
        <v>555</v>
      </c>
      <c r="I413" s="172">
        <v>43</v>
      </c>
      <c r="J413" s="172" t="s">
        <v>564</v>
      </c>
      <c r="K413" s="173">
        <v>8.66</v>
      </c>
    </row>
    <row r="414" spans="1:11" x14ac:dyDescent="0.25">
      <c r="A414">
        <v>609793</v>
      </c>
      <c r="B414" t="s">
        <v>2385</v>
      </c>
      <c r="C414" t="s">
        <v>621</v>
      </c>
      <c r="D414" s="171" t="s">
        <v>6573</v>
      </c>
      <c r="E414" s="172">
        <v>57</v>
      </c>
      <c r="F414" s="172" t="s">
        <v>564</v>
      </c>
      <c r="G414" s="172">
        <v>54</v>
      </c>
      <c r="H414" s="172" t="s">
        <v>564</v>
      </c>
      <c r="I414" s="172">
        <v>64</v>
      </c>
      <c r="J414" s="172" t="s">
        <v>533</v>
      </c>
      <c r="K414" s="173">
        <v>8.5299999999999994</v>
      </c>
    </row>
    <row r="415" spans="1:11" x14ac:dyDescent="0.25">
      <c r="A415">
        <v>610096</v>
      </c>
      <c r="B415" t="s">
        <v>215</v>
      </c>
      <c r="C415" t="s">
        <v>529</v>
      </c>
      <c r="D415" s="174">
        <v>0.73</v>
      </c>
      <c r="E415" s="172">
        <v>24</v>
      </c>
      <c r="F415" s="172" t="s">
        <v>555</v>
      </c>
      <c r="G415" s="172">
        <v>49</v>
      </c>
      <c r="H415" s="172" t="s">
        <v>564</v>
      </c>
      <c r="I415" s="172">
        <v>44</v>
      </c>
      <c r="J415" s="172" t="s">
        <v>564</v>
      </c>
      <c r="K415" s="173">
        <v>8.32</v>
      </c>
    </row>
    <row r="416" spans="1:11" x14ac:dyDescent="0.25">
      <c r="A416">
        <v>610097</v>
      </c>
      <c r="B416" t="s">
        <v>216</v>
      </c>
      <c r="C416" t="s">
        <v>562</v>
      </c>
      <c r="D416" s="174">
        <v>0.66</v>
      </c>
      <c r="E416" s="172">
        <v>47</v>
      </c>
      <c r="F416" s="172" t="s">
        <v>564</v>
      </c>
      <c r="G416" s="172">
        <v>77</v>
      </c>
      <c r="H416" s="172" t="s">
        <v>533</v>
      </c>
      <c r="I416" s="172">
        <v>69</v>
      </c>
      <c r="J416" s="172" t="s">
        <v>533</v>
      </c>
      <c r="K416" s="173">
        <v>8.83</v>
      </c>
    </row>
    <row r="417" spans="1:11" x14ac:dyDescent="0.25">
      <c r="A417">
        <v>400045</v>
      </c>
      <c r="B417" t="s">
        <v>3509</v>
      </c>
      <c r="C417" t="s">
        <v>6525</v>
      </c>
      <c r="D417" s="174">
        <v>0.57000000000000006</v>
      </c>
      <c r="E417" s="172">
        <v>67</v>
      </c>
      <c r="F417" s="172" t="s">
        <v>533</v>
      </c>
      <c r="G417" s="172">
        <v>53</v>
      </c>
      <c r="H417" s="172" t="s">
        <v>564</v>
      </c>
      <c r="I417" s="172">
        <v>49</v>
      </c>
      <c r="J417" s="172" t="s">
        <v>564</v>
      </c>
      <c r="K417" s="173">
        <v>8.58</v>
      </c>
    </row>
    <row r="418" spans="1:11" x14ac:dyDescent="0.25">
      <c r="A418">
        <v>610098</v>
      </c>
      <c r="B418" t="s">
        <v>217</v>
      </c>
      <c r="C418" t="s">
        <v>538</v>
      </c>
      <c r="D418" s="174">
        <v>0.57000000000000006</v>
      </c>
      <c r="E418" s="172">
        <v>45</v>
      </c>
      <c r="F418" s="172" t="s">
        <v>564</v>
      </c>
      <c r="G418" s="172">
        <v>65</v>
      </c>
      <c r="H418" s="172" t="s">
        <v>533</v>
      </c>
      <c r="I418" s="172">
        <v>57</v>
      </c>
      <c r="J418" s="172" t="s">
        <v>564</v>
      </c>
      <c r="K418" s="173">
        <v>8.94</v>
      </c>
    </row>
    <row r="419" spans="1:11" x14ac:dyDescent="0.25">
      <c r="A419">
        <v>400097</v>
      </c>
      <c r="B419" t="s">
        <v>2078</v>
      </c>
      <c r="C419" t="s">
        <v>6525</v>
      </c>
      <c r="D419" s="171" t="s">
        <v>6574</v>
      </c>
    </row>
    <row r="420" spans="1:11" x14ac:dyDescent="0.25">
      <c r="A420">
        <v>400052</v>
      </c>
      <c r="B420" t="s">
        <v>1919</v>
      </c>
      <c r="C420" t="s">
        <v>6525</v>
      </c>
      <c r="D420" s="171" t="s">
        <v>6574</v>
      </c>
    </row>
    <row r="421" spans="1:11" x14ac:dyDescent="0.25">
      <c r="A421">
        <v>400053</v>
      </c>
      <c r="B421" t="s">
        <v>1924</v>
      </c>
      <c r="C421" t="s">
        <v>6525</v>
      </c>
      <c r="D421" s="171" t="s">
        <v>6574</v>
      </c>
    </row>
    <row r="422" spans="1:11" x14ac:dyDescent="0.25">
      <c r="A422">
        <v>400098</v>
      </c>
      <c r="B422" t="s">
        <v>2083</v>
      </c>
      <c r="C422" t="s">
        <v>6525</v>
      </c>
      <c r="D422" s="171" t="s">
        <v>6574</v>
      </c>
    </row>
    <row r="423" spans="1:11" x14ac:dyDescent="0.25">
      <c r="A423">
        <v>400051</v>
      </c>
      <c r="B423" t="s">
        <v>1914</v>
      </c>
      <c r="C423" t="s">
        <v>6525</v>
      </c>
      <c r="D423" s="171" t="s">
        <v>6574</v>
      </c>
    </row>
    <row r="424" spans="1:11" x14ac:dyDescent="0.25">
      <c r="A424">
        <v>400054</v>
      </c>
      <c r="B424" t="s">
        <v>1929</v>
      </c>
      <c r="C424" t="s">
        <v>6525</v>
      </c>
      <c r="D424" s="171" t="s">
        <v>6574</v>
      </c>
    </row>
    <row r="425" spans="1:11" x14ac:dyDescent="0.25">
      <c r="A425">
        <v>400055</v>
      </c>
      <c r="B425" t="s">
        <v>1934</v>
      </c>
      <c r="C425" t="s">
        <v>6525</v>
      </c>
      <c r="D425" s="174">
        <v>0.34</v>
      </c>
      <c r="E425" s="172">
        <v>56</v>
      </c>
      <c r="F425" s="172" t="s">
        <v>564</v>
      </c>
      <c r="G425" s="172">
        <v>72</v>
      </c>
      <c r="H425" s="172" t="s">
        <v>533</v>
      </c>
      <c r="I425" s="172">
        <v>66</v>
      </c>
      <c r="J425" s="172" t="s">
        <v>533</v>
      </c>
      <c r="K425" s="173">
        <v>9.14</v>
      </c>
    </row>
    <row r="426" spans="1:11" x14ac:dyDescent="0.25">
      <c r="A426">
        <v>400056</v>
      </c>
      <c r="B426" t="s">
        <v>1939</v>
      </c>
      <c r="C426" t="s">
        <v>6525</v>
      </c>
      <c r="D426" s="171" t="s">
        <v>6574</v>
      </c>
    </row>
    <row r="427" spans="1:11" x14ac:dyDescent="0.25">
      <c r="A427">
        <v>400057</v>
      </c>
      <c r="B427" t="s">
        <v>325</v>
      </c>
      <c r="C427" t="s">
        <v>6525</v>
      </c>
      <c r="D427" s="171" t="s">
        <v>6574</v>
      </c>
    </row>
    <row r="428" spans="1:11" x14ac:dyDescent="0.25">
      <c r="A428">
        <v>400106</v>
      </c>
      <c r="B428" t="s">
        <v>2103</v>
      </c>
      <c r="C428" t="s">
        <v>6525</v>
      </c>
      <c r="D428" s="171" t="s">
        <v>6574</v>
      </c>
    </row>
    <row r="429" spans="1:11" x14ac:dyDescent="0.25">
      <c r="A429">
        <v>400118</v>
      </c>
      <c r="B429" t="s">
        <v>3732</v>
      </c>
      <c r="C429" t="s">
        <v>6525</v>
      </c>
      <c r="D429" s="171" t="s">
        <v>6574</v>
      </c>
    </row>
    <row r="430" spans="1:11" x14ac:dyDescent="0.25">
      <c r="A430">
        <v>400117</v>
      </c>
      <c r="B430" t="s">
        <v>3726</v>
      </c>
      <c r="C430" t="s">
        <v>6525</v>
      </c>
      <c r="D430" s="171" t="s">
        <v>6574</v>
      </c>
    </row>
    <row r="431" spans="1:11" x14ac:dyDescent="0.25">
      <c r="A431">
        <v>610354</v>
      </c>
      <c r="B431" t="s">
        <v>218</v>
      </c>
      <c r="C431" t="s">
        <v>544</v>
      </c>
      <c r="D431" s="174">
        <v>0.6</v>
      </c>
      <c r="E431" s="172">
        <v>22</v>
      </c>
      <c r="F431" s="172" t="s">
        <v>555</v>
      </c>
      <c r="G431" s="172">
        <v>19</v>
      </c>
      <c r="H431" s="172" t="s">
        <v>576</v>
      </c>
      <c r="I431" s="172">
        <v>37</v>
      </c>
      <c r="J431" s="172" t="s">
        <v>555</v>
      </c>
      <c r="K431" s="173">
        <v>8.57</v>
      </c>
    </row>
    <row r="432" spans="1:11" x14ac:dyDescent="0.25">
      <c r="A432">
        <v>609691</v>
      </c>
      <c r="B432" t="s">
        <v>358</v>
      </c>
      <c r="C432" t="s">
        <v>542</v>
      </c>
      <c r="D432" s="174">
        <v>0.45</v>
      </c>
      <c r="E432" s="172">
        <v>50</v>
      </c>
      <c r="F432" s="172" t="s">
        <v>564</v>
      </c>
      <c r="G432" s="172">
        <v>41</v>
      </c>
      <c r="H432" s="172" t="s">
        <v>564</v>
      </c>
      <c r="I432" s="172">
        <v>68</v>
      </c>
      <c r="J432" s="172" t="s">
        <v>533</v>
      </c>
      <c r="K432" s="173">
        <v>8.14</v>
      </c>
    </row>
    <row r="433" spans="1:11" x14ac:dyDescent="0.25">
      <c r="A433">
        <v>609744</v>
      </c>
      <c r="B433" t="s">
        <v>219</v>
      </c>
      <c r="C433" t="s">
        <v>6521</v>
      </c>
      <c r="D433" s="174">
        <v>0.61</v>
      </c>
      <c r="E433" s="172">
        <v>82</v>
      </c>
      <c r="F433" s="172" t="s">
        <v>534</v>
      </c>
      <c r="G433" s="172">
        <v>94</v>
      </c>
      <c r="H433" s="172" t="s">
        <v>534</v>
      </c>
      <c r="I433" s="172">
        <v>75</v>
      </c>
      <c r="J433" s="172" t="s">
        <v>533</v>
      </c>
      <c r="K433" s="173">
        <v>9.35</v>
      </c>
    </row>
    <row r="434" spans="1:11" x14ac:dyDescent="0.25">
      <c r="A434">
        <v>609749</v>
      </c>
      <c r="B434" t="s">
        <v>2308</v>
      </c>
      <c r="C434" t="s">
        <v>6521</v>
      </c>
      <c r="D434" s="171" t="s">
        <v>6574</v>
      </c>
    </row>
    <row r="435" spans="1:11" x14ac:dyDescent="0.25">
      <c r="A435">
        <v>610051</v>
      </c>
      <c r="B435" t="s">
        <v>2750</v>
      </c>
      <c r="C435" t="s">
        <v>562</v>
      </c>
      <c r="D435" s="174">
        <v>0.46</v>
      </c>
      <c r="E435" s="172">
        <v>26</v>
      </c>
      <c r="F435" s="172" t="s">
        <v>555</v>
      </c>
      <c r="G435" s="172">
        <v>27</v>
      </c>
      <c r="H435" s="172" t="s">
        <v>555</v>
      </c>
      <c r="I435" s="172">
        <v>55</v>
      </c>
      <c r="J435" s="172" t="s">
        <v>564</v>
      </c>
      <c r="K435" s="173">
        <v>7.93</v>
      </c>
    </row>
    <row r="436" spans="1:11" x14ac:dyDescent="0.25">
      <c r="A436">
        <v>610099</v>
      </c>
      <c r="B436" t="s">
        <v>220</v>
      </c>
      <c r="C436" t="s">
        <v>544</v>
      </c>
      <c r="D436" s="174">
        <v>0.38</v>
      </c>
      <c r="E436" s="172">
        <v>0</v>
      </c>
      <c r="F436" s="172" t="s">
        <v>576</v>
      </c>
      <c r="G436" s="172">
        <v>0</v>
      </c>
      <c r="H436" s="172" t="s">
        <v>576</v>
      </c>
      <c r="I436" s="172">
        <v>0</v>
      </c>
      <c r="J436" s="172" t="s">
        <v>576</v>
      </c>
      <c r="K436" s="173">
        <v>6.5</v>
      </c>
    </row>
    <row r="437" spans="1:11" x14ac:dyDescent="0.25">
      <c r="A437">
        <v>400058</v>
      </c>
      <c r="B437" t="s">
        <v>1945</v>
      </c>
      <c r="C437" t="s">
        <v>6525</v>
      </c>
      <c r="D437" s="174">
        <v>0.46</v>
      </c>
      <c r="E437" s="172">
        <v>50</v>
      </c>
      <c r="F437" s="172" t="s">
        <v>564</v>
      </c>
      <c r="G437" s="172">
        <v>61</v>
      </c>
      <c r="H437" s="172" t="s">
        <v>533</v>
      </c>
      <c r="I437" s="172">
        <v>70</v>
      </c>
      <c r="J437" s="172" t="s">
        <v>533</v>
      </c>
      <c r="K437" s="173">
        <v>8.57</v>
      </c>
    </row>
    <row r="438" spans="1:11" x14ac:dyDescent="0.25">
      <c r="A438">
        <v>400059</v>
      </c>
      <c r="B438" t="s">
        <v>1950</v>
      </c>
      <c r="C438" t="s">
        <v>6525</v>
      </c>
      <c r="D438" s="171" t="s">
        <v>6574</v>
      </c>
    </row>
    <row r="439" spans="1:11" x14ac:dyDescent="0.25">
      <c r="A439">
        <v>610101</v>
      </c>
      <c r="B439" t="s">
        <v>2818</v>
      </c>
      <c r="C439" t="s">
        <v>6521</v>
      </c>
      <c r="D439" s="171" t="s">
        <v>6574</v>
      </c>
    </row>
    <row r="440" spans="1:11" x14ac:dyDescent="0.25">
      <c r="A440">
        <v>610529</v>
      </c>
      <c r="B440" t="s">
        <v>3212</v>
      </c>
      <c r="C440" t="s">
        <v>6521</v>
      </c>
      <c r="D440" s="171" t="s">
        <v>6574</v>
      </c>
    </row>
    <row r="441" spans="1:11" x14ac:dyDescent="0.25">
      <c r="A441">
        <v>610102</v>
      </c>
      <c r="B441" t="s">
        <v>221</v>
      </c>
      <c r="C441" t="s">
        <v>621</v>
      </c>
      <c r="D441" s="171" t="s">
        <v>6574</v>
      </c>
    </row>
    <row r="442" spans="1:11" x14ac:dyDescent="0.25">
      <c r="A442">
        <v>610103</v>
      </c>
      <c r="B442" t="s">
        <v>2824</v>
      </c>
      <c r="C442" t="s">
        <v>557</v>
      </c>
      <c r="D442" s="174">
        <v>0.34</v>
      </c>
      <c r="E442" s="172">
        <v>21</v>
      </c>
      <c r="F442" s="172" t="s">
        <v>555</v>
      </c>
      <c r="G442" s="172">
        <v>72</v>
      </c>
      <c r="H442" s="172" t="s">
        <v>533</v>
      </c>
      <c r="I442" s="172">
        <v>30</v>
      </c>
      <c r="J442" s="172" t="s">
        <v>555</v>
      </c>
      <c r="K442" s="173">
        <v>6.05</v>
      </c>
    </row>
    <row r="443" spans="1:11" x14ac:dyDescent="0.25">
      <c r="A443">
        <v>610104</v>
      </c>
      <c r="B443" t="s">
        <v>2829</v>
      </c>
      <c r="C443" t="s">
        <v>544</v>
      </c>
      <c r="D443" s="171" t="s">
        <v>6574</v>
      </c>
    </row>
    <row r="444" spans="1:11" x14ac:dyDescent="0.25">
      <c r="A444">
        <v>610105</v>
      </c>
      <c r="B444" t="s">
        <v>2834</v>
      </c>
      <c r="C444" t="s">
        <v>544</v>
      </c>
      <c r="D444" s="171" t="s">
        <v>6574</v>
      </c>
    </row>
    <row r="445" spans="1:11" x14ac:dyDescent="0.25">
      <c r="A445">
        <v>610329</v>
      </c>
      <c r="B445" t="s">
        <v>222</v>
      </c>
      <c r="C445" t="s">
        <v>6523</v>
      </c>
      <c r="D445" s="174">
        <v>0.56000000000000005</v>
      </c>
      <c r="E445" s="172">
        <v>33</v>
      </c>
      <c r="F445" s="172" t="s">
        <v>555</v>
      </c>
      <c r="G445" s="172">
        <v>23</v>
      </c>
      <c r="H445" s="172" t="s">
        <v>555</v>
      </c>
      <c r="I445" s="172">
        <v>63</v>
      </c>
      <c r="J445" s="172" t="s">
        <v>533</v>
      </c>
      <c r="K445" s="173">
        <v>8.7899999999999991</v>
      </c>
    </row>
    <row r="446" spans="1:11" x14ac:dyDescent="0.25">
      <c r="A446">
        <v>610389</v>
      </c>
      <c r="B446" t="s">
        <v>3148</v>
      </c>
      <c r="C446" t="s">
        <v>694</v>
      </c>
      <c r="D446" s="171" t="s">
        <v>6574</v>
      </c>
    </row>
    <row r="447" spans="1:11" x14ac:dyDescent="0.25">
      <c r="A447">
        <v>609950</v>
      </c>
      <c r="B447" t="s">
        <v>223</v>
      </c>
      <c r="C447" t="s">
        <v>6523</v>
      </c>
      <c r="D447" s="171" t="s">
        <v>6573</v>
      </c>
      <c r="E447" s="172">
        <v>43</v>
      </c>
      <c r="F447" s="172" t="s">
        <v>564</v>
      </c>
      <c r="G447" s="172">
        <v>67</v>
      </c>
      <c r="H447" s="172" t="s">
        <v>533</v>
      </c>
      <c r="I447" s="172">
        <v>57</v>
      </c>
      <c r="J447" s="172" t="s">
        <v>564</v>
      </c>
      <c r="K447" s="173">
        <v>8.9600000000000009</v>
      </c>
    </row>
    <row r="448" spans="1:11" x14ac:dyDescent="0.25">
      <c r="A448">
        <v>610107</v>
      </c>
      <c r="B448" t="s">
        <v>224</v>
      </c>
      <c r="C448" t="s">
        <v>591</v>
      </c>
      <c r="D448" s="174">
        <v>0.49</v>
      </c>
      <c r="E448" s="172">
        <v>71</v>
      </c>
      <c r="F448" s="172" t="s">
        <v>533</v>
      </c>
      <c r="G448" s="172">
        <v>52</v>
      </c>
      <c r="H448" s="172" t="s">
        <v>564</v>
      </c>
      <c r="I448" s="172">
        <v>59</v>
      </c>
      <c r="J448" s="172" t="s">
        <v>564</v>
      </c>
      <c r="K448" s="173">
        <v>9.24</v>
      </c>
    </row>
    <row r="449" spans="1:11" x14ac:dyDescent="0.25">
      <c r="A449">
        <v>610108</v>
      </c>
      <c r="B449" t="s">
        <v>2844</v>
      </c>
      <c r="C449" t="s">
        <v>621</v>
      </c>
      <c r="D449" s="171" t="s">
        <v>6574</v>
      </c>
    </row>
    <row r="450" spans="1:11" x14ac:dyDescent="0.25">
      <c r="A450">
        <v>610109</v>
      </c>
      <c r="B450" t="s">
        <v>225</v>
      </c>
      <c r="C450" t="s">
        <v>529</v>
      </c>
      <c r="D450" s="174">
        <v>0.68</v>
      </c>
      <c r="E450" s="172">
        <v>99</v>
      </c>
      <c r="F450" s="172" t="s">
        <v>534</v>
      </c>
      <c r="G450" s="172">
        <v>66</v>
      </c>
      <c r="H450" s="172" t="s">
        <v>533</v>
      </c>
      <c r="I450" s="172">
        <v>58</v>
      </c>
      <c r="J450" s="172" t="s">
        <v>564</v>
      </c>
      <c r="K450" s="173">
        <v>9.5</v>
      </c>
    </row>
    <row r="451" spans="1:11" x14ac:dyDescent="0.25">
      <c r="A451">
        <v>610111</v>
      </c>
      <c r="B451" t="s">
        <v>2851</v>
      </c>
      <c r="C451" t="s">
        <v>544</v>
      </c>
      <c r="D451" s="171" t="s">
        <v>6574</v>
      </c>
    </row>
    <row r="452" spans="1:11" x14ac:dyDescent="0.25">
      <c r="A452">
        <v>610115</v>
      </c>
      <c r="B452" t="s">
        <v>2856</v>
      </c>
      <c r="C452" t="s">
        <v>557</v>
      </c>
      <c r="D452" s="174">
        <v>0.57999999999999996</v>
      </c>
      <c r="E452" s="172">
        <v>61</v>
      </c>
      <c r="F452" s="172" t="s">
        <v>533</v>
      </c>
      <c r="G452" s="172">
        <v>35</v>
      </c>
      <c r="H452" s="172" t="s">
        <v>555</v>
      </c>
      <c r="I452" s="172">
        <v>51</v>
      </c>
      <c r="J452" s="172" t="s">
        <v>564</v>
      </c>
      <c r="K452" s="173">
        <v>8.1</v>
      </c>
    </row>
    <row r="453" spans="1:11" x14ac:dyDescent="0.25">
      <c r="A453">
        <v>610112</v>
      </c>
      <c r="B453" t="s">
        <v>226</v>
      </c>
      <c r="C453" t="s">
        <v>621</v>
      </c>
      <c r="D453" s="174">
        <v>0.54</v>
      </c>
      <c r="E453" s="172">
        <v>44</v>
      </c>
      <c r="F453" s="172" t="s">
        <v>564</v>
      </c>
      <c r="G453" s="172">
        <v>40</v>
      </c>
      <c r="H453" s="172" t="s">
        <v>564</v>
      </c>
      <c r="I453" s="172">
        <v>63</v>
      </c>
      <c r="J453" s="172" t="s">
        <v>533</v>
      </c>
      <c r="K453" s="173">
        <v>8.1999999999999993</v>
      </c>
    </row>
    <row r="454" spans="1:11" x14ac:dyDescent="0.25">
      <c r="A454">
        <v>610116</v>
      </c>
      <c r="B454" t="s">
        <v>2861</v>
      </c>
      <c r="C454" t="s">
        <v>557</v>
      </c>
      <c r="D454" s="174">
        <v>0.73</v>
      </c>
      <c r="E454" s="172">
        <v>21</v>
      </c>
      <c r="F454" s="172" t="s">
        <v>555</v>
      </c>
      <c r="G454" s="172">
        <v>21</v>
      </c>
      <c r="H454" s="172" t="s">
        <v>555</v>
      </c>
      <c r="I454" s="172">
        <v>26</v>
      </c>
      <c r="J454" s="172" t="s">
        <v>555</v>
      </c>
      <c r="K454" s="173">
        <v>5.91</v>
      </c>
    </row>
    <row r="455" spans="1:11" x14ac:dyDescent="0.25">
      <c r="A455">
        <v>610117</v>
      </c>
      <c r="B455" t="s">
        <v>346</v>
      </c>
      <c r="C455" t="s">
        <v>529</v>
      </c>
      <c r="D455" s="174">
        <v>0.47000000000000003</v>
      </c>
      <c r="E455" s="172">
        <v>41</v>
      </c>
      <c r="F455" s="172" t="s">
        <v>564</v>
      </c>
      <c r="G455" s="172">
        <v>47</v>
      </c>
      <c r="H455" s="172" t="s">
        <v>564</v>
      </c>
      <c r="I455" s="172">
        <v>32</v>
      </c>
      <c r="J455" s="172" t="s">
        <v>555</v>
      </c>
      <c r="K455" s="173">
        <v>8.5</v>
      </c>
    </row>
    <row r="456" spans="1:11" x14ac:dyDescent="0.25">
      <c r="A456">
        <v>610557</v>
      </c>
      <c r="B456" t="s">
        <v>3256</v>
      </c>
      <c r="C456" t="s">
        <v>718</v>
      </c>
      <c r="D456" s="171" t="s">
        <v>6574</v>
      </c>
      <c r="F456" s="172" t="s">
        <v>10</v>
      </c>
      <c r="H456" s="172" t="s">
        <v>10</v>
      </c>
      <c r="J456" s="172" t="s">
        <v>10</v>
      </c>
    </row>
    <row r="457" spans="1:11" x14ac:dyDescent="0.25">
      <c r="A457">
        <v>609680</v>
      </c>
      <c r="B457" t="s">
        <v>324</v>
      </c>
      <c r="C457" t="s">
        <v>6521</v>
      </c>
      <c r="D457" s="171" t="s">
        <v>6574</v>
      </c>
    </row>
    <row r="458" spans="1:11" x14ac:dyDescent="0.25">
      <c r="A458">
        <v>610386</v>
      </c>
      <c r="B458" t="s">
        <v>227</v>
      </c>
      <c r="C458" t="s">
        <v>718</v>
      </c>
      <c r="D458" s="174">
        <v>0.73</v>
      </c>
      <c r="E458" s="172">
        <v>51</v>
      </c>
      <c r="F458" s="172" t="s">
        <v>564</v>
      </c>
      <c r="G458" s="172">
        <v>61</v>
      </c>
      <c r="H458" s="172" t="s">
        <v>533</v>
      </c>
      <c r="I458" s="172">
        <v>44</v>
      </c>
      <c r="J458" s="172" t="s">
        <v>564</v>
      </c>
      <c r="K458" s="173">
        <v>8.3699999999999992</v>
      </c>
    </row>
    <row r="459" spans="1:11" x14ac:dyDescent="0.25">
      <c r="A459">
        <v>610120</v>
      </c>
      <c r="B459" t="s">
        <v>2866</v>
      </c>
      <c r="C459" t="s">
        <v>529</v>
      </c>
      <c r="D459" s="174">
        <v>0.35000000000000003</v>
      </c>
      <c r="E459" s="172">
        <v>43</v>
      </c>
      <c r="F459" s="172" t="s">
        <v>564</v>
      </c>
      <c r="G459" s="172">
        <v>54</v>
      </c>
      <c r="H459" s="172" t="s">
        <v>564</v>
      </c>
      <c r="I459" s="172">
        <v>29</v>
      </c>
      <c r="J459" s="172" t="s">
        <v>555</v>
      </c>
      <c r="K459" s="173">
        <v>8.92</v>
      </c>
    </row>
    <row r="460" spans="1:11" x14ac:dyDescent="0.25">
      <c r="A460">
        <v>610122</v>
      </c>
      <c r="B460" t="s">
        <v>228</v>
      </c>
      <c r="C460" t="s">
        <v>613</v>
      </c>
      <c r="D460" s="174">
        <v>0.55000000000000004</v>
      </c>
      <c r="E460" s="172">
        <v>32</v>
      </c>
      <c r="F460" s="172" t="s">
        <v>555</v>
      </c>
      <c r="G460" s="172">
        <v>46</v>
      </c>
      <c r="H460" s="172" t="s">
        <v>564</v>
      </c>
      <c r="I460" s="172">
        <v>52</v>
      </c>
      <c r="J460" s="172" t="s">
        <v>564</v>
      </c>
      <c r="K460" s="173">
        <v>8.65</v>
      </c>
    </row>
    <row r="461" spans="1:11" x14ac:dyDescent="0.25">
      <c r="A461">
        <v>610123</v>
      </c>
      <c r="B461" t="s">
        <v>229</v>
      </c>
      <c r="C461" t="s">
        <v>6522</v>
      </c>
      <c r="D461" s="174">
        <v>0.35000000000000003</v>
      </c>
      <c r="E461" s="172">
        <v>67</v>
      </c>
      <c r="F461" s="172" t="s">
        <v>533</v>
      </c>
      <c r="G461" s="172">
        <v>43</v>
      </c>
      <c r="H461" s="172" t="s">
        <v>564</v>
      </c>
      <c r="I461" s="172">
        <v>58</v>
      </c>
      <c r="J461" s="172" t="s">
        <v>564</v>
      </c>
      <c r="K461" s="173">
        <v>7.76</v>
      </c>
    </row>
    <row r="462" spans="1:11" x14ac:dyDescent="0.25">
      <c r="A462">
        <v>609872</v>
      </c>
      <c r="B462" t="s">
        <v>230</v>
      </c>
      <c r="C462" t="s">
        <v>6523</v>
      </c>
      <c r="D462" s="174">
        <v>0.68</v>
      </c>
      <c r="E462" s="172">
        <v>62</v>
      </c>
      <c r="F462" s="172" t="s">
        <v>533</v>
      </c>
      <c r="G462" s="172">
        <v>61</v>
      </c>
      <c r="H462" s="172" t="s">
        <v>533</v>
      </c>
      <c r="I462" s="172">
        <v>65</v>
      </c>
      <c r="J462" s="172" t="s">
        <v>533</v>
      </c>
      <c r="K462" s="173">
        <v>9.0399999999999991</v>
      </c>
    </row>
    <row r="463" spans="1:11" x14ac:dyDescent="0.25">
      <c r="A463">
        <v>610126</v>
      </c>
      <c r="B463" t="s">
        <v>332</v>
      </c>
      <c r="C463" t="s">
        <v>550</v>
      </c>
      <c r="D463" s="174">
        <v>0.63</v>
      </c>
      <c r="E463" s="172">
        <v>79</v>
      </c>
      <c r="F463" s="172" t="s">
        <v>533</v>
      </c>
      <c r="G463" s="172">
        <v>70</v>
      </c>
      <c r="H463" s="172" t="s">
        <v>533</v>
      </c>
      <c r="I463" s="172">
        <v>62</v>
      </c>
      <c r="J463" s="172" t="s">
        <v>533</v>
      </c>
      <c r="K463" s="173">
        <v>8.7799999999999994</v>
      </c>
    </row>
    <row r="464" spans="1:11" x14ac:dyDescent="0.25">
      <c r="A464">
        <v>400061</v>
      </c>
      <c r="B464" t="s">
        <v>3564</v>
      </c>
      <c r="C464" t="s">
        <v>6525</v>
      </c>
      <c r="D464" s="174">
        <v>0.32</v>
      </c>
      <c r="E464" s="172">
        <v>66</v>
      </c>
      <c r="F464" s="172" t="s">
        <v>533</v>
      </c>
      <c r="G464" s="172">
        <v>88</v>
      </c>
      <c r="H464" s="172" t="s">
        <v>534</v>
      </c>
      <c r="I464" s="172">
        <v>59</v>
      </c>
      <c r="J464" s="172" t="s">
        <v>564</v>
      </c>
      <c r="K464" s="173">
        <v>8.81</v>
      </c>
    </row>
    <row r="465" spans="1:11" x14ac:dyDescent="0.25">
      <c r="A465">
        <v>400067</v>
      </c>
      <c r="B465" t="s">
        <v>1969</v>
      </c>
      <c r="C465" t="s">
        <v>6525</v>
      </c>
      <c r="D465" s="171" t="s">
        <v>6574</v>
      </c>
    </row>
    <row r="466" spans="1:11" x14ac:dyDescent="0.25">
      <c r="A466">
        <v>400062</v>
      </c>
      <c r="B466" t="s">
        <v>1958</v>
      </c>
      <c r="C466" t="s">
        <v>6525</v>
      </c>
      <c r="D466" s="174">
        <v>0.66</v>
      </c>
      <c r="E466" s="172">
        <v>66</v>
      </c>
      <c r="F466" s="172" t="s">
        <v>533</v>
      </c>
      <c r="G466" s="172">
        <v>78</v>
      </c>
      <c r="H466" s="172" t="s">
        <v>533</v>
      </c>
      <c r="I466" s="172">
        <v>53</v>
      </c>
      <c r="J466" s="172" t="s">
        <v>564</v>
      </c>
      <c r="K466" s="173">
        <v>8.15</v>
      </c>
    </row>
    <row r="467" spans="1:11" x14ac:dyDescent="0.25">
      <c r="A467">
        <v>400066</v>
      </c>
      <c r="B467" t="s">
        <v>372</v>
      </c>
      <c r="C467" t="s">
        <v>6525</v>
      </c>
      <c r="D467" s="174">
        <v>0.65</v>
      </c>
      <c r="E467" s="172">
        <v>70</v>
      </c>
      <c r="F467" s="172" t="s">
        <v>533</v>
      </c>
      <c r="G467" s="172">
        <v>67</v>
      </c>
      <c r="H467" s="172" t="s">
        <v>533</v>
      </c>
      <c r="I467" s="172">
        <v>46</v>
      </c>
      <c r="J467" s="172" t="s">
        <v>564</v>
      </c>
      <c r="K467" s="173">
        <v>8</v>
      </c>
    </row>
    <row r="468" spans="1:11" x14ac:dyDescent="0.25">
      <c r="A468">
        <v>400064</v>
      </c>
      <c r="B468" t="s">
        <v>1963</v>
      </c>
      <c r="C468" t="s">
        <v>6525</v>
      </c>
      <c r="D468" s="174">
        <v>0.65</v>
      </c>
      <c r="E468" s="172">
        <v>72</v>
      </c>
      <c r="F468" s="172" t="s">
        <v>533</v>
      </c>
      <c r="G468" s="172">
        <v>63</v>
      </c>
      <c r="H468" s="172" t="s">
        <v>533</v>
      </c>
      <c r="I468" s="172">
        <v>55</v>
      </c>
      <c r="J468" s="172" t="s">
        <v>564</v>
      </c>
      <c r="K468" s="173">
        <v>8.4499999999999993</v>
      </c>
    </row>
    <row r="469" spans="1:11" x14ac:dyDescent="0.25">
      <c r="A469">
        <v>610127</v>
      </c>
      <c r="B469" t="s">
        <v>231</v>
      </c>
      <c r="C469" t="s">
        <v>544</v>
      </c>
      <c r="D469" s="171" t="s">
        <v>6574</v>
      </c>
    </row>
    <row r="470" spans="1:11" x14ac:dyDescent="0.25">
      <c r="A470">
        <v>609743</v>
      </c>
      <c r="B470" t="s">
        <v>2296</v>
      </c>
      <c r="C470" t="s">
        <v>694</v>
      </c>
      <c r="D470" s="171" t="s">
        <v>6574</v>
      </c>
    </row>
    <row r="471" spans="1:11" x14ac:dyDescent="0.25">
      <c r="A471">
        <v>609727</v>
      </c>
      <c r="B471" t="s">
        <v>2246</v>
      </c>
      <c r="C471" t="s">
        <v>694</v>
      </c>
      <c r="D471" s="174">
        <v>0.39</v>
      </c>
      <c r="E471" s="172">
        <v>34</v>
      </c>
      <c r="F471" s="172" t="s">
        <v>555</v>
      </c>
      <c r="G471" s="172">
        <v>41</v>
      </c>
      <c r="H471" s="172" t="s">
        <v>564</v>
      </c>
      <c r="I471" s="172">
        <v>44</v>
      </c>
      <c r="J471" s="172" t="s">
        <v>564</v>
      </c>
      <c r="K471" s="173">
        <v>7.32</v>
      </c>
    </row>
    <row r="472" spans="1:11" x14ac:dyDescent="0.25">
      <c r="A472">
        <v>610304</v>
      </c>
      <c r="B472" t="s">
        <v>232</v>
      </c>
      <c r="C472" t="s">
        <v>542</v>
      </c>
      <c r="D472" s="174">
        <v>0.57999999999999996</v>
      </c>
      <c r="E472" s="172">
        <v>62</v>
      </c>
      <c r="F472" s="172" t="s">
        <v>533</v>
      </c>
      <c r="G472" s="172">
        <v>57</v>
      </c>
      <c r="H472" s="172" t="s">
        <v>564</v>
      </c>
      <c r="I472" s="172">
        <v>59</v>
      </c>
      <c r="J472" s="172" t="s">
        <v>564</v>
      </c>
      <c r="K472" s="173">
        <v>8.98</v>
      </c>
    </row>
    <row r="473" spans="1:11" x14ac:dyDescent="0.25">
      <c r="A473">
        <v>610106</v>
      </c>
      <c r="B473" t="s">
        <v>2839</v>
      </c>
      <c r="C473" t="s">
        <v>694</v>
      </c>
      <c r="D473" s="174">
        <v>0.49</v>
      </c>
      <c r="E473" s="172">
        <v>74</v>
      </c>
      <c r="F473" s="172" t="s">
        <v>533</v>
      </c>
      <c r="G473" s="172">
        <v>73</v>
      </c>
      <c r="H473" s="172" t="s">
        <v>533</v>
      </c>
      <c r="I473" s="172">
        <v>98</v>
      </c>
      <c r="J473" s="172" t="s">
        <v>534</v>
      </c>
      <c r="K473" s="173">
        <v>8.42</v>
      </c>
    </row>
    <row r="474" spans="1:11" x14ac:dyDescent="0.25">
      <c r="A474">
        <v>610129</v>
      </c>
      <c r="B474" t="s">
        <v>233</v>
      </c>
      <c r="C474" t="s">
        <v>6523</v>
      </c>
      <c r="D474" s="171" t="s">
        <v>6573</v>
      </c>
      <c r="E474" s="172">
        <v>40</v>
      </c>
      <c r="F474" s="172" t="s">
        <v>564</v>
      </c>
      <c r="G474" s="172">
        <v>62</v>
      </c>
      <c r="H474" s="172" t="s">
        <v>533</v>
      </c>
      <c r="I474" s="172">
        <v>66</v>
      </c>
      <c r="J474" s="172" t="s">
        <v>533</v>
      </c>
      <c r="K474" s="173">
        <v>8.69</v>
      </c>
    </row>
    <row r="475" spans="1:11" x14ac:dyDescent="0.25">
      <c r="A475">
        <v>610013</v>
      </c>
      <c r="B475" t="s">
        <v>316</v>
      </c>
      <c r="C475" t="s">
        <v>6523</v>
      </c>
      <c r="D475" s="174">
        <v>0.49</v>
      </c>
      <c r="E475" s="172">
        <v>43</v>
      </c>
      <c r="F475" s="172" t="s">
        <v>564</v>
      </c>
      <c r="G475" s="172">
        <v>63</v>
      </c>
      <c r="H475" s="172" t="s">
        <v>533</v>
      </c>
      <c r="I475" s="172">
        <v>43</v>
      </c>
      <c r="J475" s="172" t="s">
        <v>564</v>
      </c>
      <c r="K475" s="173">
        <v>8.59</v>
      </c>
    </row>
    <row r="476" spans="1:11" x14ac:dyDescent="0.25">
      <c r="A476">
        <v>610130</v>
      </c>
      <c r="B476" t="s">
        <v>312</v>
      </c>
      <c r="C476" t="s">
        <v>557</v>
      </c>
      <c r="D476" s="171" t="s">
        <v>6574</v>
      </c>
    </row>
    <row r="477" spans="1:11" x14ac:dyDescent="0.25">
      <c r="A477">
        <v>610131</v>
      </c>
      <c r="B477" t="s">
        <v>2887</v>
      </c>
      <c r="C477" t="s">
        <v>6522</v>
      </c>
      <c r="D477" s="171" t="s">
        <v>6574</v>
      </c>
    </row>
    <row r="478" spans="1:11" x14ac:dyDescent="0.25">
      <c r="A478">
        <v>400068</v>
      </c>
      <c r="B478" t="s">
        <v>1974</v>
      </c>
      <c r="C478" t="s">
        <v>6525</v>
      </c>
      <c r="D478" s="174">
        <v>0.51</v>
      </c>
      <c r="E478" s="172">
        <v>56</v>
      </c>
      <c r="F478" s="172" t="s">
        <v>564</v>
      </c>
      <c r="G478" s="172">
        <v>43</v>
      </c>
      <c r="H478" s="172" t="s">
        <v>564</v>
      </c>
      <c r="I478" s="172">
        <v>53</v>
      </c>
      <c r="J478" s="172" t="s">
        <v>564</v>
      </c>
      <c r="K478" s="173">
        <v>8.08</v>
      </c>
    </row>
    <row r="479" spans="1:11" x14ac:dyDescent="0.25">
      <c r="A479">
        <v>610132</v>
      </c>
      <c r="B479" t="s">
        <v>2892</v>
      </c>
      <c r="C479" t="s">
        <v>574</v>
      </c>
      <c r="D479" s="171" t="s">
        <v>6574</v>
      </c>
    </row>
    <row r="480" spans="1:11" x14ac:dyDescent="0.25">
      <c r="A480">
        <v>400069</v>
      </c>
      <c r="B480" t="s">
        <v>234</v>
      </c>
      <c r="C480" t="s">
        <v>6525</v>
      </c>
      <c r="D480" s="174">
        <v>0.53</v>
      </c>
      <c r="E480" s="172">
        <v>99</v>
      </c>
      <c r="F480" s="172" t="s">
        <v>534</v>
      </c>
      <c r="G480" s="172">
        <v>99</v>
      </c>
      <c r="H480" s="172" t="s">
        <v>534</v>
      </c>
      <c r="I480" s="172">
        <v>99</v>
      </c>
      <c r="J480" s="172" t="s">
        <v>534</v>
      </c>
      <c r="K480" s="173">
        <v>8.98</v>
      </c>
    </row>
    <row r="481" spans="1:11" x14ac:dyDescent="0.25">
      <c r="A481">
        <v>610135</v>
      </c>
      <c r="B481" t="s">
        <v>235</v>
      </c>
      <c r="C481" t="s">
        <v>544</v>
      </c>
      <c r="D481" s="174">
        <v>0.3</v>
      </c>
      <c r="E481" s="172">
        <v>27</v>
      </c>
      <c r="F481" s="172" t="s">
        <v>555</v>
      </c>
      <c r="G481" s="172">
        <v>26</v>
      </c>
      <c r="H481" s="172" t="s">
        <v>555</v>
      </c>
      <c r="I481" s="172">
        <v>58</v>
      </c>
      <c r="J481" s="172" t="s">
        <v>564</v>
      </c>
      <c r="K481" s="173">
        <v>8.1</v>
      </c>
    </row>
    <row r="482" spans="1:11" x14ac:dyDescent="0.25">
      <c r="A482">
        <v>610281</v>
      </c>
      <c r="B482" t="s">
        <v>236</v>
      </c>
      <c r="C482" t="s">
        <v>557</v>
      </c>
      <c r="D482" s="171" t="s">
        <v>6573</v>
      </c>
      <c r="E482" s="172">
        <v>39</v>
      </c>
      <c r="F482" s="172" t="s">
        <v>555</v>
      </c>
      <c r="G482" s="172">
        <v>18</v>
      </c>
      <c r="H482" s="172" t="s">
        <v>576</v>
      </c>
      <c r="I482" s="172">
        <v>60</v>
      </c>
      <c r="J482" s="172" t="s">
        <v>533</v>
      </c>
      <c r="K482" s="173">
        <v>8.4700000000000006</v>
      </c>
    </row>
    <row r="483" spans="1:11" x14ac:dyDescent="0.25">
      <c r="A483">
        <v>610136</v>
      </c>
      <c r="B483" t="s">
        <v>237</v>
      </c>
      <c r="C483" t="s">
        <v>562</v>
      </c>
      <c r="D483" s="174">
        <v>0.67</v>
      </c>
      <c r="E483" s="172">
        <v>47</v>
      </c>
      <c r="F483" s="172" t="s">
        <v>564</v>
      </c>
      <c r="G483" s="172">
        <v>58</v>
      </c>
      <c r="H483" s="172" t="s">
        <v>564</v>
      </c>
      <c r="I483" s="172">
        <v>46</v>
      </c>
      <c r="J483" s="172" t="s">
        <v>564</v>
      </c>
      <c r="K483" s="173">
        <v>8.44</v>
      </c>
    </row>
    <row r="484" spans="1:11" x14ac:dyDescent="0.25">
      <c r="A484">
        <v>610533</v>
      </c>
      <c r="B484" t="s">
        <v>238</v>
      </c>
      <c r="C484" t="s">
        <v>562</v>
      </c>
      <c r="D484" s="171" t="s">
        <v>6574</v>
      </c>
    </row>
    <row r="485" spans="1:11" x14ac:dyDescent="0.25">
      <c r="A485">
        <v>610229</v>
      </c>
      <c r="B485" t="s">
        <v>356</v>
      </c>
      <c r="C485" t="s">
        <v>591</v>
      </c>
      <c r="D485" s="171" t="s">
        <v>6574</v>
      </c>
    </row>
    <row r="486" spans="1:11" x14ac:dyDescent="0.25">
      <c r="A486">
        <v>400070</v>
      </c>
      <c r="B486" t="s">
        <v>3583</v>
      </c>
      <c r="C486" t="s">
        <v>6525</v>
      </c>
      <c r="D486" s="171" t="s">
        <v>6574</v>
      </c>
    </row>
    <row r="487" spans="1:11" x14ac:dyDescent="0.25">
      <c r="A487">
        <v>400109</v>
      </c>
      <c r="B487" t="s">
        <v>2112</v>
      </c>
      <c r="C487" t="s">
        <v>6525</v>
      </c>
      <c r="D487" s="171" t="s">
        <v>6574</v>
      </c>
    </row>
    <row r="488" spans="1:11" x14ac:dyDescent="0.25">
      <c r="A488">
        <v>609679</v>
      </c>
      <c r="B488" t="s">
        <v>2152</v>
      </c>
      <c r="C488" t="s">
        <v>6521</v>
      </c>
      <c r="D488" s="174">
        <v>0.53</v>
      </c>
      <c r="E488" s="172">
        <v>31</v>
      </c>
      <c r="F488" s="172" t="s">
        <v>555</v>
      </c>
      <c r="G488" s="172">
        <v>40</v>
      </c>
      <c r="H488" s="172" t="s">
        <v>564</v>
      </c>
      <c r="I488" s="172">
        <v>27</v>
      </c>
      <c r="J488" s="172" t="s">
        <v>555</v>
      </c>
      <c r="K488" s="173">
        <v>7.99</v>
      </c>
    </row>
    <row r="489" spans="1:11" x14ac:dyDescent="0.25">
      <c r="A489">
        <v>400071</v>
      </c>
      <c r="B489" t="s">
        <v>239</v>
      </c>
      <c r="C489" t="s">
        <v>6525</v>
      </c>
      <c r="D489" s="174">
        <v>0.73</v>
      </c>
      <c r="E489" s="172">
        <v>57</v>
      </c>
      <c r="F489" s="172" t="s">
        <v>564</v>
      </c>
      <c r="G489" s="172">
        <v>68</v>
      </c>
      <c r="H489" s="172" t="s">
        <v>533</v>
      </c>
      <c r="I489" s="172">
        <v>75</v>
      </c>
      <c r="J489" s="172" t="s">
        <v>533</v>
      </c>
      <c r="K489" s="173">
        <v>9.11</v>
      </c>
    </row>
    <row r="490" spans="1:11" x14ac:dyDescent="0.25">
      <c r="A490">
        <v>610137</v>
      </c>
      <c r="B490" t="s">
        <v>2902</v>
      </c>
      <c r="C490" t="s">
        <v>544</v>
      </c>
      <c r="D490" s="174">
        <v>0.36</v>
      </c>
      <c r="E490" s="172">
        <v>43</v>
      </c>
      <c r="F490" s="172" t="s">
        <v>564</v>
      </c>
      <c r="G490" s="172">
        <v>51</v>
      </c>
      <c r="H490" s="172" t="s">
        <v>564</v>
      </c>
      <c r="I490" s="172">
        <v>48</v>
      </c>
      <c r="J490" s="172" t="s">
        <v>564</v>
      </c>
      <c r="K490" s="173">
        <v>8.32</v>
      </c>
    </row>
    <row r="491" spans="1:11" x14ac:dyDescent="0.25">
      <c r="A491">
        <v>610138</v>
      </c>
      <c r="B491" t="s">
        <v>240</v>
      </c>
      <c r="C491" t="s">
        <v>562</v>
      </c>
      <c r="D491" s="174">
        <v>0.38</v>
      </c>
      <c r="E491" s="172">
        <v>55</v>
      </c>
      <c r="F491" s="172" t="s">
        <v>564</v>
      </c>
      <c r="G491" s="172">
        <v>43</v>
      </c>
      <c r="H491" s="172" t="s">
        <v>564</v>
      </c>
      <c r="I491" s="172">
        <v>36</v>
      </c>
      <c r="J491" s="172" t="s">
        <v>555</v>
      </c>
      <c r="K491" s="173">
        <v>8.9</v>
      </c>
    </row>
    <row r="492" spans="1:11" x14ac:dyDescent="0.25">
      <c r="A492">
        <v>610139</v>
      </c>
      <c r="B492" t="s">
        <v>241</v>
      </c>
      <c r="C492" t="s">
        <v>574</v>
      </c>
      <c r="D492" s="174">
        <v>0.41000000000000003</v>
      </c>
      <c r="E492" s="172">
        <v>43</v>
      </c>
      <c r="F492" s="172" t="s">
        <v>564</v>
      </c>
      <c r="G492" s="172">
        <v>29</v>
      </c>
      <c r="H492" s="172" t="s">
        <v>555</v>
      </c>
      <c r="I492" s="172">
        <v>21</v>
      </c>
      <c r="J492" s="172" t="s">
        <v>555</v>
      </c>
      <c r="K492" s="173">
        <v>7.25</v>
      </c>
    </row>
    <row r="493" spans="1:11" x14ac:dyDescent="0.25">
      <c r="A493">
        <v>610334</v>
      </c>
      <c r="B493" t="s">
        <v>335</v>
      </c>
      <c r="C493" t="s">
        <v>542</v>
      </c>
      <c r="D493" s="171" t="s">
        <v>6574</v>
      </c>
    </row>
    <row r="494" spans="1:11" x14ac:dyDescent="0.25">
      <c r="A494">
        <v>609941</v>
      </c>
      <c r="B494" t="s">
        <v>242</v>
      </c>
      <c r="C494" t="s">
        <v>621</v>
      </c>
      <c r="D494" s="174">
        <v>0.39</v>
      </c>
      <c r="E494" s="172">
        <v>45</v>
      </c>
      <c r="F494" s="172" t="s">
        <v>564</v>
      </c>
      <c r="G494" s="172">
        <v>35</v>
      </c>
      <c r="H494" s="172" t="s">
        <v>555</v>
      </c>
      <c r="I494" s="172">
        <v>59</v>
      </c>
      <c r="J494" s="172" t="s">
        <v>564</v>
      </c>
      <c r="K494" s="173">
        <v>7.16</v>
      </c>
    </row>
    <row r="495" spans="1:11" x14ac:dyDescent="0.25">
      <c r="A495">
        <v>610141</v>
      </c>
      <c r="B495" t="s">
        <v>243</v>
      </c>
      <c r="C495" t="s">
        <v>613</v>
      </c>
      <c r="D495" s="174">
        <v>0.37</v>
      </c>
      <c r="E495" s="172">
        <v>54</v>
      </c>
      <c r="F495" s="172" t="s">
        <v>564</v>
      </c>
      <c r="G495" s="172">
        <v>55</v>
      </c>
      <c r="H495" s="172" t="s">
        <v>564</v>
      </c>
      <c r="I495" s="172">
        <v>8</v>
      </c>
      <c r="J495" s="172" t="s">
        <v>576</v>
      </c>
      <c r="K495" s="173">
        <v>9.19</v>
      </c>
    </row>
    <row r="496" spans="1:11" x14ac:dyDescent="0.25">
      <c r="A496">
        <v>610142</v>
      </c>
      <c r="B496" t="s">
        <v>2910</v>
      </c>
      <c r="C496" t="s">
        <v>550</v>
      </c>
      <c r="D496" s="174">
        <v>0.31</v>
      </c>
      <c r="E496" s="172">
        <v>19</v>
      </c>
      <c r="F496" s="172" t="s">
        <v>576</v>
      </c>
      <c r="G496" s="172">
        <v>44</v>
      </c>
      <c r="H496" s="172" t="s">
        <v>564</v>
      </c>
      <c r="I496" s="172">
        <v>20</v>
      </c>
      <c r="J496" s="172" t="s">
        <v>555</v>
      </c>
      <c r="K496" s="173">
        <v>8.06</v>
      </c>
    </row>
    <row r="497" spans="1:11" x14ac:dyDescent="0.25">
      <c r="A497">
        <v>610143</v>
      </c>
      <c r="B497" t="s">
        <v>244</v>
      </c>
      <c r="C497" t="s">
        <v>550</v>
      </c>
      <c r="D497" s="171" t="s">
        <v>6574</v>
      </c>
    </row>
    <row r="498" spans="1:11" x14ac:dyDescent="0.25">
      <c r="A498">
        <v>610144</v>
      </c>
      <c r="B498" t="s">
        <v>245</v>
      </c>
      <c r="C498" t="s">
        <v>562</v>
      </c>
      <c r="D498" s="171" t="s">
        <v>6574</v>
      </c>
    </row>
    <row r="499" spans="1:11" x14ac:dyDescent="0.25">
      <c r="A499">
        <v>610145</v>
      </c>
      <c r="B499" t="s">
        <v>246</v>
      </c>
      <c r="C499" t="s">
        <v>544</v>
      </c>
      <c r="D499" s="171" t="s">
        <v>6574</v>
      </c>
    </row>
    <row r="500" spans="1:11" x14ac:dyDescent="0.25">
      <c r="A500">
        <v>610146</v>
      </c>
      <c r="B500" t="s">
        <v>247</v>
      </c>
      <c r="C500" t="s">
        <v>557</v>
      </c>
      <c r="D500" s="174">
        <v>0.44</v>
      </c>
      <c r="E500" s="172">
        <v>50</v>
      </c>
      <c r="F500" s="172" t="s">
        <v>564</v>
      </c>
      <c r="G500" s="172">
        <v>45</v>
      </c>
      <c r="H500" s="172" t="s">
        <v>564</v>
      </c>
      <c r="I500" s="172">
        <v>36</v>
      </c>
      <c r="J500" s="172" t="s">
        <v>555</v>
      </c>
      <c r="K500" s="173">
        <v>7.18</v>
      </c>
    </row>
    <row r="501" spans="1:11" x14ac:dyDescent="0.25">
      <c r="A501">
        <v>609682</v>
      </c>
      <c r="B501" t="s">
        <v>2158</v>
      </c>
      <c r="C501" t="s">
        <v>540</v>
      </c>
      <c r="D501" s="171" t="s">
        <v>6574</v>
      </c>
    </row>
    <row r="502" spans="1:11" x14ac:dyDescent="0.25">
      <c r="A502">
        <v>610390</v>
      </c>
      <c r="B502" t="s">
        <v>3153</v>
      </c>
      <c r="C502" t="s">
        <v>6521</v>
      </c>
      <c r="D502" s="174">
        <v>0.37</v>
      </c>
      <c r="E502" s="172">
        <v>71</v>
      </c>
      <c r="F502" s="172" t="s">
        <v>533</v>
      </c>
      <c r="G502" s="172">
        <v>70</v>
      </c>
      <c r="H502" s="172" t="s">
        <v>533</v>
      </c>
      <c r="I502" s="172">
        <v>61</v>
      </c>
      <c r="J502" s="172" t="s">
        <v>533</v>
      </c>
      <c r="K502" s="173">
        <v>9.2799999999999994</v>
      </c>
    </row>
    <row r="503" spans="1:11" x14ac:dyDescent="0.25">
      <c r="A503">
        <v>610374</v>
      </c>
      <c r="B503" t="s">
        <v>334</v>
      </c>
      <c r="C503" t="s">
        <v>540</v>
      </c>
      <c r="D503" s="171" t="s">
        <v>6574</v>
      </c>
    </row>
    <row r="504" spans="1:11" x14ac:dyDescent="0.25">
      <c r="A504">
        <v>609707</v>
      </c>
      <c r="B504" t="s">
        <v>2186</v>
      </c>
      <c r="C504" t="s">
        <v>540</v>
      </c>
      <c r="D504" s="174">
        <v>0.33</v>
      </c>
      <c r="E504" s="172">
        <v>45</v>
      </c>
      <c r="F504" s="172" t="s">
        <v>564</v>
      </c>
      <c r="G504" s="172">
        <v>34</v>
      </c>
      <c r="H504" s="172" t="s">
        <v>555</v>
      </c>
      <c r="I504" s="172">
        <v>29</v>
      </c>
      <c r="J504" s="172" t="s">
        <v>555</v>
      </c>
      <c r="K504" s="173">
        <v>6.03</v>
      </c>
    </row>
    <row r="505" spans="1:11" x14ac:dyDescent="0.25">
      <c r="A505">
        <v>610256</v>
      </c>
      <c r="B505" t="s">
        <v>248</v>
      </c>
      <c r="C505" t="s">
        <v>550</v>
      </c>
      <c r="D505" s="174">
        <v>0.43</v>
      </c>
      <c r="E505" s="172">
        <v>88</v>
      </c>
      <c r="F505" s="172" t="s">
        <v>534</v>
      </c>
      <c r="G505" s="172">
        <v>42</v>
      </c>
      <c r="H505" s="172" t="s">
        <v>564</v>
      </c>
      <c r="I505" s="172">
        <v>77</v>
      </c>
      <c r="J505" s="172" t="s">
        <v>533</v>
      </c>
      <c r="K505" s="173">
        <v>7.51</v>
      </c>
    </row>
    <row r="506" spans="1:11" x14ac:dyDescent="0.25">
      <c r="A506">
        <v>610147</v>
      </c>
      <c r="B506" t="s">
        <v>249</v>
      </c>
      <c r="C506" t="s">
        <v>613</v>
      </c>
      <c r="D506" s="174">
        <v>0.55000000000000004</v>
      </c>
      <c r="E506" s="172">
        <v>65</v>
      </c>
      <c r="F506" s="172" t="s">
        <v>533</v>
      </c>
      <c r="G506" s="172">
        <v>56</v>
      </c>
      <c r="H506" s="172" t="s">
        <v>564</v>
      </c>
      <c r="I506" s="172">
        <v>59</v>
      </c>
      <c r="J506" s="172" t="s">
        <v>564</v>
      </c>
      <c r="K506" s="173">
        <v>9.15</v>
      </c>
    </row>
    <row r="507" spans="1:11" x14ac:dyDescent="0.25">
      <c r="A507">
        <v>609728</v>
      </c>
      <c r="B507" t="s">
        <v>366</v>
      </c>
      <c r="C507" t="s">
        <v>6521</v>
      </c>
      <c r="D507" s="171" t="s">
        <v>6574</v>
      </c>
    </row>
    <row r="508" spans="1:11" x14ac:dyDescent="0.25">
      <c r="A508">
        <v>400096</v>
      </c>
      <c r="B508" t="s">
        <v>327</v>
      </c>
      <c r="C508" t="s">
        <v>6525</v>
      </c>
      <c r="D508" s="174">
        <v>0.36</v>
      </c>
      <c r="E508" s="172">
        <v>96</v>
      </c>
      <c r="F508" s="172" t="s">
        <v>534</v>
      </c>
      <c r="G508" s="172">
        <v>99</v>
      </c>
      <c r="H508" s="172" t="s">
        <v>534</v>
      </c>
      <c r="I508" s="172">
        <v>88</v>
      </c>
      <c r="J508" s="172" t="s">
        <v>534</v>
      </c>
      <c r="K508" s="173">
        <v>9.65</v>
      </c>
    </row>
    <row r="509" spans="1:11" x14ac:dyDescent="0.25">
      <c r="A509">
        <v>610308</v>
      </c>
      <c r="B509" t="s">
        <v>3075</v>
      </c>
      <c r="C509" t="s">
        <v>591</v>
      </c>
      <c r="D509" s="171" t="s">
        <v>6574</v>
      </c>
    </row>
    <row r="510" spans="1:11" x14ac:dyDescent="0.25">
      <c r="A510">
        <v>610152</v>
      </c>
      <c r="B510" t="s">
        <v>250</v>
      </c>
      <c r="C510" t="s">
        <v>557</v>
      </c>
      <c r="D510" s="174">
        <v>0.5</v>
      </c>
      <c r="E510" s="172">
        <v>72</v>
      </c>
      <c r="F510" s="172" t="s">
        <v>533</v>
      </c>
      <c r="G510" s="172">
        <v>41</v>
      </c>
      <c r="H510" s="172" t="s">
        <v>564</v>
      </c>
      <c r="I510" s="172">
        <v>55</v>
      </c>
      <c r="J510" s="172" t="s">
        <v>564</v>
      </c>
      <c r="K510" s="173">
        <v>7.62</v>
      </c>
    </row>
    <row r="511" spans="1:11" x14ac:dyDescent="0.25">
      <c r="A511">
        <v>610125</v>
      </c>
      <c r="B511" t="s">
        <v>2877</v>
      </c>
      <c r="C511" t="s">
        <v>6523</v>
      </c>
      <c r="D511" s="171" t="s">
        <v>6574</v>
      </c>
    </row>
    <row r="512" spans="1:11" x14ac:dyDescent="0.25">
      <c r="A512">
        <v>610153</v>
      </c>
      <c r="B512" t="s">
        <v>347</v>
      </c>
      <c r="C512" t="s">
        <v>621</v>
      </c>
      <c r="D512" s="174">
        <v>0.63</v>
      </c>
      <c r="E512" s="172">
        <v>29</v>
      </c>
      <c r="F512" s="172" t="s">
        <v>555</v>
      </c>
      <c r="G512" s="172">
        <v>41</v>
      </c>
      <c r="H512" s="172" t="s">
        <v>564</v>
      </c>
      <c r="I512" s="172">
        <v>38</v>
      </c>
      <c r="J512" s="172" t="s">
        <v>555</v>
      </c>
      <c r="K512" s="173">
        <v>7.22</v>
      </c>
    </row>
    <row r="513" spans="1:11" x14ac:dyDescent="0.25">
      <c r="A513">
        <v>610342</v>
      </c>
      <c r="B513" t="s">
        <v>357</v>
      </c>
      <c r="C513" t="s">
        <v>591</v>
      </c>
      <c r="D513" s="174">
        <v>0.38</v>
      </c>
      <c r="E513" s="172">
        <v>37</v>
      </c>
      <c r="F513" s="172" t="s">
        <v>555</v>
      </c>
      <c r="G513" s="172">
        <v>67</v>
      </c>
      <c r="H513" s="172" t="s">
        <v>533</v>
      </c>
      <c r="I513" s="172">
        <v>49</v>
      </c>
      <c r="J513" s="172" t="s">
        <v>564</v>
      </c>
      <c r="K513" s="173">
        <v>8.2899999999999991</v>
      </c>
    </row>
    <row r="514" spans="1:11" x14ac:dyDescent="0.25">
      <c r="A514">
        <v>610250</v>
      </c>
      <c r="B514" t="s">
        <v>251</v>
      </c>
      <c r="C514" t="s">
        <v>562</v>
      </c>
      <c r="D514" s="174">
        <v>0.4</v>
      </c>
      <c r="E514" s="172">
        <v>40</v>
      </c>
      <c r="F514" s="172" t="s">
        <v>564</v>
      </c>
      <c r="G514" s="172">
        <v>51</v>
      </c>
      <c r="H514" s="172" t="s">
        <v>564</v>
      </c>
      <c r="I514" s="172">
        <v>25</v>
      </c>
      <c r="J514" s="172" t="s">
        <v>555</v>
      </c>
      <c r="K514" s="173">
        <v>8.67</v>
      </c>
    </row>
    <row r="515" spans="1:11" x14ac:dyDescent="0.25">
      <c r="A515">
        <v>610226</v>
      </c>
      <c r="B515" t="s">
        <v>252</v>
      </c>
      <c r="C515" t="s">
        <v>529</v>
      </c>
      <c r="D515" s="174">
        <v>0.48</v>
      </c>
      <c r="E515" s="172">
        <v>29</v>
      </c>
      <c r="F515" s="172" t="s">
        <v>555</v>
      </c>
      <c r="G515" s="172">
        <v>58</v>
      </c>
      <c r="H515" s="172" t="s">
        <v>564</v>
      </c>
      <c r="I515" s="172">
        <v>55</v>
      </c>
      <c r="J515" s="172" t="s">
        <v>564</v>
      </c>
      <c r="K515" s="173">
        <v>8.44</v>
      </c>
    </row>
    <row r="516" spans="1:11" x14ac:dyDescent="0.25">
      <c r="A516">
        <v>610017</v>
      </c>
      <c r="B516" t="s">
        <v>253</v>
      </c>
      <c r="C516" t="s">
        <v>6523</v>
      </c>
      <c r="D516" s="174">
        <v>0.44</v>
      </c>
      <c r="E516" s="172">
        <v>7</v>
      </c>
      <c r="F516" s="172" t="s">
        <v>576</v>
      </c>
      <c r="G516" s="172">
        <v>42</v>
      </c>
      <c r="H516" s="172" t="s">
        <v>564</v>
      </c>
      <c r="I516" s="172">
        <v>21</v>
      </c>
      <c r="J516" s="172" t="s">
        <v>555</v>
      </c>
      <c r="K516" s="173">
        <v>8.34</v>
      </c>
    </row>
    <row r="517" spans="1:11" x14ac:dyDescent="0.25">
      <c r="A517">
        <v>610155</v>
      </c>
      <c r="B517" t="s">
        <v>337</v>
      </c>
      <c r="C517" t="s">
        <v>544</v>
      </c>
      <c r="D517" s="174">
        <v>0.42</v>
      </c>
      <c r="E517" s="172">
        <v>81</v>
      </c>
      <c r="F517" s="172" t="s">
        <v>534</v>
      </c>
      <c r="G517" s="172">
        <v>77</v>
      </c>
      <c r="H517" s="172" t="s">
        <v>533</v>
      </c>
      <c r="I517" s="172">
        <v>71</v>
      </c>
      <c r="J517" s="172" t="s">
        <v>533</v>
      </c>
      <c r="K517" s="173">
        <v>9.5299999999999994</v>
      </c>
    </row>
    <row r="518" spans="1:11" x14ac:dyDescent="0.25">
      <c r="A518">
        <v>610157</v>
      </c>
      <c r="B518" t="s">
        <v>254</v>
      </c>
      <c r="C518" t="s">
        <v>529</v>
      </c>
      <c r="D518" s="171" t="s">
        <v>6574</v>
      </c>
    </row>
    <row r="519" spans="1:11" x14ac:dyDescent="0.25">
      <c r="A519">
        <v>610158</v>
      </c>
      <c r="B519" t="s">
        <v>2924</v>
      </c>
      <c r="C519" t="s">
        <v>6522</v>
      </c>
      <c r="D519" s="174">
        <v>0.65</v>
      </c>
      <c r="E519" s="172">
        <v>20</v>
      </c>
      <c r="F519" s="172" t="s">
        <v>555</v>
      </c>
      <c r="G519" s="172">
        <v>38</v>
      </c>
      <c r="H519" s="172" t="s">
        <v>555</v>
      </c>
      <c r="I519" s="172">
        <v>46</v>
      </c>
      <c r="J519" s="172" t="s">
        <v>564</v>
      </c>
      <c r="K519" s="173">
        <v>7.82</v>
      </c>
    </row>
    <row r="520" spans="1:11" x14ac:dyDescent="0.25">
      <c r="A520">
        <v>610159</v>
      </c>
      <c r="B520" t="s">
        <v>2929</v>
      </c>
      <c r="C520" t="s">
        <v>544</v>
      </c>
      <c r="D520" s="171" t="s">
        <v>6574</v>
      </c>
    </row>
    <row r="521" spans="1:11" x14ac:dyDescent="0.25">
      <c r="A521">
        <v>610178</v>
      </c>
      <c r="B521" t="s">
        <v>255</v>
      </c>
      <c r="C521" t="s">
        <v>574</v>
      </c>
      <c r="D521" s="174">
        <v>0.33</v>
      </c>
      <c r="E521" s="172">
        <v>82</v>
      </c>
      <c r="F521" s="172" t="s">
        <v>534</v>
      </c>
      <c r="G521" s="172">
        <v>65</v>
      </c>
      <c r="H521" s="172" t="s">
        <v>533</v>
      </c>
      <c r="I521" s="172">
        <v>54</v>
      </c>
      <c r="J521" s="172" t="s">
        <v>564</v>
      </c>
      <c r="K521" s="173">
        <v>8.3800000000000008</v>
      </c>
    </row>
    <row r="522" spans="1:11" x14ac:dyDescent="0.25">
      <c r="A522">
        <v>610297</v>
      </c>
      <c r="B522" t="s">
        <v>256</v>
      </c>
      <c r="C522" t="s">
        <v>536</v>
      </c>
      <c r="D522" s="171" t="s">
        <v>6574</v>
      </c>
    </row>
    <row r="523" spans="1:11" x14ac:dyDescent="0.25">
      <c r="A523">
        <v>610165</v>
      </c>
      <c r="B523" t="s">
        <v>257</v>
      </c>
      <c r="C523" t="s">
        <v>562</v>
      </c>
      <c r="D523" s="171" t="s">
        <v>6573</v>
      </c>
      <c r="E523" s="172">
        <v>31</v>
      </c>
      <c r="F523" s="172" t="s">
        <v>555</v>
      </c>
      <c r="G523" s="172">
        <v>62</v>
      </c>
      <c r="H523" s="172" t="s">
        <v>533</v>
      </c>
      <c r="I523" s="172">
        <v>54</v>
      </c>
      <c r="J523" s="172" t="s">
        <v>564</v>
      </c>
      <c r="K523" s="173">
        <v>8.2899999999999991</v>
      </c>
    </row>
    <row r="524" spans="1:11" x14ac:dyDescent="0.25">
      <c r="A524">
        <v>609729</v>
      </c>
      <c r="B524" t="s">
        <v>2252</v>
      </c>
      <c r="C524" t="s">
        <v>6521</v>
      </c>
      <c r="D524" s="171" t="s">
        <v>6574</v>
      </c>
    </row>
    <row r="525" spans="1:11" x14ac:dyDescent="0.25">
      <c r="A525">
        <v>609730</v>
      </c>
      <c r="B525" t="s">
        <v>369</v>
      </c>
      <c r="C525" t="s">
        <v>6521</v>
      </c>
      <c r="D525" s="171" t="s">
        <v>6574</v>
      </c>
    </row>
    <row r="526" spans="1:11" x14ac:dyDescent="0.25">
      <c r="A526">
        <v>610167</v>
      </c>
      <c r="B526" t="s">
        <v>258</v>
      </c>
      <c r="C526" t="s">
        <v>558</v>
      </c>
      <c r="D526" s="174">
        <v>0.63</v>
      </c>
      <c r="E526" s="172">
        <v>41</v>
      </c>
      <c r="F526" s="172" t="s">
        <v>564</v>
      </c>
      <c r="G526" s="172">
        <v>39</v>
      </c>
      <c r="H526" s="172" t="s">
        <v>555</v>
      </c>
      <c r="I526" s="172">
        <v>53</v>
      </c>
      <c r="J526" s="172" t="s">
        <v>564</v>
      </c>
      <c r="K526" s="173">
        <v>8.6999999999999993</v>
      </c>
    </row>
    <row r="527" spans="1:11" x14ac:dyDescent="0.25">
      <c r="A527">
        <v>400073</v>
      </c>
      <c r="B527" t="s">
        <v>1989</v>
      </c>
      <c r="C527" t="s">
        <v>6525</v>
      </c>
      <c r="D527" s="171" t="s">
        <v>6574</v>
      </c>
    </row>
    <row r="528" spans="1:11" x14ac:dyDescent="0.25">
      <c r="A528">
        <v>400072</v>
      </c>
      <c r="B528" t="s">
        <v>1985</v>
      </c>
      <c r="C528" t="s">
        <v>6525</v>
      </c>
      <c r="D528" s="171" t="s">
        <v>6574</v>
      </c>
    </row>
    <row r="529" spans="1:11" x14ac:dyDescent="0.25">
      <c r="A529">
        <v>400074</v>
      </c>
      <c r="B529" t="s">
        <v>1994</v>
      </c>
      <c r="C529" t="s">
        <v>6525</v>
      </c>
      <c r="D529" s="171" t="s">
        <v>6574</v>
      </c>
    </row>
    <row r="530" spans="1:11" x14ac:dyDescent="0.25">
      <c r="A530">
        <v>610081</v>
      </c>
      <c r="B530" t="s">
        <v>259</v>
      </c>
      <c r="C530" t="s">
        <v>558</v>
      </c>
      <c r="D530" s="174">
        <v>0.31</v>
      </c>
      <c r="E530" s="172">
        <v>57</v>
      </c>
      <c r="F530" s="172" t="s">
        <v>564</v>
      </c>
      <c r="G530" s="172">
        <v>39</v>
      </c>
      <c r="H530" s="172" t="s">
        <v>555</v>
      </c>
      <c r="I530" s="172">
        <v>39</v>
      </c>
      <c r="J530" s="172" t="s">
        <v>555</v>
      </c>
      <c r="K530" s="173">
        <v>9.2899999999999991</v>
      </c>
    </row>
    <row r="531" spans="1:11" x14ac:dyDescent="0.25">
      <c r="A531">
        <v>610172</v>
      </c>
      <c r="B531" t="s">
        <v>260</v>
      </c>
      <c r="C531" t="s">
        <v>694</v>
      </c>
      <c r="D531" s="174">
        <v>0.49</v>
      </c>
      <c r="E531" s="172">
        <v>62</v>
      </c>
      <c r="F531" s="172" t="s">
        <v>533</v>
      </c>
      <c r="G531" s="172">
        <v>63</v>
      </c>
      <c r="H531" s="172" t="s">
        <v>533</v>
      </c>
      <c r="I531" s="172">
        <v>68</v>
      </c>
      <c r="J531" s="172" t="s">
        <v>533</v>
      </c>
      <c r="K531" s="173">
        <v>7.78</v>
      </c>
    </row>
    <row r="532" spans="1:11" x14ac:dyDescent="0.25">
      <c r="A532">
        <v>610173</v>
      </c>
      <c r="B532" t="s">
        <v>261</v>
      </c>
      <c r="C532" t="s">
        <v>621</v>
      </c>
      <c r="D532" s="174">
        <v>0.68</v>
      </c>
      <c r="E532" s="172">
        <v>68</v>
      </c>
      <c r="F532" s="172" t="s">
        <v>533</v>
      </c>
      <c r="G532" s="172">
        <v>43</v>
      </c>
      <c r="H532" s="172" t="s">
        <v>564</v>
      </c>
      <c r="I532" s="172">
        <v>66</v>
      </c>
      <c r="J532" s="172" t="s">
        <v>533</v>
      </c>
      <c r="K532" s="173">
        <v>8.08</v>
      </c>
    </row>
    <row r="533" spans="1:11" x14ac:dyDescent="0.25">
      <c r="A533">
        <v>610174</v>
      </c>
      <c r="B533" t="s">
        <v>262</v>
      </c>
      <c r="C533" t="s">
        <v>558</v>
      </c>
      <c r="D533" s="171" t="s">
        <v>6573</v>
      </c>
      <c r="E533" s="172">
        <v>31</v>
      </c>
      <c r="F533" s="172" t="s">
        <v>555</v>
      </c>
      <c r="G533" s="172">
        <v>50</v>
      </c>
      <c r="H533" s="172" t="s">
        <v>564</v>
      </c>
      <c r="I533" s="172">
        <v>47</v>
      </c>
      <c r="J533" s="172" t="s">
        <v>564</v>
      </c>
      <c r="K533" s="173">
        <v>8.57</v>
      </c>
    </row>
    <row r="534" spans="1:11" x14ac:dyDescent="0.25">
      <c r="A534">
        <v>610559</v>
      </c>
      <c r="B534" t="s">
        <v>6504</v>
      </c>
      <c r="C534" t="s">
        <v>558</v>
      </c>
      <c r="D534" s="171" t="s">
        <v>6573</v>
      </c>
      <c r="E534" s="172">
        <v>34</v>
      </c>
      <c r="F534" s="172" t="s">
        <v>555</v>
      </c>
      <c r="G534" s="172">
        <v>26</v>
      </c>
      <c r="H534" s="172" t="s">
        <v>555</v>
      </c>
      <c r="I534" s="172">
        <v>73</v>
      </c>
      <c r="J534" s="172" t="s">
        <v>533</v>
      </c>
      <c r="K534" s="173">
        <v>8.64</v>
      </c>
    </row>
    <row r="535" spans="1:11" x14ac:dyDescent="0.25">
      <c r="A535">
        <v>610175</v>
      </c>
      <c r="B535" t="s">
        <v>263</v>
      </c>
      <c r="C535" t="s">
        <v>550</v>
      </c>
      <c r="D535" s="174">
        <v>0.53</v>
      </c>
      <c r="E535" s="172">
        <v>68</v>
      </c>
      <c r="F535" s="172" t="s">
        <v>533</v>
      </c>
      <c r="G535" s="172">
        <v>59</v>
      </c>
      <c r="H535" s="172" t="s">
        <v>564</v>
      </c>
      <c r="I535" s="172">
        <v>47</v>
      </c>
      <c r="J535" s="172" t="s">
        <v>564</v>
      </c>
      <c r="K535" s="173">
        <v>8.17</v>
      </c>
    </row>
    <row r="536" spans="1:11" x14ac:dyDescent="0.25">
      <c r="A536">
        <v>610176</v>
      </c>
      <c r="B536" t="s">
        <v>264</v>
      </c>
      <c r="C536" t="s">
        <v>565</v>
      </c>
      <c r="D536" s="171" t="s">
        <v>6573</v>
      </c>
      <c r="E536" s="172">
        <v>43</v>
      </c>
      <c r="F536" s="172" t="s">
        <v>564</v>
      </c>
      <c r="G536" s="172">
        <v>39</v>
      </c>
      <c r="H536" s="172" t="s">
        <v>555</v>
      </c>
      <c r="I536" s="172">
        <v>53</v>
      </c>
      <c r="J536" s="172" t="s">
        <v>564</v>
      </c>
      <c r="K536" s="173">
        <v>7.27</v>
      </c>
    </row>
    <row r="537" spans="1:11" x14ac:dyDescent="0.25">
      <c r="A537">
        <v>609692</v>
      </c>
      <c r="B537" t="s">
        <v>2167</v>
      </c>
      <c r="C537" t="s">
        <v>536</v>
      </c>
      <c r="D537" s="171" t="s">
        <v>6574</v>
      </c>
    </row>
    <row r="538" spans="1:11" x14ac:dyDescent="0.25">
      <c r="A538">
        <v>609750</v>
      </c>
      <c r="B538" t="s">
        <v>714</v>
      </c>
      <c r="C538" t="s">
        <v>718</v>
      </c>
      <c r="D538" s="174">
        <v>0.41000000000000003</v>
      </c>
      <c r="E538" s="172">
        <v>63</v>
      </c>
      <c r="F538" s="172" t="s">
        <v>533</v>
      </c>
      <c r="G538" s="172">
        <v>45</v>
      </c>
      <c r="H538" s="172" t="s">
        <v>564</v>
      </c>
      <c r="I538" s="172">
        <v>83</v>
      </c>
      <c r="J538" s="172" t="s">
        <v>534</v>
      </c>
      <c r="K538" s="173">
        <v>9.59</v>
      </c>
    </row>
    <row r="539" spans="1:11" x14ac:dyDescent="0.25">
      <c r="A539">
        <v>610177</v>
      </c>
      <c r="B539" t="s">
        <v>2943</v>
      </c>
      <c r="C539" t="s">
        <v>591</v>
      </c>
      <c r="D539" s="171" t="s">
        <v>6574</v>
      </c>
    </row>
    <row r="540" spans="1:11" x14ac:dyDescent="0.25">
      <c r="A540">
        <v>610534</v>
      </c>
      <c r="B540" t="s">
        <v>265</v>
      </c>
      <c r="C540" t="s">
        <v>562</v>
      </c>
      <c r="D540" s="171" t="s">
        <v>6573</v>
      </c>
      <c r="E540" s="172">
        <v>96</v>
      </c>
      <c r="F540" s="172" t="s">
        <v>534</v>
      </c>
      <c r="G540" s="172">
        <v>70</v>
      </c>
      <c r="H540" s="172" t="s">
        <v>533</v>
      </c>
      <c r="I540" s="172">
        <v>62</v>
      </c>
      <c r="J540" s="172" t="s">
        <v>533</v>
      </c>
      <c r="K540" s="173">
        <v>9.67</v>
      </c>
    </row>
    <row r="541" spans="1:11" x14ac:dyDescent="0.25">
      <c r="A541">
        <v>609978</v>
      </c>
      <c r="B541" t="s">
        <v>2649</v>
      </c>
      <c r="C541" t="s">
        <v>574</v>
      </c>
      <c r="D541" s="174">
        <v>0.44</v>
      </c>
      <c r="E541" s="172">
        <v>63</v>
      </c>
      <c r="F541" s="172" t="s">
        <v>533</v>
      </c>
      <c r="G541" s="172">
        <v>44</v>
      </c>
      <c r="H541" s="172" t="s">
        <v>564</v>
      </c>
      <c r="I541" s="172">
        <v>51</v>
      </c>
      <c r="J541" s="172" t="s">
        <v>564</v>
      </c>
      <c r="K541" s="173">
        <v>7.92</v>
      </c>
    </row>
    <row r="542" spans="1:11" x14ac:dyDescent="0.25">
      <c r="A542">
        <v>610179</v>
      </c>
      <c r="B542" t="s">
        <v>336</v>
      </c>
      <c r="C542" t="s">
        <v>544</v>
      </c>
      <c r="D542" s="174">
        <v>0.5</v>
      </c>
      <c r="E542" s="172">
        <v>52</v>
      </c>
      <c r="F542" s="172" t="s">
        <v>564</v>
      </c>
      <c r="G542" s="172">
        <v>48</v>
      </c>
      <c r="H542" s="172" t="s">
        <v>564</v>
      </c>
      <c r="I542" s="172">
        <v>55</v>
      </c>
      <c r="J542" s="172" t="s">
        <v>564</v>
      </c>
      <c r="K542" s="173">
        <v>8.84</v>
      </c>
    </row>
    <row r="543" spans="1:11" x14ac:dyDescent="0.25">
      <c r="A543">
        <v>610180</v>
      </c>
      <c r="B543" t="s">
        <v>266</v>
      </c>
      <c r="C543" t="s">
        <v>591</v>
      </c>
      <c r="D543" s="174">
        <v>0.56000000000000005</v>
      </c>
      <c r="E543" s="172">
        <v>28</v>
      </c>
      <c r="F543" s="172" t="s">
        <v>555</v>
      </c>
      <c r="G543" s="172">
        <v>25</v>
      </c>
      <c r="H543" s="172" t="s">
        <v>555</v>
      </c>
      <c r="I543" s="172">
        <v>49</v>
      </c>
      <c r="J543" s="172" t="s">
        <v>564</v>
      </c>
      <c r="K543" s="173">
        <v>7.41</v>
      </c>
    </row>
    <row r="544" spans="1:11" x14ac:dyDescent="0.25">
      <c r="A544">
        <v>610182</v>
      </c>
      <c r="B544" t="s">
        <v>267</v>
      </c>
      <c r="C544" t="s">
        <v>544</v>
      </c>
      <c r="D544" s="174">
        <v>0.46</v>
      </c>
      <c r="E544" s="172">
        <v>65</v>
      </c>
      <c r="F544" s="172" t="s">
        <v>533</v>
      </c>
      <c r="G544" s="172">
        <v>57</v>
      </c>
      <c r="H544" s="172" t="s">
        <v>564</v>
      </c>
      <c r="I544" s="172">
        <v>69</v>
      </c>
      <c r="J544" s="172" t="s">
        <v>533</v>
      </c>
      <c r="K544" s="173">
        <v>9.3800000000000008</v>
      </c>
    </row>
    <row r="545" spans="1:11" x14ac:dyDescent="0.25">
      <c r="A545">
        <v>610543</v>
      </c>
      <c r="B545" t="s">
        <v>268</v>
      </c>
      <c r="C545" t="s">
        <v>694</v>
      </c>
      <c r="D545" s="174">
        <v>0.43</v>
      </c>
      <c r="E545" s="172">
        <v>43</v>
      </c>
      <c r="F545" s="172" t="s">
        <v>564</v>
      </c>
      <c r="G545" s="172">
        <v>44</v>
      </c>
      <c r="H545" s="172" t="s">
        <v>564</v>
      </c>
      <c r="I545" s="172">
        <v>68</v>
      </c>
      <c r="J545" s="172" t="s">
        <v>533</v>
      </c>
      <c r="K545" s="173">
        <v>8.41</v>
      </c>
    </row>
    <row r="546" spans="1:11" x14ac:dyDescent="0.25">
      <c r="A546">
        <v>609990</v>
      </c>
      <c r="B546" t="s">
        <v>269</v>
      </c>
      <c r="C546" t="s">
        <v>550</v>
      </c>
      <c r="D546" s="174">
        <v>0.5</v>
      </c>
      <c r="E546" s="172">
        <v>19</v>
      </c>
      <c r="F546" s="172" t="s">
        <v>576</v>
      </c>
      <c r="G546" s="172">
        <v>4</v>
      </c>
      <c r="H546" s="172" t="s">
        <v>576</v>
      </c>
      <c r="I546" s="172">
        <v>4</v>
      </c>
      <c r="J546" s="172" t="s">
        <v>576</v>
      </c>
      <c r="K546" s="173">
        <v>8.26</v>
      </c>
    </row>
    <row r="547" spans="1:11" x14ac:dyDescent="0.25">
      <c r="A547">
        <v>610547</v>
      </c>
      <c r="B547" t="s">
        <v>3226</v>
      </c>
      <c r="C547" t="s">
        <v>536</v>
      </c>
      <c r="D547" s="174">
        <v>0.4</v>
      </c>
      <c r="E547" s="172">
        <v>51</v>
      </c>
      <c r="F547" s="172" t="s">
        <v>564</v>
      </c>
      <c r="G547" s="172">
        <v>43</v>
      </c>
      <c r="H547" s="172" t="s">
        <v>564</v>
      </c>
      <c r="I547" s="172">
        <v>83</v>
      </c>
      <c r="J547" s="172" t="s">
        <v>534</v>
      </c>
      <c r="K547" s="173">
        <v>7.85</v>
      </c>
    </row>
    <row r="548" spans="1:11" x14ac:dyDescent="0.25">
      <c r="A548">
        <v>610530</v>
      </c>
      <c r="B548" t="s">
        <v>270</v>
      </c>
      <c r="C548" t="s">
        <v>557</v>
      </c>
      <c r="D548" s="174">
        <v>0.54</v>
      </c>
      <c r="E548" s="172">
        <v>86</v>
      </c>
      <c r="F548" s="172" t="s">
        <v>534</v>
      </c>
      <c r="G548" s="172">
        <v>58</v>
      </c>
      <c r="H548" s="172" t="s">
        <v>564</v>
      </c>
      <c r="I548" s="172">
        <v>49</v>
      </c>
      <c r="J548" s="172" t="s">
        <v>564</v>
      </c>
      <c r="K548" s="173">
        <v>8.75</v>
      </c>
    </row>
    <row r="549" spans="1:11" x14ac:dyDescent="0.25">
      <c r="A549">
        <v>609745</v>
      </c>
      <c r="B549" t="s">
        <v>271</v>
      </c>
      <c r="C549" t="s">
        <v>540</v>
      </c>
      <c r="D549" s="174">
        <v>0.59</v>
      </c>
      <c r="E549" s="172">
        <v>89</v>
      </c>
      <c r="F549" s="172" t="s">
        <v>534</v>
      </c>
      <c r="G549" s="172">
        <v>80</v>
      </c>
      <c r="H549" s="172" t="s">
        <v>534</v>
      </c>
      <c r="I549" s="172">
        <v>84</v>
      </c>
      <c r="J549" s="172" t="s">
        <v>534</v>
      </c>
      <c r="K549" s="173">
        <v>9.16</v>
      </c>
    </row>
    <row r="550" spans="1:11" x14ac:dyDescent="0.25">
      <c r="A550">
        <v>610183</v>
      </c>
      <c r="B550" t="s">
        <v>1412</v>
      </c>
      <c r="C550" t="s">
        <v>6522</v>
      </c>
      <c r="D550" s="171" t="s">
        <v>6573</v>
      </c>
      <c r="E550" s="172">
        <v>11</v>
      </c>
      <c r="F550" s="172" t="s">
        <v>576</v>
      </c>
      <c r="G550" s="172">
        <v>0</v>
      </c>
      <c r="H550" s="172" t="s">
        <v>576</v>
      </c>
      <c r="I550" s="172">
        <v>31</v>
      </c>
      <c r="J550" s="172" t="s">
        <v>555</v>
      </c>
      <c r="K550" s="173">
        <v>8.08</v>
      </c>
    </row>
    <row r="551" spans="1:11" x14ac:dyDescent="0.25">
      <c r="A551">
        <v>610184</v>
      </c>
      <c r="B551" t="s">
        <v>272</v>
      </c>
      <c r="C551" t="s">
        <v>6523</v>
      </c>
      <c r="D551" s="174">
        <v>0.35000000000000003</v>
      </c>
      <c r="E551" s="172">
        <v>38</v>
      </c>
      <c r="F551" s="172" t="s">
        <v>555</v>
      </c>
      <c r="G551" s="172">
        <v>45</v>
      </c>
      <c r="H551" s="172" t="s">
        <v>564</v>
      </c>
      <c r="I551" s="172">
        <v>49</v>
      </c>
      <c r="J551" s="172" t="s">
        <v>564</v>
      </c>
      <c r="K551" s="173">
        <v>8.5299999999999994</v>
      </c>
    </row>
    <row r="552" spans="1:11" x14ac:dyDescent="0.25">
      <c r="A552">
        <v>610357</v>
      </c>
      <c r="B552" t="s">
        <v>273</v>
      </c>
      <c r="C552" t="s">
        <v>542</v>
      </c>
      <c r="D552" s="171" t="s">
        <v>6573</v>
      </c>
      <c r="E552" s="172">
        <v>66</v>
      </c>
      <c r="F552" s="172" t="s">
        <v>533</v>
      </c>
      <c r="G552" s="172">
        <v>73</v>
      </c>
      <c r="H552" s="172" t="s">
        <v>533</v>
      </c>
      <c r="I552" s="172">
        <v>49</v>
      </c>
      <c r="J552" s="172" t="s">
        <v>564</v>
      </c>
      <c r="K552" s="173">
        <v>8.98</v>
      </c>
    </row>
    <row r="553" spans="1:11" x14ac:dyDescent="0.25">
      <c r="A553">
        <v>610339</v>
      </c>
      <c r="B553" t="s">
        <v>3105</v>
      </c>
      <c r="C553" t="s">
        <v>694</v>
      </c>
      <c r="D553" s="174">
        <v>0.36</v>
      </c>
      <c r="E553" s="172">
        <v>60</v>
      </c>
      <c r="F553" s="172" t="s">
        <v>533</v>
      </c>
      <c r="G553" s="172">
        <v>67</v>
      </c>
      <c r="H553" s="172" t="s">
        <v>533</v>
      </c>
      <c r="I553" s="172">
        <v>82</v>
      </c>
      <c r="J553" s="172" t="s">
        <v>534</v>
      </c>
      <c r="K553" s="173">
        <v>7.94</v>
      </c>
    </row>
    <row r="554" spans="1:11" x14ac:dyDescent="0.25">
      <c r="A554">
        <v>609732</v>
      </c>
      <c r="B554" t="s">
        <v>4069</v>
      </c>
      <c r="C554" t="s">
        <v>6521</v>
      </c>
      <c r="D554" s="171" t="s">
        <v>6574</v>
      </c>
    </row>
    <row r="555" spans="1:11" x14ac:dyDescent="0.25">
      <c r="A555">
        <v>610548</v>
      </c>
      <c r="B555" t="s">
        <v>1729</v>
      </c>
      <c r="C555" t="s">
        <v>591</v>
      </c>
      <c r="D555" s="174">
        <v>0.39</v>
      </c>
      <c r="E555" s="172">
        <v>38</v>
      </c>
      <c r="F555" s="172" t="s">
        <v>555</v>
      </c>
      <c r="G555" s="172">
        <v>36</v>
      </c>
      <c r="H555" s="172" t="s">
        <v>555</v>
      </c>
      <c r="I555" s="172">
        <v>77</v>
      </c>
      <c r="J555" s="172" t="s">
        <v>533</v>
      </c>
      <c r="K555" s="173">
        <v>8.81</v>
      </c>
    </row>
    <row r="556" spans="1:11" x14ac:dyDescent="0.25">
      <c r="A556">
        <v>610185</v>
      </c>
      <c r="B556" t="s">
        <v>274</v>
      </c>
      <c r="C556" t="s">
        <v>529</v>
      </c>
      <c r="D556" s="174">
        <v>0.45</v>
      </c>
      <c r="E556" s="172">
        <v>30</v>
      </c>
      <c r="F556" s="172" t="s">
        <v>555</v>
      </c>
      <c r="G556" s="172">
        <v>52</v>
      </c>
      <c r="H556" s="172" t="s">
        <v>564</v>
      </c>
      <c r="I556" s="172">
        <v>29</v>
      </c>
      <c r="J556" s="172" t="s">
        <v>555</v>
      </c>
      <c r="K556" s="173">
        <v>8.36</v>
      </c>
    </row>
    <row r="557" spans="1:11" x14ac:dyDescent="0.25">
      <c r="A557">
        <v>610163</v>
      </c>
      <c r="B557" t="s">
        <v>275</v>
      </c>
      <c r="C557" t="s">
        <v>544</v>
      </c>
      <c r="D557" s="174">
        <v>0.65</v>
      </c>
      <c r="E557" s="172">
        <v>99</v>
      </c>
      <c r="F557" s="172" t="s">
        <v>534</v>
      </c>
      <c r="G557" s="172">
        <v>99</v>
      </c>
      <c r="H557" s="172" t="s">
        <v>534</v>
      </c>
      <c r="I557" s="172">
        <v>89</v>
      </c>
      <c r="J557" s="172" t="s">
        <v>534</v>
      </c>
      <c r="K557" s="173">
        <v>9.83</v>
      </c>
    </row>
    <row r="558" spans="1:11" x14ac:dyDescent="0.25">
      <c r="A558">
        <v>610191</v>
      </c>
      <c r="B558" t="s">
        <v>276</v>
      </c>
      <c r="C558" t="s">
        <v>613</v>
      </c>
      <c r="D558" s="174">
        <v>0.51</v>
      </c>
      <c r="E558" s="172">
        <v>59</v>
      </c>
      <c r="F558" s="172" t="s">
        <v>564</v>
      </c>
      <c r="G558" s="172">
        <v>42</v>
      </c>
      <c r="H558" s="172" t="s">
        <v>564</v>
      </c>
      <c r="I558" s="172">
        <v>39</v>
      </c>
      <c r="J558" s="172" t="s">
        <v>555</v>
      </c>
      <c r="K558" s="173">
        <v>9.0299999999999994</v>
      </c>
    </row>
    <row r="559" spans="1:11" x14ac:dyDescent="0.25">
      <c r="A559">
        <v>610192</v>
      </c>
      <c r="B559" t="s">
        <v>277</v>
      </c>
      <c r="C559" t="s">
        <v>538</v>
      </c>
      <c r="D559" s="174">
        <v>0.53</v>
      </c>
      <c r="E559" s="172">
        <v>22</v>
      </c>
      <c r="F559" s="172" t="s">
        <v>555</v>
      </c>
      <c r="G559" s="172">
        <v>69</v>
      </c>
      <c r="H559" s="172" t="s">
        <v>533</v>
      </c>
      <c r="I559" s="172">
        <v>34</v>
      </c>
      <c r="J559" s="172" t="s">
        <v>555</v>
      </c>
      <c r="K559" s="173">
        <v>7.42</v>
      </c>
    </row>
    <row r="560" spans="1:11" x14ac:dyDescent="0.25">
      <c r="A560">
        <v>610405</v>
      </c>
      <c r="B560" t="s">
        <v>329</v>
      </c>
      <c r="C560" t="s">
        <v>591</v>
      </c>
      <c r="D560" s="171" t="s">
        <v>6574</v>
      </c>
    </row>
    <row r="561" spans="1:11" x14ac:dyDescent="0.25">
      <c r="A561">
        <v>609733</v>
      </c>
      <c r="B561" t="s">
        <v>2260</v>
      </c>
      <c r="C561" t="s">
        <v>6521</v>
      </c>
      <c r="D561" s="174">
        <v>0.33</v>
      </c>
      <c r="E561" s="172">
        <v>42</v>
      </c>
      <c r="F561" s="172" t="s">
        <v>564</v>
      </c>
      <c r="G561" s="172">
        <v>45</v>
      </c>
      <c r="H561" s="172" t="s">
        <v>564</v>
      </c>
      <c r="I561" s="172">
        <v>46</v>
      </c>
      <c r="J561" s="172" t="s">
        <v>564</v>
      </c>
      <c r="K561" s="173">
        <v>6.94</v>
      </c>
    </row>
    <row r="562" spans="1:11" x14ac:dyDescent="0.25">
      <c r="A562">
        <v>610194</v>
      </c>
      <c r="B562" t="s">
        <v>278</v>
      </c>
      <c r="C562" t="s">
        <v>538</v>
      </c>
      <c r="D562" s="174">
        <v>0.73</v>
      </c>
      <c r="E562" s="172">
        <v>61</v>
      </c>
      <c r="F562" s="172" t="s">
        <v>533</v>
      </c>
      <c r="G562" s="172">
        <v>80</v>
      </c>
      <c r="H562" s="172" t="s">
        <v>534</v>
      </c>
      <c r="I562" s="172">
        <v>53</v>
      </c>
      <c r="J562" s="172" t="s">
        <v>564</v>
      </c>
      <c r="K562" s="173">
        <v>8.59</v>
      </c>
    </row>
    <row r="563" spans="1:11" x14ac:dyDescent="0.25">
      <c r="A563">
        <v>610195</v>
      </c>
      <c r="B563" t="s">
        <v>2957</v>
      </c>
      <c r="C563" t="s">
        <v>565</v>
      </c>
      <c r="D563" s="171" t="s">
        <v>6574</v>
      </c>
    </row>
    <row r="564" spans="1:11" x14ac:dyDescent="0.25">
      <c r="A564">
        <v>610196</v>
      </c>
      <c r="B564" t="s">
        <v>279</v>
      </c>
      <c r="C564" t="s">
        <v>613</v>
      </c>
      <c r="D564" s="174">
        <v>0.66</v>
      </c>
      <c r="E564" s="172">
        <v>45</v>
      </c>
      <c r="F564" s="172" t="s">
        <v>564</v>
      </c>
      <c r="G564" s="172">
        <v>67</v>
      </c>
      <c r="H564" s="172" t="s">
        <v>533</v>
      </c>
      <c r="I564" s="172">
        <v>86</v>
      </c>
      <c r="J564" s="172" t="s">
        <v>534</v>
      </c>
      <c r="K564" s="173">
        <v>8.7200000000000006</v>
      </c>
    </row>
    <row r="565" spans="1:11" x14ac:dyDescent="0.25">
      <c r="A565">
        <v>609734</v>
      </c>
      <c r="B565" t="s">
        <v>2265</v>
      </c>
      <c r="C565" t="s">
        <v>6521</v>
      </c>
      <c r="D565" s="171" t="s">
        <v>6574</v>
      </c>
    </row>
    <row r="566" spans="1:11" x14ac:dyDescent="0.25">
      <c r="A566">
        <v>610197</v>
      </c>
      <c r="B566" t="s">
        <v>280</v>
      </c>
      <c r="C566" t="s">
        <v>591</v>
      </c>
      <c r="D566" s="174">
        <v>0.64</v>
      </c>
      <c r="E566" s="172">
        <v>21</v>
      </c>
      <c r="F566" s="172" t="s">
        <v>555</v>
      </c>
      <c r="G566" s="172">
        <v>46</v>
      </c>
      <c r="H566" s="172" t="s">
        <v>564</v>
      </c>
      <c r="I566" s="172">
        <v>47</v>
      </c>
      <c r="J566" s="172" t="s">
        <v>564</v>
      </c>
      <c r="K566" s="173">
        <v>8.35</v>
      </c>
    </row>
    <row r="567" spans="1:11" x14ac:dyDescent="0.25">
      <c r="A567">
        <v>610249</v>
      </c>
      <c r="B567" t="s">
        <v>3025</v>
      </c>
      <c r="C567" t="s">
        <v>529</v>
      </c>
      <c r="D567" s="171" t="s">
        <v>6573</v>
      </c>
      <c r="E567" s="172">
        <v>60</v>
      </c>
      <c r="F567" s="172" t="s">
        <v>533</v>
      </c>
      <c r="G567" s="172">
        <v>78</v>
      </c>
      <c r="H567" s="172" t="s">
        <v>533</v>
      </c>
      <c r="I567" s="172">
        <v>29</v>
      </c>
      <c r="J567" s="172" t="s">
        <v>555</v>
      </c>
      <c r="K567" s="173">
        <v>9.48</v>
      </c>
    </row>
    <row r="568" spans="1:11" x14ac:dyDescent="0.25">
      <c r="A568">
        <v>610279</v>
      </c>
      <c r="B568" t="s">
        <v>343</v>
      </c>
      <c r="C568" t="s">
        <v>557</v>
      </c>
      <c r="D568" s="174">
        <v>0.57999999999999996</v>
      </c>
      <c r="E568" s="172">
        <v>46</v>
      </c>
      <c r="F568" s="172" t="s">
        <v>564</v>
      </c>
      <c r="G568" s="172">
        <v>44</v>
      </c>
      <c r="H568" s="172" t="s">
        <v>564</v>
      </c>
      <c r="I568" s="172">
        <v>53</v>
      </c>
      <c r="J568" s="172" t="s">
        <v>564</v>
      </c>
      <c r="K568" s="173">
        <v>7.57</v>
      </c>
    </row>
    <row r="569" spans="1:11" x14ac:dyDescent="0.25">
      <c r="A569">
        <v>610396</v>
      </c>
      <c r="B569" t="s">
        <v>281</v>
      </c>
      <c r="C569" t="s">
        <v>694</v>
      </c>
      <c r="D569" s="171" t="s">
        <v>6574</v>
      </c>
    </row>
    <row r="570" spans="1:11" x14ac:dyDescent="0.25">
      <c r="A570">
        <v>610198</v>
      </c>
      <c r="B570" t="s">
        <v>2964</v>
      </c>
      <c r="C570" t="s">
        <v>574</v>
      </c>
      <c r="D570" s="174">
        <v>0.66</v>
      </c>
      <c r="E570" s="172">
        <v>36</v>
      </c>
      <c r="F570" s="172" t="s">
        <v>555</v>
      </c>
      <c r="G570" s="172">
        <v>34</v>
      </c>
      <c r="H570" s="172" t="s">
        <v>555</v>
      </c>
      <c r="I570" s="172">
        <v>46</v>
      </c>
      <c r="J570" s="172" t="s">
        <v>564</v>
      </c>
      <c r="K570" s="173">
        <v>8.1300000000000008</v>
      </c>
    </row>
    <row r="571" spans="1:11" x14ac:dyDescent="0.25">
      <c r="A571">
        <v>610506</v>
      </c>
      <c r="B571" t="s">
        <v>3193</v>
      </c>
      <c r="C571" t="s">
        <v>540</v>
      </c>
      <c r="D571" s="171" t="s">
        <v>6574</v>
      </c>
    </row>
    <row r="572" spans="1:11" x14ac:dyDescent="0.25">
      <c r="A572">
        <v>609921</v>
      </c>
      <c r="B572" t="s">
        <v>282</v>
      </c>
      <c r="C572" t="s">
        <v>6523</v>
      </c>
      <c r="D572" s="174">
        <v>0.51</v>
      </c>
      <c r="E572" s="172">
        <v>70</v>
      </c>
      <c r="F572" s="172" t="s">
        <v>533</v>
      </c>
      <c r="G572" s="172">
        <v>68</v>
      </c>
      <c r="H572" s="172" t="s">
        <v>533</v>
      </c>
      <c r="I572" s="172">
        <v>44</v>
      </c>
      <c r="J572" s="172" t="s">
        <v>564</v>
      </c>
      <c r="K572" s="173">
        <v>9.2200000000000006</v>
      </c>
    </row>
    <row r="573" spans="1:11" x14ac:dyDescent="0.25">
      <c r="A573">
        <v>610504</v>
      </c>
      <c r="B573" t="s">
        <v>283</v>
      </c>
      <c r="C573" t="s">
        <v>558</v>
      </c>
      <c r="D573" s="174">
        <v>0.73</v>
      </c>
      <c r="E573" s="172">
        <v>81</v>
      </c>
      <c r="F573" s="172" t="s">
        <v>534</v>
      </c>
      <c r="G573" s="172">
        <v>83</v>
      </c>
      <c r="H573" s="172" t="s">
        <v>534</v>
      </c>
      <c r="I573" s="172">
        <v>76</v>
      </c>
      <c r="J573" s="172" t="s">
        <v>533</v>
      </c>
      <c r="K573" s="173">
        <v>9.6199999999999992</v>
      </c>
    </row>
    <row r="574" spans="1:11" x14ac:dyDescent="0.25">
      <c r="A574">
        <v>610200</v>
      </c>
      <c r="B574" t="s">
        <v>321</v>
      </c>
      <c r="C574" t="s">
        <v>557</v>
      </c>
      <c r="D574" s="174">
        <v>0.54</v>
      </c>
      <c r="E574" s="172">
        <v>44</v>
      </c>
      <c r="F574" s="172" t="s">
        <v>564</v>
      </c>
      <c r="G574" s="172">
        <v>56</v>
      </c>
      <c r="H574" s="172" t="s">
        <v>564</v>
      </c>
      <c r="I574" s="172">
        <v>46</v>
      </c>
      <c r="J574" s="172" t="s">
        <v>564</v>
      </c>
      <c r="K574" s="173">
        <v>6.93</v>
      </c>
    </row>
    <row r="575" spans="1:11" x14ac:dyDescent="0.25">
      <c r="A575">
        <v>610201</v>
      </c>
      <c r="B575" t="s">
        <v>284</v>
      </c>
      <c r="C575" t="s">
        <v>544</v>
      </c>
      <c r="D575" s="174">
        <v>0.69000000000000006</v>
      </c>
      <c r="E575" s="172">
        <v>58</v>
      </c>
      <c r="F575" s="172" t="s">
        <v>564</v>
      </c>
      <c r="G575" s="172">
        <v>39</v>
      </c>
      <c r="H575" s="172" t="s">
        <v>555</v>
      </c>
      <c r="I575" s="172">
        <v>48</v>
      </c>
      <c r="J575" s="172" t="s">
        <v>564</v>
      </c>
      <c r="K575" s="173">
        <v>9.11</v>
      </c>
    </row>
    <row r="576" spans="1:11" x14ac:dyDescent="0.25">
      <c r="A576">
        <v>610375</v>
      </c>
      <c r="B576" t="s">
        <v>3138</v>
      </c>
      <c r="C576" t="s">
        <v>540</v>
      </c>
      <c r="D576" s="171" t="s">
        <v>6574</v>
      </c>
    </row>
    <row r="577" spans="1:11" x14ac:dyDescent="0.25">
      <c r="A577">
        <v>609735</v>
      </c>
      <c r="B577" t="s">
        <v>2269</v>
      </c>
      <c r="C577" t="s">
        <v>540</v>
      </c>
      <c r="D577" s="171" t="s">
        <v>6574</v>
      </c>
    </row>
    <row r="578" spans="1:11" x14ac:dyDescent="0.25">
      <c r="A578">
        <v>610065</v>
      </c>
      <c r="B578" t="s">
        <v>2772</v>
      </c>
      <c r="C578" t="s">
        <v>550</v>
      </c>
      <c r="D578" s="174">
        <v>0.5</v>
      </c>
      <c r="E578" s="172">
        <v>56</v>
      </c>
      <c r="F578" s="172" t="s">
        <v>564</v>
      </c>
      <c r="G578" s="172">
        <v>55</v>
      </c>
      <c r="H578" s="172" t="s">
        <v>564</v>
      </c>
      <c r="I578" s="172">
        <v>30</v>
      </c>
      <c r="J578" s="172" t="s">
        <v>555</v>
      </c>
      <c r="K578" s="173">
        <v>7.13</v>
      </c>
    </row>
    <row r="579" spans="1:11" x14ac:dyDescent="0.25">
      <c r="A579">
        <v>610202</v>
      </c>
      <c r="B579" t="s">
        <v>285</v>
      </c>
      <c r="C579" t="s">
        <v>538</v>
      </c>
      <c r="D579" s="174">
        <v>0.46</v>
      </c>
      <c r="E579" s="172">
        <v>78</v>
      </c>
      <c r="F579" s="172" t="s">
        <v>533</v>
      </c>
      <c r="G579" s="172">
        <v>66</v>
      </c>
      <c r="H579" s="172" t="s">
        <v>533</v>
      </c>
      <c r="I579" s="172">
        <v>60</v>
      </c>
      <c r="J579" s="172" t="s">
        <v>533</v>
      </c>
      <c r="K579" s="173">
        <v>7.64</v>
      </c>
    </row>
    <row r="580" spans="1:11" x14ac:dyDescent="0.25">
      <c r="A580">
        <v>610203</v>
      </c>
      <c r="B580" t="s">
        <v>286</v>
      </c>
      <c r="C580" t="s">
        <v>529</v>
      </c>
      <c r="D580" s="174">
        <v>0.68</v>
      </c>
      <c r="E580" s="172">
        <v>58</v>
      </c>
      <c r="F580" s="172" t="s">
        <v>564</v>
      </c>
      <c r="G580" s="172">
        <v>60</v>
      </c>
      <c r="H580" s="172" t="s">
        <v>533</v>
      </c>
      <c r="I580" s="172">
        <v>53</v>
      </c>
      <c r="J580" s="172" t="s">
        <v>564</v>
      </c>
      <c r="K580" s="173">
        <v>8.91</v>
      </c>
    </row>
    <row r="581" spans="1:11" x14ac:dyDescent="0.25">
      <c r="A581">
        <v>609895</v>
      </c>
      <c r="B581" t="s">
        <v>370</v>
      </c>
      <c r="C581" t="s">
        <v>565</v>
      </c>
      <c r="D581" s="174">
        <v>0.65</v>
      </c>
      <c r="E581" s="172">
        <v>56</v>
      </c>
      <c r="F581" s="172" t="s">
        <v>564</v>
      </c>
      <c r="G581" s="172">
        <v>42</v>
      </c>
      <c r="H581" s="172" t="s">
        <v>564</v>
      </c>
      <c r="I581" s="172">
        <v>51</v>
      </c>
      <c r="J581" s="172" t="s">
        <v>564</v>
      </c>
      <c r="K581" s="173">
        <v>8.81</v>
      </c>
    </row>
    <row r="582" spans="1:11" x14ac:dyDescent="0.25">
      <c r="A582">
        <v>610206</v>
      </c>
      <c r="B582" t="s">
        <v>287</v>
      </c>
      <c r="C582" t="s">
        <v>529</v>
      </c>
      <c r="D582" s="174">
        <v>0.64</v>
      </c>
      <c r="E582" s="172">
        <v>72</v>
      </c>
      <c r="F582" s="172" t="s">
        <v>533</v>
      </c>
      <c r="G582" s="172">
        <v>66</v>
      </c>
      <c r="H582" s="172" t="s">
        <v>533</v>
      </c>
      <c r="I582" s="172">
        <v>84</v>
      </c>
      <c r="J582" s="172" t="s">
        <v>534</v>
      </c>
      <c r="K582" s="173">
        <v>9.5299999999999994</v>
      </c>
    </row>
    <row r="583" spans="1:11" x14ac:dyDescent="0.25">
      <c r="A583">
        <v>400075</v>
      </c>
      <c r="B583" t="s">
        <v>1999</v>
      </c>
      <c r="C583" t="s">
        <v>6525</v>
      </c>
      <c r="D583" s="171" t="s">
        <v>6574</v>
      </c>
    </row>
    <row r="584" spans="1:11" x14ac:dyDescent="0.25">
      <c r="A584">
        <v>400076</v>
      </c>
      <c r="B584" t="s">
        <v>2004</v>
      </c>
      <c r="C584" t="s">
        <v>6525</v>
      </c>
      <c r="D584" s="174">
        <v>0.45</v>
      </c>
      <c r="E584" s="172">
        <v>92</v>
      </c>
      <c r="F584" s="172" t="s">
        <v>534</v>
      </c>
      <c r="G584" s="172">
        <v>69</v>
      </c>
      <c r="H584" s="172" t="s">
        <v>533</v>
      </c>
      <c r="I584" s="172">
        <v>51</v>
      </c>
      <c r="J584" s="172" t="s">
        <v>564</v>
      </c>
      <c r="K584" s="173">
        <v>9.2799999999999994</v>
      </c>
    </row>
    <row r="585" spans="1:11" x14ac:dyDescent="0.25">
      <c r="A585">
        <v>400077</v>
      </c>
      <c r="B585" t="s">
        <v>2010</v>
      </c>
      <c r="C585" t="s">
        <v>6525</v>
      </c>
      <c r="D585" s="171" t="s">
        <v>6574</v>
      </c>
    </row>
    <row r="586" spans="1:11" x14ac:dyDescent="0.25">
      <c r="A586">
        <v>400078</v>
      </c>
      <c r="B586" t="s">
        <v>2015</v>
      </c>
      <c r="C586" t="s">
        <v>6525</v>
      </c>
      <c r="D586" s="171" t="s">
        <v>6574</v>
      </c>
    </row>
    <row r="587" spans="1:11" x14ac:dyDescent="0.25">
      <c r="A587">
        <v>400101</v>
      </c>
      <c r="B587" t="s">
        <v>3667</v>
      </c>
      <c r="C587" t="s">
        <v>6525</v>
      </c>
      <c r="D587" s="171" t="s">
        <v>6574</v>
      </c>
    </row>
    <row r="588" spans="1:11" x14ac:dyDescent="0.25">
      <c r="A588">
        <v>400085</v>
      </c>
      <c r="B588" t="s">
        <v>2049</v>
      </c>
      <c r="C588" t="s">
        <v>6525</v>
      </c>
      <c r="D588" s="171" t="s">
        <v>6574</v>
      </c>
    </row>
    <row r="589" spans="1:11" x14ac:dyDescent="0.25">
      <c r="A589">
        <v>400120</v>
      </c>
      <c r="B589" t="s">
        <v>3744</v>
      </c>
      <c r="C589" t="s">
        <v>6525</v>
      </c>
      <c r="D589" s="171" t="s">
        <v>6574</v>
      </c>
    </row>
    <row r="590" spans="1:11" x14ac:dyDescent="0.25">
      <c r="A590">
        <v>400121</v>
      </c>
      <c r="B590" t="s">
        <v>3750</v>
      </c>
      <c r="C590" t="s">
        <v>6525</v>
      </c>
      <c r="D590" s="171" t="s">
        <v>6574</v>
      </c>
    </row>
    <row r="591" spans="1:11" x14ac:dyDescent="0.25">
      <c r="A591">
        <v>400080</v>
      </c>
      <c r="B591" t="s">
        <v>3616</v>
      </c>
      <c r="C591" t="s">
        <v>6525</v>
      </c>
      <c r="D591" s="171" t="s">
        <v>6574</v>
      </c>
    </row>
    <row r="592" spans="1:11" x14ac:dyDescent="0.25">
      <c r="A592">
        <v>400079</v>
      </c>
      <c r="B592" t="s">
        <v>2020</v>
      </c>
      <c r="C592" t="s">
        <v>6525</v>
      </c>
      <c r="D592" s="171" t="s">
        <v>6574</v>
      </c>
    </row>
    <row r="593" spans="1:11" x14ac:dyDescent="0.25">
      <c r="A593">
        <v>400114</v>
      </c>
      <c r="B593" t="s">
        <v>2129</v>
      </c>
      <c r="C593" t="s">
        <v>6525</v>
      </c>
      <c r="D593" s="171" t="s">
        <v>6574</v>
      </c>
    </row>
    <row r="594" spans="1:11" x14ac:dyDescent="0.25">
      <c r="A594">
        <v>400112</v>
      </c>
      <c r="B594" t="s">
        <v>2120</v>
      </c>
      <c r="C594" t="s">
        <v>6525</v>
      </c>
      <c r="D594" s="171" t="s">
        <v>6574</v>
      </c>
    </row>
    <row r="595" spans="1:11" x14ac:dyDescent="0.25">
      <c r="A595">
        <v>400081</v>
      </c>
      <c r="B595" t="s">
        <v>2029</v>
      </c>
      <c r="C595" t="s">
        <v>6525</v>
      </c>
      <c r="D595" s="171" t="s">
        <v>6574</v>
      </c>
    </row>
    <row r="596" spans="1:11" x14ac:dyDescent="0.25">
      <c r="A596">
        <v>400082</v>
      </c>
      <c r="B596" t="s">
        <v>2034</v>
      </c>
      <c r="C596" t="s">
        <v>6525</v>
      </c>
      <c r="D596" s="171" t="s">
        <v>6574</v>
      </c>
    </row>
    <row r="597" spans="1:11" x14ac:dyDescent="0.25">
      <c r="A597">
        <v>400089</v>
      </c>
      <c r="B597" t="s">
        <v>2064</v>
      </c>
      <c r="C597" t="s">
        <v>6525</v>
      </c>
      <c r="D597" s="171" t="s">
        <v>6574</v>
      </c>
    </row>
    <row r="598" spans="1:11" x14ac:dyDescent="0.25">
      <c r="A598">
        <v>400083</v>
      </c>
      <c r="B598" t="s">
        <v>2039</v>
      </c>
      <c r="C598" t="s">
        <v>6525</v>
      </c>
      <c r="D598" s="171" t="s">
        <v>6574</v>
      </c>
    </row>
    <row r="599" spans="1:11" x14ac:dyDescent="0.25">
      <c r="A599">
        <v>400084</v>
      </c>
      <c r="B599" t="s">
        <v>2044</v>
      </c>
      <c r="C599" t="s">
        <v>6525</v>
      </c>
      <c r="D599" s="171" t="s">
        <v>6574</v>
      </c>
    </row>
    <row r="600" spans="1:11" x14ac:dyDescent="0.25">
      <c r="A600">
        <v>610394</v>
      </c>
      <c r="B600" t="s">
        <v>3164</v>
      </c>
      <c r="C600" t="s">
        <v>6521</v>
      </c>
      <c r="D600" s="171" t="s">
        <v>6574</v>
      </c>
    </row>
    <row r="601" spans="1:11" x14ac:dyDescent="0.25">
      <c r="A601">
        <v>400105</v>
      </c>
      <c r="B601" t="s">
        <v>2100</v>
      </c>
      <c r="C601" t="s">
        <v>6525</v>
      </c>
      <c r="D601" s="171" t="s">
        <v>6574</v>
      </c>
    </row>
    <row r="602" spans="1:11" x14ac:dyDescent="0.25">
      <c r="A602">
        <v>400102</v>
      </c>
      <c r="B602" t="s">
        <v>2091</v>
      </c>
      <c r="C602" t="s">
        <v>6525</v>
      </c>
      <c r="D602" s="171" t="s">
        <v>6574</v>
      </c>
    </row>
    <row r="603" spans="1:11" x14ac:dyDescent="0.25">
      <c r="A603">
        <v>400086</v>
      </c>
      <c r="B603" t="s">
        <v>2054</v>
      </c>
      <c r="C603" t="s">
        <v>6525</v>
      </c>
      <c r="D603" s="174">
        <v>0.38</v>
      </c>
      <c r="E603" s="175">
        <v>65</v>
      </c>
      <c r="F603" s="172" t="s">
        <v>533</v>
      </c>
      <c r="G603" s="172">
        <v>55</v>
      </c>
      <c r="H603" s="172" t="s">
        <v>564</v>
      </c>
      <c r="I603" s="172">
        <v>39</v>
      </c>
      <c r="J603" s="172" t="s">
        <v>555</v>
      </c>
      <c r="K603" s="173">
        <v>9.18</v>
      </c>
    </row>
    <row r="604" spans="1:11" x14ac:dyDescent="0.25">
      <c r="A604">
        <v>610207</v>
      </c>
      <c r="B604" t="s">
        <v>288</v>
      </c>
      <c r="C604" t="s">
        <v>565</v>
      </c>
      <c r="D604" s="174">
        <v>0.64</v>
      </c>
      <c r="E604" s="172">
        <v>29</v>
      </c>
      <c r="F604" s="172" t="s">
        <v>555</v>
      </c>
      <c r="G604" s="172">
        <v>19</v>
      </c>
      <c r="H604" s="172" t="s">
        <v>576</v>
      </c>
      <c r="I604" s="172">
        <v>36</v>
      </c>
      <c r="J604" s="172" t="s">
        <v>555</v>
      </c>
      <c r="K604" s="173">
        <v>7.94</v>
      </c>
    </row>
    <row r="605" spans="1:11" x14ac:dyDescent="0.25">
      <c r="A605">
        <v>609766</v>
      </c>
      <c r="B605" t="s">
        <v>289</v>
      </c>
      <c r="C605" t="s">
        <v>6521</v>
      </c>
      <c r="D605" s="174">
        <v>0.53</v>
      </c>
      <c r="E605" s="172">
        <v>72</v>
      </c>
      <c r="F605" s="172" t="s">
        <v>533</v>
      </c>
      <c r="G605" s="172">
        <v>73</v>
      </c>
      <c r="H605" s="172" t="s">
        <v>533</v>
      </c>
      <c r="I605" s="172">
        <v>80</v>
      </c>
      <c r="J605" s="172" t="s">
        <v>534</v>
      </c>
      <c r="K605" s="173">
        <v>9.2799999999999994</v>
      </c>
    </row>
    <row r="606" spans="1:11" x14ac:dyDescent="0.25">
      <c r="A606">
        <v>609871</v>
      </c>
      <c r="B606" t="s">
        <v>290</v>
      </c>
      <c r="C606" t="s">
        <v>565</v>
      </c>
      <c r="D606" s="171" t="s">
        <v>6573</v>
      </c>
      <c r="E606" s="172">
        <v>98</v>
      </c>
      <c r="F606" s="172" t="s">
        <v>534</v>
      </c>
      <c r="G606" s="172">
        <v>99</v>
      </c>
      <c r="H606" s="172" t="s">
        <v>534</v>
      </c>
      <c r="I606" s="172">
        <v>68</v>
      </c>
      <c r="J606" s="172" t="s">
        <v>533</v>
      </c>
      <c r="K606" s="173">
        <v>9.74</v>
      </c>
    </row>
    <row r="607" spans="1:11" x14ac:dyDescent="0.25">
      <c r="A607">
        <v>610553</v>
      </c>
      <c r="B607" t="s">
        <v>3243</v>
      </c>
      <c r="C607" t="s">
        <v>718</v>
      </c>
      <c r="D607" s="171" t="s">
        <v>6574</v>
      </c>
    </row>
    <row r="608" spans="1:11" x14ac:dyDescent="0.25">
      <c r="A608">
        <v>610554</v>
      </c>
      <c r="B608" t="s">
        <v>3248</v>
      </c>
      <c r="C608" t="s">
        <v>718</v>
      </c>
      <c r="D608" s="171" t="s">
        <v>6574</v>
      </c>
    </row>
    <row r="609" spans="1:11" x14ac:dyDescent="0.25">
      <c r="A609">
        <v>610518</v>
      </c>
      <c r="B609" t="s">
        <v>3203</v>
      </c>
      <c r="C609" t="s">
        <v>542</v>
      </c>
      <c r="D609" s="171" t="s">
        <v>6574</v>
      </c>
    </row>
    <row r="610" spans="1:11" x14ac:dyDescent="0.25">
      <c r="A610">
        <v>610209</v>
      </c>
      <c r="B610" t="s">
        <v>291</v>
      </c>
      <c r="C610" t="s">
        <v>544</v>
      </c>
      <c r="D610" s="171" t="s">
        <v>6573</v>
      </c>
      <c r="E610" s="172">
        <v>47</v>
      </c>
      <c r="F610" s="172" t="s">
        <v>564</v>
      </c>
      <c r="G610" s="172">
        <v>63</v>
      </c>
      <c r="H610" s="172" t="s">
        <v>533</v>
      </c>
      <c r="I610" s="172">
        <v>62</v>
      </c>
      <c r="J610" s="172" t="s">
        <v>533</v>
      </c>
      <c r="K610" s="173">
        <v>8.75</v>
      </c>
    </row>
    <row r="611" spans="1:11" x14ac:dyDescent="0.25">
      <c r="A611">
        <v>610039</v>
      </c>
      <c r="B611" t="s">
        <v>292</v>
      </c>
      <c r="C611" t="s">
        <v>562</v>
      </c>
      <c r="D611" s="174">
        <v>0.32</v>
      </c>
      <c r="E611" s="172">
        <v>73</v>
      </c>
      <c r="F611" s="172" t="s">
        <v>533</v>
      </c>
      <c r="G611" s="172">
        <v>56</v>
      </c>
      <c r="H611" s="172" t="s">
        <v>564</v>
      </c>
      <c r="I611" s="172">
        <v>74</v>
      </c>
      <c r="J611" s="172" t="s">
        <v>533</v>
      </c>
      <c r="K611" s="173">
        <v>9.18</v>
      </c>
    </row>
    <row r="612" spans="1:11" x14ac:dyDescent="0.25">
      <c r="A612">
        <v>609737</v>
      </c>
      <c r="B612" t="s">
        <v>2278</v>
      </c>
      <c r="C612" t="s">
        <v>6521</v>
      </c>
      <c r="D612" s="171" t="s">
        <v>6574</v>
      </c>
    </row>
    <row r="613" spans="1:11" x14ac:dyDescent="0.25">
      <c r="A613">
        <v>610366</v>
      </c>
      <c r="B613" t="s">
        <v>293</v>
      </c>
      <c r="C613" t="s">
        <v>565</v>
      </c>
      <c r="D613" s="174">
        <v>0.55000000000000004</v>
      </c>
      <c r="E613" s="172">
        <v>51</v>
      </c>
      <c r="F613" s="172" t="s">
        <v>564</v>
      </c>
      <c r="G613" s="172">
        <v>26</v>
      </c>
      <c r="H613" s="172" t="s">
        <v>555</v>
      </c>
      <c r="I613" s="172">
        <v>49</v>
      </c>
      <c r="J613" s="172" t="s">
        <v>564</v>
      </c>
      <c r="K613" s="173">
        <v>7.78</v>
      </c>
    </row>
    <row r="614" spans="1:11" x14ac:dyDescent="0.25">
      <c r="A614">
        <v>610213</v>
      </c>
      <c r="B614" t="s">
        <v>294</v>
      </c>
      <c r="C614" t="s">
        <v>550</v>
      </c>
      <c r="D614" s="174">
        <v>0.59</v>
      </c>
      <c r="E614" s="172">
        <v>48</v>
      </c>
      <c r="F614" s="172" t="s">
        <v>564</v>
      </c>
      <c r="G614" s="172">
        <v>62</v>
      </c>
      <c r="H614" s="172" t="s">
        <v>533</v>
      </c>
      <c r="I614" s="172">
        <v>55</v>
      </c>
      <c r="J614" s="172" t="s">
        <v>564</v>
      </c>
      <c r="K614" s="173">
        <v>7.74</v>
      </c>
    </row>
    <row r="615" spans="1:11" x14ac:dyDescent="0.25">
      <c r="A615">
        <v>610216</v>
      </c>
      <c r="B615" t="s">
        <v>2984</v>
      </c>
      <c r="C615" t="s">
        <v>6523</v>
      </c>
      <c r="D615" s="174">
        <v>0.48</v>
      </c>
      <c r="E615" s="172">
        <v>15</v>
      </c>
      <c r="F615" s="172" t="s">
        <v>576</v>
      </c>
      <c r="G615" s="172">
        <v>30</v>
      </c>
      <c r="H615" s="172" t="s">
        <v>555</v>
      </c>
      <c r="I615" s="172">
        <v>55</v>
      </c>
      <c r="J615" s="172" t="s">
        <v>564</v>
      </c>
      <c r="K615" s="173">
        <v>8.44</v>
      </c>
    </row>
    <row r="616" spans="1:11" x14ac:dyDescent="0.25">
      <c r="A616">
        <v>610217</v>
      </c>
      <c r="B616" t="s">
        <v>295</v>
      </c>
      <c r="C616" t="s">
        <v>558</v>
      </c>
      <c r="D616" s="171" t="s">
        <v>6573</v>
      </c>
      <c r="E616" s="172">
        <v>36</v>
      </c>
      <c r="F616" s="172" t="s">
        <v>555</v>
      </c>
      <c r="G616" s="172">
        <v>41</v>
      </c>
      <c r="H616" s="172" t="s">
        <v>564</v>
      </c>
      <c r="I616" s="172">
        <v>28</v>
      </c>
      <c r="J616" s="172" t="s">
        <v>555</v>
      </c>
      <c r="K616" s="173">
        <v>8.77</v>
      </c>
    </row>
    <row r="617" spans="1:11" x14ac:dyDescent="0.25">
      <c r="A617">
        <v>610133</v>
      </c>
      <c r="B617" t="s">
        <v>350</v>
      </c>
      <c r="C617" t="s">
        <v>538</v>
      </c>
      <c r="D617" s="171" t="s">
        <v>6573</v>
      </c>
      <c r="E617" s="172">
        <v>99</v>
      </c>
      <c r="F617" s="172" t="s">
        <v>534</v>
      </c>
      <c r="G617" s="172">
        <v>99</v>
      </c>
      <c r="H617" s="172" t="s">
        <v>534</v>
      </c>
      <c r="I617" s="172">
        <v>99</v>
      </c>
      <c r="J617" s="172" t="s">
        <v>534</v>
      </c>
      <c r="K617" s="173">
        <v>9.82</v>
      </c>
    </row>
    <row r="618" spans="1:11" x14ac:dyDescent="0.25">
      <c r="A618">
        <v>610218</v>
      </c>
      <c r="B618" t="s">
        <v>2990</v>
      </c>
      <c r="C618" t="s">
        <v>557</v>
      </c>
      <c r="D618" s="174">
        <v>0.55000000000000004</v>
      </c>
      <c r="E618" s="172">
        <v>59</v>
      </c>
      <c r="F618" s="172" t="s">
        <v>564</v>
      </c>
      <c r="G618" s="172">
        <v>48</v>
      </c>
      <c r="H618" s="172" t="s">
        <v>564</v>
      </c>
      <c r="I618" s="172">
        <v>44</v>
      </c>
      <c r="J618" s="172" t="s">
        <v>564</v>
      </c>
      <c r="K618" s="173">
        <v>8</v>
      </c>
    </row>
    <row r="619" spans="1:11" x14ac:dyDescent="0.25">
      <c r="A619">
        <v>609739</v>
      </c>
      <c r="B619" t="s">
        <v>2288</v>
      </c>
      <c r="C619" t="s">
        <v>586</v>
      </c>
      <c r="D619" s="171" t="s">
        <v>6574</v>
      </c>
    </row>
    <row r="620" spans="1:11" x14ac:dyDescent="0.25">
      <c r="A620">
        <v>610219</v>
      </c>
      <c r="B620" t="s">
        <v>296</v>
      </c>
      <c r="C620" t="s">
        <v>574</v>
      </c>
      <c r="D620" s="174">
        <v>0.43</v>
      </c>
      <c r="E620" s="172">
        <v>50</v>
      </c>
      <c r="F620" s="172" t="s">
        <v>564</v>
      </c>
      <c r="G620" s="172">
        <v>49</v>
      </c>
      <c r="H620" s="172" t="s">
        <v>564</v>
      </c>
      <c r="I620" s="172">
        <v>61</v>
      </c>
      <c r="J620" s="172" t="s">
        <v>533</v>
      </c>
      <c r="K620" s="173">
        <v>9.09</v>
      </c>
    </row>
    <row r="621" spans="1:11" x14ac:dyDescent="0.25">
      <c r="A621">
        <v>610124</v>
      </c>
      <c r="B621" t="s">
        <v>2873</v>
      </c>
      <c r="C621" t="s">
        <v>557</v>
      </c>
      <c r="D621" s="174">
        <v>0.35000000000000003</v>
      </c>
      <c r="E621" s="172">
        <v>53</v>
      </c>
      <c r="F621" s="172" t="s">
        <v>564</v>
      </c>
      <c r="G621" s="172">
        <v>75</v>
      </c>
      <c r="H621" s="172" t="s">
        <v>533</v>
      </c>
      <c r="I621" s="172">
        <v>50</v>
      </c>
      <c r="J621" s="172" t="s">
        <v>564</v>
      </c>
      <c r="K621" s="173">
        <v>8.2799999999999994</v>
      </c>
    </row>
    <row r="622" spans="1:11" x14ac:dyDescent="0.25">
      <c r="A622">
        <v>610220</v>
      </c>
      <c r="B622" t="s">
        <v>297</v>
      </c>
      <c r="C622" t="s">
        <v>613</v>
      </c>
      <c r="D622" s="171" t="s">
        <v>6574</v>
      </c>
    </row>
    <row r="623" spans="1:11" x14ac:dyDescent="0.25">
      <c r="A623">
        <v>610221</v>
      </c>
      <c r="B623" t="s">
        <v>298</v>
      </c>
      <c r="C623" t="s">
        <v>538</v>
      </c>
      <c r="D623" s="174">
        <v>0.31</v>
      </c>
      <c r="E623" s="172">
        <v>87</v>
      </c>
      <c r="F623" s="172" t="s">
        <v>534</v>
      </c>
      <c r="G623" s="172">
        <v>99</v>
      </c>
      <c r="H623" s="172" t="s">
        <v>534</v>
      </c>
      <c r="I623" s="172">
        <v>96</v>
      </c>
      <c r="J623" s="172" t="s">
        <v>534</v>
      </c>
      <c r="K623" s="173">
        <v>9.02</v>
      </c>
    </row>
    <row r="624" spans="1:11" x14ac:dyDescent="0.25">
      <c r="A624">
        <v>609740</v>
      </c>
      <c r="B624" t="s">
        <v>314</v>
      </c>
      <c r="C624" t="s">
        <v>542</v>
      </c>
      <c r="D624" s="171" t="s">
        <v>6574</v>
      </c>
    </row>
    <row r="625" spans="1:11" x14ac:dyDescent="0.25">
      <c r="A625">
        <v>610110</v>
      </c>
      <c r="B625" t="s">
        <v>333</v>
      </c>
      <c r="C625" t="s">
        <v>550</v>
      </c>
      <c r="D625" s="174">
        <v>0.47000000000000003</v>
      </c>
      <c r="E625" s="172">
        <v>60</v>
      </c>
      <c r="F625" s="172" t="s">
        <v>533</v>
      </c>
      <c r="G625" s="172">
        <v>72</v>
      </c>
      <c r="H625" s="172" t="s">
        <v>533</v>
      </c>
      <c r="I625" s="172">
        <v>56</v>
      </c>
      <c r="J625" s="172" t="s">
        <v>564</v>
      </c>
      <c r="K625" s="173">
        <v>8.17</v>
      </c>
    </row>
    <row r="626" spans="1:11" x14ac:dyDescent="0.25">
      <c r="A626">
        <v>610223</v>
      </c>
      <c r="B626" t="s">
        <v>344</v>
      </c>
      <c r="C626" t="s">
        <v>621</v>
      </c>
      <c r="D626" s="174">
        <v>0.63</v>
      </c>
      <c r="E626" s="172">
        <v>57</v>
      </c>
      <c r="F626" s="172" t="s">
        <v>564</v>
      </c>
      <c r="G626" s="172">
        <v>50</v>
      </c>
      <c r="H626" s="172" t="s">
        <v>564</v>
      </c>
      <c r="I626" s="172">
        <v>61</v>
      </c>
      <c r="J626" s="172" t="s">
        <v>533</v>
      </c>
      <c r="K626" s="173">
        <v>7.81</v>
      </c>
    </row>
    <row r="627" spans="1:11" x14ac:dyDescent="0.25">
      <c r="A627">
        <v>610100</v>
      </c>
      <c r="B627" t="s">
        <v>299</v>
      </c>
      <c r="C627" t="s">
        <v>538</v>
      </c>
      <c r="D627" s="174">
        <v>0.3</v>
      </c>
      <c r="E627" s="172">
        <v>51</v>
      </c>
      <c r="F627" s="172" t="s">
        <v>564</v>
      </c>
      <c r="G627" s="172">
        <v>79</v>
      </c>
      <c r="H627" s="172" t="s">
        <v>533</v>
      </c>
      <c r="I627" s="172">
        <v>69</v>
      </c>
      <c r="J627" s="172" t="s">
        <v>533</v>
      </c>
      <c r="K627" s="173">
        <v>8.33</v>
      </c>
    </row>
    <row r="628" spans="1:11" x14ac:dyDescent="0.25">
      <c r="A628">
        <v>610542</v>
      </c>
      <c r="B628" t="s">
        <v>300</v>
      </c>
      <c r="C628" t="s">
        <v>613</v>
      </c>
      <c r="D628" s="174">
        <v>0.45</v>
      </c>
      <c r="E628" s="172">
        <v>47</v>
      </c>
      <c r="F628" s="172" t="s">
        <v>564</v>
      </c>
      <c r="G628" s="172">
        <v>52</v>
      </c>
      <c r="H628" s="172" t="s">
        <v>564</v>
      </c>
      <c r="I628" s="172">
        <v>91</v>
      </c>
      <c r="J628" s="172" t="s">
        <v>534</v>
      </c>
      <c r="K628" s="173">
        <v>8.91</v>
      </c>
    </row>
    <row r="629" spans="1:11" x14ac:dyDescent="0.25">
      <c r="A629">
        <v>610300</v>
      </c>
      <c r="B629" t="s">
        <v>301</v>
      </c>
      <c r="C629" t="s">
        <v>557</v>
      </c>
      <c r="D629" s="174">
        <v>0.56000000000000005</v>
      </c>
      <c r="E629" s="172">
        <v>50</v>
      </c>
      <c r="F629" s="172" t="s">
        <v>564</v>
      </c>
      <c r="G629" s="172">
        <v>21</v>
      </c>
      <c r="H629" s="172" t="s">
        <v>555</v>
      </c>
      <c r="I629" s="172">
        <v>52</v>
      </c>
      <c r="J629" s="172" t="s">
        <v>564</v>
      </c>
      <c r="K629" s="173">
        <v>7.56</v>
      </c>
    </row>
    <row r="630" spans="1:11" x14ac:dyDescent="0.25">
      <c r="A630">
        <v>610225</v>
      </c>
      <c r="B630" t="s">
        <v>302</v>
      </c>
      <c r="C630" t="s">
        <v>574</v>
      </c>
      <c r="D630" s="171" t="s">
        <v>6573</v>
      </c>
      <c r="E630" s="172">
        <v>76</v>
      </c>
      <c r="F630" s="172" t="s">
        <v>533</v>
      </c>
      <c r="G630" s="172">
        <v>61</v>
      </c>
      <c r="H630" s="172" t="s">
        <v>533</v>
      </c>
      <c r="I630" s="172">
        <v>51</v>
      </c>
      <c r="J630" s="172" t="s">
        <v>564</v>
      </c>
      <c r="K630" s="173">
        <v>7.53</v>
      </c>
    </row>
    <row r="631" spans="1:11" x14ac:dyDescent="0.25">
      <c r="A631">
        <v>610315</v>
      </c>
      <c r="B631" t="s">
        <v>303</v>
      </c>
      <c r="C631" t="s">
        <v>574</v>
      </c>
      <c r="D631" s="174">
        <v>0.64</v>
      </c>
      <c r="E631" s="172">
        <v>90</v>
      </c>
      <c r="F631" s="172" t="s">
        <v>534</v>
      </c>
      <c r="G631" s="172">
        <v>80</v>
      </c>
      <c r="H631" s="172" t="s">
        <v>534</v>
      </c>
      <c r="I631" s="172">
        <v>45</v>
      </c>
      <c r="J631" s="172" t="s">
        <v>564</v>
      </c>
      <c r="K631" s="173">
        <v>8.65</v>
      </c>
    </row>
    <row r="632" spans="1:11" x14ac:dyDescent="0.25">
      <c r="A632">
        <v>610227</v>
      </c>
      <c r="B632" t="s">
        <v>3001</v>
      </c>
      <c r="C632" t="s">
        <v>6523</v>
      </c>
      <c r="D632" s="174">
        <v>0.59</v>
      </c>
      <c r="E632" s="172">
        <v>13</v>
      </c>
      <c r="F632" s="172" t="s">
        <v>576</v>
      </c>
      <c r="G632" s="172">
        <v>32</v>
      </c>
      <c r="H632" s="172" t="s">
        <v>555</v>
      </c>
      <c r="I632" s="172">
        <v>23</v>
      </c>
      <c r="J632" s="172" t="s">
        <v>555</v>
      </c>
      <c r="K632" s="173">
        <v>7.93</v>
      </c>
    </row>
    <row r="633" spans="1:11" x14ac:dyDescent="0.25">
      <c r="A633">
        <v>610228</v>
      </c>
      <c r="B633" t="s">
        <v>3006</v>
      </c>
      <c r="C633" t="s">
        <v>6523</v>
      </c>
      <c r="D633" s="174">
        <v>0.39</v>
      </c>
      <c r="E633" s="172">
        <v>21</v>
      </c>
      <c r="F633" s="172" t="s">
        <v>555</v>
      </c>
      <c r="G633" s="172">
        <v>36</v>
      </c>
      <c r="H633" s="172" t="s">
        <v>555</v>
      </c>
      <c r="I633" s="172">
        <v>0</v>
      </c>
      <c r="J633" s="172" t="s">
        <v>576</v>
      </c>
      <c r="K633" s="173">
        <v>7.64</v>
      </c>
    </row>
    <row r="634" spans="1:11" x14ac:dyDescent="0.25">
      <c r="A634">
        <v>610230</v>
      </c>
      <c r="B634" t="s">
        <v>304</v>
      </c>
      <c r="C634" t="s">
        <v>544</v>
      </c>
      <c r="D634" s="174">
        <v>0.74</v>
      </c>
      <c r="E634" s="172">
        <v>70</v>
      </c>
      <c r="F634" s="172" t="s">
        <v>533</v>
      </c>
      <c r="G634" s="172">
        <v>43</v>
      </c>
      <c r="H634" s="172" t="s">
        <v>564</v>
      </c>
      <c r="I634" s="172">
        <v>0</v>
      </c>
      <c r="J634" s="172" t="s">
        <v>576</v>
      </c>
      <c r="K634" s="173">
        <v>9.14</v>
      </c>
    </row>
    <row r="635" spans="1:11" x14ac:dyDescent="0.25">
      <c r="A635">
        <v>610380</v>
      </c>
      <c r="B635" t="s">
        <v>363</v>
      </c>
      <c r="C635" t="s">
        <v>536</v>
      </c>
      <c r="D635" s="174">
        <v>0.3</v>
      </c>
      <c r="E635" s="172">
        <v>45</v>
      </c>
      <c r="F635" s="172" t="s">
        <v>564</v>
      </c>
      <c r="G635" s="172">
        <v>44</v>
      </c>
      <c r="H635" s="172" t="s">
        <v>564</v>
      </c>
      <c r="I635" s="172">
        <v>37</v>
      </c>
      <c r="J635" s="172" t="s">
        <v>555</v>
      </c>
      <c r="K635" s="173">
        <v>7.69</v>
      </c>
    </row>
    <row r="636" spans="1:11" x14ac:dyDescent="0.25">
      <c r="A636">
        <v>609977</v>
      </c>
      <c r="B636" t="s">
        <v>305</v>
      </c>
      <c r="C636" t="s">
        <v>550</v>
      </c>
      <c r="D636" s="174">
        <v>0.42</v>
      </c>
      <c r="E636" s="172">
        <v>86</v>
      </c>
      <c r="F636" s="172" t="s">
        <v>534</v>
      </c>
      <c r="G636" s="172">
        <v>60</v>
      </c>
      <c r="H636" s="172" t="s">
        <v>533</v>
      </c>
      <c r="I636" s="172">
        <v>51</v>
      </c>
      <c r="J636" s="172" t="s">
        <v>564</v>
      </c>
      <c r="K636" s="173">
        <v>8.76</v>
      </c>
    </row>
    <row r="637" spans="1:11" x14ac:dyDescent="0.25">
      <c r="A637">
        <v>610345</v>
      </c>
      <c r="B637" t="s">
        <v>306</v>
      </c>
      <c r="C637" t="s">
        <v>550</v>
      </c>
      <c r="D637" s="171" t="s">
        <v>6574</v>
      </c>
    </row>
    <row r="638" spans="1:11" x14ac:dyDescent="0.25">
      <c r="A638">
        <v>610392</v>
      </c>
      <c r="B638" t="s">
        <v>307</v>
      </c>
      <c r="C638" t="s">
        <v>542</v>
      </c>
      <c r="D638" s="174">
        <v>0.43</v>
      </c>
      <c r="E638" s="172">
        <v>44</v>
      </c>
      <c r="F638" s="172" t="s">
        <v>564</v>
      </c>
      <c r="G638" s="172">
        <v>47</v>
      </c>
      <c r="H638" s="172" t="s">
        <v>564</v>
      </c>
      <c r="I638" s="172">
        <v>61</v>
      </c>
      <c r="J638" s="172" t="s">
        <v>533</v>
      </c>
      <c r="K638" s="173">
        <v>8.1999999999999993</v>
      </c>
    </row>
    <row r="639" spans="1:11" x14ac:dyDescent="0.25">
      <c r="A639">
        <v>610234</v>
      </c>
      <c r="B639" t="s">
        <v>308</v>
      </c>
      <c r="C639" t="s">
        <v>562</v>
      </c>
      <c r="D639" s="171" t="s">
        <v>6573</v>
      </c>
      <c r="E639" s="172">
        <v>32</v>
      </c>
      <c r="F639" s="172" t="s">
        <v>555</v>
      </c>
      <c r="G639" s="172">
        <v>64</v>
      </c>
      <c r="H639" s="172" t="s">
        <v>533</v>
      </c>
      <c r="I639" s="172">
        <v>55</v>
      </c>
      <c r="J639" s="172" t="s">
        <v>564</v>
      </c>
      <c r="K639" s="173">
        <v>8</v>
      </c>
    </row>
    <row r="640" spans="1:11" x14ac:dyDescent="0.25">
      <c r="A640">
        <v>400134</v>
      </c>
      <c r="B640" t="s">
        <v>3801</v>
      </c>
      <c r="C640" t="s">
        <v>6525</v>
      </c>
      <c r="D640" s="171" t="s">
        <v>6574</v>
      </c>
    </row>
    <row r="641" spans="1:11" x14ac:dyDescent="0.25">
      <c r="A641">
        <v>400125</v>
      </c>
      <c r="B641" t="s">
        <v>3763</v>
      </c>
      <c r="C641" t="s">
        <v>6525</v>
      </c>
      <c r="D641" s="171" t="s">
        <v>6574</v>
      </c>
    </row>
    <row r="642" spans="1:11" x14ac:dyDescent="0.25">
      <c r="A642">
        <v>400126</v>
      </c>
      <c r="B642" t="s">
        <v>3767</v>
      </c>
      <c r="C642" t="s">
        <v>6525</v>
      </c>
      <c r="D642" s="174">
        <v>0.33</v>
      </c>
      <c r="E642" s="172">
        <v>61</v>
      </c>
      <c r="F642" s="172" t="s">
        <v>533</v>
      </c>
      <c r="G642" s="172">
        <v>73</v>
      </c>
      <c r="H642" s="172" t="s">
        <v>533</v>
      </c>
      <c r="I642" s="172">
        <v>59</v>
      </c>
      <c r="J642" s="172" t="s">
        <v>564</v>
      </c>
      <c r="K642" s="173">
        <v>9.18</v>
      </c>
    </row>
    <row r="643" spans="1:11" x14ac:dyDescent="0.25">
      <c r="A643">
        <v>400127</v>
      </c>
      <c r="B643" t="s">
        <v>3771</v>
      </c>
      <c r="C643" t="s">
        <v>6525</v>
      </c>
      <c r="D643" s="171" t="s">
        <v>6574</v>
      </c>
    </row>
    <row r="644" spans="1:11" x14ac:dyDescent="0.25">
      <c r="A644">
        <v>400131</v>
      </c>
      <c r="B644" t="s">
        <v>3788</v>
      </c>
      <c r="C644" t="s">
        <v>6525</v>
      </c>
      <c r="D644" s="171" t="s">
        <v>6574</v>
      </c>
    </row>
    <row r="645" spans="1:11" x14ac:dyDescent="0.25">
      <c r="A645">
        <v>400128</v>
      </c>
      <c r="B645" t="s">
        <v>3775</v>
      </c>
      <c r="C645" t="s">
        <v>6525</v>
      </c>
      <c r="D645" s="171" t="s">
        <v>6574</v>
      </c>
    </row>
    <row r="646" spans="1:11" x14ac:dyDescent="0.25">
      <c r="A646">
        <v>400150</v>
      </c>
      <c r="B646" t="s">
        <v>3861</v>
      </c>
      <c r="C646" t="s">
        <v>6525</v>
      </c>
      <c r="D646" s="171" t="s">
        <v>6574</v>
      </c>
    </row>
    <row r="647" spans="1:11" x14ac:dyDescent="0.25">
      <c r="A647">
        <v>400145</v>
      </c>
      <c r="B647" t="s">
        <v>3840</v>
      </c>
      <c r="C647" t="s">
        <v>6525</v>
      </c>
      <c r="D647" s="171" t="s">
        <v>6574</v>
      </c>
    </row>
    <row r="648" spans="1:11" x14ac:dyDescent="0.25">
      <c r="A648">
        <v>400123</v>
      </c>
      <c r="B648" t="s">
        <v>3754</v>
      </c>
      <c r="C648" t="s">
        <v>6525</v>
      </c>
      <c r="D648" s="171" t="s">
        <v>6574</v>
      </c>
    </row>
    <row r="649" spans="1:11" x14ac:dyDescent="0.25">
      <c r="A649">
        <v>400129</v>
      </c>
      <c r="B649" t="s">
        <v>3780</v>
      </c>
      <c r="C649" t="s">
        <v>6525</v>
      </c>
      <c r="D649" s="171" t="s">
        <v>6574</v>
      </c>
    </row>
    <row r="650" spans="1:11" x14ac:dyDescent="0.25">
      <c r="A650">
        <v>400132</v>
      </c>
      <c r="B650" t="s">
        <v>3792</v>
      </c>
      <c r="C650" t="s">
        <v>6525</v>
      </c>
      <c r="D650" s="171" t="s">
        <v>6574</v>
      </c>
    </row>
    <row r="651" spans="1:11" x14ac:dyDescent="0.25">
      <c r="A651">
        <v>400133</v>
      </c>
      <c r="B651" t="s">
        <v>3796</v>
      </c>
      <c r="C651" t="s">
        <v>6525</v>
      </c>
      <c r="D651" s="171" t="s">
        <v>6574</v>
      </c>
    </row>
    <row r="652" spans="1:11" x14ac:dyDescent="0.25">
      <c r="A652">
        <v>400140</v>
      </c>
      <c r="B652" t="s">
        <v>3819</v>
      </c>
      <c r="C652" t="s">
        <v>6525</v>
      </c>
      <c r="D652" s="171" t="s">
        <v>6574</v>
      </c>
    </row>
    <row r="653" spans="1:11" x14ac:dyDescent="0.25">
      <c r="A653">
        <v>400137</v>
      </c>
      <c r="B653" t="s">
        <v>3811</v>
      </c>
      <c r="C653" t="s">
        <v>6525</v>
      </c>
      <c r="D653" s="171" t="s">
        <v>6574</v>
      </c>
    </row>
    <row r="654" spans="1:11" x14ac:dyDescent="0.25">
      <c r="A654">
        <v>400135</v>
      </c>
      <c r="B654" t="s">
        <v>3804</v>
      </c>
      <c r="C654" t="s">
        <v>6525</v>
      </c>
      <c r="D654" s="171" t="s">
        <v>6574</v>
      </c>
    </row>
    <row r="655" spans="1:11" x14ac:dyDescent="0.25">
      <c r="A655">
        <v>400124</v>
      </c>
      <c r="B655" t="s">
        <v>3759</v>
      </c>
      <c r="C655" t="s">
        <v>6525</v>
      </c>
      <c r="D655" s="171" t="s">
        <v>6574</v>
      </c>
    </row>
    <row r="656" spans="1:11" x14ac:dyDescent="0.25">
      <c r="A656">
        <v>400136</v>
      </c>
      <c r="B656" t="s">
        <v>3807</v>
      </c>
      <c r="C656" t="s">
        <v>6525</v>
      </c>
      <c r="D656" s="171" t="s">
        <v>6574</v>
      </c>
    </row>
    <row r="657" spans="1:11" x14ac:dyDescent="0.25">
      <c r="A657">
        <v>400139</v>
      </c>
      <c r="B657" t="s">
        <v>3815</v>
      </c>
      <c r="C657" t="s">
        <v>6525</v>
      </c>
      <c r="D657" s="171" t="s">
        <v>6574</v>
      </c>
    </row>
    <row r="658" spans="1:11" x14ac:dyDescent="0.25">
      <c r="A658">
        <v>400141</v>
      </c>
      <c r="B658" t="s">
        <v>3823</v>
      </c>
      <c r="C658" t="s">
        <v>6525</v>
      </c>
      <c r="D658" s="171" t="s">
        <v>6574</v>
      </c>
    </row>
    <row r="659" spans="1:11" x14ac:dyDescent="0.25">
      <c r="A659">
        <v>400142</v>
      </c>
      <c r="B659" t="s">
        <v>3828</v>
      </c>
      <c r="C659" t="s">
        <v>6525</v>
      </c>
      <c r="D659" s="171" t="s">
        <v>6574</v>
      </c>
    </row>
    <row r="660" spans="1:11" x14ac:dyDescent="0.25">
      <c r="A660">
        <v>400143</v>
      </c>
      <c r="B660" t="s">
        <v>3832</v>
      </c>
      <c r="C660" t="s">
        <v>6525</v>
      </c>
      <c r="D660" s="171" t="s">
        <v>6574</v>
      </c>
    </row>
    <row r="661" spans="1:11" x14ac:dyDescent="0.25">
      <c r="A661">
        <v>400144</v>
      </c>
      <c r="B661" t="s">
        <v>3835</v>
      </c>
      <c r="C661" t="s">
        <v>6525</v>
      </c>
      <c r="D661" s="171" t="s">
        <v>6574</v>
      </c>
    </row>
    <row r="662" spans="1:11" x14ac:dyDescent="0.25">
      <c r="A662">
        <v>400130</v>
      </c>
      <c r="B662" t="s">
        <v>3784</v>
      </c>
      <c r="C662" t="s">
        <v>6525</v>
      </c>
      <c r="D662" s="171" t="s">
        <v>6574</v>
      </c>
    </row>
    <row r="663" spans="1:11" x14ac:dyDescent="0.25">
      <c r="A663">
        <v>400087</v>
      </c>
      <c r="B663" t="s">
        <v>2059</v>
      </c>
      <c r="C663" t="s">
        <v>6525</v>
      </c>
      <c r="D663" s="174">
        <v>0.74</v>
      </c>
      <c r="E663" s="172">
        <v>62</v>
      </c>
      <c r="F663" s="172" t="s">
        <v>533</v>
      </c>
      <c r="G663" s="172">
        <v>43</v>
      </c>
      <c r="H663" s="172" t="s">
        <v>564</v>
      </c>
      <c r="I663" s="172">
        <v>28</v>
      </c>
      <c r="J663" s="172" t="s">
        <v>555</v>
      </c>
      <c r="K663" s="173">
        <v>7.78</v>
      </c>
    </row>
    <row r="664" spans="1:11" x14ac:dyDescent="0.25">
      <c r="A664">
        <v>609748</v>
      </c>
      <c r="B664" t="s">
        <v>2304</v>
      </c>
      <c r="C664" t="s">
        <v>718</v>
      </c>
      <c r="D664" s="171" t="s">
        <v>6574</v>
      </c>
    </row>
    <row r="665" spans="1:11" x14ac:dyDescent="0.25">
      <c r="A665">
        <v>610235</v>
      </c>
      <c r="B665" t="s">
        <v>309</v>
      </c>
      <c r="C665" t="s">
        <v>6522</v>
      </c>
      <c r="D665" s="174">
        <v>0.45</v>
      </c>
      <c r="E665" s="172">
        <v>39</v>
      </c>
      <c r="F665" s="172" t="s">
        <v>555</v>
      </c>
      <c r="G665" s="172">
        <v>31</v>
      </c>
      <c r="H665" s="172" t="s">
        <v>555</v>
      </c>
      <c r="I665" s="172">
        <v>46</v>
      </c>
      <c r="J665" s="172" t="s">
        <v>564</v>
      </c>
      <c r="K665" s="173">
        <v>7.32</v>
      </c>
    </row>
    <row r="666" spans="1:11" x14ac:dyDescent="0.25">
      <c r="A666">
        <v>609755</v>
      </c>
      <c r="B666" t="s">
        <v>2324</v>
      </c>
      <c r="C666" t="s">
        <v>542</v>
      </c>
      <c r="D666" s="171" t="s">
        <v>6574</v>
      </c>
    </row>
    <row r="667" spans="1:11" x14ac:dyDescent="0.25">
      <c r="A667">
        <v>609686</v>
      </c>
      <c r="B667" t="s">
        <v>2162</v>
      </c>
      <c r="C667" t="s">
        <v>6525</v>
      </c>
      <c r="D667" s="171" t="s">
        <v>6574</v>
      </c>
    </row>
    <row r="668" spans="1:11" x14ac:dyDescent="0.25">
      <c r="A668">
        <v>609973</v>
      </c>
      <c r="B668" t="s">
        <v>310</v>
      </c>
      <c r="C668" t="s">
        <v>6523</v>
      </c>
      <c r="D668" s="174">
        <v>0.46</v>
      </c>
      <c r="E668" s="172">
        <v>0</v>
      </c>
      <c r="F668" s="172" t="s">
        <v>576</v>
      </c>
      <c r="G668" s="172">
        <v>30</v>
      </c>
      <c r="H668" s="172" t="s">
        <v>555</v>
      </c>
      <c r="I668" s="172">
        <v>29</v>
      </c>
      <c r="J668" s="172" t="s">
        <v>555</v>
      </c>
      <c r="K668" s="173">
        <v>7.91</v>
      </c>
    </row>
  </sheetData>
  <sortState ref="A2:K668">
    <sortCondition ref="B1"/>
  </sortState>
  <conditionalFormatting sqref="E2:J668">
    <cfRule type="containsBlanks" priority="1" stopIfTrue="1">
      <formula>LEN(TRIM(E2))=0</formula>
    </cfRule>
    <cfRule type="cellIs" dxfId="141" priority="2" operator="between">
      <formula>80</formula>
      <formula>100</formula>
    </cfRule>
    <cfRule type="containsText" dxfId="140" priority="3" operator="containsText" text="very strong">
      <formula>NOT(ISERROR(SEARCH("very strong",E2)))</formula>
    </cfRule>
    <cfRule type="cellIs" dxfId="139" priority="4" operator="between">
      <formula>60</formula>
      <formula>79</formula>
    </cfRule>
    <cfRule type="containsText" dxfId="138" priority="5" operator="containsText" text="strong">
      <formula>NOT(ISERROR(SEARCH("strong",E2)))</formula>
    </cfRule>
    <cfRule type="cellIs" dxfId="137" priority="6" operator="between">
      <formula>40</formula>
      <formula>59</formula>
    </cfRule>
    <cfRule type="containsText" dxfId="136" priority="7" operator="containsText" text="neutral">
      <formula>NOT(ISERROR(SEARCH("neutral",E2)))</formula>
    </cfRule>
    <cfRule type="cellIs" dxfId="135" priority="8" operator="between">
      <formula>0</formula>
      <formula>19</formula>
    </cfRule>
    <cfRule type="containsText" dxfId="134" priority="9" operator="containsText" text="very weak">
      <formula>NOT(ISERROR(SEARCH("very weak",E2)))</formula>
    </cfRule>
    <cfRule type="cellIs" dxfId="133" priority="10" operator="between">
      <formula>20</formula>
      <formula>39</formula>
    </cfRule>
    <cfRule type="containsText" dxfId="132" priority="11" operator="containsText" text="weak">
      <formula>NOT(ISERROR(SEARCH("weak",E2)))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HI774"/>
  <sheetViews>
    <sheetView showGridLines="0" showRowColHeaders="0" tabSelected="1" topLeftCell="C1" zoomScaleNormal="100" zoomScaleSheetLayoutView="120" zoomScalePageLayoutView="70" workbookViewId="0">
      <pane ySplit="3" topLeftCell="A4" activePane="bottomLeft" state="frozen"/>
      <selection pane="bottomLeft" activeCell="I2" sqref="I2:BN2"/>
    </sheetView>
  </sheetViews>
  <sheetFormatPr defaultRowHeight="18.75" x14ac:dyDescent="0.3"/>
  <cols>
    <col min="1" max="1" width="9.140625" style="9"/>
    <col min="2" max="2" width="14.7109375" style="6" customWidth="1"/>
    <col min="3" max="20" width="1.28515625" style="54" customWidth="1"/>
    <col min="21" max="21" width="1.28515625" style="134" customWidth="1"/>
    <col min="22" max="25" width="1.28515625" style="135" customWidth="1"/>
    <col min="26" max="45" width="1.28515625" style="9" customWidth="1"/>
    <col min="46" max="46" width="1.28515625" style="136" customWidth="1"/>
    <col min="47" max="66" width="1.28515625" style="9" customWidth="1"/>
    <col min="67" max="67" width="1.28515625" style="13" customWidth="1"/>
    <col min="68" max="109" width="1.28515625" style="9" customWidth="1"/>
    <col min="110" max="110" width="1.28515625" style="13" customWidth="1"/>
    <col min="111" max="130" width="1.28515625" style="9" customWidth="1"/>
    <col min="131" max="131" width="1.28515625" style="13" customWidth="1"/>
    <col min="132" max="135" width="1.28515625" style="9" customWidth="1"/>
    <col min="136" max="136" width="0.5703125" style="8" customWidth="1"/>
    <col min="137" max="137" width="1.28515625" style="8" customWidth="1"/>
    <col min="138" max="138" width="1.28515625" style="9" customWidth="1"/>
    <col min="139" max="140" width="1.28515625" style="8" customWidth="1"/>
    <col min="141" max="142" width="2" style="8" customWidth="1"/>
    <col min="143" max="143" width="1.5703125" style="8" customWidth="1"/>
    <col min="144" max="192" width="2" style="9" customWidth="1"/>
    <col min="193" max="16384" width="9.140625" style="9"/>
  </cols>
  <sheetData>
    <row r="1" spans="2:143" ht="7.5" customHeight="1" x14ac:dyDescent="0.25"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H1" s="8"/>
    </row>
    <row r="2" spans="2:143" s="13" customFormat="1" ht="45" customHeight="1" x14ac:dyDescent="0.25">
      <c r="B2" s="10" t="s">
        <v>1781</v>
      </c>
      <c r="C2" s="11"/>
      <c r="D2" s="11"/>
      <c r="E2" s="11"/>
      <c r="F2" s="11"/>
      <c r="G2" s="11"/>
      <c r="H2" s="11"/>
      <c r="I2" s="302" t="s">
        <v>1776</v>
      </c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12"/>
      <c r="BP2" s="12"/>
      <c r="BQ2" s="12"/>
      <c r="BR2" s="12"/>
      <c r="BS2" s="289" t="s">
        <v>6532</v>
      </c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90"/>
      <c r="CN2" s="290"/>
      <c r="CO2" s="290"/>
      <c r="CP2" s="290"/>
      <c r="CQ2" s="290"/>
      <c r="CR2" s="290"/>
      <c r="CS2" s="290"/>
      <c r="CT2" s="290"/>
      <c r="CU2" s="290"/>
      <c r="CV2" s="290"/>
      <c r="CW2" s="290"/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  <c r="DJ2" s="290"/>
      <c r="DK2" s="290"/>
      <c r="DL2" s="290"/>
      <c r="DM2" s="290"/>
      <c r="DN2" s="290"/>
      <c r="DO2" s="290"/>
      <c r="DP2" s="290"/>
      <c r="DQ2" s="290"/>
      <c r="DR2" s="290"/>
      <c r="DS2" s="290"/>
      <c r="DT2" s="290"/>
      <c r="DU2" s="290"/>
      <c r="DV2" s="290"/>
      <c r="DW2" s="290"/>
      <c r="DX2" s="290"/>
      <c r="DY2" s="290"/>
      <c r="DZ2" s="290"/>
      <c r="EA2" s="290"/>
      <c r="EB2" s="290"/>
      <c r="EC2" s="290"/>
      <c r="ED2" s="290"/>
      <c r="EE2" s="290"/>
      <c r="EF2" s="8"/>
      <c r="EG2" s="8"/>
      <c r="EH2" s="8"/>
      <c r="EI2" s="8"/>
      <c r="EJ2" s="8"/>
      <c r="EK2" s="8"/>
      <c r="EL2" s="8"/>
      <c r="EM2" s="8"/>
    </row>
    <row r="3" spans="2:143" s="13" customFormat="1" ht="6.75" customHeight="1" x14ac:dyDescent="0.25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8"/>
      <c r="EG3" s="8"/>
      <c r="EH3" s="8"/>
      <c r="EI3" s="8"/>
      <c r="EJ3" s="8"/>
      <c r="EK3" s="8"/>
      <c r="EL3" s="8"/>
      <c r="EM3" s="8"/>
    </row>
    <row r="4" spans="2:143" s="17" customFormat="1" ht="7.5" customHeight="1" x14ac:dyDescent="0.25">
      <c r="B4" s="16"/>
      <c r="EF4" s="8"/>
      <c r="EG4" s="8"/>
      <c r="EI4" s="8"/>
      <c r="EJ4" s="8"/>
      <c r="EK4" s="8"/>
      <c r="EL4" s="8"/>
      <c r="EM4" s="8"/>
    </row>
    <row r="5" spans="2:143" s="22" customFormat="1" ht="17.25" customHeight="1" x14ac:dyDescent="0.25">
      <c r="B5" s="18"/>
      <c r="C5" s="233" t="s">
        <v>1780</v>
      </c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19"/>
      <c r="BR5" s="20"/>
      <c r="BS5" s="298" t="s">
        <v>3295</v>
      </c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298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1"/>
      <c r="DO5" s="327" t="s">
        <v>1760</v>
      </c>
      <c r="DP5" s="327"/>
      <c r="DQ5" s="327"/>
      <c r="DR5" s="327"/>
      <c r="DS5" s="327"/>
      <c r="DT5" s="327"/>
      <c r="DU5" s="327"/>
      <c r="DV5" s="327"/>
      <c r="DW5" s="327"/>
      <c r="DX5" s="327"/>
      <c r="DY5" s="327"/>
      <c r="DZ5" s="327"/>
      <c r="EA5" s="327"/>
      <c r="EB5" s="327"/>
      <c r="EC5" s="327"/>
      <c r="ED5" s="327"/>
      <c r="EE5" s="327"/>
      <c r="EF5" s="8"/>
      <c r="EG5" s="8"/>
      <c r="EI5" s="8"/>
      <c r="EJ5" s="8"/>
      <c r="EK5" s="8"/>
    </row>
    <row r="6" spans="2:143" s="29" customFormat="1" ht="4.5" customHeight="1" x14ac:dyDescent="0.25">
      <c r="B6" s="280" t="s">
        <v>311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4"/>
      <c r="AC6" s="25"/>
      <c r="AD6" s="25"/>
      <c r="AE6" s="25"/>
      <c r="AF6" s="25"/>
      <c r="AG6" s="26"/>
      <c r="AH6" s="26"/>
      <c r="AI6" s="26"/>
      <c r="AJ6" s="26"/>
      <c r="AK6" s="27"/>
      <c r="AL6" s="27"/>
      <c r="AM6" s="28"/>
      <c r="AN6" s="25"/>
      <c r="AO6" s="25"/>
      <c r="AP6" s="25"/>
      <c r="AQ6" s="25"/>
      <c r="AR6" s="27"/>
      <c r="AS6" s="27"/>
      <c r="AT6" s="27"/>
      <c r="AU6" s="27"/>
      <c r="AV6" s="27"/>
      <c r="AW6" s="27"/>
      <c r="AY6" s="25"/>
      <c r="AZ6" s="25"/>
      <c r="BA6" s="25"/>
      <c r="BB6" s="25"/>
      <c r="BC6" s="30"/>
      <c r="BD6" s="30"/>
      <c r="BE6" s="28"/>
      <c r="BF6" s="28"/>
      <c r="BG6" s="28"/>
      <c r="BH6" s="28"/>
      <c r="BJ6" s="25"/>
      <c r="BK6" s="25"/>
      <c r="BL6" s="25"/>
      <c r="BM6" s="25"/>
      <c r="BN6" s="30"/>
      <c r="BO6" s="30"/>
      <c r="BP6" s="31"/>
      <c r="BQ6" s="31"/>
      <c r="BR6" s="8"/>
      <c r="BS6" s="299" t="s">
        <v>6535</v>
      </c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32"/>
      <c r="DP6" s="32"/>
      <c r="EF6" s="8"/>
      <c r="EG6" s="8"/>
      <c r="EI6" s="8"/>
      <c r="EJ6" s="8"/>
      <c r="EK6" s="8"/>
      <c r="EL6" s="8"/>
      <c r="EM6" s="8"/>
    </row>
    <row r="7" spans="2:143" s="29" customFormat="1" ht="17.25" customHeight="1" x14ac:dyDescent="0.3">
      <c r="B7" s="280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4"/>
      <c r="V7" s="35"/>
      <c r="W7" s="35"/>
      <c r="X7" s="35"/>
      <c r="Y7" s="35"/>
      <c r="Z7" s="35"/>
      <c r="AA7" s="36"/>
      <c r="AB7" s="36"/>
      <c r="AC7" s="37"/>
      <c r="AD7" s="37"/>
      <c r="AE7" s="37"/>
      <c r="AF7" s="37"/>
      <c r="AG7" s="38"/>
      <c r="AH7" s="38"/>
      <c r="AI7" s="38"/>
      <c r="AJ7" s="38"/>
      <c r="AK7" s="39"/>
      <c r="AL7" s="39"/>
      <c r="AM7" s="40"/>
      <c r="AN7" s="37"/>
      <c r="AO7" s="37"/>
      <c r="AP7" s="37"/>
      <c r="AQ7" s="37"/>
      <c r="AR7" s="39"/>
      <c r="AS7" s="39"/>
      <c r="AT7" s="39"/>
      <c r="AU7" s="39"/>
      <c r="AV7" s="39"/>
      <c r="AW7" s="39"/>
      <c r="AX7" s="33"/>
      <c r="AY7" s="37"/>
      <c r="AZ7" s="37"/>
      <c r="BA7" s="37"/>
      <c r="BB7" s="37"/>
      <c r="BC7" s="41"/>
      <c r="BD7" s="41"/>
      <c r="BE7" s="40"/>
      <c r="BF7" s="40"/>
      <c r="BG7" s="40"/>
      <c r="BH7" s="40"/>
      <c r="BI7" s="33"/>
      <c r="BJ7" s="37"/>
      <c r="BK7" s="37"/>
      <c r="BL7" s="37"/>
      <c r="BM7" s="37"/>
      <c r="BN7" s="41"/>
      <c r="BO7" s="41"/>
      <c r="BP7" s="42"/>
      <c r="BQ7" s="8"/>
      <c r="BR7" s="8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38" t="s">
        <v>1773</v>
      </c>
      <c r="DP7" s="238"/>
      <c r="DQ7" s="238"/>
      <c r="DR7" s="238"/>
      <c r="DS7" s="238"/>
      <c r="DT7" s="238"/>
      <c r="DU7" s="43" t="s">
        <v>1768</v>
      </c>
      <c r="DY7" s="44"/>
      <c r="DZ7" s="44"/>
      <c r="EA7" s="44"/>
      <c r="EB7" s="44"/>
      <c r="EC7" s="44"/>
      <c r="ED7" s="44"/>
      <c r="EE7" s="44"/>
      <c r="EF7" s="8"/>
      <c r="EG7" s="8"/>
      <c r="EI7" s="8"/>
      <c r="EJ7" s="8"/>
    </row>
    <row r="8" spans="2:143" s="45" customFormat="1" ht="17.25" customHeight="1" x14ac:dyDescent="0.3">
      <c r="B8" s="28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5"/>
      <c r="W8" s="35"/>
      <c r="X8" s="35"/>
      <c r="Y8" s="35"/>
      <c r="Z8" s="35"/>
      <c r="AA8" s="36"/>
      <c r="AB8" s="36"/>
      <c r="AC8" s="37"/>
      <c r="AD8" s="37"/>
      <c r="AE8" s="37"/>
      <c r="AF8" s="37"/>
      <c r="AG8" s="38"/>
      <c r="AH8" s="38"/>
      <c r="AI8" s="38"/>
      <c r="AJ8" s="38"/>
      <c r="AK8" s="39"/>
      <c r="AL8" s="39"/>
      <c r="AM8" s="40"/>
      <c r="AN8" s="37"/>
      <c r="AO8" s="37"/>
      <c r="AP8" s="37"/>
      <c r="AQ8" s="37"/>
      <c r="AR8" s="39"/>
      <c r="AS8" s="39"/>
      <c r="AT8" s="39"/>
      <c r="AU8" s="39"/>
      <c r="AV8" s="39"/>
      <c r="AW8" s="39"/>
      <c r="AX8" s="33"/>
      <c r="AY8" s="37"/>
      <c r="AZ8" s="37"/>
      <c r="BA8" s="37"/>
      <c r="BB8" s="37"/>
      <c r="BC8" s="41"/>
      <c r="BD8" s="41"/>
      <c r="BE8" s="40"/>
      <c r="BF8" s="40"/>
      <c r="BG8" s="40"/>
      <c r="BH8" s="40"/>
      <c r="BI8" s="33"/>
      <c r="BJ8" s="37"/>
      <c r="BK8" s="37"/>
      <c r="BL8" s="37"/>
      <c r="BM8" s="37"/>
      <c r="BN8" s="41"/>
      <c r="BO8" s="41"/>
      <c r="BP8" s="42"/>
      <c r="BQ8" s="8"/>
      <c r="BR8" s="8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37" t="s">
        <v>1772</v>
      </c>
      <c r="DP8" s="237"/>
      <c r="DQ8" s="237"/>
      <c r="DR8" s="237"/>
      <c r="DS8" s="237"/>
      <c r="DT8" s="237"/>
      <c r="DU8" s="43" t="s">
        <v>1759</v>
      </c>
      <c r="DY8" s="44"/>
      <c r="DZ8" s="44"/>
      <c r="EA8" s="44"/>
      <c r="EB8" s="44"/>
      <c r="EC8" s="44"/>
      <c r="ED8" s="44"/>
      <c r="EE8" s="44"/>
      <c r="EF8" s="8"/>
      <c r="EG8" s="8"/>
      <c r="EI8" s="8"/>
      <c r="EJ8" s="8"/>
    </row>
    <row r="9" spans="2:143" ht="17.25" customHeight="1" x14ac:dyDescent="0.3">
      <c r="B9" s="280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34"/>
      <c r="V9" s="35"/>
      <c r="W9" s="35"/>
      <c r="X9" s="35"/>
      <c r="Y9" s="35"/>
      <c r="Z9" s="35"/>
      <c r="AA9" s="36"/>
      <c r="AB9" s="36"/>
      <c r="AC9" s="37"/>
      <c r="AD9" s="37"/>
      <c r="AE9" s="37"/>
      <c r="AF9" s="37"/>
      <c r="AG9" s="38"/>
      <c r="AH9" s="38"/>
      <c r="AI9" s="38"/>
      <c r="AJ9" s="38"/>
      <c r="AK9" s="39"/>
      <c r="AL9" s="39"/>
      <c r="AM9" s="40"/>
      <c r="AN9" s="37"/>
      <c r="AO9" s="37"/>
      <c r="AP9" s="37"/>
      <c r="AQ9" s="37"/>
      <c r="AR9" s="39"/>
      <c r="AS9" s="39"/>
      <c r="AT9" s="39"/>
      <c r="AU9" s="39"/>
      <c r="AV9" s="39"/>
      <c r="AW9" s="39"/>
      <c r="AX9" s="33"/>
      <c r="AY9" s="37"/>
      <c r="AZ9" s="37"/>
      <c r="BA9" s="37"/>
      <c r="BB9" s="37"/>
      <c r="BC9" s="41"/>
      <c r="BD9" s="41"/>
      <c r="BE9" s="40"/>
      <c r="BF9" s="40"/>
      <c r="BG9" s="40"/>
      <c r="BH9" s="40"/>
      <c r="BI9" s="33"/>
      <c r="BJ9" s="37"/>
      <c r="BK9" s="37"/>
      <c r="BL9" s="37"/>
      <c r="BM9" s="37"/>
      <c r="BN9" s="41"/>
      <c r="BO9" s="41"/>
      <c r="BP9" s="42"/>
      <c r="BQ9" s="8"/>
      <c r="BR9" s="8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36" t="s">
        <v>1771</v>
      </c>
      <c r="DP9" s="236"/>
      <c r="DQ9" s="236"/>
      <c r="DR9" s="236"/>
      <c r="DS9" s="236"/>
      <c r="DT9" s="236"/>
      <c r="DU9" s="43" t="s">
        <v>1767</v>
      </c>
      <c r="DY9" s="44"/>
      <c r="DZ9" s="44"/>
      <c r="EA9" s="44"/>
      <c r="EB9" s="44"/>
      <c r="EC9" s="44"/>
      <c r="ED9" s="44"/>
      <c r="EE9" s="44"/>
    </row>
    <row r="10" spans="2:143" s="45" customFormat="1" ht="17.25" customHeight="1" x14ac:dyDescent="0.3">
      <c r="B10" s="280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5"/>
      <c r="W10" s="35"/>
      <c r="X10" s="35"/>
      <c r="Y10" s="35"/>
      <c r="Z10" s="35"/>
      <c r="AA10" s="36"/>
      <c r="AB10" s="36"/>
      <c r="AC10" s="37"/>
      <c r="AD10" s="37"/>
      <c r="AE10" s="37"/>
      <c r="AF10" s="37"/>
      <c r="AG10" s="38"/>
      <c r="AH10" s="38"/>
      <c r="AI10" s="38"/>
      <c r="AJ10" s="38"/>
      <c r="AK10" s="39"/>
      <c r="AL10" s="39"/>
      <c r="AM10" s="40"/>
      <c r="AN10" s="37"/>
      <c r="AO10" s="37"/>
      <c r="AP10" s="37"/>
      <c r="AQ10" s="37"/>
      <c r="AR10" s="39"/>
      <c r="AS10" s="39"/>
      <c r="AT10" s="39"/>
      <c r="AU10" s="39"/>
      <c r="AV10" s="39"/>
      <c r="AW10" s="39"/>
      <c r="AX10" s="33"/>
      <c r="AY10" s="37"/>
      <c r="AZ10" s="37"/>
      <c r="BA10" s="37"/>
      <c r="BB10" s="37"/>
      <c r="BC10" s="41"/>
      <c r="BD10" s="41"/>
      <c r="BE10" s="40"/>
      <c r="BF10" s="40"/>
      <c r="BG10" s="40"/>
      <c r="BH10" s="40"/>
      <c r="BI10" s="33"/>
      <c r="BJ10" s="37"/>
      <c r="BK10" s="37"/>
      <c r="BL10" s="37"/>
      <c r="BM10" s="37"/>
      <c r="BN10" s="41"/>
      <c r="BO10" s="41"/>
      <c r="BP10" s="42"/>
      <c r="BQ10" s="8"/>
      <c r="BR10" s="8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35" t="s">
        <v>1770</v>
      </c>
      <c r="DP10" s="235"/>
      <c r="DQ10" s="235"/>
      <c r="DR10" s="235"/>
      <c r="DS10" s="235"/>
      <c r="DT10" s="235"/>
      <c r="DU10" s="43" t="s">
        <v>1758</v>
      </c>
      <c r="DY10" s="44"/>
      <c r="DZ10" s="44"/>
      <c r="EA10" s="44"/>
      <c r="EB10" s="44"/>
      <c r="EC10" s="44"/>
      <c r="ED10" s="44"/>
      <c r="EE10" s="44"/>
      <c r="EF10" s="8"/>
      <c r="EG10" s="8"/>
      <c r="EI10" s="8"/>
      <c r="EJ10" s="8"/>
    </row>
    <row r="11" spans="2:143" s="47" customFormat="1" ht="17.25" customHeight="1" x14ac:dyDescent="0.3">
      <c r="B11" s="280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34"/>
      <c r="V11" s="35"/>
      <c r="W11" s="35"/>
      <c r="X11" s="35"/>
      <c r="Y11" s="35"/>
      <c r="Z11" s="35"/>
      <c r="AA11" s="36"/>
      <c r="AB11" s="36"/>
      <c r="AC11" s="37"/>
      <c r="AD11" s="37"/>
      <c r="AE11" s="37"/>
      <c r="AF11" s="37"/>
      <c r="AG11" s="38"/>
      <c r="AH11" s="38"/>
      <c r="AI11" s="38"/>
      <c r="AJ11" s="38"/>
      <c r="AK11" s="39"/>
      <c r="AL11" s="39"/>
      <c r="AM11" s="40"/>
      <c r="AN11" s="37"/>
      <c r="AO11" s="37"/>
      <c r="AP11" s="37"/>
      <c r="AQ11" s="37"/>
      <c r="AR11" s="39"/>
      <c r="AS11" s="39"/>
      <c r="AT11" s="39"/>
      <c r="AU11" s="39"/>
      <c r="AV11" s="39"/>
      <c r="AW11" s="39"/>
      <c r="AX11" s="33"/>
      <c r="AY11" s="37"/>
      <c r="AZ11" s="37"/>
      <c r="BA11" s="37"/>
      <c r="BB11" s="37"/>
      <c r="BC11" s="41"/>
      <c r="BD11" s="41"/>
      <c r="BE11" s="40"/>
      <c r="BF11" s="40"/>
      <c r="BG11" s="40"/>
      <c r="BH11" s="40"/>
      <c r="BI11" s="33"/>
      <c r="BJ11" s="37"/>
      <c r="BK11" s="37"/>
      <c r="BL11" s="37"/>
      <c r="BM11" s="37"/>
      <c r="BN11" s="41"/>
      <c r="BO11" s="41"/>
      <c r="BP11" s="42"/>
      <c r="BQ11" s="8"/>
      <c r="BR11" s="8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34" t="s">
        <v>1769</v>
      </c>
      <c r="DP11" s="234"/>
      <c r="DQ11" s="234"/>
      <c r="DR11" s="234"/>
      <c r="DS11" s="234"/>
      <c r="DT11" s="234"/>
      <c r="DU11" s="43" t="s">
        <v>1766</v>
      </c>
      <c r="DY11" s="44"/>
      <c r="DZ11" s="44"/>
      <c r="EA11" s="44"/>
      <c r="EB11" s="44"/>
      <c r="EC11" s="44"/>
      <c r="ED11" s="44"/>
      <c r="EE11" s="44"/>
      <c r="EF11" s="8"/>
      <c r="EG11" s="8"/>
      <c r="EI11" s="8"/>
      <c r="EJ11" s="8"/>
    </row>
    <row r="12" spans="2:143" s="45" customFormat="1" ht="17.25" customHeight="1" x14ac:dyDescent="0.3">
      <c r="B12" s="280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5"/>
      <c r="W12" s="35"/>
      <c r="X12" s="35"/>
      <c r="Y12" s="35"/>
      <c r="Z12" s="35"/>
      <c r="AA12" s="36"/>
      <c r="AB12" s="36"/>
      <c r="AC12" s="37"/>
      <c r="AD12" s="37"/>
      <c r="AE12" s="37"/>
      <c r="AF12" s="37"/>
      <c r="AG12" s="38"/>
      <c r="AH12" s="38"/>
      <c r="AI12" s="38"/>
      <c r="AJ12" s="38"/>
      <c r="AK12" s="39"/>
      <c r="AL12" s="39"/>
      <c r="AM12" s="40"/>
      <c r="AN12" s="37"/>
      <c r="AO12" s="37"/>
      <c r="AP12" s="37"/>
      <c r="AQ12" s="37"/>
      <c r="AR12" s="39"/>
      <c r="AS12" s="39"/>
      <c r="AT12" s="39"/>
      <c r="AU12" s="39"/>
      <c r="AV12" s="39"/>
      <c r="AW12" s="39"/>
      <c r="AX12" s="33"/>
      <c r="AY12" s="37"/>
      <c r="AZ12" s="37"/>
      <c r="BA12" s="37"/>
      <c r="BB12" s="37"/>
      <c r="BC12" s="41"/>
      <c r="BD12" s="41"/>
      <c r="BE12" s="40"/>
      <c r="BF12" s="40"/>
      <c r="BG12" s="40"/>
      <c r="BH12" s="40"/>
      <c r="BI12" s="33"/>
      <c r="BJ12" s="37"/>
      <c r="BK12" s="37"/>
      <c r="BL12" s="37"/>
      <c r="BM12" s="37"/>
      <c r="BN12" s="41"/>
      <c r="BO12" s="41"/>
      <c r="BP12" s="42"/>
      <c r="BQ12" s="8"/>
      <c r="BR12" s="8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32"/>
      <c r="DP12" s="32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8"/>
      <c r="EG12" s="8"/>
      <c r="EI12" s="8"/>
      <c r="EJ12" s="8"/>
      <c r="EK12" s="8"/>
      <c r="EL12" s="8"/>
    </row>
    <row r="13" spans="2:143" s="45" customFormat="1" ht="17.25" customHeight="1" x14ac:dyDescent="0.25">
      <c r="B13" s="28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38"/>
      <c r="AJ13" s="38"/>
      <c r="AK13" s="39"/>
      <c r="AL13" s="39"/>
      <c r="AM13" s="40"/>
      <c r="AN13" s="37"/>
      <c r="AO13" s="37"/>
      <c r="AP13" s="37"/>
      <c r="AQ13" s="37"/>
      <c r="AR13" s="39"/>
      <c r="AS13" s="39"/>
      <c r="AT13" s="39"/>
      <c r="AU13" s="39"/>
      <c r="AV13" s="39"/>
      <c r="AW13" s="39"/>
      <c r="AX13" s="33"/>
      <c r="AY13" s="37"/>
      <c r="AZ13" s="37"/>
      <c r="BA13" s="37"/>
      <c r="BB13" s="37"/>
      <c r="BC13" s="41"/>
      <c r="BD13" s="41"/>
      <c r="BE13" s="40"/>
      <c r="BF13" s="40"/>
      <c r="BG13" s="40"/>
      <c r="BH13" s="40"/>
      <c r="BI13" s="33"/>
      <c r="BJ13" s="37"/>
      <c r="BK13" s="37"/>
      <c r="BL13" s="37"/>
      <c r="BM13" s="37"/>
      <c r="BN13" s="41"/>
      <c r="BO13" s="41"/>
      <c r="BP13" s="42"/>
      <c r="BQ13" s="8"/>
      <c r="BR13" s="8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32"/>
      <c r="DP13" s="32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8"/>
      <c r="EG13" s="8"/>
      <c r="EI13" s="8"/>
      <c r="EJ13" s="8"/>
      <c r="EK13" s="8"/>
      <c r="EL13" s="8"/>
      <c r="EM13" s="8"/>
    </row>
    <row r="14" spans="2:143" s="45" customFormat="1" ht="6" customHeight="1" x14ac:dyDescent="0.25">
      <c r="B14" s="281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EF14" s="8"/>
      <c r="EG14" s="8"/>
      <c r="EI14" s="8"/>
      <c r="EJ14" s="8"/>
      <c r="EK14" s="8"/>
      <c r="EL14" s="8"/>
      <c r="EM14" s="8"/>
    </row>
    <row r="15" spans="2:143" s="51" customFormat="1" ht="17.25" customHeight="1" x14ac:dyDescent="0.25">
      <c r="B15" s="281"/>
      <c r="C15" s="310" t="s">
        <v>1785</v>
      </c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2"/>
      <c r="BQ15" s="49"/>
      <c r="BR15" s="277" t="s">
        <v>3293</v>
      </c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8"/>
      <c r="EG15" s="8"/>
      <c r="EH15" s="50"/>
      <c r="EI15" s="50"/>
      <c r="EJ15" s="50"/>
      <c r="EK15" s="50"/>
      <c r="EL15" s="50"/>
      <c r="EM15" s="50"/>
    </row>
    <row r="16" spans="2:143" s="53" customFormat="1" ht="17.25" customHeight="1" x14ac:dyDescent="0.25">
      <c r="B16" s="52"/>
      <c r="C16" s="313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5"/>
      <c r="BQ16" s="49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277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8"/>
      <c r="EG16" s="8"/>
      <c r="EH16" s="50"/>
      <c r="EI16" s="50"/>
      <c r="EJ16" s="50"/>
      <c r="EK16" s="50"/>
      <c r="EL16" s="50"/>
      <c r="EM16" s="50"/>
    </row>
    <row r="17" spans="2:217" s="51" customFormat="1" ht="17.25" customHeight="1" x14ac:dyDescent="0.25">
      <c r="C17" s="249" t="s">
        <v>6514</v>
      </c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39" t="str">
        <f>IFERROR(IF((INDEX(res_rate,(MATCH(schoolselect,school2013,0))))&gt;75,"&gt; 75%",IF((INDEX(res_rate,(MATCH(schoolselect,school2013,0))))&gt;=30,CONCATENATE(INDEX(res_rate,(MATCH(schoolselect,school2013,0))),"%"),"&lt; 30%")),"")</f>
        <v/>
      </c>
      <c r="BI17" s="239"/>
      <c r="BJ17" s="239"/>
      <c r="BK17" s="239"/>
      <c r="BL17" s="239"/>
      <c r="BM17" s="239"/>
      <c r="BN17" s="239"/>
      <c r="BO17" s="239"/>
      <c r="BP17" s="240"/>
      <c r="BQ17" s="50"/>
      <c r="BR17" s="50"/>
      <c r="CS17" s="245" t="s">
        <v>2</v>
      </c>
      <c r="CT17" s="245"/>
      <c r="CU17" s="245"/>
      <c r="CV17" s="245"/>
      <c r="CW17" s="245"/>
      <c r="CX17" s="54"/>
      <c r="CY17" s="54"/>
      <c r="CZ17" s="54"/>
      <c r="DA17" s="54"/>
      <c r="DB17" s="54"/>
      <c r="DC17" s="54"/>
      <c r="DD17" s="54"/>
      <c r="DE17" s="55"/>
      <c r="DG17" s="55"/>
      <c r="DH17" s="55"/>
      <c r="DI17" s="55"/>
      <c r="DN17" s="54"/>
      <c r="DO17" s="55"/>
      <c r="DP17" s="56"/>
      <c r="DQ17" s="56"/>
      <c r="DR17" s="56"/>
      <c r="DS17" s="57"/>
      <c r="DT17" s="246" t="s">
        <v>1</v>
      </c>
      <c r="DU17" s="246"/>
      <c r="DV17" s="58"/>
      <c r="DW17" s="58"/>
      <c r="DX17" s="58"/>
      <c r="EF17" s="8"/>
      <c r="EG17" s="8"/>
      <c r="EI17" s="50"/>
      <c r="EJ17" s="50"/>
      <c r="EK17" s="50"/>
      <c r="EL17" s="50"/>
      <c r="EM17" s="50"/>
    </row>
    <row r="18" spans="2:217" s="54" customFormat="1" ht="17.25" customHeight="1" x14ac:dyDescent="0.25">
      <c r="B18" s="59"/>
      <c r="C18" s="251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41"/>
      <c r="BI18" s="241"/>
      <c r="BJ18" s="241"/>
      <c r="BK18" s="241"/>
      <c r="BL18" s="241"/>
      <c r="BM18" s="241"/>
      <c r="BN18" s="241"/>
      <c r="BO18" s="241"/>
      <c r="BP18" s="242"/>
      <c r="BQ18" s="50"/>
      <c r="BR18" s="50"/>
      <c r="CR18" s="60" t="s">
        <v>303</v>
      </c>
      <c r="CS18" s="243">
        <f>IF(BH17="&lt; 30%","",IFERROR(($DS18/$EA$23)*100,0))</f>
        <v>0</v>
      </c>
      <c r="CT18" s="243"/>
      <c r="CU18" s="243"/>
      <c r="CV18" s="243"/>
      <c r="CW18" s="244"/>
      <c r="CX18" s="61">
        <v>4</v>
      </c>
      <c r="CY18" s="61">
        <v>9</v>
      </c>
      <c r="CZ18" s="61">
        <v>14</v>
      </c>
      <c r="DA18" s="61">
        <v>19</v>
      </c>
      <c r="DB18" s="61">
        <v>24</v>
      </c>
      <c r="DC18" s="61">
        <v>29</v>
      </c>
      <c r="DD18" s="61">
        <v>34</v>
      </c>
      <c r="DE18" s="61">
        <v>39</v>
      </c>
      <c r="DF18" s="61">
        <v>44</v>
      </c>
      <c r="DG18" s="61">
        <v>49</v>
      </c>
      <c r="DH18" s="62">
        <v>54</v>
      </c>
      <c r="DI18" s="61">
        <v>59</v>
      </c>
      <c r="DJ18" s="61">
        <v>64</v>
      </c>
      <c r="DK18" s="61">
        <v>69</v>
      </c>
      <c r="DL18" s="61">
        <v>74</v>
      </c>
      <c r="DM18" s="61">
        <v>79</v>
      </c>
      <c r="DN18" s="61">
        <v>84</v>
      </c>
      <c r="DO18" s="61">
        <v>89</v>
      </c>
      <c r="DP18" s="61">
        <v>94</v>
      </c>
      <c r="DQ18" s="63">
        <v>99</v>
      </c>
      <c r="DS18" s="247" t="str">
        <f>IFERROR(IF(INDEX(white,(MATCH(schoolselect,school2013,0)))&lt;10,0,(INDEX(white,(MATCH(schoolselect,school2013,0))))),"")</f>
        <v/>
      </c>
      <c r="DT18" s="247"/>
      <c r="DU18" s="247"/>
      <c r="DV18" s="247"/>
      <c r="DW18" s="64"/>
      <c r="DX18" s="59"/>
      <c r="DY18" s="65"/>
      <c r="DZ18" s="65"/>
      <c r="EA18" s="65"/>
      <c r="EB18" s="65"/>
      <c r="EC18" s="65"/>
      <c r="ED18" s="65"/>
      <c r="EE18" s="65"/>
      <c r="EF18" s="8"/>
      <c r="EG18" s="8"/>
      <c r="EI18" s="50"/>
      <c r="EJ18" s="50"/>
      <c r="EK18" s="50"/>
      <c r="EL18" s="50"/>
      <c r="EM18" s="50"/>
    </row>
    <row r="19" spans="2:217" s="54" customFormat="1" ht="17.25" customHeight="1" x14ac:dyDescent="0.25">
      <c r="B19" s="50"/>
      <c r="C19" s="301" t="s">
        <v>6536</v>
      </c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66"/>
      <c r="BT19" s="66"/>
      <c r="CR19" s="60" t="s">
        <v>28</v>
      </c>
      <c r="CS19" s="243">
        <f>IF(BH17="&lt; 30%","",IFERROR(($DS19/$EA$23)*100,0))</f>
        <v>0</v>
      </c>
      <c r="CT19" s="243"/>
      <c r="CU19" s="243"/>
      <c r="CV19" s="243"/>
      <c r="CW19" s="244"/>
      <c r="CX19" s="61">
        <v>4</v>
      </c>
      <c r="CY19" s="61">
        <v>9</v>
      </c>
      <c r="CZ19" s="61">
        <v>14</v>
      </c>
      <c r="DA19" s="61">
        <v>19</v>
      </c>
      <c r="DB19" s="61">
        <v>24</v>
      </c>
      <c r="DC19" s="61">
        <v>29</v>
      </c>
      <c r="DD19" s="61">
        <v>34</v>
      </c>
      <c r="DE19" s="61">
        <v>39</v>
      </c>
      <c r="DF19" s="61">
        <v>44</v>
      </c>
      <c r="DG19" s="61">
        <v>49</v>
      </c>
      <c r="DH19" s="62">
        <v>54</v>
      </c>
      <c r="DI19" s="61">
        <v>59</v>
      </c>
      <c r="DJ19" s="61">
        <v>64</v>
      </c>
      <c r="DK19" s="61">
        <v>69</v>
      </c>
      <c r="DL19" s="61">
        <v>74</v>
      </c>
      <c r="DM19" s="61">
        <v>79</v>
      </c>
      <c r="DN19" s="61">
        <v>84</v>
      </c>
      <c r="DO19" s="61">
        <v>89</v>
      </c>
      <c r="DP19" s="61">
        <v>94</v>
      </c>
      <c r="DQ19" s="63">
        <v>99</v>
      </c>
      <c r="DS19" s="248" t="str">
        <f>IFERROR(IF(INDEX(black,(MATCH(schoolselect,school2013,0)))&lt;10,0,(INDEX(black,(MATCH(schoolselect,school2013,0))))),"")</f>
        <v/>
      </c>
      <c r="DT19" s="248"/>
      <c r="DU19" s="248"/>
      <c r="DV19" s="248"/>
      <c r="DW19" s="64"/>
      <c r="DX19" s="59"/>
      <c r="DY19" s="65"/>
      <c r="DZ19" s="65"/>
      <c r="EA19" s="65"/>
      <c r="EB19" s="65"/>
      <c r="EC19" s="65"/>
      <c r="ED19" s="65"/>
      <c r="EE19" s="65"/>
      <c r="EF19" s="8"/>
      <c r="EG19" s="8"/>
      <c r="EI19" s="50"/>
      <c r="EJ19" s="50"/>
      <c r="EK19" s="50"/>
      <c r="EL19" s="50"/>
      <c r="EM19" s="50"/>
    </row>
    <row r="20" spans="2:217" s="54" customFormat="1" ht="17.25" customHeight="1" x14ac:dyDescent="0.25">
      <c r="B20" s="50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66"/>
      <c r="BT20" s="66"/>
      <c r="CR20" s="60" t="s">
        <v>1774</v>
      </c>
      <c r="CS20" s="243">
        <f>IF(BH17="&lt; 30%","",IFERROR(($DS20/$EA$23)*100,0))</f>
        <v>0</v>
      </c>
      <c r="CT20" s="243"/>
      <c r="CU20" s="243"/>
      <c r="CV20" s="243"/>
      <c r="CW20" s="244"/>
      <c r="CX20" s="61">
        <v>4</v>
      </c>
      <c r="CY20" s="61">
        <v>9</v>
      </c>
      <c r="CZ20" s="61">
        <v>14</v>
      </c>
      <c r="DA20" s="61">
        <v>19</v>
      </c>
      <c r="DB20" s="61">
        <v>24</v>
      </c>
      <c r="DC20" s="61">
        <v>29</v>
      </c>
      <c r="DD20" s="61">
        <v>34</v>
      </c>
      <c r="DE20" s="61">
        <v>39</v>
      </c>
      <c r="DF20" s="61">
        <v>44</v>
      </c>
      <c r="DG20" s="61">
        <v>49</v>
      </c>
      <c r="DH20" s="62">
        <v>54</v>
      </c>
      <c r="DI20" s="61">
        <v>59</v>
      </c>
      <c r="DJ20" s="61">
        <v>64</v>
      </c>
      <c r="DK20" s="61">
        <v>69</v>
      </c>
      <c r="DL20" s="61">
        <v>74</v>
      </c>
      <c r="DM20" s="61">
        <v>79</v>
      </c>
      <c r="DN20" s="61">
        <v>84</v>
      </c>
      <c r="DO20" s="61">
        <v>89</v>
      </c>
      <c r="DP20" s="61">
        <v>94</v>
      </c>
      <c r="DQ20" s="63">
        <v>99</v>
      </c>
      <c r="DS20" s="248" t="str">
        <f>IFERROR(IF(INDEX(hispanic,(MATCH(schoolselect,school2013,0)))&lt;10,0,(INDEX(hispanic,(MATCH(schoolselect,school2013,0))))),"")</f>
        <v/>
      </c>
      <c r="DT20" s="248"/>
      <c r="DU20" s="248"/>
      <c r="DV20" s="248"/>
      <c r="DW20" s="64"/>
      <c r="DX20" s="59"/>
      <c r="DY20" s="65"/>
      <c r="DZ20" s="65"/>
      <c r="EA20" s="65"/>
      <c r="EB20" s="65"/>
      <c r="EC20" s="65"/>
      <c r="ED20" s="65"/>
      <c r="EE20" s="65"/>
      <c r="EF20" s="8"/>
      <c r="EG20" s="8"/>
      <c r="EI20" s="50"/>
      <c r="EJ20" s="50"/>
      <c r="EK20" s="50"/>
      <c r="EL20" s="50"/>
      <c r="EM20" s="50"/>
    </row>
    <row r="21" spans="2:217" s="54" customFormat="1" ht="17.25" customHeight="1" x14ac:dyDescent="0.25">
      <c r="B21" s="50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66"/>
      <c r="BT21" s="66"/>
      <c r="CR21" s="60" t="s">
        <v>1775</v>
      </c>
      <c r="CS21" s="243">
        <f>IF(BH17="&lt; 30%","",IFERROR(($DS21/$EA$23)*100,0))</f>
        <v>0</v>
      </c>
      <c r="CT21" s="243"/>
      <c r="CU21" s="243"/>
      <c r="CV21" s="243"/>
      <c r="CW21" s="244"/>
      <c r="CX21" s="61">
        <v>4</v>
      </c>
      <c r="CY21" s="61">
        <v>9</v>
      </c>
      <c r="CZ21" s="61">
        <v>14</v>
      </c>
      <c r="DA21" s="61">
        <v>19</v>
      </c>
      <c r="DB21" s="61">
        <v>24</v>
      </c>
      <c r="DC21" s="61">
        <v>29</v>
      </c>
      <c r="DD21" s="61">
        <v>34</v>
      </c>
      <c r="DE21" s="61">
        <v>39</v>
      </c>
      <c r="DF21" s="61">
        <v>44</v>
      </c>
      <c r="DG21" s="61">
        <v>49</v>
      </c>
      <c r="DH21" s="62">
        <v>54</v>
      </c>
      <c r="DI21" s="61">
        <v>59</v>
      </c>
      <c r="DJ21" s="61">
        <v>64</v>
      </c>
      <c r="DK21" s="61">
        <v>69</v>
      </c>
      <c r="DL21" s="61">
        <v>74</v>
      </c>
      <c r="DM21" s="61">
        <v>79</v>
      </c>
      <c r="DN21" s="61">
        <v>84</v>
      </c>
      <c r="DO21" s="61">
        <v>89</v>
      </c>
      <c r="DP21" s="61">
        <v>94</v>
      </c>
      <c r="DQ21" s="63">
        <v>99</v>
      </c>
      <c r="DS21" s="248" t="str">
        <f>IFERROR(IF(INDEX(asian,(MATCH(schoolselect,school2013,0)))&lt;10,0,(INDEX(asian,(MATCH(schoolselect,school2013,0))))),"")</f>
        <v/>
      </c>
      <c r="DT21" s="248"/>
      <c r="DU21" s="248"/>
      <c r="DV21" s="248"/>
      <c r="DW21" s="64"/>
      <c r="DX21" s="59"/>
      <c r="DY21" s="65"/>
      <c r="DZ21" s="65"/>
      <c r="EA21" s="65"/>
      <c r="EB21" s="65"/>
      <c r="EC21" s="65"/>
      <c r="ED21" s="65"/>
      <c r="EE21" s="65"/>
      <c r="EF21" s="8"/>
      <c r="EG21" s="8"/>
      <c r="EI21" s="50"/>
      <c r="EJ21" s="50"/>
      <c r="EK21" s="50"/>
      <c r="EL21" s="50"/>
      <c r="EM21" s="50"/>
    </row>
    <row r="22" spans="2:217" s="50" customFormat="1" ht="17.25" customHeight="1" x14ac:dyDescent="0.25"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66"/>
      <c r="BT22" s="66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60" t="s">
        <v>6524</v>
      </c>
      <c r="CS22" s="243">
        <f>IF(BH17="&lt; 30%","",IFERROR(($DS22/$EA$23)*100,0))</f>
        <v>0</v>
      </c>
      <c r="CT22" s="243"/>
      <c r="CU22" s="243"/>
      <c r="CV22" s="243"/>
      <c r="CW22" s="244"/>
      <c r="CX22" s="61">
        <v>4</v>
      </c>
      <c r="CY22" s="61">
        <v>9</v>
      </c>
      <c r="CZ22" s="61">
        <v>14</v>
      </c>
      <c r="DA22" s="61">
        <v>19</v>
      </c>
      <c r="DB22" s="61">
        <v>24</v>
      </c>
      <c r="DC22" s="61">
        <v>29</v>
      </c>
      <c r="DD22" s="61">
        <v>34</v>
      </c>
      <c r="DE22" s="61">
        <v>39</v>
      </c>
      <c r="DF22" s="61">
        <v>44</v>
      </c>
      <c r="DG22" s="61">
        <v>49</v>
      </c>
      <c r="DH22" s="62">
        <v>54</v>
      </c>
      <c r="DI22" s="61">
        <v>59</v>
      </c>
      <c r="DJ22" s="61">
        <v>64</v>
      </c>
      <c r="DK22" s="61">
        <v>69</v>
      </c>
      <c r="DL22" s="61">
        <v>74</v>
      </c>
      <c r="DM22" s="61">
        <v>79</v>
      </c>
      <c r="DN22" s="61">
        <v>84</v>
      </c>
      <c r="DO22" s="61">
        <v>89</v>
      </c>
      <c r="DP22" s="61">
        <v>94</v>
      </c>
      <c r="DQ22" s="63">
        <v>99</v>
      </c>
      <c r="DR22" s="54"/>
      <c r="DS22" s="248" t="str">
        <f>IFERROR(IF(INDEX(multiracial,(MATCH(schoolselect,school2013,0)))&lt;10,0,(INDEX(multiracial,(MATCH(schoolselect,school2013,0))))),"")</f>
        <v/>
      </c>
      <c r="DT22" s="248"/>
      <c r="DU22" s="248"/>
      <c r="DV22" s="248"/>
      <c r="DW22" s="64"/>
      <c r="DX22" s="59"/>
      <c r="DY22" s="65"/>
      <c r="DZ22" s="65"/>
      <c r="EF22" s="8"/>
      <c r="EG22" s="8"/>
      <c r="EH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67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</row>
    <row r="23" spans="2:217" s="68" customFormat="1" ht="17.25" customHeight="1" x14ac:dyDescent="0.25"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66"/>
      <c r="BT23" s="66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60" t="s">
        <v>3261</v>
      </c>
      <c r="CS23" s="243">
        <f>IF(BH17="&lt; 30%","",IFERROR(($DS23/$EA$23)*100,0))</f>
        <v>0</v>
      </c>
      <c r="CT23" s="243"/>
      <c r="CU23" s="243"/>
      <c r="CV23" s="243"/>
      <c r="CW23" s="243"/>
      <c r="CX23" s="69">
        <v>4</v>
      </c>
      <c r="CY23" s="69">
        <v>9</v>
      </c>
      <c r="CZ23" s="69">
        <v>14</v>
      </c>
      <c r="DA23" s="69">
        <v>19</v>
      </c>
      <c r="DB23" s="69">
        <v>24</v>
      </c>
      <c r="DC23" s="69">
        <v>29</v>
      </c>
      <c r="DD23" s="69">
        <v>34</v>
      </c>
      <c r="DE23" s="69">
        <v>39</v>
      </c>
      <c r="DF23" s="69">
        <v>44</v>
      </c>
      <c r="DG23" s="69">
        <v>49</v>
      </c>
      <c r="DH23" s="70">
        <v>54</v>
      </c>
      <c r="DI23" s="69">
        <v>59</v>
      </c>
      <c r="DJ23" s="69">
        <v>64</v>
      </c>
      <c r="DK23" s="69">
        <v>69</v>
      </c>
      <c r="DL23" s="69">
        <v>74</v>
      </c>
      <c r="DM23" s="69">
        <v>79</v>
      </c>
      <c r="DN23" s="69">
        <v>84</v>
      </c>
      <c r="DO23" s="69">
        <v>89</v>
      </c>
      <c r="DP23" s="69">
        <v>94</v>
      </c>
      <c r="DQ23" s="71">
        <v>99</v>
      </c>
      <c r="DR23" s="54"/>
      <c r="DS23" s="248" t="str">
        <f>IFERROR(IF(EA23-(SUM(DS18:DT22))&lt;10,0,(EA23-(SUM(DS18:DT22)))),"")</f>
        <v/>
      </c>
      <c r="DT23" s="248"/>
      <c r="DU23" s="248"/>
      <c r="DV23" s="248"/>
      <c r="DW23" s="64"/>
      <c r="DX23" s="59"/>
      <c r="DY23" s="65"/>
      <c r="DZ23" s="65"/>
      <c r="EA23" s="279" t="str">
        <f>IFERROR(INDEX(num_surveys_race,(MATCH(schoolselect,school2013,0))),"")</f>
        <v/>
      </c>
      <c r="EB23" s="279"/>
      <c r="EC23" s="279"/>
      <c r="ED23" s="279"/>
      <c r="EE23" s="279"/>
      <c r="EF23" s="8"/>
      <c r="EG23" s="8"/>
      <c r="EH23" s="54"/>
      <c r="EI23" s="50"/>
      <c r="EJ23" s="50"/>
      <c r="EK23" s="50"/>
      <c r="EL23" s="50"/>
      <c r="EM23" s="50"/>
    </row>
    <row r="24" spans="2:217" s="50" customFormat="1" ht="8.25" customHeight="1" x14ac:dyDescent="0.25"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66"/>
      <c r="BT24" s="66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72"/>
      <c r="CS24" s="73"/>
      <c r="CU24" s="68"/>
      <c r="CV24" s="74"/>
      <c r="CW24" s="74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68"/>
      <c r="DK24" s="68"/>
      <c r="DL24" s="68"/>
      <c r="DM24" s="68"/>
      <c r="DN24" s="74"/>
      <c r="DO24" s="74"/>
      <c r="DP24" s="74"/>
      <c r="DQ24" s="74"/>
      <c r="DR24" s="68"/>
      <c r="DS24" s="54"/>
      <c r="DT24" s="54"/>
      <c r="DU24" s="54"/>
      <c r="DV24" s="54"/>
      <c r="DW24" s="54"/>
      <c r="DX24" s="75"/>
      <c r="DY24" s="76"/>
      <c r="DZ24" s="76"/>
      <c r="EA24" s="76"/>
      <c r="EB24" s="54"/>
      <c r="EC24" s="54"/>
      <c r="ED24" s="54"/>
      <c r="EE24" s="54"/>
      <c r="EF24" s="8"/>
      <c r="EG24" s="8"/>
      <c r="EH24" s="68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</row>
    <row r="25" spans="2:217" s="50" customFormat="1" ht="17.25" customHeight="1" x14ac:dyDescent="0.25">
      <c r="C25" s="304" t="s">
        <v>1763</v>
      </c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5"/>
      <c r="AI25" s="305"/>
      <c r="AJ25" s="305"/>
      <c r="AK25" s="305"/>
      <c r="AL25" s="305"/>
      <c r="AM25" s="305"/>
      <c r="AN25" s="305"/>
      <c r="AO25" s="305"/>
      <c r="AP25" s="305"/>
      <c r="AQ25" s="305"/>
      <c r="AR25" s="305"/>
      <c r="AS25" s="305"/>
      <c r="AT25" s="305"/>
      <c r="AU25" s="305"/>
      <c r="AV25" s="305"/>
      <c r="AW25" s="305"/>
      <c r="AX25" s="305"/>
      <c r="AY25" s="305"/>
      <c r="AZ25" s="305"/>
      <c r="BA25" s="305"/>
      <c r="BB25" s="305"/>
      <c r="BC25" s="305"/>
      <c r="BD25" s="305"/>
      <c r="BE25" s="305"/>
      <c r="BF25" s="305"/>
      <c r="BG25" s="305"/>
      <c r="BH25" s="305"/>
      <c r="BI25" s="305"/>
      <c r="BJ25" s="305"/>
      <c r="BK25" s="305"/>
      <c r="BL25" s="305"/>
      <c r="BM25" s="305"/>
      <c r="BN25" s="305"/>
      <c r="BO25" s="305"/>
      <c r="BP25" s="306"/>
      <c r="BR25" s="277" t="s">
        <v>1764</v>
      </c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8"/>
      <c r="EG25" s="8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</row>
    <row r="26" spans="2:217" s="55" customFormat="1" ht="15.75" customHeight="1" x14ac:dyDescent="0.25">
      <c r="C26" s="307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9"/>
      <c r="BQ26" s="50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277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8"/>
      <c r="EG26" s="8"/>
      <c r="EH26" s="50"/>
      <c r="EI26" s="50"/>
      <c r="EJ26" s="50"/>
      <c r="EK26" s="50"/>
      <c r="EL26" s="50"/>
      <c r="EM26" s="50"/>
    </row>
    <row r="27" spans="2:217" s="50" customFormat="1" ht="17.25" customHeight="1" x14ac:dyDescent="0.25">
      <c r="C27" s="249" t="s">
        <v>6515</v>
      </c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82" t="str">
        <f>IF(BH17="&lt; 30%","",IFERROR(INDEX(q12_mean,(MATCH(schoolselect,school2013,0))),""))</f>
        <v/>
      </c>
      <c r="BI27" s="282"/>
      <c r="BJ27" s="282"/>
      <c r="BK27" s="282"/>
      <c r="BL27" s="282"/>
      <c r="BM27" s="282"/>
      <c r="BN27" s="282"/>
      <c r="BO27" s="282"/>
      <c r="BP27" s="283"/>
      <c r="BQ27" s="79"/>
      <c r="BR27" s="146" t="s">
        <v>6537</v>
      </c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80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</row>
    <row r="28" spans="2:217" s="50" customFormat="1" ht="17.25" customHeight="1" thickBot="1" x14ac:dyDescent="0.3">
      <c r="B28" s="81"/>
      <c r="C28" s="251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84"/>
      <c r="BI28" s="284"/>
      <c r="BJ28" s="284"/>
      <c r="BK28" s="284"/>
      <c r="BL28" s="284"/>
      <c r="BM28" s="284"/>
      <c r="BN28" s="284"/>
      <c r="BO28" s="284"/>
      <c r="BP28" s="285"/>
      <c r="BQ28" s="82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</row>
    <row r="29" spans="2:217" s="50" customFormat="1" ht="17.25" customHeight="1" thickTop="1" thickBot="1" x14ac:dyDescent="0.3"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83"/>
      <c r="V29" s="84"/>
      <c r="W29" s="84"/>
      <c r="X29" s="84"/>
      <c r="Y29" s="8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85"/>
      <c r="AU29" s="54"/>
      <c r="AV29" s="54"/>
      <c r="AW29" s="54"/>
      <c r="BQ29" s="82"/>
      <c r="BR29" s="147" t="s">
        <v>6539</v>
      </c>
      <c r="BS29" s="98"/>
      <c r="BT29" s="98"/>
      <c r="BU29" s="98"/>
      <c r="BV29" s="98"/>
      <c r="BW29" s="98"/>
      <c r="BX29" s="88"/>
      <c r="BY29" s="219"/>
      <c r="BZ29" s="220"/>
      <c r="CA29" s="87" t="s">
        <v>1751</v>
      </c>
      <c r="CB29" s="88"/>
      <c r="CC29" s="98"/>
      <c r="CD29" s="98"/>
      <c r="CE29" s="98"/>
      <c r="CF29" s="88"/>
      <c r="CG29" s="89"/>
      <c r="CH29" s="98"/>
      <c r="CI29" s="98"/>
      <c r="CJ29" s="98"/>
      <c r="CK29" s="88"/>
      <c r="CL29" s="221"/>
      <c r="CM29" s="222"/>
      <c r="CN29" s="87" t="s">
        <v>1750</v>
      </c>
      <c r="CO29" s="90"/>
      <c r="CP29" s="98"/>
      <c r="CQ29" s="98"/>
      <c r="CR29" s="98"/>
      <c r="CS29" s="98"/>
      <c r="CT29" s="98"/>
      <c r="CU29" s="98"/>
      <c r="CV29" s="223"/>
      <c r="CW29" s="224"/>
      <c r="CX29" s="87" t="s">
        <v>1749</v>
      </c>
      <c r="CY29" s="91"/>
      <c r="CZ29" s="89"/>
      <c r="DA29" s="90"/>
      <c r="DB29" s="98"/>
      <c r="DC29" s="98"/>
      <c r="DD29" s="98"/>
      <c r="DE29" s="98"/>
      <c r="DF29" s="98"/>
      <c r="DG29" s="225"/>
      <c r="DH29" s="226"/>
      <c r="DI29" s="87" t="s">
        <v>1748</v>
      </c>
      <c r="DJ29" s="90"/>
      <c r="DK29" s="90"/>
      <c r="DL29" s="89"/>
      <c r="DM29" s="89"/>
      <c r="DN29" s="98"/>
      <c r="DO29" s="92"/>
      <c r="DP29" s="89"/>
      <c r="DQ29" s="88"/>
      <c r="DR29" s="88"/>
      <c r="DS29" s="217"/>
      <c r="DT29" s="218"/>
      <c r="DU29" s="87" t="s">
        <v>1737</v>
      </c>
      <c r="DV29" s="88"/>
      <c r="DW29" s="88"/>
      <c r="DX29" s="88"/>
      <c r="DY29" s="88"/>
      <c r="DZ29" s="88"/>
      <c r="EA29" s="88"/>
      <c r="EB29" s="88"/>
      <c r="EC29" s="88"/>
      <c r="ED29" s="86"/>
      <c r="EE29" s="86"/>
      <c r="EF29" s="8"/>
      <c r="EG29" s="8"/>
      <c r="EH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</row>
    <row r="30" spans="2:217" s="50" customFormat="1" ht="17.25" customHeight="1" thickTop="1" x14ac:dyDescent="0.25">
      <c r="C30" s="267" t="s">
        <v>1762</v>
      </c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9"/>
      <c r="BQ30" s="82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93"/>
      <c r="DG30" s="54"/>
      <c r="DH30" s="54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 s="8"/>
      <c r="EG30" s="8"/>
      <c r="EH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</row>
    <row r="31" spans="2:217" s="50" customFormat="1" ht="17.25" customHeight="1" x14ac:dyDescent="0.25">
      <c r="C31" s="270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2"/>
      <c r="BQ31" s="54"/>
      <c r="BR31" s="231" t="s">
        <v>1778</v>
      </c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94">
        <v>4</v>
      </c>
      <c r="DK31" s="95">
        <v>9</v>
      </c>
      <c r="DL31" s="95">
        <v>14</v>
      </c>
      <c r="DM31" s="95">
        <v>19</v>
      </c>
      <c r="DN31" s="95">
        <v>24</v>
      </c>
      <c r="DO31" s="95">
        <v>29</v>
      </c>
      <c r="DP31" s="95">
        <v>34</v>
      </c>
      <c r="DQ31" s="95">
        <v>39</v>
      </c>
      <c r="DR31" s="95">
        <v>44</v>
      </c>
      <c r="DS31" s="95">
        <v>49</v>
      </c>
      <c r="DT31" s="94">
        <v>54</v>
      </c>
      <c r="DU31" s="95">
        <v>59</v>
      </c>
      <c r="DV31" s="95">
        <v>64</v>
      </c>
      <c r="DW31" s="95">
        <v>69</v>
      </c>
      <c r="DX31" s="95">
        <v>74</v>
      </c>
      <c r="DY31" s="95">
        <v>79</v>
      </c>
      <c r="DZ31" s="95">
        <v>84</v>
      </c>
      <c r="EA31" s="95">
        <v>89</v>
      </c>
      <c r="EB31" s="95">
        <v>94</v>
      </c>
      <c r="EC31" s="95">
        <v>99</v>
      </c>
      <c r="ED31" s="55"/>
      <c r="EE31" s="8"/>
      <c r="EH31" s="54"/>
      <c r="EN31" s="54"/>
      <c r="EO31" s="54"/>
      <c r="EP31" s="54"/>
      <c r="EQ31" s="54"/>
      <c r="ER31" s="54"/>
      <c r="FO31" s="8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</row>
    <row r="32" spans="2:217" s="50" customFormat="1" ht="17.25" customHeight="1" x14ac:dyDescent="0.25">
      <c r="C32" s="249" t="s">
        <v>6529</v>
      </c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7" t="str">
        <f>IF(BH17="&lt; 30%","",IFERROR(INT(INDEX(school_community_score,(MATCH(schoolselect,school2013,0)))),""))</f>
        <v/>
      </c>
      <c r="AP32" s="258"/>
      <c r="AQ32" s="258"/>
      <c r="AR32" s="258"/>
      <c r="AS32" s="258"/>
      <c r="AT32" s="258"/>
      <c r="AU32" s="258"/>
      <c r="AV32" s="258"/>
      <c r="AW32" s="258"/>
      <c r="AX32" s="259"/>
      <c r="AY32" s="263" t="str">
        <f>UPPER(IFERROR(INDEX(school_community_cat,(MATCH(schoolselect,school2013,0))),""))</f>
        <v/>
      </c>
      <c r="AZ32" s="263"/>
      <c r="BA32" s="263"/>
      <c r="BB32" s="263"/>
      <c r="BC32" s="263"/>
      <c r="BD32" s="263"/>
      <c r="BE32" s="263"/>
      <c r="BF32" s="263"/>
      <c r="BG32" s="263"/>
      <c r="BH32" s="263"/>
      <c r="BI32" s="263"/>
      <c r="BJ32" s="263"/>
      <c r="BK32" s="263"/>
      <c r="BL32" s="263"/>
      <c r="BM32" s="263"/>
      <c r="BN32" s="263"/>
      <c r="BO32" s="263"/>
      <c r="BP32" s="264"/>
      <c r="BQ32" s="54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07" t="str">
        <f>IFERROR(INDEX(Q10_2_Completely,(MATCH(schoolselect,school2013,0)))*100,"")</f>
        <v/>
      </c>
      <c r="DK32" s="207"/>
      <c r="DL32" s="207"/>
      <c r="DM32" s="207"/>
      <c r="DN32" s="208" t="str">
        <f>IFERROR(INDEX(Q10_2_Mostly,(MATCH(schoolselect,school2013,0)))*100,"")</f>
        <v/>
      </c>
      <c r="DO32" s="208"/>
      <c r="DP32" s="208"/>
      <c r="DQ32" s="208"/>
      <c r="DR32" s="209" t="str">
        <f>IFERROR(INDEX(Q10_2_A_little,(MATCH(schoolselect,school2013,0)))*100,"")</f>
        <v/>
      </c>
      <c r="DS32" s="209"/>
      <c r="DT32" s="209"/>
      <c r="DU32" s="209"/>
      <c r="DV32" s="210" t="str">
        <f>IFERROR(INDEX(Q10_2_Not_at_all,(MATCH(schoolselect,school2013,0)))*100,"")</f>
        <v/>
      </c>
      <c r="DW32" s="210"/>
      <c r="DX32" s="210"/>
      <c r="DY32" s="210"/>
      <c r="DZ32" s="211" t="str">
        <f>IFERROR(INDEX(Q10_2_Missing,(MATCH(schoolselect,school2013,0)))*100,"")</f>
        <v/>
      </c>
      <c r="EA32" s="211"/>
      <c r="EB32" s="211"/>
      <c r="EC32" s="211"/>
      <c r="ED32" s="96" t="s">
        <v>2</v>
      </c>
      <c r="EE32" s="8"/>
      <c r="EH32" s="54"/>
      <c r="EN32" s="54"/>
      <c r="EO32" s="54"/>
      <c r="EP32" s="54"/>
      <c r="EQ32" s="54"/>
      <c r="ER32" s="54"/>
      <c r="FO32" s="8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</row>
    <row r="33" spans="2:217" s="50" customFormat="1" ht="18.75" customHeight="1" x14ac:dyDescent="0.25">
      <c r="C33" s="251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60"/>
      <c r="AP33" s="261"/>
      <c r="AQ33" s="261"/>
      <c r="AR33" s="261"/>
      <c r="AS33" s="261"/>
      <c r="AT33" s="261"/>
      <c r="AU33" s="261"/>
      <c r="AV33" s="261"/>
      <c r="AW33" s="261"/>
      <c r="AX33" s="262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5"/>
      <c r="BN33" s="265"/>
      <c r="BO33" s="265"/>
      <c r="BP33" s="266"/>
      <c r="BQ33" s="82"/>
      <c r="BR33" s="232" t="s">
        <v>1777</v>
      </c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94">
        <v>4</v>
      </c>
      <c r="DK33" s="95">
        <v>9</v>
      </c>
      <c r="DL33" s="95">
        <v>14</v>
      </c>
      <c r="DM33" s="95">
        <v>19</v>
      </c>
      <c r="DN33" s="95">
        <v>24</v>
      </c>
      <c r="DO33" s="95">
        <v>29</v>
      </c>
      <c r="DP33" s="95">
        <v>34</v>
      </c>
      <c r="DQ33" s="95">
        <v>39</v>
      </c>
      <c r="DR33" s="95">
        <v>44</v>
      </c>
      <c r="DS33" s="95">
        <v>49</v>
      </c>
      <c r="DT33" s="94">
        <v>54</v>
      </c>
      <c r="DU33" s="95">
        <v>59</v>
      </c>
      <c r="DV33" s="95">
        <v>64</v>
      </c>
      <c r="DW33" s="95">
        <v>69</v>
      </c>
      <c r="DX33" s="95">
        <v>74</v>
      </c>
      <c r="DY33" s="95">
        <v>79</v>
      </c>
      <c r="DZ33" s="95">
        <v>84</v>
      </c>
      <c r="EA33" s="95">
        <v>89</v>
      </c>
      <c r="EB33" s="95">
        <v>94</v>
      </c>
      <c r="EC33" s="95">
        <v>99</v>
      </c>
      <c r="ED33" s="55"/>
      <c r="EE33" s="8"/>
      <c r="EH33" s="54"/>
      <c r="EN33" s="54"/>
      <c r="EO33" s="54"/>
      <c r="EP33" s="54"/>
      <c r="EQ33" s="54"/>
      <c r="ER33" s="54"/>
      <c r="FO33" s="8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</row>
    <row r="34" spans="2:217" s="50" customFormat="1" ht="18.75" customHeight="1" x14ac:dyDescent="0.25">
      <c r="C34" s="300" t="s">
        <v>6537</v>
      </c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14" t="str">
        <f>IFERROR(INDEX(Q10_3_Completely,(MATCH(schoolselect,school2013,0)))*100,"")</f>
        <v/>
      </c>
      <c r="DK34" s="214"/>
      <c r="DL34" s="214"/>
      <c r="DM34" s="214"/>
      <c r="DN34" s="227" t="str">
        <f>IFERROR(INDEX(Q10_3_Mostly,(MATCH(schoolselect,school2013,0)))*100,"")</f>
        <v/>
      </c>
      <c r="DO34" s="227"/>
      <c r="DP34" s="227"/>
      <c r="DQ34" s="227"/>
      <c r="DR34" s="216" t="str">
        <f>IFERROR(INDEX(Q10_3_A_little,(MATCH(schoolselect,school2013,0)))*100,"")</f>
        <v/>
      </c>
      <c r="DS34" s="216"/>
      <c r="DT34" s="216"/>
      <c r="DU34" s="216"/>
      <c r="DV34" s="212" t="str">
        <f>IFERROR(INDEX(Q10_3_Not_at_all,(MATCH(schoolselect,school2013,0)))*100,"")</f>
        <v/>
      </c>
      <c r="DW34" s="212"/>
      <c r="DX34" s="212"/>
      <c r="DY34" s="212"/>
      <c r="DZ34" s="211" t="str">
        <f>IFERROR(INDEX(Q10_3_Missing,(MATCH(schoolselect,school2013,0)))*100,"")</f>
        <v/>
      </c>
      <c r="EA34" s="211"/>
      <c r="EB34" s="211"/>
      <c r="EC34" s="211"/>
      <c r="ED34" s="97" t="s">
        <v>2</v>
      </c>
      <c r="EE34" s="8"/>
      <c r="EH34" s="54"/>
      <c r="EN34" s="54"/>
      <c r="EO34" s="54"/>
      <c r="EP34" s="54"/>
      <c r="EQ34" s="54"/>
      <c r="ER34" s="54"/>
      <c r="FO34" s="8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</row>
    <row r="35" spans="2:217" s="55" customFormat="1" ht="18.75" customHeight="1" thickBot="1" x14ac:dyDescent="0.3">
      <c r="B35" s="5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232" t="s">
        <v>6520</v>
      </c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94">
        <v>4</v>
      </c>
      <c r="DK35" s="95">
        <v>9</v>
      </c>
      <c r="DL35" s="95">
        <v>14</v>
      </c>
      <c r="DM35" s="95">
        <v>19</v>
      </c>
      <c r="DN35" s="95">
        <v>24</v>
      </c>
      <c r="DO35" s="95">
        <v>29</v>
      </c>
      <c r="DP35" s="95">
        <v>34</v>
      </c>
      <c r="DQ35" s="95">
        <v>39</v>
      </c>
      <c r="DR35" s="95">
        <v>44</v>
      </c>
      <c r="DS35" s="95">
        <v>49</v>
      </c>
      <c r="DT35" s="94">
        <v>54</v>
      </c>
      <c r="DU35" s="95">
        <v>59</v>
      </c>
      <c r="DV35" s="95">
        <v>64</v>
      </c>
      <c r="DW35" s="95">
        <v>69</v>
      </c>
      <c r="DX35" s="95">
        <v>74</v>
      </c>
      <c r="DY35" s="95">
        <v>79</v>
      </c>
      <c r="DZ35" s="95">
        <v>84</v>
      </c>
      <c r="EA35" s="95">
        <v>89</v>
      </c>
      <c r="EB35" s="95">
        <v>94</v>
      </c>
      <c r="EC35" s="95">
        <v>99</v>
      </c>
      <c r="EE35" s="8"/>
      <c r="EI35" s="50"/>
      <c r="EJ35" s="50"/>
      <c r="EK35" s="50"/>
      <c r="EL35" s="50"/>
      <c r="EM35" s="50"/>
      <c r="FO35" s="8"/>
    </row>
    <row r="36" spans="2:217" s="98" customFormat="1" ht="18.75" customHeight="1" thickTop="1" thickBot="1" x14ac:dyDescent="0.3">
      <c r="B36" s="68"/>
      <c r="C36" s="147" t="s">
        <v>6539</v>
      </c>
      <c r="I36" s="88"/>
      <c r="J36" s="219"/>
      <c r="K36" s="220"/>
      <c r="L36" s="87" t="s">
        <v>1751</v>
      </c>
      <c r="M36" s="88"/>
      <c r="Q36" s="88"/>
      <c r="R36" s="89"/>
      <c r="V36" s="88"/>
      <c r="W36" s="221"/>
      <c r="X36" s="222"/>
      <c r="Y36" s="87" t="s">
        <v>1750</v>
      </c>
      <c r="Z36" s="90"/>
      <c r="AG36" s="223"/>
      <c r="AH36" s="224"/>
      <c r="AI36" s="87" t="s">
        <v>1749</v>
      </c>
      <c r="AJ36" s="91"/>
      <c r="AK36" s="89"/>
      <c r="AL36" s="90"/>
      <c r="AR36" s="225"/>
      <c r="AS36" s="226"/>
      <c r="AT36" s="87" t="s">
        <v>1748</v>
      </c>
      <c r="AU36" s="90"/>
      <c r="AV36" s="90"/>
      <c r="AW36" s="89"/>
      <c r="AX36" s="89"/>
      <c r="AZ36" s="92"/>
      <c r="BA36" s="89"/>
      <c r="BB36" s="88"/>
      <c r="BC36" s="88"/>
      <c r="BD36" s="217"/>
      <c r="BE36" s="218"/>
      <c r="BF36" s="87" t="s">
        <v>1737</v>
      </c>
      <c r="BG36" s="88"/>
      <c r="BH36" s="88"/>
      <c r="BI36" s="88"/>
      <c r="BJ36" s="88"/>
      <c r="BK36" s="88"/>
      <c r="BL36" s="88"/>
      <c r="BM36" s="88"/>
      <c r="BN36" s="88"/>
      <c r="BO36" s="86"/>
      <c r="BP36" s="86"/>
      <c r="BQ36" s="82"/>
      <c r="BR36" s="232"/>
      <c r="BS36" s="232"/>
      <c r="BT36" s="232"/>
      <c r="BU36" s="232"/>
      <c r="BV36" s="232"/>
      <c r="BW36" s="232"/>
      <c r="BX36" s="232"/>
      <c r="BY36" s="232"/>
      <c r="BZ36" s="232"/>
      <c r="CA36" s="232"/>
      <c r="CB36" s="232"/>
      <c r="CC36" s="232"/>
      <c r="CD36" s="232"/>
      <c r="CE36" s="232"/>
      <c r="CF36" s="232"/>
      <c r="CG36" s="232"/>
      <c r="CH36" s="232"/>
      <c r="CI36" s="232"/>
      <c r="CJ36" s="232"/>
      <c r="CK36" s="232"/>
      <c r="CL36" s="232"/>
      <c r="CM36" s="232"/>
      <c r="CN36" s="232"/>
      <c r="CO36" s="232"/>
      <c r="CP36" s="232"/>
      <c r="CQ36" s="232"/>
      <c r="CR36" s="232"/>
      <c r="CS36" s="232"/>
      <c r="CT36" s="232"/>
      <c r="CU36" s="232"/>
      <c r="CV36" s="232"/>
      <c r="CW36" s="232"/>
      <c r="CX36" s="232"/>
      <c r="CY36" s="232"/>
      <c r="CZ36" s="232"/>
      <c r="DA36" s="232"/>
      <c r="DB36" s="232"/>
      <c r="DC36" s="232"/>
      <c r="DD36" s="232"/>
      <c r="DE36" s="232"/>
      <c r="DF36" s="232"/>
      <c r="DG36" s="232"/>
      <c r="DH36" s="232"/>
      <c r="DI36" s="232"/>
      <c r="DJ36" s="207" t="str">
        <f>IFERROR(INDEX(Q10_4_Completely,(MATCH(schoolselect,school2013,0)))*100,"")</f>
        <v/>
      </c>
      <c r="DK36" s="207"/>
      <c r="DL36" s="207"/>
      <c r="DM36" s="207"/>
      <c r="DN36" s="208" t="str">
        <f>IFERROR(INDEX(Q10_4_Mostly,(MATCH(schoolselect,school2013,0)))*100,"")</f>
        <v/>
      </c>
      <c r="DO36" s="208"/>
      <c r="DP36" s="208"/>
      <c r="DQ36" s="208"/>
      <c r="DR36" s="209" t="str">
        <f>IFERROR(INDEX(Q10_4_A_little,(MATCH(schoolselect,school2013,0)))*100,"")</f>
        <v/>
      </c>
      <c r="DS36" s="209"/>
      <c r="DT36" s="209"/>
      <c r="DU36" s="209"/>
      <c r="DV36" s="210" t="str">
        <f>IFERROR(INDEX(Q10_4_Not_at_all,(MATCH(schoolselect,school2013,0)))*100,"")</f>
        <v/>
      </c>
      <c r="DW36" s="210"/>
      <c r="DX36" s="210"/>
      <c r="DY36" s="210"/>
      <c r="DZ36" s="211" t="str">
        <f>IFERROR(INDEX(Q10_4_Missing,(MATCH(schoolselect,school2013,0)))*100,"")</f>
        <v/>
      </c>
      <c r="EA36" s="211"/>
      <c r="EB36" s="211"/>
      <c r="EC36" s="211"/>
      <c r="ED36" s="97" t="s">
        <v>2</v>
      </c>
      <c r="EE36" s="8"/>
      <c r="EI36" s="50"/>
      <c r="EJ36" s="50"/>
      <c r="EK36" s="50"/>
      <c r="EL36" s="50"/>
      <c r="EM36" s="50"/>
      <c r="FO36" s="8"/>
    </row>
    <row r="37" spans="2:217" s="77" customFormat="1" ht="17.25" customHeight="1" thickTop="1" x14ac:dyDescent="0.25">
      <c r="B37" s="5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 t="s">
        <v>6530</v>
      </c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50"/>
      <c r="BR37" s="232" t="s">
        <v>6516</v>
      </c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94">
        <v>4</v>
      </c>
      <c r="DK37" s="95">
        <v>9</v>
      </c>
      <c r="DL37" s="95">
        <v>14</v>
      </c>
      <c r="DM37" s="95">
        <v>19</v>
      </c>
      <c r="DN37" s="95">
        <v>24</v>
      </c>
      <c r="DO37" s="95">
        <v>29</v>
      </c>
      <c r="DP37" s="95">
        <v>34</v>
      </c>
      <c r="DQ37" s="95">
        <v>39</v>
      </c>
      <c r="DR37" s="95">
        <v>44</v>
      </c>
      <c r="DS37" s="95">
        <v>49</v>
      </c>
      <c r="DT37" s="94">
        <v>54</v>
      </c>
      <c r="DU37" s="95">
        <v>59</v>
      </c>
      <c r="DV37" s="95">
        <v>64</v>
      </c>
      <c r="DW37" s="95">
        <v>69</v>
      </c>
      <c r="DX37" s="95">
        <v>74</v>
      </c>
      <c r="DY37" s="95">
        <v>79</v>
      </c>
      <c r="DZ37" s="95">
        <v>84</v>
      </c>
      <c r="EA37" s="95">
        <v>89</v>
      </c>
      <c r="EB37" s="95">
        <v>94</v>
      </c>
      <c r="EC37" s="95">
        <v>99</v>
      </c>
      <c r="ED37" s="55"/>
      <c r="EE37" s="8"/>
      <c r="EI37" s="50"/>
      <c r="EJ37" s="50"/>
      <c r="EK37" s="50"/>
      <c r="EL37" s="50"/>
      <c r="EM37" s="50"/>
      <c r="FO37" s="8"/>
    </row>
    <row r="38" spans="2:217" s="78" customFormat="1" ht="17.25" customHeight="1" x14ac:dyDescent="0.25">
      <c r="B38" s="50"/>
      <c r="C38" s="231" t="s">
        <v>1752</v>
      </c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94">
        <v>4</v>
      </c>
      <c r="AV38" s="95">
        <v>9</v>
      </c>
      <c r="AW38" s="95">
        <v>14</v>
      </c>
      <c r="AX38" s="95">
        <v>19</v>
      </c>
      <c r="AY38" s="95">
        <v>24</v>
      </c>
      <c r="AZ38" s="95">
        <v>29</v>
      </c>
      <c r="BA38" s="95">
        <v>34</v>
      </c>
      <c r="BB38" s="95">
        <v>39</v>
      </c>
      <c r="BC38" s="95">
        <v>44</v>
      </c>
      <c r="BD38" s="95">
        <v>49</v>
      </c>
      <c r="BE38" s="95">
        <v>54</v>
      </c>
      <c r="BF38" s="95">
        <v>59</v>
      </c>
      <c r="BG38" s="95">
        <v>64</v>
      </c>
      <c r="BH38" s="95">
        <v>69</v>
      </c>
      <c r="BI38" s="95">
        <v>74</v>
      </c>
      <c r="BJ38" s="95">
        <v>79</v>
      </c>
      <c r="BK38" s="95">
        <v>84</v>
      </c>
      <c r="BL38" s="95">
        <v>89</v>
      </c>
      <c r="BM38" s="95">
        <v>94</v>
      </c>
      <c r="BN38" s="95">
        <v>99</v>
      </c>
      <c r="BO38" s="99"/>
      <c r="BP38" s="100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07" t="str">
        <f>IFERROR(INDEX(Q10_5_Completely,(MATCH(schoolselect,school2013,0)))*100,"")</f>
        <v/>
      </c>
      <c r="DK38" s="207"/>
      <c r="DL38" s="207"/>
      <c r="DM38" s="207"/>
      <c r="DN38" s="208" t="str">
        <f>IFERROR(INDEX(Q10_5_Mostly,(MATCH(schoolselect,school2013,0)))*100,"")</f>
        <v/>
      </c>
      <c r="DO38" s="208"/>
      <c r="DP38" s="208"/>
      <c r="DQ38" s="208"/>
      <c r="DR38" s="209" t="str">
        <f>IFERROR(INDEX(Q10_5_A_little,(MATCH(schoolselect,school2013,0)))*100,"")</f>
        <v/>
      </c>
      <c r="DS38" s="209"/>
      <c r="DT38" s="209"/>
      <c r="DU38" s="209"/>
      <c r="DV38" s="210" t="str">
        <f>IFERROR(INDEX(Q10_5_Not_at_all,(MATCH(schoolselect,school2013,0)))*100,"")</f>
        <v/>
      </c>
      <c r="DW38" s="210"/>
      <c r="DX38" s="210"/>
      <c r="DY38" s="210"/>
      <c r="DZ38" s="211" t="str">
        <f>IFERROR(INDEX(Q10_5_Missing,(MATCH(schoolselect,school2013,0)))*100,"")</f>
        <v/>
      </c>
      <c r="EA38" s="211"/>
      <c r="EB38" s="211"/>
      <c r="EC38" s="211"/>
      <c r="ED38" s="97" t="s">
        <v>2</v>
      </c>
      <c r="EE38" s="8"/>
      <c r="EI38" s="50"/>
      <c r="EJ38" s="50"/>
      <c r="EK38" s="50"/>
      <c r="EL38" s="50"/>
      <c r="EM38" s="50"/>
      <c r="FO38" s="8"/>
    </row>
    <row r="39" spans="2:217" s="51" customFormat="1" ht="17.25" customHeight="1" x14ac:dyDescent="0.25">
      <c r="B39" s="50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07" t="str">
        <f>IFERROR(INDEX(Q8_1_Completely,(MATCH(schoolselect,school2013,0)))*100,"")</f>
        <v/>
      </c>
      <c r="AV39" s="207"/>
      <c r="AW39" s="207"/>
      <c r="AX39" s="207"/>
      <c r="AY39" s="208" t="str">
        <f>IFERROR(INDEX(Q8_1_Mostly,(MATCH(schoolselect,school2013,0)))*100,"")</f>
        <v/>
      </c>
      <c r="AZ39" s="208"/>
      <c r="BA39" s="208"/>
      <c r="BB39" s="208"/>
      <c r="BC39" s="209" t="str">
        <f>IFERROR(INDEX(Q8_1_A_little,(MATCH(schoolselect,school2013,0)))*100,"")</f>
        <v/>
      </c>
      <c r="BD39" s="209"/>
      <c r="BE39" s="209"/>
      <c r="BF39" s="209"/>
      <c r="BG39" s="210" t="str">
        <f>IFERROR(INDEX(Q8_1_Not_at_all,(MATCH(schoolselect,school2013,0)))*100,"")</f>
        <v/>
      </c>
      <c r="BH39" s="210"/>
      <c r="BI39" s="210"/>
      <c r="BJ39" s="210"/>
      <c r="BK39" s="211" t="str">
        <f>IFERROR(INDEX(Q8_1_Missing,(MATCH(schoolselect,school2013,0)))*100,"")</f>
        <v/>
      </c>
      <c r="BL39" s="211"/>
      <c r="BM39" s="211"/>
      <c r="BN39" s="211"/>
      <c r="BO39" s="101" t="s">
        <v>2</v>
      </c>
      <c r="BP39" s="102"/>
      <c r="BR39" s="232" t="s">
        <v>6517</v>
      </c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94">
        <v>4</v>
      </c>
      <c r="DK39" s="95">
        <v>9</v>
      </c>
      <c r="DL39" s="95">
        <v>14</v>
      </c>
      <c r="DM39" s="95">
        <v>19</v>
      </c>
      <c r="DN39" s="95">
        <v>24</v>
      </c>
      <c r="DO39" s="95">
        <v>29</v>
      </c>
      <c r="DP39" s="95">
        <v>34</v>
      </c>
      <c r="DQ39" s="95">
        <v>39</v>
      </c>
      <c r="DR39" s="95">
        <v>44</v>
      </c>
      <c r="DS39" s="95">
        <v>49</v>
      </c>
      <c r="DT39" s="94">
        <v>54</v>
      </c>
      <c r="DU39" s="95">
        <v>59</v>
      </c>
      <c r="DV39" s="95">
        <v>64</v>
      </c>
      <c r="DW39" s="95">
        <v>69</v>
      </c>
      <c r="DX39" s="95">
        <v>74</v>
      </c>
      <c r="DY39" s="95">
        <v>79</v>
      </c>
      <c r="DZ39" s="95">
        <v>84</v>
      </c>
      <c r="EA39" s="95">
        <v>89</v>
      </c>
      <c r="EB39" s="95">
        <v>94</v>
      </c>
      <c r="EC39" s="95">
        <v>99</v>
      </c>
      <c r="ED39" s="55"/>
      <c r="EE39" s="8"/>
      <c r="EI39" s="50"/>
      <c r="EJ39" s="50"/>
      <c r="EK39" s="50"/>
      <c r="EL39" s="50"/>
      <c r="EM39" s="50"/>
      <c r="FO39" s="8"/>
    </row>
    <row r="40" spans="2:217" s="54" customFormat="1" ht="17.25" customHeight="1" x14ac:dyDescent="0.25">
      <c r="B40" s="50"/>
      <c r="C40" s="231" t="s">
        <v>1753</v>
      </c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94">
        <v>4</v>
      </c>
      <c r="AV40" s="95">
        <v>9</v>
      </c>
      <c r="AW40" s="95">
        <v>14</v>
      </c>
      <c r="AX40" s="95">
        <v>19</v>
      </c>
      <c r="AY40" s="95">
        <v>24</v>
      </c>
      <c r="AZ40" s="95">
        <v>29</v>
      </c>
      <c r="BA40" s="95">
        <v>34</v>
      </c>
      <c r="BB40" s="95">
        <v>39</v>
      </c>
      <c r="BC40" s="95">
        <v>44</v>
      </c>
      <c r="BD40" s="95">
        <v>49</v>
      </c>
      <c r="BE40" s="95">
        <v>54</v>
      </c>
      <c r="BF40" s="95">
        <v>59</v>
      </c>
      <c r="BG40" s="95">
        <v>64</v>
      </c>
      <c r="BH40" s="95">
        <v>69</v>
      </c>
      <c r="BI40" s="95">
        <v>74</v>
      </c>
      <c r="BJ40" s="95">
        <v>79</v>
      </c>
      <c r="BK40" s="95">
        <v>84</v>
      </c>
      <c r="BL40" s="95">
        <v>89</v>
      </c>
      <c r="BM40" s="95">
        <v>94</v>
      </c>
      <c r="BN40" s="95">
        <v>99</v>
      </c>
      <c r="BO40" s="103"/>
      <c r="BP40" s="104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07" t="str">
        <f>IFERROR(INDEX(Q10_6_Completely,(MATCH(schoolselect,school2013,0)))*100,"")</f>
        <v/>
      </c>
      <c r="DK40" s="207"/>
      <c r="DL40" s="207"/>
      <c r="DM40" s="207"/>
      <c r="DN40" s="208" t="str">
        <f>IFERROR(INDEX(Q10_6_Mostly,(MATCH(schoolselect,school2013,0)))*100,"")</f>
        <v/>
      </c>
      <c r="DO40" s="208"/>
      <c r="DP40" s="208"/>
      <c r="DQ40" s="208"/>
      <c r="DR40" s="209" t="str">
        <f>IFERROR(INDEX(Q10_6_A_little,(MATCH(schoolselect,school2013,0)))*100,"")</f>
        <v/>
      </c>
      <c r="DS40" s="209"/>
      <c r="DT40" s="209"/>
      <c r="DU40" s="209"/>
      <c r="DV40" s="210" t="str">
        <f>IFERROR(INDEX(Q10_6_Not_at_all,(MATCH(schoolselect,school2013,0)))*100,"")</f>
        <v/>
      </c>
      <c r="DW40" s="210"/>
      <c r="DX40" s="210"/>
      <c r="DY40" s="210"/>
      <c r="DZ40" s="211" t="str">
        <f>IFERROR(INDEX(Q10_6_Missing,(MATCH(schoolselect,school2013,0)))*100,"")</f>
        <v/>
      </c>
      <c r="EA40" s="211"/>
      <c r="EB40" s="211"/>
      <c r="EC40" s="211"/>
      <c r="ED40" s="97" t="s">
        <v>2</v>
      </c>
      <c r="EE40" s="8"/>
      <c r="EI40" s="50"/>
      <c r="EJ40" s="50"/>
      <c r="EK40" s="50"/>
      <c r="EL40" s="50"/>
      <c r="EM40" s="50"/>
      <c r="FO40" s="8"/>
    </row>
    <row r="41" spans="2:217" s="77" customFormat="1" ht="17.25" customHeight="1" x14ac:dyDescent="0.25">
      <c r="B41" s="50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14" t="str">
        <f>IFERROR(INDEX(Q8_2_Completely,(MATCH(schoolselect,school2013,0)))*100,"")</f>
        <v/>
      </c>
      <c r="AV41" s="214"/>
      <c r="AW41" s="214"/>
      <c r="AX41" s="214"/>
      <c r="AY41" s="227" t="str">
        <f>IFERROR(INDEX(Q8_2_Mostly,(MATCH(schoolselect,school2013,0)))*100,"")</f>
        <v/>
      </c>
      <c r="AZ41" s="227"/>
      <c r="BA41" s="227"/>
      <c r="BB41" s="227"/>
      <c r="BC41" s="216" t="str">
        <f>IFERROR(INDEX(Q8_2_A_little,(MATCH(schoolselect,school2013,0)))*100,"")</f>
        <v/>
      </c>
      <c r="BD41" s="216"/>
      <c r="BE41" s="216"/>
      <c r="BF41" s="216"/>
      <c r="BG41" s="212" t="str">
        <f>IFERROR(INDEX(Q8_2_Not_at_all,(MATCH(schoolselect,school2013,0)))*100,"")</f>
        <v/>
      </c>
      <c r="BH41" s="212"/>
      <c r="BI41" s="212"/>
      <c r="BJ41" s="212"/>
      <c r="BK41" s="211" t="str">
        <f>IFERROR(INDEX(Q8_2_Missing,(MATCH(schoolselect,school2013,0)))*100,"")</f>
        <v/>
      </c>
      <c r="BL41" s="211"/>
      <c r="BM41" s="211"/>
      <c r="BN41" s="211"/>
      <c r="BO41" s="105" t="s">
        <v>2</v>
      </c>
      <c r="BR41" s="328" t="s">
        <v>1779</v>
      </c>
      <c r="BS41" s="328"/>
      <c r="BT41" s="328"/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328"/>
      <c r="CF41" s="328"/>
      <c r="CG41" s="328"/>
      <c r="CH41" s="328"/>
      <c r="CI41" s="328"/>
      <c r="CJ41" s="328"/>
      <c r="CK41" s="328"/>
      <c r="CL41" s="328"/>
      <c r="CM41" s="328"/>
      <c r="CN41" s="328"/>
      <c r="CO41" s="328"/>
      <c r="CP41" s="328"/>
      <c r="CQ41" s="328"/>
      <c r="CR41" s="328"/>
      <c r="CS41" s="328"/>
      <c r="CT41" s="328"/>
      <c r="CU41" s="328"/>
      <c r="CV41" s="328"/>
      <c r="CW41" s="328"/>
      <c r="CX41" s="328"/>
      <c r="CY41" s="328"/>
      <c r="CZ41" s="328"/>
      <c r="DA41" s="328"/>
      <c r="DB41" s="328"/>
      <c r="DC41" s="328"/>
      <c r="DD41" s="328"/>
      <c r="DE41" s="328"/>
      <c r="DF41" s="328"/>
      <c r="DG41" s="328"/>
      <c r="DH41" s="328"/>
      <c r="DI41" s="328"/>
      <c r="DJ41" s="94">
        <v>4</v>
      </c>
      <c r="DK41" s="95">
        <v>9</v>
      </c>
      <c r="DL41" s="95">
        <v>14</v>
      </c>
      <c r="DM41" s="95">
        <v>19</v>
      </c>
      <c r="DN41" s="95">
        <v>24</v>
      </c>
      <c r="DO41" s="95">
        <v>29</v>
      </c>
      <c r="DP41" s="95">
        <v>34</v>
      </c>
      <c r="DQ41" s="95">
        <v>39</v>
      </c>
      <c r="DR41" s="95">
        <v>44</v>
      </c>
      <c r="DS41" s="95">
        <v>49</v>
      </c>
      <c r="DT41" s="94">
        <v>54</v>
      </c>
      <c r="DU41" s="95">
        <v>59</v>
      </c>
      <c r="DV41" s="95">
        <v>64</v>
      </c>
      <c r="DW41" s="95">
        <v>69</v>
      </c>
      <c r="DX41" s="95">
        <v>74</v>
      </c>
      <c r="DY41" s="95">
        <v>79</v>
      </c>
      <c r="DZ41" s="95">
        <v>84</v>
      </c>
      <c r="EA41" s="95">
        <v>89</v>
      </c>
      <c r="EB41" s="95">
        <v>94</v>
      </c>
      <c r="EC41" s="95">
        <v>99</v>
      </c>
      <c r="ED41" s="98"/>
      <c r="EE41" s="8"/>
      <c r="EI41" s="50"/>
      <c r="EJ41" s="50"/>
      <c r="EK41" s="50"/>
      <c r="EL41" s="50"/>
      <c r="EM41" s="50"/>
      <c r="FO41" s="8"/>
    </row>
    <row r="42" spans="2:217" s="54" customFormat="1" ht="17.25" customHeight="1" x14ac:dyDescent="0.25">
      <c r="B42" s="50"/>
      <c r="C42" s="231" t="s">
        <v>1754</v>
      </c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94">
        <v>4</v>
      </c>
      <c r="AV42" s="95">
        <v>9</v>
      </c>
      <c r="AW42" s="95">
        <v>14</v>
      </c>
      <c r="AX42" s="95">
        <v>19</v>
      </c>
      <c r="AY42" s="95">
        <v>24</v>
      </c>
      <c r="AZ42" s="95">
        <v>29</v>
      </c>
      <c r="BA42" s="95">
        <v>34</v>
      </c>
      <c r="BB42" s="95">
        <v>39</v>
      </c>
      <c r="BC42" s="95">
        <v>44</v>
      </c>
      <c r="BD42" s="95">
        <v>49</v>
      </c>
      <c r="BE42" s="95">
        <v>54</v>
      </c>
      <c r="BF42" s="95">
        <v>59</v>
      </c>
      <c r="BG42" s="95">
        <v>64</v>
      </c>
      <c r="BH42" s="95">
        <v>69</v>
      </c>
      <c r="BI42" s="95">
        <v>74</v>
      </c>
      <c r="BJ42" s="95">
        <v>79</v>
      </c>
      <c r="BK42" s="95">
        <v>84</v>
      </c>
      <c r="BL42" s="95">
        <v>89</v>
      </c>
      <c r="BM42" s="95">
        <v>94</v>
      </c>
      <c r="BN42" s="95">
        <v>99</v>
      </c>
      <c r="BO42" s="106"/>
      <c r="BP42" s="100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207" t="str">
        <f>IFERROR(INDEX(Q10_1_Completely,(MATCH(schoolselect,school2013,0)))*100,"")</f>
        <v/>
      </c>
      <c r="DK42" s="207"/>
      <c r="DL42" s="207"/>
      <c r="DM42" s="207"/>
      <c r="DN42" s="208" t="str">
        <f>IFERROR(INDEX(Q10_1_Mostly,(MATCH(schoolselect,school2013,0)))*100,"")</f>
        <v/>
      </c>
      <c r="DO42" s="208"/>
      <c r="DP42" s="208"/>
      <c r="DQ42" s="208"/>
      <c r="DR42" s="209" t="str">
        <f>IFERROR(INDEX(Q10_1_A_little,(MATCH(schoolselect,school2013,0)))*100,"")</f>
        <v/>
      </c>
      <c r="DS42" s="209"/>
      <c r="DT42" s="209"/>
      <c r="DU42" s="209"/>
      <c r="DV42" s="210" t="str">
        <f>IFERROR(INDEX(Q10_1_Not_at_all,(MATCH(schoolselect,school2013,0)))*100,"")</f>
        <v/>
      </c>
      <c r="DW42" s="210"/>
      <c r="DX42" s="210"/>
      <c r="DY42" s="210"/>
      <c r="DZ42" s="211" t="str">
        <f>IFERROR(INDEX(Q10_1_Missing,(MATCH(schoolselect,school2013,0)))*100,"")</f>
        <v/>
      </c>
      <c r="EA42" s="211"/>
      <c r="EB42" s="211"/>
      <c r="EC42" s="211"/>
      <c r="ED42" s="97" t="s">
        <v>2</v>
      </c>
      <c r="EE42" s="8"/>
      <c r="EI42" s="50"/>
      <c r="EJ42" s="50"/>
      <c r="EK42" s="50"/>
      <c r="EL42" s="50"/>
      <c r="EM42" s="50"/>
      <c r="FO42" s="8"/>
    </row>
    <row r="43" spans="2:217" s="54" customFormat="1" ht="17.25" customHeight="1" x14ac:dyDescent="0.25">
      <c r="B43" s="50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07" t="str">
        <f>IFERROR(INDEX(Q8_3_Completely,(MATCH(schoolselect,school2013,0)))*100,"")</f>
        <v/>
      </c>
      <c r="AV43" s="207"/>
      <c r="AW43" s="207"/>
      <c r="AX43" s="207"/>
      <c r="AY43" s="208" t="str">
        <f>IFERROR(INDEX(Q8_3_Mostly,(MATCH(schoolselect,school2013,0)))*100,"")</f>
        <v/>
      </c>
      <c r="AZ43" s="208"/>
      <c r="BA43" s="208"/>
      <c r="BB43" s="208"/>
      <c r="BC43" s="209" t="str">
        <f>IFERROR(INDEX(Q8_3_A_little,(MATCH(schoolselect,school2013,0)))*100,"")</f>
        <v/>
      </c>
      <c r="BD43" s="209"/>
      <c r="BE43" s="209"/>
      <c r="BF43" s="209"/>
      <c r="BG43" s="210" t="str">
        <f>IFERROR(INDEX(Q8_3_Not_at_all,(MATCH(schoolselect,school2013,0)))*100,"")</f>
        <v/>
      </c>
      <c r="BH43" s="210"/>
      <c r="BI43" s="210"/>
      <c r="BJ43" s="210"/>
      <c r="BK43" s="211" t="str">
        <f>IFERROR(INDEX(Q8_3_Missing,(MATCH(schoolselect,school2013,0)))*100,"")</f>
        <v/>
      </c>
      <c r="BL43" s="211"/>
      <c r="BM43" s="211"/>
      <c r="BN43" s="211"/>
      <c r="BO43" s="101" t="s">
        <v>2</v>
      </c>
      <c r="BP43" s="102"/>
      <c r="BS43" s="295" t="s">
        <v>3294</v>
      </c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  <c r="CX43" s="295"/>
      <c r="CY43" s="295"/>
      <c r="CZ43" s="295"/>
      <c r="DA43" s="295"/>
      <c r="DB43" s="295"/>
      <c r="DC43" s="295"/>
      <c r="DD43" s="295"/>
      <c r="DE43" s="295"/>
      <c r="DF43" s="295"/>
      <c r="DG43" s="295"/>
      <c r="DH43" s="295"/>
      <c r="DI43" s="295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5"/>
      <c r="DV43" s="295"/>
      <c r="DW43" s="295"/>
      <c r="DX43" s="295"/>
      <c r="DY43" s="295"/>
      <c r="DZ43" s="295"/>
      <c r="EA43" s="295"/>
      <c r="EB43" s="295"/>
      <c r="EC43" s="295"/>
      <c r="ED43" s="295"/>
      <c r="EE43" s="295"/>
      <c r="EF43" s="8"/>
      <c r="EG43" s="8"/>
      <c r="EI43" s="50"/>
      <c r="EJ43" s="50"/>
      <c r="EK43" s="50"/>
      <c r="EL43" s="50"/>
      <c r="EM43" s="50"/>
    </row>
    <row r="44" spans="2:217" s="77" customFormat="1" ht="17.25" customHeight="1" x14ac:dyDescent="0.25">
      <c r="B44" s="50"/>
      <c r="C44" s="231" t="s">
        <v>1755</v>
      </c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94">
        <v>4</v>
      </c>
      <c r="AV44" s="95">
        <v>9</v>
      </c>
      <c r="AW44" s="95">
        <v>14</v>
      </c>
      <c r="AX44" s="95">
        <v>19</v>
      </c>
      <c r="AY44" s="95">
        <v>24</v>
      </c>
      <c r="AZ44" s="95">
        <v>29</v>
      </c>
      <c r="BA44" s="95">
        <v>34</v>
      </c>
      <c r="BB44" s="95">
        <v>39</v>
      </c>
      <c r="BC44" s="95">
        <v>44</v>
      </c>
      <c r="BD44" s="95">
        <v>49</v>
      </c>
      <c r="BE44" s="95">
        <v>54</v>
      </c>
      <c r="BF44" s="95">
        <v>59</v>
      </c>
      <c r="BG44" s="95">
        <v>64</v>
      </c>
      <c r="BH44" s="95">
        <v>69</v>
      </c>
      <c r="BI44" s="95">
        <v>74</v>
      </c>
      <c r="BJ44" s="95">
        <v>79</v>
      </c>
      <c r="BK44" s="95">
        <v>84</v>
      </c>
      <c r="BL44" s="95">
        <v>89</v>
      </c>
      <c r="BM44" s="95">
        <v>94</v>
      </c>
      <c r="BN44" s="95">
        <v>99</v>
      </c>
      <c r="BO44" s="107"/>
      <c r="BP44" s="108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6"/>
      <c r="CK44" s="296"/>
      <c r="CL44" s="296"/>
      <c r="CM44" s="296"/>
      <c r="CN44" s="296"/>
      <c r="CO44" s="296"/>
      <c r="CP44" s="296"/>
      <c r="CQ44" s="296"/>
      <c r="CR44" s="296"/>
      <c r="CS44" s="296"/>
      <c r="CT44" s="296"/>
      <c r="CU44" s="296"/>
      <c r="CV44" s="296"/>
      <c r="CW44" s="296"/>
      <c r="CX44" s="296"/>
      <c r="CY44" s="296"/>
      <c r="CZ44" s="296"/>
      <c r="DA44" s="296"/>
      <c r="DB44" s="296"/>
      <c r="DC44" s="296"/>
      <c r="DD44" s="296"/>
      <c r="DE44" s="296"/>
      <c r="DF44" s="296"/>
      <c r="DG44" s="296"/>
      <c r="DH44" s="296"/>
      <c r="DI44" s="296"/>
      <c r="DJ44" s="296"/>
      <c r="DK44" s="296"/>
      <c r="DL44" s="296"/>
      <c r="DM44" s="296"/>
      <c r="DN44" s="296"/>
      <c r="DO44" s="296"/>
      <c r="DP44" s="296"/>
      <c r="DQ44" s="296"/>
      <c r="DR44" s="296"/>
      <c r="DS44" s="296"/>
      <c r="DT44" s="296"/>
      <c r="DU44" s="296"/>
      <c r="DV44" s="296"/>
      <c r="DW44" s="296"/>
      <c r="DX44" s="296"/>
      <c r="DY44" s="296"/>
      <c r="DZ44" s="296"/>
      <c r="EA44" s="296"/>
      <c r="EB44" s="296"/>
      <c r="EC44" s="296"/>
      <c r="ED44" s="296"/>
      <c r="EE44" s="296"/>
      <c r="EF44" s="8"/>
      <c r="EG44" s="8"/>
      <c r="EI44" s="50"/>
      <c r="EJ44" s="50"/>
      <c r="EK44" s="50"/>
      <c r="EL44" s="50"/>
      <c r="EM44" s="50"/>
    </row>
    <row r="45" spans="2:217" s="54" customFormat="1" ht="17.25" customHeight="1" x14ac:dyDescent="0.25">
      <c r="B45" s="50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14" t="str">
        <f>IFERROR(INDEX(Q8_4_Completely,(MATCH(schoolselect,school2013,0)))*100,"")</f>
        <v/>
      </c>
      <c r="AV45" s="214"/>
      <c r="AW45" s="214"/>
      <c r="AX45" s="214"/>
      <c r="AY45" s="227" t="str">
        <f>IFERROR(INDEX(Q8_4_Mostly,(MATCH(schoolselect,school2013,0)))*100,"")</f>
        <v/>
      </c>
      <c r="AZ45" s="227"/>
      <c r="BA45" s="227"/>
      <c r="BB45" s="227"/>
      <c r="BC45" s="216" t="str">
        <f>IFERROR(INDEX(Q8_4_A_little,(MATCH(schoolselect,school2013,0)))*100,"")</f>
        <v/>
      </c>
      <c r="BD45" s="216"/>
      <c r="BE45" s="216"/>
      <c r="BF45" s="216"/>
      <c r="BG45" s="212" t="str">
        <f>IFERROR(INDEX(Q8_4_Not_at_all,(MATCH(schoolselect,school2013,0)))*100,"")</f>
        <v/>
      </c>
      <c r="BH45" s="212"/>
      <c r="BI45" s="212"/>
      <c r="BJ45" s="212"/>
      <c r="BK45" s="211" t="str">
        <f>IFERROR(INDEX(Q8_4_Missing,(MATCH(schoolselect,school2013,0)))*100,"")</f>
        <v/>
      </c>
      <c r="BL45" s="211"/>
      <c r="BM45" s="211"/>
      <c r="BN45" s="211"/>
      <c r="BO45" s="107" t="s">
        <v>2</v>
      </c>
      <c r="BP45" s="108"/>
      <c r="BR45" s="277" t="s">
        <v>1761</v>
      </c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277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8"/>
      <c r="EF45" s="8"/>
      <c r="EG45" s="8"/>
      <c r="EH45" s="50"/>
      <c r="EI45" s="50"/>
      <c r="EJ45" s="50"/>
      <c r="EK45" s="50"/>
      <c r="EL45" s="50"/>
      <c r="EM45" s="50"/>
    </row>
    <row r="46" spans="2:217" s="77" customFormat="1" ht="17.25" customHeight="1" x14ac:dyDescent="0.25">
      <c r="B46" s="50"/>
      <c r="C46" s="231" t="s">
        <v>1756</v>
      </c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94">
        <v>4</v>
      </c>
      <c r="AV46" s="95">
        <v>9</v>
      </c>
      <c r="AW46" s="95">
        <v>14</v>
      </c>
      <c r="AX46" s="95">
        <v>19</v>
      </c>
      <c r="AY46" s="95">
        <v>24</v>
      </c>
      <c r="AZ46" s="95">
        <v>29</v>
      </c>
      <c r="BA46" s="95">
        <v>34</v>
      </c>
      <c r="BB46" s="95">
        <v>39</v>
      </c>
      <c r="BC46" s="95">
        <v>44</v>
      </c>
      <c r="BD46" s="95">
        <v>49</v>
      </c>
      <c r="BE46" s="95">
        <v>54</v>
      </c>
      <c r="BF46" s="95">
        <v>59</v>
      </c>
      <c r="BG46" s="95">
        <v>64</v>
      </c>
      <c r="BH46" s="95">
        <v>69</v>
      </c>
      <c r="BI46" s="95">
        <v>74</v>
      </c>
      <c r="BJ46" s="95">
        <v>79</v>
      </c>
      <c r="BK46" s="95">
        <v>84</v>
      </c>
      <c r="BL46" s="95">
        <v>89</v>
      </c>
      <c r="BM46" s="95">
        <v>94</v>
      </c>
      <c r="BN46" s="95">
        <v>99</v>
      </c>
      <c r="BO46" s="109"/>
      <c r="BP46" s="110"/>
      <c r="BR46" s="277"/>
      <c r="BS46" s="277"/>
      <c r="BT46" s="277"/>
      <c r="BU46" s="277"/>
      <c r="BV46" s="277"/>
      <c r="BW46" s="277"/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277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8"/>
      <c r="EF46" s="8"/>
      <c r="EG46" s="8"/>
      <c r="EH46" s="50"/>
      <c r="EI46" s="50"/>
      <c r="EJ46" s="50"/>
      <c r="EK46" s="50"/>
      <c r="EL46" s="50"/>
      <c r="EM46" s="50"/>
    </row>
    <row r="47" spans="2:217" s="77" customFormat="1" ht="17.25" customHeight="1" x14ac:dyDescent="0.25">
      <c r="B47" s="50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07" t="str">
        <f>IFERROR(INDEX(Q8_5_Completely,(MATCH(schoolselect,school2013,0)))*100,"")</f>
        <v/>
      </c>
      <c r="AV47" s="207"/>
      <c r="AW47" s="207"/>
      <c r="AX47" s="207"/>
      <c r="AY47" s="208" t="str">
        <f>IFERROR(INDEX(Q8_5_Mostly,(MATCH(schoolselect,school2013,0)))*100,"")</f>
        <v/>
      </c>
      <c r="AZ47" s="208"/>
      <c r="BA47" s="208"/>
      <c r="BB47" s="208"/>
      <c r="BC47" s="209" t="str">
        <f>IFERROR(INDEX(Q8_5_A_little,(MATCH(schoolselect,school2013,0)))*100,"")</f>
        <v/>
      </c>
      <c r="BD47" s="209"/>
      <c r="BE47" s="209"/>
      <c r="BF47" s="209"/>
      <c r="BG47" s="210" t="str">
        <f>IFERROR(INDEX(Q8_5_Not_at_all,(MATCH(schoolselect,school2013,0)))*100,"")</f>
        <v/>
      </c>
      <c r="BH47" s="210"/>
      <c r="BI47" s="210"/>
      <c r="BJ47" s="210"/>
      <c r="BK47" s="211" t="str">
        <f>IFERROR(INDEX(Q8_5_Missing,(MATCH(schoolselect,school2013,0)))*100,"")</f>
        <v/>
      </c>
      <c r="BL47" s="211"/>
      <c r="BM47" s="211"/>
      <c r="BN47" s="211"/>
      <c r="BO47" s="109" t="s">
        <v>2</v>
      </c>
      <c r="BP47" s="110"/>
      <c r="BR47" s="249" t="s">
        <v>6529</v>
      </c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0"/>
      <c r="CD47" s="250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75"/>
      <c r="DE47" s="257" t="str">
        <f>IF(BH17="&lt; 30%","",IFERROR(INT(INDEX(facilities_score,(MATCH(schoolselect,school2013,0)))),""))</f>
        <v/>
      </c>
      <c r="DF47" s="258"/>
      <c r="DG47" s="258"/>
      <c r="DH47" s="258"/>
      <c r="DI47" s="258"/>
      <c r="DJ47" s="258"/>
      <c r="DK47" s="258"/>
      <c r="DL47" s="258"/>
      <c r="DM47" s="259"/>
      <c r="DN47" s="291" t="str">
        <f>UPPER(IFERROR(INDEX(facilities_cat,(MATCH(schoolselect,school2013,0))),""))</f>
        <v/>
      </c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291"/>
      <c r="EA47" s="291"/>
      <c r="EB47" s="291"/>
      <c r="EC47" s="291"/>
      <c r="ED47" s="291"/>
      <c r="EE47" s="292"/>
      <c r="EF47" s="8"/>
      <c r="EG47" s="8"/>
      <c r="EH47" s="54"/>
      <c r="EI47" s="50"/>
      <c r="EJ47" s="50"/>
      <c r="EK47" s="50"/>
      <c r="EL47" s="50"/>
      <c r="EM47" s="50"/>
    </row>
    <row r="48" spans="2:217" s="54" customFormat="1" ht="17.25" customHeight="1" x14ac:dyDescent="0.25">
      <c r="B48" s="50"/>
      <c r="C48" s="230" t="s">
        <v>1757</v>
      </c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94">
        <v>4</v>
      </c>
      <c r="AV48" s="95">
        <v>9</v>
      </c>
      <c r="AW48" s="95">
        <v>14</v>
      </c>
      <c r="AX48" s="95">
        <v>19</v>
      </c>
      <c r="AY48" s="95">
        <v>24</v>
      </c>
      <c r="AZ48" s="95">
        <v>29</v>
      </c>
      <c r="BA48" s="95">
        <v>34</v>
      </c>
      <c r="BB48" s="95">
        <v>39</v>
      </c>
      <c r="BC48" s="95">
        <v>44</v>
      </c>
      <c r="BD48" s="95">
        <v>49</v>
      </c>
      <c r="BE48" s="95">
        <v>54</v>
      </c>
      <c r="BF48" s="95">
        <v>59</v>
      </c>
      <c r="BG48" s="95">
        <v>64</v>
      </c>
      <c r="BH48" s="95">
        <v>69</v>
      </c>
      <c r="BI48" s="95">
        <v>74</v>
      </c>
      <c r="BJ48" s="95">
        <v>79</v>
      </c>
      <c r="BK48" s="95">
        <v>84</v>
      </c>
      <c r="BL48" s="95">
        <v>89</v>
      </c>
      <c r="BM48" s="95">
        <v>94</v>
      </c>
      <c r="BN48" s="95">
        <v>99</v>
      </c>
      <c r="BO48" s="107"/>
      <c r="BP48" s="108"/>
      <c r="BR48" s="251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  <c r="CP48" s="252"/>
      <c r="CQ48" s="252"/>
      <c r="CR48" s="252"/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76"/>
      <c r="DE48" s="260"/>
      <c r="DF48" s="261"/>
      <c r="DG48" s="261"/>
      <c r="DH48" s="261"/>
      <c r="DI48" s="261"/>
      <c r="DJ48" s="261"/>
      <c r="DK48" s="261"/>
      <c r="DL48" s="261"/>
      <c r="DM48" s="262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293"/>
      <c r="EC48" s="293"/>
      <c r="ED48" s="293"/>
      <c r="EE48" s="294"/>
      <c r="EF48" s="8"/>
      <c r="EG48" s="8"/>
      <c r="EI48" s="50"/>
      <c r="EJ48" s="50"/>
      <c r="EK48" s="50"/>
      <c r="EL48" s="50"/>
      <c r="EM48" s="50"/>
    </row>
    <row r="49" spans="2:143" s="77" customFormat="1" ht="17.25" customHeight="1" x14ac:dyDescent="0.25">
      <c r="B49" s="5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07" t="str">
        <f>IFERROR(INDEX(Q8_6_Completely,(MATCH(schoolselect,school2013,0)))*100,"")</f>
        <v/>
      </c>
      <c r="AV49" s="207"/>
      <c r="AW49" s="207"/>
      <c r="AX49" s="207"/>
      <c r="AY49" s="208" t="str">
        <f>IFERROR(INDEX(Q8_6_Mostly,(MATCH(schoolselect,school2013,0)))*100,"")</f>
        <v/>
      </c>
      <c r="AZ49" s="208"/>
      <c r="BA49" s="208"/>
      <c r="BB49" s="208"/>
      <c r="BC49" s="209" t="str">
        <f>IFERROR(INDEX(Q8_6_A_little,(MATCH(schoolselect,school2013,0)))*100,"")</f>
        <v/>
      </c>
      <c r="BD49" s="209"/>
      <c r="BE49" s="209"/>
      <c r="BF49" s="209"/>
      <c r="BG49" s="210" t="str">
        <f>IFERROR(INDEX(Q8_6_Not_at_all,(MATCH(schoolselect,school2013,0)))*100,"")</f>
        <v/>
      </c>
      <c r="BH49" s="210"/>
      <c r="BI49" s="210"/>
      <c r="BJ49" s="210"/>
      <c r="BK49" s="211" t="str">
        <f>IFERROR(INDEX(Q8_6_Missing,(MATCH(schoolselect,school2013,0)))*100,"")</f>
        <v/>
      </c>
      <c r="BL49" s="211"/>
      <c r="BM49" s="211"/>
      <c r="BN49" s="211"/>
      <c r="BO49" s="107" t="s">
        <v>2</v>
      </c>
      <c r="BP49" s="108"/>
      <c r="BR49" s="111"/>
      <c r="BS49" s="297" t="s">
        <v>3</v>
      </c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8"/>
      <c r="EG49" s="8"/>
      <c r="EH49" s="78"/>
      <c r="EI49" s="50"/>
      <c r="EJ49" s="50"/>
      <c r="EK49" s="50"/>
      <c r="EL49" s="50"/>
      <c r="EM49" s="50"/>
    </row>
    <row r="50" spans="2:143" s="54" customFormat="1" ht="17.25" customHeight="1" x14ac:dyDescent="0.25">
      <c r="B50" s="50"/>
      <c r="U50" s="83"/>
      <c r="V50" s="84"/>
      <c r="W50" s="84"/>
      <c r="X50" s="84"/>
      <c r="Y50" s="84"/>
      <c r="AT50" s="85"/>
      <c r="BO50" s="93"/>
      <c r="BR50" s="50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8"/>
      <c r="EG50" s="8"/>
      <c r="EH50" s="50"/>
      <c r="EI50" s="50"/>
      <c r="EJ50" s="50"/>
    </row>
    <row r="51" spans="2:143" s="54" customFormat="1" ht="17.25" customHeight="1" x14ac:dyDescent="0.25">
      <c r="B51" s="50"/>
      <c r="C51" s="267" t="s">
        <v>1765</v>
      </c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9"/>
      <c r="BR51" s="147" t="s">
        <v>6539</v>
      </c>
      <c r="BS51" s="111"/>
      <c r="BX51" s="273"/>
      <c r="BY51" s="274"/>
      <c r="BZ51" s="112" t="s">
        <v>1740</v>
      </c>
      <c r="CB51" s="113"/>
      <c r="CC51" s="113"/>
      <c r="CD51" s="113"/>
      <c r="CE51" s="113"/>
      <c r="CI51" s="228"/>
      <c r="CJ51" s="229"/>
      <c r="CK51" s="112" t="s">
        <v>1739</v>
      </c>
      <c r="CO51" s="113"/>
      <c r="CP51" s="113"/>
      <c r="CQ51" s="113"/>
      <c r="CR51" s="113"/>
      <c r="CS51" s="113"/>
      <c r="CW51" s="255"/>
      <c r="CX51" s="256"/>
      <c r="CY51" s="112" t="s">
        <v>1738</v>
      </c>
      <c r="DF51" s="253"/>
      <c r="DG51" s="254"/>
      <c r="DH51" s="112" t="s">
        <v>3291</v>
      </c>
      <c r="DJ51" s="113"/>
      <c r="DK51" s="113"/>
      <c r="DL51" s="113"/>
      <c r="DM51" s="113"/>
      <c r="DN51" s="113"/>
      <c r="DQ51" s="86"/>
      <c r="DS51" s="114"/>
      <c r="DT51" s="329"/>
      <c r="DU51" s="330"/>
      <c r="DV51" s="112" t="s">
        <v>1737</v>
      </c>
      <c r="DY51" s="115"/>
      <c r="DZ51" s="115"/>
      <c r="EA51" s="115"/>
      <c r="EB51" s="115"/>
      <c r="EC51" s="115"/>
      <c r="ED51" s="115"/>
      <c r="EE51" s="115"/>
      <c r="EF51" s="8"/>
      <c r="EG51" s="8"/>
      <c r="EI51" s="50"/>
      <c r="EJ51" s="50"/>
      <c r="EK51" s="50"/>
      <c r="EL51" s="50"/>
    </row>
    <row r="52" spans="2:143" s="54" customFormat="1" ht="17.25" customHeight="1" x14ac:dyDescent="0.25">
      <c r="B52" s="50"/>
      <c r="C52" s="270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1"/>
      <c r="BH52" s="271"/>
      <c r="BI52" s="271"/>
      <c r="BJ52" s="271"/>
      <c r="BK52" s="271"/>
      <c r="BL52" s="271"/>
      <c r="BM52" s="271"/>
      <c r="BN52" s="271"/>
      <c r="BO52" s="271"/>
      <c r="BP52" s="272"/>
      <c r="BR52" s="111"/>
      <c r="DF52" s="93"/>
      <c r="EA52" s="93"/>
      <c r="EE52" s="77"/>
      <c r="EF52" s="8"/>
      <c r="EG52" s="8"/>
      <c r="EH52" s="77"/>
      <c r="EI52" s="50"/>
    </row>
    <row r="53" spans="2:143" s="54" customFormat="1" ht="17.25" customHeight="1" x14ac:dyDescent="0.25">
      <c r="B53" s="50"/>
      <c r="C53" s="249" t="s">
        <v>6529</v>
      </c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7" t="str">
        <f>IF(BH17="&lt; 30%","",IFERROR(INT(INDEX(pt_partnership_score,(MATCH(schoolselect,school2013,0)))),""))</f>
        <v/>
      </c>
      <c r="AP53" s="258"/>
      <c r="AQ53" s="258"/>
      <c r="AR53" s="258"/>
      <c r="AS53" s="258"/>
      <c r="AT53" s="258"/>
      <c r="AU53" s="258"/>
      <c r="AV53" s="258"/>
      <c r="AW53" s="258"/>
      <c r="AX53" s="259"/>
      <c r="AY53" s="263" t="str">
        <f>UPPER(IFERROR(INDEX(pt_partnership_cat,(MATCH(schoolselect,school2013,0))),""))</f>
        <v/>
      </c>
      <c r="AZ53" s="263"/>
      <c r="BA53" s="263"/>
      <c r="BB53" s="263"/>
      <c r="BC53" s="263"/>
      <c r="BD53" s="263"/>
      <c r="BE53" s="263"/>
      <c r="BF53" s="263"/>
      <c r="BG53" s="263"/>
      <c r="BH53" s="263"/>
      <c r="BI53" s="263"/>
      <c r="BJ53" s="263"/>
      <c r="BK53" s="263"/>
      <c r="BL53" s="263"/>
      <c r="BM53" s="263"/>
      <c r="BN53" s="263"/>
      <c r="BO53" s="263"/>
      <c r="BP53" s="264"/>
      <c r="BT53" s="323" t="s">
        <v>4</v>
      </c>
      <c r="BU53" s="323"/>
      <c r="BV53" s="323"/>
      <c r="BW53" s="323"/>
      <c r="BX53" s="323"/>
      <c r="BY53" s="323"/>
      <c r="BZ53" s="323"/>
      <c r="CA53" s="323"/>
      <c r="CB53" s="323"/>
      <c r="CC53" s="323"/>
      <c r="CD53" s="323"/>
      <c r="CE53" s="323"/>
      <c r="CF53" s="323"/>
      <c r="CG53" s="323"/>
      <c r="CH53" s="323"/>
      <c r="CI53" s="323"/>
      <c r="CJ53" s="323"/>
      <c r="CK53" s="323"/>
      <c r="CL53" s="323"/>
      <c r="CM53" s="323"/>
      <c r="CN53" s="323"/>
      <c r="CO53" s="323"/>
      <c r="CP53" s="323"/>
      <c r="CQ53" s="323"/>
      <c r="CR53" s="323"/>
      <c r="CS53" s="323"/>
      <c r="CT53" s="323"/>
      <c r="CU53" s="323"/>
      <c r="CV53" s="323"/>
      <c r="CW53" s="323"/>
      <c r="CX53" s="323"/>
      <c r="CY53" s="323"/>
      <c r="CZ53" s="323"/>
      <c r="DA53" s="323"/>
      <c r="DB53" s="323"/>
      <c r="DC53" s="323"/>
      <c r="DD53" s="323"/>
      <c r="DE53" s="323"/>
      <c r="DF53" s="323"/>
      <c r="DG53" s="323"/>
      <c r="DH53" s="323"/>
      <c r="DI53" s="323"/>
      <c r="DJ53" s="116">
        <v>4</v>
      </c>
      <c r="DK53" s="116">
        <v>9</v>
      </c>
      <c r="DL53" s="116">
        <v>14</v>
      </c>
      <c r="DM53" s="116">
        <v>19</v>
      </c>
      <c r="DN53" s="116">
        <v>24</v>
      </c>
      <c r="DO53" s="116">
        <v>29</v>
      </c>
      <c r="DP53" s="116">
        <v>34</v>
      </c>
      <c r="DQ53" s="116">
        <v>39</v>
      </c>
      <c r="DR53" s="116">
        <v>44</v>
      </c>
      <c r="DS53" s="116">
        <v>49</v>
      </c>
      <c r="DT53" s="117">
        <v>54</v>
      </c>
      <c r="DU53" s="116">
        <v>59</v>
      </c>
      <c r="DV53" s="116">
        <v>64</v>
      </c>
      <c r="DW53" s="116">
        <v>69</v>
      </c>
      <c r="DX53" s="116">
        <v>74</v>
      </c>
      <c r="DY53" s="116">
        <v>79</v>
      </c>
      <c r="DZ53" s="116">
        <v>84</v>
      </c>
      <c r="EA53" s="116">
        <v>89</v>
      </c>
      <c r="EB53" s="116">
        <v>94</v>
      </c>
      <c r="EC53" s="116">
        <v>99</v>
      </c>
      <c r="ED53" s="100"/>
      <c r="EE53" s="8"/>
      <c r="EF53" s="8"/>
    </row>
    <row r="54" spans="2:143" s="118" customFormat="1" ht="17.25" customHeight="1" x14ac:dyDescent="0.25">
      <c r="B54" s="50"/>
      <c r="C54" s="25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60"/>
      <c r="AP54" s="261"/>
      <c r="AQ54" s="261"/>
      <c r="AR54" s="261"/>
      <c r="AS54" s="261"/>
      <c r="AT54" s="261"/>
      <c r="AU54" s="261"/>
      <c r="AV54" s="261"/>
      <c r="AW54" s="261"/>
      <c r="AX54" s="262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6"/>
      <c r="BT54" s="324"/>
      <c r="BU54" s="324"/>
      <c r="BV54" s="324"/>
      <c r="BW54" s="324"/>
      <c r="BX54" s="324"/>
      <c r="BY54" s="324"/>
      <c r="BZ54" s="324"/>
      <c r="CA54" s="324"/>
      <c r="CB54" s="324"/>
      <c r="CC54" s="324"/>
      <c r="CD54" s="324"/>
      <c r="CE54" s="324"/>
      <c r="CF54" s="324"/>
      <c r="CG54" s="324"/>
      <c r="CH54" s="324"/>
      <c r="CI54" s="324"/>
      <c r="CJ54" s="324"/>
      <c r="CK54" s="324"/>
      <c r="CL54" s="324"/>
      <c r="CM54" s="324"/>
      <c r="CN54" s="324"/>
      <c r="CO54" s="324"/>
      <c r="CP54" s="324"/>
      <c r="CQ54" s="324"/>
      <c r="CR54" s="324"/>
      <c r="CS54" s="324"/>
      <c r="CT54" s="324"/>
      <c r="CU54" s="324"/>
      <c r="CV54" s="324"/>
      <c r="CW54" s="324"/>
      <c r="CX54" s="324"/>
      <c r="CY54" s="324"/>
      <c r="CZ54" s="324"/>
      <c r="DA54" s="324"/>
      <c r="DB54" s="324"/>
      <c r="DC54" s="324"/>
      <c r="DD54" s="324"/>
      <c r="DE54" s="324"/>
      <c r="DF54" s="324"/>
      <c r="DG54" s="324"/>
      <c r="DH54" s="324"/>
      <c r="DI54" s="324"/>
      <c r="DJ54" s="214">
        <f>ROUND(SUMPRODUCT(--(school2013=schoolselect),(Q14_1_Excellent)*100),1)</f>
        <v>0</v>
      </c>
      <c r="DK54" s="214"/>
      <c r="DL54" s="214"/>
      <c r="DM54" s="214"/>
      <c r="DN54" s="216">
        <f>ROUND(SUMPRODUCT(--(school2013=schoolselect),(Q14_1_Satisfactory)*100),1)</f>
        <v>0</v>
      </c>
      <c r="DO54" s="216"/>
      <c r="DP54" s="216"/>
      <c r="DQ54" s="216"/>
      <c r="DR54" s="212">
        <f>ROUND(SUMPRODUCT(--(school2013=schoolselect),(Q14_1_Poor)*100),1)</f>
        <v>0</v>
      </c>
      <c r="DS54" s="212"/>
      <c r="DT54" s="212"/>
      <c r="DU54" s="212"/>
      <c r="DV54" s="213">
        <f>ROUND(SUMPRODUCT(--(school2013=schoolselect),(Q14_1_DNA)*100),1)+ROUND(SUMPRODUCT(--(school2013=schoolselect),(Q14_1_Dont_Know)*100),1)</f>
        <v>0</v>
      </c>
      <c r="DW54" s="213"/>
      <c r="DX54" s="213"/>
      <c r="DY54" s="213"/>
      <c r="DZ54" s="206">
        <f>ROUND(SUMPRODUCT(--(school2013=schoolselect),(Q14_1_Missing)*100),1)</f>
        <v>0</v>
      </c>
      <c r="EA54" s="206"/>
      <c r="EB54" s="206"/>
      <c r="EC54" s="206"/>
      <c r="ED54" s="97" t="s">
        <v>2</v>
      </c>
      <c r="EE54" s="8"/>
      <c r="EF54" s="8"/>
    </row>
    <row r="55" spans="2:143" s="51" customFormat="1" ht="17.25" customHeight="1" x14ac:dyDescent="0.25">
      <c r="B55" s="50"/>
      <c r="C55" s="300" t="s">
        <v>6538</v>
      </c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23" t="s">
        <v>5</v>
      </c>
      <c r="BU55" s="323"/>
      <c r="BV55" s="323"/>
      <c r="BW55" s="323"/>
      <c r="BX55" s="323"/>
      <c r="BY55" s="323"/>
      <c r="BZ55" s="323"/>
      <c r="CA55" s="323"/>
      <c r="CB55" s="323"/>
      <c r="CC55" s="323"/>
      <c r="CD55" s="323"/>
      <c r="CE55" s="323"/>
      <c r="CF55" s="323"/>
      <c r="CG55" s="323"/>
      <c r="CH55" s="323"/>
      <c r="CI55" s="323"/>
      <c r="CJ55" s="323"/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  <c r="CX55" s="323"/>
      <c r="CY55" s="323"/>
      <c r="CZ55" s="323"/>
      <c r="DA55" s="323"/>
      <c r="DB55" s="323"/>
      <c r="DC55" s="323"/>
      <c r="DD55" s="323"/>
      <c r="DE55" s="323"/>
      <c r="DF55" s="323"/>
      <c r="DG55" s="323"/>
      <c r="DH55" s="323"/>
      <c r="DI55" s="323"/>
      <c r="DJ55" s="116">
        <v>4</v>
      </c>
      <c r="DK55" s="116">
        <v>9</v>
      </c>
      <c r="DL55" s="116">
        <v>14</v>
      </c>
      <c r="DM55" s="116">
        <v>19</v>
      </c>
      <c r="DN55" s="116">
        <v>24</v>
      </c>
      <c r="DO55" s="116">
        <v>29</v>
      </c>
      <c r="DP55" s="116">
        <v>34</v>
      </c>
      <c r="DQ55" s="116">
        <v>39</v>
      </c>
      <c r="DR55" s="116">
        <v>44</v>
      </c>
      <c r="DS55" s="116">
        <v>49</v>
      </c>
      <c r="DT55" s="117">
        <v>54</v>
      </c>
      <c r="DU55" s="116">
        <v>59</v>
      </c>
      <c r="DV55" s="116">
        <v>64</v>
      </c>
      <c r="DW55" s="116">
        <v>69</v>
      </c>
      <c r="DX55" s="116">
        <v>74</v>
      </c>
      <c r="DY55" s="116">
        <v>79</v>
      </c>
      <c r="DZ55" s="116">
        <v>84</v>
      </c>
      <c r="EA55" s="116">
        <v>89</v>
      </c>
      <c r="EB55" s="116">
        <v>94</v>
      </c>
      <c r="EC55" s="116">
        <v>99</v>
      </c>
      <c r="ED55" s="100"/>
      <c r="EE55" s="8"/>
      <c r="EF55" s="8"/>
    </row>
    <row r="56" spans="2:143" s="54" customFormat="1" ht="17.25" customHeight="1" thickBot="1" x14ac:dyDescent="0.3">
      <c r="B56" s="5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24"/>
      <c r="CP56" s="324"/>
      <c r="CQ56" s="324"/>
      <c r="CR56" s="324"/>
      <c r="CS56" s="324"/>
      <c r="CT56" s="324"/>
      <c r="CU56" s="324"/>
      <c r="CV56" s="324"/>
      <c r="CW56" s="324"/>
      <c r="CX56" s="324"/>
      <c r="CY56" s="324"/>
      <c r="CZ56" s="324"/>
      <c r="DA56" s="324"/>
      <c r="DB56" s="324"/>
      <c r="DC56" s="324"/>
      <c r="DD56" s="324"/>
      <c r="DE56" s="324"/>
      <c r="DF56" s="324"/>
      <c r="DG56" s="324"/>
      <c r="DH56" s="324"/>
      <c r="DI56" s="324"/>
      <c r="DJ56" s="207">
        <f>ROUND(SUMPRODUCT(--(school2013=schoolselect),(Q14_2_Excellent)*100),1)</f>
        <v>0</v>
      </c>
      <c r="DK56" s="207"/>
      <c r="DL56" s="207"/>
      <c r="DM56" s="207"/>
      <c r="DN56" s="209">
        <f>ROUND(SUMPRODUCT(--(school2013=schoolselect),(Q14_2_Satisfactory)*100),1)</f>
        <v>0</v>
      </c>
      <c r="DO56" s="209"/>
      <c r="DP56" s="209"/>
      <c r="DQ56" s="209"/>
      <c r="DR56" s="210">
        <f>ROUND(SUMPRODUCT(--(school2013=schoolselect),(Q14_2_Poor)*100),1)</f>
        <v>0</v>
      </c>
      <c r="DS56" s="210"/>
      <c r="DT56" s="210"/>
      <c r="DU56" s="210"/>
      <c r="DV56" s="215">
        <f>ROUND(SUMPRODUCT(--(school2013=schoolselect),(Q14_2_DNA)*100),1)+ROUND(SUMPRODUCT(--(school2013=schoolselect),(Q14_2_Dont_Know)*100),1)</f>
        <v>0</v>
      </c>
      <c r="DW56" s="215"/>
      <c r="DX56" s="215"/>
      <c r="DY56" s="215"/>
      <c r="DZ56" s="206">
        <f>ROUND(SUMPRODUCT(--(school2013=schoolselect),(Q14_2_Missing)*100),1)</f>
        <v>0</v>
      </c>
      <c r="EA56" s="206"/>
      <c r="EB56" s="206"/>
      <c r="EC56" s="206"/>
      <c r="ED56" s="97" t="s">
        <v>2</v>
      </c>
      <c r="EE56" s="8"/>
      <c r="EF56" s="8"/>
    </row>
    <row r="57" spans="2:143" s="77" customFormat="1" ht="17.25" customHeight="1" thickTop="1" thickBot="1" x14ac:dyDescent="0.3">
      <c r="B57" s="119"/>
      <c r="C57" s="147" t="s">
        <v>6539</v>
      </c>
      <c r="D57" s="98"/>
      <c r="E57" s="98"/>
      <c r="F57" s="98"/>
      <c r="G57" s="98"/>
      <c r="H57" s="98"/>
      <c r="I57" s="88"/>
      <c r="J57" s="219"/>
      <c r="K57" s="220"/>
      <c r="L57" s="87" t="s">
        <v>1751</v>
      </c>
      <c r="M57" s="88"/>
      <c r="N57" s="98"/>
      <c r="O57" s="98"/>
      <c r="P57" s="98"/>
      <c r="Q57" s="88"/>
      <c r="R57" s="89"/>
      <c r="S57" s="98"/>
      <c r="T57" s="98"/>
      <c r="U57" s="98"/>
      <c r="V57" s="88"/>
      <c r="W57" s="221"/>
      <c r="X57" s="222"/>
      <c r="Y57" s="87" t="s">
        <v>1750</v>
      </c>
      <c r="Z57" s="90"/>
      <c r="AA57" s="98"/>
      <c r="AB57" s="98"/>
      <c r="AC57" s="98"/>
      <c r="AD57" s="98"/>
      <c r="AE57" s="98"/>
      <c r="AF57" s="98"/>
      <c r="AG57" s="223"/>
      <c r="AH57" s="224"/>
      <c r="AI57" s="87" t="s">
        <v>1749</v>
      </c>
      <c r="AJ57" s="91"/>
      <c r="AK57" s="89"/>
      <c r="AL57" s="90"/>
      <c r="AM57" s="98"/>
      <c r="AN57" s="98"/>
      <c r="AO57" s="98"/>
      <c r="AP57" s="98"/>
      <c r="AQ57" s="98"/>
      <c r="AR57" s="225"/>
      <c r="AS57" s="226"/>
      <c r="AT57" s="87" t="s">
        <v>1748</v>
      </c>
      <c r="AU57" s="90"/>
      <c r="AV57" s="90"/>
      <c r="AW57" s="89"/>
      <c r="AX57" s="89"/>
      <c r="AY57" s="98"/>
      <c r="AZ57" s="92"/>
      <c r="BA57" s="89"/>
      <c r="BB57" s="88"/>
      <c r="BC57" s="88"/>
      <c r="BD57" s="217"/>
      <c r="BE57" s="218"/>
      <c r="BF57" s="87" t="s">
        <v>1737</v>
      </c>
      <c r="BG57" s="88"/>
      <c r="BH57" s="88"/>
      <c r="BI57" s="88"/>
      <c r="BJ57" s="88"/>
      <c r="BK57" s="88"/>
      <c r="BL57" s="88"/>
      <c r="BM57" s="88"/>
      <c r="BN57" s="88"/>
      <c r="BO57" s="86"/>
      <c r="BP57" s="86"/>
      <c r="BQ57"/>
      <c r="BT57" s="323" t="s">
        <v>6</v>
      </c>
      <c r="BU57" s="323"/>
      <c r="BV57" s="323"/>
      <c r="BW57" s="323"/>
      <c r="BX57" s="323"/>
      <c r="BY57" s="323"/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23"/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  <c r="CX57" s="323"/>
      <c r="CY57" s="323"/>
      <c r="CZ57" s="323"/>
      <c r="DA57" s="323"/>
      <c r="DB57" s="323"/>
      <c r="DC57" s="323"/>
      <c r="DD57" s="323"/>
      <c r="DE57" s="323"/>
      <c r="DF57" s="323"/>
      <c r="DG57" s="323"/>
      <c r="DH57" s="323"/>
      <c r="DI57" s="323"/>
      <c r="DJ57" s="116">
        <v>4</v>
      </c>
      <c r="DK57" s="116">
        <v>9</v>
      </c>
      <c r="DL57" s="116">
        <v>14</v>
      </c>
      <c r="DM57" s="116">
        <v>19</v>
      </c>
      <c r="DN57" s="116">
        <v>24</v>
      </c>
      <c r="DO57" s="116">
        <v>29</v>
      </c>
      <c r="DP57" s="116">
        <v>34</v>
      </c>
      <c r="DQ57" s="116">
        <v>39</v>
      </c>
      <c r="DR57" s="116">
        <v>44</v>
      </c>
      <c r="DS57" s="116">
        <v>49</v>
      </c>
      <c r="DT57" s="117">
        <v>54</v>
      </c>
      <c r="DU57" s="116">
        <v>59</v>
      </c>
      <c r="DV57" s="116">
        <v>64</v>
      </c>
      <c r="DW57" s="116">
        <v>69</v>
      </c>
      <c r="DX57" s="116">
        <v>74</v>
      </c>
      <c r="DY57" s="116">
        <v>79</v>
      </c>
      <c r="DZ57" s="116">
        <v>84</v>
      </c>
      <c r="EA57" s="116">
        <v>89</v>
      </c>
      <c r="EB57" s="116">
        <v>94</v>
      </c>
      <c r="EC57" s="116">
        <v>99</v>
      </c>
      <c r="ED57" s="100"/>
      <c r="EE57" s="8"/>
      <c r="EF57" s="8"/>
    </row>
    <row r="58" spans="2:143" s="54" customFormat="1" ht="17.25" customHeight="1" thickTop="1" x14ac:dyDescent="0.25">
      <c r="B58" s="68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100"/>
      <c r="BT58" s="324"/>
      <c r="BU58" s="324"/>
      <c r="BV58" s="324"/>
      <c r="BW58" s="324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324"/>
      <c r="CL58" s="324"/>
      <c r="CM58" s="324"/>
      <c r="CN58" s="324"/>
      <c r="CO58" s="324"/>
      <c r="CP58" s="324"/>
      <c r="CQ58" s="324"/>
      <c r="CR58" s="324"/>
      <c r="CS58" s="324"/>
      <c r="CT58" s="324"/>
      <c r="CU58" s="324"/>
      <c r="CV58" s="324"/>
      <c r="CW58" s="324"/>
      <c r="CX58" s="324"/>
      <c r="CY58" s="324"/>
      <c r="CZ58" s="324"/>
      <c r="DA58" s="324"/>
      <c r="DB58" s="324"/>
      <c r="DC58" s="324"/>
      <c r="DD58" s="324"/>
      <c r="DE58" s="324"/>
      <c r="DF58" s="324"/>
      <c r="DG58" s="324"/>
      <c r="DH58" s="324"/>
      <c r="DI58" s="324"/>
      <c r="DJ58" s="214">
        <f>ROUND(SUMPRODUCT(--(school2013=schoolselect),(Q14_3_Excellent)*100),1)</f>
        <v>0</v>
      </c>
      <c r="DK58" s="214"/>
      <c r="DL58" s="214"/>
      <c r="DM58" s="214"/>
      <c r="DN58" s="216">
        <f>ROUND(SUMPRODUCT(--(school2013=schoolselect),(Q14_3_Satisfactory)*100),1)</f>
        <v>0</v>
      </c>
      <c r="DO58" s="216"/>
      <c r="DP58" s="216"/>
      <c r="DQ58" s="216"/>
      <c r="DR58" s="212">
        <f>ROUND(SUMPRODUCT(--(school2013=schoolselect),(Q14_3_Poor)*100),1)</f>
        <v>0</v>
      </c>
      <c r="DS58" s="212"/>
      <c r="DT58" s="212"/>
      <c r="DU58" s="212"/>
      <c r="DV58" s="213">
        <f>ROUND(SUMPRODUCT(--(school2013=schoolselect),(Q14_3_DNA)*100),1)+ROUND(SUMPRODUCT(--(school2013=schoolselect),(Q14_3_Dont_Know)*100),1)</f>
        <v>0</v>
      </c>
      <c r="DW58" s="213"/>
      <c r="DX58" s="213"/>
      <c r="DY58" s="213"/>
      <c r="DZ58" s="206">
        <f>ROUND(SUMPRODUCT(--(school2013=schoolselect),(Q14_3_Missing)*100),1)</f>
        <v>0</v>
      </c>
      <c r="EA58" s="206"/>
      <c r="EB58" s="206"/>
      <c r="EC58" s="206"/>
      <c r="ED58" s="97" t="s">
        <v>2</v>
      </c>
      <c r="EE58" s="8"/>
      <c r="EF58" s="8"/>
    </row>
    <row r="59" spans="2:143" s="54" customFormat="1" ht="17.25" customHeight="1" x14ac:dyDescent="0.25">
      <c r="B59" s="68"/>
      <c r="C59" s="231" t="s">
        <v>1742</v>
      </c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94">
        <v>4</v>
      </c>
      <c r="AV59" s="95">
        <v>9</v>
      </c>
      <c r="AW59" s="95">
        <v>14</v>
      </c>
      <c r="AX59" s="95">
        <v>19</v>
      </c>
      <c r="AY59" s="95">
        <v>24</v>
      </c>
      <c r="AZ59" s="95">
        <v>29</v>
      </c>
      <c r="BA59" s="95">
        <v>34</v>
      </c>
      <c r="BB59" s="95">
        <v>39</v>
      </c>
      <c r="BC59" s="95">
        <v>44</v>
      </c>
      <c r="BD59" s="95">
        <v>49</v>
      </c>
      <c r="BE59" s="95">
        <v>54</v>
      </c>
      <c r="BF59" s="95">
        <v>59</v>
      </c>
      <c r="BG59" s="95">
        <v>64</v>
      </c>
      <c r="BH59" s="95">
        <v>69</v>
      </c>
      <c r="BI59" s="95">
        <v>74</v>
      </c>
      <c r="BJ59" s="95">
        <v>79</v>
      </c>
      <c r="BK59" s="95">
        <v>84</v>
      </c>
      <c r="BL59" s="95">
        <v>89</v>
      </c>
      <c r="BM59" s="95">
        <v>94</v>
      </c>
      <c r="BN59" s="95">
        <v>99</v>
      </c>
      <c r="BO59" s="118"/>
      <c r="BP59" s="118"/>
      <c r="BQ59" s="100"/>
      <c r="BT59" s="323" t="s">
        <v>7</v>
      </c>
      <c r="BU59" s="323"/>
      <c r="BV59" s="323"/>
      <c r="BW59" s="323"/>
      <c r="BX59" s="323"/>
      <c r="BY59" s="323"/>
      <c r="BZ59" s="323"/>
      <c r="CA59" s="323"/>
      <c r="CB59" s="323"/>
      <c r="CC59" s="323"/>
      <c r="CD59" s="323"/>
      <c r="CE59" s="323"/>
      <c r="CF59" s="323"/>
      <c r="CG59" s="323"/>
      <c r="CH59" s="323"/>
      <c r="CI59" s="323"/>
      <c r="CJ59" s="323"/>
      <c r="CK59" s="323"/>
      <c r="CL59" s="323"/>
      <c r="CM59" s="323"/>
      <c r="CN59" s="323"/>
      <c r="CO59" s="323"/>
      <c r="CP59" s="323"/>
      <c r="CQ59" s="323"/>
      <c r="CR59" s="323"/>
      <c r="CS59" s="323"/>
      <c r="CT59" s="323"/>
      <c r="CU59" s="323"/>
      <c r="CV59" s="323"/>
      <c r="CW59" s="323"/>
      <c r="CX59" s="323"/>
      <c r="CY59" s="323"/>
      <c r="CZ59" s="323"/>
      <c r="DA59" s="323"/>
      <c r="DB59" s="323"/>
      <c r="DC59" s="323"/>
      <c r="DD59" s="323"/>
      <c r="DE59" s="323"/>
      <c r="DF59" s="323"/>
      <c r="DG59" s="323"/>
      <c r="DH59" s="323"/>
      <c r="DI59" s="323"/>
      <c r="DJ59" s="116">
        <v>4</v>
      </c>
      <c r="DK59" s="116">
        <v>9</v>
      </c>
      <c r="DL59" s="116">
        <v>14</v>
      </c>
      <c r="DM59" s="116">
        <v>19</v>
      </c>
      <c r="DN59" s="116">
        <v>24</v>
      </c>
      <c r="DO59" s="116">
        <v>29</v>
      </c>
      <c r="DP59" s="116">
        <v>34</v>
      </c>
      <c r="DQ59" s="116">
        <v>39</v>
      </c>
      <c r="DR59" s="116">
        <v>44</v>
      </c>
      <c r="DS59" s="116">
        <v>49</v>
      </c>
      <c r="DT59" s="117">
        <v>54</v>
      </c>
      <c r="DU59" s="116">
        <v>59</v>
      </c>
      <c r="DV59" s="116">
        <v>64</v>
      </c>
      <c r="DW59" s="116">
        <v>69</v>
      </c>
      <c r="DX59" s="116">
        <v>74</v>
      </c>
      <c r="DY59" s="116">
        <v>79</v>
      </c>
      <c r="DZ59" s="116">
        <v>84</v>
      </c>
      <c r="EA59" s="116">
        <v>89</v>
      </c>
      <c r="EB59" s="116">
        <v>94</v>
      </c>
      <c r="EC59" s="116">
        <v>99</v>
      </c>
      <c r="ED59" s="110"/>
      <c r="EE59" s="8"/>
      <c r="EF59" s="8"/>
    </row>
    <row r="60" spans="2:143" s="54" customFormat="1" ht="17.25" customHeight="1" x14ac:dyDescent="0.25">
      <c r="B60" s="68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07" t="str">
        <f>IFERROR(INDEX(Q9_1_Completely,(MATCH(schoolselect,school2013,0)))*100,"")</f>
        <v/>
      </c>
      <c r="AV60" s="207"/>
      <c r="AW60" s="207"/>
      <c r="AX60" s="207"/>
      <c r="AY60" s="208" t="str">
        <f>IFERROR(INDEX(Q9_1_Mostly,(MATCH(schoolselect,school2013,0)))*100,"")</f>
        <v/>
      </c>
      <c r="AZ60" s="208"/>
      <c r="BA60" s="208"/>
      <c r="BB60" s="208"/>
      <c r="BC60" s="209" t="str">
        <f>IFERROR(INDEX(Q9_1_A_little,(MATCH(schoolselect,school2013,0)))*100,"")</f>
        <v/>
      </c>
      <c r="BD60" s="209"/>
      <c r="BE60" s="209"/>
      <c r="BF60" s="209"/>
      <c r="BG60" s="210" t="str">
        <f>IFERROR(INDEX(Q9_1_Not_at_all,(MATCH(schoolselect,school2013,0)))*100,"")</f>
        <v/>
      </c>
      <c r="BH60" s="210"/>
      <c r="BI60" s="210"/>
      <c r="BJ60" s="210"/>
      <c r="BK60" s="211" t="str">
        <f>IFERROR(INDEX(Q9_1_Missing,(MATCH(schoolselect,school2013,0)))*100,"")</f>
        <v/>
      </c>
      <c r="BL60" s="211"/>
      <c r="BM60" s="211"/>
      <c r="BN60" s="211"/>
      <c r="BO60" s="107" t="s">
        <v>2</v>
      </c>
      <c r="BP60" s="50"/>
      <c r="BQ60" s="78"/>
      <c r="BT60" s="324"/>
      <c r="BU60" s="324"/>
      <c r="BV60" s="324"/>
      <c r="BW60" s="324"/>
      <c r="BX60" s="324"/>
      <c r="BY60" s="324"/>
      <c r="BZ60" s="324"/>
      <c r="CA60" s="324"/>
      <c r="CB60" s="324"/>
      <c r="CC60" s="324"/>
      <c r="CD60" s="324"/>
      <c r="CE60" s="324"/>
      <c r="CF60" s="324"/>
      <c r="CG60" s="324"/>
      <c r="CH60" s="324"/>
      <c r="CI60" s="324"/>
      <c r="CJ60" s="324"/>
      <c r="CK60" s="324"/>
      <c r="CL60" s="324"/>
      <c r="CM60" s="324"/>
      <c r="CN60" s="324"/>
      <c r="CO60" s="324"/>
      <c r="CP60" s="324"/>
      <c r="CQ60" s="324"/>
      <c r="CR60" s="324"/>
      <c r="CS60" s="324"/>
      <c r="CT60" s="324"/>
      <c r="CU60" s="324"/>
      <c r="CV60" s="324"/>
      <c r="CW60" s="324"/>
      <c r="CX60" s="324"/>
      <c r="CY60" s="324"/>
      <c r="CZ60" s="324"/>
      <c r="DA60" s="324"/>
      <c r="DB60" s="324"/>
      <c r="DC60" s="324"/>
      <c r="DD60" s="324"/>
      <c r="DE60" s="324"/>
      <c r="DF60" s="324"/>
      <c r="DG60" s="324"/>
      <c r="DH60" s="324"/>
      <c r="DI60" s="324"/>
      <c r="DJ60" s="207">
        <f>ROUND(SUMPRODUCT(--(school2013=schoolselect),(Q14_4_Excellent)*100),1)</f>
        <v>0</v>
      </c>
      <c r="DK60" s="207"/>
      <c r="DL60" s="207"/>
      <c r="DM60" s="207"/>
      <c r="DN60" s="209">
        <f>ROUND(SUMPRODUCT(--(school2013=schoolselect),(Q14_4_Satisfactory)*100),1)</f>
        <v>0</v>
      </c>
      <c r="DO60" s="209"/>
      <c r="DP60" s="209"/>
      <c r="DQ60" s="209"/>
      <c r="DR60" s="210">
        <f>ROUND(SUMPRODUCT(--(school2013=schoolselect),(Q14_4_Poor)*100),1)</f>
        <v>0</v>
      </c>
      <c r="DS60" s="210"/>
      <c r="DT60" s="210"/>
      <c r="DU60" s="210"/>
      <c r="DV60" s="215">
        <f>ROUND(SUMPRODUCT(--(school2013=schoolselect),(Q14_4_DNA)*100),1)+ROUND(SUMPRODUCT(--(school2013=schoolselect),(Q14_4_Dont_Know)*100),1)</f>
        <v>0</v>
      </c>
      <c r="DW60" s="215"/>
      <c r="DX60" s="215"/>
      <c r="DY60" s="215"/>
      <c r="DZ60" s="206">
        <f>ROUND(SUMPRODUCT(--(school2013=schoolselect),(Q14_4_Missing)*100),1)</f>
        <v>0</v>
      </c>
      <c r="EA60" s="206"/>
      <c r="EB60" s="206"/>
      <c r="EC60" s="206"/>
      <c r="ED60" s="97" t="s">
        <v>2</v>
      </c>
      <c r="EE60" s="8"/>
      <c r="EF60" s="8"/>
    </row>
    <row r="61" spans="2:143" s="54" customFormat="1" ht="17.25" customHeight="1" x14ac:dyDescent="0.25">
      <c r="B61" s="68"/>
      <c r="C61" s="231" t="s">
        <v>1743</v>
      </c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94">
        <v>4</v>
      </c>
      <c r="AV61" s="95">
        <v>9</v>
      </c>
      <c r="AW61" s="95">
        <v>14</v>
      </c>
      <c r="AX61" s="95">
        <v>19</v>
      </c>
      <c r="AY61" s="95">
        <v>24</v>
      </c>
      <c r="AZ61" s="95">
        <v>29</v>
      </c>
      <c r="BA61" s="95">
        <v>34</v>
      </c>
      <c r="BB61" s="95">
        <v>39</v>
      </c>
      <c r="BC61" s="95">
        <v>44</v>
      </c>
      <c r="BD61" s="95">
        <v>49</v>
      </c>
      <c r="BE61" s="95">
        <v>54</v>
      </c>
      <c r="BF61" s="95">
        <v>59</v>
      </c>
      <c r="BG61" s="95">
        <v>64</v>
      </c>
      <c r="BH61" s="95">
        <v>69</v>
      </c>
      <c r="BI61" s="95">
        <v>74</v>
      </c>
      <c r="BJ61" s="95">
        <v>79</v>
      </c>
      <c r="BK61" s="95">
        <v>84</v>
      </c>
      <c r="BL61" s="95">
        <v>89</v>
      </c>
      <c r="BM61" s="95">
        <v>94</v>
      </c>
      <c r="BN61" s="95">
        <v>99</v>
      </c>
      <c r="BO61" s="51"/>
      <c r="BP61" s="51"/>
      <c r="BQ61" s="51"/>
      <c r="BT61" s="323" t="s">
        <v>8</v>
      </c>
      <c r="BU61" s="323"/>
      <c r="BV61" s="323"/>
      <c r="BW61" s="323"/>
      <c r="BX61" s="323"/>
      <c r="BY61" s="323"/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3"/>
      <c r="CR61" s="323"/>
      <c r="CS61" s="323"/>
      <c r="CT61" s="323"/>
      <c r="CU61" s="323"/>
      <c r="CV61" s="323"/>
      <c r="CW61" s="323"/>
      <c r="CX61" s="323"/>
      <c r="CY61" s="323"/>
      <c r="CZ61" s="323"/>
      <c r="DA61" s="323"/>
      <c r="DB61" s="323"/>
      <c r="DC61" s="323"/>
      <c r="DD61" s="323"/>
      <c r="DE61" s="323"/>
      <c r="DF61" s="323"/>
      <c r="DG61" s="323"/>
      <c r="DH61" s="323"/>
      <c r="DI61" s="323"/>
      <c r="DJ61" s="116">
        <v>4</v>
      </c>
      <c r="DK61" s="116">
        <v>9</v>
      </c>
      <c r="DL61" s="116">
        <v>14</v>
      </c>
      <c r="DM61" s="116">
        <v>19</v>
      </c>
      <c r="DN61" s="116">
        <v>24</v>
      </c>
      <c r="DO61" s="116">
        <v>29</v>
      </c>
      <c r="DP61" s="116">
        <v>34</v>
      </c>
      <c r="DQ61" s="116">
        <v>39</v>
      </c>
      <c r="DR61" s="116">
        <v>44</v>
      </c>
      <c r="DS61" s="116">
        <v>49</v>
      </c>
      <c r="DT61" s="117">
        <v>54</v>
      </c>
      <c r="DU61" s="116">
        <v>59</v>
      </c>
      <c r="DV61" s="116">
        <v>64</v>
      </c>
      <c r="DW61" s="116">
        <v>69</v>
      </c>
      <c r="DX61" s="116">
        <v>74</v>
      </c>
      <c r="DY61" s="116">
        <v>79</v>
      </c>
      <c r="DZ61" s="116">
        <v>84</v>
      </c>
      <c r="EA61" s="116">
        <v>89</v>
      </c>
      <c r="EB61" s="116">
        <v>94</v>
      </c>
      <c r="EC61" s="116">
        <v>99</v>
      </c>
      <c r="ED61" s="110"/>
      <c r="EE61" s="8"/>
      <c r="EF61" s="8"/>
    </row>
    <row r="62" spans="2:143" s="78" customFormat="1" ht="17.25" customHeight="1" x14ac:dyDescent="0.25">
      <c r="B62" s="68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07" t="str">
        <f>IFERROR(INDEX(Q9_2_Completely,(MATCH(schoolselect,school2013,0)))*100,"")</f>
        <v/>
      </c>
      <c r="AV62" s="207"/>
      <c r="AW62" s="207"/>
      <c r="AX62" s="207"/>
      <c r="AY62" s="208" t="str">
        <f>IFERROR(INDEX(Q9_2_Mostly,(MATCH(schoolselect,school2013,0)))*100,"")</f>
        <v/>
      </c>
      <c r="AZ62" s="208"/>
      <c r="BA62" s="208"/>
      <c r="BB62" s="208"/>
      <c r="BC62" s="209" t="str">
        <f>IFERROR(INDEX(Q9_2_A_little,(MATCH(schoolselect,school2013,0)))*100,"")</f>
        <v/>
      </c>
      <c r="BD62" s="209"/>
      <c r="BE62" s="209"/>
      <c r="BF62" s="209"/>
      <c r="BG62" s="210" t="str">
        <f>IFERROR(INDEX(Q9_2_Not_at_all,(MATCH(schoolselect,school2013,0)))*100,"")</f>
        <v/>
      </c>
      <c r="BH62" s="210"/>
      <c r="BI62" s="210"/>
      <c r="BJ62" s="210"/>
      <c r="BK62" s="211" t="str">
        <f>IFERROR(INDEX(Q9_2_Missing,(MATCH(schoolselect,school2013,0)))*100,"")</f>
        <v/>
      </c>
      <c r="BL62" s="211"/>
      <c r="BM62" s="211"/>
      <c r="BN62" s="211"/>
      <c r="BO62" s="107" t="s">
        <v>2</v>
      </c>
      <c r="BP62" s="54"/>
      <c r="BT62" s="324"/>
      <c r="BU62" s="324"/>
      <c r="BV62" s="324"/>
      <c r="BW62" s="324"/>
      <c r="BX62" s="324"/>
      <c r="BY62" s="324"/>
      <c r="BZ62" s="324"/>
      <c r="CA62" s="324"/>
      <c r="CB62" s="324"/>
      <c r="CC62" s="324"/>
      <c r="CD62" s="324"/>
      <c r="CE62" s="324"/>
      <c r="CF62" s="324"/>
      <c r="CG62" s="324"/>
      <c r="CH62" s="324"/>
      <c r="CI62" s="324"/>
      <c r="CJ62" s="324"/>
      <c r="CK62" s="324"/>
      <c r="CL62" s="324"/>
      <c r="CM62" s="324"/>
      <c r="CN62" s="324"/>
      <c r="CO62" s="324"/>
      <c r="CP62" s="324"/>
      <c r="CQ62" s="324"/>
      <c r="CR62" s="324"/>
      <c r="CS62" s="324"/>
      <c r="CT62" s="324"/>
      <c r="CU62" s="324"/>
      <c r="CV62" s="324"/>
      <c r="CW62" s="324"/>
      <c r="CX62" s="324"/>
      <c r="CY62" s="324"/>
      <c r="CZ62" s="324"/>
      <c r="DA62" s="324"/>
      <c r="DB62" s="324"/>
      <c r="DC62" s="324"/>
      <c r="DD62" s="324"/>
      <c r="DE62" s="324"/>
      <c r="DF62" s="324"/>
      <c r="DG62" s="324"/>
      <c r="DH62" s="324"/>
      <c r="DI62" s="324"/>
      <c r="DJ62" s="214">
        <f>ROUND(SUMPRODUCT(--(school2013=schoolselect),(Q14_5_Excellent)*100),1)</f>
        <v>0</v>
      </c>
      <c r="DK62" s="214"/>
      <c r="DL62" s="214"/>
      <c r="DM62" s="214"/>
      <c r="DN62" s="216">
        <f>ROUND(SUMPRODUCT(--(school2013=schoolselect),(Q14_5_Satisfactory)*100),1)</f>
        <v>0</v>
      </c>
      <c r="DO62" s="216"/>
      <c r="DP62" s="216"/>
      <c r="DQ62" s="216"/>
      <c r="DR62" s="212">
        <f>ROUND(SUMPRODUCT(--(school2013=schoolselect),(Q14_5_Poor)*100),1)</f>
        <v>0</v>
      </c>
      <c r="DS62" s="212"/>
      <c r="DT62" s="212"/>
      <c r="DU62" s="212"/>
      <c r="DV62" s="213">
        <f>ROUND(SUMPRODUCT(--(school2013=schoolselect),(Q14_5_DNA)*100),1)+ROUND(SUMPRODUCT(--(school2013=schoolselect),(Q14_5_Dont_Know)*100),1)</f>
        <v>0</v>
      </c>
      <c r="DW62" s="213"/>
      <c r="DX62" s="213"/>
      <c r="DY62" s="213"/>
      <c r="DZ62" s="206">
        <f>ROUND(SUMPRODUCT(--(school2013=schoolselect),(Q14_5_Missing)*100),1)</f>
        <v>0</v>
      </c>
      <c r="EA62" s="206"/>
      <c r="EB62" s="206"/>
      <c r="EC62" s="206"/>
      <c r="ED62" s="97" t="s">
        <v>2</v>
      </c>
      <c r="EE62" s="8"/>
      <c r="EF62" s="8"/>
    </row>
    <row r="63" spans="2:143" s="51" customFormat="1" ht="17.25" customHeight="1" x14ac:dyDescent="0.25">
      <c r="B63" s="68"/>
      <c r="C63" s="231" t="s">
        <v>1741</v>
      </c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94">
        <v>4</v>
      </c>
      <c r="AV63" s="95">
        <v>9</v>
      </c>
      <c r="AW63" s="95">
        <v>14</v>
      </c>
      <c r="AX63" s="95">
        <v>19</v>
      </c>
      <c r="AY63" s="95">
        <v>24</v>
      </c>
      <c r="AZ63" s="95">
        <v>29</v>
      </c>
      <c r="BA63" s="95">
        <v>34</v>
      </c>
      <c r="BB63" s="95">
        <v>39</v>
      </c>
      <c r="BC63" s="95">
        <v>44</v>
      </c>
      <c r="BD63" s="95">
        <v>49</v>
      </c>
      <c r="BE63" s="95">
        <v>54</v>
      </c>
      <c r="BF63" s="95">
        <v>59</v>
      </c>
      <c r="BG63" s="95">
        <v>64</v>
      </c>
      <c r="BH63" s="95">
        <v>69</v>
      </c>
      <c r="BI63" s="95">
        <v>74</v>
      </c>
      <c r="BJ63" s="95">
        <v>79</v>
      </c>
      <c r="BK63" s="95">
        <v>84</v>
      </c>
      <c r="BL63" s="95">
        <v>89</v>
      </c>
      <c r="BM63" s="95">
        <v>94</v>
      </c>
      <c r="BN63" s="95">
        <v>99</v>
      </c>
      <c r="BO63" s="106"/>
      <c r="BP63" s="77"/>
      <c r="BQ63" s="121"/>
      <c r="BT63" s="325" t="s">
        <v>9</v>
      </c>
      <c r="BU63" s="325"/>
      <c r="BV63" s="325"/>
      <c r="BW63" s="325"/>
      <c r="BX63" s="325"/>
      <c r="BY63" s="325"/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25"/>
      <c r="CV63" s="325"/>
      <c r="CW63" s="325"/>
      <c r="CX63" s="325"/>
      <c r="CY63" s="325"/>
      <c r="CZ63" s="325"/>
      <c r="DA63" s="325"/>
      <c r="DB63" s="325"/>
      <c r="DC63" s="325"/>
      <c r="DD63" s="325"/>
      <c r="DE63" s="325"/>
      <c r="DF63" s="325"/>
      <c r="DG63" s="325"/>
      <c r="DH63" s="325"/>
      <c r="DI63" s="325"/>
      <c r="DJ63" s="116">
        <v>4</v>
      </c>
      <c r="DK63" s="116">
        <v>9</v>
      </c>
      <c r="DL63" s="116">
        <v>14</v>
      </c>
      <c r="DM63" s="116">
        <v>19</v>
      </c>
      <c r="DN63" s="116">
        <v>24</v>
      </c>
      <c r="DO63" s="116">
        <v>29</v>
      </c>
      <c r="DP63" s="116">
        <v>34</v>
      </c>
      <c r="DQ63" s="116">
        <v>39</v>
      </c>
      <c r="DR63" s="116">
        <v>44</v>
      </c>
      <c r="DS63" s="116">
        <v>49</v>
      </c>
      <c r="DT63" s="117">
        <v>54</v>
      </c>
      <c r="DU63" s="116">
        <v>59</v>
      </c>
      <c r="DV63" s="116">
        <v>64</v>
      </c>
      <c r="DW63" s="116">
        <v>69</v>
      </c>
      <c r="DX63" s="116">
        <v>74</v>
      </c>
      <c r="DY63" s="116">
        <v>79</v>
      </c>
      <c r="DZ63" s="116">
        <v>84</v>
      </c>
      <c r="EA63" s="116">
        <v>89</v>
      </c>
      <c r="EB63" s="116">
        <v>94</v>
      </c>
      <c r="EC63" s="116">
        <v>99</v>
      </c>
      <c r="ED63" s="110"/>
      <c r="EE63" s="8"/>
      <c r="EF63" s="8"/>
    </row>
    <row r="64" spans="2:143" s="54" customFormat="1" ht="17.25" customHeight="1" x14ac:dyDescent="0.25">
      <c r="B64" s="68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07" t="str">
        <f>IFERROR(INDEX(Q9_3_Completely,(MATCH(schoolselect,school2013,0)))*100,"")</f>
        <v/>
      </c>
      <c r="AV64" s="207"/>
      <c r="AW64" s="207"/>
      <c r="AX64" s="207"/>
      <c r="AY64" s="208" t="str">
        <f>IFERROR(INDEX(Q9_3_Mostly,(MATCH(schoolselect,school2013,0)))*100,"")</f>
        <v/>
      </c>
      <c r="AZ64" s="208"/>
      <c r="BA64" s="208"/>
      <c r="BB64" s="208"/>
      <c r="BC64" s="209" t="str">
        <f>IFERROR(INDEX(Q9_3_A_little,(MATCH(schoolselect,school2013,0)))*100,"")</f>
        <v/>
      </c>
      <c r="BD64" s="209"/>
      <c r="BE64" s="209"/>
      <c r="BF64" s="209"/>
      <c r="BG64" s="210" t="str">
        <f>IFERROR(INDEX(Q9_3_Not_at_all,(MATCH(schoolselect,school2013,0)))*100,"")</f>
        <v/>
      </c>
      <c r="BH64" s="210"/>
      <c r="BI64" s="210"/>
      <c r="BJ64" s="210"/>
      <c r="BK64" s="211" t="str">
        <f>IFERROR(INDEX(Q9_3_Missing,(MATCH(schoolselect,school2013,0)))*100,"")</f>
        <v/>
      </c>
      <c r="BL64" s="211"/>
      <c r="BM64" s="211"/>
      <c r="BN64" s="211"/>
      <c r="BO64" s="107" t="s">
        <v>2</v>
      </c>
      <c r="BQ64" s="121"/>
      <c r="BT64" s="326"/>
      <c r="BU64" s="326"/>
      <c r="BV64" s="326"/>
      <c r="BW64" s="326"/>
      <c r="BX64" s="326"/>
      <c r="BY64" s="326"/>
      <c r="BZ64" s="326"/>
      <c r="CA64" s="326"/>
      <c r="CB64" s="326"/>
      <c r="CC64" s="326"/>
      <c r="CD64" s="326"/>
      <c r="CE64" s="326"/>
      <c r="CF64" s="326"/>
      <c r="CG64" s="326"/>
      <c r="CH64" s="326"/>
      <c r="CI64" s="326"/>
      <c r="CJ64" s="326"/>
      <c r="CK64" s="326"/>
      <c r="CL64" s="326"/>
      <c r="CM64" s="326"/>
      <c r="CN64" s="326"/>
      <c r="CO64" s="326"/>
      <c r="CP64" s="326"/>
      <c r="CQ64" s="326"/>
      <c r="CR64" s="326"/>
      <c r="CS64" s="326"/>
      <c r="CT64" s="326"/>
      <c r="CU64" s="326"/>
      <c r="CV64" s="326"/>
      <c r="CW64" s="326"/>
      <c r="CX64" s="326"/>
      <c r="CY64" s="326"/>
      <c r="CZ64" s="326"/>
      <c r="DA64" s="326"/>
      <c r="DB64" s="326"/>
      <c r="DC64" s="326"/>
      <c r="DD64" s="326"/>
      <c r="DE64" s="326"/>
      <c r="DF64" s="326"/>
      <c r="DG64" s="326"/>
      <c r="DH64" s="326"/>
      <c r="DI64" s="326"/>
      <c r="DJ64" s="207">
        <f>ROUND(SUMPRODUCT(--(school2013=schoolselect),(Q14_6_Excellent)*100),1)</f>
        <v>0</v>
      </c>
      <c r="DK64" s="207"/>
      <c r="DL64" s="207"/>
      <c r="DM64" s="207"/>
      <c r="DN64" s="209">
        <f>ROUND(SUMPRODUCT(--(school2013=schoolselect),(Q14_6_Satisfactory)*100),1)</f>
        <v>0</v>
      </c>
      <c r="DO64" s="209"/>
      <c r="DP64" s="209"/>
      <c r="DQ64" s="209"/>
      <c r="DR64" s="210">
        <f>ROUND(SUMPRODUCT(--(school2013=schoolselect),(Q14_6_Poor)*100),1)</f>
        <v>0</v>
      </c>
      <c r="DS64" s="210"/>
      <c r="DT64" s="210"/>
      <c r="DU64" s="210"/>
      <c r="DV64" s="215">
        <f>ROUND(SUMPRODUCT(--(school2013=schoolselect),(Q14_6_DNA)*100),1)+ROUND(SUMPRODUCT(--(school2013=schoolselect),(Q14_6_Dont_Know)*100),1)</f>
        <v>0</v>
      </c>
      <c r="DW64" s="215"/>
      <c r="DX64" s="215"/>
      <c r="DY64" s="215"/>
      <c r="DZ64" s="206">
        <f>ROUND(SUMPRODUCT(--(school2013=schoolselect),(Q14_6_Missing)*100),1)</f>
        <v>0</v>
      </c>
      <c r="EA64" s="206"/>
      <c r="EB64" s="206"/>
      <c r="EC64" s="206"/>
      <c r="ED64" s="97" t="s">
        <v>2</v>
      </c>
      <c r="EE64" s="8"/>
      <c r="EF64" s="8"/>
    </row>
    <row r="65" spans="2:214" s="77" customFormat="1" ht="17.25" customHeight="1" x14ac:dyDescent="0.25">
      <c r="B65" s="68"/>
      <c r="C65" s="231" t="s">
        <v>1744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94">
        <v>4</v>
      </c>
      <c r="AV65" s="95">
        <v>9</v>
      </c>
      <c r="AW65" s="95">
        <v>14</v>
      </c>
      <c r="AX65" s="95">
        <v>19</v>
      </c>
      <c r="AY65" s="95">
        <v>24</v>
      </c>
      <c r="AZ65" s="95">
        <v>29</v>
      </c>
      <c r="BA65" s="95">
        <v>34</v>
      </c>
      <c r="BB65" s="95">
        <v>39</v>
      </c>
      <c r="BC65" s="95">
        <v>44</v>
      </c>
      <c r="BD65" s="95">
        <v>49</v>
      </c>
      <c r="BE65" s="95">
        <v>54</v>
      </c>
      <c r="BF65" s="95">
        <v>59</v>
      </c>
      <c r="BG65" s="95">
        <v>64</v>
      </c>
      <c r="BH65" s="95">
        <v>69</v>
      </c>
      <c r="BI65" s="95">
        <v>74</v>
      </c>
      <c r="BJ65" s="95">
        <v>79</v>
      </c>
      <c r="BK65" s="95">
        <v>84</v>
      </c>
      <c r="BL65" s="95">
        <v>89</v>
      </c>
      <c r="BM65" s="95">
        <v>94</v>
      </c>
      <c r="BN65" s="95">
        <v>99</v>
      </c>
      <c r="BO65" s="106"/>
      <c r="BP65" s="78"/>
      <c r="BR65" s="267" t="s">
        <v>6531</v>
      </c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  <c r="CY65" s="268"/>
      <c r="CZ65" s="268"/>
      <c r="DA65" s="268"/>
      <c r="DB65" s="268"/>
      <c r="DC65" s="268"/>
      <c r="DD65" s="268"/>
      <c r="DE65" s="268"/>
      <c r="DF65" s="268"/>
      <c r="DG65" s="268"/>
      <c r="DH65" s="268"/>
      <c r="DI65" s="268"/>
      <c r="DJ65" s="268"/>
      <c r="DK65" s="268"/>
      <c r="DL65" s="268"/>
      <c r="DM65" s="268"/>
      <c r="DN65" s="268"/>
      <c r="DO65" s="268"/>
      <c r="DP65" s="268"/>
      <c r="DQ65" s="268"/>
      <c r="DR65" s="268"/>
      <c r="DS65" s="268"/>
      <c r="DT65" s="268"/>
      <c r="DU65" s="268"/>
      <c r="DV65" s="268"/>
      <c r="DW65" s="268"/>
      <c r="DX65" s="268"/>
      <c r="DY65" s="268"/>
      <c r="DZ65" s="268"/>
      <c r="EA65" s="268"/>
      <c r="EB65" s="268"/>
      <c r="EC65" s="268"/>
      <c r="ED65" s="268"/>
      <c r="EE65" s="268"/>
      <c r="EF65" s="8"/>
      <c r="EG65" s="8"/>
      <c r="EH65" s="50"/>
      <c r="EI65" s="50"/>
      <c r="EJ65" s="50"/>
      <c r="EK65" s="50"/>
      <c r="EL65" s="50"/>
      <c r="EM65" s="50"/>
    </row>
    <row r="66" spans="2:214" s="77" customFormat="1" ht="17.25" customHeight="1" x14ac:dyDescent="0.25">
      <c r="B66" s="68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07" t="str">
        <f>IFERROR(INDEX(Q9_4_Completely,(MATCH(schoolselect,school2013,0)))*100,"")</f>
        <v/>
      </c>
      <c r="AV66" s="207"/>
      <c r="AW66" s="207"/>
      <c r="AX66" s="207"/>
      <c r="AY66" s="208" t="str">
        <f>IFERROR(INDEX(Q9_4_Mostly,(MATCH(schoolselect,school2013,0)))*100,"")</f>
        <v/>
      </c>
      <c r="AZ66" s="208"/>
      <c r="BA66" s="208"/>
      <c r="BB66" s="208"/>
      <c r="BC66" s="209" t="str">
        <f>IFERROR(INDEX(Q9_4_A_little,(MATCH(schoolselect,school2013,0)))*100,"")</f>
        <v/>
      </c>
      <c r="BD66" s="209"/>
      <c r="BE66" s="209"/>
      <c r="BF66" s="209"/>
      <c r="BG66" s="210" t="str">
        <f>IFERROR(INDEX(Q9_4_Not_at_all,(MATCH(schoolselect,school2013,0)))*100,"")</f>
        <v/>
      </c>
      <c r="BH66" s="210"/>
      <c r="BI66" s="210"/>
      <c r="BJ66" s="210"/>
      <c r="BK66" s="211" t="str">
        <f>IFERROR(INDEX(Q9_4_Missing,(MATCH(schoolselect,school2013,0)))*100,"")</f>
        <v/>
      </c>
      <c r="BL66" s="211"/>
      <c r="BM66" s="211"/>
      <c r="BN66" s="211"/>
      <c r="BO66" s="107" t="s">
        <v>2</v>
      </c>
      <c r="BP66" s="51"/>
      <c r="BQ66" s="54"/>
      <c r="BR66" s="270"/>
      <c r="BS66" s="271"/>
      <c r="BT66" s="271"/>
      <c r="BU66" s="271"/>
      <c r="BV66" s="271"/>
      <c r="BW66" s="271"/>
      <c r="BX66" s="271"/>
      <c r="BY66" s="271"/>
      <c r="BZ66" s="271"/>
      <c r="CA66" s="271"/>
      <c r="CB66" s="271"/>
      <c r="CC66" s="271"/>
      <c r="CD66" s="271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1"/>
      <c r="DD66" s="271"/>
      <c r="DE66" s="271"/>
      <c r="DF66" s="271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8"/>
      <c r="EG66" s="8"/>
      <c r="EH66" s="50"/>
      <c r="EI66" s="50"/>
      <c r="EJ66" s="50"/>
      <c r="EK66" s="50"/>
      <c r="EL66" s="50"/>
      <c r="EM66" s="50"/>
    </row>
    <row r="67" spans="2:214" s="50" customFormat="1" ht="17.25" customHeight="1" x14ac:dyDescent="0.25">
      <c r="C67" s="231" t="s">
        <v>3260</v>
      </c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94">
        <v>4</v>
      </c>
      <c r="AV67" s="95">
        <v>9</v>
      </c>
      <c r="AW67" s="95">
        <v>14</v>
      </c>
      <c r="AX67" s="95">
        <v>19</v>
      </c>
      <c r="AY67" s="95">
        <v>24</v>
      </c>
      <c r="AZ67" s="95">
        <v>29</v>
      </c>
      <c r="BA67" s="95">
        <v>34</v>
      </c>
      <c r="BB67" s="95">
        <v>39</v>
      </c>
      <c r="BC67" s="95">
        <v>44</v>
      </c>
      <c r="BD67" s="95">
        <v>49</v>
      </c>
      <c r="BE67" s="95">
        <v>54</v>
      </c>
      <c r="BF67" s="95">
        <v>59</v>
      </c>
      <c r="BG67" s="95">
        <v>64</v>
      </c>
      <c r="BH67" s="95">
        <v>69</v>
      </c>
      <c r="BI67" s="95">
        <v>74</v>
      </c>
      <c r="BJ67" s="95">
        <v>79</v>
      </c>
      <c r="BK67" s="95">
        <v>84</v>
      </c>
      <c r="BL67" s="95">
        <v>89</v>
      </c>
      <c r="BM67" s="95">
        <v>94</v>
      </c>
      <c r="BN67" s="95">
        <v>99</v>
      </c>
      <c r="BO67" s="106"/>
      <c r="BP67" s="78"/>
      <c r="BQ67" s="77"/>
      <c r="BR67" s="321" t="s">
        <v>6528</v>
      </c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321"/>
      <c r="DR67" s="321"/>
      <c r="DS67" s="321"/>
      <c r="DT67" s="321"/>
      <c r="DU67" s="321"/>
      <c r="DV67" s="321"/>
      <c r="DW67" s="321"/>
      <c r="DX67" s="321"/>
      <c r="DY67" s="321"/>
      <c r="DZ67" s="321"/>
      <c r="EA67" s="321"/>
      <c r="EB67" s="321"/>
      <c r="EC67" s="321"/>
      <c r="ED67" s="321"/>
      <c r="EE67" s="321"/>
      <c r="EF67" s="8"/>
      <c r="EG67" s="8"/>
      <c r="EH67" s="122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</row>
    <row r="68" spans="2:214" s="54" customFormat="1" ht="17.25" customHeight="1" thickBot="1" x14ac:dyDescent="0.3">
      <c r="B68" s="68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07" t="str">
        <f>IFERROR(INDEX(Q9_5_Completely,(MATCH(schoolselect,school2013,0)))*100,"")</f>
        <v/>
      </c>
      <c r="AV68" s="207"/>
      <c r="AW68" s="207"/>
      <c r="AX68" s="207"/>
      <c r="AY68" s="208" t="str">
        <f>IFERROR(INDEX(Q9_5_Mostly,(MATCH(schoolselect,school2013,0)))*100,"")</f>
        <v/>
      </c>
      <c r="AZ68" s="208"/>
      <c r="BA68" s="208"/>
      <c r="BB68" s="208"/>
      <c r="BC68" s="209" t="str">
        <f>IFERROR(INDEX(Q9_5_A_little,(MATCH(schoolselect,school2013,0)))*100,"")</f>
        <v/>
      </c>
      <c r="BD68" s="209"/>
      <c r="BE68" s="209"/>
      <c r="BF68" s="209"/>
      <c r="BG68" s="210" t="str">
        <f>IFERROR(INDEX(Q9_5_Not_at_all,(MATCH(schoolselect,school2013,0)))*100,"")</f>
        <v/>
      </c>
      <c r="BH68" s="210"/>
      <c r="BI68" s="210"/>
      <c r="BJ68" s="210"/>
      <c r="BK68" s="211" t="str">
        <f>IFERROR(INDEX(Q9_5_Missing,(MATCH(schoolselect,school2013,0)))*100,"")</f>
        <v/>
      </c>
      <c r="BL68" s="211"/>
      <c r="BM68" s="211"/>
      <c r="BN68" s="211"/>
      <c r="BO68" s="107" t="s">
        <v>2</v>
      </c>
      <c r="BP68" s="51"/>
      <c r="BQ68" s="50"/>
      <c r="BR68" s="322"/>
      <c r="BS68" s="322"/>
      <c r="BT68" s="322"/>
      <c r="BU68" s="322"/>
      <c r="BV68" s="322"/>
      <c r="BW68" s="322"/>
      <c r="BX68" s="322"/>
      <c r="BY68" s="322"/>
      <c r="BZ68" s="322"/>
      <c r="CA68" s="322"/>
      <c r="CB68" s="322"/>
      <c r="CC68" s="322"/>
      <c r="CD68" s="322"/>
      <c r="CE68" s="322"/>
      <c r="CF68" s="322"/>
      <c r="CG68" s="322"/>
      <c r="CH68" s="322"/>
      <c r="CI68" s="322"/>
      <c r="CJ68" s="322"/>
      <c r="CK68" s="322"/>
      <c r="CL68" s="322"/>
      <c r="CM68" s="322"/>
      <c r="CN68" s="322"/>
      <c r="CO68" s="322"/>
      <c r="CP68" s="322"/>
      <c r="CQ68" s="322"/>
      <c r="CR68" s="322"/>
      <c r="CS68" s="322"/>
      <c r="CT68" s="322"/>
      <c r="CU68" s="322"/>
      <c r="CV68" s="322"/>
      <c r="CW68" s="322"/>
      <c r="CX68" s="322"/>
      <c r="CY68" s="322"/>
      <c r="CZ68" s="322"/>
      <c r="DA68" s="322"/>
      <c r="DB68" s="322"/>
      <c r="DC68" s="322"/>
      <c r="DD68" s="322"/>
      <c r="DE68" s="322"/>
      <c r="DF68" s="322"/>
      <c r="DG68" s="322"/>
      <c r="DH68" s="322"/>
      <c r="DI68" s="322"/>
      <c r="DJ68" s="322"/>
      <c r="DK68" s="322"/>
      <c r="DL68" s="322"/>
      <c r="DM68" s="322"/>
      <c r="DN68" s="322"/>
      <c r="DO68" s="322"/>
      <c r="DP68" s="322"/>
      <c r="DQ68" s="322"/>
      <c r="DR68" s="322"/>
      <c r="DS68" s="322"/>
      <c r="DT68" s="322"/>
      <c r="DU68" s="322"/>
      <c r="DV68" s="322"/>
      <c r="DW68" s="322"/>
      <c r="DX68" s="322"/>
      <c r="DY68" s="322"/>
      <c r="DZ68" s="322"/>
      <c r="EA68" s="322"/>
      <c r="EB68" s="322"/>
      <c r="EC68" s="322"/>
      <c r="ED68" s="322"/>
      <c r="EE68" s="322"/>
      <c r="EF68" s="8"/>
      <c r="EG68" s="8"/>
      <c r="EH68" s="122"/>
      <c r="EI68" s="50"/>
      <c r="EJ68" s="50"/>
      <c r="EK68" s="50"/>
      <c r="EL68" s="50"/>
      <c r="EM68" s="50"/>
    </row>
    <row r="69" spans="2:214" s="77" customFormat="1" ht="17.25" customHeight="1" thickTop="1" thickBot="1" x14ac:dyDescent="0.3">
      <c r="B69" s="68"/>
      <c r="C69" s="231" t="s">
        <v>1745</v>
      </c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94">
        <v>4</v>
      </c>
      <c r="AV69" s="95">
        <v>9</v>
      </c>
      <c r="AW69" s="95">
        <v>14</v>
      </c>
      <c r="AX69" s="95">
        <v>19</v>
      </c>
      <c r="AY69" s="95">
        <v>24</v>
      </c>
      <c r="AZ69" s="95">
        <v>29</v>
      </c>
      <c r="BA69" s="95">
        <v>34</v>
      </c>
      <c r="BB69" s="95">
        <v>39</v>
      </c>
      <c r="BC69" s="95">
        <v>44</v>
      </c>
      <c r="BD69" s="95">
        <v>49</v>
      </c>
      <c r="BE69" s="95">
        <v>54</v>
      </c>
      <c r="BF69" s="95">
        <v>59</v>
      </c>
      <c r="BG69" s="95">
        <v>64</v>
      </c>
      <c r="BH69" s="95">
        <v>69</v>
      </c>
      <c r="BI69" s="95">
        <v>74</v>
      </c>
      <c r="BJ69" s="95">
        <v>79</v>
      </c>
      <c r="BK69" s="95">
        <v>84</v>
      </c>
      <c r="BL69" s="95">
        <v>89</v>
      </c>
      <c r="BM69" s="95">
        <v>94</v>
      </c>
      <c r="BN69" s="95">
        <v>99</v>
      </c>
      <c r="BO69" s="106"/>
      <c r="BP69" s="100"/>
      <c r="BQ69" s="50"/>
      <c r="BR69" s="147" t="s">
        <v>6539</v>
      </c>
      <c r="BS69" s="98"/>
      <c r="BT69" s="98"/>
      <c r="BU69" s="98"/>
      <c r="BV69" s="98"/>
      <c r="BW69" s="98"/>
      <c r="BX69" s="88"/>
      <c r="BY69" s="219"/>
      <c r="BZ69" s="220"/>
      <c r="CA69" s="87" t="s">
        <v>1751</v>
      </c>
      <c r="CB69" s="88"/>
      <c r="CC69" s="98"/>
      <c r="CD69" s="98"/>
      <c r="CE69" s="98"/>
      <c r="CF69" s="88"/>
      <c r="CG69" s="89"/>
      <c r="CH69" s="98"/>
      <c r="CI69" s="98"/>
      <c r="CJ69" s="98"/>
      <c r="CK69" s="88"/>
      <c r="CL69" s="221"/>
      <c r="CM69" s="222"/>
      <c r="CN69" s="87" t="s">
        <v>1750</v>
      </c>
      <c r="CO69" s="90"/>
      <c r="CP69" s="98"/>
      <c r="CQ69" s="98"/>
      <c r="CR69" s="98"/>
      <c r="CS69" s="98"/>
      <c r="CT69" s="98"/>
      <c r="CU69" s="98"/>
      <c r="CV69" s="223"/>
      <c r="CW69" s="224"/>
      <c r="CX69" s="87" t="s">
        <v>1749</v>
      </c>
      <c r="CY69" s="91"/>
      <c r="CZ69" s="89"/>
      <c r="DA69" s="90"/>
      <c r="DB69" s="98"/>
      <c r="DC69" s="98"/>
      <c r="DD69" s="98"/>
      <c r="DE69" s="98"/>
      <c r="DF69" s="98"/>
      <c r="DG69" s="225"/>
      <c r="DH69" s="226"/>
      <c r="DI69" s="87" t="s">
        <v>1748</v>
      </c>
      <c r="DJ69" s="90"/>
      <c r="DK69" s="90"/>
      <c r="DL69" s="89"/>
      <c r="DM69" s="89"/>
      <c r="DN69" s="98"/>
      <c r="DO69" s="92"/>
      <c r="DP69" s="89"/>
      <c r="DQ69" s="88"/>
      <c r="DR69" s="88"/>
      <c r="DS69" s="217"/>
      <c r="DT69" s="218"/>
      <c r="DU69" s="87" t="s">
        <v>1737</v>
      </c>
      <c r="DV69" s="88"/>
      <c r="DW69" s="88"/>
      <c r="DX69" s="88"/>
      <c r="DY69" s="88"/>
      <c r="DZ69" s="88"/>
      <c r="EA69" s="88"/>
      <c r="EB69" s="88"/>
      <c r="EC69" s="88"/>
      <c r="ED69" s="86"/>
      <c r="EE69" s="86"/>
      <c r="EF69" s="8"/>
      <c r="EG69" s="8"/>
      <c r="EH69" s="86"/>
      <c r="EI69" s="50"/>
      <c r="EJ69" s="50"/>
      <c r="EK69" s="50"/>
      <c r="EL69" s="50"/>
      <c r="EM69" s="50"/>
    </row>
    <row r="70" spans="2:214" s="54" customFormat="1" ht="17.25" customHeight="1" thickTop="1" x14ac:dyDescent="0.25">
      <c r="B70" s="68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07" t="str">
        <f>IFERROR(INDEX(Q9_6_Completely,(MATCH(schoolselect,school2013,0)))*100,"")</f>
        <v/>
      </c>
      <c r="AV70" s="207"/>
      <c r="AW70" s="207"/>
      <c r="AX70" s="207"/>
      <c r="AY70" s="208" t="str">
        <f>IFERROR(INDEX(Q9_6_Mostly,(MATCH(schoolselect,school2013,0)))*100,"")</f>
        <v/>
      </c>
      <c r="AZ70" s="208"/>
      <c r="BA70" s="208"/>
      <c r="BB70" s="208"/>
      <c r="BC70" s="209" t="str">
        <f>IFERROR(INDEX(Q9_6_A_little,(MATCH(schoolselect,school2013,0)))*100,"")</f>
        <v/>
      </c>
      <c r="BD70" s="209"/>
      <c r="BE70" s="209"/>
      <c r="BF70" s="209"/>
      <c r="BG70" s="210" t="str">
        <f>IFERROR(INDEX(Q9_6_Not_at_all,(MATCH(schoolselect,school2013,0)))*100,"")</f>
        <v/>
      </c>
      <c r="BH70" s="210"/>
      <c r="BI70" s="210"/>
      <c r="BJ70" s="210"/>
      <c r="BK70" s="211" t="str">
        <f>IFERROR(INDEX(Q9_6_Missing,(MATCH(schoolselect,school2013,0)))*100,"")</f>
        <v/>
      </c>
      <c r="BL70" s="211"/>
      <c r="BM70" s="211"/>
      <c r="BN70" s="211"/>
      <c r="BO70" s="107" t="s">
        <v>2</v>
      </c>
      <c r="BP70" s="102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8"/>
      <c r="EG70" s="8"/>
      <c r="EH70" s="50"/>
      <c r="EI70" s="50"/>
      <c r="EJ70" s="50"/>
      <c r="EK70" s="50"/>
      <c r="EL70" s="50"/>
      <c r="EM70" s="50"/>
    </row>
    <row r="71" spans="2:214" s="77" customFormat="1" ht="17.25" customHeight="1" x14ac:dyDescent="0.25">
      <c r="B71" s="68"/>
      <c r="C71" s="231" t="s">
        <v>1746</v>
      </c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94">
        <v>4</v>
      </c>
      <c r="AV71" s="95">
        <v>9</v>
      </c>
      <c r="AW71" s="95">
        <v>14</v>
      </c>
      <c r="AX71" s="95">
        <v>19</v>
      </c>
      <c r="AY71" s="95">
        <v>24</v>
      </c>
      <c r="AZ71" s="95">
        <v>29</v>
      </c>
      <c r="BA71" s="95">
        <v>34</v>
      </c>
      <c r="BB71" s="95">
        <v>39</v>
      </c>
      <c r="BC71" s="95">
        <v>44</v>
      </c>
      <c r="BD71" s="95">
        <v>49</v>
      </c>
      <c r="BE71" s="95">
        <v>54</v>
      </c>
      <c r="BF71" s="95">
        <v>59</v>
      </c>
      <c r="BG71" s="95">
        <v>64</v>
      </c>
      <c r="BH71" s="95">
        <v>69</v>
      </c>
      <c r="BI71" s="95">
        <v>74</v>
      </c>
      <c r="BJ71" s="95">
        <v>79</v>
      </c>
      <c r="BK71" s="95">
        <v>84</v>
      </c>
      <c r="BL71" s="95">
        <v>89</v>
      </c>
      <c r="BM71" s="95">
        <v>94</v>
      </c>
      <c r="BN71" s="95">
        <v>99</v>
      </c>
      <c r="BO71" s="106"/>
      <c r="BP71" s="100"/>
      <c r="BQ71" s="50"/>
      <c r="BR71" s="231" t="s">
        <v>6562</v>
      </c>
      <c r="BS71" s="231"/>
      <c r="BT71" s="231"/>
      <c r="BU71" s="231"/>
      <c r="BV71" s="231"/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123">
        <v>4</v>
      </c>
      <c r="DJ71" s="124">
        <v>9</v>
      </c>
      <c r="DK71" s="124">
        <v>14</v>
      </c>
      <c r="DL71" s="124">
        <v>19</v>
      </c>
      <c r="DM71" s="124">
        <v>24</v>
      </c>
      <c r="DN71" s="124">
        <v>29</v>
      </c>
      <c r="DO71" s="124">
        <v>34</v>
      </c>
      <c r="DP71" s="124">
        <v>39</v>
      </c>
      <c r="DQ71" s="124">
        <v>44</v>
      </c>
      <c r="DR71" s="124">
        <v>49</v>
      </c>
      <c r="DS71" s="123">
        <v>54</v>
      </c>
      <c r="DT71" s="124">
        <v>59</v>
      </c>
      <c r="DU71" s="124">
        <v>64</v>
      </c>
      <c r="DV71" s="124">
        <v>69</v>
      </c>
      <c r="DW71" s="124">
        <v>74</v>
      </c>
      <c r="DX71" s="124">
        <v>79</v>
      </c>
      <c r="DY71" s="124">
        <v>84</v>
      </c>
      <c r="DZ71" s="124">
        <v>89</v>
      </c>
      <c r="EA71" s="124">
        <v>94</v>
      </c>
      <c r="EB71" s="124">
        <v>99</v>
      </c>
      <c r="EC71" s="98"/>
      <c r="ED71" s="8"/>
      <c r="EE71" s="8"/>
    </row>
    <row r="72" spans="2:214" s="54" customFormat="1" ht="17.25" customHeight="1" x14ac:dyDescent="0.25">
      <c r="B72" s="68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07" t="str">
        <f>IFERROR(INDEX(Q9_7_Completely,(MATCH(schoolselect,school2013,0)))*100,"")</f>
        <v/>
      </c>
      <c r="AV72" s="207"/>
      <c r="AW72" s="207"/>
      <c r="AX72" s="207"/>
      <c r="AY72" s="208" t="str">
        <f>IFERROR(INDEX(Q9_7_Mostly,(MATCH(schoolselect,school2013,0)))*100,"")</f>
        <v/>
      </c>
      <c r="AZ72" s="208"/>
      <c r="BA72" s="208"/>
      <c r="BB72" s="208"/>
      <c r="BC72" s="209" t="str">
        <f>IFERROR(INDEX(Q9_7_A_little,(MATCH(schoolselect,school2013,0)))*100,"")</f>
        <v/>
      </c>
      <c r="BD72" s="209"/>
      <c r="BE72" s="209"/>
      <c r="BF72" s="209"/>
      <c r="BG72" s="210" t="str">
        <f>IFERROR(INDEX(Q9_7_Not_at_all,(MATCH(schoolselect,school2013,0)))*100,"")</f>
        <v/>
      </c>
      <c r="BH72" s="210"/>
      <c r="BI72" s="210"/>
      <c r="BJ72" s="210"/>
      <c r="BK72" s="211" t="str">
        <f>IFERROR(INDEX(Q9_7_Missing,(MATCH(schoolselect,school2013,0)))*100,"")</f>
        <v/>
      </c>
      <c r="BL72" s="211"/>
      <c r="BM72" s="211"/>
      <c r="BN72" s="211"/>
      <c r="BO72" s="107" t="s">
        <v>2</v>
      </c>
      <c r="BP72" s="102"/>
      <c r="BQ72" s="50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  <c r="CG72" s="232"/>
      <c r="CH72" s="232"/>
      <c r="CI72" s="232"/>
      <c r="CJ72" s="232"/>
      <c r="CK72" s="232"/>
      <c r="CL72" s="232"/>
      <c r="CM72" s="232"/>
      <c r="CN72" s="232"/>
      <c r="CO72" s="232"/>
      <c r="CP72" s="232"/>
      <c r="CQ72" s="232"/>
      <c r="CR72" s="232"/>
      <c r="CS72" s="232"/>
      <c r="CT72" s="232"/>
      <c r="CU72" s="232"/>
      <c r="CV72" s="232"/>
      <c r="CW72" s="232"/>
      <c r="CX72" s="232"/>
      <c r="CY72" s="232"/>
      <c r="CZ72" s="232"/>
      <c r="DA72" s="232"/>
      <c r="DB72" s="232"/>
      <c r="DC72" s="232"/>
      <c r="DD72" s="232"/>
      <c r="DE72" s="232"/>
      <c r="DF72" s="232"/>
      <c r="DG72" s="232"/>
      <c r="DH72" s="232"/>
      <c r="DI72" s="207" t="str">
        <f>IFERROR(INDEX(Q11_1_Completely,(MATCH(schoolselect,school2013,0)))*100,"")</f>
        <v/>
      </c>
      <c r="DJ72" s="207"/>
      <c r="DK72" s="207"/>
      <c r="DL72" s="207"/>
      <c r="DM72" s="208" t="str">
        <f>IFERROR(INDEX(Q11_1_Mostly,(MATCH(schoolselect,school2013,0)))*100,"")</f>
        <v/>
      </c>
      <c r="DN72" s="208"/>
      <c r="DO72" s="208"/>
      <c r="DP72" s="208"/>
      <c r="DQ72" s="209" t="str">
        <f>IFERROR(INDEX(Q11_1_A_little,(MATCH(schoolselect,school2013,0)))*100,"")</f>
        <v/>
      </c>
      <c r="DR72" s="209"/>
      <c r="DS72" s="209"/>
      <c r="DT72" s="209"/>
      <c r="DU72" s="210" t="str">
        <f>IFERROR(INDEX(Q11_1_Not_at_all,(MATCH(schoolselect,school2013,0)))*100,"")</f>
        <v/>
      </c>
      <c r="DV72" s="210"/>
      <c r="DW72" s="210"/>
      <c r="DX72" s="210"/>
      <c r="DY72" s="211" t="str">
        <f>IFERROR(INDEX(Q11_1_Missing,(MATCH(schoolselect,school2013,0)))*100,"")</f>
        <v/>
      </c>
      <c r="DZ72" s="211"/>
      <c r="EA72" s="211"/>
      <c r="EB72" s="211"/>
      <c r="EC72" s="97" t="s">
        <v>2</v>
      </c>
      <c r="ED72" s="8"/>
      <c r="EE72" s="8"/>
    </row>
    <row r="73" spans="2:214" s="78" customFormat="1" ht="17.25" customHeight="1" x14ac:dyDescent="0.25">
      <c r="B73" s="68"/>
      <c r="C73" s="231" t="s">
        <v>3292</v>
      </c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94">
        <v>4</v>
      </c>
      <c r="AV73" s="95">
        <v>9</v>
      </c>
      <c r="AW73" s="95">
        <v>14</v>
      </c>
      <c r="AX73" s="95">
        <v>19</v>
      </c>
      <c r="AY73" s="95">
        <v>24</v>
      </c>
      <c r="AZ73" s="95">
        <v>29</v>
      </c>
      <c r="BA73" s="95">
        <v>34</v>
      </c>
      <c r="BB73" s="95">
        <v>39</v>
      </c>
      <c r="BC73" s="95">
        <v>44</v>
      </c>
      <c r="BD73" s="95">
        <v>49</v>
      </c>
      <c r="BE73" s="95">
        <v>54</v>
      </c>
      <c r="BF73" s="95">
        <v>59</v>
      </c>
      <c r="BG73" s="95">
        <v>64</v>
      </c>
      <c r="BH73" s="95">
        <v>69</v>
      </c>
      <c r="BI73" s="95">
        <v>74</v>
      </c>
      <c r="BJ73" s="95">
        <v>79</v>
      </c>
      <c r="BK73" s="95">
        <v>84</v>
      </c>
      <c r="BL73" s="95">
        <v>89</v>
      </c>
      <c r="BM73" s="95">
        <v>94</v>
      </c>
      <c r="BN73" s="95">
        <v>99</v>
      </c>
      <c r="BO73" s="106"/>
      <c r="BP73" s="100"/>
      <c r="BQ73" s="50"/>
      <c r="BR73" s="231" t="s">
        <v>6518</v>
      </c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123">
        <v>4</v>
      </c>
      <c r="DJ73" s="124">
        <v>9</v>
      </c>
      <c r="DK73" s="124">
        <v>14</v>
      </c>
      <c r="DL73" s="124">
        <v>19</v>
      </c>
      <c r="DM73" s="124">
        <v>24</v>
      </c>
      <c r="DN73" s="124">
        <v>29</v>
      </c>
      <c r="DO73" s="124">
        <v>34</v>
      </c>
      <c r="DP73" s="124">
        <v>39</v>
      </c>
      <c r="DQ73" s="124">
        <v>44</v>
      </c>
      <c r="DR73" s="124">
        <v>49</v>
      </c>
      <c r="DS73" s="123">
        <v>54</v>
      </c>
      <c r="DT73" s="124">
        <v>59</v>
      </c>
      <c r="DU73" s="124">
        <v>64</v>
      </c>
      <c r="DV73" s="124">
        <v>69</v>
      </c>
      <c r="DW73" s="124">
        <v>74</v>
      </c>
      <c r="DX73" s="124">
        <v>79</v>
      </c>
      <c r="DY73" s="124">
        <v>84</v>
      </c>
      <c r="DZ73" s="124">
        <v>89</v>
      </c>
      <c r="EA73" s="124">
        <v>94</v>
      </c>
      <c r="EB73" s="124">
        <v>99</v>
      </c>
      <c r="EC73" s="98"/>
      <c r="ED73" s="8"/>
      <c r="EE73" s="8"/>
    </row>
    <row r="74" spans="2:214" s="51" customFormat="1" ht="17.25" customHeight="1" x14ac:dyDescent="0.25">
      <c r="B74" s="68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07" t="str">
        <f>IFERROR(INDEX(Q9_8_Completely,(MATCH(schoolselect,school2013,0)))*100,"")</f>
        <v/>
      </c>
      <c r="AV74" s="207"/>
      <c r="AW74" s="207"/>
      <c r="AX74" s="207"/>
      <c r="AY74" s="208" t="str">
        <f>IFERROR(INDEX(Q9_8_Mostly,(MATCH(schoolselect,school2013,0)))*100,"")</f>
        <v/>
      </c>
      <c r="AZ74" s="208"/>
      <c r="BA74" s="208"/>
      <c r="BB74" s="208"/>
      <c r="BC74" s="209" t="str">
        <f>IFERROR(INDEX(Q9_8_A_little,(MATCH(schoolselect,school2013,0)))*100,"")</f>
        <v/>
      </c>
      <c r="BD74" s="209"/>
      <c r="BE74" s="209"/>
      <c r="BF74" s="209"/>
      <c r="BG74" s="210" t="str">
        <f>IFERROR(INDEX(Q9_8_Not_at_all,(MATCH(schoolselect,school2013,0)))*100,"")</f>
        <v/>
      </c>
      <c r="BH74" s="210"/>
      <c r="BI74" s="210"/>
      <c r="BJ74" s="210"/>
      <c r="BK74" s="211" t="str">
        <f>IFERROR(INDEX(Q9_8_Missing,(MATCH(schoolselect,school2013,0)))*100,"")</f>
        <v/>
      </c>
      <c r="BL74" s="211"/>
      <c r="BM74" s="211"/>
      <c r="BN74" s="211"/>
      <c r="BO74" s="107" t="s">
        <v>2</v>
      </c>
      <c r="BP74" s="102"/>
      <c r="BQ74" s="54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  <c r="CG74" s="232"/>
      <c r="CH74" s="232"/>
      <c r="CI74" s="232"/>
      <c r="CJ74" s="232"/>
      <c r="CK74" s="232"/>
      <c r="CL74" s="232"/>
      <c r="CM74" s="232"/>
      <c r="CN74" s="232"/>
      <c r="CO74" s="232"/>
      <c r="CP74" s="232"/>
      <c r="CQ74" s="232"/>
      <c r="CR74" s="232"/>
      <c r="CS74" s="232"/>
      <c r="CT74" s="232"/>
      <c r="CU74" s="232"/>
      <c r="CV74" s="232"/>
      <c r="CW74" s="232"/>
      <c r="CX74" s="232"/>
      <c r="CY74" s="232"/>
      <c r="CZ74" s="232"/>
      <c r="DA74" s="232"/>
      <c r="DB74" s="232"/>
      <c r="DC74" s="232"/>
      <c r="DD74" s="232"/>
      <c r="DE74" s="232"/>
      <c r="DF74" s="232"/>
      <c r="DG74" s="232"/>
      <c r="DH74" s="232"/>
      <c r="DI74" s="207" t="str">
        <f>IFERROR(INDEX(Q11_2_Completely,(MATCH(schoolselect,school2013,0)))*100,"")</f>
        <v/>
      </c>
      <c r="DJ74" s="207"/>
      <c r="DK74" s="207"/>
      <c r="DL74" s="207"/>
      <c r="DM74" s="208" t="str">
        <f>IFERROR(INDEX(Q11_2_Mostly,(MATCH(schoolselect,school2013,0)))*100,"")</f>
        <v/>
      </c>
      <c r="DN74" s="208"/>
      <c r="DO74" s="208"/>
      <c r="DP74" s="208"/>
      <c r="DQ74" s="209" t="str">
        <f>IFERROR(INDEX(Q11_2_A_little,(MATCH(schoolselect,school2013,0)))*100,"")</f>
        <v/>
      </c>
      <c r="DR74" s="209"/>
      <c r="DS74" s="209"/>
      <c r="DT74" s="209"/>
      <c r="DU74" s="210" t="str">
        <f>IFERROR(INDEX(Q11_2_Not_at_all,(MATCH(schoolselect,school2013,0)))*100,"")</f>
        <v/>
      </c>
      <c r="DV74" s="210"/>
      <c r="DW74" s="210"/>
      <c r="DX74" s="210"/>
      <c r="DY74" s="211" t="str">
        <f>IFERROR(INDEX(Q11_2_Missing,(MATCH(schoolselect,school2013,0)))*100,"")</f>
        <v/>
      </c>
      <c r="DZ74" s="211"/>
      <c r="EA74" s="211"/>
      <c r="EB74" s="211"/>
      <c r="EC74" s="97" t="s">
        <v>2</v>
      </c>
      <c r="ED74" s="8"/>
      <c r="EE74" s="8"/>
    </row>
    <row r="75" spans="2:214" s="50" customFormat="1" ht="17.25" customHeight="1" x14ac:dyDescent="0.25">
      <c r="C75" s="319" t="s">
        <v>1747</v>
      </c>
      <c r="D75" s="319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141"/>
      <c r="AT75" s="141"/>
      <c r="AU75" s="94">
        <v>4</v>
      </c>
      <c r="AV75" s="95">
        <v>9</v>
      </c>
      <c r="AW75" s="95">
        <v>14</v>
      </c>
      <c r="AX75" s="95">
        <v>19</v>
      </c>
      <c r="AY75" s="95">
        <v>24</v>
      </c>
      <c r="AZ75" s="95">
        <v>29</v>
      </c>
      <c r="BA75" s="95">
        <v>34</v>
      </c>
      <c r="BB75" s="95">
        <v>39</v>
      </c>
      <c r="BC75" s="95">
        <v>44</v>
      </c>
      <c r="BD75" s="95">
        <v>49</v>
      </c>
      <c r="BE75" s="95">
        <v>54</v>
      </c>
      <c r="BF75" s="95">
        <v>59</v>
      </c>
      <c r="BG75" s="95">
        <v>64</v>
      </c>
      <c r="BH75" s="95">
        <v>69</v>
      </c>
      <c r="BI75" s="95">
        <v>74</v>
      </c>
      <c r="BJ75" s="95">
        <v>79</v>
      </c>
      <c r="BK75" s="95">
        <v>84</v>
      </c>
      <c r="BL75" s="95">
        <v>89</v>
      </c>
      <c r="BM75" s="95">
        <v>94</v>
      </c>
      <c r="BN75" s="95">
        <v>99</v>
      </c>
      <c r="BO75" s="125"/>
      <c r="BP75" s="126"/>
      <c r="BQ75" s="54"/>
      <c r="BR75" s="288" t="s">
        <v>6519</v>
      </c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123">
        <v>4</v>
      </c>
      <c r="DJ75" s="124">
        <v>9</v>
      </c>
      <c r="DK75" s="124">
        <v>14</v>
      </c>
      <c r="DL75" s="124">
        <v>19</v>
      </c>
      <c r="DM75" s="124">
        <v>24</v>
      </c>
      <c r="DN75" s="124">
        <v>29</v>
      </c>
      <c r="DO75" s="124">
        <v>34</v>
      </c>
      <c r="DP75" s="124">
        <v>39</v>
      </c>
      <c r="DQ75" s="124">
        <v>44</v>
      </c>
      <c r="DR75" s="124">
        <v>49</v>
      </c>
      <c r="DS75" s="123">
        <v>54</v>
      </c>
      <c r="DT75" s="124">
        <v>59</v>
      </c>
      <c r="DU75" s="124">
        <v>64</v>
      </c>
      <c r="DV75" s="124">
        <v>69</v>
      </c>
      <c r="DW75" s="124">
        <v>74</v>
      </c>
      <c r="DX75" s="124">
        <v>79</v>
      </c>
      <c r="DY75" s="124">
        <v>84</v>
      </c>
      <c r="DZ75" s="124">
        <v>89</v>
      </c>
      <c r="EA75" s="124">
        <v>94</v>
      </c>
      <c r="EB75" s="124">
        <v>99</v>
      </c>
      <c r="EC75" s="55"/>
      <c r="ED75" s="8"/>
      <c r="EE75" s="8"/>
      <c r="EH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</row>
    <row r="76" spans="2:214" s="54" customFormat="1" ht="17.25" customHeight="1" x14ac:dyDescent="0.25">
      <c r="B76" s="59"/>
      <c r="C76" s="319"/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120"/>
      <c r="AT76" s="120"/>
      <c r="AU76" s="207" t="str">
        <f>IFERROR(INDEX(Q9_9_Completely,(MATCH(schoolselect,school2013,0)))*100,"")</f>
        <v/>
      </c>
      <c r="AV76" s="207"/>
      <c r="AW76" s="207"/>
      <c r="AX76" s="207"/>
      <c r="AY76" s="208" t="str">
        <f>IFERROR(INDEX(Q9_9_Mostly,(MATCH(schoolselect,school2013,0)))*100,"")</f>
        <v/>
      </c>
      <c r="AZ76" s="208"/>
      <c r="BA76" s="208"/>
      <c r="BB76" s="208"/>
      <c r="BC76" s="209" t="str">
        <f>IFERROR(INDEX(Q9_9_A_little,(MATCH(schoolselect,school2013,0)))*100,"")</f>
        <v/>
      </c>
      <c r="BD76" s="209"/>
      <c r="BE76" s="209"/>
      <c r="BF76" s="209"/>
      <c r="BG76" s="210" t="str">
        <f>IFERROR(INDEX(Q9_9_Not_at_all,(MATCH(schoolselect,school2013,0)))*100,"")</f>
        <v/>
      </c>
      <c r="BH76" s="210"/>
      <c r="BI76" s="210"/>
      <c r="BJ76" s="210"/>
      <c r="BK76" s="211" t="str">
        <f>IFERROR(INDEX(Q9_9_Missing,(MATCH(schoolselect,school2013,0)))*100,"")</f>
        <v/>
      </c>
      <c r="BL76" s="211"/>
      <c r="BM76" s="211"/>
      <c r="BN76" s="211"/>
      <c r="BO76" s="107" t="s">
        <v>2</v>
      </c>
      <c r="BP76" s="126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14" t="str">
        <f>IFERROR(INDEX(Q11_3_Completely,(MATCH(schoolselect,school2013,0)))*100,"")</f>
        <v/>
      </c>
      <c r="DJ76" s="214"/>
      <c r="DK76" s="214"/>
      <c r="DL76" s="214"/>
      <c r="DM76" s="227" t="str">
        <f>IFERROR(INDEX(Q11_3_Mostly,(MATCH(schoolselect,school2013,0)))*100,"")</f>
        <v/>
      </c>
      <c r="DN76" s="227"/>
      <c r="DO76" s="227"/>
      <c r="DP76" s="227"/>
      <c r="DQ76" s="216" t="str">
        <f>IFERROR(INDEX(Q11_3_A_little,(MATCH(schoolselect,school2013,0)))*100,"")</f>
        <v/>
      </c>
      <c r="DR76" s="216"/>
      <c r="DS76" s="216"/>
      <c r="DT76" s="216"/>
      <c r="DU76" s="212" t="str">
        <f>IFERROR(INDEX(Q11_3_Not_at_all,(MATCH(schoolselect,school2013,0)))*100,"")</f>
        <v/>
      </c>
      <c r="DV76" s="212"/>
      <c r="DW76" s="212"/>
      <c r="DX76" s="212"/>
      <c r="DY76" s="211" t="str">
        <f>IFERROR(INDEX(Q11_3_Missing,(MATCH(schoolselect,school2013,0)))*100,"")</f>
        <v/>
      </c>
      <c r="DZ76" s="211"/>
      <c r="EA76" s="211"/>
      <c r="EB76" s="211"/>
      <c r="EC76" s="96" t="s">
        <v>2</v>
      </c>
      <c r="ED76" s="8"/>
      <c r="EE76" s="8"/>
    </row>
    <row r="77" spans="2:214" ht="17.25" customHeight="1" x14ac:dyDescent="0.25"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142"/>
      <c r="BQ77" s="143"/>
      <c r="BR77" s="143"/>
      <c r="BS77" s="144"/>
      <c r="BT77" s="143"/>
      <c r="BU77" s="143"/>
      <c r="BV77" s="143"/>
      <c r="BW77" s="143"/>
      <c r="BX77" s="145" t="s">
        <v>1783</v>
      </c>
      <c r="BY77" s="143"/>
      <c r="BZ77" s="320" t="str">
        <f>IFERROR(INDEX(SCHL_ID,(MATCH(schoolselect,school2013,0))),"No School Selected")</f>
        <v>No School Selected</v>
      </c>
      <c r="CA77" s="320"/>
      <c r="CB77" s="320"/>
      <c r="CC77" s="320"/>
      <c r="CD77" s="320"/>
      <c r="CE77" s="320"/>
      <c r="CF77" s="320"/>
      <c r="CG77" s="320"/>
      <c r="CH77" s="320"/>
      <c r="CI77" s="320"/>
      <c r="CJ77" s="142"/>
      <c r="CK77" s="142"/>
      <c r="CL77" s="142"/>
      <c r="CM77" s="142"/>
      <c r="CN77" s="142"/>
      <c r="CO77" s="142"/>
      <c r="CP77" s="318" t="s">
        <v>1784</v>
      </c>
      <c r="CQ77" s="318"/>
      <c r="CR77" s="318"/>
      <c r="CS77" s="318"/>
      <c r="CT77" s="318"/>
      <c r="CU77" s="318"/>
      <c r="CV77" s="318"/>
      <c r="CW77" s="318"/>
      <c r="CX77" s="143"/>
      <c r="CY77" s="320" t="str">
        <f>IFERROR(INDEX(ManagedBy,(MATCH(schoolselect,school2013,0))),"No School Selected")</f>
        <v>No School Selected</v>
      </c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0"/>
      <c r="DU77" s="320"/>
      <c r="DV77" s="320"/>
      <c r="DW77" s="320"/>
      <c r="DX77" s="320"/>
      <c r="DY77" s="320"/>
      <c r="DZ77" s="320"/>
      <c r="EA77" s="320"/>
      <c r="EB77" s="320"/>
      <c r="EC77" s="320"/>
      <c r="ED77" s="320"/>
      <c r="EE77" s="320"/>
      <c r="EF77" s="142"/>
      <c r="EH77" s="8"/>
    </row>
    <row r="78" spans="2:214" ht="27" customHeight="1" x14ac:dyDescent="0.25">
      <c r="C78" s="12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287" t="s">
        <v>6533</v>
      </c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316" t="s">
        <v>6534</v>
      </c>
      <c r="DT78" s="317"/>
      <c r="DU78" s="317"/>
      <c r="DV78" s="317"/>
      <c r="DW78" s="317"/>
      <c r="DX78" s="317"/>
      <c r="DY78" s="317"/>
      <c r="DZ78" s="317"/>
      <c r="EA78" s="317"/>
      <c r="EB78" s="317"/>
      <c r="EC78" s="317"/>
      <c r="ED78" s="317"/>
      <c r="EE78" s="317"/>
      <c r="EF78" s="317"/>
      <c r="EH78" s="8"/>
    </row>
    <row r="79" spans="2:214" ht="17.25" customHeight="1" x14ac:dyDescent="0.25">
      <c r="C79" s="9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H79" s="8"/>
    </row>
    <row r="80" spans="2:214" ht="15.75" customHeight="1" x14ac:dyDescent="0.25"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H80" s="8"/>
    </row>
    <row r="81" spans="3:138" ht="18.75" customHeight="1" x14ac:dyDescent="0.25"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H81" s="8"/>
    </row>
    <row r="82" spans="3:138" ht="15.75" customHeight="1" x14ac:dyDescent="0.25">
      <c r="C82" s="9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H82" s="8"/>
    </row>
    <row r="83" spans="3:138" ht="15" x14ac:dyDescent="0.25"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AT83" s="9"/>
      <c r="BO83" s="9"/>
    </row>
    <row r="84" spans="3:138" ht="15" x14ac:dyDescent="0.25"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AT84" s="9"/>
      <c r="BO84" s="9"/>
    </row>
    <row r="85" spans="3:138" ht="15" x14ac:dyDescent="0.25"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AT85" s="9"/>
      <c r="BO85" s="9"/>
    </row>
    <row r="86" spans="3:138" ht="15" x14ac:dyDescent="0.25"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AT86" s="9"/>
      <c r="BO86" s="9"/>
      <c r="BR86" s="8"/>
    </row>
    <row r="87" spans="3:138" ht="15" x14ac:dyDescent="0.25"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AT87" s="9"/>
      <c r="BO87" s="9"/>
      <c r="BR87" s="8"/>
    </row>
    <row r="88" spans="3:138" ht="26.25" x14ac:dyDescent="0.25"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AT88" s="9"/>
      <c r="BO88" s="9"/>
      <c r="CK88" s="129"/>
      <c r="CL88" s="129"/>
      <c r="CM88" s="130"/>
      <c r="CN88" s="130"/>
      <c r="CO88" s="130"/>
      <c r="CP88" s="130"/>
      <c r="CQ88" s="130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Z88" s="13"/>
      <c r="EA88" s="9"/>
    </row>
    <row r="89" spans="3:138" x14ac:dyDescent="0.25"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AT89" s="9"/>
      <c r="BO89" s="9"/>
      <c r="CF89" s="132"/>
      <c r="CH89" s="132"/>
      <c r="CI89" s="132"/>
      <c r="CJ89" s="132"/>
      <c r="CK89" s="129"/>
      <c r="CL89" s="129"/>
      <c r="CM89" s="133"/>
      <c r="CN89" s="133"/>
      <c r="CO89" s="133"/>
      <c r="CP89" s="133"/>
      <c r="CQ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133"/>
      <c r="DE89" s="133"/>
      <c r="DF89" s="133"/>
      <c r="DG89" s="133"/>
      <c r="DH89" s="133"/>
      <c r="DI89" s="133"/>
      <c r="DJ89" s="133"/>
      <c r="DK89" s="133"/>
      <c r="DL89" s="133"/>
      <c r="DZ89" s="13"/>
      <c r="EA89" s="9"/>
    </row>
    <row r="90" spans="3:138" x14ac:dyDescent="0.3"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H90" s="8"/>
    </row>
    <row r="91" spans="3:138" x14ac:dyDescent="0.3"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H91" s="8"/>
    </row>
    <row r="92" spans="3:138" x14ac:dyDescent="0.3"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H92" s="8"/>
    </row>
    <row r="93" spans="3:138" x14ac:dyDescent="0.3"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H93" s="8"/>
    </row>
    <row r="94" spans="3:138" x14ac:dyDescent="0.3"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H94" s="8"/>
    </row>
    <row r="95" spans="3:138" x14ac:dyDescent="0.3"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H95" s="8"/>
    </row>
    <row r="96" spans="3:138" hidden="1" x14ac:dyDescent="0.3"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H96" s="8"/>
    </row>
    <row r="97" spans="3:138" hidden="1" x14ac:dyDescent="0.3"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H97" s="8"/>
    </row>
    <row r="98" spans="3:138" hidden="1" x14ac:dyDescent="0.3"/>
    <row r="99" spans="3:138" hidden="1" x14ac:dyDescent="0.3"/>
    <row r="100" spans="3:138" hidden="1" x14ac:dyDescent="0.3">
      <c r="C100" s="54" t="s">
        <v>1782</v>
      </c>
    </row>
    <row r="101" spans="3:138" hidden="1" x14ac:dyDescent="0.3">
      <c r="C101" s="54" t="s">
        <v>1776</v>
      </c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/>
      <c r="BQ101" s="286"/>
      <c r="BR101" s="286"/>
      <c r="BS101" s="286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</row>
    <row r="102" spans="3:138" hidden="1" x14ac:dyDescent="0.3">
      <c r="C102" s="8" t="s">
        <v>1788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AS102" s="138"/>
    </row>
    <row r="103" spans="3:138" hidden="1" x14ac:dyDescent="0.3">
      <c r="C103" s="8" t="s">
        <v>3844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AS103" s="138"/>
    </row>
    <row r="104" spans="3:138" hidden="1" x14ac:dyDescent="0.3">
      <c r="C104" s="8" t="s">
        <v>11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AS104" s="138"/>
    </row>
    <row r="105" spans="3:138" hidden="1" x14ac:dyDescent="0.3">
      <c r="C105" s="8" t="s">
        <v>12</v>
      </c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AS105" s="138"/>
    </row>
    <row r="106" spans="3:138" hidden="1" x14ac:dyDescent="0.3">
      <c r="C106" s="8" t="s">
        <v>13</v>
      </c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AS106" s="138"/>
    </row>
    <row r="107" spans="3:138" hidden="1" x14ac:dyDescent="0.3">
      <c r="C107" s="8" t="s">
        <v>14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AS107" s="138"/>
    </row>
    <row r="108" spans="3:138" hidden="1" x14ac:dyDescent="0.3">
      <c r="C108" s="8" t="s">
        <v>2350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AS108" s="138"/>
    </row>
    <row r="109" spans="3:138" hidden="1" x14ac:dyDescent="0.3">
      <c r="C109" s="8" t="s">
        <v>15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AS109" s="138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</row>
    <row r="110" spans="3:138" hidden="1" x14ac:dyDescent="0.3">
      <c r="C110" s="8" t="s">
        <v>2470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AS110" s="138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</row>
    <row r="111" spans="3:138" hidden="1" x14ac:dyDescent="0.3">
      <c r="C111" s="8" t="s">
        <v>1798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AS111" s="138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</row>
    <row r="112" spans="3:138" hidden="1" x14ac:dyDescent="0.3">
      <c r="C112" s="8" t="s">
        <v>2363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AS112" s="138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</row>
    <row r="113" spans="3:93" hidden="1" x14ac:dyDescent="0.3">
      <c r="C113" s="8" t="s">
        <v>16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AS113" s="138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</row>
    <row r="114" spans="3:93" hidden="1" x14ac:dyDescent="0.3">
      <c r="C114" s="8" t="s">
        <v>2622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AS114" s="138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</row>
    <row r="115" spans="3:93" hidden="1" x14ac:dyDescent="0.3">
      <c r="C115" s="8" t="s">
        <v>2353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AS115" s="138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</row>
    <row r="116" spans="3:93" hidden="1" x14ac:dyDescent="0.3">
      <c r="C116" s="8" t="s">
        <v>2358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AS116" s="138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</row>
    <row r="117" spans="3:93" hidden="1" x14ac:dyDescent="0.3">
      <c r="C117" s="8" t="s">
        <v>17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AS117" s="138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</row>
    <row r="118" spans="3:93" hidden="1" x14ac:dyDescent="0.3">
      <c r="C118" s="8" t="s">
        <v>3041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AS118" s="138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</row>
    <row r="119" spans="3:93" hidden="1" x14ac:dyDescent="0.3">
      <c r="C119" s="8" t="s">
        <v>3559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AS119" s="138"/>
    </row>
    <row r="120" spans="3:93" hidden="1" x14ac:dyDescent="0.3">
      <c r="C120" s="8" t="s">
        <v>1803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AS120" s="138"/>
    </row>
    <row r="121" spans="3:93" hidden="1" x14ac:dyDescent="0.3">
      <c r="C121" s="8" t="s">
        <v>1811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AS121" s="138"/>
    </row>
    <row r="122" spans="3:93" hidden="1" x14ac:dyDescent="0.3">
      <c r="C122" s="8" t="s">
        <v>3419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AS122" s="138"/>
    </row>
    <row r="123" spans="3:93" hidden="1" x14ac:dyDescent="0.3">
      <c r="C123" s="8" t="s">
        <v>330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AS123" s="138"/>
    </row>
    <row r="124" spans="3:93" hidden="1" x14ac:dyDescent="0.3">
      <c r="C124" s="8" t="s">
        <v>2368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AS124" s="138"/>
    </row>
    <row r="125" spans="3:93" hidden="1" x14ac:dyDescent="0.3">
      <c r="C125" s="8" t="s">
        <v>545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AS125" s="138"/>
    </row>
    <row r="126" spans="3:93" hidden="1" x14ac:dyDescent="0.3">
      <c r="C126" s="8" t="s">
        <v>3178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AS126" s="138"/>
    </row>
    <row r="127" spans="3:93" hidden="1" x14ac:dyDescent="0.3">
      <c r="C127" s="8" t="s">
        <v>18</v>
      </c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AS127" s="138"/>
    </row>
    <row r="128" spans="3:93" hidden="1" x14ac:dyDescent="0.3">
      <c r="C128" s="8" t="s">
        <v>3222</v>
      </c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AS128" s="138"/>
    </row>
    <row r="129" spans="3:45" hidden="1" x14ac:dyDescent="0.3">
      <c r="C129" s="8" t="s">
        <v>3251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AS129" s="138"/>
    </row>
    <row r="130" spans="3:45" hidden="1" x14ac:dyDescent="0.3">
      <c r="C130" s="8" t="s">
        <v>1733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AS130" s="138"/>
    </row>
    <row r="131" spans="3:45" hidden="1" x14ac:dyDescent="0.3">
      <c r="C131" s="8" t="s">
        <v>3230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AS131" s="138"/>
    </row>
    <row r="132" spans="3:45" hidden="1" x14ac:dyDescent="0.3">
      <c r="C132" s="8" t="s">
        <v>3235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AS132" s="138"/>
    </row>
    <row r="133" spans="3:45" hidden="1" x14ac:dyDescent="0.3">
      <c r="C133" s="8" t="s">
        <v>19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AS133" s="138"/>
    </row>
    <row r="134" spans="3:45" hidden="1" x14ac:dyDescent="0.3">
      <c r="C134" s="8" t="s">
        <v>20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AS134" s="138"/>
    </row>
    <row r="135" spans="3:45" hidden="1" x14ac:dyDescent="0.3">
      <c r="C135" s="8" t="s">
        <v>21</v>
      </c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AS135" s="138"/>
    </row>
    <row r="136" spans="3:45" hidden="1" x14ac:dyDescent="0.3">
      <c r="C136" s="8" t="s">
        <v>2380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AS136" s="138"/>
    </row>
    <row r="137" spans="3:45" hidden="1" x14ac:dyDescent="0.3">
      <c r="C137" s="8" t="s">
        <v>22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AS137" s="138"/>
    </row>
    <row r="138" spans="3:45" hidden="1" x14ac:dyDescent="0.3">
      <c r="C138" s="8" t="s">
        <v>2792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AS138" s="138"/>
    </row>
    <row r="139" spans="3:45" hidden="1" x14ac:dyDescent="0.3">
      <c r="C139" s="8" t="s">
        <v>23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AS139" s="138"/>
    </row>
    <row r="140" spans="3:45" hidden="1" x14ac:dyDescent="0.3">
      <c r="C140" s="8" t="s">
        <v>2391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AS140" s="138"/>
    </row>
    <row r="141" spans="3:45" hidden="1" x14ac:dyDescent="0.3">
      <c r="C141" s="8" t="s">
        <v>24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AS141" s="138"/>
    </row>
    <row r="142" spans="3:45" hidden="1" x14ac:dyDescent="0.3">
      <c r="C142" s="8" t="s">
        <v>774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AS142" s="138"/>
    </row>
    <row r="143" spans="3:45" hidden="1" x14ac:dyDescent="0.3">
      <c r="C143" s="8" t="s">
        <v>25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AS143" s="138"/>
    </row>
    <row r="144" spans="3:45" hidden="1" x14ac:dyDescent="0.3">
      <c r="C144" s="8" t="s">
        <v>2397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AS144" s="138"/>
    </row>
    <row r="145" spans="3:45" hidden="1" x14ac:dyDescent="0.3">
      <c r="C145" s="8" t="s">
        <v>26</v>
      </c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AS145" s="138"/>
    </row>
    <row r="146" spans="3:45" hidden="1" x14ac:dyDescent="0.3">
      <c r="C146" s="8" t="s">
        <v>27</v>
      </c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AS146" s="138"/>
    </row>
    <row r="147" spans="3:45" hidden="1" x14ac:dyDescent="0.3">
      <c r="C147" s="8" t="s">
        <v>28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AS147" s="138"/>
    </row>
    <row r="148" spans="3:45" hidden="1" x14ac:dyDescent="0.3">
      <c r="C148" s="8" t="s">
        <v>29</v>
      </c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AS148" s="138"/>
    </row>
    <row r="149" spans="3:45" hidden="1" x14ac:dyDescent="0.3">
      <c r="C149" s="8" t="s">
        <v>30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AS149" s="138"/>
    </row>
    <row r="150" spans="3:45" hidden="1" x14ac:dyDescent="0.3">
      <c r="C150" s="8" t="s">
        <v>2177</v>
      </c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AS150" s="138"/>
    </row>
    <row r="151" spans="3:45" hidden="1" x14ac:dyDescent="0.3">
      <c r="C151" s="8" t="s">
        <v>31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AS151" s="138"/>
    </row>
    <row r="152" spans="3:45" hidden="1" x14ac:dyDescent="0.3">
      <c r="C152" s="8" t="s">
        <v>2404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AS152" s="138"/>
    </row>
    <row r="153" spans="3:45" hidden="1" x14ac:dyDescent="0.3">
      <c r="C153" s="8" t="s">
        <v>32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AS153" s="138"/>
    </row>
    <row r="154" spans="3:45" hidden="1" x14ac:dyDescent="0.3">
      <c r="C154" s="8" t="s">
        <v>6213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AS154" s="138"/>
    </row>
    <row r="155" spans="3:45" hidden="1" x14ac:dyDescent="0.3">
      <c r="C155" s="8" t="s">
        <v>2409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AS155" s="138"/>
    </row>
    <row r="156" spans="3:45" hidden="1" x14ac:dyDescent="0.3">
      <c r="C156" s="8" t="s">
        <v>33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AS156" s="138"/>
    </row>
    <row r="157" spans="3:45" hidden="1" x14ac:dyDescent="0.3">
      <c r="C157" s="8" t="s">
        <v>2423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AS157" s="138"/>
    </row>
    <row r="158" spans="3:45" hidden="1" x14ac:dyDescent="0.3">
      <c r="C158" s="8" t="s">
        <v>34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AS158" s="138"/>
    </row>
    <row r="159" spans="3:45" hidden="1" x14ac:dyDescent="0.3">
      <c r="C159" s="8" t="s">
        <v>35</v>
      </c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AS159" s="138"/>
    </row>
    <row r="160" spans="3:45" hidden="1" x14ac:dyDescent="0.3">
      <c r="C160" s="8" t="s">
        <v>367</v>
      </c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AS160" s="138"/>
    </row>
    <row r="161" spans="3:45" hidden="1" x14ac:dyDescent="0.3">
      <c r="C161" s="8" t="s">
        <v>36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AS161" s="138"/>
    </row>
    <row r="162" spans="3:45" hidden="1" x14ac:dyDescent="0.3">
      <c r="C162" s="8" t="s">
        <v>1815</v>
      </c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AS162" s="138"/>
    </row>
    <row r="163" spans="3:45" hidden="1" x14ac:dyDescent="0.3">
      <c r="C163" s="8" t="s">
        <v>2242</v>
      </c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AS163" s="138"/>
    </row>
    <row r="164" spans="3:45" hidden="1" x14ac:dyDescent="0.3">
      <c r="C164" s="8" t="s">
        <v>2799</v>
      </c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AS164" s="138"/>
    </row>
    <row r="165" spans="3:45" hidden="1" x14ac:dyDescent="0.3">
      <c r="C165" s="8" t="s">
        <v>37</v>
      </c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AS165" s="138"/>
    </row>
    <row r="166" spans="3:45" hidden="1" x14ac:dyDescent="0.3">
      <c r="C166" s="8" t="s">
        <v>38</v>
      </c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AS166" s="138"/>
    </row>
    <row r="167" spans="3:45" hidden="1" x14ac:dyDescent="0.3">
      <c r="C167" s="8" t="s">
        <v>39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AS167" s="138"/>
    </row>
    <row r="168" spans="3:45" hidden="1" x14ac:dyDescent="0.3">
      <c r="C168" s="8" t="s">
        <v>40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AS168" s="138"/>
    </row>
    <row r="169" spans="3:45" hidden="1" x14ac:dyDescent="0.3">
      <c r="C169" s="8" t="s">
        <v>41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AS169" s="138"/>
    </row>
    <row r="170" spans="3:45" hidden="1" x14ac:dyDescent="0.3">
      <c r="C170" s="8" t="s">
        <v>2435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AS170" s="138"/>
    </row>
    <row r="171" spans="3:45" hidden="1" x14ac:dyDescent="0.3">
      <c r="C171" s="8" t="s">
        <v>42</v>
      </c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AS171" s="138"/>
    </row>
    <row r="172" spans="3:45" hidden="1" x14ac:dyDescent="0.3">
      <c r="C172" s="8" t="s">
        <v>43</v>
      </c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AS172" s="138"/>
    </row>
    <row r="173" spans="3:45" hidden="1" x14ac:dyDescent="0.3">
      <c r="C173" s="8" t="s">
        <v>44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AS173" s="138"/>
    </row>
    <row r="174" spans="3:45" hidden="1" x14ac:dyDescent="0.3">
      <c r="C174" s="8" t="s">
        <v>2444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AS174" s="138"/>
    </row>
    <row r="175" spans="3:45" hidden="1" x14ac:dyDescent="0.3">
      <c r="C175" s="8" t="s">
        <v>2449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AS175" s="138"/>
    </row>
    <row r="176" spans="3:45" hidden="1" x14ac:dyDescent="0.3">
      <c r="C176" s="8" t="s">
        <v>45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AS176" s="138"/>
    </row>
    <row r="177" spans="3:45" hidden="1" x14ac:dyDescent="0.3">
      <c r="C177" s="8" t="s">
        <v>46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AS177" s="138"/>
    </row>
    <row r="178" spans="3:45" hidden="1" x14ac:dyDescent="0.3">
      <c r="C178" s="8" t="s">
        <v>47</v>
      </c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AS178" s="138"/>
    </row>
    <row r="179" spans="3:45" hidden="1" x14ac:dyDescent="0.3">
      <c r="C179" s="8" t="s">
        <v>48</v>
      </c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AS179" s="138"/>
    </row>
    <row r="180" spans="3:45" hidden="1" x14ac:dyDescent="0.3">
      <c r="C180" s="8" t="s">
        <v>49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AS180" s="138"/>
    </row>
    <row r="181" spans="3:45" hidden="1" x14ac:dyDescent="0.3">
      <c r="C181" s="8" t="s">
        <v>2702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AS181" s="138"/>
    </row>
    <row r="182" spans="3:45" hidden="1" x14ac:dyDescent="0.3">
      <c r="C182" s="8" t="s">
        <v>50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AS182" s="138"/>
    </row>
    <row r="183" spans="3:45" hidden="1" x14ac:dyDescent="0.3">
      <c r="C183" s="8" t="s">
        <v>51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AS183" s="138"/>
    </row>
    <row r="184" spans="3:45" hidden="1" x14ac:dyDescent="0.3">
      <c r="C184" s="8" t="s">
        <v>2459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AS184" s="138"/>
    </row>
    <row r="185" spans="3:45" hidden="1" x14ac:dyDescent="0.3">
      <c r="C185" s="8" t="s">
        <v>52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AS185" s="138"/>
    </row>
    <row r="186" spans="3:45" hidden="1" x14ac:dyDescent="0.3">
      <c r="C186" s="8" t="s">
        <v>53</v>
      </c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AS186" s="138"/>
    </row>
    <row r="187" spans="3:45" hidden="1" x14ac:dyDescent="0.3">
      <c r="C187" s="8" t="s">
        <v>54</v>
      </c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AS187" s="138"/>
    </row>
    <row r="188" spans="3:45" hidden="1" x14ac:dyDescent="0.3">
      <c r="C188" s="8" t="s">
        <v>2465</v>
      </c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AS188" s="138"/>
    </row>
    <row r="189" spans="3:45" hidden="1" x14ac:dyDescent="0.3">
      <c r="C189" s="8" t="s">
        <v>322</v>
      </c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AS189" s="138"/>
    </row>
    <row r="190" spans="3:45" hidden="1" x14ac:dyDescent="0.3">
      <c r="C190" s="8" t="s">
        <v>55</v>
      </c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AS190" s="138"/>
    </row>
    <row r="191" spans="3:45" hidden="1" x14ac:dyDescent="0.3">
      <c r="C191" s="8" t="s">
        <v>2474</v>
      </c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AS191" s="138"/>
    </row>
    <row r="192" spans="3:45" hidden="1" x14ac:dyDescent="0.3">
      <c r="C192" s="8" t="s">
        <v>2440</v>
      </c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AS192" s="138"/>
    </row>
    <row r="193" spans="3:45" hidden="1" x14ac:dyDescent="0.3">
      <c r="C193" s="8" t="s">
        <v>1821</v>
      </c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AS193" s="138"/>
    </row>
    <row r="194" spans="3:45" hidden="1" x14ac:dyDescent="0.3">
      <c r="C194" s="8" t="s">
        <v>56</v>
      </c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AS194" s="138"/>
    </row>
    <row r="195" spans="3:45" hidden="1" x14ac:dyDescent="0.3">
      <c r="C195" s="8" t="s">
        <v>3713</v>
      </c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AS195" s="138"/>
    </row>
    <row r="196" spans="3:45" hidden="1" x14ac:dyDescent="0.3">
      <c r="C196" s="8" t="s">
        <v>57</v>
      </c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AS196" s="138"/>
    </row>
    <row r="197" spans="3:45" hidden="1" x14ac:dyDescent="0.3">
      <c r="C197" s="8" t="s">
        <v>360</v>
      </c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AS197" s="138"/>
    </row>
    <row r="198" spans="3:45" hidden="1" x14ac:dyDescent="0.3">
      <c r="C198" s="8" t="s">
        <v>58</v>
      </c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AS198" s="138"/>
    </row>
    <row r="199" spans="3:45" hidden="1" x14ac:dyDescent="0.3">
      <c r="C199" s="8" t="s">
        <v>371</v>
      </c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AS199" s="138"/>
    </row>
    <row r="200" spans="3:45" hidden="1" x14ac:dyDescent="0.3">
      <c r="C200" s="8" t="s">
        <v>59</v>
      </c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AS200" s="138"/>
    </row>
    <row r="201" spans="3:45" hidden="1" x14ac:dyDescent="0.3">
      <c r="C201" s="8" t="s">
        <v>3021</v>
      </c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AS201" s="138"/>
    </row>
    <row r="202" spans="3:45" hidden="1" x14ac:dyDescent="0.3">
      <c r="C202" s="8" t="s">
        <v>3109</v>
      </c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AS202" s="138"/>
    </row>
    <row r="203" spans="3:45" hidden="1" x14ac:dyDescent="0.3">
      <c r="C203" s="8" t="s">
        <v>60</v>
      </c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AS203" s="138"/>
    </row>
    <row r="204" spans="3:45" hidden="1" x14ac:dyDescent="0.3">
      <c r="C204" s="8" t="s">
        <v>1826</v>
      </c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AS204" s="138"/>
    </row>
    <row r="205" spans="3:45" hidden="1" x14ac:dyDescent="0.3">
      <c r="C205" s="8" t="s">
        <v>1865</v>
      </c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AS205" s="138"/>
    </row>
    <row r="206" spans="3:45" hidden="1" x14ac:dyDescent="0.3">
      <c r="C206" s="8" t="s">
        <v>2319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AS206" s="138"/>
    </row>
    <row r="207" spans="3:45" hidden="1" x14ac:dyDescent="0.3">
      <c r="C207" s="8" t="s">
        <v>639</v>
      </c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AS207" s="138"/>
    </row>
    <row r="208" spans="3:45" hidden="1" x14ac:dyDescent="0.3">
      <c r="C208" s="8" t="s">
        <v>2138</v>
      </c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AS208" s="138"/>
    </row>
    <row r="209" spans="3:45" hidden="1" x14ac:dyDescent="0.3">
      <c r="C209" s="8" t="s">
        <v>3849</v>
      </c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AS209" s="138"/>
    </row>
    <row r="210" spans="3:45" hidden="1" x14ac:dyDescent="0.3">
      <c r="C210" s="8" t="s">
        <v>2124</v>
      </c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AS210" s="138"/>
    </row>
    <row r="211" spans="3:45" hidden="1" x14ac:dyDescent="0.3">
      <c r="C211" s="8" t="s">
        <v>630</v>
      </c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AS211" s="138"/>
    </row>
    <row r="212" spans="3:45" hidden="1" x14ac:dyDescent="0.3">
      <c r="C212" s="8" t="s">
        <v>1870</v>
      </c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AS212" s="138"/>
    </row>
    <row r="213" spans="3:45" hidden="1" x14ac:dyDescent="0.3">
      <c r="C213" s="8" t="s">
        <v>2133</v>
      </c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AS213" s="138"/>
    </row>
    <row r="214" spans="3:45" hidden="1" x14ac:dyDescent="0.3">
      <c r="C214" s="8" t="s">
        <v>61</v>
      </c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AS214" s="138"/>
    </row>
    <row r="215" spans="3:45" hidden="1" x14ac:dyDescent="0.3">
      <c r="C215" s="8" t="s">
        <v>2484</v>
      </c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AS215" s="138"/>
    </row>
    <row r="216" spans="3:45" hidden="1" x14ac:dyDescent="0.3">
      <c r="C216" s="8" t="s">
        <v>2109</v>
      </c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AS216" s="138"/>
    </row>
    <row r="217" spans="3:45" hidden="1" x14ac:dyDescent="0.3">
      <c r="C217" s="8" t="s">
        <v>634</v>
      </c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AS217" s="138"/>
    </row>
    <row r="218" spans="3:45" hidden="1" x14ac:dyDescent="0.3">
      <c r="C218" s="8" t="s">
        <v>6526</v>
      </c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AS218" s="138"/>
    </row>
    <row r="219" spans="3:45" hidden="1" x14ac:dyDescent="0.3">
      <c r="C219" s="8" t="s">
        <v>1834</v>
      </c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AS219" s="138"/>
    </row>
    <row r="220" spans="3:45" hidden="1" x14ac:dyDescent="0.3">
      <c r="C220" s="8" t="s">
        <v>62</v>
      </c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AS220" s="138"/>
    </row>
    <row r="221" spans="3:45" hidden="1" x14ac:dyDescent="0.3">
      <c r="C221" s="8" t="s">
        <v>1854</v>
      </c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AS221" s="138"/>
    </row>
    <row r="222" spans="3:45" hidden="1" x14ac:dyDescent="0.3">
      <c r="C222" s="8" t="s">
        <v>63</v>
      </c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AS222" s="138"/>
    </row>
    <row r="223" spans="3:45" hidden="1" x14ac:dyDescent="0.3">
      <c r="C223" s="8" t="s">
        <v>64</v>
      </c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AS223" s="138"/>
    </row>
    <row r="224" spans="3:45" hidden="1" x14ac:dyDescent="0.3">
      <c r="C224" s="8" t="s">
        <v>1840</v>
      </c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AS224" s="138"/>
    </row>
    <row r="225" spans="3:45" hidden="1" x14ac:dyDescent="0.3">
      <c r="C225" s="8" t="s">
        <v>1860</v>
      </c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AS225" s="138"/>
    </row>
    <row r="226" spans="3:45" hidden="1" x14ac:dyDescent="0.3">
      <c r="C226" s="8" t="s">
        <v>65</v>
      </c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AS226" s="138"/>
    </row>
    <row r="227" spans="3:45" hidden="1" x14ac:dyDescent="0.3">
      <c r="C227" s="8" t="s">
        <v>1847</v>
      </c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AS227" s="138"/>
    </row>
    <row r="228" spans="3:45" hidden="1" x14ac:dyDescent="0.3">
      <c r="C228" s="8" t="s">
        <v>66</v>
      </c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AS228" s="138"/>
    </row>
    <row r="229" spans="3:45" hidden="1" x14ac:dyDescent="0.3">
      <c r="C229" s="8" t="s">
        <v>67</v>
      </c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AS229" s="138"/>
    </row>
    <row r="230" spans="3:45" hidden="1" x14ac:dyDescent="0.3">
      <c r="C230" s="8" t="s">
        <v>68</v>
      </c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AS230" s="138"/>
    </row>
    <row r="231" spans="3:45" hidden="1" x14ac:dyDescent="0.3">
      <c r="C231" s="8" t="s">
        <v>69</v>
      </c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AS231" s="138"/>
    </row>
    <row r="232" spans="3:45" hidden="1" x14ac:dyDescent="0.3">
      <c r="C232" s="8" t="s">
        <v>70</v>
      </c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AS232" s="138"/>
    </row>
    <row r="233" spans="3:45" hidden="1" x14ac:dyDescent="0.3">
      <c r="C233" s="8" t="s">
        <v>2488</v>
      </c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AS233" s="138"/>
    </row>
    <row r="234" spans="3:45" hidden="1" x14ac:dyDescent="0.3">
      <c r="C234" s="8" t="s">
        <v>3169</v>
      </c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AS234" s="138"/>
    </row>
    <row r="235" spans="3:45" hidden="1" x14ac:dyDescent="0.3">
      <c r="C235" s="8" t="s">
        <v>328</v>
      </c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AS235" s="138"/>
    </row>
    <row r="236" spans="3:45" hidden="1" x14ac:dyDescent="0.3">
      <c r="C236" s="8" t="s">
        <v>71</v>
      </c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AS236" s="138"/>
    </row>
    <row r="237" spans="3:45" hidden="1" x14ac:dyDescent="0.3">
      <c r="C237" s="8" t="s">
        <v>2494</v>
      </c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AS237" s="138"/>
    </row>
    <row r="238" spans="3:45" hidden="1" x14ac:dyDescent="0.3">
      <c r="C238" s="8" t="s">
        <v>72</v>
      </c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AS238" s="138"/>
    </row>
    <row r="239" spans="3:45" hidden="1" x14ac:dyDescent="0.3">
      <c r="C239" s="8" t="s">
        <v>2969</v>
      </c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AS239" s="138"/>
    </row>
    <row r="240" spans="3:45" hidden="1" x14ac:dyDescent="0.3">
      <c r="C240" s="8" t="s">
        <v>73</v>
      </c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AS240" s="138"/>
    </row>
    <row r="241" spans="3:45" hidden="1" x14ac:dyDescent="0.3">
      <c r="C241" s="8" t="s">
        <v>3174</v>
      </c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AS241" s="138"/>
    </row>
    <row r="242" spans="3:45" hidden="1" x14ac:dyDescent="0.3">
      <c r="C242" s="8" t="s">
        <v>74</v>
      </c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AS242" s="138"/>
    </row>
    <row r="243" spans="3:45" hidden="1" x14ac:dyDescent="0.3">
      <c r="C243" s="8" t="s">
        <v>75</v>
      </c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AS243" s="138"/>
    </row>
    <row r="244" spans="3:45" hidden="1" x14ac:dyDescent="0.3">
      <c r="C244" s="8" t="s">
        <v>1875</v>
      </c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AS244" s="138"/>
    </row>
    <row r="245" spans="3:45" hidden="1" x14ac:dyDescent="0.3">
      <c r="C245" s="8" t="s">
        <v>76</v>
      </c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AS245" s="138"/>
    </row>
    <row r="246" spans="3:45" hidden="1" x14ac:dyDescent="0.3">
      <c r="C246" s="8" t="s">
        <v>77</v>
      </c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AS246" s="138"/>
    </row>
    <row r="247" spans="3:45" hidden="1" x14ac:dyDescent="0.3">
      <c r="C247" s="8" t="s">
        <v>2507</v>
      </c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AS247" s="138"/>
    </row>
    <row r="248" spans="3:45" hidden="1" x14ac:dyDescent="0.3">
      <c r="C248" s="8" t="s">
        <v>2511</v>
      </c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AS248" s="138"/>
    </row>
    <row r="249" spans="3:45" hidden="1" x14ac:dyDescent="0.3">
      <c r="C249" s="8" t="s">
        <v>2336</v>
      </c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AS249" s="138"/>
    </row>
    <row r="250" spans="3:45" hidden="1" x14ac:dyDescent="0.3">
      <c r="C250" s="8" t="s">
        <v>78</v>
      </c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AS250" s="138"/>
    </row>
    <row r="251" spans="3:45" hidden="1" x14ac:dyDescent="0.3">
      <c r="C251" s="8" t="s">
        <v>3140</v>
      </c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AS251" s="138"/>
    </row>
    <row r="252" spans="3:45" hidden="1" x14ac:dyDescent="0.3">
      <c r="C252" s="8" t="s">
        <v>373</v>
      </c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AS252" s="138"/>
    </row>
    <row r="253" spans="3:45" hidden="1" x14ac:dyDescent="0.3">
      <c r="C253" s="8" t="s">
        <v>79</v>
      </c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AS253" s="138"/>
    </row>
    <row r="254" spans="3:45" hidden="1" x14ac:dyDescent="0.3">
      <c r="C254" s="8" t="s">
        <v>80</v>
      </c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AS254" s="138"/>
    </row>
    <row r="255" spans="3:45" hidden="1" x14ac:dyDescent="0.3">
      <c r="C255" s="8" t="s">
        <v>354</v>
      </c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AS255" s="138"/>
    </row>
    <row r="256" spans="3:45" hidden="1" x14ac:dyDescent="0.3">
      <c r="C256" s="8" t="s">
        <v>2329</v>
      </c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AS256" s="138"/>
    </row>
    <row r="257" spans="3:45" hidden="1" x14ac:dyDescent="0.3">
      <c r="C257" s="8" t="s">
        <v>2559</v>
      </c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AS257" s="138"/>
    </row>
    <row r="258" spans="3:45" hidden="1" x14ac:dyDescent="0.3">
      <c r="C258" s="8" t="s">
        <v>81</v>
      </c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AS258" s="138"/>
    </row>
    <row r="259" spans="3:45" hidden="1" x14ac:dyDescent="0.3">
      <c r="C259" s="8" t="s">
        <v>82</v>
      </c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AS259" s="138"/>
    </row>
    <row r="260" spans="3:45" hidden="1" x14ac:dyDescent="0.3">
      <c r="C260" s="8" t="s">
        <v>317</v>
      </c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AS260" s="138"/>
    </row>
    <row r="261" spans="3:45" hidden="1" x14ac:dyDescent="0.3">
      <c r="C261" s="8" t="s">
        <v>2520</v>
      </c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AS261" s="138"/>
    </row>
    <row r="262" spans="3:45" hidden="1" x14ac:dyDescent="0.3">
      <c r="C262" s="8" t="s">
        <v>83</v>
      </c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AS262" s="138"/>
    </row>
    <row r="263" spans="3:45" hidden="1" x14ac:dyDescent="0.3">
      <c r="C263" s="8" t="s">
        <v>84</v>
      </c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AS263" s="138"/>
    </row>
    <row r="264" spans="3:45" hidden="1" x14ac:dyDescent="0.3">
      <c r="C264" s="8" t="s">
        <v>85</v>
      </c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AS264" s="138"/>
    </row>
    <row r="265" spans="3:45" hidden="1" x14ac:dyDescent="0.3">
      <c r="C265" s="8" t="s">
        <v>2527</v>
      </c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AS265" s="138"/>
    </row>
    <row r="266" spans="3:45" hidden="1" x14ac:dyDescent="0.3">
      <c r="C266" s="8" t="s">
        <v>86</v>
      </c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AS266" s="138"/>
    </row>
    <row r="267" spans="3:45" hidden="1" x14ac:dyDescent="0.3">
      <c r="C267" s="8" t="s">
        <v>2532</v>
      </c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AS267" s="138"/>
    </row>
    <row r="268" spans="3:45" hidden="1" x14ac:dyDescent="0.3">
      <c r="C268" s="8" t="s">
        <v>87</v>
      </c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AS268" s="138"/>
    </row>
    <row r="269" spans="3:45" hidden="1" x14ac:dyDescent="0.3">
      <c r="C269" s="8" t="s">
        <v>88</v>
      </c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AS269" s="138"/>
    </row>
    <row r="270" spans="3:45" hidden="1" x14ac:dyDescent="0.3">
      <c r="C270" s="8" t="s">
        <v>89</v>
      </c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AS270" s="138"/>
    </row>
    <row r="271" spans="3:45" hidden="1" x14ac:dyDescent="0.3">
      <c r="C271" s="8" t="s">
        <v>320</v>
      </c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AS271" s="138"/>
    </row>
    <row r="272" spans="3:45" hidden="1" x14ac:dyDescent="0.3">
      <c r="C272" s="8" t="s">
        <v>3119</v>
      </c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AS272" s="138"/>
    </row>
    <row r="273" spans="3:45" hidden="1" x14ac:dyDescent="0.3">
      <c r="C273" s="8" t="s">
        <v>3198</v>
      </c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AS273" s="138"/>
    </row>
    <row r="274" spans="3:45" hidden="1" x14ac:dyDescent="0.3">
      <c r="C274" s="8" t="s">
        <v>365</v>
      </c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AS274" s="138"/>
    </row>
    <row r="275" spans="3:45" hidden="1" x14ac:dyDescent="0.3">
      <c r="C275" s="8" t="s">
        <v>90</v>
      </c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AS275" s="138"/>
    </row>
    <row r="276" spans="3:45" hidden="1" x14ac:dyDescent="0.3">
      <c r="C276" s="8" t="s">
        <v>91</v>
      </c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AS276" s="138"/>
    </row>
    <row r="277" spans="3:45" hidden="1" x14ac:dyDescent="0.3">
      <c r="C277" s="8" t="s">
        <v>2541</v>
      </c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AS277" s="138"/>
    </row>
    <row r="278" spans="3:45" hidden="1" x14ac:dyDescent="0.3">
      <c r="C278" s="8" t="s">
        <v>92</v>
      </c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AS278" s="138"/>
    </row>
    <row r="279" spans="3:45" hidden="1" x14ac:dyDescent="0.3">
      <c r="C279" s="8" t="s">
        <v>93</v>
      </c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AS279" s="138"/>
    </row>
    <row r="280" spans="3:45" hidden="1" x14ac:dyDescent="0.3">
      <c r="C280" s="8" t="s">
        <v>94</v>
      </c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AS280" s="138"/>
    </row>
    <row r="281" spans="3:45" hidden="1" x14ac:dyDescent="0.3">
      <c r="C281" s="8" t="s">
        <v>3124</v>
      </c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AS281" s="138"/>
    </row>
    <row r="282" spans="3:45" hidden="1" x14ac:dyDescent="0.3">
      <c r="C282" s="8" t="s">
        <v>3036</v>
      </c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AS282" s="138"/>
    </row>
    <row r="283" spans="3:45" hidden="1" x14ac:dyDescent="0.3">
      <c r="C283" s="8" t="s">
        <v>2142</v>
      </c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AS283" s="138"/>
    </row>
    <row r="284" spans="3:45" hidden="1" x14ac:dyDescent="0.3">
      <c r="C284" s="8" t="s">
        <v>1423</v>
      </c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AS284" s="138"/>
    </row>
    <row r="285" spans="3:45" hidden="1" x14ac:dyDescent="0.3">
      <c r="C285" s="8" t="s">
        <v>95</v>
      </c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AS285" s="138"/>
    </row>
    <row r="286" spans="3:45" hidden="1" x14ac:dyDescent="0.3">
      <c r="C286" s="8" t="s">
        <v>1543</v>
      </c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AS286" s="138"/>
    </row>
    <row r="287" spans="3:45" hidden="1" x14ac:dyDescent="0.3">
      <c r="C287" s="8" t="s">
        <v>2274</v>
      </c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AS287" s="138"/>
    </row>
    <row r="288" spans="3:45" hidden="1" x14ac:dyDescent="0.3">
      <c r="C288" s="8" t="s">
        <v>3083</v>
      </c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AS288" s="138"/>
    </row>
    <row r="289" spans="3:45" hidden="1" x14ac:dyDescent="0.3">
      <c r="C289" s="8" t="s">
        <v>96</v>
      </c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AS289" s="138"/>
    </row>
    <row r="290" spans="3:45" hidden="1" x14ac:dyDescent="0.3">
      <c r="C290" s="8" t="s">
        <v>2549</v>
      </c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AS290" s="138"/>
    </row>
    <row r="291" spans="3:45" hidden="1" x14ac:dyDescent="0.3">
      <c r="C291" s="8" t="s">
        <v>2554</v>
      </c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AS291" s="138"/>
    </row>
    <row r="292" spans="3:45" hidden="1" x14ac:dyDescent="0.3">
      <c r="C292" s="8" t="s">
        <v>97</v>
      </c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AS292" s="138"/>
    </row>
    <row r="293" spans="3:45" hidden="1" x14ac:dyDescent="0.3">
      <c r="C293" s="8" t="s">
        <v>98</v>
      </c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AS293" s="138"/>
    </row>
    <row r="294" spans="3:45" hidden="1" x14ac:dyDescent="0.3">
      <c r="C294" s="8" t="s">
        <v>99</v>
      </c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AS294" s="138"/>
    </row>
    <row r="295" spans="3:45" hidden="1" x14ac:dyDescent="0.3">
      <c r="C295" s="8" t="s">
        <v>100</v>
      </c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AS295" s="138"/>
    </row>
    <row r="296" spans="3:45" hidden="1" x14ac:dyDescent="0.3">
      <c r="C296" s="8" t="s">
        <v>101</v>
      </c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AS296" s="138"/>
    </row>
    <row r="297" spans="3:45" hidden="1" x14ac:dyDescent="0.3">
      <c r="C297" s="8" t="s">
        <v>2072</v>
      </c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AS297" s="138"/>
    </row>
    <row r="298" spans="3:45" hidden="1" x14ac:dyDescent="0.3">
      <c r="C298" s="8" t="s">
        <v>102</v>
      </c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AS298" s="138"/>
    </row>
    <row r="299" spans="3:45" hidden="1" x14ac:dyDescent="0.3">
      <c r="C299" s="8" t="s">
        <v>103</v>
      </c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AS299" s="138"/>
    </row>
    <row r="300" spans="3:45" hidden="1" x14ac:dyDescent="0.3">
      <c r="C300" s="8" t="s">
        <v>104</v>
      </c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AS300" s="138"/>
    </row>
    <row r="301" spans="3:45" hidden="1" x14ac:dyDescent="0.3">
      <c r="C301" s="8" t="s">
        <v>2568</v>
      </c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AS301" s="138"/>
    </row>
    <row r="302" spans="3:45" hidden="1" x14ac:dyDescent="0.3">
      <c r="C302" s="8" t="s">
        <v>3091</v>
      </c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AS302" s="138"/>
    </row>
    <row r="303" spans="3:45" hidden="1" x14ac:dyDescent="0.3">
      <c r="C303" s="8" t="s">
        <v>105</v>
      </c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AS303" s="138"/>
    </row>
    <row r="304" spans="3:45" hidden="1" x14ac:dyDescent="0.3">
      <c r="C304" s="8" t="s">
        <v>361</v>
      </c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AS304" s="138"/>
    </row>
    <row r="305" spans="3:45" hidden="1" x14ac:dyDescent="0.3">
      <c r="C305" s="8" t="s">
        <v>106</v>
      </c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AS305" s="138"/>
    </row>
    <row r="306" spans="3:45" hidden="1" x14ac:dyDescent="0.3">
      <c r="C306" s="8" t="s">
        <v>107</v>
      </c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AS306" s="138"/>
    </row>
    <row r="307" spans="3:45" hidden="1" x14ac:dyDescent="0.3">
      <c r="C307" s="8" t="s">
        <v>108</v>
      </c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AS307" s="138"/>
    </row>
    <row r="308" spans="3:45" hidden="1" x14ac:dyDescent="0.3">
      <c r="C308" s="8" t="s">
        <v>362</v>
      </c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AS308" s="138"/>
    </row>
    <row r="309" spans="3:45" hidden="1" x14ac:dyDescent="0.3">
      <c r="C309" s="8" t="s">
        <v>2184</v>
      </c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AS309" s="138"/>
    </row>
    <row r="310" spans="3:45" hidden="1" x14ac:dyDescent="0.3">
      <c r="C310" s="8" t="s">
        <v>351</v>
      </c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AS310" s="138"/>
    </row>
    <row r="311" spans="3:45" hidden="1" x14ac:dyDescent="0.3">
      <c r="C311" s="8" t="s">
        <v>2574</v>
      </c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AS311" s="138"/>
    </row>
    <row r="312" spans="3:45" hidden="1" x14ac:dyDescent="0.3">
      <c r="C312" s="8" t="s">
        <v>2579</v>
      </c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AS312" s="138"/>
    </row>
    <row r="313" spans="3:45" hidden="1" x14ac:dyDescent="0.3">
      <c r="C313" s="8" t="s">
        <v>109</v>
      </c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AS313" s="138"/>
    </row>
    <row r="314" spans="3:45" hidden="1" x14ac:dyDescent="0.3">
      <c r="C314" s="8" t="s">
        <v>110</v>
      </c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AS314" s="138"/>
    </row>
    <row r="315" spans="3:45" hidden="1" x14ac:dyDescent="0.3">
      <c r="C315" s="8" t="s">
        <v>1887</v>
      </c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AS315" s="138"/>
    </row>
    <row r="316" spans="3:45" hidden="1" x14ac:dyDescent="0.3">
      <c r="C316" s="8" t="s">
        <v>2188</v>
      </c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AS316" s="138"/>
    </row>
    <row r="317" spans="3:45" hidden="1" x14ac:dyDescent="0.3">
      <c r="C317" s="8" t="s">
        <v>2586</v>
      </c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AS317" s="138"/>
    </row>
    <row r="318" spans="3:45" hidden="1" x14ac:dyDescent="0.3">
      <c r="C318" s="8" t="s">
        <v>111</v>
      </c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AS318" s="138"/>
    </row>
    <row r="319" spans="3:45" hidden="1" x14ac:dyDescent="0.3">
      <c r="C319" s="8" t="s">
        <v>112</v>
      </c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AS319" s="138"/>
    </row>
    <row r="320" spans="3:45" hidden="1" x14ac:dyDescent="0.3">
      <c r="C320" s="8" t="s">
        <v>113</v>
      </c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AS320" s="138"/>
    </row>
    <row r="321" spans="3:45" hidden="1" x14ac:dyDescent="0.3">
      <c r="C321" s="8" t="s">
        <v>3187</v>
      </c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AS321" s="138"/>
    </row>
    <row r="322" spans="3:45" hidden="1" x14ac:dyDescent="0.3">
      <c r="C322" s="8" t="s">
        <v>114</v>
      </c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AS322" s="138"/>
    </row>
    <row r="323" spans="3:45" hidden="1" x14ac:dyDescent="0.3">
      <c r="C323" s="8" t="s">
        <v>115</v>
      </c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AS323" s="138"/>
    </row>
    <row r="324" spans="3:45" hidden="1" x14ac:dyDescent="0.3">
      <c r="C324" s="8" t="s">
        <v>116</v>
      </c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AS324" s="138"/>
    </row>
    <row r="325" spans="3:45" hidden="1" x14ac:dyDescent="0.3">
      <c r="C325" s="8" t="s">
        <v>2193</v>
      </c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AS325" s="138"/>
    </row>
    <row r="326" spans="3:45" hidden="1" x14ac:dyDescent="0.3">
      <c r="C326" s="8" t="s">
        <v>1882</v>
      </c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AS326" s="138"/>
    </row>
    <row r="327" spans="3:45" hidden="1" x14ac:dyDescent="0.3">
      <c r="C327" s="8" t="s">
        <v>117</v>
      </c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AS327" s="138"/>
    </row>
    <row r="328" spans="3:45" hidden="1" x14ac:dyDescent="0.3">
      <c r="C328" s="8" t="s">
        <v>2687</v>
      </c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AS328" s="138"/>
    </row>
    <row r="329" spans="3:45" hidden="1" x14ac:dyDescent="0.3">
      <c r="C329" s="8" t="s">
        <v>118</v>
      </c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AS329" s="138"/>
    </row>
    <row r="330" spans="3:45" hidden="1" x14ac:dyDescent="0.3">
      <c r="C330" s="8" t="s">
        <v>119</v>
      </c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AS330" s="138"/>
    </row>
    <row r="331" spans="3:45" hidden="1" x14ac:dyDescent="0.3">
      <c r="C331" s="8" t="s">
        <v>120</v>
      </c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AS331" s="138"/>
    </row>
    <row r="332" spans="3:45" hidden="1" x14ac:dyDescent="0.3">
      <c r="C332" s="8" t="s">
        <v>2597</v>
      </c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AS332" s="138"/>
    </row>
    <row r="333" spans="3:45" hidden="1" x14ac:dyDescent="0.3">
      <c r="C333" s="8" t="s">
        <v>661</v>
      </c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AS333" s="138"/>
    </row>
    <row r="334" spans="3:45" hidden="1" x14ac:dyDescent="0.3">
      <c r="C334" s="8" t="s">
        <v>2602</v>
      </c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AS334" s="138"/>
    </row>
    <row r="335" spans="3:45" hidden="1" x14ac:dyDescent="0.3">
      <c r="C335" s="8" t="s">
        <v>121</v>
      </c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AS335" s="138"/>
    </row>
    <row r="336" spans="3:45" hidden="1" x14ac:dyDescent="0.3">
      <c r="C336" s="8" t="s">
        <v>122</v>
      </c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AS336" s="138"/>
    </row>
    <row r="337" spans="3:45" hidden="1" x14ac:dyDescent="0.3">
      <c r="C337" s="8" t="s">
        <v>2609</v>
      </c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AS337" s="138"/>
    </row>
    <row r="338" spans="3:45" hidden="1" x14ac:dyDescent="0.3">
      <c r="C338" s="8" t="s">
        <v>6494</v>
      </c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AS338" s="138"/>
    </row>
    <row r="339" spans="3:45" hidden="1" x14ac:dyDescent="0.3">
      <c r="C339" s="8" t="s">
        <v>2615</v>
      </c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AS339" s="138"/>
    </row>
    <row r="340" spans="3:45" hidden="1" x14ac:dyDescent="0.3">
      <c r="C340" s="8" t="s">
        <v>123</v>
      </c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AS340" s="138"/>
    </row>
    <row r="341" spans="3:45" hidden="1" x14ac:dyDescent="0.3">
      <c r="C341" s="8" t="s">
        <v>124</v>
      </c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AS341" s="138"/>
    </row>
    <row r="342" spans="3:45" hidden="1" x14ac:dyDescent="0.3">
      <c r="C342" s="8" t="s">
        <v>125</v>
      </c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AS342" s="138"/>
    </row>
    <row r="343" spans="3:45" hidden="1" x14ac:dyDescent="0.3">
      <c r="C343" s="8" t="s">
        <v>126</v>
      </c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AS343" s="138"/>
    </row>
    <row r="344" spans="3:45" hidden="1" x14ac:dyDescent="0.3">
      <c r="C344" s="8" t="s">
        <v>127</v>
      </c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AS344" s="138"/>
    </row>
    <row r="345" spans="3:45" hidden="1" x14ac:dyDescent="0.3">
      <c r="C345" s="8" t="s">
        <v>128</v>
      </c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AS345" s="138"/>
    </row>
    <row r="346" spans="3:45" hidden="1" x14ac:dyDescent="0.3">
      <c r="C346" s="8" t="s">
        <v>129</v>
      </c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AS346" s="138"/>
    </row>
    <row r="347" spans="3:45" hidden="1" x14ac:dyDescent="0.3">
      <c r="C347" s="8" t="s">
        <v>130</v>
      </c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AS347" s="138"/>
    </row>
    <row r="348" spans="3:45" hidden="1" x14ac:dyDescent="0.3">
      <c r="C348" s="8" t="s">
        <v>131</v>
      </c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AS348" s="138"/>
    </row>
    <row r="349" spans="3:45" hidden="1" x14ac:dyDescent="0.3">
      <c r="C349" s="8" t="s">
        <v>132</v>
      </c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AS349" s="138"/>
    </row>
    <row r="350" spans="3:45" hidden="1" x14ac:dyDescent="0.3">
      <c r="C350" s="8" t="s">
        <v>315</v>
      </c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AS350" s="138"/>
    </row>
    <row r="351" spans="3:45" hidden="1" x14ac:dyDescent="0.3">
      <c r="C351" s="8" t="s">
        <v>133</v>
      </c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AS351" s="138"/>
    </row>
    <row r="352" spans="3:45" hidden="1" x14ac:dyDescent="0.3">
      <c r="C352" s="8" t="s">
        <v>134</v>
      </c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AS352" s="138"/>
    </row>
    <row r="353" spans="3:45" hidden="1" x14ac:dyDescent="0.3">
      <c r="C353" s="8" t="s">
        <v>135</v>
      </c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AS353" s="138"/>
    </row>
    <row r="354" spans="3:45" hidden="1" x14ac:dyDescent="0.3">
      <c r="C354" s="8" t="s">
        <v>2419</v>
      </c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AS354" s="138"/>
    </row>
    <row r="355" spans="3:45" hidden="1" x14ac:dyDescent="0.3">
      <c r="C355" s="8" t="s">
        <v>136</v>
      </c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AS355" s="138"/>
    </row>
    <row r="356" spans="3:45" hidden="1" x14ac:dyDescent="0.3">
      <c r="C356" s="8" t="s">
        <v>137</v>
      </c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AS356" s="138"/>
    </row>
    <row r="357" spans="3:45" hidden="1" x14ac:dyDescent="0.3">
      <c r="C357" s="8" t="s">
        <v>138</v>
      </c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AS357" s="138"/>
    </row>
    <row r="358" spans="3:45" hidden="1" x14ac:dyDescent="0.3">
      <c r="C358" s="8" t="s">
        <v>2414</v>
      </c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AS358" s="138"/>
    </row>
    <row r="359" spans="3:45" hidden="1" x14ac:dyDescent="0.3">
      <c r="C359" s="8" t="s">
        <v>2172</v>
      </c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AS359" s="138"/>
    </row>
    <row r="360" spans="3:45" hidden="1" x14ac:dyDescent="0.3">
      <c r="C360" s="8" t="s">
        <v>139</v>
      </c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AS360" s="138"/>
    </row>
    <row r="361" spans="3:45" hidden="1" x14ac:dyDescent="0.3">
      <c r="C361" s="8" t="s">
        <v>2197</v>
      </c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AS361" s="138"/>
    </row>
    <row r="362" spans="3:45" hidden="1" x14ac:dyDescent="0.3">
      <c r="C362" s="8" t="s">
        <v>2202</v>
      </c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AS362" s="138"/>
    </row>
    <row r="363" spans="3:45" hidden="1" x14ac:dyDescent="0.3">
      <c r="C363" s="8" t="s">
        <v>140</v>
      </c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AS363" s="138"/>
    </row>
    <row r="364" spans="3:45" hidden="1" x14ac:dyDescent="0.3">
      <c r="C364" s="8" t="s">
        <v>141</v>
      </c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AS364" s="138"/>
    </row>
    <row r="365" spans="3:45" hidden="1" x14ac:dyDescent="0.3">
      <c r="C365" s="8" t="s">
        <v>142</v>
      </c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AS365" s="138"/>
    </row>
    <row r="366" spans="3:45" hidden="1" x14ac:dyDescent="0.3">
      <c r="C366" s="8" t="s">
        <v>143</v>
      </c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AS366" s="138"/>
    </row>
    <row r="367" spans="3:45" hidden="1" x14ac:dyDescent="0.3">
      <c r="C367" s="8" t="s">
        <v>144</v>
      </c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AS367" s="138"/>
    </row>
    <row r="368" spans="3:45" hidden="1" x14ac:dyDescent="0.3">
      <c r="C368" s="8" t="s">
        <v>339</v>
      </c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AS368" s="138"/>
    </row>
    <row r="369" spans="3:45" hidden="1" x14ac:dyDescent="0.3">
      <c r="C369" s="8" t="s">
        <v>2653</v>
      </c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AS369" s="138"/>
    </row>
    <row r="370" spans="3:45" hidden="1" x14ac:dyDescent="0.3">
      <c r="C370" s="8" t="s">
        <v>145</v>
      </c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AS370" s="138"/>
    </row>
    <row r="371" spans="3:45" hidden="1" x14ac:dyDescent="0.3">
      <c r="C371" s="8" t="s">
        <v>2659</v>
      </c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AS371" s="138"/>
    </row>
    <row r="372" spans="3:45" hidden="1" x14ac:dyDescent="0.3">
      <c r="C372" s="8" t="s">
        <v>146</v>
      </c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AS372" s="138"/>
    </row>
    <row r="373" spans="3:45" hidden="1" x14ac:dyDescent="0.3">
      <c r="C373" s="8" t="s">
        <v>147</v>
      </c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AS373" s="138"/>
    </row>
    <row r="374" spans="3:45" hidden="1" x14ac:dyDescent="0.3">
      <c r="C374" s="8" t="s">
        <v>148</v>
      </c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AS374" s="138"/>
    </row>
    <row r="375" spans="3:45" hidden="1" x14ac:dyDescent="0.3">
      <c r="C375" s="8" t="s">
        <v>149</v>
      </c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AS375" s="138"/>
    </row>
    <row r="376" spans="3:45" hidden="1" x14ac:dyDescent="0.3">
      <c r="C376" s="8" t="s">
        <v>342</v>
      </c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AS376" s="138"/>
    </row>
    <row r="377" spans="3:45" hidden="1" x14ac:dyDescent="0.3">
      <c r="C377" s="8" t="s">
        <v>150</v>
      </c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AS377" s="138"/>
    </row>
    <row r="378" spans="3:45" hidden="1" x14ac:dyDescent="0.3">
      <c r="C378" s="8" t="s">
        <v>352</v>
      </c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AS378" s="138"/>
    </row>
    <row r="379" spans="3:45" hidden="1" x14ac:dyDescent="0.3">
      <c r="C379" s="8" t="s">
        <v>151</v>
      </c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AS379" s="138"/>
    </row>
    <row r="380" spans="3:45" hidden="1" x14ac:dyDescent="0.3">
      <c r="C380" s="8" t="s">
        <v>152</v>
      </c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AS380" s="138"/>
    </row>
    <row r="381" spans="3:45" hidden="1" x14ac:dyDescent="0.3">
      <c r="C381" s="8" t="s">
        <v>153</v>
      </c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AS381" s="138"/>
    </row>
    <row r="382" spans="3:45" hidden="1" x14ac:dyDescent="0.3">
      <c r="C382" s="8" t="s">
        <v>2207</v>
      </c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AS382" s="138"/>
    </row>
    <row r="383" spans="3:45" hidden="1" x14ac:dyDescent="0.3">
      <c r="C383" s="8" t="s">
        <v>154</v>
      </c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AS383" s="138"/>
    </row>
    <row r="384" spans="3:45" hidden="1" x14ac:dyDescent="0.3">
      <c r="C384" s="8" t="s">
        <v>155</v>
      </c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AS384" s="138"/>
    </row>
    <row r="385" spans="3:45" hidden="1" x14ac:dyDescent="0.3">
      <c r="C385" s="8" t="s">
        <v>156</v>
      </c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AS385" s="138"/>
    </row>
    <row r="386" spans="3:45" hidden="1" x14ac:dyDescent="0.3">
      <c r="C386" s="8" t="s">
        <v>157</v>
      </c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AS386" s="138"/>
    </row>
    <row r="387" spans="3:45" hidden="1" x14ac:dyDescent="0.3">
      <c r="C387" s="8" t="s">
        <v>353</v>
      </c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AS387" s="138"/>
    </row>
    <row r="388" spans="3:45" hidden="1" x14ac:dyDescent="0.3">
      <c r="C388" s="8" t="s">
        <v>2678</v>
      </c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AS388" s="138"/>
    </row>
    <row r="389" spans="3:45" hidden="1" x14ac:dyDescent="0.3">
      <c r="C389" s="8" t="s">
        <v>331</v>
      </c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AS389" s="138"/>
    </row>
    <row r="390" spans="3:45" hidden="1" x14ac:dyDescent="0.3">
      <c r="C390" s="8" t="s">
        <v>2292</v>
      </c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AS390" s="138"/>
    </row>
    <row r="391" spans="3:45" hidden="1" x14ac:dyDescent="0.3">
      <c r="C391" s="8" t="s">
        <v>313</v>
      </c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AS391" s="138"/>
    </row>
    <row r="392" spans="3:45" hidden="1" x14ac:dyDescent="0.3">
      <c r="C392" s="8" t="s">
        <v>3131</v>
      </c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AS392" s="138"/>
    </row>
    <row r="393" spans="3:45" hidden="1" x14ac:dyDescent="0.3">
      <c r="C393" s="8" t="s">
        <v>158</v>
      </c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AS393" s="138"/>
    </row>
    <row r="394" spans="3:45" hidden="1" x14ac:dyDescent="0.3">
      <c r="C394" s="8" t="s">
        <v>2211</v>
      </c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AS394" s="138"/>
    </row>
    <row r="395" spans="3:45" hidden="1" x14ac:dyDescent="0.3">
      <c r="C395" s="8" t="s">
        <v>159</v>
      </c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AS395" s="138"/>
    </row>
    <row r="396" spans="3:45" hidden="1" x14ac:dyDescent="0.3">
      <c r="C396" s="8" t="s">
        <v>2096</v>
      </c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AS396" s="138"/>
    </row>
    <row r="397" spans="3:45" hidden="1" x14ac:dyDescent="0.3">
      <c r="C397" s="8" t="s">
        <v>3855</v>
      </c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AS397" s="138"/>
    </row>
    <row r="398" spans="3:45" hidden="1" x14ac:dyDescent="0.3">
      <c r="C398" s="8" t="s">
        <v>160</v>
      </c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AS398" s="138"/>
    </row>
    <row r="399" spans="3:45" hidden="1" x14ac:dyDescent="0.3">
      <c r="C399" s="8" t="s">
        <v>161</v>
      </c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AS399" s="138"/>
    </row>
    <row r="400" spans="3:45" hidden="1" x14ac:dyDescent="0.3">
      <c r="C400" s="8" t="s">
        <v>345</v>
      </c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AS400" s="138"/>
    </row>
    <row r="401" spans="3:45" hidden="1" x14ac:dyDescent="0.3">
      <c r="C401" s="8" t="s">
        <v>162</v>
      </c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AS401" s="138"/>
    </row>
    <row r="402" spans="3:45" hidden="1" x14ac:dyDescent="0.3">
      <c r="C402" s="8" t="s">
        <v>2692</v>
      </c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AS402" s="138"/>
    </row>
    <row r="403" spans="3:45" hidden="1" x14ac:dyDescent="0.3">
      <c r="C403" s="8" t="s">
        <v>163</v>
      </c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AS403" s="138"/>
    </row>
    <row r="404" spans="3:45" hidden="1" x14ac:dyDescent="0.3">
      <c r="C404" s="8" t="s">
        <v>2373</v>
      </c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AS404" s="138"/>
    </row>
    <row r="405" spans="3:45" hidden="1" x14ac:dyDescent="0.3">
      <c r="C405" s="8" t="s">
        <v>164</v>
      </c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AS405" s="138"/>
    </row>
    <row r="406" spans="3:45" hidden="1" x14ac:dyDescent="0.3">
      <c r="C406" s="8" t="s">
        <v>165</v>
      </c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AS406" s="138"/>
    </row>
    <row r="407" spans="3:45" hidden="1" x14ac:dyDescent="0.3">
      <c r="C407" s="8" t="s">
        <v>166</v>
      </c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AS407" s="138"/>
    </row>
    <row r="408" spans="3:45" hidden="1" x14ac:dyDescent="0.3">
      <c r="C408" s="8" t="s">
        <v>2147</v>
      </c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AS408" s="138"/>
    </row>
    <row r="409" spans="3:45" hidden="1" x14ac:dyDescent="0.3">
      <c r="C409" s="8" t="s">
        <v>167</v>
      </c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AS409" s="138"/>
    </row>
    <row r="410" spans="3:45" hidden="1" x14ac:dyDescent="0.3">
      <c r="C410" s="8" t="s">
        <v>2502</v>
      </c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AS410" s="138"/>
    </row>
    <row r="411" spans="3:45" hidden="1" x14ac:dyDescent="0.3">
      <c r="C411" s="8" t="s">
        <v>348</v>
      </c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AS411" s="138"/>
    </row>
    <row r="412" spans="3:45" hidden="1" x14ac:dyDescent="0.3">
      <c r="C412" s="8" t="s">
        <v>2340</v>
      </c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AS412" s="138"/>
    </row>
    <row r="413" spans="3:45" hidden="1" x14ac:dyDescent="0.3">
      <c r="C413" s="8" t="s">
        <v>168</v>
      </c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AS413" s="138"/>
    </row>
    <row r="414" spans="3:45" hidden="1" x14ac:dyDescent="0.3">
      <c r="C414" s="8" t="s">
        <v>169</v>
      </c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AS414" s="138"/>
    </row>
    <row r="415" spans="3:45" hidden="1" x14ac:dyDescent="0.3">
      <c r="C415" s="8" t="s">
        <v>170</v>
      </c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AS415" s="138"/>
    </row>
    <row r="416" spans="3:45" hidden="1" x14ac:dyDescent="0.3">
      <c r="C416" s="8" t="s">
        <v>171</v>
      </c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AS416" s="138"/>
    </row>
    <row r="417" spans="3:45" hidden="1" x14ac:dyDescent="0.3">
      <c r="C417" s="8" t="s">
        <v>172</v>
      </c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AS417" s="138"/>
    </row>
    <row r="418" spans="3:45" hidden="1" x14ac:dyDescent="0.3">
      <c r="C418" s="8" t="s">
        <v>2216</v>
      </c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AS418" s="138"/>
    </row>
    <row r="419" spans="3:45" hidden="1" x14ac:dyDescent="0.3">
      <c r="C419" s="8" t="s">
        <v>2220</v>
      </c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AS419" s="138"/>
    </row>
    <row r="420" spans="3:45" hidden="1" x14ac:dyDescent="0.3">
      <c r="C420" s="8" t="s">
        <v>326</v>
      </c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AS420" s="138"/>
    </row>
    <row r="421" spans="3:45" hidden="1" x14ac:dyDescent="0.3">
      <c r="C421" s="8" t="s">
        <v>2298</v>
      </c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AS421" s="138"/>
    </row>
    <row r="422" spans="3:45" hidden="1" x14ac:dyDescent="0.3">
      <c r="C422" s="8" t="s">
        <v>2707</v>
      </c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AS422" s="138"/>
    </row>
    <row r="423" spans="3:45" hidden="1" x14ac:dyDescent="0.3">
      <c r="C423" s="8" t="s">
        <v>173</v>
      </c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AS423" s="138"/>
    </row>
    <row r="424" spans="3:45" hidden="1" x14ac:dyDescent="0.3">
      <c r="C424" s="8" t="s">
        <v>2314</v>
      </c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AS424" s="138"/>
    </row>
    <row r="425" spans="3:45" hidden="1" x14ac:dyDescent="0.3">
      <c r="C425" s="8" t="s">
        <v>174</v>
      </c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AS425" s="138"/>
    </row>
    <row r="426" spans="3:45" hidden="1" x14ac:dyDescent="0.3">
      <c r="C426" s="8" t="s">
        <v>2715</v>
      </c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AS426" s="138"/>
    </row>
    <row r="427" spans="3:45" hidden="1" x14ac:dyDescent="0.3">
      <c r="C427" s="8" t="s">
        <v>0</v>
      </c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AS427" s="138"/>
    </row>
    <row r="428" spans="3:45" hidden="1" x14ac:dyDescent="0.3">
      <c r="C428" s="8" t="s">
        <v>175</v>
      </c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AS428" s="138"/>
    </row>
    <row r="429" spans="3:45" hidden="1" x14ac:dyDescent="0.3">
      <c r="C429" s="8" t="s">
        <v>2226</v>
      </c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AS429" s="138"/>
    </row>
    <row r="430" spans="3:45" hidden="1" x14ac:dyDescent="0.3">
      <c r="C430" s="8" t="s">
        <v>2231</v>
      </c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AS430" s="138"/>
    </row>
    <row r="431" spans="3:45" hidden="1" x14ac:dyDescent="0.3">
      <c r="C431" s="8" t="s">
        <v>176</v>
      </c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AS431" s="138"/>
    </row>
    <row r="432" spans="3:45" hidden="1" x14ac:dyDescent="0.3">
      <c r="C432" s="8" t="s">
        <v>2669</v>
      </c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AS432" s="138"/>
    </row>
    <row r="433" spans="3:45" hidden="1" x14ac:dyDescent="0.3">
      <c r="C433" s="8" t="s">
        <v>177</v>
      </c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AS433" s="138"/>
    </row>
    <row r="434" spans="3:45" hidden="1" x14ac:dyDescent="0.3">
      <c r="C434" s="8" t="s">
        <v>178</v>
      </c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AS434" s="138"/>
    </row>
    <row r="435" spans="3:45" hidden="1" x14ac:dyDescent="0.3">
      <c r="C435" s="8" t="s">
        <v>179</v>
      </c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AS435" s="138"/>
    </row>
    <row r="436" spans="3:45" hidden="1" x14ac:dyDescent="0.3">
      <c r="C436" s="8" t="s">
        <v>2724</v>
      </c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AS436" s="138"/>
    </row>
    <row r="437" spans="3:45" hidden="1" x14ac:dyDescent="0.3">
      <c r="C437" s="8" t="s">
        <v>648</v>
      </c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AS437" s="138"/>
    </row>
    <row r="438" spans="3:45" hidden="1" x14ac:dyDescent="0.3">
      <c r="C438" s="8" t="s">
        <v>3517</v>
      </c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AS438" s="138"/>
    </row>
    <row r="439" spans="3:45" hidden="1" x14ac:dyDescent="0.3">
      <c r="C439" s="8" t="s">
        <v>3698</v>
      </c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AS439" s="138"/>
    </row>
    <row r="440" spans="3:45" hidden="1" x14ac:dyDescent="0.3">
      <c r="C440" s="8" t="s">
        <v>1895</v>
      </c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AS440" s="138"/>
    </row>
    <row r="441" spans="3:45" hidden="1" x14ac:dyDescent="0.3">
      <c r="C441" s="8" t="s">
        <v>1903</v>
      </c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AS441" s="138"/>
    </row>
    <row r="442" spans="3:45" hidden="1" x14ac:dyDescent="0.3">
      <c r="C442" s="8" t="s">
        <v>338</v>
      </c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AS442" s="138"/>
    </row>
    <row r="443" spans="3:45" hidden="1" x14ac:dyDescent="0.3">
      <c r="C443" s="8" t="s">
        <v>1908</v>
      </c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AS443" s="138"/>
    </row>
    <row r="444" spans="3:45" hidden="1" x14ac:dyDescent="0.3">
      <c r="C444" s="8" t="s">
        <v>3738</v>
      </c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AS444" s="138"/>
    </row>
    <row r="445" spans="3:45" hidden="1" x14ac:dyDescent="0.3">
      <c r="C445" s="8" t="s">
        <v>180</v>
      </c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AS445" s="138"/>
    </row>
    <row r="446" spans="3:45" hidden="1" x14ac:dyDescent="0.3">
      <c r="C446" s="8" t="s">
        <v>181</v>
      </c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AS446" s="138"/>
    </row>
    <row r="447" spans="3:45" hidden="1" x14ac:dyDescent="0.3">
      <c r="C447" s="8" t="s">
        <v>182</v>
      </c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AS447" s="138"/>
    </row>
    <row r="448" spans="3:45" hidden="1" x14ac:dyDescent="0.3">
      <c r="C448" s="8" t="s">
        <v>183</v>
      </c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AS448" s="138"/>
    </row>
    <row r="449" spans="3:45" hidden="1" x14ac:dyDescent="0.3">
      <c r="C449" s="8" t="s">
        <v>184</v>
      </c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AS449" s="138"/>
    </row>
    <row r="450" spans="3:45" hidden="1" x14ac:dyDescent="0.3">
      <c r="C450" s="8" t="s">
        <v>2283</v>
      </c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AS450" s="138"/>
    </row>
    <row r="451" spans="3:45" hidden="1" x14ac:dyDescent="0.3">
      <c r="C451" s="8" t="s">
        <v>3158</v>
      </c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AS451" s="138"/>
    </row>
    <row r="452" spans="3:45" hidden="1" x14ac:dyDescent="0.3">
      <c r="C452" s="8" t="s">
        <v>185</v>
      </c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AS452" s="138"/>
    </row>
    <row r="453" spans="3:45" hidden="1" x14ac:dyDescent="0.3">
      <c r="C453" s="8" t="s">
        <v>186</v>
      </c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AS453" s="138"/>
    </row>
    <row r="454" spans="3:45" hidden="1" x14ac:dyDescent="0.3">
      <c r="C454" s="8" t="s">
        <v>1793</v>
      </c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AS454" s="138"/>
    </row>
    <row r="455" spans="3:45" hidden="1" x14ac:dyDescent="0.3">
      <c r="C455" s="8" t="s">
        <v>2733</v>
      </c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AS455" s="138"/>
    </row>
    <row r="456" spans="3:45" hidden="1" x14ac:dyDescent="0.3">
      <c r="C456" s="8" t="s">
        <v>187</v>
      </c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AS456" s="138"/>
    </row>
    <row r="457" spans="3:45" hidden="1" x14ac:dyDescent="0.3">
      <c r="C457" s="8" t="s">
        <v>188</v>
      </c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AS457" s="138"/>
    </row>
    <row r="458" spans="3:45" hidden="1" x14ac:dyDescent="0.3">
      <c r="C458" s="8" t="s">
        <v>2738</v>
      </c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AS458" s="138"/>
    </row>
    <row r="459" spans="3:45" hidden="1" x14ac:dyDescent="0.3">
      <c r="C459" s="8" t="s">
        <v>189</v>
      </c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AS459" s="138"/>
    </row>
    <row r="460" spans="3:45" hidden="1" x14ac:dyDescent="0.3">
      <c r="C460" s="8" t="s">
        <v>5191</v>
      </c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AS460" s="138"/>
    </row>
    <row r="461" spans="3:45" hidden="1" x14ac:dyDescent="0.3">
      <c r="C461" s="8" t="s">
        <v>190</v>
      </c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AS461" s="138"/>
    </row>
    <row r="462" spans="3:45" hidden="1" x14ac:dyDescent="0.3">
      <c r="C462" s="8" t="s">
        <v>191</v>
      </c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AS462" s="138"/>
    </row>
    <row r="463" spans="3:45" hidden="1" x14ac:dyDescent="0.3">
      <c r="C463" s="8" t="s">
        <v>2744</v>
      </c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AS463" s="138"/>
    </row>
    <row r="464" spans="3:45" hidden="1" x14ac:dyDescent="0.3">
      <c r="C464" s="8" t="s">
        <v>192</v>
      </c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AS464" s="138"/>
    </row>
    <row r="465" spans="3:45" hidden="1" x14ac:dyDescent="0.3">
      <c r="C465" s="8" t="s">
        <v>319</v>
      </c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AS465" s="138"/>
    </row>
    <row r="466" spans="3:45" hidden="1" x14ac:dyDescent="0.3">
      <c r="C466" s="8" t="s">
        <v>193</v>
      </c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AS466" s="138"/>
    </row>
    <row r="467" spans="3:45" hidden="1" x14ac:dyDescent="0.3">
      <c r="C467" s="8" t="s">
        <v>3182</v>
      </c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AS467" s="138"/>
    </row>
    <row r="468" spans="3:45" hidden="1" x14ac:dyDescent="0.3">
      <c r="C468" s="8" t="s">
        <v>2756</v>
      </c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AS468" s="138"/>
    </row>
    <row r="469" spans="3:45" hidden="1" x14ac:dyDescent="0.3">
      <c r="C469" s="8" t="s">
        <v>194</v>
      </c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AS469" s="138"/>
    </row>
    <row r="470" spans="3:45" hidden="1" x14ac:dyDescent="0.3">
      <c r="C470" s="8" t="s">
        <v>364</v>
      </c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AS470" s="138"/>
    </row>
    <row r="471" spans="3:45" hidden="1" x14ac:dyDescent="0.3">
      <c r="C471" s="8" t="s">
        <v>3096</v>
      </c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AS471" s="138"/>
    </row>
    <row r="472" spans="3:45" hidden="1" x14ac:dyDescent="0.3">
      <c r="C472" s="8" t="s">
        <v>2763</v>
      </c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AS472" s="138"/>
    </row>
    <row r="473" spans="3:45" hidden="1" x14ac:dyDescent="0.3">
      <c r="C473" s="8" t="s">
        <v>3218</v>
      </c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AS473" s="138"/>
    </row>
    <row r="474" spans="3:45" hidden="1" x14ac:dyDescent="0.3">
      <c r="C474" s="8" t="s">
        <v>341</v>
      </c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AS474" s="138"/>
    </row>
    <row r="475" spans="3:45" hidden="1" x14ac:dyDescent="0.3">
      <c r="C475" s="8" t="s">
        <v>323</v>
      </c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AS475" s="138"/>
    </row>
    <row r="476" spans="3:45" hidden="1" x14ac:dyDescent="0.3">
      <c r="C476" s="8" t="s">
        <v>3063</v>
      </c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AS476" s="138"/>
    </row>
    <row r="477" spans="3:45" hidden="1" x14ac:dyDescent="0.3">
      <c r="C477" s="8" t="s">
        <v>2638</v>
      </c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AS477" s="138"/>
    </row>
    <row r="478" spans="3:45" hidden="1" x14ac:dyDescent="0.3">
      <c r="C478" s="8" t="s">
        <v>195</v>
      </c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AS478" s="138"/>
    </row>
    <row r="479" spans="3:45" hidden="1" x14ac:dyDescent="0.3">
      <c r="C479" s="8" t="s">
        <v>196</v>
      </c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AS479" s="138"/>
    </row>
    <row r="480" spans="3:45" hidden="1" x14ac:dyDescent="0.3">
      <c r="C480" s="8" t="s">
        <v>3046</v>
      </c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AS480" s="138"/>
    </row>
    <row r="481" spans="3:45" hidden="1" x14ac:dyDescent="0.3">
      <c r="C481" s="8" t="s">
        <v>2776</v>
      </c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AS481" s="138"/>
    </row>
    <row r="482" spans="3:45" hidden="1" x14ac:dyDescent="0.3">
      <c r="C482" s="8" t="s">
        <v>368</v>
      </c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AS482" s="138"/>
    </row>
    <row r="483" spans="3:45" hidden="1" x14ac:dyDescent="0.3">
      <c r="C483" s="8" t="s">
        <v>197</v>
      </c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AS483" s="138"/>
    </row>
    <row r="484" spans="3:45" hidden="1" x14ac:dyDescent="0.3">
      <c r="C484" s="8" t="s">
        <v>3054</v>
      </c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AS484" s="138"/>
    </row>
    <row r="485" spans="3:45" hidden="1" x14ac:dyDescent="0.3">
      <c r="C485" s="8" t="s">
        <v>198</v>
      </c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AS485" s="138"/>
    </row>
    <row r="486" spans="3:45" hidden="1" x14ac:dyDescent="0.3">
      <c r="C486" s="8" t="s">
        <v>355</v>
      </c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AS486" s="138"/>
    </row>
    <row r="487" spans="3:45" hidden="1" x14ac:dyDescent="0.3">
      <c r="C487" s="8" t="s">
        <v>199</v>
      </c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AS487" s="138"/>
    </row>
    <row r="488" spans="3:45" hidden="1" x14ac:dyDescent="0.3">
      <c r="C488" s="8" t="s">
        <v>6479</v>
      </c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AS488" s="138"/>
    </row>
    <row r="489" spans="3:45" hidden="1" x14ac:dyDescent="0.3">
      <c r="C489" s="8" t="s">
        <v>3241</v>
      </c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AS489" s="138"/>
    </row>
    <row r="490" spans="3:45" hidden="1" x14ac:dyDescent="0.3">
      <c r="C490" s="8" t="s">
        <v>200</v>
      </c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AS490" s="138"/>
    </row>
    <row r="491" spans="3:45" hidden="1" x14ac:dyDescent="0.3">
      <c r="C491" s="8" t="s">
        <v>201</v>
      </c>
      <c r="D491" s="8"/>
      <c r="E491" s="8"/>
      <c r="F491" s="8"/>
      <c r="G491" s="8"/>
      <c r="H491" s="8"/>
      <c r="I491" s="8"/>
      <c r="J491" s="8"/>
      <c r="K491" s="8"/>
      <c r="L491" s="8"/>
      <c r="M491" s="8"/>
    </row>
    <row r="492" spans="3:45" hidden="1" x14ac:dyDescent="0.3">
      <c r="C492" s="8" t="s">
        <v>202</v>
      </c>
      <c r="D492" s="8"/>
      <c r="E492" s="8"/>
      <c r="F492" s="8"/>
      <c r="G492" s="8"/>
      <c r="H492" s="8"/>
      <c r="I492" s="8"/>
      <c r="J492" s="8"/>
      <c r="K492" s="8"/>
      <c r="L492" s="8"/>
      <c r="M492" s="8"/>
    </row>
    <row r="493" spans="3:45" hidden="1" x14ac:dyDescent="0.3">
      <c r="C493" s="8" t="s">
        <v>203</v>
      </c>
      <c r="D493" s="8"/>
      <c r="E493" s="8"/>
      <c r="F493" s="8"/>
      <c r="G493" s="8"/>
      <c r="H493" s="8"/>
      <c r="I493" s="8"/>
      <c r="J493" s="8"/>
      <c r="K493" s="8"/>
      <c r="L493" s="8"/>
      <c r="M493" s="8"/>
    </row>
    <row r="494" spans="3:45" hidden="1" x14ac:dyDescent="0.3">
      <c r="C494" s="8" t="s">
        <v>2784</v>
      </c>
      <c r="D494" s="8"/>
      <c r="E494" s="8"/>
      <c r="F494" s="8"/>
      <c r="G494" s="8"/>
      <c r="H494" s="8"/>
      <c r="I494" s="8"/>
      <c r="J494" s="8"/>
      <c r="K494" s="8"/>
      <c r="L494" s="8"/>
      <c r="M494" s="8"/>
    </row>
    <row r="495" spans="3:45" hidden="1" x14ac:dyDescent="0.3">
      <c r="C495" s="8" t="s">
        <v>3720</v>
      </c>
      <c r="D495" s="8"/>
      <c r="E495" s="8"/>
      <c r="F495" s="8"/>
      <c r="G495" s="8"/>
      <c r="H495" s="8"/>
      <c r="I495" s="8"/>
      <c r="J495" s="8"/>
      <c r="K495" s="8"/>
      <c r="L495" s="8"/>
      <c r="M495" s="8"/>
    </row>
    <row r="496" spans="3:45" hidden="1" x14ac:dyDescent="0.3">
      <c r="C496" s="8" t="s">
        <v>318</v>
      </c>
      <c r="D496" s="8"/>
      <c r="E496" s="8"/>
      <c r="F496" s="8"/>
      <c r="G496" s="8"/>
      <c r="H496" s="8"/>
      <c r="I496" s="8"/>
      <c r="J496" s="8"/>
      <c r="K496" s="8"/>
      <c r="L496" s="8"/>
      <c r="M496" s="8"/>
    </row>
    <row r="497" spans="3:13" hidden="1" x14ac:dyDescent="0.3">
      <c r="C497" s="8" t="s">
        <v>2237</v>
      </c>
      <c r="D497" s="8"/>
      <c r="E497" s="8"/>
      <c r="F497" s="8"/>
      <c r="G497" s="8"/>
      <c r="H497" s="8"/>
      <c r="I497" s="8"/>
      <c r="J497" s="8"/>
      <c r="K497" s="8"/>
      <c r="L497" s="8"/>
      <c r="M497" s="8"/>
    </row>
    <row r="498" spans="3:13" hidden="1" x14ac:dyDescent="0.3">
      <c r="C498" s="8" t="s">
        <v>204</v>
      </c>
      <c r="D498" s="8"/>
      <c r="E498" s="8"/>
      <c r="F498" s="8"/>
      <c r="G498" s="8"/>
      <c r="H498" s="8"/>
      <c r="I498" s="8"/>
      <c r="J498" s="8"/>
      <c r="K498" s="8"/>
      <c r="L498" s="8"/>
      <c r="M498" s="8"/>
    </row>
    <row r="499" spans="3:13" hidden="1" x14ac:dyDescent="0.3">
      <c r="C499" s="8" t="s">
        <v>205</v>
      </c>
      <c r="D499" s="8"/>
      <c r="E499" s="8"/>
      <c r="F499" s="8"/>
      <c r="G499" s="8"/>
      <c r="H499" s="8"/>
      <c r="I499" s="8"/>
      <c r="J499" s="8"/>
      <c r="K499" s="8"/>
      <c r="L499" s="8"/>
      <c r="M499" s="8"/>
    </row>
    <row r="500" spans="3:13" hidden="1" x14ac:dyDescent="0.3">
      <c r="C500" s="8" t="s">
        <v>340</v>
      </c>
      <c r="D500" s="8"/>
      <c r="E500" s="8"/>
      <c r="F500" s="8"/>
      <c r="G500" s="8"/>
      <c r="H500" s="8"/>
      <c r="I500" s="8"/>
      <c r="J500" s="8"/>
      <c r="K500" s="8"/>
      <c r="L500" s="8"/>
      <c r="M500" s="8"/>
    </row>
    <row r="501" spans="3:13" hidden="1" x14ac:dyDescent="0.3">
      <c r="C501" s="8" t="s">
        <v>206</v>
      </c>
      <c r="D501" s="8"/>
      <c r="E501" s="8"/>
      <c r="F501" s="8"/>
      <c r="G501" s="8"/>
      <c r="H501" s="8"/>
      <c r="I501" s="8"/>
      <c r="J501" s="8"/>
      <c r="K501" s="8"/>
      <c r="L501" s="8"/>
      <c r="M501" s="8"/>
    </row>
    <row r="502" spans="3:13" hidden="1" x14ac:dyDescent="0.3">
      <c r="C502" s="8" t="s">
        <v>207</v>
      </c>
      <c r="D502" s="8"/>
      <c r="E502" s="8"/>
      <c r="F502" s="8"/>
      <c r="G502" s="8"/>
      <c r="H502" s="8"/>
      <c r="I502" s="8"/>
      <c r="J502" s="8"/>
      <c r="K502" s="8"/>
      <c r="L502" s="8"/>
      <c r="M502" s="8"/>
    </row>
    <row r="503" spans="3:13" hidden="1" x14ac:dyDescent="0.3">
      <c r="C503" s="8" t="s">
        <v>6337</v>
      </c>
      <c r="D503" s="8"/>
      <c r="E503" s="8"/>
      <c r="F503" s="8"/>
      <c r="G503" s="8"/>
      <c r="H503" s="8"/>
      <c r="I503" s="8"/>
      <c r="J503" s="8"/>
      <c r="K503" s="8"/>
      <c r="L503" s="8"/>
      <c r="M503" s="8"/>
    </row>
    <row r="504" spans="3:13" hidden="1" x14ac:dyDescent="0.3">
      <c r="C504" s="8" t="s">
        <v>208</v>
      </c>
      <c r="D504" s="8"/>
      <c r="E504" s="8"/>
      <c r="F504" s="8"/>
      <c r="G504" s="8"/>
      <c r="H504" s="8"/>
      <c r="I504" s="8"/>
      <c r="J504" s="8"/>
      <c r="K504" s="8"/>
      <c r="L504" s="8"/>
      <c r="M504" s="8"/>
    </row>
    <row r="505" spans="3:13" hidden="1" x14ac:dyDescent="0.3">
      <c r="C505" s="8" t="s">
        <v>209</v>
      </c>
      <c r="D505" s="8"/>
      <c r="E505" s="8"/>
      <c r="F505" s="8"/>
      <c r="G505" s="8"/>
      <c r="H505" s="8"/>
      <c r="I505" s="8"/>
      <c r="J505" s="8"/>
      <c r="K505" s="8"/>
      <c r="L505" s="8"/>
      <c r="M505" s="8"/>
    </row>
    <row r="506" spans="3:13" hidden="1" x14ac:dyDescent="0.3">
      <c r="C506" s="8" t="s">
        <v>210</v>
      </c>
      <c r="D506" s="8"/>
      <c r="E506" s="8"/>
      <c r="F506" s="8"/>
      <c r="G506" s="8"/>
      <c r="H506" s="8"/>
      <c r="I506" s="8"/>
      <c r="J506" s="8"/>
      <c r="K506" s="8"/>
      <c r="L506" s="8"/>
      <c r="M506" s="8"/>
    </row>
    <row r="507" spans="3:13" hidden="1" x14ac:dyDescent="0.3">
      <c r="C507" s="8" t="s">
        <v>349</v>
      </c>
      <c r="D507" s="8"/>
      <c r="E507" s="8"/>
      <c r="F507" s="8"/>
      <c r="G507" s="8"/>
      <c r="H507" s="8"/>
      <c r="I507" s="8"/>
      <c r="J507" s="8"/>
      <c r="K507" s="8"/>
      <c r="L507" s="8"/>
      <c r="M507" s="8"/>
    </row>
    <row r="508" spans="3:13" hidden="1" x14ac:dyDescent="0.3">
      <c r="C508" s="8" t="s">
        <v>211</v>
      </c>
      <c r="D508" s="8"/>
      <c r="E508" s="8"/>
      <c r="F508" s="8"/>
      <c r="G508" s="8"/>
      <c r="H508" s="8"/>
      <c r="I508" s="8"/>
      <c r="J508" s="8"/>
      <c r="K508" s="8"/>
      <c r="L508" s="8"/>
      <c r="M508" s="8"/>
    </row>
    <row r="509" spans="3:13" hidden="1" x14ac:dyDescent="0.3">
      <c r="C509" s="8" t="s">
        <v>2805</v>
      </c>
      <c r="D509" s="8"/>
      <c r="E509" s="8"/>
      <c r="F509" s="8"/>
      <c r="G509" s="8"/>
      <c r="H509" s="8"/>
      <c r="I509" s="8"/>
      <c r="J509" s="8"/>
      <c r="K509" s="8"/>
      <c r="L509" s="8"/>
      <c r="M509" s="8"/>
    </row>
    <row r="510" spans="3:13" hidden="1" x14ac:dyDescent="0.3">
      <c r="C510" s="8" t="s">
        <v>359</v>
      </c>
      <c r="D510" s="8"/>
      <c r="E510" s="8"/>
      <c r="F510" s="8"/>
      <c r="G510" s="8"/>
      <c r="H510" s="8"/>
      <c r="I510" s="8"/>
      <c r="J510" s="8"/>
      <c r="K510" s="8"/>
      <c r="L510" s="8"/>
      <c r="M510" s="8"/>
    </row>
    <row r="511" spans="3:13" hidden="1" x14ac:dyDescent="0.3">
      <c r="C511" s="8" t="s">
        <v>212</v>
      </c>
      <c r="D511" s="8"/>
      <c r="E511" s="8"/>
      <c r="F511" s="8"/>
      <c r="G511" s="8"/>
      <c r="H511" s="8"/>
      <c r="I511" s="8"/>
      <c r="J511" s="8"/>
      <c r="K511" s="8"/>
      <c r="L511" s="8"/>
      <c r="M511" s="8"/>
    </row>
    <row r="512" spans="3:13" hidden="1" x14ac:dyDescent="0.3">
      <c r="C512" s="8" t="s">
        <v>213</v>
      </c>
      <c r="D512" s="8"/>
      <c r="E512" s="8"/>
      <c r="F512" s="8"/>
      <c r="G512" s="8"/>
      <c r="H512" s="8"/>
      <c r="I512" s="8"/>
      <c r="J512" s="8"/>
      <c r="K512" s="8"/>
      <c r="L512" s="8"/>
      <c r="M512" s="8"/>
    </row>
    <row r="513" spans="3:13" hidden="1" x14ac:dyDescent="0.3">
      <c r="C513" s="8" t="s">
        <v>214</v>
      </c>
      <c r="D513" s="8"/>
      <c r="E513" s="8"/>
      <c r="F513" s="8"/>
      <c r="G513" s="8"/>
      <c r="H513" s="8"/>
      <c r="I513" s="8"/>
      <c r="J513" s="8"/>
      <c r="K513" s="8"/>
      <c r="L513" s="8"/>
      <c r="M513" s="8"/>
    </row>
    <row r="514" spans="3:13" hidden="1" x14ac:dyDescent="0.3">
      <c r="C514" s="8" t="s">
        <v>2385</v>
      </c>
      <c r="D514" s="8"/>
      <c r="E514" s="8"/>
      <c r="F514" s="8"/>
      <c r="G514" s="8"/>
      <c r="H514" s="8"/>
      <c r="I514" s="8"/>
      <c r="J514" s="8"/>
      <c r="K514" s="8"/>
      <c r="L514" s="8"/>
      <c r="M514" s="8"/>
    </row>
    <row r="515" spans="3:13" hidden="1" x14ac:dyDescent="0.3">
      <c r="C515" s="8" t="s">
        <v>215</v>
      </c>
      <c r="D515" s="8"/>
      <c r="E515" s="8"/>
      <c r="F515" s="8"/>
      <c r="G515" s="8"/>
      <c r="H515" s="8"/>
      <c r="I515" s="8"/>
      <c r="J515" s="8"/>
      <c r="K515" s="8"/>
      <c r="L515" s="8"/>
      <c r="M515" s="8"/>
    </row>
    <row r="516" spans="3:13" hidden="1" x14ac:dyDescent="0.3">
      <c r="C516" s="8" t="s">
        <v>216</v>
      </c>
      <c r="D516" s="8"/>
      <c r="E516" s="8"/>
      <c r="F516" s="8"/>
      <c r="G516" s="8"/>
      <c r="H516" s="8"/>
      <c r="I516" s="8"/>
      <c r="J516" s="8"/>
      <c r="K516" s="8"/>
      <c r="L516" s="8"/>
      <c r="M516" s="8"/>
    </row>
    <row r="517" spans="3:13" hidden="1" x14ac:dyDescent="0.3">
      <c r="C517" s="8" t="s">
        <v>3509</v>
      </c>
      <c r="D517" s="8"/>
      <c r="E517" s="8"/>
      <c r="F517" s="8"/>
      <c r="G517" s="8"/>
      <c r="H517" s="8"/>
      <c r="I517" s="8"/>
      <c r="J517" s="8"/>
      <c r="K517" s="8"/>
      <c r="L517" s="8"/>
      <c r="M517" s="8"/>
    </row>
    <row r="518" spans="3:13" hidden="1" x14ac:dyDescent="0.3">
      <c r="C518" s="8" t="s">
        <v>217</v>
      </c>
      <c r="D518" s="8"/>
      <c r="E518" s="8"/>
      <c r="F518" s="8"/>
      <c r="G518" s="8"/>
      <c r="H518" s="8"/>
      <c r="I518" s="8"/>
      <c r="J518" s="8"/>
      <c r="K518" s="8"/>
      <c r="L518" s="8"/>
      <c r="M518" s="8"/>
    </row>
    <row r="519" spans="3:13" hidden="1" x14ac:dyDescent="0.3">
      <c r="C519" s="8" t="s">
        <v>2078</v>
      </c>
      <c r="D519" s="8"/>
      <c r="E519" s="8"/>
      <c r="F519" s="8"/>
      <c r="G519" s="8"/>
      <c r="H519" s="8"/>
      <c r="I519" s="8"/>
      <c r="J519" s="8"/>
      <c r="K519" s="8"/>
      <c r="L519" s="8"/>
      <c r="M519" s="8"/>
    </row>
    <row r="520" spans="3:13" hidden="1" x14ac:dyDescent="0.3">
      <c r="C520" s="8" t="s">
        <v>1919</v>
      </c>
      <c r="D520" s="8"/>
      <c r="E520" s="8"/>
      <c r="F520" s="8"/>
      <c r="G520" s="8"/>
      <c r="H520" s="8"/>
      <c r="I520" s="8"/>
      <c r="J520" s="8"/>
      <c r="K520" s="8"/>
      <c r="L520" s="8"/>
      <c r="M520" s="8"/>
    </row>
    <row r="521" spans="3:13" hidden="1" x14ac:dyDescent="0.3">
      <c r="C521" s="8" t="s">
        <v>1924</v>
      </c>
      <c r="D521" s="8"/>
      <c r="E521" s="8"/>
      <c r="F521" s="8"/>
      <c r="G521" s="8"/>
      <c r="H521" s="8"/>
      <c r="I521" s="8"/>
      <c r="J521" s="8"/>
      <c r="K521" s="8"/>
      <c r="L521" s="8"/>
      <c r="M521" s="8"/>
    </row>
    <row r="522" spans="3:13" hidden="1" x14ac:dyDescent="0.3">
      <c r="C522" s="8" t="s">
        <v>2083</v>
      </c>
      <c r="D522" s="8"/>
      <c r="E522" s="8"/>
      <c r="F522" s="8"/>
      <c r="G522" s="8"/>
      <c r="H522" s="8"/>
      <c r="I522" s="8"/>
      <c r="J522" s="8"/>
      <c r="K522" s="8"/>
      <c r="L522" s="8"/>
      <c r="M522" s="8"/>
    </row>
    <row r="523" spans="3:13" hidden="1" x14ac:dyDescent="0.3">
      <c r="C523" s="8" t="s">
        <v>1914</v>
      </c>
      <c r="D523" s="8"/>
      <c r="E523" s="8"/>
      <c r="F523" s="8"/>
      <c r="G523" s="8"/>
      <c r="H523" s="8"/>
      <c r="I523" s="8"/>
      <c r="J523" s="8"/>
      <c r="K523" s="8"/>
      <c r="L523" s="8"/>
      <c r="M523" s="8"/>
    </row>
    <row r="524" spans="3:13" hidden="1" x14ac:dyDescent="0.3">
      <c r="C524" s="8" t="s">
        <v>1929</v>
      </c>
      <c r="D524" s="8"/>
      <c r="E524" s="8"/>
      <c r="F524" s="8"/>
      <c r="G524" s="8"/>
      <c r="H524" s="8"/>
      <c r="I524" s="8"/>
      <c r="J524" s="8"/>
      <c r="K524" s="8"/>
      <c r="L524" s="8"/>
      <c r="M524" s="8"/>
    </row>
    <row r="525" spans="3:13" hidden="1" x14ac:dyDescent="0.3">
      <c r="C525" s="8" t="s">
        <v>1934</v>
      </c>
      <c r="D525" s="8"/>
      <c r="E525" s="8"/>
      <c r="F525" s="8"/>
      <c r="G525" s="8"/>
      <c r="H525" s="8"/>
      <c r="I525" s="8"/>
      <c r="J525" s="8"/>
      <c r="K525" s="8"/>
      <c r="L525" s="8"/>
      <c r="M525" s="8"/>
    </row>
    <row r="526" spans="3:13" hidden="1" x14ac:dyDescent="0.3">
      <c r="C526" s="8" t="s">
        <v>1939</v>
      </c>
      <c r="D526" s="8"/>
      <c r="E526" s="8"/>
      <c r="F526" s="8"/>
      <c r="G526" s="8"/>
      <c r="H526" s="8"/>
      <c r="I526" s="8"/>
      <c r="J526" s="8"/>
      <c r="K526" s="8"/>
      <c r="L526" s="8"/>
      <c r="M526" s="8"/>
    </row>
    <row r="527" spans="3:13" hidden="1" x14ac:dyDescent="0.3">
      <c r="C527" s="8" t="s">
        <v>325</v>
      </c>
      <c r="D527" s="8"/>
      <c r="E527" s="8"/>
      <c r="F527" s="8"/>
      <c r="G527" s="8"/>
      <c r="H527" s="8"/>
      <c r="I527" s="8"/>
      <c r="J527" s="8"/>
      <c r="K527" s="8"/>
      <c r="L527" s="8"/>
      <c r="M527" s="8"/>
    </row>
    <row r="528" spans="3:13" hidden="1" x14ac:dyDescent="0.3">
      <c r="C528" s="8" t="s">
        <v>2103</v>
      </c>
      <c r="D528" s="8"/>
      <c r="E528" s="8"/>
      <c r="F528" s="8"/>
      <c r="G528" s="8"/>
      <c r="H528" s="8"/>
      <c r="I528" s="8"/>
      <c r="J528" s="8"/>
      <c r="K528" s="8"/>
      <c r="L528" s="8"/>
      <c r="M528" s="8"/>
    </row>
    <row r="529" spans="3:13" hidden="1" x14ac:dyDescent="0.3">
      <c r="C529" s="8" t="s">
        <v>3732</v>
      </c>
      <c r="D529" s="8"/>
      <c r="E529" s="8"/>
      <c r="F529" s="8"/>
      <c r="G529" s="8"/>
      <c r="H529" s="8"/>
      <c r="I529" s="8"/>
      <c r="J529" s="8"/>
      <c r="K529" s="8"/>
      <c r="L529" s="8"/>
      <c r="M529" s="8"/>
    </row>
    <row r="530" spans="3:13" hidden="1" x14ac:dyDescent="0.3">
      <c r="C530" s="8" t="s">
        <v>3726</v>
      </c>
      <c r="D530" s="8"/>
      <c r="E530" s="8"/>
      <c r="F530" s="8"/>
      <c r="G530" s="8"/>
      <c r="H530" s="8"/>
      <c r="I530" s="8"/>
      <c r="J530" s="8"/>
      <c r="K530" s="8"/>
      <c r="L530" s="8"/>
      <c r="M530" s="8"/>
    </row>
    <row r="531" spans="3:13" hidden="1" x14ac:dyDescent="0.3">
      <c r="C531" s="8" t="s">
        <v>218</v>
      </c>
      <c r="D531" s="8"/>
      <c r="E531" s="8"/>
      <c r="F531" s="8"/>
      <c r="G531" s="8"/>
      <c r="H531" s="8"/>
      <c r="I531" s="8"/>
      <c r="J531" s="8"/>
      <c r="K531" s="8"/>
      <c r="L531" s="8"/>
      <c r="M531" s="8"/>
    </row>
    <row r="532" spans="3:13" hidden="1" x14ac:dyDescent="0.3">
      <c r="C532" s="8" t="s">
        <v>358</v>
      </c>
      <c r="D532" s="8"/>
      <c r="E532" s="8"/>
      <c r="F532" s="8"/>
      <c r="G532" s="8"/>
      <c r="H532" s="8"/>
      <c r="I532" s="8"/>
      <c r="J532" s="8"/>
      <c r="K532" s="8"/>
      <c r="L532" s="8"/>
      <c r="M532" s="8"/>
    </row>
    <row r="533" spans="3:13" hidden="1" x14ac:dyDescent="0.3">
      <c r="C533" s="8" t="s">
        <v>219</v>
      </c>
      <c r="D533" s="8"/>
      <c r="E533" s="8"/>
      <c r="F533" s="8"/>
      <c r="G533" s="8"/>
      <c r="H533" s="8"/>
      <c r="I533" s="8"/>
      <c r="J533" s="8"/>
      <c r="K533" s="8"/>
      <c r="L533" s="8"/>
      <c r="M533" s="8"/>
    </row>
    <row r="534" spans="3:13" hidden="1" x14ac:dyDescent="0.3">
      <c r="C534" s="8" t="s">
        <v>2308</v>
      </c>
      <c r="D534" s="8"/>
      <c r="E534" s="8"/>
      <c r="F534" s="8"/>
      <c r="G534" s="8"/>
      <c r="H534" s="8"/>
      <c r="I534" s="8"/>
      <c r="J534" s="8"/>
      <c r="K534" s="8"/>
      <c r="L534" s="8"/>
      <c r="M534" s="8"/>
    </row>
    <row r="535" spans="3:13" hidden="1" x14ac:dyDescent="0.3">
      <c r="C535" s="8" t="s">
        <v>2750</v>
      </c>
      <c r="D535" s="8"/>
      <c r="E535" s="8"/>
      <c r="F535" s="8"/>
      <c r="G535" s="8"/>
      <c r="H535" s="8"/>
      <c r="I535" s="8"/>
      <c r="J535" s="8"/>
      <c r="K535" s="8"/>
      <c r="L535" s="8"/>
      <c r="M535" s="8"/>
    </row>
    <row r="536" spans="3:13" hidden="1" x14ac:dyDescent="0.3">
      <c r="C536" s="8" t="s">
        <v>220</v>
      </c>
      <c r="D536" s="8"/>
      <c r="E536" s="8"/>
      <c r="F536" s="8"/>
      <c r="G536" s="8"/>
      <c r="H536" s="8"/>
      <c r="I536" s="8"/>
      <c r="J536" s="8"/>
      <c r="K536" s="8"/>
      <c r="L536" s="8"/>
      <c r="M536" s="8"/>
    </row>
    <row r="537" spans="3:13" hidden="1" x14ac:dyDescent="0.3">
      <c r="C537" s="8" t="s">
        <v>1945</v>
      </c>
      <c r="D537" s="8"/>
      <c r="E537" s="8"/>
      <c r="F537" s="8"/>
      <c r="G537" s="8"/>
      <c r="H537" s="8"/>
      <c r="I537" s="8"/>
      <c r="J537" s="8"/>
      <c r="K537" s="8"/>
      <c r="L537" s="8"/>
      <c r="M537" s="8"/>
    </row>
    <row r="538" spans="3:13" hidden="1" x14ac:dyDescent="0.3">
      <c r="C538" s="8" t="s">
        <v>1950</v>
      </c>
      <c r="D538" s="8"/>
      <c r="E538" s="8"/>
      <c r="F538" s="8"/>
      <c r="G538" s="8"/>
      <c r="H538" s="8"/>
      <c r="I538" s="8"/>
      <c r="J538" s="8"/>
      <c r="K538" s="8"/>
      <c r="L538" s="8"/>
      <c r="M538" s="8"/>
    </row>
    <row r="539" spans="3:13" hidden="1" x14ac:dyDescent="0.3">
      <c r="C539" s="8" t="s">
        <v>2818</v>
      </c>
      <c r="D539" s="8"/>
      <c r="E539" s="8"/>
      <c r="F539" s="8"/>
      <c r="G539" s="8"/>
      <c r="H539" s="8"/>
      <c r="I539" s="8"/>
      <c r="J539" s="8"/>
      <c r="K539" s="8"/>
      <c r="L539" s="8"/>
      <c r="M539" s="8"/>
    </row>
    <row r="540" spans="3:13" hidden="1" x14ac:dyDescent="0.3">
      <c r="C540" s="8" t="s">
        <v>3212</v>
      </c>
      <c r="D540" s="8"/>
      <c r="E540" s="8"/>
      <c r="F540" s="8"/>
      <c r="G540" s="8"/>
      <c r="H540" s="8"/>
      <c r="I540" s="8"/>
      <c r="J540" s="8"/>
      <c r="K540" s="8"/>
      <c r="L540" s="8"/>
      <c r="M540" s="8"/>
    </row>
    <row r="541" spans="3:13" hidden="1" x14ac:dyDescent="0.3">
      <c r="C541" s="8" t="s">
        <v>221</v>
      </c>
      <c r="D541" s="8"/>
      <c r="E541" s="8"/>
      <c r="F541" s="8"/>
      <c r="G541" s="8"/>
      <c r="H541" s="8"/>
      <c r="I541" s="8"/>
      <c r="J541" s="8"/>
      <c r="K541" s="8"/>
      <c r="L541" s="8"/>
      <c r="M541" s="8"/>
    </row>
    <row r="542" spans="3:13" hidden="1" x14ac:dyDescent="0.3">
      <c r="C542" s="8" t="s">
        <v>2824</v>
      </c>
      <c r="D542" s="8"/>
      <c r="E542" s="8"/>
      <c r="F542" s="8"/>
      <c r="G542" s="8"/>
      <c r="H542" s="8"/>
      <c r="I542" s="8"/>
      <c r="J542" s="8"/>
      <c r="K542" s="8"/>
      <c r="L542" s="8"/>
      <c r="M542" s="8"/>
    </row>
    <row r="543" spans="3:13" hidden="1" x14ac:dyDescent="0.3">
      <c r="C543" s="8" t="s">
        <v>2829</v>
      </c>
      <c r="D543" s="8"/>
      <c r="E543" s="8"/>
      <c r="F543" s="8"/>
      <c r="G543" s="8"/>
      <c r="H543" s="8"/>
      <c r="I543" s="8"/>
      <c r="J543" s="8"/>
      <c r="K543" s="8"/>
      <c r="L543" s="8"/>
      <c r="M543" s="8"/>
    </row>
    <row r="544" spans="3:13" hidden="1" x14ac:dyDescent="0.3">
      <c r="C544" s="8" t="s">
        <v>2834</v>
      </c>
      <c r="D544" s="8"/>
      <c r="E544" s="8"/>
      <c r="F544" s="8"/>
      <c r="G544" s="8"/>
      <c r="H544" s="8"/>
      <c r="I544" s="8"/>
      <c r="J544" s="8"/>
      <c r="K544" s="8"/>
      <c r="L544" s="8"/>
      <c r="M544" s="8"/>
    </row>
    <row r="545" spans="3:13" hidden="1" x14ac:dyDescent="0.3">
      <c r="C545" s="8" t="s">
        <v>222</v>
      </c>
      <c r="D545" s="8"/>
      <c r="E545" s="8"/>
      <c r="F545" s="8"/>
      <c r="G545" s="8"/>
      <c r="H545" s="8"/>
      <c r="I545" s="8"/>
      <c r="J545" s="8"/>
      <c r="K545" s="8"/>
      <c r="L545" s="8"/>
      <c r="M545" s="8"/>
    </row>
    <row r="546" spans="3:13" hidden="1" x14ac:dyDescent="0.3">
      <c r="C546" s="8" t="s">
        <v>3148</v>
      </c>
      <c r="D546" s="8"/>
      <c r="E546" s="8"/>
      <c r="F546" s="8"/>
      <c r="G546" s="8"/>
      <c r="H546" s="8"/>
      <c r="I546" s="8"/>
      <c r="J546" s="8"/>
      <c r="K546" s="8"/>
      <c r="L546" s="8"/>
      <c r="M546" s="8"/>
    </row>
    <row r="547" spans="3:13" hidden="1" x14ac:dyDescent="0.3">
      <c r="C547" s="8" t="s">
        <v>223</v>
      </c>
      <c r="D547" s="8"/>
      <c r="E547" s="8"/>
      <c r="F547" s="8"/>
      <c r="G547" s="8"/>
      <c r="H547" s="8"/>
      <c r="I547" s="8"/>
      <c r="J547" s="8"/>
      <c r="K547" s="8"/>
      <c r="L547" s="8"/>
      <c r="M547" s="8"/>
    </row>
    <row r="548" spans="3:13" hidden="1" x14ac:dyDescent="0.3">
      <c r="C548" s="8" t="s">
        <v>224</v>
      </c>
      <c r="D548" s="8"/>
      <c r="E548" s="8"/>
      <c r="F548" s="8"/>
      <c r="G548" s="8"/>
      <c r="H548" s="8"/>
      <c r="I548" s="8"/>
      <c r="J548" s="8"/>
      <c r="K548" s="8"/>
      <c r="L548" s="8"/>
      <c r="M548" s="8"/>
    </row>
    <row r="549" spans="3:13" hidden="1" x14ac:dyDescent="0.3">
      <c r="C549" s="8" t="s">
        <v>2844</v>
      </c>
      <c r="D549" s="8"/>
      <c r="E549" s="8"/>
      <c r="F549" s="8"/>
      <c r="G549" s="8"/>
      <c r="H549" s="8"/>
      <c r="I549" s="8"/>
      <c r="J549" s="8"/>
      <c r="K549" s="8"/>
      <c r="L549" s="8"/>
      <c r="M549" s="8"/>
    </row>
    <row r="550" spans="3:13" hidden="1" x14ac:dyDescent="0.3">
      <c r="C550" s="8" t="s">
        <v>225</v>
      </c>
      <c r="D550" s="8"/>
      <c r="E550" s="8"/>
      <c r="F550" s="8"/>
      <c r="G550" s="8"/>
      <c r="H550" s="8"/>
      <c r="I550" s="8"/>
      <c r="J550" s="8"/>
      <c r="K550" s="8"/>
      <c r="L550" s="8"/>
      <c r="M550" s="8"/>
    </row>
    <row r="551" spans="3:13" hidden="1" x14ac:dyDescent="0.3">
      <c r="C551" s="8" t="s">
        <v>2851</v>
      </c>
      <c r="D551" s="8"/>
      <c r="E551" s="8"/>
      <c r="F551" s="8"/>
      <c r="G551" s="8"/>
      <c r="H551" s="8"/>
      <c r="I551" s="8"/>
      <c r="J551" s="8"/>
      <c r="K551" s="8"/>
      <c r="L551" s="8"/>
      <c r="M551" s="8"/>
    </row>
    <row r="552" spans="3:13" hidden="1" x14ac:dyDescent="0.3">
      <c r="C552" s="8" t="s">
        <v>2856</v>
      </c>
      <c r="D552" s="8"/>
      <c r="E552" s="8"/>
      <c r="F552" s="8"/>
      <c r="G552" s="8"/>
      <c r="H552" s="8"/>
      <c r="I552" s="8"/>
      <c r="J552" s="8"/>
      <c r="K552" s="8"/>
      <c r="L552" s="8"/>
      <c r="M552" s="8"/>
    </row>
    <row r="553" spans="3:13" hidden="1" x14ac:dyDescent="0.3">
      <c r="C553" s="8" t="s">
        <v>226</v>
      </c>
      <c r="D553" s="8"/>
      <c r="E553" s="8"/>
      <c r="F553" s="8"/>
      <c r="G553" s="8"/>
      <c r="H553" s="8"/>
      <c r="I553" s="8"/>
      <c r="J553" s="8"/>
      <c r="K553" s="8"/>
      <c r="L553" s="8"/>
      <c r="M553" s="8"/>
    </row>
    <row r="554" spans="3:13" hidden="1" x14ac:dyDescent="0.3">
      <c r="C554" s="8" t="s">
        <v>2861</v>
      </c>
      <c r="D554" s="8"/>
      <c r="E554" s="8"/>
      <c r="F554" s="8"/>
      <c r="G554" s="8"/>
      <c r="H554" s="8"/>
      <c r="I554" s="8"/>
      <c r="J554" s="8"/>
      <c r="K554" s="8"/>
      <c r="L554" s="8"/>
      <c r="M554" s="8"/>
    </row>
    <row r="555" spans="3:13" hidden="1" x14ac:dyDescent="0.3">
      <c r="C555" s="8" t="s">
        <v>346</v>
      </c>
      <c r="D555" s="8"/>
      <c r="E555" s="8"/>
      <c r="F555" s="8"/>
      <c r="G555" s="8"/>
      <c r="H555" s="8"/>
      <c r="I555" s="8"/>
      <c r="J555" s="8"/>
      <c r="K555" s="8"/>
      <c r="L555" s="8"/>
      <c r="M555" s="8"/>
    </row>
    <row r="556" spans="3:13" hidden="1" x14ac:dyDescent="0.3">
      <c r="C556" s="8" t="s">
        <v>3256</v>
      </c>
      <c r="D556" s="8"/>
      <c r="E556" s="8"/>
      <c r="F556" s="8"/>
      <c r="G556" s="8"/>
      <c r="H556" s="8"/>
      <c r="I556" s="8"/>
      <c r="J556" s="8"/>
      <c r="K556" s="8"/>
      <c r="L556" s="8"/>
      <c r="M556" s="8"/>
    </row>
    <row r="557" spans="3:13" hidden="1" x14ac:dyDescent="0.3">
      <c r="C557" s="8" t="s">
        <v>324</v>
      </c>
      <c r="D557" s="8"/>
      <c r="E557" s="8"/>
      <c r="F557" s="8"/>
      <c r="G557" s="8"/>
      <c r="H557" s="8"/>
      <c r="I557" s="8"/>
      <c r="J557" s="8"/>
      <c r="K557" s="8"/>
      <c r="L557" s="8"/>
      <c r="M557" s="8"/>
    </row>
    <row r="558" spans="3:13" hidden="1" x14ac:dyDescent="0.3">
      <c r="C558" s="8" t="s">
        <v>227</v>
      </c>
      <c r="D558" s="8"/>
      <c r="E558" s="8"/>
      <c r="F558" s="8"/>
      <c r="G558" s="8"/>
      <c r="H558" s="8"/>
      <c r="I558" s="8"/>
      <c r="J558" s="8"/>
      <c r="K558" s="8"/>
      <c r="L558" s="8"/>
      <c r="M558" s="8"/>
    </row>
    <row r="559" spans="3:13" hidden="1" x14ac:dyDescent="0.3">
      <c r="C559" s="8" t="s">
        <v>2866</v>
      </c>
      <c r="D559" s="8"/>
      <c r="E559" s="8"/>
      <c r="F559" s="8"/>
      <c r="G559" s="8"/>
      <c r="H559" s="8"/>
      <c r="I559" s="8"/>
      <c r="J559" s="8"/>
      <c r="K559" s="8"/>
      <c r="L559" s="8"/>
      <c r="M559" s="8"/>
    </row>
    <row r="560" spans="3:13" hidden="1" x14ac:dyDescent="0.3">
      <c r="C560" s="8" t="s">
        <v>228</v>
      </c>
      <c r="D560" s="8"/>
      <c r="E560" s="8"/>
      <c r="F560" s="8"/>
      <c r="G560" s="8"/>
      <c r="H560" s="8"/>
      <c r="I560" s="8"/>
      <c r="J560" s="8"/>
      <c r="K560" s="8"/>
      <c r="L560" s="8"/>
      <c r="M560" s="8"/>
    </row>
    <row r="561" spans="3:13" hidden="1" x14ac:dyDescent="0.3">
      <c r="C561" s="8" t="s">
        <v>229</v>
      </c>
      <c r="D561" s="8"/>
      <c r="E561" s="8"/>
      <c r="F561" s="8"/>
      <c r="G561" s="8"/>
      <c r="H561" s="8"/>
      <c r="I561" s="8"/>
      <c r="J561" s="8"/>
      <c r="K561" s="8"/>
      <c r="L561" s="8"/>
      <c r="M561" s="8"/>
    </row>
    <row r="562" spans="3:13" hidden="1" x14ac:dyDescent="0.3">
      <c r="C562" s="8" t="s">
        <v>230</v>
      </c>
      <c r="D562" s="8"/>
      <c r="E562" s="8"/>
      <c r="F562" s="8"/>
      <c r="G562" s="8"/>
      <c r="H562" s="8"/>
      <c r="I562" s="8"/>
      <c r="J562" s="8"/>
      <c r="K562" s="8"/>
      <c r="L562" s="8"/>
      <c r="M562" s="8"/>
    </row>
    <row r="563" spans="3:13" hidden="1" x14ac:dyDescent="0.3">
      <c r="C563" s="8" t="s">
        <v>332</v>
      </c>
      <c r="D563" s="8"/>
      <c r="E563" s="8"/>
      <c r="F563" s="8"/>
      <c r="G563" s="8"/>
      <c r="H563" s="8"/>
      <c r="I563" s="8"/>
      <c r="J563" s="8"/>
      <c r="K563" s="8"/>
      <c r="L563" s="8"/>
      <c r="M563" s="8"/>
    </row>
    <row r="564" spans="3:13" hidden="1" x14ac:dyDescent="0.3">
      <c r="C564" s="8" t="s">
        <v>3564</v>
      </c>
      <c r="D564" s="8"/>
      <c r="E564" s="8"/>
      <c r="F564" s="8"/>
      <c r="G564" s="8"/>
      <c r="H564" s="8"/>
      <c r="I564" s="8"/>
      <c r="J564" s="8"/>
      <c r="K564" s="8"/>
      <c r="L564" s="8"/>
      <c r="M564" s="8"/>
    </row>
    <row r="565" spans="3:13" hidden="1" x14ac:dyDescent="0.3">
      <c r="C565" s="8" t="s">
        <v>1969</v>
      </c>
      <c r="D565" s="8"/>
      <c r="E565" s="8"/>
      <c r="F565" s="8"/>
      <c r="G565" s="8"/>
      <c r="H565" s="8"/>
      <c r="I565" s="8"/>
      <c r="J565" s="8"/>
      <c r="K565" s="8"/>
      <c r="L565" s="8"/>
      <c r="M565" s="8"/>
    </row>
    <row r="566" spans="3:13" hidden="1" x14ac:dyDescent="0.3">
      <c r="C566" s="8" t="s">
        <v>1958</v>
      </c>
      <c r="D566" s="8"/>
      <c r="E566" s="8"/>
      <c r="F566" s="8"/>
      <c r="G566" s="8"/>
      <c r="H566" s="8"/>
      <c r="I566" s="8"/>
      <c r="J566" s="8"/>
      <c r="K566" s="8"/>
      <c r="L566" s="8"/>
      <c r="M566" s="8"/>
    </row>
    <row r="567" spans="3:13" hidden="1" x14ac:dyDescent="0.3">
      <c r="C567" s="8" t="s">
        <v>372</v>
      </c>
      <c r="D567" s="8"/>
      <c r="E567" s="8"/>
      <c r="F567" s="8"/>
      <c r="G567" s="8"/>
      <c r="H567" s="8"/>
      <c r="I567" s="8"/>
      <c r="J567" s="8"/>
      <c r="K567" s="8"/>
      <c r="L567" s="8"/>
      <c r="M567" s="8"/>
    </row>
    <row r="568" spans="3:13" hidden="1" x14ac:dyDescent="0.3">
      <c r="C568" s="8" t="s">
        <v>1963</v>
      </c>
      <c r="D568" s="8"/>
      <c r="E568" s="8"/>
      <c r="F568" s="8"/>
      <c r="G568" s="8"/>
      <c r="H568" s="8"/>
      <c r="I568" s="8"/>
      <c r="J568" s="8"/>
      <c r="K568" s="8"/>
      <c r="L568" s="8"/>
      <c r="M568" s="8"/>
    </row>
    <row r="569" spans="3:13" hidden="1" x14ac:dyDescent="0.3">
      <c r="C569" s="8" t="s">
        <v>231</v>
      </c>
      <c r="D569" s="8"/>
      <c r="E569" s="8"/>
      <c r="F569" s="8"/>
      <c r="G569" s="8"/>
      <c r="H569" s="8"/>
      <c r="I569" s="8"/>
      <c r="J569" s="8"/>
      <c r="K569" s="8"/>
      <c r="L569" s="8"/>
      <c r="M569" s="8"/>
    </row>
    <row r="570" spans="3:13" hidden="1" x14ac:dyDescent="0.3">
      <c r="C570" s="8" t="s">
        <v>2296</v>
      </c>
      <c r="D570" s="8"/>
      <c r="E570" s="8"/>
      <c r="F570" s="8"/>
      <c r="G570" s="8"/>
      <c r="H570" s="8"/>
      <c r="I570" s="8"/>
      <c r="J570" s="8"/>
      <c r="K570" s="8"/>
      <c r="L570" s="8"/>
      <c r="M570" s="8"/>
    </row>
    <row r="571" spans="3:13" hidden="1" x14ac:dyDescent="0.3">
      <c r="C571" s="8" t="s">
        <v>2246</v>
      </c>
      <c r="D571" s="8"/>
      <c r="E571" s="8"/>
      <c r="F571" s="8"/>
      <c r="G571" s="8"/>
      <c r="H571" s="8"/>
      <c r="I571" s="8"/>
      <c r="J571" s="8"/>
      <c r="K571" s="8"/>
      <c r="L571" s="8"/>
      <c r="M571" s="8"/>
    </row>
    <row r="572" spans="3:13" hidden="1" x14ac:dyDescent="0.3">
      <c r="C572" s="8" t="s">
        <v>232</v>
      </c>
      <c r="D572" s="8"/>
      <c r="E572" s="8"/>
      <c r="F572" s="8"/>
      <c r="G572" s="8"/>
      <c r="H572" s="8"/>
      <c r="I572" s="8"/>
      <c r="J572" s="8"/>
      <c r="K572" s="8"/>
      <c r="L572" s="8"/>
      <c r="M572" s="8"/>
    </row>
    <row r="573" spans="3:13" hidden="1" x14ac:dyDescent="0.3">
      <c r="C573" s="8" t="s">
        <v>2839</v>
      </c>
      <c r="D573" s="8"/>
      <c r="E573" s="8"/>
      <c r="F573" s="8"/>
      <c r="G573" s="8"/>
      <c r="H573" s="8"/>
      <c r="I573" s="8"/>
      <c r="J573" s="8"/>
      <c r="K573" s="8"/>
      <c r="L573" s="8"/>
      <c r="M573" s="8"/>
    </row>
    <row r="574" spans="3:13" hidden="1" x14ac:dyDescent="0.3">
      <c r="C574" s="8" t="s">
        <v>233</v>
      </c>
      <c r="D574" s="8"/>
      <c r="E574" s="8"/>
      <c r="F574" s="8"/>
      <c r="G574" s="8"/>
      <c r="H574" s="8"/>
      <c r="I574" s="8"/>
      <c r="J574" s="8"/>
      <c r="K574" s="8"/>
      <c r="L574" s="8"/>
      <c r="M574" s="8"/>
    </row>
    <row r="575" spans="3:13" hidden="1" x14ac:dyDescent="0.3">
      <c r="C575" s="8" t="s">
        <v>316</v>
      </c>
      <c r="D575" s="8"/>
      <c r="E575" s="8"/>
      <c r="F575" s="8"/>
      <c r="G575" s="8"/>
      <c r="H575" s="8"/>
      <c r="I575" s="8"/>
      <c r="J575" s="8"/>
      <c r="K575" s="8"/>
      <c r="L575" s="8"/>
      <c r="M575" s="8"/>
    </row>
    <row r="576" spans="3:13" hidden="1" x14ac:dyDescent="0.3">
      <c r="C576" s="8" t="s">
        <v>312</v>
      </c>
      <c r="D576" s="8"/>
      <c r="E576" s="8"/>
      <c r="F576" s="8"/>
      <c r="G576" s="8"/>
      <c r="H576" s="8"/>
      <c r="I576" s="8"/>
      <c r="J576" s="8"/>
      <c r="K576" s="8"/>
      <c r="L576" s="8"/>
      <c r="M576" s="8"/>
    </row>
    <row r="577" spans="3:13" hidden="1" x14ac:dyDescent="0.3">
      <c r="C577" s="8" t="s">
        <v>2887</v>
      </c>
      <c r="D577" s="8"/>
      <c r="E577" s="8"/>
      <c r="F577" s="8"/>
      <c r="G577" s="8"/>
      <c r="H577" s="8"/>
      <c r="I577" s="8"/>
      <c r="J577" s="8"/>
      <c r="K577" s="8"/>
      <c r="L577" s="8"/>
      <c r="M577" s="8"/>
    </row>
    <row r="578" spans="3:13" hidden="1" x14ac:dyDescent="0.3">
      <c r="C578" s="8" t="s">
        <v>1974</v>
      </c>
      <c r="D578" s="8"/>
      <c r="E578" s="8"/>
      <c r="F578" s="8"/>
      <c r="G578" s="8"/>
      <c r="H578" s="8"/>
      <c r="I578" s="8"/>
      <c r="J578" s="8"/>
      <c r="K578" s="8"/>
      <c r="L578" s="8"/>
      <c r="M578" s="8"/>
    </row>
    <row r="579" spans="3:13" hidden="1" x14ac:dyDescent="0.3">
      <c r="C579" s="8" t="s">
        <v>2892</v>
      </c>
      <c r="D579" s="8"/>
      <c r="E579" s="8"/>
      <c r="F579" s="8"/>
      <c r="G579" s="8"/>
      <c r="H579" s="8"/>
      <c r="I579" s="8"/>
      <c r="J579" s="8"/>
      <c r="K579" s="8"/>
      <c r="L579" s="8"/>
      <c r="M579" s="8"/>
    </row>
    <row r="580" spans="3:13" hidden="1" x14ac:dyDescent="0.3">
      <c r="C580" s="8" t="s">
        <v>234</v>
      </c>
      <c r="D580" s="8"/>
      <c r="E580" s="8"/>
      <c r="F580" s="8"/>
      <c r="G580" s="8"/>
      <c r="H580" s="8"/>
      <c r="I580" s="8"/>
      <c r="J580" s="8"/>
      <c r="K580" s="8"/>
      <c r="L580" s="8"/>
      <c r="M580" s="8"/>
    </row>
    <row r="581" spans="3:13" hidden="1" x14ac:dyDescent="0.3">
      <c r="C581" s="8" t="s">
        <v>235</v>
      </c>
      <c r="D581" s="8"/>
      <c r="E581" s="8"/>
      <c r="F581" s="8"/>
      <c r="G581" s="8"/>
      <c r="H581" s="8"/>
      <c r="I581" s="8"/>
      <c r="J581" s="8"/>
      <c r="K581" s="8"/>
      <c r="L581" s="8"/>
      <c r="M581" s="8"/>
    </row>
    <row r="582" spans="3:13" hidden="1" x14ac:dyDescent="0.3">
      <c r="C582" s="8" t="s">
        <v>236</v>
      </c>
      <c r="D582" s="8"/>
      <c r="E582" s="8"/>
      <c r="F582" s="8"/>
      <c r="G582" s="8"/>
      <c r="H582" s="8"/>
      <c r="I582" s="8"/>
      <c r="J582" s="8"/>
      <c r="K582" s="8"/>
      <c r="L582" s="8"/>
      <c r="M582" s="8"/>
    </row>
    <row r="583" spans="3:13" hidden="1" x14ac:dyDescent="0.3">
      <c r="C583" s="8" t="s">
        <v>237</v>
      </c>
      <c r="D583" s="8"/>
      <c r="E583" s="8"/>
      <c r="F583" s="8"/>
      <c r="G583" s="8"/>
      <c r="H583" s="8"/>
      <c r="I583" s="8"/>
      <c r="J583" s="8"/>
      <c r="K583" s="8"/>
      <c r="L583" s="8"/>
      <c r="M583" s="8"/>
    </row>
    <row r="584" spans="3:13" hidden="1" x14ac:dyDescent="0.3">
      <c r="C584" s="8" t="s">
        <v>238</v>
      </c>
      <c r="D584" s="8"/>
      <c r="E584" s="8"/>
      <c r="F584" s="8"/>
      <c r="G584" s="8"/>
      <c r="H584" s="8"/>
      <c r="I584" s="8"/>
      <c r="J584" s="8"/>
      <c r="K584" s="8"/>
      <c r="L584" s="8"/>
      <c r="M584" s="8"/>
    </row>
    <row r="585" spans="3:13" hidden="1" x14ac:dyDescent="0.3">
      <c r="C585" s="8" t="s">
        <v>356</v>
      </c>
      <c r="D585" s="8"/>
      <c r="E585" s="8"/>
      <c r="F585" s="8"/>
      <c r="G585" s="8"/>
      <c r="H585" s="8"/>
      <c r="I585" s="8"/>
      <c r="J585" s="8"/>
      <c r="K585" s="8"/>
      <c r="L585" s="8"/>
      <c r="M585" s="8"/>
    </row>
    <row r="586" spans="3:13" hidden="1" x14ac:dyDescent="0.3">
      <c r="C586" s="8" t="s">
        <v>3583</v>
      </c>
      <c r="D586" s="8"/>
      <c r="E586" s="8"/>
      <c r="F586" s="8"/>
      <c r="G586" s="8"/>
      <c r="H586" s="8"/>
      <c r="I586" s="8"/>
      <c r="J586" s="8"/>
      <c r="K586" s="8"/>
      <c r="L586" s="8"/>
      <c r="M586" s="8"/>
    </row>
    <row r="587" spans="3:13" hidden="1" x14ac:dyDescent="0.3">
      <c r="C587" s="8" t="s">
        <v>2112</v>
      </c>
      <c r="D587" s="8"/>
      <c r="E587" s="8"/>
      <c r="F587" s="8"/>
      <c r="G587" s="8"/>
      <c r="H587" s="8"/>
      <c r="I587" s="8"/>
      <c r="J587" s="8"/>
      <c r="K587" s="8"/>
      <c r="L587" s="8"/>
      <c r="M587" s="8"/>
    </row>
    <row r="588" spans="3:13" hidden="1" x14ac:dyDescent="0.3">
      <c r="C588" s="8" t="s">
        <v>2152</v>
      </c>
      <c r="D588" s="8"/>
      <c r="E588" s="8"/>
      <c r="F588" s="8"/>
      <c r="G588" s="8"/>
      <c r="H588" s="8"/>
      <c r="I588" s="8"/>
      <c r="J588" s="8"/>
      <c r="K588" s="8"/>
      <c r="L588" s="8"/>
      <c r="M588" s="8"/>
    </row>
    <row r="589" spans="3:13" hidden="1" x14ac:dyDescent="0.3">
      <c r="C589" s="8" t="s">
        <v>239</v>
      </c>
      <c r="D589" s="8"/>
      <c r="E589" s="8"/>
      <c r="F589" s="8"/>
      <c r="G589" s="8"/>
      <c r="H589" s="8"/>
      <c r="I589" s="8"/>
      <c r="J589" s="8"/>
      <c r="K589" s="8"/>
      <c r="L589" s="8"/>
      <c r="M589" s="8"/>
    </row>
    <row r="590" spans="3:13" hidden="1" x14ac:dyDescent="0.3">
      <c r="C590" s="8" t="s">
        <v>2902</v>
      </c>
      <c r="D590" s="8"/>
      <c r="E590" s="8"/>
      <c r="F590" s="8"/>
      <c r="G590" s="8"/>
      <c r="H590" s="8"/>
      <c r="I590" s="8"/>
      <c r="J590" s="8"/>
      <c r="K590" s="8"/>
      <c r="L590" s="8"/>
      <c r="M590" s="8"/>
    </row>
    <row r="591" spans="3:13" hidden="1" x14ac:dyDescent="0.3">
      <c r="C591" s="8" t="s">
        <v>240</v>
      </c>
      <c r="D591" s="8"/>
      <c r="E591" s="8"/>
      <c r="F591" s="8"/>
      <c r="G591" s="8"/>
      <c r="H591" s="8"/>
      <c r="I591" s="8"/>
      <c r="J591" s="8"/>
      <c r="K591" s="8"/>
      <c r="L591" s="8"/>
      <c r="M591" s="8"/>
    </row>
    <row r="592" spans="3:13" hidden="1" x14ac:dyDescent="0.3">
      <c r="C592" s="8" t="s">
        <v>241</v>
      </c>
      <c r="D592" s="8"/>
      <c r="E592" s="8"/>
      <c r="F592" s="8"/>
      <c r="G592" s="8"/>
      <c r="H592" s="8"/>
      <c r="I592" s="8"/>
      <c r="J592" s="8"/>
      <c r="K592" s="8"/>
      <c r="L592" s="8"/>
      <c r="M592" s="8"/>
    </row>
    <row r="593" spans="3:13" hidden="1" x14ac:dyDescent="0.3">
      <c r="C593" s="8" t="s">
        <v>335</v>
      </c>
      <c r="D593" s="8"/>
      <c r="E593" s="8"/>
      <c r="F593" s="8"/>
      <c r="G593" s="8"/>
      <c r="H593" s="8"/>
      <c r="I593" s="8"/>
      <c r="J593" s="8"/>
      <c r="K593" s="8"/>
      <c r="L593" s="8"/>
      <c r="M593" s="8"/>
    </row>
    <row r="594" spans="3:13" hidden="1" x14ac:dyDescent="0.3">
      <c r="C594" s="8" t="s">
        <v>242</v>
      </c>
      <c r="D594" s="8"/>
      <c r="E594" s="8"/>
      <c r="F594" s="8"/>
      <c r="G594" s="8"/>
      <c r="H594" s="8"/>
      <c r="I594" s="8"/>
      <c r="J594" s="8"/>
      <c r="K594" s="8"/>
      <c r="L594" s="8"/>
      <c r="M594" s="8"/>
    </row>
    <row r="595" spans="3:13" hidden="1" x14ac:dyDescent="0.3">
      <c r="C595" s="8" t="s">
        <v>243</v>
      </c>
      <c r="D595" s="8"/>
      <c r="E595" s="8"/>
      <c r="F595" s="8"/>
      <c r="G595" s="8"/>
      <c r="H595" s="8"/>
      <c r="I595" s="8"/>
      <c r="J595" s="8"/>
      <c r="K595" s="8"/>
      <c r="L595" s="8"/>
      <c r="M595" s="8"/>
    </row>
    <row r="596" spans="3:13" hidden="1" x14ac:dyDescent="0.3">
      <c r="C596" s="8" t="s">
        <v>2910</v>
      </c>
      <c r="D596" s="8"/>
      <c r="E596" s="8"/>
      <c r="F596" s="8"/>
      <c r="G596" s="8"/>
      <c r="H596" s="8"/>
      <c r="I596" s="8"/>
      <c r="J596" s="8"/>
      <c r="K596" s="8"/>
      <c r="L596" s="8"/>
      <c r="M596" s="8"/>
    </row>
    <row r="597" spans="3:13" hidden="1" x14ac:dyDescent="0.3">
      <c r="C597" s="8" t="s">
        <v>244</v>
      </c>
      <c r="D597" s="8"/>
      <c r="E597" s="8"/>
      <c r="F597" s="8"/>
      <c r="G597" s="8"/>
      <c r="H597" s="8"/>
      <c r="I597" s="8"/>
      <c r="J597" s="8"/>
      <c r="K597" s="8"/>
      <c r="L597" s="8"/>
      <c r="M597" s="8"/>
    </row>
    <row r="598" spans="3:13" hidden="1" x14ac:dyDescent="0.3">
      <c r="C598" s="8" t="s">
        <v>245</v>
      </c>
      <c r="D598" s="8"/>
      <c r="E598" s="8"/>
      <c r="F598" s="8"/>
      <c r="G598" s="8"/>
      <c r="H598" s="8"/>
      <c r="I598" s="8"/>
      <c r="J598" s="8"/>
      <c r="K598" s="8"/>
      <c r="L598" s="8"/>
      <c r="M598" s="8"/>
    </row>
    <row r="599" spans="3:13" hidden="1" x14ac:dyDescent="0.3">
      <c r="C599" s="8" t="s">
        <v>246</v>
      </c>
      <c r="D599" s="8"/>
      <c r="E599" s="8"/>
      <c r="F599" s="8"/>
      <c r="G599" s="8"/>
      <c r="H599" s="8"/>
      <c r="I599" s="8"/>
      <c r="J599" s="8"/>
      <c r="K599" s="8"/>
      <c r="L599" s="8"/>
      <c r="M599" s="8"/>
    </row>
    <row r="600" spans="3:13" hidden="1" x14ac:dyDescent="0.3">
      <c r="C600" s="8" t="s">
        <v>247</v>
      </c>
      <c r="D600" s="8"/>
      <c r="E600" s="8"/>
      <c r="F600" s="8"/>
      <c r="G600" s="8"/>
      <c r="H600" s="8"/>
      <c r="I600" s="8"/>
      <c r="J600" s="8"/>
      <c r="K600" s="8"/>
      <c r="L600" s="8"/>
      <c r="M600" s="8"/>
    </row>
    <row r="601" spans="3:13" hidden="1" x14ac:dyDescent="0.3">
      <c r="C601" s="8" t="s">
        <v>2158</v>
      </c>
      <c r="D601" s="8"/>
      <c r="E601" s="8"/>
      <c r="F601" s="8"/>
      <c r="G601" s="8"/>
      <c r="H601" s="8"/>
      <c r="I601" s="8"/>
      <c r="J601" s="8"/>
      <c r="K601" s="8"/>
      <c r="L601" s="8"/>
      <c r="M601" s="8"/>
    </row>
    <row r="602" spans="3:13" hidden="1" x14ac:dyDescent="0.3">
      <c r="C602" s="8" t="s">
        <v>3153</v>
      </c>
      <c r="D602" s="8"/>
      <c r="E602" s="8"/>
      <c r="F602" s="8"/>
      <c r="G602" s="8"/>
      <c r="H602" s="8"/>
      <c r="I602" s="8"/>
      <c r="J602" s="8"/>
      <c r="K602" s="8"/>
      <c r="L602" s="8"/>
      <c r="M602" s="8"/>
    </row>
    <row r="603" spans="3:13" hidden="1" x14ac:dyDescent="0.3">
      <c r="C603" s="8" t="s">
        <v>334</v>
      </c>
      <c r="D603" s="8"/>
      <c r="E603" s="8"/>
      <c r="F603" s="8"/>
      <c r="G603" s="8"/>
      <c r="H603" s="8"/>
      <c r="I603" s="8"/>
      <c r="J603" s="8"/>
      <c r="K603" s="8"/>
      <c r="L603" s="8"/>
      <c r="M603" s="8"/>
    </row>
    <row r="604" spans="3:13" hidden="1" x14ac:dyDescent="0.3">
      <c r="C604" s="8" t="s">
        <v>2186</v>
      </c>
      <c r="D604" s="8"/>
      <c r="E604" s="8"/>
      <c r="F604" s="8"/>
      <c r="G604" s="8"/>
      <c r="H604" s="8"/>
      <c r="I604" s="8"/>
      <c r="J604" s="8"/>
      <c r="K604" s="8"/>
      <c r="L604" s="8"/>
      <c r="M604" s="8"/>
    </row>
    <row r="605" spans="3:13" hidden="1" x14ac:dyDescent="0.3">
      <c r="C605" s="8" t="s">
        <v>248</v>
      </c>
      <c r="D605" s="8"/>
      <c r="E605" s="8"/>
      <c r="F605" s="8"/>
      <c r="G605" s="8"/>
      <c r="H605" s="8"/>
      <c r="I605" s="8"/>
      <c r="J605" s="8"/>
      <c r="K605" s="8"/>
      <c r="L605" s="8"/>
      <c r="M605" s="8"/>
    </row>
    <row r="606" spans="3:13" hidden="1" x14ac:dyDescent="0.3">
      <c r="C606" s="8" t="s">
        <v>249</v>
      </c>
      <c r="D606" s="8"/>
      <c r="E606" s="8"/>
      <c r="F606" s="8"/>
      <c r="G606" s="8"/>
      <c r="H606" s="8"/>
      <c r="I606" s="8"/>
      <c r="J606" s="8"/>
      <c r="K606" s="8"/>
      <c r="L606" s="8"/>
      <c r="M606" s="8"/>
    </row>
    <row r="607" spans="3:13" hidden="1" x14ac:dyDescent="0.3">
      <c r="C607" s="8" t="s">
        <v>366</v>
      </c>
      <c r="D607" s="8"/>
      <c r="E607" s="8"/>
      <c r="F607" s="8"/>
      <c r="G607" s="8"/>
      <c r="H607" s="8"/>
      <c r="I607" s="8"/>
      <c r="J607" s="8"/>
      <c r="K607" s="8"/>
      <c r="L607" s="8"/>
      <c r="M607" s="8"/>
    </row>
    <row r="608" spans="3:13" hidden="1" x14ac:dyDescent="0.3">
      <c r="C608" s="8" t="s">
        <v>327</v>
      </c>
      <c r="D608" s="8"/>
      <c r="E608" s="8"/>
      <c r="F608" s="8"/>
      <c r="G608" s="8"/>
      <c r="H608" s="8"/>
      <c r="I608" s="8"/>
      <c r="J608" s="8"/>
      <c r="K608" s="8"/>
      <c r="L608" s="8"/>
      <c r="M608" s="8"/>
    </row>
    <row r="609" spans="3:13" hidden="1" x14ac:dyDescent="0.3">
      <c r="C609" s="8" t="s">
        <v>3075</v>
      </c>
      <c r="D609" s="8"/>
      <c r="E609" s="8"/>
      <c r="F609" s="8"/>
      <c r="G609" s="8"/>
      <c r="H609" s="8"/>
      <c r="I609" s="8"/>
      <c r="J609" s="8"/>
      <c r="K609" s="8"/>
      <c r="L609" s="8"/>
      <c r="M609" s="8"/>
    </row>
    <row r="610" spans="3:13" hidden="1" x14ac:dyDescent="0.3">
      <c r="C610" s="8" t="s">
        <v>250</v>
      </c>
      <c r="D610" s="8"/>
      <c r="E610" s="8"/>
      <c r="F610" s="8"/>
      <c r="G610" s="8"/>
      <c r="H610" s="8"/>
      <c r="I610" s="8"/>
      <c r="J610" s="8"/>
      <c r="K610" s="8"/>
      <c r="L610" s="8"/>
      <c r="M610" s="8"/>
    </row>
    <row r="611" spans="3:13" hidden="1" x14ac:dyDescent="0.3">
      <c r="C611" s="8" t="s">
        <v>2877</v>
      </c>
      <c r="D611" s="8"/>
      <c r="E611" s="8"/>
      <c r="F611" s="8"/>
      <c r="G611" s="8"/>
      <c r="H611" s="8"/>
      <c r="I611" s="8"/>
      <c r="J611" s="8"/>
      <c r="K611" s="8"/>
      <c r="L611" s="8"/>
      <c r="M611" s="8"/>
    </row>
    <row r="612" spans="3:13" hidden="1" x14ac:dyDescent="0.3">
      <c r="C612" s="8" t="s">
        <v>347</v>
      </c>
      <c r="D612" s="8"/>
      <c r="E612" s="8"/>
      <c r="F612" s="8"/>
      <c r="G612" s="8"/>
      <c r="H612" s="8"/>
      <c r="I612" s="8"/>
      <c r="J612" s="8"/>
      <c r="K612" s="8"/>
      <c r="L612" s="8"/>
      <c r="M612" s="8"/>
    </row>
    <row r="613" spans="3:13" hidden="1" x14ac:dyDescent="0.3">
      <c r="C613" s="8" t="s">
        <v>357</v>
      </c>
      <c r="D613" s="8"/>
      <c r="E613" s="8"/>
      <c r="F613" s="8"/>
      <c r="G613" s="8"/>
      <c r="H613" s="8"/>
      <c r="I613" s="8"/>
      <c r="J613" s="8"/>
      <c r="K613" s="8"/>
      <c r="L613" s="8"/>
      <c r="M613" s="8"/>
    </row>
    <row r="614" spans="3:13" hidden="1" x14ac:dyDescent="0.3">
      <c r="C614" s="8" t="s">
        <v>251</v>
      </c>
      <c r="D614" s="8"/>
      <c r="E614" s="8"/>
      <c r="F614" s="8"/>
      <c r="G614" s="8"/>
      <c r="H614" s="8"/>
      <c r="I614" s="8"/>
      <c r="J614" s="8"/>
      <c r="K614" s="8"/>
      <c r="L614" s="8"/>
      <c r="M614" s="8"/>
    </row>
    <row r="615" spans="3:13" hidden="1" x14ac:dyDescent="0.3">
      <c r="C615" s="8" t="s">
        <v>252</v>
      </c>
      <c r="D615" s="8"/>
      <c r="E615" s="8"/>
      <c r="F615" s="8"/>
      <c r="G615" s="8"/>
      <c r="H615" s="8"/>
      <c r="I615" s="8"/>
      <c r="J615" s="8"/>
      <c r="K615" s="8"/>
      <c r="L615" s="8"/>
      <c r="M615" s="8"/>
    </row>
    <row r="616" spans="3:13" hidden="1" x14ac:dyDescent="0.3">
      <c r="C616" s="8" t="s">
        <v>253</v>
      </c>
      <c r="D616" s="8"/>
      <c r="E616" s="8"/>
      <c r="F616" s="8"/>
      <c r="G616" s="8"/>
      <c r="H616" s="8"/>
      <c r="I616" s="8"/>
      <c r="J616" s="8"/>
      <c r="K616" s="8"/>
      <c r="L616" s="8"/>
      <c r="M616" s="8"/>
    </row>
    <row r="617" spans="3:13" hidden="1" x14ac:dyDescent="0.3">
      <c r="C617" s="8" t="s">
        <v>337</v>
      </c>
      <c r="D617" s="8"/>
      <c r="E617" s="8"/>
      <c r="F617" s="8"/>
      <c r="G617" s="8"/>
      <c r="H617" s="8"/>
      <c r="I617" s="8"/>
      <c r="J617" s="8"/>
      <c r="K617" s="8"/>
      <c r="L617" s="8"/>
      <c r="M617" s="8"/>
    </row>
    <row r="618" spans="3:13" hidden="1" x14ac:dyDescent="0.3">
      <c r="C618" s="8" t="s">
        <v>254</v>
      </c>
      <c r="D618" s="8"/>
      <c r="E618" s="8"/>
      <c r="F618" s="8"/>
      <c r="G618" s="8"/>
      <c r="H618" s="8"/>
      <c r="I618" s="8"/>
      <c r="J618" s="8"/>
      <c r="K618" s="8"/>
      <c r="L618" s="8"/>
      <c r="M618" s="8"/>
    </row>
    <row r="619" spans="3:13" hidden="1" x14ac:dyDescent="0.3">
      <c r="C619" s="8" t="s">
        <v>2924</v>
      </c>
      <c r="D619" s="8"/>
      <c r="E619" s="8"/>
      <c r="F619" s="8"/>
      <c r="G619" s="8"/>
      <c r="H619" s="8"/>
      <c r="I619" s="8"/>
      <c r="J619" s="8"/>
      <c r="K619" s="8"/>
      <c r="L619" s="8"/>
      <c r="M619" s="8"/>
    </row>
    <row r="620" spans="3:13" hidden="1" x14ac:dyDescent="0.3">
      <c r="C620" s="8" t="s">
        <v>2929</v>
      </c>
      <c r="D620" s="8"/>
      <c r="E620" s="8"/>
      <c r="F620" s="8"/>
      <c r="G620" s="8"/>
      <c r="H620" s="8"/>
      <c r="I620" s="8"/>
      <c r="J620" s="8"/>
      <c r="K620" s="8"/>
      <c r="L620" s="8"/>
      <c r="M620" s="8"/>
    </row>
    <row r="621" spans="3:13" hidden="1" x14ac:dyDescent="0.3">
      <c r="C621" s="8" t="s">
        <v>255</v>
      </c>
      <c r="D621" s="8"/>
      <c r="E621" s="8"/>
      <c r="F621" s="8"/>
      <c r="G621" s="8"/>
      <c r="H621" s="8"/>
      <c r="I621" s="8"/>
      <c r="J621" s="8"/>
      <c r="K621" s="8"/>
      <c r="L621" s="8"/>
      <c r="M621" s="8"/>
    </row>
    <row r="622" spans="3:13" hidden="1" x14ac:dyDescent="0.3">
      <c r="C622" s="8" t="s">
        <v>256</v>
      </c>
      <c r="D622" s="8"/>
      <c r="E622" s="8"/>
      <c r="F622" s="8"/>
      <c r="G622" s="8"/>
      <c r="H622" s="8"/>
      <c r="I622" s="8"/>
      <c r="J622" s="8"/>
      <c r="K622" s="8"/>
      <c r="L622" s="8"/>
      <c r="M622" s="8"/>
    </row>
    <row r="623" spans="3:13" hidden="1" x14ac:dyDescent="0.3">
      <c r="C623" s="8" t="s">
        <v>257</v>
      </c>
      <c r="D623" s="8"/>
      <c r="E623" s="8"/>
      <c r="F623" s="8"/>
      <c r="G623" s="8"/>
      <c r="H623" s="8"/>
      <c r="I623" s="8"/>
      <c r="J623" s="8"/>
      <c r="K623" s="8"/>
      <c r="L623" s="8"/>
      <c r="M623" s="8"/>
    </row>
    <row r="624" spans="3:13" hidden="1" x14ac:dyDescent="0.3">
      <c r="C624" s="8" t="s">
        <v>2252</v>
      </c>
      <c r="D624" s="8"/>
      <c r="E624" s="8"/>
      <c r="F624" s="8"/>
      <c r="G624" s="8"/>
      <c r="H624" s="8"/>
      <c r="I624" s="8"/>
      <c r="J624" s="8"/>
      <c r="K624" s="8"/>
      <c r="L624" s="8"/>
      <c r="M624" s="8"/>
    </row>
    <row r="625" spans="3:13" hidden="1" x14ac:dyDescent="0.3">
      <c r="C625" s="8" t="s">
        <v>369</v>
      </c>
      <c r="D625" s="8"/>
      <c r="E625" s="8"/>
      <c r="F625" s="8"/>
      <c r="G625" s="8"/>
      <c r="H625" s="8"/>
      <c r="I625" s="8"/>
      <c r="J625" s="8"/>
      <c r="K625" s="8"/>
      <c r="L625" s="8"/>
      <c r="M625" s="8"/>
    </row>
    <row r="626" spans="3:13" hidden="1" x14ac:dyDescent="0.3">
      <c r="C626" s="8" t="s">
        <v>258</v>
      </c>
      <c r="D626" s="8"/>
      <c r="E626" s="8"/>
      <c r="F626" s="8"/>
      <c r="G626" s="8"/>
      <c r="H626" s="8"/>
      <c r="I626" s="8"/>
      <c r="J626" s="8"/>
      <c r="K626" s="8"/>
      <c r="L626" s="8"/>
      <c r="M626" s="8"/>
    </row>
    <row r="627" spans="3:13" hidden="1" x14ac:dyDescent="0.3">
      <c r="C627" s="8" t="s">
        <v>1989</v>
      </c>
      <c r="D627" s="8"/>
      <c r="E627" s="8"/>
      <c r="F627" s="8"/>
      <c r="G627" s="8"/>
      <c r="H627" s="8"/>
      <c r="I627" s="8"/>
      <c r="J627" s="8"/>
      <c r="K627" s="8"/>
      <c r="L627" s="8"/>
      <c r="M627" s="8"/>
    </row>
    <row r="628" spans="3:13" hidden="1" x14ac:dyDescent="0.3">
      <c r="C628" s="8" t="s">
        <v>1985</v>
      </c>
      <c r="D628" s="8"/>
      <c r="E628" s="8"/>
      <c r="F628" s="8"/>
      <c r="G628" s="8"/>
      <c r="H628" s="8"/>
      <c r="I628" s="8"/>
      <c r="J628" s="8"/>
      <c r="K628" s="8"/>
      <c r="L628" s="8"/>
      <c r="M628" s="8"/>
    </row>
    <row r="629" spans="3:13" hidden="1" x14ac:dyDescent="0.3">
      <c r="C629" s="8" t="s">
        <v>1994</v>
      </c>
      <c r="D629" s="8"/>
      <c r="E629" s="8"/>
      <c r="F629" s="8"/>
      <c r="G629" s="8"/>
      <c r="H629" s="8"/>
      <c r="I629" s="8"/>
      <c r="J629" s="8"/>
      <c r="K629" s="8"/>
      <c r="L629" s="8"/>
      <c r="M629" s="8"/>
    </row>
    <row r="630" spans="3:13" hidden="1" x14ac:dyDescent="0.3">
      <c r="C630" s="8" t="s">
        <v>259</v>
      </c>
      <c r="D630" s="8"/>
      <c r="E630" s="8"/>
      <c r="F630" s="8"/>
      <c r="G630" s="8"/>
      <c r="H630" s="8"/>
      <c r="I630" s="8"/>
      <c r="J630" s="8"/>
      <c r="K630" s="8"/>
      <c r="L630" s="8"/>
      <c r="M630" s="8"/>
    </row>
    <row r="631" spans="3:13" hidden="1" x14ac:dyDescent="0.3">
      <c r="C631" s="8" t="s">
        <v>260</v>
      </c>
      <c r="D631" s="8"/>
      <c r="E631" s="8"/>
      <c r="F631" s="8"/>
      <c r="G631" s="8"/>
      <c r="H631" s="8"/>
      <c r="I631" s="8"/>
      <c r="J631" s="8"/>
      <c r="K631" s="8"/>
      <c r="L631" s="8"/>
      <c r="M631" s="8"/>
    </row>
    <row r="632" spans="3:13" hidden="1" x14ac:dyDescent="0.3">
      <c r="C632" s="8" t="s">
        <v>261</v>
      </c>
      <c r="D632" s="8"/>
      <c r="E632" s="8"/>
      <c r="F632" s="8"/>
      <c r="G632" s="8"/>
      <c r="H632" s="8"/>
      <c r="I632" s="8"/>
      <c r="J632" s="8"/>
      <c r="K632" s="8"/>
      <c r="L632" s="8"/>
      <c r="M632" s="8"/>
    </row>
    <row r="633" spans="3:13" hidden="1" x14ac:dyDescent="0.3">
      <c r="C633" s="8" t="s">
        <v>262</v>
      </c>
      <c r="D633" s="8"/>
      <c r="E633" s="8"/>
      <c r="F633" s="8"/>
      <c r="G633" s="8"/>
      <c r="H633" s="8"/>
      <c r="I633" s="8"/>
      <c r="J633" s="8"/>
      <c r="K633" s="8"/>
      <c r="L633" s="8"/>
      <c r="M633" s="8"/>
    </row>
    <row r="634" spans="3:13" hidden="1" x14ac:dyDescent="0.3">
      <c r="C634" s="8" t="s">
        <v>6504</v>
      </c>
      <c r="D634" s="8"/>
      <c r="E634" s="8"/>
      <c r="F634" s="8"/>
      <c r="G634" s="8"/>
      <c r="H634" s="8"/>
      <c r="I634" s="8"/>
      <c r="J634" s="8"/>
      <c r="K634" s="8"/>
      <c r="L634" s="8"/>
      <c r="M634" s="8"/>
    </row>
    <row r="635" spans="3:13" hidden="1" x14ac:dyDescent="0.3">
      <c r="C635" s="8" t="s">
        <v>263</v>
      </c>
      <c r="D635" s="8"/>
      <c r="E635" s="8"/>
      <c r="F635" s="8"/>
      <c r="G635" s="8"/>
      <c r="H635" s="8"/>
      <c r="I635" s="8"/>
      <c r="J635" s="8"/>
      <c r="K635" s="8"/>
      <c r="L635" s="8"/>
      <c r="M635" s="8"/>
    </row>
    <row r="636" spans="3:13" hidden="1" x14ac:dyDescent="0.3">
      <c r="C636" s="8" t="s">
        <v>264</v>
      </c>
      <c r="D636" s="8"/>
      <c r="E636" s="8"/>
      <c r="F636" s="8"/>
      <c r="G636" s="8"/>
      <c r="H636" s="8"/>
      <c r="I636" s="8"/>
      <c r="J636" s="8"/>
      <c r="K636" s="8"/>
      <c r="L636" s="8"/>
      <c r="M636" s="8"/>
    </row>
    <row r="637" spans="3:13" hidden="1" x14ac:dyDescent="0.3">
      <c r="C637" s="8" t="s">
        <v>2167</v>
      </c>
      <c r="D637" s="8"/>
      <c r="E637" s="8"/>
      <c r="F637" s="8"/>
      <c r="G637" s="8"/>
      <c r="H637" s="8"/>
      <c r="I637" s="8"/>
      <c r="J637" s="8"/>
      <c r="K637" s="8"/>
      <c r="L637" s="8"/>
      <c r="M637" s="8"/>
    </row>
    <row r="638" spans="3:13" hidden="1" x14ac:dyDescent="0.3">
      <c r="C638" s="8" t="s">
        <v>714</v>
      </c>
      <c r="D638" s="8"/>
      <c r="E638" s="8"/>
      <c r="F638" s="8"/>
      <c r="G638" s="8"/>
      <c r="H638" s="8"/>
      <c r="I638" s="8"/>
      <c r="J638" s="8"/>
      <c r="K638" s="8"/>
      <c r="L638" s="8"/>
      <c r="M638" s="8"/>
    </row>
    <row r="639" spans="3:13" hidden="1" x14ac:dyDescent="0.3">
      <c r="C639" s="8" t="s">
        <v>2943</v>
      </c>
      <c r="D639" s="8"/>
      <c r="E639" s="8"/>
      <c r="F639" s="8"/>
      <c r="G639" s="8"/>
      <c r="H639" s="8"/>
      <c r="I639" s="8"/>
      <c r="J639" s="8"/>
      <c r="K639" s="8"/>
      <c r="L639" s="8"/>
      <c r="M639" s="8"/>
    </row>
    <row r="640" spans="3:13" hidden="1" x14ac:dyDescent="0.3">
      <c r="C640" s="8" t="s">
        <v>265</v>
      </c>
      <c r="D640" s="8"/>
      <c r="E640" s="8"/>
      <c r="F640" s="8"/>
      <c r="G640" s="8"/>
      <c r="H640" s="8"/>
      <c r="I640" s="8"/>
      <c r="J640" s="8"/>
      <c r="K640" s="8"/>
      <c r="L640" s="8"/>
      <c r="M640" s="8"/>
    </row>
    <row r="641" spans="3:13" hidden="1" x14ac:dyDescent="0.3">
      <c r="C641" s="8" t="s">
        <v>2649</v>
      </c>
      <c r="D641" s="8"/>
      <c r="E641" s="8"/>
      <c r="F641" s="8"/>
      <c r="G641" s="8"/>
      <c r="H641" s="8"/>
      <c r="I641" s="8"/>
      <c r="J641" s="8"/>
      <c r="K641" s="8"/>
      <c r="L641" s="8"/>
      <c r="M641" s="8"/>
    </row>
    <row r="642" spans="3:13" hidden="1" x14ac:dyDescent="0.3">
      <c r="C642" s="8" t="s">
        <v>336</v>
      </c>
      <c r="D642" s="8"/>
      <c r="E642" s="8"/>
      <c r="F642" s="8"/>
      <c r="G642" s="8"/>
      <c r="H642" s="8"/>
      <c r="I642" s="8"/>
      <c r="J642" s="8"/>
      <c r="K642" s="8"/>
      <c r="L642" s="8"/>
      <c r="M642" s="8"/>
    </row>
    <row r="643" spans="3:13" hidden="1" x14ac:dyDescent="0.3">
      <c r="C643" s="8" t="s">
        <v>266</v>
      </c>
      <c r="D643" s="8"/>
      <c r="E643" s="8"/>
      <c r="F643" s="8"/>
      <c r="G643" s="8"/>
      <c r="H643" s="8"/>
      <c r="I643" s="8"/>
      <c r="J643" s="8"/>
      <c r="K643" s="8"/>
      <c r="L643" s="8"/>
      <c r="M643" s="8"/>
    </row>
    <row r="644" spans="3:13" hidden="1" x14ac:dyDescent="0.3">
      <c r="C644" s="8" t="s">
        <v>267</v>
      </c>
      <c r="D644" s="8"/>
      <c r="E644" s="8"/>
      <c r="F644" s="8"/>
      <c r="G644" s="8"/>
      <c r="H644" s="8"/>
      <c r="I644" s="8"/>
      <c r="J644" s="8"/>
      <c r="K644" s="8"/>
      <c r="L644" s="8"/>
      <c r="M644" s="8"/>
    </row>
    <row r="645" spans="3:13" hidden="1" x14ac:dyDescent="0.3">
      <c r="C645" s="8" t="s">
        <v>268</v>
      </c>
      <c r="D645" s="8"/>
      <c r="E645" s="8"/>
      <c r="F645" s="8"/>
      <c r="G645" s="8"/>
      <c r="H645" s="8"/>
      <c r="I645" s="8"/>
      <c r="J645" s="8"/>
      <c r="K645" s="8"/>
      <c r="L645" s="8"/>
      <c r="M645" s="8"/>
    </row>
    <row r="646" spans="3:13" hidden="1" x14ac:dyDescent="0.3">
      <c r="C646" s="8" t="s">
        <v>269</v>
      </c>
      <c r="D646" s="8"/>
      <c r="E646" s="8"/>
      <c r="F646" s="8"/>
      <c r="G646" s="8"/>
      <c r="H646" s="8"/>
      <c r="I646" s="8"/>
      <c r="J646" s="8"/>
      <c r="K646" s="8"/>
      <c r="L646" s="8"/>
      <c r="M646" s="8"/>
    </row>
    <row r="647" spans="3:13" hidden="1" x14ac:dyDescent="0.3">
      <c r="C647" s="8" t="s">
        <v>3226</v>
      </c>
      <c r="D647" s="8"/>
      <c r="E647" s="8"/>
      <c r="F647" s="8"/>
      <c r="G647" s="8"/>
      <c r="H647" s="8"/>
      <c r="I647" s="8"/>
      <c r="J647" s="8"/>
      <c r="K647" s="8"/>
      <c r="L647" s="8"/>
      <c r="M647" s="8"/>
    </row>
    <row r="648" spans="3:13" hidden="1" x14ac:dyDescent="0.3">
      <c r="C648" s="8" t="s">
        <v>270</v>
      </c>
      <c r="D648" s="8"/>
      <c r="E648" s="8"/>
      <c r="F648" s="8"/>
      <c r="G648" s="8"/>
      <c r="H648" s="8"/>
      <c r="I648" s="8"/>
      <c r="J648" s="8"/>
      <c r="K648" s="8"/>
      <c r="L648" s="8"/>
      <c r="M648" s="8"/>
    </row>
    <row r="649" spans="3:13" hidden="1" x14ac:dyDescent="0.3">
      <c r="C649" s="8" t="s">
        <v>271</v>
      </c>
      <c r="D649" s="8"/>
      <c r="E649" s="8"/>
      <c r="F649" s="8"/>
      <c r="G649" s="8"/>
      <c r="H649" s="8"/>
      <c r="I649" s="8"/>
      <c r="J649" s="8"/>
      <c r="K649" s="8"/>
      <c r="L649" s="8"/>
      <c r="M649" s="8"/>
    </row>
    <row r="650" spans="3:13" hidden="1" x14ac:dyDescent="0.3">
      <c r="C650" s="8" t="s">
        <v>1412</v>
      </c>
      <c r="D650" s="8"/>
      <c r="E650" s="8"/>
      <c r="F650" s="8"/>
      <c r="G650" s="8"/>
      <c r="H650" s="8"/>
      <c r="I650" s="8"/>
      <c r="J650" s="8"/>
      <c r="K650" s="8"/>
      <c r="L650" s="8"/>
      <c r="M650" s="8"/>
    </row>
    <row r="651" spans="3:13" hidden="1" x14ac:dyDescent="0.3">
      <c r="C651" s="8" t="s">
        <v>272</v>
      </c>
      <c r="D651" s="8"/>
      <c r="E651" s="8"/>
      <c r="F651" s="8"/>
      <c r="G651" s="8"/>
      <c r="H651" s="8"/>
      <c r="I651" s="8"/>
      <c r="J651" s="8"/>
      <c r="K651" s="8"/>
      <c r="L651" s="8"/>
      <c r="M651" s="8"/>
    </row>
    <row r="652" spans="3:13" hidden="1" x14ac:dyDescent="0.3">
      <c r="C652" s="8" t="s">
        <v>273</v>
      </c>
      <c r="D652" s="8"/>
      <c r="E652" s="8"/>
      <c r="F652" s="8"/>
      <c r="G652" s="8"/>
      <c r="H652" s="8"/>
      <c r="I652" s="8"/>
      <c r="J652" s="8"/>
      <c r="K652" s="8"/>
      <c r="L652" s="8"/>
      <c r="M652" s="8"/>
    </row>
    <row r="653" spans="3:13" hidden="1" x14ac:dyDescent="0.3">
      <c r="C653" s="8" t="s">
        <v>3105</v>
      </c>
      <c r="D653" s="8"/>
      <c r="E653" s="8"/>
      <c r="F653" s="8"/>
      <c r="G653" s="8"/>
      <c r="H653" s="8"/>
      <c r="I653" s="8"/>
      <c r="J653" s="8"/>
      <c r="K653" s="8"/>
      <c r="L653" s="8"/>
      <c r="M653" s="8"/>
    </row>
    <row r="654" spans="3:13" hidden="1" x14ac:dyDescent="0.3">
      <c r="C654" s="8" t="s">
        <v>4069</v>
      </c>
      <c r="D654" s="8"/>
      <c r="E654" s="8"/>
      <c r="F654" s="8"/>
      <c r="G654" s="8"/>
      <c r="H654" s="8"/>
      <c r="I654" s="8"/>
      <c r="J654" s="8"/>
      <c r="K654" s="8"/>
      <c r="L654" s="8"/>
      <c r="M654" s="8"/>
    </row>
    <row r="655" spans="3:13" hidden="1" x14ac:dyDescent="0.3">
      <c r="C655" s="8" t="s">
        <v>1729</v>
      </c>
      <c r="D655" s="8"/>
      <c r="E655" s="8"/>
      <c r="F655" s="8"/>
      <c r="G655" s="8"/>
      <c r="H655" s="8"/>
      <c r="I655" s="8"/>
      <c r="J655" s="8"/>
      <c r="K655" s="8"/>
      <c r="L655" s="8"/>
      <c r="M655" s="8"/>
    </row>
    <row r="656" spans="3:13" hidden="1" x14ac:dyDescent="0.3">
      <c r="C656" s="8" t="s">
        <v>274</v>
      </c>
      <c r="D656" s="8"/>
      <c r="E656" s="8"/>
      <c r="F656" s="8"/>
      <c r="G656" s="8"/>
      <c r="H656" s="8"/>
      <c r="I656" s="8"/>
      <c r="J656" s="8"/>
      <c r="K656" s="8"/>
      <c r="L656" s="8"/>
      <c r="M656" s="8"/>
    </row>
    <row r="657" spans="3:13" hidden="1" x14ac:dyDescent="0.3">
      <c r="C657" s="8" t="s">
        <v>275</v>
      </c>
      <c r="D657" s="8"/>
      <c r="E657" s="8"/>
      <c r="F657" s="8"/>
      <c r="G657" s="8"/>
      <c r="H657" s="8"/>
      <c r="I657" s="8"/>
      <c r="J657" s="8"/>
      <c r="K657" s="8"/>
      <c r="L657" s="8"/>
      <c r="M657" s="8"/>
    </row>
    <row r="658" spans="3:13" hidden="1" x14ac:dyDescent="0.3">
      <c r="C658" s="8" t="s">
        <v>276</v>
      </c>
      <c r="D658" s="8"/>
      <c r="E658" s="8"/>
      <c r="F658" s="8"/>
      <c r="G658" s="8"/>
      <c r="H658" s="8"/>
      <c r="I658" s="8"/>
      <c r="J658" s="8"/>
      <c r="K658" s="8"/>
      <c r="L658" s="8"/>
      <c r="M658" s="8"/>
    </row>
    <row r="659" spans="3:13" hidden="1" x14ac:dyDescent="0.3">
      <c r="C659" s="8" t="s">
        <v>277</v>
      </c>
      <c r="D659" s="8"/>
      <c r="E659" s="8"/>
      <c r="F659" s="8"/>
      <c r="G659" s="8"/>
      <c r="H659" s="8"/>
      <c r="I659" s="8"/>
      <c r="J659" s="8"/>
      <c r="K659" s="8"/>
      <c r="L659" s="8"/>
      <c r="M659" s="8"/>
    </row>
    <row r="660" spans="3:13" hidden="1" x14ac:dyDescent="0.3">
      <c r="C660" s="8" t="s">
        <v>329</v>
      </c>
      <c r="D660" s="8"/>
      <c r="E660" s="8"/>
      <c r="F660" s="8"/>
      <c r="G660" s="8"/>
      <c r="H660" s="8"/>
      <c r="I660" s="8"/>
      <c r="J660" s="8"/>
      <c r="K660" s="8"/>
      <c r="L660" s="8"/>
      <c r="M660" s="8"/>
    </row>
    <row r="661" spans="3:13" hidden="1" x14ac:dyDescent="0.3">
      <c r="C661" s="8" t="s">
        <v>2260</v>
      </c>
      <c r="D661" s="8"/>
      <c r="E661" s="8"/>
      <c r="F661" s="8"/>
      <c r="G661" s="8"/>
      <c r="H661" s="8"/>
      <c r="I661" s="8"/>
      <c r="J661" s="8"/>
      <c r="K661" s="8"/>
      <c r="L661" s="8"/>
      <c r="M661" s="8"/>
    </row>
    <row r="662" spans="3:13" hidden="1" x14ac:dyDescent="0.3">
      <c r="C662" s="8" t="s">
        <v>278</v>
      </c>
      <c r="D662" s="8"/>
      <c r="E662" s="8"/>
      <c r="F662" s="8"/>
      <c r="G662" s="8"/>
      <c r="H662" s="8"/>
      <c r="I662" s="8"/>
      <c r="J662" s="8"/>
      <c r="K662" s="8"/>
      <c r="L662" s="8"/>
      <c r="M662" s="8"/>
    </row>
    <row r="663" spans="3:13" hidden="1" x14ac:dyDescent="0.3">
      <c r="C663" s="8" t="s">
        <v>2957</v>
      </c>
      <c r="D663" s="8"/>
      <c r="E663" s="8"/>
      <c r="F663" s="8"/>
      <c r="G663" s="8"/>
      <c r="H663" s="8"/>
      <c r="I663" s="8"/>
      <c r="J663" s="8"/>
      <c r="K663" s="8"/>
      <c r="L663" s="8"/>
      <c r="M663" s="8"/>
    </row>
    <row r="664" spans="3:13" hidden="1" x14ac:dyDescent="0.3">
      <c r="C664" s="8" t="s">
        <v>279</v>
      </c>
      <c r="D664" s="8"/>
      <c r="E664" s="8"/>
      <c r="F664" s="8"/>
      <c r="G664" s="8"/>
      <c r="H664" s="8"/>
      <c r="I664" s="8"/>
      <c r="J664" s="8"/>
      <c r="K664" s="8"/>
      <c r="L664" s="8"/>
      <c r="M664" s="8"/>
    </row>
    <row r="665" spans="3:13" hidden="1" x14ac:dyDescent="0.3">
      <c r="C665" s="8" t="s">
        <v>2265</v>
      </c>
      <c r="D665" s="8"/>
      <c r="E665" s="8"/>
      <c r="F665" s="8"/>
      <c r="G665" s="8"/>
      <c r="H665" s="8"/>
      <c r="I665" s="8"/>
      <c r="J665" s="8"/>
      <c r="K665" s="8"/>
      <c r="L665" s="8"/>
      <c r="M665" s="8"/>
    </row>
    <row r="666" spans="3:13" hidden="1" x14ac:dyDescent="0.3">
      <c r="C666" s="8" t="s">
        <v>280</v>
      </c>
      <c r="D666" s="8"/>
      <c r="E666" s="8"/>
      <c r="F666" s="8"/>
      <c r="G666" s="8"/>
      <c r="H666" s="8"/>
      <c r="I666" s="8"/>
      <c r="J666" s="8"/>
      <c r="K666" s="8"/>
      <c r="L666" s="8"/>
      <c r="M666" s="8"/>
    </row>
    <row r="667" spans="3:13" hidden="1" x14ac:dyDescent="0.3">
      <c r="C667" s="8" t="s">
        <v>3025</v>
      </c>
      <c r="D667" s="8"/>
      <c r="E667" s="8"/>
      <c r="F667" s="8"/>
      <c r="G667" s="8"/>
      <c r="H667" s="8"/>
      <c r="I667" s="8"/>
      <c r="J667" s="8"/>
      <c r="K667" s="8"/>
      <c r="L667" s="8"/>
      <c r="M667" s="8"/>
    </row>
    <row r="668" spans="3:13" hidden="1" x14ac:dyDescent="0.3">
      <c r="C668" s="8" t="s">
        <v>343</v>
      </c>
      <c r="D668" s="8"/>
      <c r="E668" s="8"/>
      <c r="F668" s="8"/>
      <c r="G668" s="8"/>
      <c r="H668" s="8"/>
      <c r="I668" s="8"/>
      <c r="J668" s="8"/>
      <c r="K668" s="8"/>
      <c r="L668" s="8"/>
      <c r="M668" s="8"/>
    </row>
    <row r="669" spans="3:13" hidden="1" x14ac:dyDescent="0.3">
      <c r="C669" s="8" t="s">
        <v>281</v>
      </c>
      <c r="D669" s="8"/>
      <c r="E669" s="8"/>
      <c r="F669" s="8"/>
      <c r="G669" s="8"/>
      <c r="H669" s="8"/>
      <c r="I669" s="8"/>
      <c r="J669" s="8"/>
      <c r="K669" s="8"/>
      <c r="L669" s="8"/>
      <c r="M669" s="8"/>
    </row>
    <row r="670" spans="3:13" hidden="1" x14ac:dyDescent="0.3">
      <c r="C670" s="8" t="s">
        <v>2964</v>
      </c>
      <c r="D670" s="8"/>
      <c r="E670" s="8"/>
      <c r="F670" s="8"/>
      <c r="G670" s="8"/>
      <c r="H670" s="8"/>
      <c r="I670" s="8"/>
      <c r="J670" s="8"/>
      <c r="K670" s="8"/>
      <c r="L670" s="8"/>
      <c r="M670" s="8"/>
    </row>
    <row r="671" spans="3:13" hidden="1" x14ac:dyDescent="0.3">
      <c r="C671" s="8" t="s">
        <v>3193</v>
      </c>
      <c r="D671" s="8"/>
      <c r="E671" s="8"/>
      <c r="F671" s="8"/>
      <c r="G671" s="8"/>
      <c r="H671" s="8"/>
      <c r="I671" s="8"/>
      <c r="J671" s="8"/>
      <c r="K671" s="8"/>
      <c r="L671" s="8"/>
      <c r="M671" s="8"/>
    </row>
    <row r="672" spans="3:13" hidden="1" x14ac:dyDescent="0.3">
      <c r="C672" s="8" t="s">
        <v>282</v>
      </c>
      <c r="D672" s="8"/>
      <c r="E672" s="8"/>
      <c r="F672" s="8"/>
      <c r="G672" s="8"/>
      <c r="H672" s="8"/>
      <c r="I672" s="8"/>
      <c r="J672" s="8"/>
      <c r="K672" s="8"/>
      <c r="L672" s="8"/>
      <c r="M672" s="8"/>
    </row>
    <row r="673" spans="3:13" hidden="1" x14ac:dyDescent="0.3">
      <c r="C673" s="8" t="s">
        <v>283</v>
      </c>
      <c r="D673" s="8"/>
      <c r="E673" s="8"/>
      <c r="F673" s="8"/>
      <c r="G673" s="8"/>
      <c r="H673" s="8"/>
      <c r="I673" s="8"/>
      <c r="J673" s="8"/>
      <c r="K673" s="8"/>
      <c r="L673" s="8"/>
      <c r="M673" s="8"/>
    </row>
    <row r="674" spans="3:13" hidden="1" x14ac:dyDescent="0.3">
      <c r="C674" s="8" t="s">
        <v>321</v>
      </c>
      <c r="D674" s="8"/>
      <c r="E674" s="8"/>
      <c r="F674" s="8"/>
      <c r="G674" s="8"/>
      <c r="H674" s="8"/>
      <c r="I674" s="8"/>
      <c r="J674" s="8"/>
      <c r="K674" s="8"/>
      <c r="L674" s="8"/>
      <c r="M674" s="8"/>
    </row>
    <row r="675" spans="3:13" hidden="1" x14ac:dyDescent="0.3">
      <c r="C675" s="8" t="s">
        <v>284</v>
      </c>
      <c r="D675" s="8"/>
      <c r="E675" s="8"/>
      <c r="F675" s="8"/>
      <c r="G675" s="8"/>
      <c r="H675" s="8"/>
      <c r="I675" s="8"/>
      <c r="J675" s="8"/>
      <c r="K675" s="8"/>
      <c r="L675" s="8"/>
      <c r="M675" s="8"/>
    </row>
    <row r="676" spans="3:13" hidden="1" x14ac:dyDescent="0.3">
      <c r="C676" s="8" t="s">
        <v>3138</v>
      </c>
      <c r="D676" s="8"/>
      <c r="E676" s="8"/>
      <c r="F676" s="8"/>
      <c r="G676" s="8"/>
      <c r="H676" s="8"/>
      <c r="I676" s="8"/>
      <c r="J676" s="8"/>
      <c r="K676" s="8"/>
      <c r="L676" s="8"/>
      <c r="M676" s="8"/>
    </row>
    <row r="677" spans="3:13" hidden="1" x14ac:dyDescent="0.3">
      <c r="C677" s="8" t="s">
        <v>2269</v>
      </c>
      <c r="D677" s="8"/>
      <c r="E677" s="8"/>
      <c r="F677" s="8"/>
      <c r="G677" s="8"/>
      <c r="H677" s="8"/>
      <c r="I677" s="8"/>
      <c r="J677" s="8"/>
      <c r="K677" s="8"/>
      <c r="L677" s="8"/>
      <c r="M677" s="8"/>
    </row>
    <row r="678" spans="3:13" hidden="1" x14ac:dyDescent="0.3">
      <c r="C678" s="8" t="s">
        <v>2772</v>
      </c>
      <c r="D678" s="8"/>
      <c r="E678" s="8"/>
      <c r="F678" s="8"/>
      <c r="G678" s="8"/>
      <c r="H678" s="8"/>
      <c r="I678" s="8"/>
      <c r="J678" s="8"/>
      <c r="K678" s="8"/>
      <c r="L678" s="8"/>
      <c r="M678" s="8"/>
    </row>
    <row r="679" spans="3:13" hidden="1" x14ac:dyDescent="0.3">
      <c r="C679" s="8" t="s">
        <v>285</v>
      </c>
      <c r="D679" s="8"/>
      <c r="E679" s="8"/>
      <c r="F679" s="8"/>
      <c r="G679" s="8"/>
      <c r="H679" s="8"/>
      <c r="I679" s="8"/>
      <c r="J679" s="8"/>
      <c r="K679" s="8"/>
      <c r="L679" s="8"/>
      <c r="M679" s="8"/>
    </row>
    <row r="680" spans="3:13" hidden="1" x14ac:dyDescent="0.3">
      <c r="C680" s="8" t="s">
        <v>286</v>
      </c>
      <c r="D680" s="8"/>
      <c r="E680" s="8"/>
      <c r="F680" s="8"/>
      <c r="G680" s="8"/>
      <c r="H680" s="8"/>
      <c r="I680" s="8"/>
      <c r="J680" s="8"/>
      <c r="K680" s="8"/>
      <c r="L680" s="8"/>
      <c r="M680" s="8"/>
    </row>
    <row r="681" spans="3:13" hidden="1" x14ac:dyDescent="0.3">
      <c r="C681" s="8" t="s">
        <v>370</v>
      </c>
      <c r="D681" s="8"/>
      <c r="E681" s="8"/>
      <c r="F681" s="8"/>
      <c r="G681" s="8"/>
      <c r="H681" s="8"/>
      <c r="I681" s="8"/>
      <c r="J681" s="8"/>
      <c r="K681" s="8"/>
      <c r="L681" s="8"/>
      <c r="M681" s="8"/>
    </row>
    <row r="682" spans="3:13" hidden="1" x14ac:dyDescent="0.3">
      <c r="C682" s="8" t="s">
        <v>287</v>
      </c>
      <c r="D682" s="8"/>
      <c r="E682" s="8"/>
      <c r="F682" s="8"/>
      <c r="G682" s="8"/>
      <c r="H682" s="8"/>
      <c r="I682" s="8"/>
      <c r="J682" s="8"/>
      <c r="K682" s="8"/>
      <c r="L682" s="8"/>
      <c r="M682" s="8"/>
    </row>
    <row r="683" spans="3:13" hidden="1" x14ac:dyDescent="0.3">
      <c r="C683" s="8" t="s">
        <v>1999</v>
      </c>
      <c r="D683" s="8"/>
      <c r="E683" s="8"/>
      <c r="F683" s="8"/>
      <c r="G683" s="8"/>
      <c r="H683" s="8"/>
      <c r="I683" s="8"/>
      <c r="J683" s="8"/>
      <c r="K683" s="8"/>
      <c r="L683" s="8"/>
      <c r="M683" s="8"/>
    </row>
    <row r="684" spans="3:13" hidden="1" x14ac:dyDescent="0.3">
      <c r="C684" s="8" t="s">
        <v>2004</v>
      </c>
      <c r="D684" s="8"/>
      <c r="E684" s="8"/>
      <c r="F684" s="8"/>
      <c r="G684" s="8"/>
      <c r="H684" s="8"/>
      <c r="I684" s="8"/>
      <c r="J684" s="8"/>
      <c r="K684" s="8"/>
      <c r="L684" s="8"/>
      <c r="M684" s="8"/>
    </row>
    <row r="685" spans="3:13" hidden="1" x14ac:dyDescent="0.3">
      <c r="C685" s="8" t="s">
        <v>2010</v>
      </c>
      <c r="D685" s="8"/>
      <c r="E685" s="8"/>
      <c r="F685" s="8"/>
      <c r="G685" s="8"/>
      <c r="H685" s="8"/>
      <c r="I685" s="8"/>
      <c r="J685" s="8"/>
      <c r="K685" s="8"/>
      <c r="L685" s="8"/>
      <c r="M685" s="8"/>
    </row>
    <row r="686" spans="3:13" hidden="1" x14ac:dyDescent="0.3">
      <c r="C686" s="8" t="s">
        <v>2015</v>
      </c>
      <c r="D686" s="8"/>
      <c r="E686" s="8"/>
      <c r="F686" s="8"/>
      <c r="G686" s="8"/>
      <c r="H686" s="8"/>
      <c r="I686" s="8"/>
      <c r="J686" s="8"/>
      <c r="K686" s="8"/>
      <c r="L686" s="8"/>
      <c r="M686" s="8"/>
    </row>
    <row r="687" spans="3:13" hidden="1" x14ac:dyDescent="0.3">
      <c r="C687" s="8" t="s">
        <v>3667</v>
      </c>
      <c r="D687" s="8"/>
      <c r="E687" s="8"/>
      <c r="F687" s="8"/>
      <c r="G687" s="8"/>
      <c r="H687" s="8"/>
      <c r="I687" s="8"/>
      <c r="J687" s="8"/>
      <c r="K687" s="8"/>
      <c r="L687" s="8"/>
      <c r="M687" s="8"/>
    </row>
    <row r="688" spans="3:13" hidden="1" x14ac:dyDescent="0.3">
      <c r="C688" s="8" t="s">
        <v>2049</v>
      </c>
      <c r="D688" s="8"/>
      <c r="E688" s="8"/>
      <c r="F688" s="8"/>
      <c r="G688" s="8"/>
      <c r="H688" s="8"/>
      <c r="I688" s="8"/>
      <c r="J688" s="8"/>
      <c r="K688" s="8"/>
      <c r="L688" s="8"/>
      <c r="M688" s="8"/>
    </row>
    <row r="689" spans="3:13" hidden="1" x14ac:dyDescent="0.3">
      <c r="C689" s="8" t="s">
        <v>3744</v>
      </c>
      <c r="D689" s="8"/>
      <c r="E689" s="8"/>
      <c r="F689" s="8"/>
      <c r="G689" s="8"/>
      <c r="H689" s="8"/>
      <c r="I689" s="8"/>
      <c r="J689" s="8"/>
      <c r="K689" s="8"/>
      <c r="L689" s="8"/>
      <c r="M689" s="8"/>
    </row>
    <row r="690" spans="3:13" hidden="1" x14ac:dyDescent="0.3">
      <c r="C690" s="8" t="s">
        <v>3750</v>
      </c>
      <c r="D690" s="8"/>
      <c r="E690" s="8"/>
      <c r="F690" s="8"/>
      <c r="G690" s="8"/>
      <c r="H690" s="8"/>
      <c r="I690" s="8"/>
      <c r="J690" s="8"/>
      <c r="K690" s="8"/>
      <c r="L690" s="8"/>
      <c r="M690" s="8"/>
    </row>
    <row r="691" spans="3:13" hidden="1" x14ac:dyDescent="0.3">
      <c r="C691" s="8" t="s">
        <v>3616</v>
      </c>
      <c r="D691" s="8"/>
      <c r="E691" s="8"/>
      <c r="F691" s="8"/>
      <c r="G691" s="8"/>
      <c r="H691" s="8"/>
      <c r="I691" s="8"/>
      <c r="J691" s="8"/>
      <c r="K691" s="8"/>
      <c r="L691" s="8"/>
      <c r="M691" s="8"/>
    </row>
    <row r="692" spans="3:13" hidden="1" x14ac:dyDescent="0.3">
      <c r="C692" s="8" t="s">
        <v>2020</v>
      </c>
      <c r="D692" s="8"/>
      <c r="E692" s="8"/>
      <c r="F692" s="8"/>
      <c r="G692" s="8"/>
      <c r="H692" s="8"/>
      <c r="I692" s="8"/>
      <c r="J692" s="8"/>
      <c r="K692" s="8"/>
      <c r="L692" s="8"/>
      <c r="M692" s="8"/>
    </row>
    <row r="693" spans="3:13" hidden="1" x14ac:dyDescent="0.3">
      <c r="C693" s="8" t="s">
        <v>2129</v>
      </c>
      <c r="D693" s="8"/>
      <c r="E693" s="8"/>
      <c r="F693" s="8"/>
      <c r="G693" s="8"/>
      <c r="H693" s="8"/>
      <c r="I693" s="8"/>
      <c r="J693" s="8"/>
      <c r="K693" s="8"/>
      <c r="L693" s="8"/>
      <c r="M693" s="8"/>
    </row>
    <row r="694" spans="3:13" hidden="1" x14ac:dyDescent="0.3">
      <c r="C694" s="8" t="s">
        <v>2120</v>
      </c>
      <c r="D694" s="8"/>
      <c r="E694" s="8"/>
      <c r="F694" s="8"/>
      <c r="G694" s="8"/>
      <c r="H694" s="8"/>
      <c r="I694" s="8"/>
      <c r="J694" s="8"/>
      <c r="K694" s="8"/>
      <c r="L694" s="8"/>
      <c r="M694" s="8"/>
    </row>
    <row r="695" spans="3:13" hidden="1" x14ac:dyDescent="0.3">
      <c r="C695" s="8" t="s">
        <v>2029</v>
      </c>
      <c r="D695" s="8"/>
      <c r="E695" s="8"/>
      <c r="F695" s="8"/>
      <c r="G695" s="8"/>
      <c r="H695" s="8"/>
      <c r="I695" s="8"/>
      <c r="J695" s="8"/>
      <c r="K695" s="8"/>
      <c r="L695" s="8"/>
      <c r="M695" s="8"/>
    </row>
    <row r="696" spans="3:13" hidden="1" x14ac:dyDescent="0.3">
      <c r="C696" s="8" t="s">
        <v>2034</v>
      </c>
      <c r="D696" s="8"/>
      <c r="E696" s="8"/>
      <c r="F696" s="8"/>
      <c r="G696" s="8"/>
      <c r="H696" s="8"/>
      <c r="I696" s="8"/>
      <c r="J696" s="8"/>
      <c r="K696" s="8"/>
      <c r="L696" s="8"/>
      <c r="M696" s="8"/>
    </row>
    <row r="697" spans="3:13" hidden="1" x14ac:dyDescent="0.3">
      <c r="C697" s="8" t="s">
        <v>2064</v>
      </c>
      <c r="D697" s="8"/>
      <c r="E697" s="8"/>
      <c r="F697" s="8"/>
      <c r="G697" s="8"/>
      <c r="H697" s="8"/>
      <c r="I697" s="8"/>
      <c r="J697" s="8"/>
      <c r="K697" s="8"/>
      <c r="L697" s="8"/>
      <c r="M697" s="8"/>
    </row>
    <row r="698" spans="3:13" hidden="1" x14ac:dyDescent="0.3">
      <c r="C698" s="8" t="s">
        <v>2039</v>
      </c>
      <c r="D698" s="8"/>
      <c r="E698" s="8"/>
      <c r="F698" s="8"/>
      <c r="G698" s="8"/>
      <c r="H698" s="8"/>
      <c r="I698" s="8"/>
      <c r="J698" s="8"/>
      <c r="K698" s="8"/>
      <c r="L698" s="8"/>
      <c r="M698" s="8"/>
    </row>
    <row r="699" spans="3:13" hidden="1" x14ac:dyDescent="0.3">
      <c r="C699" s="8" t="s">
        <v>2044</v>
      </c>
      <c r="D699" s="8"/>
      <c r="E699" s="8"/>
      <c r="F699" s="8"/>
      <c r="G699" s="8"/>
      <c r="H699" s="8"/>
      <c r="I699" s="8"/>
      <c r="J699" s="8"/>
      <c r="K699" s="8"/>
      <c r="L699" s="8"/>
      <c r="M699" s="8"/>
    </row>
    <row r="700" spans="3:13" hidden="1" x14ac:dyDescent="0.3">
      <c r="C700" s="8" t="s">
        <v>3164</v>
      </c>
      <c r="D700" s="8"/>
      <c r="E700" s="8"/>
      <c r="F700" s="8"/>
      <c r="G700" s="8"/>
      <c r="H700" s="8"/>
      <c r="I700" s="8"/>
      <c r="J700" s="8"/>
      <c r="K700" s="8"/>
      <c r="L700" s="8"/>
      <c r="M700" s="8"/>
    </row>
    <row r="701" spans="3:13" hidden="1" x14ac:dyDescent="0.3">
      <c r="C701" s="8" t="s">
        <v>2100</v>
      </c>
      <c r="D701" s="8"/>
      <c r="E701" s="8"/>
      <c r="F701" s="8"/>
      <c r="G701" s="8"/>
      <c r="H701" s="8"/>
      <c r="I701" s="8"/>
      <c r="J701" s="8"/>
      <c r="K701" s="8"/>
      <c r="L701" s="8"/>
      <c r="M701" s="8"/>
    </row>
    <row r="702" spans="3:13" hidden="1" x14ac:dyDescent="0.3">
      <c r="C702" s="8" t="s">
        <v>2091</v>
      </c>
      <c r="D702" s="8"/>
      <c r="E702" s="8"/>
      <c r="F702" s="8"/>
      <c r="G702" s="8"/>
      <c r="H702" s="8"/>
      <c r="I702" s="8"/>
      <c r="J702" s="8"/>
      <c r="K702" s="8"/>
      <c r="L702" s="8"/>
      <c r="M702" s="8"/>
    </row>
    <row r="703" spans="3:13" hidden="1" x14ac:dyDescent="0.3">
      <c r="C703" s="8" t="s">
        <v>2054</v>
      </c>
      <c r="D703" s="8"/>
      <c r="E703" s="8"/>
      <c r="F703" s="8"/>
      <c r="G703" s="8"/>
      <c r="H703" s="8"/>
      <c r="I703" s="8"/>
      <c r="J703" s="8"/>
      <c r="K703" s="8"/>
      <c r="L703" s="8"/>
      <c r="M703" s="8"/>
    </row>
    <row r="704" spans="3:13" hidden="1" x14ac:dyDescent="0.3">
      <c r="C704" s="8" t="s">
        <v>288</v>
      </c>
      <c r="D704" s="8"/>
      <c r="E704" s="8"/>
      <c r="F704" s="8"/>
      <c r="G704" s="8"/>
      <c r="H704" s="8"/>
      <c r="I704" s="8"/>
      <c r="J704" s="8"/>
      <c r="K704" s="8"/>
      <c r="L704" s="8"/>
      <c r="M704" s="8"/>
    </row>
    <row r="705" spans="3:13" hidden="1" x14ac:dyDescent="0.3">
      <c r="C705" s="8" t="s">
        <v>289</v>
      </c>
      <c r="D705" s="8"/>
      <c r="E705" s="8"/>
      <c r="F705" s="8"/>
      <c r="G705" s="8"/>
      <c r="H705" s="8"/>
      <c r="I705" s="8"/>
      <c r="J705" s="8"/>
      <c r="K705" s="8"/>
      <c r="L705" s="8"/>
      <c r="M705" s="8"/>
    </row>
    <row r="706" spans="3:13" hidden="1" x14ac:dyDescent="0.3">
      <c r="C706" s="8" t="s">
        <v>290</v>
      </c>
      <c r="D706" s="8"/>
      <c r="E706" s="8"/>
      <c r="F706" s="8"/>
      <c r="G706" s="8"/>
      <c r="H706" s="8"/>
      <c r="I706" s="8"/>
      <c r="J706" s="8"/>
      <c r="K706" s="8"/>
      <c r="L706" s="8"/>
      <c r="M706" s="8"/>
    </row>
    <row r="707" spans="3:13" hidden="1" x14ac:dyDescent="0.3">
      <c r="C707" s="8" t="s">
        <v>3243</v>
      </c>
      <c r="D707" s="8"/>
      <c r="E707" s="8"/>
      <c r="F707" s="8"/>
      <c r="G707" s="8"/>
      <c r="H707" s="8"/>
      <c r="I707" s="8"/>
      <c r="J707" s="8"/>
      <c r="K707" s="8"/>
      <c r="L707" s="8"/>
      <c r="M707" s="8"/>
    </row>
    <row r="708" spans="3:13" hidden="1" x14ac:dyDescent="0.3">
      <c r="C708" s="8" t="s">
        <v>3248</v>
      </c>
      <c r="D708" s="8"/>
      <c r="E708" s="8"/>
      <c r="F708" s="8"/>
      <c r="G708" s="8"/>
      <c r="H708" s="8"/>
      <c r="I708" s="8"/>
      <c r="J708" s="8"/>
      <c r="K708" s="8"/>
      <c r="L708" s="8"/>
      <c r="M708" s="8"/>
    </row>
    <row r="709" spans="3:13" hidden="1" x14ac:dyDescent="0.3">
      <c r="C709" s="8" t="s">
        <v>3203</v>
      </c>
      <c r="D709" s="8"/>
      <c r="E709" s="8"/>
      <c r="F709" s="8"/>
      <c r="G709" s="8"/>
      <c r="H709" s="8"/>
      <c r="I709" s="8"/>
      <c r="J709" s="8"/>
      <c r="K709" s="8"/>
      <c r="L709" s="8"/>
      <c r="M709" s="8"/>
    </row>
    <row r="710" spans="3:13" hidden="1" x14ac:dyDescent="0.3">
      <c r="C710" s="8" t="s">
        <v>291</v>
      </c>
      <c r="D710" s="8"/>
      <c r="E710" s="8"/>
      <c r="F710" s="8"/>
      <c r="G710" s="8"/>
      <c r="H710" s="8"/>
      <c r="I710" s="8"/>
      <c r="J710" s="8"/>
      <c r="K710" s="8"/>
      <c r="L710" s="8"/>
      <c r="M710" s="8"/>
    </row>
    <row r="711" spans="3:13" hidden="1" x14ac:dyDescent="0.3">
      <c r="C711" s="8" t="s">
        <v>292</v>
      </c>
      <c r="D711" s="8"/>
      <c r="E711" s="8"/>
      <c r="F711" s="8"/>
      <c r="G711" s="8"/>
      <c r="H711" s="8"/>
      <c r="I711" s="8"/>
      <c r="J711" s="8"/>
      <c r="K711" s="8"/>
      <c r="L711" s="8"/>
      <c r="M711" s="8"/>
    </row>
    <row r="712" spans="3:13" hidden="1" x14ac:dyDescent="0.3">
      <c r="C712" s="8" t="s">
        <v>2278</v>
      </c>
      <c r="D712" s="8"/>
      <c r="E712" s="8"/>
      <c r="F712" s="8"/>
      <c r="G712" s="8"/>
      <c r="H712" s="8"/>
      <c r="I712" s="8"/>
      <c r="J712" s="8"/>
      <c r="K712" s="8"/>
      <c r="L712" s="8"/>
      <c r="M712" s="8"/>
    </row>
    <row r="713" spans="3:13" hidden="1" x14ac:dyDescent="0.3">
      <c r="C713" s="8" t="s">
        <v>293</v>
      </c>
      <c r="D713" s="8"/>
      <c r="E713" s="8"/>
      <c r="F713" s="8"/>
      <c r="G713" s="8"/>
      <c r="H713" s="8"/>
      <c r="I713" s="8"/>
      <c r="J713" s="8"/>
      <c r="K713" s="8"/>
      <c r="L713" s="8"/>
      <c r="M713" s="8"/>
    </row>
    <row r="714" spans="3:13" hidden="1" x14ac:dyDescent="0.3">
      <c r="C714" s="8" t="s">
        <v>294</v>
      </c>
      <c r="D714" s="8"/>
      <c r="E714" s="8"/>
      <c r="F714" s="8"/>
      <c r="G714" s="8"/>
      <c r="H714" s="8"/>
      <c r="I714" s="8"/>
      <c r="J714" s="8"/>
      <c r="K714" s="8"/>
      <c r="L714" s="8"/>
      <c r="M714" s="8"/>
    </row>
    <row r="715" spans="3:13" hidden="1" x14ac:dyDescent="0.3">
      <c r="C715" s="8" t="s">
        <v>2984</v>
      </c>
      <c r="D715" s="8"/>
      <c r="E715" s="8"/>
      <c r="F715" s="8"/>
      <c r="G715" s="8"/>
      <c r="H715" s="8"/>
      <c r="I715" s="8"/>
      <c r="J715" s="8"/>
      <c r="K715" s="8"/>
      <c r="L715" s="8"/>
      <c r="M715" s="8"/>
    </row>
    <row r="716" spans="3:13" hidden="1" x14ac:dyDescent="0.3">
      <c r="C716" s="8" t="s">
        <v>295</v>
      </c>
      <c r="D716" s="8"/>
      <c r="E716" s="8"/>
      <c r="F716" s="8"/>
      <c r="G716" s="8"/>
      <c r="H716" s="8"/>
      <c r="I716" s="8"/>
      <c r="J716" s="8"/>
      <c r="K716" s="8"/>
      <c r="L716" s="8"/>
      <c r="M716" s="8"/>
    </row>
    <row r="717" spans="3:13" hidden="1" x14ac:dyDescent="0.3">
      <c r="C717" s="8" t="s">
        <v>350</v>
      </c>
      <c r="D717" s="8"/>
      <c r="E717" s="8"/>
      <c r="F717" s="8"/>
      <c r="G717" s="8"/>
      <c r="H717" s="8"/>
      <c r="I717" s="8"/>
      <c r="J717" s="8"/>
      <c r="K717" s="8"/>
      <c r="L717" s="8"/>
      <c r="M717" s="8"/>
    </row>
    <row r="718" spans="3:13" hidden="1" x14ac:dyDescent="0.3">
      <c r="C718" s="8" t="s">
        <v>2990</v>
      </c>
      <c r="D718" s="8"/>
      <c r="E718" s="8"/>
      <c r="F718" s="8"/>
      <c r="G718" s="8"/>
      <c r="H718" s="8"/>
      <c r="I718" s="8"/>
      <c r="J718" s="8"/>
      <c r="K718" s="8"/>
      <c r="L718" s="8"/>
      <c r="M718" s="8"/>
    </row>
    <row r="719" spans="3:13" hidden="1" x14ac:dyDescent="0.3">
      <c r="C719" s="8" t="s">
        <v>2288</v>
      </c>
      <c r="D719" s="8"/>
      <c r="E719" s="8"/>
      <c r="F719" s="8"/>
      <c r="G719" s="8"/>
      <c r="H719" s="8"/>
      <c r="I719" s="8"/>
      <c r="J719" s="8"/>
      <c r="K719" s="8"/>
      <c r="L719" s="8"/>
      <c r="M719" s="8"/>
    </row>
    <row r="720" spans="3:13" hidden="1" x14ac:dyDescent="0.3">
      <c r="C720" s="8" t="s">
        <v>296</v>
      </c>
      <c r="D720" s="8"/>
      <c r="E720" s="8"/>
      <c r="F720" s="8"/>
      <c r="G720" s="8"/>
      <c r="H720" s="8"/>
      <c r="I720" s="8"/>
      <c r="J720" s="8"/>
      <c r="K720" s="8"/>
      <c r="L720" s="8"/>
      <c r="M720" s="8"/>
    </row>
    <row r="721" spans="3:13" hidden="1" x14ac:dyDescent="0.3">
      <c r="C721" s="8" t="s">
        <v>2873</v>
      </c>
      <c r="D721" s="8"/>
      <c r="E721" s="8"/>
      <c r="F721" s="8"/>
      <c r="G721" s="8"/>
      <c r="H721" s="8"/>
      <c r="I721" s="8"/>
      <c r="J721" s="8"/>
      <c r="K721" s="8"/>
      <c r="L721" s="8"/>
      <c r="M721" s="8"/>
    </row>
    <row r="722" spans="3:13" hidden="1" x14ac:dyDescent="0.3">
      <c r="C722" s="8" t="s">
        <v>297</v>
      </c>
      <c r="D722" s="8"/>
      <c r="E722" s="8"/>
      <c r="F722" s="8"/>
      <c r="G722" s="8"/>
      <c r="H722" s="8"/>
      <c r="I722" s="8"/>
      <c r="J722" s="8"/>
      <c r="K722" s="8"/>
      <c r="L722" s="8"/>
      <c r="M722" s="8"/>
    </row>
    <row r="723" spans="3:13" hidden="1" x14ac:dyDescent="0.3">
      <c r="C723" s="8" t="s">
        <v>298</v>
      </c>
      <c r="D723" s="8"/>
      <c r="E723" s="8"/>
      <c r="F723" s="8"/>
      <c r="G723" s="8"/>
      <c r="H723" s="8"/>
      <c r="I723" s="8"/>
      <c r="J723" s="8"/>
      <c r="K723" s="8"/>
      <c r="L723" s="8"/>
      <c r="M723" s="8"/>
    </row>
    <row r="724" spans="3:13" hidden="1" x14ac:dyDescent="0.3">
      <c r="C724" s="8" t="s">
        <v>314</v>
      </c>
      <c r="D724" s="8"/>
      <c r="E724" s="8"/>
      <c r="F724" s="8"/>
      <c r="G724" s="8"/>
      <c r="H724" s="8"/>
      <c r="I724" s="8"/>
      <c r="J724" s="8"/>
      <c r="K724" s="8"/>
      <c r="L724" s="8"/>
      <c r="M724" s="8"/>
    </row>
    <row r="725" spans="3:13" hidden="1" x14ac:dyDescent="0.3">
      <c r="C725" s="8" t="s">
        <v>333</v>
      </c>
      <c r="D725" s="8"/>
      <c r="E725" s="8"/>
      <c r="F725" s="8"/>
      <c r="G725" s="8"/>
      <c r="H725" s="8"/>
      <c r="I725" s="8"/>
      <c r="J725" s="8"/>
      <c r="K725" s="8"/>
      <c r="L725" s="8"/>
      <c r="M725" s="8"/>
    </row>
    <row r="726" spans="3:13" hidden="1" x14ac:dyDescent="0.3">
      <c r="C726" s="8" t="s">
        <v>344</v>
      </c>
      <c r="D726" s="8"/>
      <c r="E726" s="8"/>
      <c r="F726" s="8"/>
      <c r="G726" s="8"/>
      <c r="H726" s="8"/>
      <c r="I726" s="8"/>
      <c r="J726" s="8"/>
      <c r="K726" s="8"/>
      <c r="L726" s="8"/>
      <c r="M726" s="8"/>
    </row>
    <row r="727" spans="3:13" hidden="1" x14ac:dyDescent="0.3">
      <c r="C727" s="8" t="s">
        <v>299</v>
      </c>
      <c r="D727" s="8"/>
      <c r="E727" s="8"/>
      <c r="F727" s="8"/>
      <c r="G727" s="8"/>
      <c r="H727" s="8"/>
      <c r="I727" s="8"/>
      <c r="J727" s="8"/>
      <c r="K727" s="8"/>
      <c r="L727" s="8"/>
      <c r="M727" s="8"/>
    </row>
    <row r="728" spans="3:13" hidden="1" x14ac:dyDescent="0.3">
      <c r="C728" s="8" t="s">
        <v>300</v>
      </c>
      <c r="D728" s="8"/>
      <c r="E728" s="8"/>
      <c r="F728" s="8"/>
      <c r="G728" s="8"/>
      <c r="H728" s="8"/>
      <c r="I728" s="8"/>
      <c r="J728" s="8"/>
      <c r="K728" s="8"/>
      <c r="L728" s="8"/>
      <c r="M728" s="8"/>
    </row>
    <row r="729" spans="3:13" hidden="1" x14ac:dyDescent="0.3">
      <c r="C729" s="8" t="s">
        <v>301</v>
      </c>
      <c r="D729" s="8"/>
      <c r="E729" s="8"/>
      <c r="F729" s="8"/>
      <c r="G729" s="8"/>
      <c r="H729" s="8"/>
      <c r="I729" s="8"/>
      <c r="J729" s="8"/>
      <c r="K729" s="8"/>
      <c r="L729" s="8"/>
      <c r="M729" s="8"/>
    </row>
    <row r="730" spans="3:13" hidden="1" x14ac:dyDescent="0.3">
      <c r="C730" s="8" t="s">
        <v>302</v>
      </c>
      <c r="D730" s="8"/>
      <c r="E730" s="8"/>
      <c r="F730" s="8"/>
      <c r="G730" s="8"/>
      <c r="H730" s="8"/>
      <c r="I730" s="8"/>
      <c r="J730" s="8"/>
      <c r="K730" s="8"/>
      <c r="L730" s="8"/>
      <c r="M730" s="8"/>
    </row>
    <row r="731" spans="3:13" hidden="1" x14ac:dyDescent="0.3">
      <c r="C731" s="8" t="s">
        <v>303</v>
      </c>
      <c r="D731" s="8"/>
      <c r="E731" s="8"/>
      <c r="F731" s="8"/>
      <c r="G731" s="8"/>
      <c r="H731" s="8"/>
      <c r="I731" s="8"/>
      <c r="J731" s="8"/>
      <c r="K731" s="8"/>
      <c r="L731" s="8"/>
      <c r="M731" s="8"/>
    </row>
    <row r="732" spans="3:13" hidden="1" x14ac:dyDescent="0.3">
      <c r="C732" s="8" t="s">
        <v>3001</v>
      </c>
      <c r="D732" s="8"/>
      <c r="E732" s="8"/>
      <c r="F732" s="8"/>
      <c r="G732" s="8"/>
      <c r="H732" s="8"/>
      <c r="I732" s="8"/>
      <c r="J732" s="8"/>
      <c r="K732" s="8"/>
      <c r="L732" s="8"/>
      <c r="M732" s="8"/>
    </row>
    <row r="733" spans="3:13" hidden="1" x14ac:dyDescent="0.3">
      <c r="C733" s="8" t="s">
        <v>3006</v>
      </c>
      <c r="D733" s="8"/>
      <c r="E733" s="8"/>
      <c r="F733" s="8"/>
      <c r="G733" s="8"/>
      <c r="H733" s="8"/>
      <c r="I733" s="8"/>
      <c r="J733" s="8"/>
      <c r="K733" s="8"/>
      <c r="L733" s="8"/>
      <c r="M733" s="8"/>
    </row>
    <row r="734" spans="3:13" hidden="1" x14ac:dyDescent="0.3">
      <c r="C734" s="8" t="s">
        <v>304</v>
      </c>
      <c r="D734" s="8"/>
      <c r="E734" s="8"/>
      <c r="F734" s="8"/>
      <c r="G734" s="8"/>
      <c r="H734" s="8"/>
      <c r="I734" s="8"/>
      <c r="J734" s="8"/>
      <c r="K734" s="8"/>
      <c r="L734" s="8"/>
      <c r="M734" s="8"/>
    </row>
    <row r="735" spans="3:13" hidden="1" x14ac:dyDescent="0.3">
      <c r="C735" s="8" t="s">
        <v>363</v>
      </c>
      <c r="D735" s="8"/>
      <c r="E735" s="8"/>
      <c r="F735" s="8"/>
      <c r="G735" s="8"/>
      <c r="H735" s="8"/>
      <c r="I735" s="8"/>
      <c r="J735" s="8"/>
      <c r="K735" s="8"/>
      <c r="L735" s="8"/>
      <c r="M735" s="8"/>
    </row>
    <row r="736" spans="3:13" hidden="1" x14ac:dyDescent="0.3">
      <c r="C736" s="8" t="s">
        <v>305</v>
      </c>
      <c r="D736" s="8"/>
      <c r="E736" s="8"/>
      <c r="F736" s="8"/>
      <c r="G736" s="8"/>
      <c r="H736" s="8"/>
      <c r="I736" s="8"/>
      <c r="J736" s="8"/>
      <c r="K736" s="8"/>
      <c r="L736" s="8"/>
      <c r="M736" s="8"/>
    </row>
    <row r="737" spans="3:13" hidden="1" x14ac:dyDescent="0.3">
      <c r="C737" s="8" t="s">
        <v>306</v>
      </c>
      <c r="D737" s="8"/>
      <c r="E737" s="8"/>
      <c r="F737" s="8"/>
      <c r="G737" s="8"/>
      <c r="H737" s="8"/>
      <c r="I737" s="8"/>
      <c r="J737" s="8"/>
      <c r="K737" s="8"/>
      <c r="L737" s="8"/>
      <c r="M737" s="8"/>
    </row>
    <row r="738" spans="3:13" hidden="1" x14ac:dyDescent="0.3">
      <c r="C738" s="8" t="s">
        <v>307</v>
      </c>
      <c r="D738" s="8"/>
      <c r="E738" s="8"/>
      <c r="F738" s="8"/>
      <c r="G738" s="8"/>
      <c r="H738" s="8"/>
      <c r="I738" s="8"/>
      <c r="J738" s="8"/>
      <c r="K738" s="8"/>
      <c r="L738" s="8"/>
      <c r="M738" s="8"/>
    </row>
    <row r="739" spans="3:13" hidden="1" x14ac:dyDescent="0.3">
      <c r="C739" s="8" t="s">
        <v>308</v>
      </c>
      <c r="D739" s="8"/>
      <c r="E739" s="8"/>
      <c r="F739" s="8"/>
      <c r="G739" s="8"/>
      <c r="H739" s="8"/>
      <c r="I739" s="8"/>
      <c r="J739" s="8"/>
      <c r="K739" s="8"/>
      <c r="L739" s="8"/>
      <c r="M739" s="8"/>
    </row>
    <row r="740" spans="3:13" hidden="1" x14ac:dyDescent="0.3">
      <c r="C740" s="8" t="s">
        <v>3801</v>
      </c>
      <c r="D740" s="8"/>
      <c r="E740" s="8"/>
      <c r="F740" s="8"/>
      <c r="G740" s="8"/>
      <c r="H740" s="8"/>
      <c r="I740" s="8"/>
      <c r="J740" s="8"/>
      <c r="K740" s="8"/>
      <c r="L740" s="8"/>
      <c r="M740" s="8"/>
    </row>
    <row r="741" spans="3:13" hidden="1" x14ac:dyDescent="0.3">
      <c r="C741" s="8" t="s">
        <v>3763</v>
      </c>
      <c r="D741" s="8"/>
      <c r="E741" s="8"/>
      <c r="F741" s="8"/>
      <c r="G741" s="8"/>
      <c r="H741" s="8"/>
      <c r="I741" s="8"/>
      <c r="J741" s="8"/>
      <c r="K741" s="8"/>
      <c r="L741" s="8"/>
      <c r="M741" s="8"/>
    </row>
    <row r="742" spans="3:13" hidden="1" x14ac:dyDescent="0.3">
      <c r="C742" s="8" t="s">
        <v>3767</v>
      </c>
      <c r="D742" s="8"/>
      <c r="E742" s="8"/>
      <c r="F742" s="8"/>
      <c r="G742" s="8"/>
      <c r="H742" s="8"/>
      <c r="I742" s="8"/>
      <c r="J742" s="8"/>
      <c r="K742" s="8"/>
      <c r="L742" s="8"/>
      <c r="M742" s="8"/>
    </row>
    <row r="743" spans="3:13" hidden="1" x14ac:dyDescent="0.3">
      <c r="C743" s="8" t="s">
        <v>3771</v>
      </c>
      <c r="D743" s="8"/>
      <c r="E743" s="8"/>
      <c r="F743" s="8"/>
      <c r="G743" s="8"/>
      <c r="H743" s="8"/>
      <c r="I743" s="8"/>
      <c r="J743" s="8"/>
      <c r="K743" s="8"/>
      <c r="L743" s="8"/>
      <c r="M743" s="8"/>
    </row>
    <row r="744" spans="3:13" hidden="1" x14ac:dyDescent="0.3">
      <c r="C744" s="8" t="s">
        <v>3788</v>
      </c>
      <c r="D744" s="8"/>
      <c r="E744" s="8"/>
      <c r="F744" s="8"/>
      <c r="G744" s="8"/>
      <c r="H744" s="8"/>
      <c r="I744" s="8"/>
      <c r="J744" s="8"/>
      <c r="K744" s="8"/>
      <c r="L744" s="8"/>
      <c r="M744" s="8"/>
    </row>
    <row r="745" spans="3:13" hidden="1" x14ac:dyDescent="0.3">
      <c r="C745" s="8" t="s">
        <v>3775</v>
      </c>
      <c r="D745" s="8"/>
      <c r="E745" s="8"/>
      <c r="F745" s="8"/>
      <c r="G745" s="8"/>
      <c r="H745" s="8"/>
      <c r="I745" s="8"/>
      <c r="J745" s="8"/>
      <c r="K745" s="8"/>
      <c r="L745" s="8"/>
      <c r="M745" s="8"/>
    </row>
    <row r="746" spans="3:13" hidden="1" x14ac:dyDescent="0.3">
      <c r="C746" s="8" t="s">
        <v>3861</v>
      </c>
      <c r="D746" s="8"/>
      <c r="E746" s="8"/>
      <c r="F746" s="8"/>
      <c r="G746" s="8"/>
      <c r="H746" s="8"/>
      <c r="I746" s="8"/>
      <c r="J746" s="8"/>
      <c r="K746" s="8"/>
      <c r="L746" s="8"/>
      <c r="M746" s="8"/>
    </row>
    <row r="747" spans="3:13" hidden="1" x14ac:dyDescent="0.3">
      <c r="C747" s="8" t="s">
        <v>3840</v>
      </c>
      <c r="D747" s="8"/>
      <c r="E747" s="8"/>
      <c r="F747" s="8"/>
      <c r="G747" s="8"/>
      <c r="H747" s="8"/>
      <c r="I747" s="8"/>
      <c r="J747" s="8"/>
      <c r="K747" s="8"/>
      <c r="L747" s="8"/>
      <c r="M747" s="8"/>
    </row>
    <row r="748" spans="3:13" hidden="1" x14ac:dyDescent="0.3">
      <c r="C748" s="8" t="s">
        <v>3754</v>
      </c>
      <c r="D748" s="8"/>
      <c r="E748" s="8"/>
      <c r="F748" s="8"/>
      <c r="G748" s="8"/>
      <c r="H748" s="8"/>
      <c r="I748" s="8"/>
      <c r="J748" s="8"/>
      <c r="K748" s="8"/>
      <c r="L748" s="8"/>
      <c r="M748" s="8"/>
    </row>
    <row r="749" spans="3:13" hidden="1" x14ac:dyDescent="0.3">
      <c r="C749" s="8" t="s">
        <v>3780</v>
      </c>
      <c r="D749" s="8"/>
      <c r="E749" s="8"/>
      <c r="F749" s="8"/>
      <c r="G749" s="8"/>
      <c r="H749" s="8"/>
      <c r="I749" s="8"/>
      <c r="J749" s="8"/>
      <c r="K749" s="8"/>
      <c r="L749" s="8"/>
      <c r="M749" s="8"/>
    </row>
    <row r="750" spans="3:13" hidden="1" x14ac:dyDescent="0.3">
      <c r="C750" s="8" t="s">
        <v>3792</v>
      </c>
      <c r="D750" s="8"/>
      <c r="E750" s="8"/>
      <c r="F750" s="8"/>
      <c r="G750" s="8"/>
      <c r="H750" s="8"/>
      <c r="I750" s="8"/>
      <c r="J750" s="8"/>
      <c r="K750" s="8"/>
      <c r="L750" s="8"/>
      <c r="M750" s="8"/>
    </row>
    <row r="751" spans="3:13" hidden="1" x14ac:dyDescent="0.3">
      <c r="C751" s="8" t="s">
        <v>3796</v>
      </c>
      <c r="D751" s="8"/>
      <c r="E751" s="8"/>
      <c r="F751" s="8"/>
      <c r="G751" s="8"/>
      <c r="H751" s="8"/>
      <c r="I751" s="8"/>
      <c r="J751" s="8"/>
      <c r="K751" s="8"/>
      <c r="L751" s="8"/>
      <c r="M751" s="8"/>
    </row>
    <row r="752" spans="3:13" hidden="1" x14ac:dyDescent="0.3">
      <c r="C752" s="8" t="s">
        <v>3819</v>
      </c>
      <c r="D752" s="8"/>
      <c r="E752" s="8"/>
      <c r="F752" s="8"/>
      <c r="G752" s="8"/>
      <c r="H752" s="8"/>
      <c r="I752" s="8"/>
      <c r="J752" s="8"/>
      <c r="K752" s="8"/>
      <c r="L752" s="8"/>
      <c r="M752" s="8"/>
    </row>
    <row r="753" spans="3:13" hidden="1" x14ac:dyDescent="0.3">
      <c r="C753" s="8" t="s">
        <v>3811</v>
      </c>
      <c r="D753" s="8"/>
      <c r="E753" s="8"/>
      <c r="F753" s="8"/>
      <c r="G753" s="8"/>
      <c r="H753" s="8"/>
      <c r="I753" s="8"/>
      <c r="J753" s="8"/>
      <c r="K753" s="8"/>
      <c r="L753" s="8"/>
      <c r="M753" s="8"/>
    </row>
    <row r="754" spans="3:13" hidden="1" x14ac:dyDescent="0.3">
      <c r="C754" s="8" t="s">
        <v>3804</v>
      </c>
      <c r="D754" s="8"/>
      <c r="E754" s="8"/>
      <c r="F754" s="8"/>
      <c r="G754" s="8"/>
      <c r="H754" s="8"/>
      <c r="I754" s="8"/>
      <c r="J754" s="8"/>
      <c r="K754" s="8"/>
      <c r="L754" s="8"/>
      <c r="M754" s="8"/>
    </row>
    <row r="755" spans="3:13" hidden="1" x14ac:dyDescent="0.3">
      <c r="C755" s="8" t="s">
        <v>3759</v>
      </c>
      <c r="D755" s="8"/>
      <c r="E755" s="8"/>
      <c r="F755" s="8"/>
      <c r="G755" s="8"/>
      <c r="H755" s="8"/>
      <c r="I755" s="8"/>
      <c r="J755" s="8"/>
      <c r="K755" s="8"/>
      <c r="L755" s="8"/>
      <c r="M755" s="8"/>
    </row>
    <row r="756" spans="3:13" hidden="1" x14ac:dyDescent="0.3">
      <c r="C756" s="8" t="s">
        <v>3807</v>
      </c>
      <c r="D756" s="8"/>
      <c r="E756" s="8"/>
      <c r="F756" s="8"/>
      <c r="G756" s="8"/>
      <c r="H756" s="8"/>
      <c r="I756" s="8"/>
      <c r="J756" s="8"/>
      <c r="K756" s="8"/>
      <c r="L756" s="8"/>
      <c r="M756" s="8"/>
    </row>
    <row r="757" spans="3:13" hidden="1" x14ac:dyDescent="0.3">
      <c r="C757" s="8" t="s">
        <v>3815</v>
      </c>
      <c r="D757" s="8"/>
      <c r="E757" s="8"/>
      <c r="F757" s="8"/>
      <c r="G757" s="8"/>
      <c r="H757" s="8"/>
      <c r="I757" s="8"/>
      <c r="J757" s="8"/>
      <c r="K757" s="8"/>
      <c r="L757" s="8"/>
      <c r="M757" s="8"/>
    </row>
    <row r="758" spans="3:13" hidden="1" x14ac:dyDescent="0.3">
      <c r="C758" s="8" t="s">
        <v>3823</v>
      </c>
      <c r="D758" s="8"/>
      <c r="E758" s="8"/>
      <c r="F758" s="8"/>
      <c r="G758" s="8"/>
      <c r="H758" s="8"/>
      <c r="I758" s="8"/>
      <c r="J758" s="8"/>
      <c r="K758" s="8"/>
      <c r="L758" s="8"/>
      <c r="M758" s="8"/>
    </row>
    <row r="759" spans="3:13" hidden="1" x14ac:dyDescent="0.3">
      <c r="C759" s="8" t="s">
        <v>3828</v>
      </c>
      <c r="D759" s="8"/>
      <c r="E759" s="8"/>
      <c r="F759" s="8"/>
      <c r="G759" s="8"/>
      <c r="H759" s="8"/>
      <c r="I759" s="8"/>
      <c r="J759" s="8"/>
      <c r="K759" s="8"/>
      <c r="L759" s="8"/>
      <c r="M759" s="8"/>
    </row>
    <row r="760" spans="3:13" hidden="1" x14ac:dyDescent="0.3">
      <c r="C760" s="8" t="s">
        <v>3832</v>
      </c>
      <c r="D760" s="8"/>
      <c r="E760" s="8"/>
      <c r="F760" s="8"/>
      <c r="G760" s="8"/>
      <c r="H760" s="8"/>
      <c r="I760" s="8"/>
      <c r="J760" s="8"/>
      <c r="K760" s="8"/>
      <c r="L760" s="8"/>
      <c r="M760" s="8"/>
    </row>
    <row r="761" spans="3:13" hidden="1" x14ac:dyDescent="0.3">
      <c r="C761" s="8" t="s">
        <v>3835</v>
      </c>
      <c r="D761" s="8"/>
      <c r="E761" s="8"/>
      <c r="F761" s="8"/>
      <c r="G761" s="8"/>
      <c r="H761" s="8"/>
      <c r="I761" s="8"/>
      <c r="J761" s="8"/>
      <c r="K761" s="8"/>
      <c r="L761" s="8"/>
      <c r="M761" s="8"/>
    </row>
    <row r="762" spans="3:13" hidden="1" x14ac:dyDescent="0.3">
      <c r="C762" s="8" t="s">
        <v>3784</v>
      </c>
      <c r="D762" s="8"/>
      <c r="E762" s="8"/>
      <c r="F762" s="8"/>
      <c r="G762" s="8"/>
      <c r="H762" s="8"/>
      <c r="I762" s="8"/>
      <c r="J762" s="8"/>
      <c r="K762" s="8"/>
      <c r="L762" s="8"/>
      <c r="M762" s="8"/>
    </row>
    <row r="763" spans="3:13" hidden="1" x14ac:dyDescent="0.3">
      <c r="C763" s="8" t="s">
        <v>2059</v>
      </c>
      <c r="D763" s="8"/>
      <c r="E763" s="8"/>
      <c r="F763" s="8"/>
      <c r="G763" s="8"/>
      <c r="H763" s="8"/>
      <c r="I763" s="8"/>
      <c r="J763" s="8"/>
      <c r="K763" s="8"/>
      <c r="L763" s="8"/>
      <c r="M763" s="8"/>
    </row>
    <row r="764" spans="3:13" hidden="1" x14ac:dyDescent="0.3">
      <c r="C764" s="8" t="s">
        <v>2304</v>
      </c>
      <c r="D764" s="8"/>
      <c r="E764" s="8"/>
      <c r="F764" s="8"/>
      <c r="G764" s="8"/>
      <c r="H764" s="8"/>
      <c r="I764" s="8"/>
      <c r="J764" s="8"/>
      <c r="K764" s="8"/>
      <c r="L764" s="8"/>
      <c r="M764" s="8"/>
    </row>
    <row r="765" spans="3:13" hidden="1" x14ac:dyDescent="0.3">
      <c r="C765" s="8" t="s">
        <v>309</v>
      </c>
      <c r="D765" s="8"/>
      <c r="E765" s="8"/>
      <c r="F765" s="8"/>
      <c r="G765" s="8"/>
      <c r="H765" s="8"/>
      <c r="I765" s="8"/>
      <c r="J765" s="8"/>
      <c r="K765" s="8"/>
      <c r="L765" s="8"/>
      <c r="M765" s="8"/>
    </row>
    <row r="766" spans="3:13" hidden="1" x14ac:dyDescent="0.3">
      <c r="C766" s="8" t="s">
        <v>2324</v>
      </c>
      <c r="D766" s="8"/>
      <c r="E766" s="8"/>
      <c r="F766" s="8"/>
      <c r="G766" s="8"/>
      <c r="H766" s="8"/>
      <c r="I766" s="8"/>
      <c r="J766" s="8"/>
      <c r="K766" s="8"/>
      <c r="L766" s="8"/>
      <c r="M766" s="8"/>
    </row>
    <row r="767" spans="3:13" hidden="1" x14ac:dyDescent="0.3">
      <c r="C767" s="8" t="s">
        <v>2162</v>
      </c>
      <c r="D767" s="8"/>
      <c r="E767" s="8"/>
      <c r="F767" s="8"/>
      <c r="G767" s="8"/>
      <c r="H767" s="8"/>
      <c r="I767" s="8"/>
      <c r="J767" s="8"/>
      <c r="K767" s="8"/>
      <c r="L767" s="8"/>
      <c r="M767" s="8"/>
    </row>
    <row r="768" spans="3:13" hidden="1" x14ac:dyDescent="0.3">
      <c r="C768" s="8" t="s">
        <v>310</v>
      </c>
      <c r="D768" s="8"/>
      <c r="E768" s="8"/>
      <c r="F768" s="8"/>
      <c r="G768" s="8"/>
      <c r="H768" s="8"/>
      <c r="I768" s="8"/>
      <c r="J768" s="8"/>
      <c r="K768" s="8"/>
      <c r="L768" s="8"/>
      <c r="M768" s="8"/>
    </row>
    <row r="769" hidden="1" x14ac:dyDescent="0.3"/>
    <row r="770" hidden="1" x14ac:dyDescent="0.3"/>
    <row r="771" hidden="1" x14ac:dyDescent="0.3"/>
    <row r="772" hidden="1" x14ac:dyDescent="0.3"/>
    <row r="773" hidden="1" x14ac:dyDescent="0.3"/>
    <row r="774" hidden="1" x14ac:dyDescent="0.3"/>
  </sheetData>
  <sheetProtection password="C64E" sheet="1" objects="1" scenarios="1" selectLockedCells="1"/>
  <sortState ref="C103:C817">
    <sortCondition ref="C103"/>
  </sortState>
  <mergeCells count="280">
    <mergeCell ref="DN58:DQ58"/>
    <mergeCell ref="DR58:DU58"/>
    <mergeCell ref="DR56:DU56"/>
    <mergeCell ref="DJ42:DM42"/>
    <mergeCell ref="DN42:DQ42"/>
    <mergeCell ref="DZ54:EC54"/>
    <mergeCell ref="DR42:DU42"/>
    <mergeCell ref="DV36:DY36"/>
    <mergeCell ref="DZ36:EC36"/>
    <mergeCell ref="DJ38:DM38"/>
    <mergeCell ref="DN38:DQ38"/>
    <mergeCell ref="DV56:DY56"/>
    <mergeCell ref="DJ40:DM40"/>
    <mergeCell ref="DO5:EE5"/>
    <mergeCell ref="BR31:DI32"/>
    <mergeCell ref="BR33:DI34"/>
    <mergeCell ref="BR35:DI36"/>
    <mergeCell ref="BR37:DI38"/>
    <mergeCell ref="BR39:DI40"/>
    <mergeCell ref="BR41:DI42"/>
    <mergeCell ref="BT53:DI54"/>
    <mergeCell ref="CV29:CW29"/>
    <mergeCell ref="DG29:DH29"/>
    <mergeCell ref="DZ34:EC34"/>
    <mergeCell ref="DZ42:EC42"/>
    <mergeCell ref="DN54:DQ54"/>
    <mergeCell ref="DT51:DU51"/>
    <mergeCell ref="DV42:DY42"/>
    <mergeCell ref="CS22:CW22"/>
    <mergeCell ref="DS20:DV20"/>
    <mergeCell ref="BR15:EE16"/>
    <mergeCell ref="DV38:DY38"/>
    <mergeCell ref="DZ38:EC38"/>
    <mergeCell ref="DN40:DQ40"/>
    <mergeCell ref="DR40:DU40"/>
    <mergeCell ref="DV40:DY40"/>
    <mergeCell ref="DZ40:EC40"/>
    <mergeCell ref="BT55:DI56"/>
    <mergeCell ref="BT57:DI58"/>
    <mergeCell ref="BT59:DI60"/>
    <mergeCell ref="BT61:DI62"/>
    <mergeCell ref="BT63:DI64"/>
    <mergeCell ref="AT61:AT62"/>
    <mergeCell ref="AU70:AX70"/>
    <mergeCell ref="AY70:BB70"/>
    <mergeCell ref="BC70:BF70"/>
    <mergeCell ref="BG70:BJ70"/>
    <mergeCell ref="BK70:BN70"/>
    <mergeCell ref="AT65:AT66"/>
    <mergeCell ref="AU60:AX60"/>
    <mergeCell ref="AY60:BB60"/>
    <mergeCell ref="BC60:BF60"/>
    <mergeCell ref="BG60:BJ60"/>
    <mergeCell ref="AU62:AX62"/>
    <mergeCell ref="AY62:BB62"/>
    <mergeCell ref="BG62:BJ62"/>
    <mergeCell ref="AU68:AX68"/>
    <mergeCell ref="AY68:BB68"/>
    <mergeCell ref="BC68:BF68"/>
    <mergeCell ref="BG68:BJ68"/>
    <mergeCell ref="AU66:AX66"/>
    <mergeCell ref="AY66:BB66"/>
    <mergeCell ref="BC66:BF66"/>
    <mergeCell ref="BG66:BJ66"/>
    <mergeCell ref="BR67:EE68"/>
    <mergeCell ref="BR73:DH74"/>
    <mergeCell ref="AT69:AT70"/>
    <mergeCell ref="BY69:BZ69"/>
    <mergeCell ref="CL69:CM69"/>
    <mergeCell ref="CV69:CW69"/>
    <mergeCell ref="DG69:DH69"/>
    <mergeCell ref="DS78:EF78"/>
    <mergeCell ref="CP77:CW77"/>
    <mergeCell ref="C75:AR76"/>
    <mergeCell ref="BK76:BN76"/>
    <mergeCell ref="BC74:BF74"/>
    <mergeCell ref="BG74:BJ74"/>
    <mergeCell ref="BR71:DH72"/>
    <mergeCell ref="CY77:EE77"/>
    <mergeCell ref="DI72:DL72"/>
    <mergeCell ref="DM72:DP72"/>
    <mergeCell ref="DI74:DL74"/>
    <mergeCell ref="DM74:DP74"/>
    <mergeCell ref="BZ77:CI77"/>
    <mergeCell ref="DY76:EB76"/>
    <mergeCell ref="DY74:EB74"/>
    <mergeCell ref="BS2:EE2"/>
    <mergeCell ref="DE47:DM48"/>
    <mergeCell ref="DN47:EE48"/>
    <mergeCell ref="BR65:EE66"/>
    <mergeCell ref="BS43:EE44"/>
    <mergeCell ref="BS49:EE50"/>
    <mergeCell ref="BS5:DM5"/>
    <mergeCell ref="BS6:DN13"/>
    <mergeCell ref="C55:BS56"/>
    <mergeCell ref="C19:BR24"/>
    <mergeCell ref="I2:BN2"/>
    <mergeCell ref="C30:BP31"/>
    <mergeCell ref="C25:BP26"/>
    <mergeCell ref="C27:BG28"/>
    <mergeCell ref="C17:BG18"/>
    <mergeCell ref="C15:BP16"/>
    <mergeCell ref="C34:BQ35"/>
    <mergeCell ref="W36:X36"/>
    <mergeCell ref="AG36:AH36"/>
    <mergeCell ref="AR36:AS36"/>
    <mergeCell ref="BD36:BE36"/>
    <mergeCell ref="C63:AS64"/>
    <mergeCell ref="AT63:AT64"/>
    <mergeCell ref="C65:AS66"/>
    <mergeCell ref="AS101:BS101"/>
    <mergeCell ref="AU76:AX76"/>
    <mergeCell ref="AY76:BB76"/>
    <mergeCell ref="BC76:BF76"/>
    <mergeCell ref="BG76:BJ76"/>
    <mergeCell ref="AU72:AX72"/>
    <mergeCell ref="AY72:BB72"/>
    <mergeCell ref="BC72:BF72"/>
    <mergeCell ref="BG72:BJ72"/>
    <mergeCell ref="AU74:AX74"/>
    <mergeCell ref="AY74:BB74"/>
    <mergeCell ref="BK72:BN72"/>
    <mergeCell ref="BK74:BN74"/>
    <mergeCell ref="AO78:CP78"/>
    <mergeCell ref="C71:AS72"/>
    <mergeCell ref="AT71:AT72"/>
    <mergeCell ref="C73:AS74"/>
    <mergeCell ref="AT73:AT74"/>
    <mergeCell ref="BR75:DH76"/>
    <mergeCell ref="B6:B8"/>
    <mergeCell ref="B9:B13"/>
    <mergeCell ref="AU39:AX39"/>
    <mergeCell ref="AY39:BB39"/>
    <mergeCell ref="BC39:BF39"/>
    <mergeCell ref="BG39:BJ39"/>
    <mergeCell ref="B14:B15"/>
    <mergeCell ref="BC49:BF49"/>
    <mergeCell ref="BG49:BJ49"/>
    <mergeCell ref="C38:AS39"/>
    <mergeCell ref="C40:AS41"/>
    <mergeCell ref="C42:AS43"/>
    <mergeCell ref="C44:AS45"/>
    <mergeCell ref="AU49:AX49"/>
    <mergeCell ref="AY49:BB49"/>
    <mergeCell ref="BC45:BF45"/>
    <mergeCell ref="AT38:AT39"/>
    <mergeCell ref="AT40:AT41"/>
    <mergeCell ref="AT42:AT43"/>
    <mergeCell ref="AT44:AT45"/>
    <mergeCell ref="AT46:AT47"/>
    <mergeCell ref="BH27:BP28"/>
    <mergeCell ref="AU47:AX47"/>
    <mergeCell ref="AY45:BB45"/>
    <mergeCell ref="C32:AN33"/>
    <mergeCell ref="AY32:BP33"/>
    <mergeCell ref="AO32:AX33"/>
    <mergeCell ref="DS21:DV21"/>
    <mergeCell ref="DS23:DV23"/>
    <mergeCell ref="EA23:EE23"/>
    <mergeCell ref="DZ32:EC32"/>
    <mergeCell ref="DV32:DY32"/>
    <mergeCell ref="DV34:DY34"/>
    <mergeCell ref="BR25:EE26"/>
    <mergeCell ref="CL29:CM29"/>
    <mergeCell ref="DS22:DV22"/>
    <mergeCell ref="AY47:BB47"/>
    <mergeCell ref="BC47:BF47"/>
    <mergeCell ref="BG47:BJ47"/>
    <mergeCell ref="DS29:DT29"/>
    <mergeCell ref="BK39:BN39"/>
    <mergeCell ref="BK41:BN41"/>
    <mergeCell ref="DR36:DU36"/>
    <mergeCell ref="BG45:BJ45"/>
    <mergeCell ref="AU43:AX43"/>
    <mergeCell ref="AY43:BB43"/>
    <mergeCell ref="BC43:BF43"/>
    <mergeCell ref="AU45:AX45"/>
    <mergeCell ref="BK43:BN43"/>
    <mergeCell ref="BK45:BN45"/>
    <mergeCell ref="BK47:BN47"/>
    <mergeCell ref="DR38:DU38"/>
    <mergeCell ref="BR47:DD48"/>
    <mergeCell ref="BR45:EE46"/>
    <mergeCell ref="BY29:BZ29"/>
    <mergeCell ref="DR32:DU32"/>
    <mergeCell ref="DS18:DV18"/>
    <mergeCell ref="DS19:DV19"/>
    <mergeCell ref="C53:AN54"/>
    <mergeCell ref="BK68:BN68"/>
    <mergeCell ref="DJ56:DM56"/>
    <mergeCell ref="BK62:BN62"/>
    <mergeCell ref="BK64:BN64"/>
    <mergeCell ref="BK66:BN66"/>
    <mergeCell ref="DF51:DG51"/>
    <mergeCell ref="CW51:CX51"/>
    <mergeCell ref="BK60:BN60"/>
    <mergeCell ref="DJ58:DM58"/>
    <mergeCell ref="AO53:AX54"/>
    <mergeCell ref="AY53:BP54"/>
    <mergeCell ref="BD57:BE57"/>
    <mergeCell ref="C51:BP52"/>
    <mergeCell ref="BX51:BY51"/>
    <mergeCell ref="DJ60:DM60"/>
    <mergeCell ref="BG43:BJ43"/>
    <mergeCell ref="AU41:AX41"/>
    <mergeCell ref="AY41:BB41"/>
    <mergeCell ref="BC41:BF41"/>
    <mergeCell ref="BG41:BJ41"/>
    <mergeCell ref="C67:AS68"/>
    <mergeCell ref="AT67:AT68"/>
    <mergeCell ref="C69:AS70"/>
    <mergeCell ref="C46:AS47"/>
    <mergeCell ref="C5:BP5"/>
    <mergeCell ref="DO11:DT11"/>
    <mergeCell ref="DO10:DT10"/>
    <mergeCell ref="DO9:DT9"/>
    <mergeCell ref="DO8:DT8"/>
    <mergeCell ref="DO7:DT7"/>
    <mergeCell ref="J36:K36"/>
    <mergeCell ref="BH17:BP18"/>
    <mergeCell ref="CS19:CW19"/>
    <mergeCell ref="CS18:CW18"/>
    <mergeCell ref="CS17:CW17"/>
    <mergeCell ref="CS23:CW23"/>
    <mergeCell ref="CS21:CW21"/>
    <mergeCell ref="CS20:CW20"/>
    <mergeCell ref="DJ34:DM34"/>
    <mergeCell ref="DN34:DQ34"/>
    <mergeCell ref="DJ32:DM32"/>
    <mergeCell ref="DN32:DQ32"/>
    <mergeCell ref="DT17:DU17"/>
    <mergeCell ref="DR34:DU34"/>
    <mergeCell ref="DR64:DU64"/>
    <mergeCell ref="DR62:DU62"/>
    <mergeCell ref="DS69:DT69"/>
    <mergeCell ref="BK49:BN49"/>
    <mergeCell ref="J57:K57"/>
    <mergeCell ref="W57:X57"/>
    <mergeCell ref="AG57:AH57"/>
    <mergeCell ref="AR57:AS57"/>
    <mergeCell ref="DI76:DL76"/>
    <mergeCell ref="DM76:DP76"/>
    <mergeCell ref="DQ76:DT76"/>
    <mergeCell ref="DU76:DX76"/>
    <mergeCell ref="CI51:CJ51"/>
    <mergeCell ref="DQ74:DT74"/>
    <mergeCell ref="DU74:DX74"/>
    <mergeCell ref="C48:AT49"/>
    <mergeCell ref="AY64:BB64"/>
    <mergeCell ref="BC64:BF64"/>
    <mergeCell ref="BG64:BJ64"/>
    <mergeCell ref="BC62:BF62"/>
    <mergeCell ref="AU64:AX64"/>
    <mergeCell ref="C59:AS60"/>
    <mergeCell ref="AT59:AT60"/>
    <mergeCell ref="C61:AS62"/>
    <mergeCell ref="DZ60:EC60"/>
    <mergeCell ref="DJ36:DM36"/>
    <mergeCell ref="DN36:DQ36"/>
    <mergeCell ref="DZ62:EC62"/>
    <mergeCell ref="DQ72:DT72"/>
    <mergeCell ref="DU72:DX72"/>
    <mergeCell ref="DY72:EB72"/>
    <mergeCell ref="DR54:DU54"/>
    <mergeCell ref="DV54:DY54"/>
    <mergeCell ref="DJ54:DM54"/>
    <mergeCell ref="DJ62:DM62"/>
    <mergeCell ref="DR60:DU60"/>
    <mergeCell ref="DV60:DY60"/>
    <mergeCell ref="DN56:DQ56"/>
    <mergeCell ref="DN62:DQ62"/>
    <mergeCell ref="DZ64:EC64"/>
    <mergeCell ref="DV64:DY64"/>
    <mergeCell ref="DZ56:EC56"/>
    <mergeCell ref="DZ58:EC58"/>
    <mergeCell ref="DV62:DY62"/>
    <mergeCell ref="DV58:DY58"/>
    <mergeCell ref="DN60:DQ60"/>
    <mergeCell ref="DJ64:DM64"/>
    <mergeCell ref="DN64:DQ64"/>
  </mergeCells>
  <conditionalFormatting sqref="CS23 CS19:CS21">
    <cfRule type="cellIs" dxfId="131" priority="506" operator="equal">
      <formula>0</formula>
    </cfRule>
  </conditionalFormatting>
  <conditionalFormatting sqref="CS18">
    <cfRule type="cellIs" dxfId="130" priority="491" operator="equal">
      <formula>0</formula>
    </cfRule>
  </conditionalFormatting>
  <conditionalFormatting sqref="DJ34:DY34">
    <cfRule type="beginsWith" dxfId="129" priority="4420" stopIfTrue="1" operator="beginsWith" text="NDA">
      <formula>LEFT(DJ34,LEN("NDA"))="NDA"</formula>
    </cfRule>
  </conditionalFormatting>
  <conditionalFormatting sqref="DJ32:DY32">
    <cfRule type="beginsWith" dxfId="128" priority="490" stopIfTrue="1" operator="beginsWith" text="NDA">
      <formula>LEFT(DJ32,LEN("NDA"))="NDA"</formula>
    </cfRule>
  </conditionalFormatting>
  <conditionalFormatting sqref="AY32:BN32 DN47">
    <cfRule type="beginsWith" dxfId="127" priority="483" operator="beginsWith" text="VERY STRONG">
      <formula>LEFT(AY32,LEN("VERY STRONG"))="VERY STRONG"</formula>
    </cfRule>
    <cfRule type="beginsWith" dxfId="126" priority="484" operator="beginsWith" text="STRONG">
      <formula>LEFT(AY32,LEN("STRONG"))="STRONG"</formula>
    </cfRule>
    <cfRule type="containsText" dxfId="125" priority="485" operator="containsText" text="NEUTRAL">
      <formula>NOT(ISERROR(SEARCH("NEUTRAL",AY32)))</formula>
    </cfRule>
    <cfRule type="beginsWith" dxfId="124" priority="486" operator="beginsWith" text="VERY WEAK">
      <formula>LEFT(AY32,LEN("VERY WEAK"))="VERY WEAK"</formula>
    </cfRule>
    <cfRule type="beginsWith" dxfId="123" priority="4363" operator="beginsWith" text="WEAK">
      <formula>LEFT(AY32,LEN("WEAK"))="WEAK"</formula>
    </cfRule>
  </conditionalFormatting>
  <conditionalFormatting sqref="DJ64:DY64">
    <cfRule type="expression" dxfId="122" priority="3277">
      <formula>$DJ$64:$DY$64=0</formula>
    </cfRule>
  </conditionalFormatting>
  <conditionalFormatting sqref="DJ62:DY62">
    <cfRule type="expression" dxfId="121" priority="3282">
      <formula>$DJ$62:$DY$62=0</formula>
    </cfRule>
  </conditionalFormatting>
  <conditionalFormatting sqref="DJ60:DY60">
    <cfRule type="expression" dxfId="120" priority="3287">
      <formula>$DJ$60:$DY$60=0</formula>
    </cfRule>
  </conditionalFormatting>
  <conditionalFormatting sqref="DJ58:DY58">
    <cfRule type="expression" dxfId="119" priority="3292">
      <formula>$DJ$58:$DY$58=0</formula>
    </cfRule>
  </conditionalFormatting>
  <conditionalFormatting sqref="DJ56:DY56">
    <cfRule type="expression" dxfId="118" priority="3297">
      <formula>$DJ$56:$DY$56=0</formula>
    </cfRule>
  </conditionalFormatting>
  <conditionalFormatting sqref="DJ53:EC54">
    <cfRule type="expression" dxfId="117" priority="179">
      <formula>SUM($DJ$54:$DY$54)=0</formula>
    </cfRule>
  </conditionalFormatting>
  <conditionalFormatting sqref="CX23:DQ23">
    <cfRule type="cellIs" dxfId="116" priority="3375" operator="lessThanOrEqual">
      <formula>$CS$23</formula>
    </cfRule>
  </conditionalFormatting>
  <conditionalFormatting sqref="CX21:DQ21">
    <cfRule type="cellIs" dxfId="115" priority="3376" operator="lessThanOrEqual">
      <formula>$CS$21</formula>
    </cfRule>
  </conditionalFormatting>
  <conditionalFormatting sqref="CX20:DQ20">
    <cfRule type="cellIs" dxfId="114" priority="3377" operator="lessThanOrEqual">
      <formula>$CS$20</formula>
    </cfRule>
  </conditionalFormatting>
  <conditionalFormatting sqref="CX19:DQ19">
    <cfRule type="cellIs" dxfId="113" priority="3378" operator="lessThanOrEqual">
      <formula>$CS$19</formula>
    </cfRule>
  </conditionalFormatting>
  <conditionalFormatting sqref="CX18:DQ18">
    <cfRule type="cellIs" dxfId="112" priority="3379" operator="lessThanOrEqual">
      <formula>$CS$18</formula>
    </cfRule>
  </conditionalFormatting>
  <conditionalFormatting sqref="DZ34:EC34">
    <cfRule type="beginsWith" dxfId="111" priority="488" stopIfTrue="1" operator="beginsWith" text="NDA">
      <formula>LEFT(DZ34,LEN("NDA"))="NDA"</formula>
    </cfRule>
  </conditionalFormatting>
  <conditionalFormatting sqref="DZ34:EC34">
    <cfRule type="beginsWith" dxfId="110" priority="199" stopIfTrue="1" operator="beginsWith" text="NDA">
      <formula>LEFT(DZ34,LEN("NDA"))="NDA"</formula>
    </cfRule>
  </conditionalFormatting>
  <conditionalFormatting sqref="DZ32:EC32">
    <cfRule type="beginsWith" dxfId="109" priority="198" stopIfTrue="1" operator="beginsWith" text="NDA">
      <formula>LEFT(DZ32,LEN("NDA"))="NDA"</formula>
    </cfRule>
  </conditionalFormatting>
  <conditionalFormatting sqref="DZ32:EC32">
    <cfRule type="beginsWith" dxfId="108" priority="197" stopIfTrue="1" operator="beginsWith" text="NDA">
      <formula>LEFT(DZ32,LEN("NDA"))="NDA"</formula>
    </cfRule>
  </conditionalFormatting>
  <conditionalFormatting sqref="DZ56:EC56">
    <cfRule type="expression" dxfId="107" priority="184">
      <formula>SUM($DJ$54:$DY$54)=0</formula>
    </cfRule>
  </conditionalFormatting>
  <conditionalFormatting sqref="DZ58:EC58">
    <cfRule type="expression" dxfId="106" priority="183">
      <formula>SUM($DJ$54:$DY$54)=0</formula>
    </cfRule>
  </conditionalFormatting>
  <conditionalFormatting sqref="DZ60:EC60">
    <cfRule type="expression" dxfId="105" priority="182">
      <formula>SUM($DJ$54:$DY$54)=0</formula>
    </cfRule>
  </conditionalFormatting>
  <conditionalFormatting sqref="DZ62:EC62">
    <cfRule type="expression" dxfId="104" priority="181">
      <formula>SUM($DJ$54:$DY$54)=0</formula>
    </cfRule>
  </conditionalFormatting>
  <conditionalFormatting sqref="DZ64:EC64">
    <cfRule type="expression" dxfId="103" priority="180">
      <formula>SUM($DJ$54:$DY$54)=0</formula>
    </cfRule>
  </conditionalFormatting>
  <conditionalFormatting sqref="DJ55:EC55">
    <cfRule type="expression" dxfId="102" priority="174">
      <formula>SUM($DJ$54:$DY$54)=0</formula>
    </cfRule>
  </conditionalFormatting>
  <conditionalFormatting sqref="DJ57:EC57">
    <cfRule type="expression" dxfId="101" priority="169">
      <formula>SUM($DJ$54:$DY$54)=0</formula>
    </cfRule>
  </conditionalFormatting>
  <conditionalFormatting sqref="DJ59:EC59">
    <cfRule type="expression" dxfId="100" priority="164">
      <formula>SUM($DJ$54:$DY$54)=0</formula>
    </cfRule>
  </conditionalFormatting>
  <conditionalFormatting sqref="DJ61:EC61">
    <cfRule type="expression" dxfId="99" priority="159">
      <formula>SUM($DJ$54:$DY$54)=0</formula>
    </cfRule>
  </conditionalFormatting>
  <conditionalFormatting sqref="DJ63:EC63">
    <cfRule type="expression" dxfId="98" priority="154">
      <formula>SUM($DJ$54:$DY$54)=0</formula>
    </cfRule>
  </conditionalFormatting>
  <conditionalFormatting sqref="DJ34:DY34">
    <cfRule type="beginsWith" dxfId="97" priority="196" stopIfTrue="1" operator="beginsWith" text="NDA">
      <formula>LEFT(DJ34,LEN("NDA"))="NDA"</formula>
    </cfRule>
  </conditionalFormatting>
  <conditionalFormatting sqref="DJ34:DY34">
    <cfRule type="beginsWith" dxfId="96" priority="140" stopIfTrue="1" operator="beginsWith" text="NDA">
      <formula>LEFT(DJ34,LEN("NDA"))="NDA"</formula>
    </cfRule>
  </conditionalFormatting>
  <conditionalFormatting sqref="DZ34:EC34">
    <cfRule type="beginsWith" dxfId="95" priority="139" stopIfTrue="1" operator="beginsWith" text="NDA">
      <formula>LEFT(DZ34,LEN("NDA"))="NDA"</formula>
    </cfRule>
  </conditionalFormatting>
  <conditionalFormatting sqref="DZ34:EC34">
    <cfRule type="beginsWith" dxfId="94" priority="138" stopIfTrue="1" operator="beginsWith" text="NDA">
      <formula>LEFT(DZ34,LEN("NDA"))="NDA"</formula>
    </cfRule>
  </conditionalFormatting>
  <conditionalFormatting sqref="DZ36:EC36">
    <cfRule type="beginsWith" dxfId="93" priority="124" stopIfTrue="1" operator="beginsWith" text="NDA">
      <formula>LEFT(DZ36,LEN("NDA"))="NDA"</formula>
    </cfRule>
  </conditionalFormatting>
  <conditionalFormatting sqref="DZ38:EC38">
    <cfRule type="beginsWith" dxfId="92" priority="111" stopIfTrue="1" operator="beginsWith" text="NDA">
      <formula>LEFT(DZ38,LEN("NDA"))="NDA"</formula>
    </cfRule>
  </conditionalFormatting>
  <conditionalFormatting sqref="DJ36:DY36">
    <cfRule type="beginsWith" dxfId="91" priority="137" stopIfTrue="1" operator="beginsWith" text="NDA">
      <formula>LEFT(DJ36,LEN("NDA"))="NDA"</formula>
    </cfRule>
  </conditionalFormatting>
  <conditionalFormatting sqref="DZ36:EC36">
    <cfRule type="beginsWith" dxfId="90" priority="133" stopIfTrue="1" operator="beginsWith" text="NDA">
      <formula>LEFT(DZ36,LEN("NDA"))="NDA"</formula>
    </cfRule>
  </conditionalFormatting>
  <conditionalFormatting sqref="DZ36:EC36">
    <cfRule type="beginsWith" dxfId="89" priority="132" stopIfTrue="1" operator="beginsWith" text="NDA">
      <formula>LEFT(DZ36,LEN("NDA"))="NDA"</formula>
    </cfRule>
  </conditionalFormatting>
  <conditionalFormatting sqref="DJ36:DY36">
    <cfRule type="beginsWith" dxfId="88" priority="131" stopIfTrue="1" operator="beginsWith" text="NDA">
      <formula>LEFT(DJ36,LEN("NDA"))="NDA"</formula>
    </cfRule>
  </conditionalFormatting>
  <conditionalFormatting sqref="DJ36:DY36">
    <cfRule type="beginsWith" dxfId="87" priority="126" stopIfTrue="1" operator="beginsWith" text="NDA">
      <formula>LEFT(DJ36,LEN("NDA"))="NDA"</formula>
    </cfRule>
  </conditionalFormatting>
  <conditionalFormatting sqref="DZ36:EC36">
    <cfRule type="beginsWith" dxfId="86" priority="125" stopIfTrue="1" operator="beginsWith" text="NDA">
      <formula>LEFT(DZ36,LEN("NDA"))="NDA"</formula>
    </cfRule>
  </conditionalFormatting>
  <conditionalFormatting sqref="DJ38:DY38">
    <cfRule type="beginsWith" dxfId="85" priority="123" stopIfTrue="1" operator="beginsWith" text="NDA">
      <formula>LEFT(DJ38,LEN("NDA"))="NDA"</formula>
    </cfRule>
  </conditionalFormatting>
  <conditionalFormatting sqref="DZ38:EC38">
    <cfRule type="beginsWith" dxfId="84" priority="120" stopIfTrue="1" operator="beginsWith" text="NDA">
      <formula>LEFT(DZ38,LEN("NDA"))="NDA"</formula>
    </cfRule>
  </conditionalFormatting>
  <conditionalFormatting sqref="DZ38:EC38">
    <cfRule type="beginsWith" dxfId="83" priority="119" stopIfTrue="1" operator="beginsWith" text="NDA">
      <formula>LEFT(DZ38,LEN("NDA"))="NDA"</formula>
    </cfRule>
  </conditionalFormatting>
  <conditionalFormatting sqref="DJ38:DY38">
    <cfRule type="beginsWith" dxfId="82" priority="118" stopIfTrue="1" operator="beginsWith" text="NDA">
      <formula>LEFT(DJ38,LEN("NDA"))="NDA"</formula>
    </cfRule>
  </conditionalFormatting>
  <conditionalFormatting sqref="DJ38:DY38">
    <cfRule type="beginsWith" dxfId="81" priority="113" stopIfTrue="1" operator="beginsWith" text="NDA">
      <formula>LEFT(DJ38,LEN("NDA"))="NDA"</formula>
    </cfRule>
  </conditionalFormatting>
  <conditionalFormatting sqref="DZ38:EC38">
    <cfRule type="beginsWith" dxfId="80" priority="112" stopIfTrue="1" operator="beginsWith" text="NDA">
      <formula>LEFT(DZ38,LEN("NDA"))="NDA"</formula>
    </cfRule>
  </conditionalFormatting>
  <conditionalFormatting sqref="AU38:BN38 AU40:BN40 AU42:BN42 AU46:BN46 AU48:BN48 AU44:BN44 AU65:BN65 AU67:BN67 AU69:BN69 AU71:BN71 AU73:BN73 AU75:BN75 AU59:BN59 AU61:BN61 AU63:BN63">
    <cfRule type="expression" dxfId="79" priority="3617">
      <formula>$AU39=""</formula>
    </cfRule>
    <cfRule type="cellIs" dxfId="78" priority="3618" stopIfTrue="1" operator="equal">
      <formula>""""""</formula>
    </cfRule>
    <cfRule type="cellIs" dxfId="77" priority="3619" operator="lessThanOrEqual">
      <formula>$AU39</formula>
    </cfRule>
    <cfRule type="cellIs" dxfId="76" priority="3620" operator="lessThanOrEqual">
      <formula>$AU39+$AY39</formula>
    </cfRule>
    <cfRule type="cellIs" dxfId="75" priority="3621" operator="lessThanOrEqual">
      <formula>$AU39+$AY39+$BC39</formula>
    </cfRule>
  </conditionalFormatting>
  <conditionalFormatting sqref="AU38:BN38 AU40:BN40 AU42:BN42 AU46:BN46 AU48:BN48 AU44:BN44 AU65:BN65 AU67:BN67 AU69:BN69 AU71:BN71 AU73:BN73 AU75:BN75 AU59:BN59 AU61:BN61 AU63:BN63">
    <cfRule type="cellIs" dxfId="74" priority="3692" operator="lessThanOrEqual">
      <formula>$AU39+$AY39+$BC39+$BG39</formula>
    </cfRule>
  </conditionalFormatting>
  <conditionalFormatting sqref="DI74:DX74">
    <cfRule type="beginsWith" dxfId="73" priority="106" stopIfTrue="1" operator="beginsWith" text="NDA">
      <formula>LEFT(DI74,LEN("NDA"))="NDA"</formula>
    </cfRule>
  </conditionalFormatting>
  <conditionalFormatting sqref="DI74:DX74">
    <cfRule type="beginsWith" dxfId="72" priority="105" stopIfTrue="1" operator="beginsWith" text="NDA">
      <formula>LEFT(DI74,LEN("NDA"))="NDA"</formula>
    </cfRule>
  </conditionalFormatting>
  <conditionalFormatting sqref="DI76:DX76">
    <cfRule type="beginsWith" dxfId="71" priority="104" stopIfTrue="1" operator="beginsWith" text="NDA">
      <formula>LEFT(DI76,LEN("NDA"))="NDA"</formula>
    </cfRule>
  </conditionalFormatting>
  <conditionalFormatting sqref="DY74:EB74">
    <cfRule type="beginsWith" dxfId="70" priority="103" stopIfTrue="1" operator="beginsWith" text="NDA">
      <formula>LEFT(DY74,LEN("NDA"))="NDA"</formula>
    </cfRule>
  </conditionalFormatting>
  <conditionalFormatting sqref="DY74:EB74">
    <cfRule type="beginsWith" dxfId="69" priority="102" stopIfTrue="1" operator="beginsWith" text="NDA">
      <formula>LEFT(DY74,LEN("NDA"))="NDA"</formula>
    </cfRule>
  </conditionalFormatting>
  <conditionalFormatting sqref="DY76:EB76">
    <cfRule type="beginsWith" dxfId="68" priority="101" stopIfTrue="1" operator="beginsWith" text="NDA">
      <formula>LEFT(DY76,LEN("NDA"))="NDA"</formula>
    </cfRule>
  </conditionalFormatting>
  <conditionalFormatting sqref="DY76:EB76">
    <cfRule type="beginsWith" dxfId="67" priority="100" stopIfTrue="1" operator="beginsWith" text="NDA">
      <formula>LEFT(DY76,LEN("NDA"))="NDA"</formula>
    </cfRule>
  </conditionalFormatting>
  <conditionalFormatting sqref="DZ42:EC42">
    <cfRule type="beginsWith" dxfId="66" priority="83" stopIfTrue="1" operator="beginsWith" text="NDA">
      <formula>LEFT(DZ42,LEN("NDA"))="NDA"</formula>
    </cfRule>
  </conditionalFormatting>
  <conditionalFormatting sqref="DJ34:DY34">
    <cfRule type="beginsWith" dxfId="65" priority="110" stopIfTrue="1" operator="beginsWith" text="NDA">
      <formula>LEFT(DJ34,LEN("NDA"))="NDA"</formula>
    </cfRule>
  </conditionalFormatting>
  <conditionalFormatting sqref="DZ34:EC34">
    <cfRule type="beginsWith" dxfId="64" priority="96" stopIfTrue="1" operator="beginsWith" text="NDA">
      <formula>LEFT(DZ34,LEN("NDA"))="NDA"</formula>
    </cfRule>
  </conditionalFormatting>
  <conditionalFormatting sqref="DZ34:EC34">
    <cfRule type="beginsWith" dxfId="63" priority="95" stopIfTrue="1" operator="beginsWith" text="NDA">
      <formula>LEFT(DZ34,LEN("NDA"))="NDA"</formula>
    </cfRule>
  </conditionalFormatting>
  <conditionalFormatting sqref="DJ32:DY32">
    <cfRule type="beginsWith" dxfId="62" priority="94" stopIfTrue="1" operator="beginsWith" text="NDA">
      <formula>LEFT(DJ32,LEN("NDA"))="NDA"</formula>
    </cfRule>
  </conditionalFormatting>
  <conditionalFormatting sqref="DJ32:DY32">
    <cfRule type="beginsWith" dxfId="61" priority="93" stopIfTrue="1" operator="beginsWith" text="NDA">
      <formula>LEFT(DJ32,LEN("NDA"))="NDA"</formula>
    </cfRule>
  </conditionalFormatting>
  <conditionalFormatting sqref="DZ32:EC32">
    <cfRule type="beginsWith" dxfId="60" priority="92" stopIfTrue="1" operator="beginsWith" text="NDA">
      <formula>LEFT(DZ32,LEN("NDA"))="NDA"</formula>
    </cfRule>
  </conditionalFormatting>
  <conditionalFormatting sqref="DZ32:EC32">
    <cfRule type="beginsWith" dxfId="59" priority="91" stopIfTrue="1" operator="beginsWith" text="NDA">
      <formula>LEFT(DZ32,LEN("NDA"))="NDA"</formula>
    </cfRule>
  </conditionalFormatting>
  <conditionalFormatting sqref="DJ42:DY42">
    <cfRule type="beginsWith" dxfId="58" priority="90" stopIfTrue="1" operator="beginsWith" text="NDA">
      <formula>LEFT(DJ42,LEN("NDA"))="NDA"</formula>
    </cfRule>
  </conditionalFormatting>
  <conditionalFormatting sqref="DZ42:EC42">
    <cfRule type="beginsWith" dxfId="57" priority="89" stopIfTrue="1" operator="beginsWith" text="NDA">
      <formula>LEFT(DZ42,LEN("NDA"))="NDA"</formula>
    </cfRule>
  </conditionalFormatting>
  <conditionalFormatting sqref="DZ42:EC42">
    <cfRule type="beginsWith" dxfId="56" priority="88" stopIfTrue="1" operator="beginsWith" text="NDA">
      <formula>LEFT(DZ42,LEN("NDA"))="NDA"</formula>
    </cfRule>
  </conditionalFormatting>
  <conditionalFormatting sqref="DJ42:DY42">
    <cfRule type="beginsWith" dxfId="55" priority="87" stopIfTrue="1" operator="beginsWith" text="NDA">
      <formula>LEFT(DJ42,LEN("NDA"))="NDA"</formula>
    </cfRule>
  </conditionalFormatting>
  <conditionalFormatting sqref="DJ42:DY42">
    <cfRule type="beginsWith" dxfId="54" priority="85" stopIfTrue="1" operator="beginsWith" text="NDA">
      <formula>LEFT(DJ42,LEN("NDA"))="NDA"</formula>
    </cfRule>
  </conditionalFormatting>
  <conditionalFormatting sqref="DZ42:EC42">
    <cfRule type="beginsWith" dxfId="53" priority="84" stopIfTrue="1" operator="beginsWith" text="NDA">
      <formula>LEFT(DZ42,LEN("NDA"))="NDA"</formula>
    </cfRule>
  </conditionalFormatting>
  <conditionalFormatting sqref="DZ40:EC40">
    <cfRule type="beginsWith" dxfId="52" priority="73" stopIfTrue="1" operator="beginsWith" text="NDA">
      <formula>LEFT(DZ40,LEN("NDA"))="NDA"</formula>
    </cfRule>
  </conditionalFormatting>
  <conditionalFormatting sqref="DJ40:DY40">
    <cfRule type="beginsWith" dxfId="51" priority="82" stopIfTrue="1" operator="beginsWith" text="NDA">
      <formula>LEFT(DJ40,LEN("NDA"))="NDA"</formula>
    </cfRule>
  </conditionalFormatting>
  <conditionalFormatting sqref="DZ40:EC40">
    <cfRule type="beginsWith" dxfId="50" priority="79" stopIfTrue="1" operator="beginsWith" text="NDA">
      <formula>LEFT(DZ40,LEN("NDA"))="NDA"</formula>
    </cfRule>
  </conditionalFormatting>
  <conditionalFormatting sqref="DZ40:EC40">
    <cfRule type="beginsWith" dxfId="49" priority="78" stopIfTrue="1" operator="beginsWith" text="NDA">
      <formula>LEFT(DZ40,LEN("NDA"))="NDA"</formula>
    </cfRule>
  </conditionalFormatting>
  <conditionalFormatting sqref="DJ40:DY40">
    <cfRule type="beginsWith" dxfId="48" priority="77" stopIfTrue="1" operator="beginsWith" text="NDA">
      <formula>LEFT(DJ40,LEN("NDA"))="NDA"</formula>
    </cfRule>
  </conditionalFormatting>
  <conditionalFormatting sqref="DJ40:DY40">
    <cfRule type="beginsWith" dxfId="47" priority="75" stopIfTrue="1" operator="beginsWith" text="NDA">
      <formula>LEFT(DJ40,LEN("NDA"))="NDA"</formula>
    </cfRule>
  </conditionalFormatting>
  <conditionalFormatting sqref="DZ40:EC40">
    <cfRule type="beginsWith" dxfId="46" priority="74" stopIfTrue="1" operator="beginsWith" text="NDA">
      <formula>LEFT(DZ40,LEN("NDA"))="NDA"</formula>
    </cfRule>
  </conditionalFormatting>
  <conditionalFormatting sqref="DI72:DX72">
    <cfRule type="beginsWith" dxfId="45" priority="43" stopIfTrue="1" operator="beginsWith" text="NDA">
      <formula>LEFT(DI72,LEN("NDA"))="NDA"</formula>
    </cfRule>
  </conditionalFormatting>
  <conditionalFormatting sqref="DI72:DX72">
    <cfRule type="beginsWith" dxfId="44" priority="42" stopIfTrue="1" operator="beginsWith" text="NDA">
      <formula>LEFT(DI72,LEN("NDA"))="NDA"</formula>
    </cfRule>
  </conditionalFormatting>
  <conditionalFormatting sqref="DY72:EB72">
    <cfRule type="beginsWith" dxfId="43" priority="41" stopIfTrue="1" operator="beginsWith" text="NDA">
      <formula>LEFT(DY72,LEN("NDA"))="NDA"</formula>
    </cfRule>
  </conditionalFormatting>
  <conditionalFormatting sqref="DY72:EB72">
    <cfRule type="beginsWith" dxfId="42" priority="40" stopIfTrue="1" operator="beginsWith" text="NDA">
      <formula>LEFT(DY72,LEN("NDA"))="NDA"</formula>
    </cfRule>
  </conditionalFormatting>
  <conditionalFormatting sqref="CS22">
    <cfRule type="cellIs" dxfId="41" priority="36" operator="equal">
      <formula>0</formula>
    </cfRule>
  </conditionalFormatting>
  <conditionalFormatting sqref="CX22:DQ22">
    <cfRule type="cellIs" dxfId="40" priority="37" operator="lessThanOrEqual">
      <formula>$CS$21</formula>
    </cfRule>
  </conditionalFormatting>
  <conditionalFormatting sqref="AO32">
    <cfRule type="cellIs" dxfId="39" priority="31" stopIfTrue="1" operator="greaterThanOrEqual">
      <formula>80</formula>
    </cfRule>
    <cfRule type="cellIs" dxfId="38" priority="32" stopIfTrue="1" operator="between">
      <formula>60</formula>
      <formula>79</formula>
    </cfRule>
    <cfRule type="cellIs" dxfId="37" priority="72" stopIfTrue="1" operator="between">
      <formula>40</formula>
      <formula>59.9</formula>
    </cfRule>
    <cfRule type="cellIs" dxfId="36" priority="4356" stopIfTrue="1" operator="between">
      <formula>20</formula>
      <formula>39.9</formula>
    </cfRule>
    <cfRule type="cellIs" dxfId="35" priority="4365" stopIfTrue="1" operator="between">
      <formula>0</formula>
      <formula>19</formula>
    </cfRule>
  </conditionalFormatting>
  <conditionalFormatting sqref="AY53:BN53">
    <cfRule type="beginsWith" dxfId="34" priority="23" operator="beginsWith" text="VERY STRONG">
      <formula>LEFT(AY53,LEN("VERY STRONG"))="VERY STRONG"</formula>
    </cfRule>
    <cfRule type="beginsWith" dxfId="33" priority="24" operator="beginsWith" text="STRONG">
      <formula>LEFT(AY53,LEN("STRONG"))="STRONG"</formula>
    </cfRule>
    <cfRule type="containsText" dxfId="32" priority="25" operator="containsText" text="NEUTRAL">
      <formula>NOT(ISERROR(SEARCH("NEUTRAL",AY53)))</formula>
    </cfRule>
    <cfRule type="beginsWith" dxfId="31" priority="26" operator="beginsWith" text="VERY WEAK">
      <formula>LEFT(AY53,LEN("VERY WEAK"))="VERY WEAK"</formula>
    </cfRule>
    <cfRule type="beginsWith" dxfId="30" priority="482" operator="beginsWith" text="WEAK">
      <formula>LEFT(AY53,LEN("WEAK"))="WEAK"</formula>
    </cfRule>
  </conditionalFormatting>
  <conditionalFormatting sqref="AO53">
    <cfRule type="cellIs" dxfId="29" priority="18" stopIfTrue="1" operator="greaterThanOrEqual">
      <formula>80</formula>
    </cfRule>
    <cfRule type="cellIs" dxfId="28" priority="19" stopIfTrue="1" operator="between">
      <formula>60</formula>
      <formula>79</formula>
    </cfRule>
    <cfRule type="cellIs" dxfId="27" priority="28" stopIfTrue="1" operator="between">
      <formula>40</formula>
      <formula>59.9</formula>
    </cfRule>
    <cfRule type="cellIs" dxfId="26" priority="29" stopIfTrue="1" operator="between">
      <formula>20</formula>
      <formula>39</formula>
    </cfRule>
    <cfRule type="cellIs" dxfId="25" priority="30" stopIfTrue="1" operator="between">
      <formula>0</formula>
      <formula>19</formula>
    </cfRule>
  </conditionalFormatting>
  <conditionalFormatting sqref="AU59:BP76 AU38:BP49 DJ53:ED64 DJ31:ED42 DI71:EC76 CX18:DQ23 AO32:AR32 AO53:AR53">
    <cfRule type="expression" dxfId="24" priority="1" stopIfTrue="1">
      <formula>$BH$17=""</formula>
    </cfRule>
    <cfRule type="expression" dxfId="23" priority="17" stopIfTrue="1">
      <formula>$BH$17="&lt; 30%"</formula>
    </cfRule>
  </conditionalFormatting>
  <conditionalFormatting sqref="AY32:BN32 AY53:BN53 DN47">
    <cfRule type="expression" dxfId="22" priority="22" stopIfTrue="1">
      <formula>$BH$17="&lt; 30%"</formula>
    </cfRule>
  </conditionalFormatting>
  <conditionalFormatting sqref="AO32:AR32 AO53:AR53">
    <cfRule type="expression" dxfId="21" priority="16" stopIfTrue="1">
      <formula>$BH$17=""</formula>
    </cfRule>
  </conditionalFormatting>
  <conditionalFormatting sqref="DE47">
    <cfRule type="cellIs" dxfId="20" priority="4" stopIfTrue="1" operator="greaterThanOrEqual">
      <formula>80</formula>
    </cfRule>
    <cfRule type="cellIs" dxfId="19" priority="5" stopIfTrue="1" operator="between">
      <formula>60</formula>
      <formula>79</formula>
    </cfRule>
    <cfRule type="cellIs" dxfId="18" priority="6" stopIfTrue="1" operator="between">
      <formula>40</formula>
      <formula>59.9</formula>
    </cfRule>
    <cfRule type="cellIs" dxfId="17" priority="12" stopIfTrue="1" operator="between">
      <formula>20</formula>
      <formula>39.9</formula>
    </cfRule>
    <cfRule type="cellIs" dxfId="16" priority="14" stopIfTrue="1" operator="between">
      <formula>0</formula>
      <formula>19</formula>
    </cfRule>
  </conditionalFormatting>
  <conditionalFormatting sqref="DE47">
    <cfRule type="expression" dxfId="15" priority="2" stopIfTrue="1">
      <formula>$BH$17="&lt; 30%"</formula>
    </cfRule>
  </conditionalFormatting>
  <conditionalFormatting sqref="DE47">
    <cfRule type="expression" dxfId="14" priority="3" stopIfTrue="1">
      <formula>$BH$17=""</formula>
    </cfRule>
  </conditionalFormatting>
  <conditionalFormatting sqref="DJ35:EC35 DJ37:EC37 DJ31:EC31 DJ33:EC33 DJ41:EC41 DJ39:EC39">
    <cfRule type="cellIs" dxfId="13" priority="4580" operator="lessThanOrEqual">
      <formula>$DJ32</formula>
    </cfRule>
    <cfRule type="cellIs" dxfId="12" priority="4581" operator="lessThanOrEqual">
      <formula>$DJ32+$DN32</formula>
    </cfRule>
    <cfRule type="cellIs" dxfId="11" priority="4582" operator="lessThanOrEqual">
      <formula>$DJ32+$DN32+$DR32</formula>
    </cfRule>
  </conditionalFormatting>
  <conditionalFormatting sqref="DJ33:EC33 DJ31:EC31 DJ35:EC35 DJ37:EC37 DJ41:EC41 DJ39:EC39">
    <cfRule type="expression" dxfId="10" priority="4598" stopIfTrue="1">
      <formula>$DJ$34=""</formula>
    </cfRule>
    <cfRule type="cellIs" dxfId="9" priority="4599" operator="lessThanOrEqual">
      <formula>$DJ32+$DN32+$DR32+$DV32</formula>
    </cfRule>
  </conditionalFormatting>
  <conditionalFormatting sqref="DJ53:EC53 DJ55:EC55 DJ57:EC57 DJ59:EC59 DJ61:EC61 DJ63:EC63">
    <cfRule type="cellIs" dxfId="8" priority="4637" operator="lessThanOrEqual">
      <formula>$DJ54</formula>
    </cfRule>
    <cfRule type="cellIs" dxfId="7" priority="4638" operator="lessThanOrEqual">
      <formula>$DJ54+$DN54</formula>
    </cfRule>
    <cfRule type="cellIs" dxfId="6" priority="4639" operator="lessThanOrEqual">
      <formula>$DJ54+$DN54+$DR54</formula>
    </cfRule>
  </conditionalFormatting>
  <conditionalFormatting sqref="DJ53:EC53 DJ55:EC55 DJ57:EC57 DJ59:EC59 DJ61:EC61 DJ63:EC63">
    <cfRule type="cellIs" dxfId="5" priority="4655" operator="lessThanOrEqual">
      <formula>$DJ54+$DN54+$DR54+$DV54</formula>
    </cfRule>
  </conditionalFormatting>
  <conditionalFormatting sqref="DI73:EB73 DI75:EB75 DI71:EB71">
    <cfRule type="cellIs" dxfId="4" priority="4667" operator="lessThanOrEqual">
      <formula>$DI72</formula>
    </cfRule>
    <cfRule type="cellIs" dxfId="3" priority="4668" operator="lessThanOrEqual">
      <formula>$DI72+$DM72</formula>
    </cfRule>
    <cfRule type="cellIs" dxfId="2" priority="4669" operator="lessThanOrEqual">
      <formula>$DI72+$DM72+$DQ72</formula>
    </cfRule>
  </conditionalFormatting>
  <conditionalFormatting sqref="DI73:EB73 DI75:EB75 DI71:EB71">
    <cfRule type="expression" dxfId="1" priority="4676" stopIfTrue="1">
      <formula>$DJ$34=""</formula>
    </cfRule>
    <cfRule type="cellIs" dxfId="0" priority="4677" operator="lessThanOrEqual">
      <formula>$DI72+$DM72+$DQ72+$DU72</formula>
    </cfRule>
  </conditionalFormatting>
  <dataValidations count="1">
    <dataValidation type="list" allowBlank="1" showInputMessage="1" showErrorMessage="1" sqref="I2:BN2">
      <formula1>$C$101:$C$768</formula1>
    </dataValidation>
  </dataValidations>
  <printOptions horizontalCentered="1"/>
  <pageMargins left="0.25" right="0.25" top="0.19" bottom="0" header="0.18" footer="0"/>
  <pageSetup scale="59" orientation="portrait" r:id="rId1"/>
  <headerFooter scaleWithDoc="0" alignWithMargins="0"/>
  <colBreaks count="1" manualBreakCount="1">
    <brk id="135" max="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V66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34" sqref="B34"/>
    </sheetView>
  </sheetViews>
  <sheetFormatPr defaultRowHeight="15" x14ac:dyDescent="0.25"/>
  <cols>
    <col min="2" max="2" width="35.7109375" customWidth="1"/>
    <col min="19" max="19" width="40.85546875" customWidth="1"/>
    <col min="26" max="26" width="9.140625" style="5"/>
  </cols>
  <sheetData>
    <row r="1" spans="1:282" s="2" customFormat="1" ht="82.5" customHeight="1" x14ac:dyDescent="0.25">
      <c r="A1" s="1" t="s">
        <v>6513</v>
      </c>
      <c r="B1" s="1" t="s">
        <v>6512</v>
      </c>
      <c r="C1" s="2" t="s">
        <v>3296</v>
      </c>
      <c r="D1" s="2" t="s">
        <v>3297</v>
      </c>
      <c r="E1" s="2" t="s">
        <v>3298</v>
      </c>
      <c r="F1" s="2" t="s">
        <v>3299</v>
      </c>
      <c r="G1" s="2" t="s">
        <v>3300</v>
      </c>
      <c r="H1" s="2" t="s">
        <v>3301</v>
      </c>
      <c r="I1" s="2" t="s">
        <v>3302</v>
      </c>
      <c r="J1" s="2" t="s">
        <v>3303</v>
      </c>
      <c r="K1" s="2" t="s">
        <v>3304</v>
      </c>
      <c r="L1" s="2" t="s">
        <v>3305</v>
      </c>
      <c r="M1" s="2" t="s">
        <v>3306</v>
      </c>
      <c r="N1" s="2" t="s">
        <v>3307</v>
      </c>
      <c r="O1" s="2" t="s">
        <v>374</v>
      </c>
      <c r="P1" s="2" t="s">
        <v>3308</v>
      </c>
      <c r="Q1" s="2" t="s">
        <v>377</v>
      </c>
      <c r="R1" s="2" t="s">
        <v>376</v>
      </c>
      <c r="S1" s="3" t="s">
        <v>375</v>
      </c>
      <c r="T1" s="2" t="s">
        <v>3309</v>
      </c>
      <c r="U1" s="2" t="s">
        <v>3310</v>
      </c>
      <c r="V1" s="2" t="s">
        <v>378</v>
      </c>
      <c r="W1" s="2" t="s">
        <v>3311</v>
      </c>
      <c r="X1" s="2" t="s">
        <v>3312</v>
      </c>
      <c r="Y1" s="2" t="s">
        <v>3313</v>
      </c>
      <c r="Z1" s="4" t="s">
        <v>379</v>
      </c>
      <c r="AA1" s="2" t="s">
        <v>3314</v>
      </c>
      <c r="AB1" s="2" t="s">
        <v>381</v>
      </c>
      <c r="AC1" s="2" t="s">
        <v>383</v>
      </c>
      <c r="AD1" s="2" t="s">
        <v>385</v>
      </c>
      <c r="AE1" s="2" t="s">
        <v>380</v>
      </c>
      <c r="AF1" s="2" t="s">
        <v>382</v>
      </c>
      <c r="AG1" s="2" t="s">
        <v>384</v>
      </c>
      <c r="AH1" s="2" t="s">
        <v>3315</v>
      </c>
      <c r="AI1" s="2" t="s">
        <v>3316</v>
      </c>
      <c r="AJ1" s="2" t="s">
        <v>386</v>
      </c>
      <c r="AK1" s="2" t="s">
        <v>387</v>
      </c>
      <c r="AL1" s="2" t="s">
        <v>389</v>
      </c>
      <c r="AM1" s="2" t="s">
        <v>388</v>
      </c>
      <c r="AN1" s="2" t="s">
        <v>390</v>
      </c>
      <c r="AO1" s="2" t="s">
        <v>391</v>
      </c>
      <c r="AP1" s="2" t="s">
        <v>392</v>
      </c>
      <c r="AQ1" s="2" t="s">
        <v>393</v>
      </c>
      <c r="AR1" s="2" t="s">
        <v>394</v>
      </c>
      <c r="AS1" s="2" t="s">
        <v>395</v>
      </c>
      <c r="AT1" s="2" t="s">
        <v>396</v>
      </c>
      <c r="AU1" s="2" t="s">
        <v>397</v>
      </c>
      <c r="AV1" s="2" t="s">
        <v>398</v>
      </c>
      <c r="AW1" s="2" t="s">
        <v>399</v>
      </c>
      <c r="AX1" s="2" t="s">
        <v>400</v>
      </c>
      <c r="AY1" s="2" t="s">
        <v>401</v>
      </c>
      <c r="AZ1" s="2" t="s">
        <v>402</v>
      </c>
      <c r="BA1" s="2" t="s">
        <v>403</v>
      </c>
      <c r="BB1" s="2" t="s">
        <v>404</v>
      </c>
      <c r="BC1" s="2" t="s">
        <v>405</v>
      </c>
      <c r="BD1" s="2" t="s">
        <v>406</v>
      </c>
      <c r="BE1" s="2" t="s">
        <v>407</v>
      </c>
      <c r="BF1" s="2" t="s">
        <v>408</v>
      </c>
      <c r="BG1" s="2" t="s">
        <v>409</v>
      </c>
      <c r="BH1" s="2" t="s">
        <v>410</v>
      </c>
      <c r="BI1" s="2" t="s">
        <v>411</v>
      </c>
      <c r="BJ1" s="2" t="s">
        <v>412</v>
      </c>
      <c r="BK1" s="2" t="s">
        <v>413</v>
      </c>
      <c r="BL1" s="2" t="s">
        <v>3262</v>
      </c>
      <c r="BM1" s="2" t="s">
        <v>3263</v>
      </c>
      <c r="BN1" s="2" t="s">
        <v>3264</v>
      </c>
      <c r="BO1" s="2" t="s">
        <v>3265</v>
      </c>
      <c r="BP1" s="2" t="s">
        <v>3266</v>
      </c>
      <c r="BQ1" s="2" t="s">
        <v>3267</v>
      </c>
      <c r="BR1" s="2" t="s">
        <v>414</v>
      </c>
      <c r="BS1" s="2" t="s">
        <v>415</v>
      </c>
      <c r="BT1" s="2" t="s">
        <v>416</v>
      </c>
      <c r="BU1" s="2" t="s">
        <v>417</v>
      </c>
      <c r="BV1" s="2" t="s">
        <v>418</v>
      </c>
      <c r="BW1" s="2" t="s">
        <v>419</v>
      </c>
      <c r="BX1" s="2" t="s">
        <v>3367</v>
      </c>
      <c r="BY1" s="2" t="s">
        <v>3368</v>
      </c>
      <c r="BZ1" s="2" t="s">
        <v>3369</v>
      </c>
      <c r="CA1" s="2" t="s">
        <v>3370</v>
      </c>
      <c r="CB1" s="2" t="s">
        <v>3371</v>
      </c>
      <c r="CC1" s="2" t="s">
        <v>3372</v>
      </c>
      <c r="CD1" s="2" t="s">
        <v>420</v>
      </c>
      <c r="CE1" s="2" t="s">
        <v>421</v>
      </c>
      <c r="CF1" s="2" t="s">
        <v>422</v>
      </c>
      <c r="CG1" s="2" t="s">
        <v>423</v>
      </c>
      <c r="CH1" s="2" t="s">
        <v>424</v>
      </c>
      <c r="CI1" s="2" t="s">
        <v>425</v>
      </c>
      <c r="CJ1" s="2" t="s">
        <v>426</v>
      </c>
      <c r="CK1" s="2" t="s">
        <v>427</v>
      </c>
      <c r="CL1" s="2" t="s">
        <v>428</v>
      </c>
      <c r="CM1" s="2" t="s">
        <v>429</v>
      </c>
      <c r="CN1" s="2" t="s">
        <v>430</v>
      </c>
      <c r="CO1" s="2" t="s">
        <v>431</v>
      </c>
      <c r="CP1" s="2" t="s">
        <v>432</v>
      </c>
      <c r="CQ1" s="2" t="s">
        <v>433</v>
      </c>
      <c r="CR1" s="2" t="s">
        <v>434</v>
      </c>
      <c r="CS1" s="2" t="s">
        <v>435</v>
      </c>
      <c r="CT1" s="2" t="s">
        <v>436</v>
      </c>
      <c r="CU1" s="2" t="s">
        <v>437</v>
      </c>
      <c r="CV1" s="2" t="s">
        <v>3373</v>
      </c>
      <c r="CW1" s="2" t="s">
        <v>3374</v>
      </c>
      <c r="CX1" s="2" t="s">
        <v>3375</v>
      </c>
      <c r="CY1" s="2" t="s">
        <v>3376</v>
      </c>
      <c r="CZ1" s="2" t="s">
        <v>3377</v>
      </c>
      <c r="DA1" s="2" t="s">
        <v>3378</v>
      </c>
      <c r="DB1" s="2" t="s">
        <v>3379</v>
      </c>
      <c r="DC1" s="2" t="s">
        <v>3380</v>
      </c>
      <c r="DD1" s="2" t="s">
        <v>3381</v>
      </c>
      <c r="DE1" s="2" t="s">
        <v>438</v>
      </c>
      <c r="DF1" s="2" t="s">
        <v>439</v>
      </c>
      <c r="DG1" s="2" t="s">
        <v>440</v>
      </c>
      <c r="DH1" s="2" t="s">
        <v>441</v>
      </c>
      <c r="DI1" s="2" t="s">
        <v>442</v>
      </c>
      <c r="DJ1" s="2" t="s">
        <v>443</v>
      </c>
      <c r="DK1" s="2" t="s">
        <v>444</v>
      </c>
      <c r="DL1" s="2" t="s">
        <v>445</v>
      </c>
      <c r="DM1" s="2" t="s">
        <v>446</v>
      </c>
      <c r="DN1" s="2" t="s">
        <v>3268</v>
      </c>
      <c r="DO1" s="2" t="s">
        <v>3269</v>
      </c>
      <c r="DP1" s="2" t="s">
        <v>3270</v>
      </c>
      <c r="DQ1" s="2" t="s">
        <v>3271</v>
      </c>
      <c r="DR1" s="2" t="s">
        <v>3272</v>
      </c>
      <c r="DS1" s="2" t="s">
        <v>3273</v>
      </c>
      <c r="DT1" s="2" t="s">
        <v>3274</v>
      </c>
      <c r="DU1" s="2" t="s">
        <v>3275</v>
      </c>
      <c r="DV1" s="2" t="s">
        <v>3276</v>
      </c>
      <c r="DW1" s="2" t="s">
        <v>447</v>
      </c>
      <c r="DX1" s="2" t="s">
        <v>448</v>
      </c>
      <c r="DY1" s="2" t="s">
        <v>449</v>
      </c>
      <c r="DZ1" s="2" t="s">
        <v>450</v>
      </c>
      <c r="EA1" s="2" t="s">
        <v>451</v>
      </c>
      <c r="EB1" s="2" t="s">
        <v>452</v>
      </c>
      <c r="EC1" s="2" t="s">
        <v>453</v>
      </c>
      <c r="ED1" s="2" t="s">
        <v>454</v>
      </c>
      <c r="EE1" s="2" t="s">
        <v>455</v>
      </c>
      <c r="EF1" s="2" t="s">
        <v>456</v>
      </c>
      <c r="EG1" s="2" t="s">
        <v>457</v>
      </c>
      <c r="EH1" s="2" t="s">
        <v>458</v>
      </c>
      <c r="EI1" s="2" t="s">
        <v>3317</v>
      </c>
      <c r="EJ1" s="2" t="s">
        <v>3318</v>
      </c>
      <c r="EK1" s="2" t="s">
        <v>3319</v>
      </c>
      <c r="EL1" s="2" t="s">
        <v>459</v>
      </c>
      <c r="EM1" s="2" t="s">
        <v>3320</v>
      </c>
      <c r="EN1" s="2" t="s">
        <v>3321</v>
      </c>
      <c r="EO1" s="2" t="s">
        <v>460</v>
      </c>
      <c r="EP1" s="2" t="s">
        <v>461</v>
      </c>
      <c r="EQ1" s="2" t="s">
        <v>462</v>
      </c>
      <c r="ER1" s="2" t="s">
        <v>3322</v>
      </c>
      <c r="ES1" s="2" t="s">
        <v>3323</v>
      </c>
      <c r="ET1" s="2" t="s">
        <v>3324</v>
      </c>
      <c r="EU1" s="2" t="s">
        <v>463</v>
      </c>
      <c r="EV1" s="2" t="s">
        <v>3325</v>
      </c>
      <c r="EW1" s="2" t="s">
        <v>3326</v>
      </c>
      <c r="EX1" s="2" t="s">
        <v>464</v>
      </c>
      <c r="EY1" s="2" t="s">
        <v>465</v>
      </c>
      <c r="EZ1" s="2" t="s">
        <v>466</v>
      </c>
      <c r="FA1" s="2" t="s">
        <v>3327</v>
      </c>
      <c r="FB1" s="2" t="s">
        <v>3328</v>
      </c>
      <c r="FC1" s="2" t="s">
        <v>3329</v>
      </c>
      <c r="FD1" s="2" t="s">
        <v>467</v>
      </c>
      <c r="FE1" s="2" t="s">
        <v>3330</v>
      </c>
      <c r="FF1" s="2" t="s">
        <v>3331</v>
      </c>
      <c r="FG1" s="2" t="s">
        <v>468</v>
      </c>
      <c r="FH1" s="2" t="s">
        <v>469</v>
      </c>
      <c r="FI1" s="2" t="s">
        <v>470</v>
      </c>
      <c r="FJ1" s="2" t="s">
        <v>3332</v>
      </c>
      <c r="FK1" s="2" t="s">
        <v>3333</v>
      </c>
      <c r="FL1" s="2" t="s">
        <v>3334</v>
      </c>
      <c r="FM1" s="2" t="s">
        <v>471</v>
      </c>
      <c r="FN1" s="2" t="s">
        <v>3335</v>
      </c>
      <c r="FO1" s="2" t="s">
        <v>3336</v>
      </c>
      <c r="FP1" s="2" t="s">
        <v>3277</v>
      </c>
      <c r="FQ1" s="2" t="s">
        <v>3278</v>
      </c>
      <c r="FR1" s="2" t="s">
        <v>3279</v>
      </c>
      <c r="FS1" s="2" t="s">
        <v>3337</v>
      </c>
      <c r="FT1" s="2" t="s">
        <v>3338</v>
      </c>
      <c r="FU1" s="2" t="s">
        <v>3339</v>
      </c>
      <c r="FV1" s="2" t="s">
        <v>3280</v>
      </c>
      <c r="FW1" s="2" t="s">
        <v>3340</v>
      </c>
      <c r="FX1" s="2" t="s">
        <v>3341</v>
      </c>
      <c r="FY1" s="2" t="s">
        <v>3382</v>
      </c>
      <c r="FZ1" s="2" t="s">
        <v>3383</v>
      </c>
      <c r="GA1" s="2" t="s">
        <v>3384</v>
      </c>
      <c r="GB1" s="2" t="s">
        <v>3385</v>
      </c>
      <c r="GC1" s="2" t="s">
        <v>3386</v>
      </c>
      <c r="GD1" s="2" t="s">
        <v>3387</v>
      </c>
      <c r="GE1" s="2" t="s">
        <v>3388</v>
      </c>
      <c r="GF1" s="2" t="s">
        <v>3389</v>
      </c>
      <c r="GG1" s="2" t="s">
        <v>3390</v>
      </c>
      <c r="GH1" s="2" t="s">
        <v>1786</v>
      </c>
      <c r="GI1" s="2" t="s">
        <v>472</v>
      </c>
      <c r="GJ1" s="2" t="s">
        <v>473</v>
      </c>
      <c r="GK1" s="2" t="s">
        <v>474</v>
      </c>
      <c r="GL1" s="2" t="s">
        <v>475</v>
      </c>
      <c r="GM1" s="2" t="s">
        <v>476</v>
      </c>
      <c r="GN1" s="2" t="s">
        <v>477</v>
      </c>
      <c r="GO1" s="2" t="s">
        <v>478</v>
      </c>
      <c r="GP1" s="2" t="s">
        <v>479</v>
      </c>
      <c r="GQ1" s="2" t="s">
        <v>480</v>
      </c>
      <c r="GR1" s="2" t="s">
        <v>481</v>
      </c>
      <c r="GS1" s="2" t="s">
        <v>3281</v>
      </c>
      <c r="GT1" s="2" t="s">
        <v>482</v>
      </c>
      <c r="GU1" s="2" t="s">
        <v>483</v>
      </c>
      <c r="GV1" s="2" t="s">
        <v>484</v>
      </c>
      <c r="GW1" s="2" t="s">
        <v>485</v>
      </c>
      <c r="GX1" s="2" t="s">
        <v>486</v>
      </c>
      <c r="GY1" s="2" t="s">
        <v>487</v>
      </c>
      <c r="GZ1" s="2" t="s">
        <v>488</v>
      </c>
      <c r="HA1" s="2" t="s">
        <v>489</v>
      </c>
      <c r="HB1" s="2" t="s">
        <v>490</v>
      </c>
      <c r="HC1" s="2" t="s">
        <v>491</v>
      </c>
      <c r="HD1" s="2" t="s">
        <v>492</v>
      </c>
      <c r="HE1" s="2" t="s">
        <v>493</v>
      </c>
      <c r="HF1" s="2" t="s">
        <v>3282</v>
      </c>
      <c r="HG1" s="2" t="s">
        <v>3283</v>
      </c>
      <c r="HH1" s="2" t="s">
        <v>3284</v>
      </c>
      <c r="HI1" s="2" t="s">
        <v>494</v>
      </c>
      <c r="HJ1" s="2" t="s">
        <v>495</v>
      </c>
      <c r="HK1" s="2" t="s">
        <v>496</v>
      </c>
      <c r="HL1" s="2" t="s">
        <v>497</v>
      </c>
      <c r="HM1" s="2" t="s">
        <v>498</v>
      </c>
      <c r="HN1" s="2" t="s">
        <v>499</v>
      </c>
      <c r="HO1" s="2" t="s">
        <v>500</v>
      </c>
      <c r="HP1" s="2" t="s">
        <v>501</v>
      </c>
      <c r="HQ1" s="2" t="s">
        <v>502</v>
      </c>
      <c r="HR1" s="2" t="s">
        <v>503</v>
      </c>
      <c r="HS1" s="2" t="s">
        <v>504</v>
      </c>
      <c r="HT1" s="2" t="s">
        <v>505</v>
      </c>
      <c r="HU1" s="2" t="s">
        <v>506</v>
      </c>
      <c r="HV1" s="2" t="s">
        <v>507</v>
      </c>
      <c r="HW1" s="2" t="s">
        <v>508</v>
      </c>
      <c r="HX1" s="2" t="s">
        <v>509</v>
      </c>
      <c r="HY1" s="2" t="s">
        <v>510</v>
      </c>
      <c r="HZ1" s="2" t="s">
        <v>511</v>
      </c>
      <c r="IA1" s="2" t="s">
        <v>512</v>
      </c>
      <c r="IB1" s="2" t="s">
        <v>513</v>
      </c>
      <c r="IC1" s="2" t="s">
        <v>514</v>
      </c>
      <c r="ID1" s="2" t="s">
        <v>515</v>
      </c>
      <c r="IE1" s="2" t="s">
        <v>516</v>
      </c>
      <c r="IF1" s="2" t="s">
        <v>517</v>
      </c>
      <c r="IG1" s="2" t="s">
        <v>518</v>
      </c>
      <c r="IH1" s="2" t="s">
        <v>519</v>
      </c>
      <c r="II1" s="2" t="s">
        <v>520</v>
      </c>
      <c r="IJ1" s="2" t="s">
        <v>521</v>
      </c>
      <c r="IK1" s="2" t="s">
        <v>522</v>
      </c>
      <c r="IL1" s="2" t="s">
        <v>523</v>
      </c>
      <c r="IM1" s="2" t="s">
        <v>3285</v>
      </c>
      <c r="IN1" s="2" t="s">
        <v>3286</v>
      </c>
      <c r="IO1" s="2" t="s">
        <v>3287</v>
      </c>
      <c r="IP1" s="2" t="s">
        <v>3288</v>
      </c>
      <c r="IQ1" s="2" t="s">
        <v>3289</v>
      </c>
      <c r="IR1" s="2" t="s">
        <v>3290</v>
      </c>
      <c r="IS1" s="2" t="s">
        <v>3342</v>
      </c>
      <c r="IT1" s="2" t="s">
        <v>3343</v>
      </c>
      <c r="IU1" s="2" t="s">
        <v>3344</v>
      </c>
      <c r="IV1" s="2" t="s">
        <v>3345</v>
      </c>
      <c r="IW1" s="2" t="s">
        <v>3346</v>
      </c>
      <c r="IX1" s="2" t="s">
        <v>3347</v>
      </c>
      <c r="IY1" s="2" t="s">
        <v>3348</v>
      </c>
      <c r="IZ1" s="2" t="s">
        <v>3349</v>
      </c>
      <c r="JA1" s="2" t="s">
        <v>3350</v>
      </c>
      <c r="JB1" s="2" t="s">
        <v>3351</v>
      </c>
      <c r="JC1" s="2" t="s">
        <v>3352</v>
      </c>
      <c r="JD1" s="2" t="s">
        <v>3353</v>
      </c>
      <c r="JE1" s="2" t="s">
        <v>3354</v>
      </c>
      <c r="JF1" s="2" t="s">
        <v>3355</v>
      </c>
      <c r="JG1" s="2" t="s">
        <v>3356</v>
      </c>
      <c r="JH1" s="2" t="s">
        <v>3357</v>
      </c>
      <c r="JI1" s="2" t="s">
        <v>3358</v>
      </c>
      <c r="JJ1" s="2" t="s">
        <v>3359</v>
      </c>
      <c r="JK1" s="2" t="s">
        <v>3360</v>
      </c>
      <c r="JL1" s="2" t="s">
        <v>3361</v>
      </c>
      <c r="JM1" s="2" t="s">
        <v>3362</v>
      </c>
      <c r="JN1" s="2" t="s">
        <v>3363</v>
      </c>
      <c r="JO1" s="2" t="s">
        <v>3364</v>
      </c>
      <c r="JP1" s="2" t="s">
        <v>3365</v>
      </c>
      <c r="JQ1" s="2" t="s">
        <v>3366</v>
      </c>
      <c r="JR1" s="2" t="s">
        <v>3391</v>
      </c>
      <c r="JS1" s="2" t="s">
        <v>3392</v>
      </c>
      <c r="JT1" s="2" t="s">
        <v>3393</v>
      </c>
      <c r="JU1" s="2" t="s">
        <v>3394</v>
      </c>
      <c r="JV1" s="2" t="s">
        <v>3395</v>
      </c>
    </row>
    <row r="2" spans="1:282" x14ac:dyDescent="0.25">
      <c r="A2">
        <v>400009</v>
      </c>
      <c r="B2" t="s">
        <v>121</v>
      </c>
      <c r="C2" t="s">
        <v>1787</v>
      </c>
      <c r="D2" t="s">
        <v>3396</v>
      </c>
      <c r="E2" t="s">
        <v>3397</v>
      </c>
      <c r="F2" t="s">
        <v>526</v>
      </c>
      <c r="G2" t="s">
        <v>527</v>
      </c>
      <c r="H2" t="s">
        <v>528</v>
      </c>
      <c r="I2" t="s">
        <v>3398</v>
      </c>
      <c r="J2" t="s">
        <v>10</v>
      </c>
      <c r="K2" t="s">
        <v>10</v>
      </c>
      <c r="L2" t="s">
        <v>525</v>
      </c>
      <c r="M2" t="s">
        <v>3399</v>
      </c>
      <c r="N2" t="s">
        <v>10</v>
      </c>
      <c r="O2" t="s">
        <v>524</v>
      </c>
      <c r="P2">
        <v>293</v>
      </c>
      <c r="Q2" t="s">
        <v>530</v>
      </c>
      <c r="R2" t="s">
        <v>529</v>
      </c>
      <c r="S2" t="s">
        <v>6525</v>
      </c>
      <c r="T2">
        <v>44</v>
      </c>
      <c r="U2">
        <v>2025</v>
      </c>
      <c r="V2" t="s">
        <v>531</v>
      </c>
      <c r="W2">
        <v>250</v>
      </c>
      <c r="X2">
        <v>293</v>
      </c>
      <c r="Y2">
        <v>85</v>
      </c>
      <c r="Z2" s="5" t="s">
        <v>575</v>
      </c>
      <c r="AA2" t="s">
        <v>524</v>
      </c>
      <c r="AB2" t="s">
        <v>533</v>
      </c>
      <c r="AC2" t="s">
        <v>533</v>
      </c>
      <c r="AD2" t="s">
        <v>533</v>
      </c>
      <c r="AE2">
        <v>74.2</v>
      </c>
      <c r="AF2">
        <v>72.3</v>
      </c>
      <c r="AG2">
        <v>71.599999999999994</v>
      </c>
      <c r="AH2">
        <v>99</v>
      </c>
      <c r="AI2" t="s">
        <v>3400</v>
      </c>
      <c r="AJ2">
        <v>143</v>
      </c>
      <c r="AK2">
        <v>21</v>
      </c>
      <c r="AL2">
        <v>3</v>
      </c>
      <c r="AN2">
        <v>108</v>
      </c>
      <c r="AP2">
        <v>1</v>
      </c>
      <c r="AQ2">
        <v>11</v>
      </c>
      <c r="AR2">
        <v>5</v>
      </c>
      <c r="AS2">
        <v>143</v>
      </c>
      <c r="AT2">
        <v>0</v>
      </c>
      <c r="AU2">
        <v>0</v>
      </c>
      <c r="AV2">
        <v>0</v>
      </c>
      <c r="AW2">
        <v>0</v>
      </c>
      <c r="AX2">
        <v>0.01</v>
      </c>
      <c r="AY2">
        <v>0.04</v>
      </c>
      <c r="AZ2">
        <v>0.04</v>
      </c>
      <c r="BA2">
        <v>2.1000000000000001E-2</v>
      </c>
      <c r="BB2">
        <v>0</v>
      </c>
      <c r="BC2">
        <v>0.01</v>
      </c>
      <c r="BD2">
        <v>0.05</v>
      </c>
      <c r="BE2">
        <v>0.13</v>
      </c>
      <c r="BF2">
        <v>0.31</v>
      </c>
      <c r="BG2">
        <v>0.22</v>
      </c>
      <c r="BH2">
        <v>0.21</v>
      </c>
      <c r="BI2">
        <v>0.09</v>
      </c>
      <c r="BJ2">
        <v>0.34</v>
      </c>
      <c r="BK2">
        <v>0.27</v>
      </c>
      <c r="BL2">
        <v>0.01</v>
      </c>
      <c r="BM2">
        <v>0.01</v>
      </c>
      <c r="BN2">
        <v>0.01</v>
      </c>
      <c r="BO2">
        <v>0.02</v>
      </c>
      <c r="BP2">
        <v>0.01</v>
      </c>
      <c r="BQ2">
        <v>0.03</v>
      </c>
      <c r="BR2">
        <v>0.64</v>
      </c>
      <c r="BS2">
        <v>0.75</v>
      </c>
      <c r="BT2">
        <v>0.78</v>
      </c>
      <c r="BU2">
        <v>0.87</v>
      </c>
      <c r="BV2">
        <v>0.59</v>
      </c>
      <c r="BW2">
        <v>0.54</v>
      </c>
      <c r="BX2">
        <v>3.6</v>
      </c>
      <c r="BY2">
        <v>3.74</v>
      </c>
      <c r="BZ2">
        <v>3.79</v>
      </c>
      <c r="CA2">
        <v>3.88</v>
      </c>
      <c r="CB2">
        <v>3.54</v>
      </c>
      <c r="CC2">
        <v>3.34</v>
      </c>
      <c r="CD2">
        <v>0</v>
      </c>
      <c r="CE2">
        <v>0</v>
      </c>
      <c r="CF2">
        <v>0</v>
      </c>
      <c r="CG2">
        <v>7.0000000000000001E-3</v>
      </c>
      <c r="CH2">
        <v>0</v>
      </c>
      <c r="CI2">
        <v>0.01</v>
      </c>
      <c r="CJ2">
        <v>0.01</v>
      </c>
      <c r="CK2">
        <v>0.01</v>
      </c>
      <c r="CL2">
        <v>0</v>
      </c>
      <c r="CM2">
        <v>0</v>
      </c>
      <c r="CN2">
        <v>0.02</v>
      </c>
      <c r="CO2">
        <v>0.02</v>
      </c>
      <c r="CP2">
        <v>0.01</v>
      </c>
      <c r="CQ2">
        <v>0.03</v>
      </c>
      <c r="CR2">
        <v>0.06</v>
      </c>
      <c r="CS2">
        <v>0.06</v>
      </c>
      <c r="CT2">
        <v>0.06</v>
      </c>
      <c r="CU2">
        <v>7.0000000000000007E-2</v>
      </c>
      <c r="CV2">
        <v>3.94</v>
      </c>
      <c r="CW2">
        <v>3.84</v>
      </c>
      <c r="CX2">
        <v>3.79</v>
      </c>
      <c r="CY2">
        <v>3.83</v>
      </c>
      <c r="CZ2">
        <v>3.79</v>
      </c>
      <c r="DA2">
        <v>3.66</v>
      </c>
      <c r="DB2">
        <v>3.67</v>
      </c>
      <c r="DC2">
        <v>3.67</v>
      </c>
      <c r="DD2">
        <v>3.66</v>
      </c>
      <c r="DE2">
        <v>0.06</v>
      </c>
      <c r="DF2">
        <v>0.12</v>
      </c>
      <c r="DG2">
        <v>0.17</v>
      </c>
      <c r="DH2">
        <v>0.13</v>
      </c>
      <c r="DI2">
        <v>0.14000000000000001</v>
      </c>
      <c r="DJ2">
        <v>0.18</v>
      </c>
      <c r="DK2">
        <v>0.17</v>
      </c>
      <c r="DL2">
        <v>0.2</v>
      </c>
      <c r="DM2">
        <v>0.18</v>
      </c>
      <c r="DN2">
        <v>0.01</v>
      </c>
      <c r="DO2">
        <v>0.01</v>
      </c>
      <c r="DP2">
        <v>0.01</v>
      </c>
      <c r="DQ2">
        <v>0.01</v>
      </c>
      <c r="DR2">
        <v>0.02</v>
      </c>
      <c r="DS2">
        <v>0.02</v>
      </c>
      <c r="DT2">
        <v>0.01</v>
      </c>
      <c r="DU2">
        <v>0.01</v>
      </c>
      <c r="DV2">
        <v>0.04</v>
      </c>
      <c r="DW2">
        <v>0.93</v>
      </c>
      <c r="DX2">
        <v>0.85</v>
      </c>
      <c r="DY2">
        <v>0.8</v>
      </c>
      <c r="DZ2">
        <v>0.84</v>
      </c>
      <c r="EA2">
        <v>0.8</v>
      </c>
      <c r="EB2">
        <v>0.73</v>
      </c>
      <c r="EC2">
        <v>0.75</v>
      </c>
      <c r="ED2">
        <v>0.73</v>
      </c>
      <c r="EE2">
        <v>0.71</v>
      </c>
      <c r="EF2">
        <v>0.55000000000000004</v>
      </c>
      <c r="EG2">
        <v>0.03</v>
      </c>
      <c r="EH2">
        <v>0</v>
      </c>
      <c r="EI2">
        <v>0.02</v>
      </c>
      <c r="EJ2">
        <v>0</v>
      </c>
      <c r="EK2">
        <v>0.02</v>
      </c>
      <c r="EL2">
        <v>0.06</v>
      </c>
      <c r="EM2">
        <v>0.03</v>
      </c>
      <c r="EN2">
        <v>0</v>
      </c>
      <c r="EO2">
        <v>0.36</v>
      </c>
      <c r="EP2">
        <v>7.0000000000000007E-2</v>
      </c>
      <c r="EQ2">
        <v>2.8000000000000001E-2</v>
      </c>
      <c r="ER2">
        <v>0.03</v>
      </c>
      <c r="ES2">
        <v>2.1000000000000001E-2</v>
      </c>
      <c r="ET2">
        <v>0.03</v>
      </c>
      <c r="EU2">
        <v>0.19</v>
      </c>
      <c r="EV2">
        <v>0.06</v>
      </c>
      <c r="EW2">
        <v>0.02</v>
      </c>
      <c r="EX2">
        <v>1.4E-2</v>
      </c>
      <c r="EY2">
        <v>0.31</v>
      </c>
      <c r="EZ2">
        <v>0.31</v>
      </c>
      <c r="FA2">
        <v>0.2</v>
      </c>
      <c r="FB2">
        <v>0.2</v>
      </c>
      <c r="FC2">
        <v>0.27</v>
      </c>
      <c r="FD2">
        <v>0.28999999999999998</v>
      </c>
      <c r="FE2">
        <v>0.32</v>
      </c>
      <c r="FF2">
        <v>0.31</v>
      </c>
      <c r="FG2">
        <v>0.04</v>
      </c>
      <c r="FH2">
        <v>0.56999999999999995</v>
      </c>
      <c r="FI2">
        <v>0.63</v>
      </c>
      <c r="FJ2">
        <v>0.73</v>
      </c>
      <c r="FK2">
        <v>0.76</v>
      </c>
      <c r="FL2">
        <v>0.65</v>
      </c>
      <c r="FM2">
        <v>0.43</v>
      </c>
      <c r="FN2">
        <v>0.56999999999999995</v>
      </c>
      <c r="FO2">
        <v>0.66</v>
      </c>
      <c r="FP2">
        <v>0.03</v>
      </c>
      <c r="FQ2">
        <v>0.02</v>
      </c>
      <c r="FR2">
        <v>0.03</v>
      </c>
      <c r="FS2">
        <v>0.02</v>
      </c>
      <c r="FT2">
        <v>0.01</v>
      </c>
      <c r="FU2">
        <v>0.02</v>
      </c>
      <c r="FV2">
        <v>0.03</v>
      </c>
      <c r="FW2">
        <v>0.01</v>
      </c>
      <c r="FX2">
        <v>0.01</v>
      </c>
      <c r="FY2">
        <v>1.53</v>
      </c>
      <c r="FZ2">
        <v>3.46</v>
      </c>
      <c r="GA2">
        <v>3.62</v>
      </c>
      <c r="GB2">
        <v>3.68</v>
      </c>
      <c r="GC2">
        <v>3.75</v>
      </c>
      <c r="GD2">
        <v>3.59</v>
      </c>
      <c r="GE2">
        <v>3.14</v>
      </c>
      <c r="GF2">
        <v>3.45</v>
      </c>
      <c r="GG2">
        <v>3.65</v>
      </c>
      <c r="GH2">
        <v>9.4600000000000009</v>
      </c>
      <c r="GI2">
        <v>0</v>
      </c>
      <c r="GJ2">
        <v>0</v>
      </c>
      <c r="GK2">
        <v>7.0000000000000001E-3</v>
      </c>
      <c r="GL2">
        <v>0</v>
      </c>
      <c r="GM2">
        <v>0.01</v>
      </c>
      <c r="GN2">
        <v>0</v>
      </c>
      <c r="GO2">
        <v>0.02</v>
      </c>
      <c r="GP2">
        <v>0.13</v>
      </c>
      <c r="GQ2">
        <v>0.13</v>
      </c>
      <c r="GR2">
        <v>0.69</v>
      </c>
      <c r="GS2">
        <v>0.01</v>
      </c>
      <c r="GT2">
        <v>0.51</v>
      </c>
      <c r="GU2">
        <v>0.69</v>
      </c>
      <c r="GV2">
        <v>0.18</v>
      </c>
      <c r="GW2">
        <v>0.23</v>
      </c>
      <c r="GX2">
        <v>0.154</v>
      </c>
      <c r="GY2">
        <v>0.28000000000000003</v>
      </c>
      <c r="GZ2">
        <v>9.0999999999999998E-2</v>
      </c>
      <c r="HA2">
        <v>1.4E-2</v>
      </c>
      <c r="HB2">
        <v>0.31</v>
      </c>
      <c r="HC2">
        <v>0.1</v>
      </c>
      <c r="HD2">
        <v>0.05</v>
      </c>
      <c r="HE2">
        <v>0.17</v>
      </c>
      <c r="HF2">
        <v>7.0000000000000007E-2</v>
      </c>
      <c r="HG2">
        <v>0.09</v>
      </c>
      <c r="HH2">
        <v>0.06</v>
      </c>
      <c r="HI2">
        <v>0.01</v>
      </c>
      <c r="HJ2">
        <v>0.1</v>
      </c>
      <c r="HK2">
        <v>0.13</v>
      </c>
      <c r="HL2">
        <v>0.19</v>
      </c>
      <c r="HM2">
        <v>0</v>
      </c>
      <c r="HN2">
        <v>0.01</v>
      </c>
      <c r="HO2">
        <v>0.3</v>
      </c>
      <c r="HP2">
        <v>0.26</v>
      </c>
      <c r="HQ2">
        <v>0.22</v>
      </c>
      <c r="HR2">
        <v>0.25</v>
      </c>
      <c r="HS2">
        <v>0.13</v>
      </c>
      <c r="HT2">
        <v>0.24</v>
      </c>
      <c r="HU2">
        <v>0.65</v>
      </c>
      <c r="HV2">
        <v>0.28999999999999998</v>
      </c>
      <c r="HW2">
        <v>0.21</v>
      </c>
      <c r="HX2">
        <v>0.28000000000000003</v>
      </c>
      <c r="HY2">
        <v>0.84</v>
      </c>
      <c r="HZ2">
        <v>0.72</v>
      </c>
      <c r="IA2">
        <v>0.01</v>
      </c>
      <c r="IB2">
        <v>0.15</v>
      </c>
      <c r="IC2">
        <v>0.15</v>
      </c>
      <c r="ID2">
        <v>0.08</v>
      </c>
      <c r="IE2">
        <v>0.01</v>
      </c>
      <c r="IF2">
        <v>7.0000000000000001E-3</v>
      </c>
      <c r="IG2">
        <v>0</v>
      </c>
      <c r="IH2">
        <v>0.17</v>
      </c>
      <c r="II2">
        <v>0.26</v>
      </c>
      <c r="IJ2">
        <v>0.17</v>
      </c>
      <c r="IK2">
        <v>0</v>
      </c>
      <c r="IL2">
        <v>0</v>
      </c>
      <c r="IM2">
        <v>0.03</v>
      </c>
      <c r="IN2">
        <v>0.03</v>
      </c>
      <c r="IO2">
        <v>0.03</v>
      </c>
      <c r="IP2">
        <v>0.03</v>
      </c>
      <c r="IQ2">
        <v>0.02</v>
      </c>
      <c r="IR2">
        <v>0.02</v>
      </c>
      <c r="IS2">
        <v>0.01</v>
      </c>
      <c r="IT2">
        <v>0.13</v>
      </c>
      <c r="IU2">
        <v>0.09</v>
      </c>
      <c r="IV2">
        <v>0.01</v>
      </c>
      <c r="IW2">
        <v>0.08</v>
      </c>
      <c r="IX2">
        <v>0.1</v>
      </c>
      <c r="IY2">
        <v>0.26</v>
      </c>
      <c r="IZ2">
        <v>0.32</v>
      </c>
      <c r="JA2">
        <v>0.03</v>
      </c>
      <c r="JB2">
        <v>0.26</v>
      </c>
      <c r="JC2">
        <v>0.34</v>
      </c>
      <c r="JD2">
        <v>0.24</v>
      </c>
      <c r="JE2">
        <v>0.26</v>
      </c>
      <c r="JF2">
        <v>0.17</v>
      </c>
      <c r="JG2">
        <v>0.41</v>
      </c>
      <c r="JH2">
        <v>0.55000000000000004</v>
      </c>
      <c r="JI2">
        <v>0.36</v>
      </c>
      <c r="JJ2">
        <v>0.31</v>
      </c>
      <c r="JK2">
        <v>0.76</v>
      </c>
      <c r="JL2">
        <v>0.24</v>
      </c>
      <c r="JM2">
        <v>0.01</v>
      </c>
      <c r="JN2">
        <v>0.01</v>
      </c>
      <c r="JO2">
        <v>0.02</v>
      </c>
      <c r="JP2">
        <v>0.03</v>
      </c>
      <c r="JQ2">
        <v>0.01</v>
      </c>
      <c r="JR2">
        <v>3.44</v>
      </c>
      <c r="JS2">
        <v>2.84</v>
      </c>
      <c r="JT2">
        <v>2.8</v>
      </c>
      <c r="JU2">
        <v>3.73</v>
      </c>
      <c r="JV2">
        <v>2.83</v>
      </c>
    </row>
    <row r="3" spans="1:282" x14ac:dyDescent="0.25">
      <c r="A3">
        <v>400010</v>
      </c>
      <c r="B3" t="s">
        <v>1788</v>
      </c>
      <c r="C3" t="s">
        <v>3401</v>
      </c>
      <c r="D3" t="s">
        <v>3402</v>
      </c>
      <c r="E3" t="s">
        <v>3403</v>
      </c>
      <c r="F3" t="s">
        <v>1789</v>
      </c>
      <c r="G3" t="s">
        <v>1790</v>
      </c>
      <c r="H3" t="s">
        <v>1791</v>
      </c>
      <c r="I3" t="s">
        <v>3404</v>
      </c>
      <c r="J3" t="s">
        <v>10</v>
      </c>
      <c r="K3" t="s">
        <v>10</v>
      </c>
      <c r="L3" t="s">
        <v>525</v>
      </c>
      <c r="M3" t="s">
        <v>3405</v>
      </c>
      <c r="N3" t="s">
        <v>10</v>
      </c>
      <c r="O3" t="s">
        <v>535</v>
      </c>
      <c r="P3">
        <v>495</v>
      </c>
      <c r="Q3" t="s">
        <v>537</v>
      </c>
      <c r="R3" t="s">
        <v>536</v>
      </c>
      <c r="S3" t="s">
        <v>6525</v>
      </c>
      <c r="T3">
        <v>42</v>
      </c>
      <c r="U3">
        <v>7950</v>
      </c>
      <c r="V3" t="s">
        <v>531</v>
      </c>
      <c r="Z3" s="5" t="s">
        <v>10</v>
      </c>
      <c r="AA3" t="s">
        <v>10</v>
      </c>
      <c r="AB3" t="s">
        <v>10</v>
      </c>
      <c r="AC3" t="s">
        <v>10</v>
      </c>
      <c r="AD3" t="s">
        <v>10</v>
      </c>
      <c r="AI3" t="s">
        <v>10</v>
      </c>
      <c r="AJ3">
        <v>1</v>
      </c>
      <c r="AR3">
        <v>1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1</v>
      </c>
      <c r="BM3">
        <v>1</v>
      </c>
      <c r="BN3">
        <v>1</v>
      </c>
      <c r="BO3">
        <v>1</v>
      </c>
      <c r="BP3">
        <v>1</v>
      </c>
      <c r="BQ3">
        <v>1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1</v>
      </c>
      <c r="DO3">
        <v>1</v>
      </c>
      <c r="DP3">
        <v>1</v>
      </c>
      <c r="DQ3">
        <v>1</v>
      </c>
      <c r="DR3">
        <v>1</v>
      </c>
      <c r="DS3">
        <v>1</v>
      </c>
      <c r="DT3">
        <v>1</v>
      </c>
      <c r="DU3">
        <v>1</v>
      </c>
      <c r="DV3">
        <v>1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1</v>
      </c>
      <c r="FQ3">
        <v>1</v>
      </c>
      <c r="FR3">
        <v>1</v>
      </c>
      <c r="FS3">
        <v>1</v>
      </c>
      <c r="FT3">
        <v>1</v>
      </c>
      <c r="FU3">
        <v>1</v>
      </c>
      <c r="FV3">
        <v>1</v>
      </c>
      <c r="FW3">
        <v>1</v>
      </c>
      <c r="FX3">
        <v>1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1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1</v>
      </c>
      <c r="HG3">
        <v>1</v>
      </c>
      <c r="HH3">
        <v>1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1</v>
      </c>
      <c r="IN3">
        <v>1</v>
      </c>
      <c r="IO3">
        <v>1</v>
      </c>
      <c r="IP3">
        <v>1</v>
      </c>
      <c r="IQ3">
        <v>1</v>
      </c>
      <c r="IR3">
        <v>1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1</v>
      </c>
      <c r="JN3">
        <v>1</v>
      </c>
      <c r="JO3">
        <v>1</v>
      </c>
      <c r="JP3">
        <v>1</v>
      </c>
      <c r="JQ3">
        <v>1</v>
      </c>
    </row>
    <row r="4" spans="1:282" x14ac:dyDescent="0.25">
      <c r="A4">
        <v>400011</v>
      </c>
      <c r="B4" t="s">
        <v>1793</v>
      </c>
      <c r="C4" t="s">
        <v>1792</v>
      </c>
      <c r="D4" t="s">
        <v>3406</v>
      </c>
      <c r="E4" t="s">
        <v>3407</v>
      </c>
      <c r="F4" t="s">
        <v>1794</v>
      </c>
      <c r="G4" t="s">
        <v>1795</v>
      </c>
      <c r="H4" t="s">
        <v>1796</v>
      </c>
      <c r="I4" t="s">
        <v>3408</v>
      </c>
      <c r="J4" t="s">
        <v>10</v>
      </c>
      <c r="K4" t="s">
        <v>10</v>
      </c>
      <c r="L4" t="s">
        <v>525</v>
      </c>
      <c r="M4" t="s">
        <v>3399</v>
      </c>
      <c r="N4" t="s">
        <v>10</v>
      </c>
      <c r="O4" t="s">
        <v>524</v>
      </c>
      <c r="P4">
        <v>579</v>
      </c>
      <c r="Q4" t="s">
        <v>539</v>
      </c>
      <c r="R4" t="s">
        <v>538</v>
      </c>
      <c r="S4" t="s">
        <v>6525</v>
      </c>
      <c r="T4">
        <v>38</v>
      </c>
      <c r="U4">
        <v>4730</v>
      </c>
      <c r="V4" t="s">
        <v>531</v>
      </c>
      <c r="W4">
        <v>1</v>
      </c>
      <c r="X4">
        <v>569</v>
      </c>
      <c r="Y4">
        <v>0</v>
      </c>
      <c r="Z4" s="5" t="s">
        <v>3409</v>
      </c>
      <c r="AA4" t="s">
        <v>524</v>
      </c>
      <c r="AB4" t="s">
        <v>576</v>
      </c>
      <c r="AC4" t="s">
        <v>10</v>
      </c>
      <c r="AD4" t="s">
        <v>10</v>
      </c>
      <c r="AE4">
        <v>0</v>
      </c>
      <c r="AH4">
        <v>0</v>
      </c>
      <c r="AI4" t="s">
        <v>3410</v>
      </c>
      <c r="AJ4">
        <v>1</v>
      </c>
      <c r="AL4">
        <v>1</v>
      </c>
      <c r="AS4">
        <v>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</v>
      </c>
      <c r="BA4">
        <v>0</v>
      </c>
      <c r="BB4">
        <v>0</v>
      </c>
      <c r="BC4">
        <v>1</v>
      </c>
      <c r="BD4">
        <v>1</v>
      </c>
      <c r="BE4">
        <v>1</v>
      </c>
      <c r="BF4">
        <v>0</v>
      </c>
      <c r="BG4">
        <v>1</v>
      </c>
      <c r="BH4">
        <v>1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2</v>
      </c>
      <c r="BY4">
        <v>3</v>
      </c>
      <c r="BZ4">
        <v>3</v>
      </c>
      <c r="CA4">
        <v>2</v>
      </c>
      <c r="CB4">
        <v>2</v>
      </c>
      <c r="CC4">
        <v>2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1</v>
      </c>
      <c r="DO4">
        <v>1</v>
      </c>
      <c r="DP4">
        <v>1</v>
      </c>
      <c r="DQ4">
        <v>1</v>
      </c>
      <c r="DR4">
        <v>1</v>
      </c>
      <c r="DS4">
        <v>1</v>
      </c>
      <c r="DT4">
        <v>1</v>
      </c>
      <c r="DU4">
        <v>1</v>
      </c>
      <c r="DV4">
        <v>1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1</v>
      </c>
      <c r="FQ4">
        <v>1</v>
      </c>
      <c r="FR4">
        <v>1</v>
      </c>
      <c r="FS4">
        <v>1</v>
      </c>
      <c r="FT4">
        <v>1</v>
      </c>
      <c r="FU4">
        <v>1</v>
      </c>
      <c r="FV4">
        <v>1</v>
      </c>
      <c r="FW4">
        <v>1</v>
      </c>
      <c r="FX4">
        <v>1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1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1</v>
      </c>
      <c r="HG4">
        <v>1</v>
      </c>
      <c r="HH4">
        <v>1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1</v>
      </c>
      <c r="IN4">
        <v>1</v>
      </c>
      <c r="IO4">
        <v>1</v>
      </c>
      <c r="IP4">
        <v>1</v>
      </c>
      <c r="IQ4">
        <v>1</v>
      </c>
      <c r="IR4">
        <v>1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1</v>
      </c>
      <c r="JN4">
        <v>1</v>
      </c>
      <c r="JO4">
        <v>1</v>
      </c>
      <c r="JP4">
        <v>1</v>
      </c>
      <c r="JQ4">
        <v>1</v>
      </c>
    </row>
    <row r="5" spans="1:282" x14ac:dyDescent="0.25">
      <c r="A5">
        <v>400012</v>
      </c>
      <c r="B5" t="s">
        <v>1798</v>
      </c>
      <c r="C5" t="s">
        <v>1797</v>
      </c>
      <c r="D5" t="s">
        <v>3411</v>
      </c>
      <c r="E5" t="s">
        <v>3412</v>
      </c>
      <c r="F5" t="s">
        <v>1799</v>
      </c>
      <c r="G5" t="s">
        <v>1800</v>
      </c>
      <c r="H5" t="s">
        <v>1801</v>
      </c>
      <c r="I5" t="s">
        <v>3413</v>
      </c>
      <c r="J5" t="s">
        <v>10</v>
      </c>
      <c r="K5" t="s">
        <v>10</v>
      </c>
      <c r="L5" t="s">
        <v>525</v>
      </c>
      <c r="M5" t="s">
        <v>3399</v>
      </c>
      <c r="N5" t="s">
        <v>10</v>
      </c>
      <c r="O5" t="s">
        <v>535</v>
      </c>
      <c r="P5">
        <v>292</v>
      </c>
      <c r="Q5" t="s">
        <v>530</v>
      </c>
      <c r="R5" t="s">
        <v>540</v>
      </c>
      <c r="S5" t="s">
        <v>6525</v>
      </c>
      <c r="T5">
        <v>45</v>
      </c>
      <c r="U5">
        <v>2035</v>
      </c>
      <c r="V5" t="s">
        <v>531</v>
      </c>
      <c r="W5">
        <v>91</v>
      </c>
      <c r="X5">
        <v>268</v>
      </c>
      <c r="Y5">
        <v>34</v>
      </c>
      <c r="Z5" s="5" t="s">
        <v>799</v>
      </c>
      <c r="AA5" t="s">
        <v>524</v>
      </c>
      <c r="AB5" t="s">
        <v>564</v>
      </c>
      <c r="AC5" t="s">
        <v>555</v>
      </c>
      <c r="AD5" t="s">
        <v>576</v>
      </c>
      <c r="AE5">
        <v>44.9</v>
      </c>
      <c r="AF5">
        <v>31</v>
      </c>
      <c r="AG5">
        <v>17.3</v>
      </c>
      <c r="AH5">
        <v>3.4</v>
      </c>
      <c r="AI5" t="s">
        <v>3410</v>
      </c>
      <c r="AJ5">
        <v>80</v>
      </c>
      <c r="AL5">
        <v>78</v>
      </c>
      <c r="AN5">
        <v>1</v>
      </c>
      <c r="AR5">
        <v>1</v>
      </c>
      <c r="AS5">
        <v>80</v>
      </c>
      <c r="AT5">
        <v>0</v>
      </c>
      <c r="AU5">
        <v>0.01</v>
      </c>
      <c r="AV5">
        <v>0.01</v>
      </c>
      <c r="AW5">
        <v>0.05</v>
      </c>
      <c r="AX5">
        <v>0.06</v>
      </c>
      <c r="AY5">
        <v>0.16</v>
      </c>
      <c r="AZ5">
        <v>0.06</v>
      </c>
      <c r="BA5">
        <v>0.05</v>
      </c>
      <c r="BB5">
        <v>0.05</v>
      </c>
      <c r="BC5">
        <v>7.0000000000000007E-2</v>
      </c>
      <c r="BD5">
        <v>0.14000000000000001</v>
      </c>
      <c r="BE5">
        <v>0.14000000000000001</v>
      </c>
      <c r="BF5">
        <v>0.28999999999999998</v>
      </c>
      <c r="BG5">
        <v>0.21</v>
      </c>
      <c r="BH5">
        <v>0.31</v>
      </c>
      <c r="BI5">
        <v>0.17</v>
      </c>
      <c r="BJ5">
        <v>0.25</v>
      </c>
      <c r="BK5">
        <v>0.31</v>
      </c>
      <c r="BL5">
        <v>0</v>
      </c>
      <c r="BM5">
        <v>0.01</v>
      </c>
      <c r="BN5">
        <v>0.06</v>
      </c>
      <c r="BO5">
        <v>0.01</v>
      </c>
      <c r="BP5">
        <v>0.03</v>
      </c>
      <c r="BQ5">
        <v>0.04</v>
      </c>
      <c r="BR5">
        <v>0.65</v>
      </c>
      <c r="BS5">
        <v>0.71</v>
      </c>
      <c r="BT5">
        <v>0.56000000000000005</v>
      </c>
      <c r="BU5">
        <v>0.69</v>
      </c>
      <c r="BV5">
        <v>0.53</v>
      </c>
      <c r="BW5">
        <v>0.35</v>
      </c>
      <c r="BX5">
        <v>3.59</v>
      </c>
      <c r="BY5">
        <v>3.65</v>
      </c>
      <c r="BZ5">
        <v>3.52</v>
      </c>
      <c r="CA5">
        <v>3.52</v>
      </c>
      <c r="CB5">
        <v>3.27</v>
      </c>
      <c r="CC5">
        <v>2.88</v>
      </c>
      <c r="CD5">
        <v>0</v>
      </c>
      <c r="CE5">
        <v>0</v>
      </c>
      <c r="CF5">
        <v>0</v>
      </c>
      <c r="CG5">
        <v>0</v>
      </c>
      <c r="CH5">
        <v>0</v>
      </c>
      <c r="CI5">
        <v>0.03</v>
      </c>
      <c r="CJ5">
        <v>0.06</v>
      </c>
      <c r="CK5">
        <v>0.09</v>
      </c>
      <c r="CL5">
        <v>0.06</v>
      </c>
      <c r="CM5">
        <v>0.03</v>
      </c>
      <c r="CN5">
        <v>0.05</v>
      </c>
      <c r="CO5">
        <v>0.05</v>
      </c>
      <c r="CP5">
        <v>0.04</v>
      </c>
      <c r="CQ5">
        <v>0.06</v>
      </c>
      <c r="CR5">
        <v>0.13</v>
      </c>
      <c r="CS5">
        <v>0.11</v>
      </c>
      <c r="CT5">
        <v>0.13</v>
      </c>
      <c r="CU5">
        <v>0.13</v>
      </c>
      <c r="CV5">
        <v>3.75</v>
      </c>
      <c r="CW5">
        <v>3.65</v>
      </c>
      <c r="CX5">
        <v>3.66</v>
      </c>
      <c r="CY5">
        <v>3.72</v>
      </c>
      <c r="CZ5">
        <v>3.69</v>
      </c>
      <c r="DA5">
        <v>3.35</v>
      </c>
      <c r="DB5">
        <v>3.33</v>
      </c>
      <c r="DC5">
        <v>3.28</v>
      </c>
      <c r="DD5">
        <v>3.27</v>
      </c>
      <c r="DE5">
        <v>0.2</v>
      </c>
      <c r="DF5">
        <v>0.25</v>
      </c>
      <c r="DG5">
        <v>0.24</v>
      </c>
      <c r="DH5">
        <v>0.2</v>
      </c>
      <c r="DI5">
        <v>0.19</v>
      </c>
      <c r="DJ5">
        <v>0.31</v>
      </c>
      <c r="DK5">
        <v>0.26</v>
      </c>
      <c r="DL5">
        <v>0.2</v>
      </c>
      <c r="DM5">
        <v>0.28999999999999998</v>
      </c>
      <c r="DN5">
        <v>0</v>
      </c>
      <c r="DO5">
        <v>0</v>
      </c>
      <c r="DP5">
        <v>0.01</v>
      </c>
      <c r="DQ5">
        <v>0.01</v>
      </c>
      <c r="DR5">
        <v>0</v>
      </c>
      <c r="DS5">
        <v>0.01</v>
      </c>
      <c r="DT5">
        <v>0</v>
      </c>
      <c r="DU5">
        <v>0.01</v>
      </c>
      <c r="DV5">
        <v>0</v>
      </c>
      <c r="DW5">
        <v>0.78</v>
      </c>
      <c r="DX5">
        <v>0.7</v>
      </c>
      <c r="DY5">
        <v>0.7</v>
      </c>
      <c r="DZ5">
        <v>0.75</v>
      </c>
      <c r="EA5">
        <v>0.75</v>
      </c>
      <c r="EB5">
        <v>0.53</v>
      </c>
      <c r="EC5">
        <v>0.56000000000000005</v>
      </c>
      <c r="ED5">
        <v>0.56999999999999995</v>
      </c>
      <c r="EE5">
        <v>0.53</v>
      </c>
      <c r="EF5">
        <v>0.44</v>
      </c>
      <c r="EG5">
        <v>0.05</v>
      </c>
      <c r="EH5">
        <v>0.01</v>
      </c>
      <c r="EI5">
        <v>0.06</v>
      </c>
      <c r="EJ5">
        <v>0.03</v>
      </c>
      <c r="EK5">
        <v>0.03</v>
      </c>
      <c r="EL5">
        <v>0.2</v>
      </c>
      <c r="EM5">
        <v>0.04</v>
      </c>
      <c r="EN5">
        <v>0.09</v>
      </c>
      <c r="EO5">
        <v>0.31</v>
      </c>
      <c r="EP5">
        <v>0.13</v>
      </c>
      <c r="EQ5">
        <v>0.1</v>
      </c>
      <c r="ER5">
        <v>0.15</v>
      </c>
      <c r="ES5">
        <v>0.125</v>
      </c>
      <c r="ET5">
        <v>0.16</v>
      </c>
      <c r="EU5">
        <v>0.16</v>
      </c>
      <c r="EV5">
        <v>0.1</v>
      </c>
      <c r="EW5">
        <v>0.2</v>
      </c>
      <c r="EX5">
        <v>0.1</v>
      </c>
      <c r="EY5">
        <v>0.35</v>
      </c>
      <c r="EZ5">
        <v>0.36</v>
      </c>
      <c r="FA5">
        <v>0.33</v>
      </c>
      <c r="FB5">
        <v>0.3</v>
      </c>
      <c r="FC5">
        <v>0.4</v>
      </c>
      <c r="FD5">
        <v>0.33</v>
      </c>
      <c r="FE5">
        <v>0.45</v>
      </c>
      <c r="FF5">
        <v>0.41</v>
      </c>
      <c r="FG5">
        <v>0.11</v>
      </c>
      <c r="FH5">
        <v>0.47</v>
      </c>
      <c r="FI5">
        <v>0.49</v>
      </c>
      <c r="FJ5">
        <v>0.44</v>
      </c>
      <c r="FK5">
        <v>0.51</v>
      </c>
      <c r="FL5">
        <v>0.38</v>
      </c>
      <c r="FM5">
        <v>0.24</v>
      </c>
      <c r="FN5">
        <v>0.4</v>
      </c>
      <c r="FO5">
        <v>0.28999999999999998</v>
      </c>
      <c r="FP5">
        <v>0.04</v>
      </c>
      <c r="FQ5">
        <v>0</v>
      </c>
      <c r="FR5">
        <v>0.04</v>
      </c>
      <c r="FS5">
        <v>0.03</v>
      </c>
      <c r="FT5">
        <v>0.04</v>
      </c>
      <c r="FU5">
        <v>0.04</v>
      </c>
      <c r="FV5">
        <v>7.0000000000000007E-2</v>
      </c>
      <c r="FW5">
        <v>0.01</v>
      </c>
      <c r="FX5">
        <v>0.01</v>
      </c>
      <c r="FY5">
        <v>1.88</v>
      </c>
      <c r="FZ5">
        <v>3.25</v>
      </c>
      <c r="GA5">
        <v>3.38</v>
      </c>
      <c r="GB5">
        <v>3.17</v>
      </c>
      <c r="GC5">
        <v>3.35</v>
      </c>
      <c r="GD5">
        <v>3.17</v>
      </c>
      <c r="GE5">
        <v>2.65</v>
      </c>
      <c r="GF5">
        <v>3.23</v>
      </c>
      <c r="GG5">
        <v>2.91</v>
      </c>
      <c r="GH5">
        <v>8.0299999999999994</v>
      </c>
      <c r="GI5">
        <v>0.01</v>
      </c>
      <c r="GJ5">
        <v>6.3E-2</v>
      </c>
      <c r="GK5">
        <v>2.5000000000000001E-2</v>
      </c>
      <c r="GL5">
        <v>0</v>
      </c>
      <c r="GM5">
        <v>0.04</v>
      </c>
      <c r="GN5">
        <v>7.0000000000000007E-2</v>
      </c>
      <c r="GO5">
        <v>0.09</v>
      </c>
      <c r="GP5">
        <v>0.15</v>
      </c>
      <c r="GQ5">
        <v>0.11</v>
      </c>
      <c r="GR5">
        <v>0.42</v>
      </c>
      <c r="GS5">
        <v>0.01</v>
      </c>
      <c r="GT5">
        <v>0.68</v>
      </c>
      <c r="GU5">
        <v>0.64</v>
      </c>
      <c r="GV5">
        <v>0.3</v>
      </c>
      <c r="GW5">
        <v>0.11</v>
      </c>
      <c r="GX5">
        <v>0.15</v>
      </c>
      <c r="GY5">
        <v>0.17</v>
      </c>
      <c r="GZ5">
        <v>0.05</v>
      </c>
      <c r="HA5">
        <v>3.6999999999999998E-2</v>
      </c>
      <c r="HB5">
        <v>0.21</v>
      </c>
      <c r="HC5">
        <v>7.0000000000000007E-2</v>
      </c>
      <c r="HD5">
        <v>0.09</v>
      </c>
      <c r="HE5">
        <v>0.26</v>
      </c>
      <c r="HF5">
        <v>0.09</v>
      </c>
      <c r="HG5">
        <v>0.09</v>
      </c>
      <c r="HH5">
        <v>0.05</v>
      </c>
      <c r="HI5">
        <v>0.03</v>
      </c>
      <c r="HJ5">
        <v>0.09</v>
      </c>
      <c r="HK5">
        <v>0.09</v>
      </c>
      <c r="HL5">
        <v>0.1</v>
      </c>
      <c r="HM5">
        <v>0.15</v>
      </c>
      <c r="HN5">
        <v>0.06</v>
      </c>
      <c r="HO5">
        <v>0.5</v>
      </c>
      <c r="HP5">
        <v>0.36</v>
      </c>
      <c r="HQ5">
        <v>0.42</v>
      </c>
      <c r="HR5">
        <v>0.44</v>
      </c>
      <c r="HS5">
        <v>0.6</v>
      </c>
      <c r="HT5">
        <v>0.45</v>
      </c>
      <c r="HU5">
        <v>0.42</v>
      </c>
      <c r="HV5">
        <v>0.26</v>
      </c>
      <c r="HW5">
        <v>0.25</v>
      </c>
      <c r="HX5">
        <v>0.17</v>
      </c>
      <c r="HY5">
        <v>0.14000000000000001</v>
      </c>
      <c r="HZ5">
        <v>0.44</v>
      </c>
      <c r="IA5">
        <v>0.01</v>
      </c>
      <c r="IB5">
        <v>0.21</v>
      </c>
      <c r="IC5">
        <v>0.19</v>
      </c>
      <c r="ID5">
        <v>0.17</v>
      </c>
      <c r="IE5">
        <v>0.09</v>
      </c>
      <c r="IF5">
        <v>3.6999999999999998E-2</v>
      </c>
      <c r="IG5">
        <v>1.2999999999999999E-2</v>
      </c>
      <c r="IH5">
        <v>0.06</v>
      </c>
      <c r="II5">
        <v>0.04</v>
      </c>
      <c r="IJ5">
        <v>7.0000000000000007E-2</v>
      </c>
      <c r="IK5">
        <v>1.2999999999999999E-2</v>
      </c>
      <c r="IL5">
        <v>0</v>
      </c>
      <c r="IM5">
        <v>0.03</v>
      </c>
      <c r="IN5">
        <v>0.01</v>
      </c>
      <c r="IO5">
        <v>0.01</v>
      </c>
      <c r="IP5">
        <v>0.04</v>
      </c>
      <c r="IQ5">
        <v>0.01</v>
      </c>
      <c r="IR5">
        <v>0.01</v>
      </c>
      <c r="IS5">
        <v>0</v>
      </c>
      <c r="IT5">
        <v>0.68</v>
      </c>
      <c r="IU5">
        <v>0.53</v>
      </c>
      <c r="IV5">
        <v>0.01</v>
      </c>
      <c r="IW5">
        <v>0.26</v>
      </c>
      <c r="IX5">
        <v>0.14000000000000001</v>
      </c>
      <c r="IY5">
        <v>0.23</v>
      </c>
      <c r="IZ5">
        <v>0.34</v>
      </c>
      <c r="JA5">
        <v>0.11</v>
      </c>
      <c r="JB5">
        <v>0.39</v>
      </c>
      <c r="JC5">
        <v>0.42</v>
      </c>
      <c r="JD5">
        <v>0.03</v>
      </c>
      <c r="JE5">
        <v>0.04</v>
      </c>
      <c r="JF5">
        <v>0.35</v>
      </c>
      <c r="JG5">
        <v>0.19</v>
      </c>
      <c r="JH5">
        <v>0.42</v>
      </c>
      <c r="JI5">
        <v>0.06</v>
      </c>
      <c r="JJ5">
        <v>0.06</v>
      </c>
      <c r="JK5">
        <v>0.51</v>
      </c>
      <c r="JL5">
        <v>0.15</v>
      </c>
      <c r="JM5">
        <v>0.01</v>
      </c>
      <c r="JN5">
        <v>0.01</v>
      </c>
      <c r="JO5">
        <v>0.04</v>
      </c>
      <c r="JP5">
        <v>0.01</v>
      </c>
      <c r="JQ5">
        <v>0.01</v>
      </c>
      <c r="JR5">
        <v>3.29</v>
      </c>
      <c r="JS5">
        <v>1.47</v>
      </c>
      <c r="JT5">
        <v>1.62</v>
      </c>
      <c r="JU5">
        <v>3.38</v>
      </c>
      <c r="JV5">
        <v>2.23</v>
      </c>
    </row>
    <row r="6" spans="1:282" x14ac:dyDescent="0.25">
      <c r="A6">
        <v>400013</v>
      </c>
      <c r="B6" t="s">
        <v>1803</v>
      </c>
      <c r="C6" t="s">
        <v>1802</v>
      </c>
      <c r="D6" t="s">
        <v>3414</v>
      </c>
      <c r="E6" t="s">
        <v>3415</v>
      </c>
      <c r="F6" t="s">
        <v>1804</v>
      </c>
      <c r="G6" t="s">
        <v>1805</v>
      </c>
      <c r="H6" t="s">
        <v>1806</v>
      </c>
      <c r="I6" t="s">
        <v>3416</v>
      </c>
      <c r="J6" t="s">
        <v>10</v>
      </c>
      <c r="K6" t="s">
        <v>10</v>
      </c>
      <c r="L6" t="s">
        <v>525</v>
      </c>
      <c r="M6" t="s">
        <v>3405</v>
      </c>
      <c r="N6" t="s">
        <v>10</v>
      </c>
      <c r="O6" t="s">
        <v>535</v>
      </c>
      <c r="P6">
        <v>510</v>
      </c>
      <c r="Q6" t="s">
        <v>541</v>
      </c>
      <c r="R6" t="s">
        <v>3417</v>
      </c>
      <c r="S6" t="s">
        <v>6525</v>
      </c>
      <c r="T6">
        <v>29</v>
      </c>
      <c r="U6">
        <v>7803</v>
      </c>
      <c r="V6" t="s">
        <v>531</v>
      </c>
      <c r="W6">
        <v>98</v>
      </c>
      <c r="X6">
        <v>498</v>
      </c>
      <c r="Y6">
        <v>20</v>
      </c>
      <c r="Z6" s="5" t="s">
        <v>3418</v>
      </c>
      <c r="AA6" t="s">
        <v>535</v>
      </c>
      <c r="AB6" t="s">
        <v>564</v>
      </c>
      <c r="AC6" t="s">
        <v>564</v>
      </c>
      <c r="AD6" t="s">
        <v>555</v>
      </c>
      <c r="AE6">
        <v>42.5</v>
      </c>
      <c r="AF6">
        <v>47.7</v>
      </c>
      <c r="AG6">
        <v>39.799999999999997</v>
      </c>
      <c r="AH6">
        <v>2</v>
      </c>
      <c r="AI6" t="s">
        <v>3410</v>
      </c>
      <c r="AJ6">
        <v>78</v>
      </c>
      <c r="AK6">
        <v>1</v>
      </c>
      <c r="AM6">
        <v>1</v>
      </c>
      <c r="AN6">
        <v>76</v>
      </c>
      <c r="AP6">
        <v>1</v>
      </c>
      <c r="AS6">
        <v>78</v>
      </c>
      <c r="AT6">
        <v>0</v>
      </c>
      <c r="AU6">
        <v>0.01</v>
      </c>
      <c r="AV6">
        <v>0.01</v>
      </c>
      <c r="AW6">
        <v>0.03</v>
      </c>
      <c r="AX6">
        <v>0.03</v>
      </c>
      <c r="AY6">
        <v>0.15</v>
      </c>
      <c r="AZ6">
        <v>0.09</v>
      </c>
      <c r="BA6">
        <v>7.6999999999999999E-2</v>
      </c>
      <c r="BB6">
        <v>0.06</v>
      </c>
      <c r="BC6">
        <v>0.13</v>
      </c>
      <c r="BD6">
        <v>0.15</v>
      </c>
      <c r="BE6">
        <v>0.19</v>
      </c>
      <c r="BF6">
        <v>0.47</v>
      </c>
      <c r="BG6">
        <v>0.47</v>
      </c>
      <c r="BH6">
        <v>0.6</v>
      </c>
      <c r="BI6">
        <v>0.24</v>
      </c>
      <c r="BJ6">
        <v>0.47</v>
      </c>
      <c r="BK6">
        <v>0.41</v>
      </c>
      <c r="BL6">
        <v>0.01</v>
      </c>
      <c r="BM6">
        <v>0</v>
      </c>
      <c r="BN6">
        <v>0.01</v>
      </c>
      <c r="BO6">
        <v>0.03</v>
      </c>
      <c r="BP6">
        <v>0.01</v>
      </c>
      <c r="BQ6">
        <v>0.01</v>
      </c>
      <c r="BR6">
        <v>0.42</v>
      </c>
      <c r="BS6">
        <v>0.44</v>
      </c>
      <c r="BT6">
        <v>0.31</v>
      </c>
      <c r="BU6">
        <v>0.57999999999999996</v>
      </c>
      <c r="BV6">
        <v>0.33</v>
      </c>
      <c r="BW6">
        <v>0.23</v>
      </c>
      <c r="BX6">
        <v>3.34</v>
      </c>
      <c r="BY6">
        <v>3.33</v>
      </c>
      <c r="BZ6">
        <v>3.22</v>
      </c>
      <c r="CA6">
        <v>3.41</v>
      </c>
      <c r="CB6">
        <v>3.13</v>
      </c>
      <c r="CC6">
        <v>2.73</v>
      </c>
      <c r="CD6">
        <v>0</v>
      </c>
      <c r="CE6">
        <v>0</v>
      </c>
      <c r="CF6">
        <v>1.2999999999999999E-2</v>
      </c>
      <c r="CG6">
        <v>1.2999999999999999E-2</v>
      </c>
      <c r="CH6">
        <v>0</v>
      </c>
      <c r="CI6">
        <v>0.01</v>
      </c>
      <c r="CJ6">
        <v>0.05</v>
      </c>
      <c r="CK6">
        <v>0.15</v>
      </c>
      <c r="CL6">
        <v>0.09</v>
      </c>
      <c r="CM6">
        <v>0.04</v>
      </c>
      <c r="CN6">
        <v>0.01</v>
      </c>
      <c r="CO6">
        <v>0.04</v>
      </c>
      <c r="CP6">
        <v>0.08</v>
      </c>
      <c r="CQ6">
        <v>0.05</v>
      </c>
      <c r="CR6">
        <v>0.03</v>
      </c>
      <c r="CS6">
        <v>0.17</v>
      </c>
      <c r="CT6">
        <v>0.22</v>
      </c>
      <c r="CU6">
        <v>0.14000000000000001</v>
      </c>
      <c r="CV6">
        <v>3.63</v>
      </c>
      <c r="CW6">
        <v>3.65</v>
      </c>
      <c r="CX6">
        <v>3.55</v>
      </c>
      <c r="CY6">
        <v>3.35</v>
      </c>
      <c r="CZ6">
        <v>3.58</v>
      </c>
      <c r="DA6">
        <v>3.52</v>
      </c>
      <c r="DB6">
        <v>3.12</v>
      </c>
      <c r="DC6">
        <v>2.75</v>
      </c>
      <c r="DD6">
        <v>3.06</v>
      </c>
      <c r="DE6">
        <v>0.28999999999999998</v>
      </c>
      <c r="DF6">
        <v>0.32</v>
      </c>
      <c r="DG6">
        <v>0.33</v>
      </c>
      <c r="DH6">
        <v>0.45</v>
      </c>
      <c r="DI6">
        <v>0.32</v>
      </c>
      <c r="DJ6">
        <v>0.38</v>
      </c>
      <c r="DK6">
        <v>0.4</v>
      </c>
      <c r="DL6">
        <v>0.33</v>
      </c>
      <c r="DM6">
        <v>0.38</v>
      </c>
      <c r="DN6">
        <v>0</v>
      </c>
      <c r="DO6">
        <v>0</v>
      </c>
      <c r="DP6">
        <v>0.01</v>
      </c>
      <c r="DQ6">
        <v>0.01</v>
      </c>
      <c r="DR6">
        <v>0</v>
      </c>
      <c r="DS6">
        <v>0.01</v>
      </c>
      <c r="DT6">
        <v>0</v>
      </c>
      <c r="DU6">
        <v>0.01</v>
      </c>
      <c r="DV6">
        <v>0</v>
      </c>
      <c r="DW6">
        <v>0.67</v>
      </c>
      <c r="DX6">
        <v>0.67</v>
      </c>
      <c r="DY6">
        <v>0.6</v>
      </c>
      <c r="DZ6">
        <v>0.45</v>
      </c>
      <c r="EA6">
        <v>0.63</v>
      </c>
      <c r="EB6">
        <v>0.56000000000000005</v>
      </c>
      <c r="EC6">
        <v>0.38</v>
      </c>
      <c r="ED6">
        <v>0.28000000000000003</v>
      </c>
      <c r="EE6">
        <v>0.38</v>
      </c>
      <c r="EF6">
        <v>0.33</v>
      </c>
      <c r="EG6">
        <v>0.01</v>
      </c>
      <c r="EH6">
        <v>0.01</v>
      </c>
      <c r="EI6">
        <v>0.09</v>
      </c>
      <c r="EJ6">
        <v>0.01</v>
      </c>
      <c r="EK6">
        <v>0.05</v>
      </c>
      <c r="EL6">
        <v>0.08</v>
      </c>
      <c r="EM6">
        <v>0</v>
      </c>
      <c r="EN6">
        <v>0.09</v>
      </c>
      <c r="EO6">
        <v>0.35</v>
      </c>
      <c r="EP6">
        <v>0.1</v>
      </c>
      <c r="EQ6">
        <v>0.154</v>
      </c>
      <c r="ER6">
        <v>0.13</v>
      </c>
      <c r="ES6">
        <v>0.10299999999999999</v>
      </c>
      <c r="ET6">
        <v>0.12</v>
      </c>
      <c r="EU6">
        <v>0.14000000000000001</v>
      </c>
      <c r="EV6">
        <v>0.13</v>
      </c>
      <c r="EW6">
        <v>0.12</v>
      </c>
      <c r="EX6">
        <v>0.16700000000000001</v>
      </c>
      <c r="EY6">
        <v>0.47</v>
      </c>
      <c r="EZ6">
        <v>0.35</v>
      </c>
      <c r="FA6">
        <v>0.44</v>
      </c>
      <c r="FB6">
        <v>0.49</v>
      </c>
      <c r="FC6">
        <v>0.53</v>
      </c>
      <c r="FD6">
        <v>0.51</v>
      </c>
      <c r="FE6">
        <v>0.42</v>
      </c>
      <c r="FF6">
        <v>0.44</v>
      </c>
      <c r="FG6">
        <v>0.15</v>
      </c>
      <c r="FH6">
        <v>0.41</v>
      </c>
      <c r="FI6">
        <v>0.47</v>
      </c>
      <c r="FJ6">
        <v>0.35</v>
      </c>
      <c r="FK6">
        <v>0.4</v>
      </c>
      <c r="FL6">
        <v>0.28999999999999998</v>
      </c>
      <c r="FM6">
        <v>0.24</v>
      </c>
      <c r="FN6">
        <v>0.45</v>
      </c>
      <c r="FO6">
        <v>0.36</v>
      </c>
      <c r="FP6">
        <v>0</v>
      </c>
      <c r="FQ6">
        <v>0</v>
      </c>
      <c r="FR6">
        <v>0.01</v>
      </c>
      <c r="FS6">
        <v>0</v>
      </c>
      <c r="FT6">
        <v>0</v>
      </c>
      <c r="FU6">
        <v>0.01</v>
      </c>
      <c r="FV6">
        <v>0.03</v>
      </c>
      <c r="FW6">
        <v>0</v>
      </c>
      <c r="FX6">
        <v>0</v>
      </c>
      <c r="FY6">
        <v>2.14</v>
      </c>
      <c r="FZ6">
        <v>3.28</v>
      </c>
      <c r="GA6">
        <v>3.3</v>
      </c>
      <c r="GB6">
        <v>3.04</v>
      </c>
      <c r="GC6">
        <v>3.27</v>
      </c>
      <c r="GD6">
        <v>3.08</v>
      </c>
      <c r="GE6">
        <v>2.95</v>
      </c>
      <c r="GF6">
        <v>3.32</v>
      </c>
      <c r="GG6">
        <v>3.06</v>
      </c>
      <c r="GH6">
        <v>7.33</v>
      </c>
      <c r="GI6">
        <v>0.04</v>
      </c>
      <c r="GJ6">
        <v>0</v>
      </c>
      <c r="GK6">
        <v>0</v>
      </c>
      <c r="GL6">
        <v>0.06</v>
      </c>
      <c r="GM6">
        <v>0.12</v>
      </c>
      <c r="GN6">
        <v>0.09</v>
      </c>
      <c r="GO6">
        <v>0.09</v>
      </c>
      <c r="GP6">
        <v>0.26</v>
      </c>
      <c r="GQ6">
        <v>0.15</v>
      </c>
      <c r="GR6">
        <v>0.17</v>
      </c>
      <c r="GS6">
        <v>0.03</v>
      </c>
      <c r="GT6">
        <v>0.45</v>
      </c>
      <c r="GU6">
        <v>0.49</v>
      </c>
      <c r="GV6">
        <v>0.27</v>
      </c>
      <c r="GW6">
        <v>0.23</v>
      </c>
      <c r="GX6">
        <v>0.17899999999999999</v>
      </c>
      <c r="GY6">
        <v>0.37</v>
      </c>
      <c r="GZ6">
        <v>0.154</v>
      </c>
      <c r="HA6">
        <v>0.14099999999999999</v>
      </c>
      <c r="HB6">
        <v>0.15</v>
      </c>
      <c r="HC6">
        <v>0.09</v>
      </c>
      <c r="HD6">
        <v>0.12</v>
      </c>
      <c r="HE6">
        <v>0.15</v>
      </c>
      <c r="HF6">
        <v>0.08</v>
      </c>
      <c r="HG6">
        <v>0.08</v>
      </c>
      <c r="HH6">
        <v>0.05</v>
      </c>
      <c r="HI6">
        <v>0</v>
      </c>
      <c r="HJ6">
        <v>0.03</v>
      </c>
      <c r="HK6">
        <v>0.15</v>
      </c>
      <c r="HL6">
        <v>0.27</v>
      </c>
      <c r="HM6">
        <v>0.21</v>
      </c>
      <c r="HN6">
        <v>0.01</v>
      </c>
      <c r="HO6">
        <v>0.38</v>
      </c>
      <c r="HP6">
        <v>0.45</v>
      </c>
      <c r="HQ6">
        <v>0.28000000000000003</v>
      </c>
      <c r="HR6">
        <v>0.31</v>
      </c>
      <c r="HS6">
        <v>0.44</v>
      </c>
      <c r="HT6">
        <v>0.28999999999999998</v>
      </c>
      <c r="HU6">
        <v>0.46</v>
      </c>
      <c r="HV6">
        <v>0.27</v>
      </c>
      <c r="HW6">
        <v>0.18</v>
      </c>
      <c r="HX6">
        <v>0.22</v>
      </c>
      <c r="HY6">
        <v>0.15</v>
      </c>
      <c r="HZ6">
        <v>0.57999999999999996</v>
      </c>
      <c r="IA6">
        <v>0.13</v>
      </c>
      <c r="IB6">
        <v>0.17</v>
      </c>
      <c r="IC6">
        <v>0.18</v>
      </c>
      <c r="ID6">
        <v>0.12</v>
      </c>
      <c r="IE6">
        <v>0.17</v>
      </c>
      <c r="IF6">
        <v>0.10299999999999999</v>
      </c>
      <c r="IG6">
        <v>1.2999999999999999E-2</v>
      </c>
      <c r="IH6">
        <v>0.06</v>
      </c>
      <c r="II6">
        <v>0.18</v>
      </c>
      <c r="IJ6">
        <v>0.05</v>
      </c>
      <c r="IK6">
        <v>1.2999999999999999E-2</v>
      </c>
      <c r="IL6">
        <v>1.2999999999999999E-2</v>
      </c>
      <c r="IM6">
        <v>0.01</v>
      </c>
      <c r="IN6">
        <v>0.03</v>
      </c>
      <c r="IO6">
        <v>0.03</v>
      </c>
      <c r="IP6">
        <v>0.04</v>
      </c>
      <c r="IQ6">
        <v>0.03</v>
      </c>
      <c r="IR6">
        <v>0</v>
      </c>
      <c r="IS6">
        <v>0.12</v>
      </c>
      <c r="IT6">
        <v>0.76</v>
      </c>
      <c r="IU6">
        <v>0.64</v>
      </c>
      <c r="IV6">
        <v>0.05</v>
      </c>
      <c r="IW6">
        <v>0.27</v>
      </c>
      <c r="IX6">
        <v>0.55000000000000004</v>
      </c>
      <c r="IY6">
        <v>0.15</v>
      </c>
      <c r="IZ6">
        <v>0.28999999999999998</v>
      </c>
      <c r="JA6">
        <v>0.38</v>
      </c>
      <c r="JB6">
        <v>0.47</v>
      </c>
      <c r="JC6">
        <v>0.27</v>
      </c>
      <c r="JD6">
        <v>0.04</v>
      </c>
      <c r="JE6">
        <v>0.04</v>
      </c>
      <c r="JF6">
        <v>0.35</v>
      </c>
      <c r="JG6">
        <v>0.21</v>
      </c>
      <c r="JH6">
        <v>0.06</v>
      </c>
      <c r="JI6">
        <v>0.05</v>
      </c>
      <c r="JJ6">
        <v>0.01</v>
      </c>
      <c r="JK6">
        <v>0.22</v>
      </c>
      <c r="JL6">
        <v>0.05</v>
      </c>
      <c r="JM6">
        <v>0</v>
      </c>
      <c r="JN6">
        <v>0</v>
      </c>
      <c r="JO6">
        <v>0.01</v>
      </c>
      <c r="JP6">
        <v>0</v>
      </c>
      <c r="JQ6">
        <v>0</v>
      </c>
      <c r="JR6">
        <v>2.2799999999999998</v>
      </c>
      <c r="JS6">
        <v>1.38</v>
      </c>
      <c r="JT6">
        <v>1.42</v>
      </c>
      <c r="JU6">
        <v>2.73</v>
      </c>
      <c r="JV6">
        <v>2.04</v>
      </c>
    </row>
    <row r="7" spans="1:282" x14ac:dyDescent="0.25">
      <c r="A7">
        <v>400015</v>
      </c>
      <c r="B7" t="s">
        <v>3419</v>
      </c>
      <c r="C7" t="s">
        <v>1807</v>
      </c>
      <c r="D7" t="s">
        <v>3420</v>
      </c>
      <c r="E7" t="s">
        <v>3421</v>
      </c>
      <c r="F7" t="s">
        <v>1804</v>
      </c>
      <c r="G7" t="s">
        <v>1808</v>
      </c>
      <c r="H7" t="s">
        <v>1809</v>
      </c>
      <c r="I7" t="s">
        <v>3422</v>
      </c>
      <c r="J7" t="s">
        <v>10</v>
      </c>
      <c r="K7" t="s">
        <v>10</v>
      </c>
      <c r="L7" t="s">
        <v>525</v>
      </c>
      <c r="M7" t="s">
        <v>3405</v>
      </c>
      <c r="N7" t="s">
        <v>10</v>
      </c>
      <c r="O7" t="s">
        <v>535</v>
      </c>
      <c r="P7">
        <v>369</v>
      </c>
      <c r="Q7" t="s">
        <v>539</v>
      </c>
      <c r="R7" t="s">
        <v>542</v>
      </c>
      <c r="S7" t="s">
        <v>6525</v>
      </c>
      <c r="T7">
        <v>34</v>
      </c>
      <c r="U7">
        <v>7800</v>
      </c>
      <c r="V7" t="s">
        <v>531</v>
      </c>
      <c r="W7">
        <v>124</v>
      </c>
      <c r="X7">
        <v>366</v>
      </c>
      <c r="Y7">
        <v>34</v>
      </c>
      <c r="Z7" s="5" t="s">
        <v>799</v>
      </c>
      <c r="AA7" t="s">
        <v>535</v>
      </c>
      <c r="AB7" t="s">
        <v>564</v>
      </c>
      <c r="AC7" t="s">
        <v>564</v>
      </c>
      <c r="AD7" t="s">
        <v>555</v>
      </c>
      <c r="AE7">
        <v>55.6</v>
      </c>
      <c r="AF7">
        <v>47.3</v>
      </c>
      <c r="AG7">
        <v>32.299999999999997</v>
      </c>
      <c r="AH7">
        <v>3.4</v>
      </c>
      <c r="AI7" t="s">
        <v>3410</v>
      </c>
      <c r="AJ7">
        <v>99</v>
      </c>
      <c r="AK7">
        <v>4</v>
      </c>
      <c r="AL7">
        <v>9</v>
      </c>
      <c r="AN7">
        <v>87</v>
      </c>
      <c r="AS7">
        <v>99</v>
      </c>
      <c r="AT7">
        <v>0.02</v>
      </c>
      <c r="AU7">
        <v>0.02</v>
      </c>
      <c r="AV7">
        <v>0.03</v>
      </c>
      <c r="AW7">
        <v>0.04</v>
      </c>
      <c r="AX7">
        <v>0.02</v>
      </c>
      <c r="AY7">
        <v>0.09</v>
      </c>
      <c r="AZ7">
        <v>0.01</v>
      </c>
      <c r="BA7">
        <v>0.03</v>
      </c>
      <c r="BB7">
        <v>0.05</v>
      </c>
      <c r="BC7">
        <v>0.04</v>
      </c>
      <c r="BD7">
        <v>0.18</v>
      </c>
      <c r="BE7">
        <v>0.17</v>
      </c>
      <c r="BF7">
        <v>0.38</v>
      </c>
      <c r="BG7">
        <v>0.32</v>
      </c>
      <c r="BH7">
        <v>0.41</v>
      </c>
      <c r="BI7">
        <v>0.28000000000000003</v>
      </c>
      <c r="BJ7">
        <v>0.32</v>
      </c>
      <c r="BK7">
        <v>0.33</v>
      </c>
      <c r="BL7">
        <v>0.04</v>
      </c>
      <c r="BM7">
        <v>0.01</v>
      </c>
      <c r="BN7">
        <v>0.05</v>
      </c>
      <c r="BO7">
        <v>0.02</v>
      </c>
      <c r="BP7">
        <v>0.03</v>
      </c>
      <c r="BQ7">
        <v>0.05</v>
      </c>
      <c r="BR7">
        <v>0.55000000000000004</v>
      </c>
      <c r="BS7">
        <v>0.62</v>
      </c>
      <c r="BT7">
        <v>0.45</v>
      </c>
      <c r="BU7">
        <v>0.62</v>
      </c>
      <c r="BV7">
        <v>0.44</v>
      </c>
      <c r="BW7">
        <v>0.35</v>
      </c>
      <c r="BX7">
        <v>3.52</v>
      </c>
      <c r="BY7">
        <v>3.55</v>
      </c>
      <c r="BZ7">
        <v>3.36</v>
      </c>
      <c r="CA7">
        <v>3.51</v>
      </c>
      <c r="CB7">
        <v>3.23</v>
      </c>
      <c r="CC7">
        <v>3</v>
      </c>
      <c r="CD7">
        <v>0</v>
      </c>
      <c r="CE7">
        <v>0.01</v>
      </c>
      <c r="CF7">
        <v>0.01</v>
      </c>
      <c r="CG7">
        <v>0.02</v>
      </c>
      <c r="CH7">
        <v>0.01</v>
      </c>
      <c r="CI7">
        <v>0.02</v>
      </c>
      <c r="CJ7">
        <v>0.04</v>
      </c>
      <c r="CK7">
        <v>0.13</v>
      </c>
      <c r="CL7">
        <v>0.06</v>
      </c>
      <c r="CM7">
        <v>0.04</v>
      </c>
      <c r="CN7">
        <v>0.05</v>
      </c>
      <c r="CO7">
        <v>7.0000000000000007E-2</v>
      </c>
      <c r="CP7">
        <v>0.12</v>
      </c>
      <c r="CQ7">
        <v>7.0000000000000007E-2</v>
      </c>
      <c r="CR7">
        <v>0.06</v>
      </c>
      <c r="CS7">
        <v>0.11</v>
      </c>
      <c r="CT7">
        <v>0.18</v>
      </c>
      <c r="CU7">
        <v>0.14000000000000001</v>
      </c>
      <c r="CV7">
        <v>3.66</v>
      </c>
      <c r="CW7">
        <v>3.53</v>
      </c>
      <c r="CX7">
        <v>3.47</v>
      </c>
      <c r="CY7">
        <v>3.39</v>
      </c>
      <c r="CZ7">
        <v>3.4</v>
      </c>
      <c r="DA7">
        <v>3.36</v>
      </c>
      <c r="DB7">
        <v>3.29</v>
      </c>
      <c r="DC7">
        <v>2.88</v>
      </c>
      <c r="DD7">
        <v>3.19</v>
      </c>
      <c r="DE7">
        <v>0.24</v>
      </c>
      <c r="DF7">
        <v>0.31</v>
      </c>
      <c r="DG7">
        <v>0.33</v>
      </c>
      <c r="DH7">
        <v>0.27</v>
      </c>
      <c r="DI7">
        <v>0.39</v>
      </c>
      <c r="DJ7">
        <v>0.42</v>
      </c>
      <c r="DK7">
        <v>0.33</v>
      </c>
      <c r="DL7">
        <v>0.34</v>
      </c>
      <c r="DM7">
        <v>0.32</v>
      </c>
      <c r="DN7">
        <v>0.04</v>
      </c>
      <c r="DO7">
        <v>0.06</v>
      </c>
      <c r="DP7">
        <v>0.04</v>
      </c>
      <c r="DQ7">
        <v>0.06</v>
      </c>
      <c r="DR7">
        <v>0.06</v>
      </c>
      <c r="DS7">
        <v>0.05</v>
      </c>
      <c r="DT7">
        <v>0.04</v>
      </c>
      <c r="DU7">
        <v>0.02</v>
      </c>
      <c r="DV7">
        <v>0.03</v>
      </c>
      <c r="DW7">
        <v>0.68</v>
      </c>
      <c r="DX7">
        <v>0.56999999999999995</v>
      </c>
      <c r="DY7">
        <v>0.55000000000000004</v>
      </c>
      <c r="DZ7">
        <v>0.53</v>
      </c>
      <c r="EA7">
        <v>0.46</v>
      </c>
      <c r="EB7">
        <v>0.44</v>
      </c>
      <c r="EC7">
        <v>0.47</v>
      </c>
      <c r="ED7">
        <v>0.32</v>
      </c>
      <c r="EE7">
        <v>0.44</v>
      </c>
      <c r="EF7">
        <v>0.43</v>
      </c>
      <c r="EG7">
        <v>0.03</v>
      </c>
      <c r="EH7">
        <v>0.01</v>
      </c>
      <c r="EI7">
        <v>0.04</v>
      </c>
      <c r="EJ7">
        <v>0.01</v>
      </c>
      <c r="EK7">
        <v>7.0000000000000007E-2</v>
      </c>
      <c r="EL7">
        <v>0.03</v>
      </c>
      <c r="EM7">
        <v>0.02</v>
      </c>
      <c r="EN7">
        <v>0.06</v>
      </c>
      <c r="EO7">
        <v>0.21</v>
      </c>
      <c r="EP7">
        <v>0.06</v>
      </c>
      <c r="EQ7">
        <v>6.0999999999999999E-2</v>
      </c>
      <c r="ER7">
        <v>7.0000000000000007E-2</v>
      </c>
      <c r="ES7">
        <v>6.0999999999999999E-2</v>
      </c>
      <c r="ET7">
        <v>7.0000000000000007E-2</v>
      </c>
      <c r="EU7">
        <v>0.13</v>
      </c>
      <c r="EV7">
        <v>0.06</v>
      </c>
      <c r="EW7">
        <v>0.13</v>
      </c>
      <c r="EX7">
        <v>0.14099999999999999</v>
      </c>
      <c r="EY7">
        <v>0.39</v>
      </c>
      <c r="EZ7">
        <v>0.4</v>
      </c>
      <c r="FA7">
        <v>0.38</v>
      </c>
      <c r="FB7">
        <v>0.36</v>
      </c>
      <c r="FC7">
        <v>0.35</v>
      </c>
      <c r="FD7">
        <v>0.32</v>
      </c>
      <c r="FE7">
        <v>0.44</v>
      </c>
      <c r="FF7">
        <v>0.32</v>
      </c>
      <c r="FG7">
        <v>0.13</v>
      </c>
      <c r="FH7">
        <v>0.43</v>
      </c>
      <c r="FI7">
        <v>0.46</v>
      </c>
      <c r="FJ7">
        <v>0.45</v>
      </c>
      <c r="FK7">
        <v>0.48</v>
      </c>
      <c r="FL7">
        <v>0.42</v>
      </c>
      <c r="FM7">
        <v>0.41</v>
      </c>
      <c r="FN7">
        <v>0.38</v>
      </c>
      <c r="FO7">
        <v>0.4</v>
      </c>
      <c r="FP7">
        <v>0.08</v>
      </c>
      <c r="FQ7">
        <v>0.08</v>
      </c>
      <c r="FR7">
        <v>0.06</v>
      </c>
      <c r="FS7">
        <v>0.05</v>
      </c>
      <c r="FT7">
        <v>0.08</v>
      </c>
      <c r="FU7">
        <v>0.08</v>
      </c>
      <c r="FV7">
        <v>0.1</v>
      </c>
      <c r="FW7">
        <v>0.09</v>
      </c>
      <c r="FX7">
        <v>0.08</v>
      </c>
      <c r="FY7">
        <v>1.97</v>
      </c>
      <c r="FZ7">
        <v>3.34</v>
      </c>
      <c r="GA7">
        <v>3.41</v>
      </c>
      <c r="GB7">
        <v>3.32</v>
      </c>
      <c r="GC7">
        <v>3.44</v>
      </c>
      <c r="GD7">
        <v>3.23</v>
      </c>
      <c r="GE7">
        <v>3.25</v>
      </c>
      <c r="GF7">
        <v>3.31</v>
      </c>
      <c r="GG7">
        <v>3.16</v>
      </c>
      <c r="GH7">
        <v>7.75</v>
      </c>
      <c r="GI7">
        <v>0.01</v>
      </c>
      <c r="GJ7">
        <v>0.03</v>
      </c>
      <c r="GK7">
        <v>0.01</v>
      </c>
      <c r="GL7">
        <v>0.02</v>
      </c>
      <c r="GM7">
        <v>0.11</v>
      </c>
      <c r="GN7">
        <v>0.05</v>
      </c>
      <c r="GO7">
        <v>0.06</v>
      </c>
      <c r="GP7">
        <v>0.26</v>
      </c>
      <c r="GQ7">
        <v>0.12</v>
      </c>
      <c r="GR7">
        <v>0.26</v>
      </c>
      <c r="GS7">
        <v>0.06</v>
      </c>
      <c r="GT7">
        <v>0.51</v>
      </c>
      <c r="GU7">
        <v>0.47</v>
      </c>
      <c r="GV7">
        <v>0.35</v>
      </c>
      <c r="GW7">
        <v>0.14000000000000001</v>
      </c>
      <c r="GX7">
        <v>0.121</v>
      </c>
      <c r="GY7">
        <v>0.18</v>
      </c>
      <c r="GZ7">
        <v>5.0999999999999997E-2</v>
      </c>
      <c r="HA7">
        <v>0.04</v>
      </c>
      <c r="HB7">
        <v>0.14000000000000001</v>
      </c>
      <c r="HC7">
        <v>0.08</v>
      </c>
      <c r="HD7">
        <v>0.09</v>
      </c>
      <c r="HE7">
        <v>0.16</v>
      </c>
      <c r="HF7">
        <v>0.22</v>
      </c>
      <c r="HG7">
        <v>0.27</v>
      </c>
      <c r="HH7">
        <v>0.16</v>
      </c>
      <c r="HI7">
        <v>0.03</v>
      </c>
      <c r="HJ7">
        <v>0.01</v>
      </c>
      <c r="HK7">
        <v>0.08</v>
      </c>
      <c r="HL7">
        <v>0.14000000000000001</v>
      </c>
      <c r="HM7">
        <v>0.14000000000000001</v>
      </c>
      <c r="HN7">
        <v>0.01</v>
      </c>
      <c r="HO7">
        <v>0.34</v>
      </c>
      <c r="HP7">
        <v>0.28999999999999998</v>
      </c>
      <c r="HQ7">
        <v>0.18</v>
      </c>
      <c r="HR7">
        <v>0.21</v>
      </c>
      <c r="HS7">
        <v>0.33</v>
      </c>
      <c r="HT7">
        <v>0.35</v>
      </c>
      <c r="HU7">
        <v>0.28999999999999998</v>
      </c>
      <c r="HV7">
        <v>0.35</v>
      </c>
      <c r="HW7">
        <v>0.21</v>
      </c>
      <c r="HX7">
        <v>0.2</v>
      </c>
      <c r="HY7">
        <v>0.17</v>
      </c>
      <c r="HZ7">
        <v>0.35</v>
      </c>
      <c r="IA7">
        <v>0.23</v>
      </c>
      <c r="IB7">
        <v>0.24</v>
      </c>
      <c r="IC7">
        <v>0.27</v>
      </c>
      <c r="ID7">
        <v>0.26</v>
      </c>
      <c r="IE7">
        <v>0.22</v>
      </c>
      <c r="IF7">
        <v>0.152</v>
      </c>
      <c r="IG7">
        <v>0.02</v>
      </c>
      <c r="IH7">
        <v>0.01</v>
      </c>
      <c r="II7">
        <v>0.09</v>
      </c>
      <c r="IJ7">
        <v>0.04</v>
      </c>
      <c r="IK7">
        <v>0</v>
      </c>
      <c r="IL7">
        <v>0.04</v>
      </c>
      <c r="IM7">
        <v>0.08</v>
      </c>
      <c r="IN7">
        <v>0.09</v>
      </c>
      <c r="IO7">
        <v>0.16</v>
      </c>
      <c r="IP7">
        <v>0.14000000000000001</v>
      </c>
      <c r="IQ7">
        <v>0.13</v>
      </c>
      <c r="IR7">
        <v>0.09</v>
      </c>
      <c r="IS7">
        <v>0.12</v>
      </c>
      <c r="IT7">
        <v>0.77</v>
      </c>
      <c r="IU7">
        <v>0.73</v>
      </c>
      <c r="IV7">
        <v>0.06</v>
      </c>
      <c r="IW7">
        <v>0.22</v>
      </c>
      <c r="IX7">
        <v>0.44</v>
      </c>
      <c r="IY7">
        <v>0.11</v>
      </c>
      <c r="IZ7">
        <v>0.13</v>
      </c>
      <c r="JA7">
        <v>0.22</v>
      </c>
      <c r="JB7">
        <v>0.4</v>
      </c>
      <c r="JC7">
        <v>0.28999999999999998</v>
      </c>
      <c r="JD7">
        <v>0.04</v>
      </c>
      <c r="JE7">
        <v>0.03</v>
      </c>
      <c r="JF7">
        <v>0.41</v>
      </c>
      <c r="JG7">
        <v>0.17</v>
      </c>
      <c r="JH7">
        <v>0.09</v>
      </c>
      <c r="JI7">
        <v>0.04</v>
      </c>
      <c r="JJ7">
        <v>0.02</v>
      </c>
      <c r="JK7">
        <v>0.23</v>
      </c>
      <c r="JL7">
        <v>0.16</v>
      </c>
      <c r="JM7">
        <v>0.05</v>
      </c>
      <c r="JN7">
        <v>0.04</v>
      </c>
      <c r="JO7">
        <v>0.09</v>
      </c>
      <c r="JP7">
        <v>7.0000000000000007E-2</v>
      </c>
      <c r="JQ7">
        <v>0.04</v>
      </c>
      <c r="JR7">
        <v>2.37</v>
      </c>
      <c r="JS7">
        <v>1.33</v>
      </c>
      <c r="JT7">
        <v>1.28</v>
      </c>
      <c r="JU7">
        <v>2.88</v>
      </c>
      <c r="JV7">
        <v>2.2799999999999998</v>
      </c>
    </row>
    <row r="8" spans="1:282" x14ac:dyDescent="0.25">
      <c r="A8">
        <v>400017</v>
      </c>
      <c r="B8" t="s">
        <v>1811</v>
      </c>
      <c r="C8" t="s">
        <v>1810</v>
      </c>
      <c r="D8" t="s">
        <v>3423</v>
      </c>
      <c r="E8" t="s">
        <v>3424</v>
      </c>
      <c r="F8" t="s">
        <v>1804</v>
      </c>
      <c r="G8" t="s">
        <v>1805</v>
      </c>
      <c r="H8" t="s">
        <v>1812</v>
      </c>
      <c r="I8" t="s">
        <v>3425</v>
      </c>
      <c r="J8" t="s">
        <v>10</v>
      </c>
      <c r="K8" t="s">
        <v>10</v>
      </c>
      <c r="L8" t="s">
        <v>525</v>
      </c>
      <c r="M8" t="s">
        <v>3405</v>
      </c>
      <c r="N8" t="s">
        <v>10</v>
      </c>
      <c r="O8" t="s">
        <v>543</v>
      </c>
      <c r="P8">
        <v>567</v>
      </c>
      <c r="Q8" t="s">
        <v>541</v>
      </c>
      <c r="R8" t="s">
        <v>544</v>
      </c>
      <c r="S8" t="s">
        <v>6525</v>
      </c>
      <c r="T8">
        <v>31</v>
      </c>
      <c r="U8">
        <v>3500</v>
      </c>
      <c r="V8" t="s">
        <v>531</v>
      </c>
      <c r="W8">
        <v>144</v>
      </c>
      <c r="X8">
        <v>567</v>
      </c>
      <c r="Y8">
        <v>25</v>
      </c>
      <c r="Z8" s="5" t="s">
        <v>3426</v>
      </c>
      <c r="AA8" t="s">
        <v>524</v>
      </c>
      <c r="AB8" t="s">
        <v>576</v>
      </c>
      <c r="AC8" t="s">
        <v>576</v>
      </c>
      <c r="AD8" t="s">
        <v>564</v>
      </c>
      <c r="AE8">
        <v>14.6</v>
      </c>
      <c r="AF8">
        <v>3.8</v>
      </c>
      <c r="AG8">
        <v>59</v>
      </c>
      <c r="AH8">
        <v>2.5</v>
      </c>
      <c r="AI8" t="s">
        <v>3410</v>
      </c>
      <c r="AJ8">
        <v>116</v>
      </c>
      <c r="AK8">
        <v>5</v>
      </c>
      <c r="AL8">
        <v>3</v>
      </c>
      <c r="AM8">
        <v>6</v>
      </c>
      <c r="AN8">
        <v>98</v>
      </c>
      <c r="AO8">
        <v>1</v>
      </c>
      <c r="AQ8">
        <v>3</v>
      </c>
      <c r="AR8">
        <v>2</v>
      </c>
      <c r="AS8">
        <v>116</v>
      </c>
      <c r="AT8">
        <v>0.04</v>
      </c>
      <c r="AU8">
        <v>0.04</v>
      </c>
      <c r="AV8">
        <v>0.02</v>
      </c>
      <c r="AW8">
        <v>0.05</v>
      </c>
      <c r="AX8">
        <v>0.04</v>
      </c>
      <c r="AY8">
        <v>0.16</v>
      </c>
      <c r="AZ8">
        <v>0.13</v>
      </c>
      <c r="BA8">
        <v>0.121</v>
      </c>
      <c r="BB8">
        <v>0.13</v>
      </c>
      <c r="BC8">
        <v>0.05</v>
      </c>
      <c r="BD8">
        <v>0.22</v>
      </c>
      <c r="BE8">
        <v>0.28000000000000003</v>
      </c>
      <c r="BF8">
        <v>0.41</v>
      </c>
      <c r="BG8">
        <v>0.35</v>
      </c>
      <c r="BH8">
        <v>0.44</v>
      </c>
      <c r="BI8">
        <v>0.33</v>
      </c>
      <c r="BJ8">
        <v>0.41</v>
      </c>
      <c r="BK8">
        <v>0.34</v>
      </c>
      <c r="BL8">
        <v>0</v>
      </c>
      <c r="BM8">
        <v>0</v>
      </c>
      <c r="BN8">
        <v>0.03</v>
      </c>
      <c r="BO8">
        <v>0</v>
      </c>
      <c r="BP8">
        <v>0.03</v>
      </c>
      <c r="BQ8">
        <v>0.01</v>
      </c>
      <c r="BR8">
        <v>0.41</v>
      </c>
      <c r="BS8">
        <v>0.48</v>
      </c>
      <c r="BT8">
        <v>0.39</v>
      </c>
      <c r="BU8">
        <v>0.56999999999999995</v>
      </c>
      <c r="BV8">
        <v>0.31</v>
      </c>
      <c r="BW8">
        <v>0.22</v>
      </c>
      <c r="BX8">
        <v>3.2</v>
      </c>
      <c r="BY8">
        <v>3.28</v>
      </c>
      <c r="BZ8">
        <v>3.23</v>
      </c>
      <c r="CA8">
        <v>3.41</v>
      </c>
      <c r="CB8">
        <v>3.01</v>
      </c>
      <c r="CC8">
        <v>2.63</v>
      </c>
      <c r="CD8">
        <v>0</v>
      </c>
      <c r="CE8">
        <v>8.9999999999999993E-3</v>
      </c>
      <c r="CF8">
        <v>8.9999999999999993E-3</v>
      </c>
      <c r="CG8">
        <v>3.4000000000000002E-2</v>
      </c>
      <c r="CH8">
        <v>8.9999999999999993E-3</v>
      </c>
      <c r="CI8">
        <v>0.03</v>
      </c>
      <c r="CJ8">
        <v>0.08</v>
      </c>
      <c r="CK8">
        <v>0.2</v>
      </c>
      <c r="CL8">
        <v>0.09</v>
      </c>
      <c r="CM8">
        <v>0.04</v>
      </c>
      <c r="CN8">
        <v>0.08</v>
      </c>
      <c r="CO8">
        <v>0.06</v>
      </c>
      <c r="CP8">
        <v>0.12</v>
      </c>
      <c r="CQ8">
        <v>0.05</v>
      </c>
      <c r="CR8">
        <v>0.05</v>
      </c>
      <c r="CS8">
        <v>0.25</v>
      </c>
      <c r="CT8">
        <v>0.19</v>
      </c>
      <c r="CU8">
        <v>0.16</v>
      </c>
      <c r="CV8">
        <v>3.68</v>
      </c>
      <c r="CW8">
        <v>3.54</v>
      </c>
      <c r="CX8">
        <v>3.47</v>
      </c>
      <c r="CY8">
        <v>3.27</v>
      </c>
      <c r="CZ8">
        <v>3.51</v>
      </c>
      <c r="DA8">
        <v>3.4</v>
      </c>
      <c r="DB8">
        <v>2.96</v>
      </c>
      <c r="DC8">
        <v>2.75</v>
      </c>
      <c r="DD8">
        <v>3.03</v>
      </c>
      <c r="DE8">
        <v>0.23</v>
      </c>
      <c r="DF8">
        <v>0.27</v>
      </c>
      <c r="DG8">
        <v>0.38</v>
      </c>
      <c r="DH8">
        <v>0.38</v>
      </c>
      <c r="DI8">
        <v>0.36</v>
      </c>
      <c r="DJ8">
        <v>0.41</v>
      </c>
      <c r="DK8">
        <v>0.3</v>
      </c>
      <c r="DL8">
        <v>0.26</v>
      </c>
      <c r="DM8">
        <v>0.34</v>
      </c>
      <c r="DN8">
        <v>0.01</v>
      </c>
      <c r="DO8">
        <v>0.02</v>
      </c>
      <c r="DP8">
        <v>0.01</v>
      </c>
      <c r="DQ8">
        <v>0.01</v>
      </c>
      <c r="DR8">
        <v>0</v>
      </c>
      <c r="DS8">
        <v>0.02</v>
      </c>
      <c r="DT8">
        <v>0.01</v>
      </c>
      <c r="DU8">
        <v>0.02</v>
      </c>
      <c r="DV8">
        <v>0.01</v>
      </c>
      <c r="DW8">
        <v>0.72</v>
      </c>
      <c r="DX8">
        <v>0.63</v>
      </c>
      <c r="DY8">
        <v>0.54</v>
      </c>
      <c r="DZ8">
        <v>0.46</v>
      </c>
      <c r="EA8">
        <v>0.57999999999999996</v>
      </c>
      <c r="EB8">
        <v>0.5</v>
      </c>
      <c r="EC8">
        <v>0.36</v>
      </c>
      <c r="ED8">
        <v>0.34</v>
      </c>
      <c r="EE8">
        <v>0.39</v>
      </c>
      <c r="EF8">
        <v>0.33</v>
      </c>
      <c r="EG8">
        <v>0.05</v>
      </c>
      <c r="EH8">
        <v>0.02</v>
      </c>
      <c r="EI8">
        <v>0.03</v>
      </c>
      <c r="EJ8">
        <v>0.03</v>
      </c>
      <c r="EK8">
        <v>0.03</v>
      </c>
      <c r="EL8">
        <v>7.0000000000000007E-2</v>
      </c>
      <c r="EM8">
        <v>0.01</v>
      </c>
      <c r="EN8">
        <v>0.03</v>
      </c>
      <c r="EO8">
        <v>0.41</v>
      </c>
      <c r="EP8">
        <v>0.09</v>
      </c>
      <c r="EQ8">
        <v>5.1999999999999998E-2</v>
      </c>
      <c r="ER8">
        <v>0.09</v>
      </c>
      <c r="ES8">
        <v>5.1999999999999998E-2</v>
      </c>
      <c r="ET8">
        <v>0.17</v>
      </c>
      <c r="EU8">
        <v>0.16</v>
      </c>
      <c r="EV8">
        <v>0.13</v>
      </c>
      <c r="EW8">
        <v>0.11</v>
      </c>
      <c r="EX8">
        <v>0.121</v>
      </c>
      <c r="EY8">
        <v>0.41</v>
      </c>
      <c r="EZ8">
        <v>0.41</v>
      </c>
      <c r="FA8">
        <v>0.43</v>
      </c>
      <c r="FB8">
        <v>0.38</v>
      </c>
      <c r="FC8">
        <v>0.39</v>
      </c>
      <c r="FD8">
        <v>0.34</v>
      </c>
      <c r="FE8">
        <v>0.35</v>
      </c>
      <c r="FF8">
        <v>0.52</v>
      </c>
      <c r="FG8">
        <v>7.0000000000000007E-2</v>
      </c>
      <c r="FH8">
        <v>0.41</v>
      </c>
      <c r="FI8">
        <v>0.49</v>
      </c>
      <c r="FJ8">
        <v>0.41</v>
      </c>
      <c r="FK8">
        <v>0.51</v>
      </c>
      <c r="FL8">
        <v>0.38</v>
      </c>
      <c r="FM8">
        <v>0.35</v>
      </c>
      <c r="FN8">
        <v>0.47</v>
      </c>
      <c r="FO8">
        <v>0.31</v>
      </c>
      <c r="FP8">
        <v>0.08</v>
      </c>
      <c r="FQ8">
        <v>0.03</v>
      </c>
      <c r="FR8">
        <v>0.03</v>
      </c>
      <c r="FS8">
        <v>0.04</v>
      </c>
      <c r="FT8">
        <v>0.03</v>
      </c>
      <c r="FU8">
        <v>0.03</v>
      </c>
      <c r="FV8">
        <v>0.08</v>
      </c>
      <c r="FW8">
        <v>0.03</v>
      </c>
      <c r="FX8">
        <v>0.03</v>
      </c>
      <c r="FY8">
        <v>1.93</v>
      </c>
      <c r="FZ8">
        <v>3.22</v>
      </c>
      <c r="GA8">
        <v>3.42</v>
      </c>
      <c r="GB8">
        <v>3.26</v>
      </c>
      <c r="GC8">
        <v>3.42</v>
      </c>
      <c r="GD8">
        <v>3.16</v>
      </c>
      <c r="GE8">
        <v>3.06</v>
      </c>
      <c r="GF8">
        <v>3.34</v>
      </c>
      <c r="GG8">
        <v>3.13</v>
      </c>
      <c r="GH8">
        <v>8.2100000000000009</v>
      </c>
      <c r="GI8">
        <v>0.02</v>
      </c>
      <c r="GJ8">
        <v>0</v>
      </c>
      <c r="GK8">
        <v>1.7000000000000001E-2</v>
      </c>
      <c r="GL8">
        <v>0.03</v>
      </c>
      <c r="GM8">
        <v>0.06</v>
      </c>
      <c r="GN8">
        <v>0.06</v>
      </c>
      <c r="GO8">
        <v>0.08</v>
      </c>
      <c r="GP8">
        <v>0.16</v>
      </c>
      <c r="GQ8">
        <v>0.2</v>
      </c>
      <c r="GR8">
        <v>0.34</v>
      </c>
      <c r="GS8">
        <v>0.04</v>
      </c>
      <c r="GT8">
        <v>0.4</v>
      </c>
      <c r="GU8">
        <v>0.41</v>
      </c>
      <c r="GV8">
        <v>0.22</v>
      </c>
      <c r="GW8">
        <v>0.2</v>
      </c>
      <c r="GX8">
        <v>0.18099999999999999</v>
      </c>
      <c r="GY8">
        <v>0.24</v>
      </c>
      <c r="GZ8">
        <v>0.19</v>
      </c>
      <c r="HA8">
        <v>0.13800000000000001</v>
      </c>
      <c r="HB8">
        <v>0.23</v>
      </c>
      <c r="HC8">
        <v>0.09</v>
      </c>
      <c r="HD8">
        <v>0.16</v>
      </c>
      <c r="HE8">
        <v>0.22</v>
      </c>
      <c r="HF8">
        <v>0.13</v>
      </c>
      <c r="HG8">
        <v>0.12</v>
      </c>
      <c r="HH8">
        <v>0.09</v>
      </c>
      <c r="HI8">
        <v>0.03</v>
      </c>
      <c r="HJ8">
        <v>0.01</v>
      </c>
      <c r="HK8">
        <v>0</v>
      </c>
      <c r="HL8">
        <v>0.03</v>
      </c>
      <c r="HM8">
        <v>0.12</v>
      </c>
      <c r="HN8">
        <v>0.01</v>
      </c>
      <c r="HO8">
        <v>0.28999999999999998</v>
      </c>
      <c r="HP8">
        <v>0.32</v>
      </c>
      <c r="HQ8">
        <v>0.36</v>
      </c>
      <c r="HR8">
        <v>0.3</v>
      </c>
      <c r="HS8">
        <v>0.41</v>
      </c>
      <c r="HT8">
        <v>0.3</v>
      </c>
      <c r="HU8">
        <v>0.57999999999999996</v>
      </c>
      <c r="HV8">
        <v>0.53</v>
      </c>
      <c r="HW8">
        <v>0.43</v>
      </c>
      <c r="HX8">
        <v>0.52</v>
      </c>
      <c r="HY8">
        <v>0.3</v>
      </c>
      <c r="HZ8">
        <v>0.56999999999999995</v>
      </c>
      <c r="IA8">
        <v>0.08</v>
      </c>
      <c r="IB8">
        <v>0.11</v>
      </c>
      <c r="IC8">
        <v>0.15</v>
      </c>
      <c r="ID8">
        <v>0.09</v>
      </c>
      <c r="IE8">
        <v>0.13</v>
      </c>
      <c r="IF8">
        <v>8.5999999999999993E-2</v>
      </c>
      <c r="IG8">
        <v>8.9999999999999993E-3</v>
      </c>
      <c r="IH8">
        <v>0.01</v>
      </c>
      <c r="II8">
        <v>0.03</v>
      </c>
      <c r="IJ8">
        <v>0.03</v>
      </c>
      <c r="IK8">
        <v>1.7000000000000001E-2</v>
      </c>
      <c r="IL8">
        <v>1.7000000000000001E-2</v>
      </c>
      <c r="IM8">
        <v>0.02</v>
      </c>
      <c r="IN8">
        <v>0.02</v>
      </c>
      <c r="IO8">
        <v>0.03</v>
      </c>
      <c r="IP8">
        <v>0.03</v>
      </c>
      <c r="IQ8">
        <v>0.02</v>
      </c>
      <c r="IR8">
        <v>0.02</v>
      </c>
      <c r="IS8">
        <v>0.09</v>
      </c>
      <c r="IT8">
        <v>0.77</v>
      </c>
      <c r="IU8">
        <v>0.51</v>
      </c>
      <c r="IV8">
        <v>0.04</v>
      </c>
      <c r="IW8">
        <v>0.19</v>
      </c>
      <c r="IX8">
        <v>0.41</v>
      </c>
      <c r="IY8">
        <v>0.14000000000000001</v>
      </c>
      <c r="IZ8">
        <v>0.32</v>
      </c>
      <c r="JA8">
        <v>0.23</v>
      </c>
      <c r="JB8">
        <v>0.46</v>
      </c>
      <c r="JC8">
        <v>0.37</v>
      </c>
      <c r="JD8">
        <v>0.03</v>
      </c>
      <c r="JE8">
        <v>7.0000000000000007E-2</v>
      </c>
      <c r="JF8">
        <v>0.36</v>
      </c>
      <c r="JG8">
        <v>0.2</v>
      </c>
      <c r="JH8">
        <v>0.09</v>
      </c>
      <c r="JI8">
        <v>0.03</v>
      </c>
      <c r="JJ8">
        <v>0.06</v>
      </c>
      <c r="JK8">
        <v>0.33</v>
      </c>
      <c r="JL8">
        <v>0.12</v>
      </c>
      <c r="JM8">
        <v>0.04</v>
      </c>
      <c r="JN8">
        <v>0.03</v>
      </c>
      <c r="JO8">
        <v>0.04</v>
      </c>
      <c r="JP8">
        <v>0.03</v>
      </c>
      <c r="JQ8">
        <v>0.03</v>
      </c>
      <c r="JR8">
        <v>2.5</v>
      </c>
      <c r="JS8">
        <v>1.29</v>
      </c>
      <c r="JT8">
        <v>1.67</v>
      </c>
      <c r="JU8">
        <v>3.01</v>
      </c>
      <c r="JV8">
        <v>2.2599999999999998</v>
      </c>
    </row>
    <row r="9" spans="1:282" x14ac:dyDescent="0.25">
      <c r="A9">
        <v>400018</v>
      </c>
      <c r="B9" t="s">
        <v>545</v>
      </c>
      <c r="C9" t="s">
        <v>1813</v>
      </c>
      <c r="D9" t="s">
        <v>3427</v>
      </c>
      <c r="E9" t="s">
        <v>3428</v>
      </c>
      <c r="F9" t="s">
        <v>547</v>
      </c>
      <c r="G9" t="s">
        <v>548</v>
      </c>
      <c r="H9" t="s">
        <v>3429</v>
      </c>
      <c r="I9" t="s">
        <v>3430</v>
      </c>
      <c r="J9" t="s">
        <v>10</v>
      </c>
      <c r="K9" t="s">
        <v>10</v>
      </c>
      <c r="L9" t="s">
        <v>546</v>
      </c>
      <c r="M9" t="s">
        <v>3405</v>
      </c>
      <c r="N9" t="s">
        <v>10</v>
      </c>
      <c r="O9" t="s">
        <v>535</v>
      </c>
      <c r="P9">
        <v>224</v>
      </c>
      <c r="Q9" t="s">
        <v>539</v>
      </c>
      <c r="R9" t="s">
        <v>542</v>
      </c>
      <c r="S9" t="s">
        <v>542</v>
      </c>
      <c r="T9">
        <v>36</v>
      </c>
      <c r="U9">
        <v>7020</v>
      </c>
      <c r="V9" t="s">
        <v>651</v>
      </c>
      <c r="W9">
        <v>120</v>
      </c>
      <c r="X9">
        <v>207</v>
      </c>
      <c r="Y9">
        <v>58</v>
      </c>
      <c r="Z9" s="5" t="s">
        <v>890</v>
      </c>
      <c r="AA9" t="s">
        <v>535</v>
      </c>
      <c r="AB9" t="s">
        <v>533</v>
      </c>
      <c r="AC9" t="s">
        <v>564</v>
      </c>
      <c r="AD9" t="s">
        <v>564</v>
      </c>
      <c r="AE9">
        <v>60</v>
      </c>
      <c r="AF9">
        <v>59.2</v>
      </c>
      <c r="AG9">
        <v>44.8</v>
      </c>
      <c r="AH9">
        <v>5.8</v>
      </c>
      <c r="AI9" t="s">
        <v>3410</v>
      </c>
      <c r="AJ9">
        <v>87</v>
      </c>
      <c r="AL9">
        <v>84</v>
      </c>
      <c r="AN9">
        <v>1</v>
      </c>
      <c r="AQ9">
        <v>1</v>
      </c>
      <c r="AR9">
        <v>2</v>
      </c>
      <c r="AS9">
        <v>87</v>
      </c>
      <c r="AT9">
        <v>0.01</v>
      </c>
      <c r="AU9">
        <v>0</v>
      </c>
      <c r="AV9">
        <v>0</v>
      </c>
      <c r="AW9">
        <v>0.02</v>
      </c>
      <c r="AX9">
        <v>0.05</v>
      </c>
      <c r="AY9">
        <v>0.06</v>
      </c>
      <c r="AZ9">
        <v>0.08</v>
      </c>
      <c r="BA9">
        <v>5.7000000000000002E-2</v>
      </c>
      <c r="BB9">
        <v>0.06</v>
      </c>
      <c r="BC9">
        <v>7.0000000000000007E-2</v>
      </c>
      <c r="BD9">
        <v>0.11</v>
      </c>
      <c r="BE9">
        <v>0.11</v>
      </c>
      <c r="BF9">
        <v>0.28000000000000003</v>
      </c>
      <c r="BG9">
        <v>0.31</v>
      </c>
      <c r="BH9">
        <v>0.38</v>
      </c>
      <c r="BI9">
        <v>0.3</v>
      </c>
      <c r="BJ9">
        <v>0.34</v>
      </c>
      <c r="BK9">
        <v>0.34</v>
      </c>
      <c r="BL9">
        <v>0.01</v>
      </c>
      <c r="BM9">
        <v>0.02</v>
      </c>
      <c r="BN9">
        <v>0.02</v>
      </c>
      <c r="BO9">
        <v>0.02</v>
      </c>
      <c r="BP9">
        <v>0.03</v>
      </c>
      <c r="BQ9">
        <v>0.03</v>
      </c>
      <c r="BR9">
        <v>0.62</v>
      </c>
      <c r="BS9">
        <v>0.61</v>
      </c>
      <c r="BT9">
        <v>0.54</v>
      </c>
      <c r="BU9">
        <v>0.59</v>
      </c>
      <c r="BV9">
        <v>0.46</v>
      </c>
      <c r="BW9">
        <v>0.45</v>
      </c>
      <c r="BX9">
        <v>3.52</v>
      </c>
      <c r="BY9">
        <v>3.56</v>
      </c>
      <c r="BZ9">
        <v>3.49</v>
      </c>
      <c r="CA9">
        <v>3.48</v>
      </c>
      <c r="CB9">
        <v>3.26</v>
      </c>
      <c r="CC9">
        <v>3.23</v>
      </c>
      <c r="CD9">
        <v>0</v>
      </c>
      <c r="CE9">
        <v>0</v>
      </c>
      <c r="CF9">
        <v>0</v>
      </c>
      <c r="CG9">
        <v>2.3E-2</v>
      </c>
      <c r="CH9">
        <v>0</v>
      </c>
      <c r="CI9">
        <v>0</v>
      </c>
      <c r="CJ9">
        <v>0.03</v>
      </c>
      <c r="CK9">
        <v>0.06</v>
      </c>
      <c r="CL9">
        <v>0.03</v>
      </c>
      <c r="CM9">
        <v>0.05</v>
      </c>
      <c r="CN9">
        <v>0.05</v>
      </c>
      <c r="CO9">
        <v>0.03</v>
      </c>
      <c r="CP9">
        <v>0.06</v>
      </c>
      <c r="CQ9">
        <v>0.05</v>
      </c>
      <c r="CR9">
        <v>0.06</v>
      </c>
      <c r="CS9">
        <v>0.17</v>
      </c>
      <c r="CT9">
        <v>7.0000000000000007E-2</v>
      </c>
      <c r="CU9">
        <v>0.1</v>
      </c>
      <c r="CV9">
        <v>3.64</v>
      </c>
      <c r="CW9">
        <v>3.64</v>
      </c>
      <c r="CX9">
        <v>3.58</v>
      </c>
      <c r="CY9">
        <v>3.48</v>
      </c>
      <c r="CZ9">
        <v>3.53</v>
      </c>
      <c r="DA9">
        <v>3.41</v>
      </c>
      <c r="DB9">
        <v>3.2</v>
      </c>
      <c r="DC9">
        <v>3.42</v>
      </c>
      <c r="DD9">
        <v>3.31</v>
      </c>
      <c r="DE9">
        <v>0.25</v>
      </c>
      <c r="DF9">
        <v>0.26</v>
      </c>
      <c r="DG9">
        <v>0.33</v>
      </c>
      <c r="DH9">
        <v>0.32</v>
      </c>
      <c r="DI9">
        <v>0.37</v>
      </c>
      <c r="DJ9">
        <v>0.47</v>
      </c>
      <c r="DK9">
        <v>0.33</v>
      </c>
      <c r="DL9">
        <v>0.24</v>
      </c>
      <c r="DM9">
        <v>0.34</v>
      </c>
      <c r="DN9">
        <v>0.03</v>
      </c>
      <c r="DO9">
        <v>0.02</v>
      </c>
      <c r="DP9">
        <v>0.03</v>
      </c>
      <c r="DQ9">
        <v>0.02</v>
      </c>
      <c r="DR9">
        <v>0.02</v>
      </c>
      <c r="DS9">
        <v>0.01</v>
      </c>
      <c r="DT9">
        <v>0.02</v>
      </c>
      <c r="DU9">
        <v>0.05</v>
      </c>
      <c r="DV9">
        <v>0.05</v>
      </c>
      <c r="DW9">
        <v>0.67</v>
      </c>
      <c r="DX9">
        <v>0.67</v>
      </c>
      <c r="DY9">
        <v>0.6</v>
      </c>
      <c r="DZ9">
        <v>0.56999999999999995</v>
      </c>
      <c r="EA9">
        <v>0.56000000000000005</v>
      </c>
      <c r="EB9">
        <v>0.46</v>
      </c>
      <c r="EC9">
        <v>0.44</v>
      </c>
      <c r="ED9">
        <v>0.59</v>
      </c>
      <c r="EE9">
        <v>0.47</v>
      </c>
      <c r="EF9">
        <v>0.44</v>
      </c>
      <c r="EG9">
        <v>0.02</v>
      </c>
      <c r="EH9">
        <v>0</v>
      </c>
      <c r="EI9">
        <v>0.02</v>
      </c>
      <c r="EJ9">
        <v>0.01</v>
      </c>
      <c r="EK9">
        <v>0.01</v>
      </c>
      <c r="EL9">
        <v>0.06</v>
      </c>
      <c r="EM9">
        <v>0</v>
      </c>
      <c r="EN9">
        <v>0.01</v>
      </c>
      <c r="EO9">
        <v>0.22</v>
      </c>
      <c r="EP9">
        <v>0.16</v>
      </c>
      <c r="EQ9">
        <v>0.14899999999999999</v>
      </c>
      <c r="ER9">
        <v>0.16</v>
      </c>
      <c r="ES9">
        <v>6.9000000000000006E-2</v>
      </c>
      <c r="ET9">
        <v>0.11</v>
      </c>
      <c r="EU9">
        <v>0.21</v>
      </c>
      <c r="EV9">
        <v>0.16</v>
      </c>
      <c r="EW9">
        <v>0.21</v>
      </c>
      <c r="EX9">
        <v>0.184</v>
      </c>
      <c r="EY9">
        <v>0.39</v>
      </c>
      <c r="EZ9">
        <v>0.33</v>
      </c>
      <c r="FA9">
        <v>0.33</v>
      </c>
      <c r="FB9">
        <v>0.33</v>
      </c>
      <c r="FC9">
        <v>0.37</v>
      </c>
      <c r="FD9">
        <v>0.34</v>
      </c>
      <c r="FE9">
        <v>0.36</v>
      </c>
      <c r="FF9">
        <v>0.41</v>
      </c>
      <c r="FG9">
        <v>0.11</v>
      </c>
      <c r="FH9">
        <v>0.39</v>
      </c>
      <c r="FI9">
        <v>0.46</v>
      </c>
      <c r="FJ9">
        <v>0.45</v>
      </c>
      <c r="FK9">
        <v>0.52</v>
      </c>
      <c r="FL9">
        <v>0.45</v>
      </c>
      <c r="FM9">
        <v>0.34</v>
      </c>
      <c r="FN9">
        <v>0.44</v>
      </c>
      <c r="FO9">
        <v>0.32</v>
      </c>
      <c r="FP9">
        <v>0.05</v>
      </c>
      <c r="FQ9">
        <v>0.03</v>
      </c>
      <c r="FR9">
        <v>0.06</v>
      </c>
      <c r="FS9">
        <v>0.03</v>
      </c>
      <c r="FT9">
        <v>7.0000000000000007E-2</v>
      </c>
      <c r="FU9">
        <v>0.06</v>
      </c>
      <c r="FV9">
        <v>0.05</v>
      </c>
      <c r="FW9">
        <v>0.05</v>
      </c>
      <c r="FX9">
        <v>0.05</v>
      </c>
      <c r="FY9">
        <v>1.98</v>
      </c>
      <c r="FZ9">
        <v>3.19</v>
      </c>
      <c r="GA9">
        <v>3.33</v>
      </c>
      <c r="GB9">
        <v>3.25</v>
      </c>
      <c r="GC9">
        <v>3.46</v>
      </c>
      <c r="GD9">
        <v>3.33</v>
      </c>
      <c r="GE9">
        <v>3.02</v>
      </c>
      <c r="GF9">
        <v>3.29</v>
      </c>
      <c r="GG9">
        <v>3.1</v>
      </c>
      <c r="GH9">
        <v>7.07</v>
      </c>
      <c r="GI9">
        <v>0.03</v>
      </c>
      <c r="GJ9">
        <v>1.0999999999999999E-2</v>
      </c>
      <c r="GK9">
        <v>4.5999999999999999E-2</v>
      </c>
      <c r="GL9">
        <v>0.05</v>
      </c>
      <c r="GM9">
        <v>0.1</v>
      </c>
      <c r="GN9">
        <v>0.09</v>
      </c>
      <c r="GO9">
        <v>0.16</v>
      </c>
      <c r="GP9">
        <v>0.13</v>
      </c>
      <c r="GQ9">
        <v>0.1</v>
      </c>
      <c r="GR9">
        <v>0.21</v>
      </c>
      <c r="GS9">
        <v>7.0000000000000007E-2</v>
      </c>
      <c r="GT9">
        <v>0.47</v>
      </c>
      <c r="GU9">
        <v>0.46</v>
      </c>
      <c r="GV9">
        <v>0.22</v>
      </c>
      <c r="GW9">
        <v>0.15</v>
      </c>
      <c r="GX9">
        <v>0.115</v>
      </c>
      <c r="GY9">
        <v>0.25</v>
      </c>
      <c r="GZ9">
        <v>0.10299999999999999</v>
      </c>
      <c r="HA9">
        <v>0.126</v>
      </c>
      <c r="HB9">
        <v>0.16</v>
      </c>
      <c r="HC9">
        <v>0.13</v>
      </c>
      <c r="HD9">
        <v>0.17</v>
      </c>
      <c r="HE9">
        <v>0.23</v>
      </c>
      <c r="HF9">
        <v>0.15</v>
      </c>
      <c r="HG9">
        <v>0.13</v>
      </c>
      <c r="HH9">
        <v>0.14000000000000001</v>
      </c>
      <c r="HI9">
        <v>0.01</v>
      </c>
      <c r="HJ9">
        <v>0.01</v>
      </c>
      <c r="HK9">
        <v>0.05</v>
      </c>
      <c r="HL9">
        <v>0</v>
      </c>
      <c r="HM9">
        <v>0.03</v>
      </c>
      <c r="HN9">
        <v>0</v>
      </c>
      <c r="HO9">
        <v>0.38</v>
      </c>
      <c r="HP9">
        <v>0.38</v>
      </c>
      <c r="HQ9">
        <v>0.3</v>
      </c>
      <c r="HR9">
        <v>0.39</v>
      </c>
      <c r="HS9">
        <v>0.44</v>
      </c>
      <c r="HT9">
        <v>0.43</v>
      </c>
      <c r="HU9">
        <v>0.26</v>
      </c>
      <c r="HV9">
        <v>0.23</v>
      </c>
      <c r="HW9">
        <v>0.23</v>
      </c>
      <c r="HX9">
        <v>0.24</v>
      </c>
      <c r="HY9">
        <v>0.2</v>
      </c>
      <c r="HZ9">
        <v>0.33</v>
      </c>
      <c r="IA9">
        <v>0.18</v>
      </c>
      <c r="IB9">
        <v>0.24</v>
      </c>
      <c r="IC9">
        <v>0.31</v>
      </c>
      <c r="ID9">
        <v>0.25</v>
      </c>
      <c r="IE9">
        <v>0.2</v>
      </c>
      <c r="IF9">
        <v>0.13800000000000001</v>
      </c>
      <c r="IG9">
        <v>0.10299999999999999</v>
      </c>
      <c r="IH9">
        <v>0.05</v>
      </c>
      <c r="II9">
        <v>0.06</v>
      </c>
      <c r="IJ9">
        <v>0.05</v>
      </c>
      <c r="IK9">
        <v>6.9000000000000006E-2</v>
      </c>
      <c r="IL9">
        <v>5.7000000000000002E-2</v>
      </c>
      <c r="IM9">
        <v>0.06</v>
      </c>
      <c r="IN9">
        <v>0.09</v>
      </c>
      <c r="IO9">
        <v>0.06</v>
      </c>
      <c r="IP9">
        <v>7.0000000000000007E-2</v>
      </c>
      <c r="IQ9">
        <v>7.0000000000000007E-2</v>
      </c>
      <c r="IR9">
        <v>0.05</v>
      </c>
      <c r="IS9">
        <v>7.0000000000000007E-2</v>
      </c>
      <c r="IT9">
        <v>0.56999999999999995</v>
      </c>
      <c r="IU9">
        <v>0.56000000000000005</v>
      </c>
      <c r="IV9">
        <v>0.03</v>
      </c>
      <c r="IW9">
        <v>0.28000000000000003</v>
      </c>
      <c r="IX9">
        <v>0.34</v>
      </c>
      <c r="IY9">
        <v>0.16</v>
      </c>
      <c r="IZ9">
        <v>0.15</v>
      </c>
      <c r="JA9">
        <v>0.33</v>
      </c>
      <c r="JB9">
        <v>0.37</v>
      </c>
      <c r="JC9">
        <v>0.26</v>
      </c>
      <c r="JD9">
        <v>0.13</v>
      </c>
      <c r="JE9">
        <v>0.13</v>
      </c>
      <c r="JF9">
        <v>0.24</v>
      </c>
      <c r="JG9">
        <v>0.16</v>
      </c>
      <c r="JH9">
        <v>0.26</v>
      </c>
      <c r="JI9">
        <v>7.0000000000000007E-2</v>
      </c>
      <c r="JJ9">
        <v>7.0000000000000007E-2</v>
      </c>
      <c r="JK9">
        <v>0.31</v>
      </c>
      <c r="JL9">
        <v>0.13</v>
      </c>
      <c r="JM9">
        <v>0.06</v>
      </c>
      <c r="JN9">
        <v>7.0000000000000007E-2</v>
      </c>
      <c r="JO9">
        <v>0.09</v>
      </c>
      <c r="JP9">
        <v>0.08</v>
      </c>
      <c r="JQ9">
        <v>7.0000000000000007E-2</v>
      </c>
      <c r="JR9">
        <v>2.77</v>
      </c>
      <c r="JS9">
        <v>1.67</v>
      </c>
      <c r="JT9">
        <v>1.67</v>
      </c>
      <c r="JU9">
        <v>2.9</v>
      </c>
      <c r="JV9">
        <v>2.15</v>
      </c>
    </row>
    <row r="10" spans="1:282" x14ac:dyDescent="0.25">
      <c r="A10">
        <v>400019</v>
      </c>
      <c r="B10" t="s">
        <v>1815</v>
      </c>
      <c r="C10" t="s">
        <v>1814</v>
      </c>
      <c r="D10" t="s">
        <v>3431</v>
      </c>
      <c r="E10" t="s">
        <v>3432</v>
      </c>
      <c r="F10" t="s">
        <v>1816</v>
      </c>
      <c r="G10" t="s">
        <v>1817</v>
      </c>
      <c r="H10" t="s">
        <v>1818</v>
      </c>
      <c r="I10" t="s">
        <v>3433</v>
      </c>
      <c r="J10" t="s">
        <v>10</v>
      </c>
      <c r="K10" t="s">
        <v>10</v>
      </c>
      <c r="L10" t="s">
        <v>525</v>
      </c>
      <c r="M10" t="s">
        <v>3399</v>
      </c>
      <c r="N10" t="s">
        <v>10</v>
      </c>
      <c r="O10" t="s">
        <v>524</v>
      </c>
      <c r="P10">
        <v>469</v>
      </c>
      <c r="Q10" t="s">
        <v>537</v>
      </c>
      <c r="R10" t="s">
        <v>550</v>
      </c>
      <c r="S10" t="s">
        <v>6525</v>
      </c>
      <c r="T10">
        <v>42</v>
      </c>
      <c r="U10">
        <v>3990</v>
      </c>
      <c r="V10" t="s">
        <v>531</v>
      </c>
      <c r="W10">
        <v>1</v>
      </c>
      <c r="X10">
        <v>456</v>
      </c>
      <c r="Y10">
        <v>0</v>
      </c>
      <c r="Z10" s="5" t="s">
        <v>3409</v>
      </c>
      <c r="AA10" t="s">
        <v>524</v>
      </c>
      <c r="AB10" t="s">
        <v>576</v>
      </c>
      <c r="AC10" t="s">
        <v>534</v>
      </c>
      <c r="AD10" t="s">
        <v>555</v>
      </c>
      <c r="AE10">
        <v>5.3</v>
      </c>
      <c r="AF10">
        <v>99</v>
      </c>
      <c r="AG10">
        <v>23.4</v>
      </c>
      <c r="AH10">
        <v>0</v>
      </c>
      <c r="AI10" t="s">
        <v>3410</v>
      </c>
      <c r="AJ10">
        <v>1</v>
      </c>
      <c r="AL10">
        <v>1</v>
      </c>
      <c r="AS10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>
        <v>1</v>
      </c>
      <c r="BH10">
        <v>1</v>
      </c>
      <c r="BI10">
        <v>0</v>
      </c>
      <c r="BJ10">
        <v>1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3</v>
      </c>
      <c r="BY10">
        <v>3</v>
      </c>
      <c r="BZ10">
        <v>3</v>
      </c>
      <c r="CA10">
        <v>4</v>
      </c>
      <c r="CB10">
        <v>3</v>
      </c>
      <c r="CC10">
        <v>2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4</v>
      </c>
      <c r="CW10">
        <v>4</v>
      </c>
      <c r="CX10">
        <v>4</v>
      </c>
      <c r="CY10">
        <v>4</v>
      </c>
      <c r="CZ10">
        <v>4</v>
      </c>
      <c r="DA10">
        <v>4</v>
      </c>
      <c r="DB10">
        <v>4</v>
      </c>
      <c r="DC10">
        <v>4</v>
      </c>
      <c r="DD10">
        <v>4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1</v>
      </c>
      <c r="DX10">
        <v>1</v>
      </c>
      <c r="DY10">
        <v>1</v>
      </c>
      <c r="DZ10">
        <v>1</v>
      </c>
      <c r="EA10">
        <v>1</v>
      </c>
      <c r="EB10">
        <v>1</v>
      </c>
      <c r="EC10">
        <v>1</v>
      </c>
      <c r="ED10">
        <v>1</v>
      </c>
      <c r="EE10">
        <v>1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1</v>
      </c>
      <c r="EM10">
        <v>0</v>
      </c>
      <c r="EN10">
        <v>0</v>
      </c>
      <c r="EO10">
        <v>1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1</v>
      </c>
      <c r="EW10">
        <v>0</v>
      </c>
      <c r="EX10">
        <v>0</v>
      </c>
      <c r="EY10">
        <v>1</v>
      </c>
      <c r="EZ10">
        <v>1</v>
      </c>
      <c r="FA10">
        <v>0</v>
      </c>
      <c r="FB10">
        <v>0</v>
      </c>
      <c r="FC10">
        <v>1</v>
      </c>
      <c r="FD10">
        <v>0</v>
      </c>
      <c r="FE10">
        <v>0</v>
      </c>
      <c r="FF10">
        <v>1</v>
      </c>
      <c r="FG10">
        <v>0</v>
      </c>
      <c r="FH10">
        <v>0</v>
      </c>
      <c r="FI10">
        <v>0</v>
      </c>
      <c r="FJ10">
        <v>1</v>
      </c>
      <c r="FK10">
        <v>1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2</v>
      </c>
      <c r="FZ10">
        <v>3</v>
      </c>
      <c r="GA10">
        <v>3</v>
      </c>
      <c r="GB10">
        <v>4</v>
      </c>
      <c r="GC10">
        <v>4</v>
      </c>
      <c r="GD10">
        <v>3</v>
      </c>
      <c r="GE10">
        <v>1</v>
      </c>
      <c r="GF10">
        <v>2</v>
      </c>
      <c r="GG10">
        <v>3</v>
      </c>
      <c r="GH10">
        <v>8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1</v>
      </c>
      <c r="GQ10">
        <v>0</v>
      </c>
      <c r="GR10">
        <v>0</v>
      </c>
      <c r="GS10">
        <v>0</v>
      </c>
      <c r="GT10">
        <v>1</v>
      </c>
      <c r="GU10">
        <v>1</v>
      </c>
      <c r="GV10">
        <v>0</v>
      </c>
      <c r="GW10">
        <v>0</v>
      </c>
      <c r="GX10">
        <v>0</v>
      </c>
      <c r="GY10">
        <v>1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1</v>
      </c>
      <c r="HQ10">
        <v>0</v>
      </c>
      <c r="HR10">
        <v>1</v>
      </c>
      <c r="HS10">
        <v>1</v>
      </c>
      <c r="HT10">
        <v>1</v>
      </c>
      <c r="HU10">
        <v>1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1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1</v>
      </c>
      <c r="JF10">
        <v>0</v>
      </c>
      <c r="JG10">
        <v>0</v>
      </c>
      <c r="JH10">
        <v>1</v>
      </c>
      <c r="JI10">
        <v>1</v>
      </c>
      <c r="JJ10">
        <v>0</v>
      </c>
      <c r="JK10">
        <v>1</v>
      </c>
      <c r="JL10">
        <v>1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4</v>
      </c>
      <c r="JS10">
        <v>4</v>
      </c>
      <c r="JT10">
        <v>3</v>
      </c>
      <c r="JU10">
        <v>4</v>
      </c>
      <c r="JV10">
        <v>4</v>
      </c>
    </row>
    <row r="11" spans="1:282" x14ac:dyDescent="0.25">
      <c r="A11">
        <v>400020</v>
      </c>
      <c r="B11" t="s">
        <v>56</v>
      </c>
      <c r="C11" t="s">
        <v>1819</v>
      </c>
      <c r="D11" t="s">
        <v>3434</v>
      </c>
      <c r="E11" t="s">
        <v>3435</v>
      </c>
      <c r="F11" t="s">
        <v>551</v>
      </c>
      <c r="G11" t="s">
        <v>552</v>
      </c>
      <c r="H11" t="s">
        <v>553</v>
      </c>
      <c r="I11" t="s">
        <v>3436</v>
      </c>
      <c r="J11" t="s">
        <v>10</v>
      </c>
      <c r="K11" t="s">
        <v>10</v>
      </c>
      <c r="L11" t="s">
        <v>525</v>
      </c>
      <c r="M11" t="s">
        <v>3399</v>
      </c>
      <c r="N11" t="s">
        <v>10</v>
      </c>
      <c r="O11" t="s">
        <v>524</v>
      </c>
      <c r="P11">
        <v>484</v>
      </c>
      <c r="Q11" t="s">
        <v>539</v>
      </c>
      <c r="R11" t="s">
        <v>3437</v>
      </c>
      <c r="S11" t="s">
        <v>6525</v>
      </c>
      <c r="T11">
        <v>37</v>
      </c>
      <c r="U11">
        <v>4370</v>
      </c>
      <c r="V11" t="s">
        <v>531</v>
      </c>
      <c r="W11">
        <v>233</v>
      </c>
      <c r="X11">
        <v>481</v>
      </c>
      <c r="Y11">
        <v>48</v>
      </c>
      <c r="Z11" s="5" t="s">
        <v>812</v>
      </c>
      <c r="AA11" t="s">
        <v>524</v>
      </c>
      <c r="AB11" t="s">
        <v>555</v>
      </c>
      <c r="AC11" t="s">
        <v>576</v>
      </c>
      <c r="AD11" t="s">
        <v>555</v>
      </c>
      <c r="AE11">
        <v>23.1</v>
      </c>
      <c r="AF11">
        <v>13.2</v>
      </c>
      <c r="AG11">
        <v>39.700000000000003</v>
      </c>
      <c r="AH11">
        <v>4.8</v>
      </c>
      <c r="AI11" t="s">
        <v>3410</v>
      </c>
      <c r="AJ11">
        <v>154</v>
      </c>
      <c r="AL11">
        <v>133</v>
      </c>
      <c r="AN11">
        <v>3</v>
      </c>
      <c r="AQ11">
        <v>3</v>
      </c>
      <c r="AR11">
        <v>16</v>
      </c>
      <c r="AS11">
        <v>154</v>
      </c>
      <c r="AT11">
        <v>0.02</v>
      </c>
      <c r="AU11">
        <v>0.03</v>
      </c>
      <c r="AV11">
        <v>0.01</v>
      </c>
      <c r="AW11">
        <v>0.03</v>
      </c>
      <c r="AX11">
        <v>0.04</v>
      </c>
      <c r="AY11">
        <v>0.08</v>
      </c>
      <c r="AZ11">
        <v>0.14000000000000001</v>
      </c>
      <c r="BA11">
        <v>8.4000000000000005E-2</v>
      </c>
      <c r="BB11">
        <v>0.1</v>
      </c>
      <c r="BC11">
        <v>7.0000000000000007E-2</v>
      </c>
      <c r="BD11">
        <v>0.16</v>
      </c>
      <c r="BE11">
        <v>0.2</v>
      </c>
      <c r="BF11">
        <v>0.4</v>
      </c>
      <c r="BG11">
        <v>0.34</v>
      </c>
      <c r="BH11">
        <v>0.45</v>
      </c>
      <c r="BI11">
        <v>0.33</v>
      </c>
      <c r="BJ11">
        <v>0.38</v>
      </c>
      <c r="BK11">
        <v>0.35</v>
      </c>
      <c r="BL11">
        <v>0.01</v>
      </c>
      <c r="BM11">
        <v>0.03</v>
      </c>
      <c r="BN11">
        <v>0.06</v>
      </c>
      <c r="BO11">
        <v>0.05</v>
      </c>
      <c r="BP11">
        <v>0.05</v>
      </c>
      <c r="BQ11">
        <v>0.08</v>
      </c>
      <c r="BR11">
        <v>0.44</v>
      </c>
      <c r="BS11">
        <v>0.52</v>
      </c>
      <c r="BT11">
        <v>0.38</v>
      </c>
      <c r="BU11">
        <v>0.52</v>
      </c>
      <c r="BV11">
        <v>0.36</v>
      </c>
      <c r="BW11">
        <v>0.28000000000000003</v>
      </c>
      <c r="BX11">
        <v>3.27</v>
      </c>
      <c r="BY11">
        <v>3.39</v>
      </c>
      <c r="BZ11">
        <v>3.28</v>
      </c>
      <c r="CA11">
        <v>3.42</v>
      </c>
      <c r="CB11">
        <v>3.13</v>
      </c>
      <c r="CC11">
        <v>2.9</v>
      </c>
      <c r="CD11">
        <v>6.0000000000000001E-3</v>
      </c>
      <c r="CE11">
        <v>1.9E-2</v>
      </c>
      <c r="CF11">
        <v>1.9E-2</v>
      </c>
      <c r="CG11">
        <v>1.2999999999999999E-2</v>
      </c>
      <c r="CH11">
        <v>1.9E-2</v>
      </c>
      <c r="CI11">
        <v>0.04</v>
      </c>
      <c r="CJ11">
        <v>0.04</v>
      </c>
      <c r="CK11">
        <v>7.0000000000000007E-2</v>
      </c>
      <c r="CL11">
        <v>0.06</v>
      </c>
      <c r="CM11">
        <v>0.03</v>
      </c>
      <c r="CN11">
        <v>0.08</v>
      </c>
      <c r="CO11">
        <v>0.08</v>
      </c>
      <c r="CP11">
        <v>0.05</v>
      </c>
      <c r="CQ11">
        <v>0.06</v>
      </c>
      <c r="CR11">
        <v>0.11</v>
      </c>
      <c r="CS11">
        <v>0.09</v>
      </c>
      <c r="CT11">
        <v>0.1</v>
      </c>
      <c r="CU11">
        <v>0.06</v>
      </c>
      <c r="CV11">
        <v>3.56</v>
      </c>
      <c r="CW11">
        <v>3.4</v>
      </c>
      <c r="CX11">
        <v>3.39</v>
      </c>
      <c r="CY11">
        <v>3.47</v>
      </c>
      <c r="CZ11">
        <v>3.43</v>
      </c>
      <c r="DA11">
        <v>3.23</v>
      </c>
      <c r="DB11">
        <v>3.32</v>
      </c>
      <c r="DC11">
        <v>3.25</v>
      </c>
      <c r="DD11">
        <v>3.31</v>
      </c>
      <c r="DE11">
        <v>0.36</v>
      </c>
      <c r="DF11">
        <v>0.38</v>
      </c>
      <c r="DG11">
        <v>0.38</v>
      </c>
      <c r="DH11">
        <v>0.37</v>
      </c>
      <c r="DI11">
        <v>0.38</v>
      </c>
      <c r="DJ11">
        <v>0.42</v>
      </c>
      <c r="DK11">
        <v>0.36</v>
      </c>
      <c r="DL11">
        <v>0.32</v>
      </c>
      <c r="DM11">
        <v>0.31</v>
      </c>
      <c r="DN11">
        <v>0.01</v>
      </c>
      <c r="DO11">
        <v>0.02</v>
      </c>
      <c r="DP11">
        <v>0.03</v>
      </c>
      <c r="DQ11">
        <v>0.03</v>
      </c>
      <c r="DR11">
        <v>0.03</v>
      </c>
      <c r="DS11">
        <v>0.03</v>
      </c>
      <c r="DT11">
        <v>0.03</v>
      </c>
      <c r="DU11">
        <v>0.02</v>
      </c>
      <c r="DV11">
        <v>7.0000000000000007E-2</v>
      </c>
      <c r="DW11">
        <v>0.59</v>
      </c>
      <c r="DX11">
        <v>0.51</v>
      </c>
      <c r="DY11">
        <v>0.49</v>
      </c>
      <c r="DZ11">
        <v>0.54</v>
      </c>
      <c r="EA11">
        <v>0.52</v>
      </c>
      <c r="EB11">
        <v>0.41</v>
      </c>
      <c r="EC11">
        <v>0.48</v>
      </c>
      <c r="ED11">
        <v>0.49</v>
      </c>
      <c r="EE11">
        <v>0.49</v>
      </c>
      <c r="EF11">
        <v>0.21</v>
      </c>
      <c r="EG11">
        <v>0.01</v>
      </c>
      <c r="EH11">
        <v>0.01</v>
      </c>
      <c r="EI11">
        <v>0.02</v>
      </c>
      <c r="EJ11">
        <v>0.02</v>
      </c>
      <c r="EK11">
        <v>0.03</v>
      </c>
      <c r="EL11">
        <v>0.1</v>
      </c>
      <c r="EM11">
        <v>0.05</v>
      </c>
      <c r="EN11">
        <v>0.04</v>
      </c>
      <c r="EO11">
        <v>0.4</v>
      </c>
      <c r="EP11">
        <v>0.11</v>
      </c>
      <c r="EQ11">
        <v>9.7000000000000003E-2</v>
      </c>
      <c r="ER11">
        <v>0.13</v>
      </c>
      <c r="ES11">
        <v>5.8000000000000003E-2</v>
      </c>
      <c r="ET11">
        <v>0.12</v>
      </c>
      <c r="EU11">
        <v>0.16</v>
      </c>
      <c r="EV11">
        <v>0.12</v>
      </c>
      <c r="EW11">
        <v>0.14000000000000001</v>
      </c>
      <c r="EX11">
        <v>0.16200000000000001</v>
      </c>
      <c r="EY11">
        <v>0.42</v>
      </c>
      <c r="EZ11">
        <v>0.42</v>
      </c>
      <c r="FA11">
        <v>0.44</v>
      </c>
      <c r="FB11">
        <v>0.42</v>
      </c>
      <c r="FC11">
        <v>0.45</v>
      </c>
      <c r="FD11">
        <v>0.31</v>
      </c>
      <c r="FE11">
        <v>0.4</v>
      </c>
      <c r="FF11">
        <v>0.44</v>
      </c>
      <c r="FG11">
        <v>0.16</v>
      </c>
      <c r="FH11">
        <v>0.38</v>
      </c>
      <c r="FI11">
        <v>0.38</v>
      </c>
      <c r="FJ11">
        <v>0.33</v>
      </c>
      <c r="FK11">
        <v>0.4</v>
      </c>
      <c r="FL11">
        <v>0.31</v>
      </c>
      <c r="FM11">
        <v>0.32</v>
      </c>
      <c r="FN11">
        <v>0.33</v>
      </c>
      <c r="FO11">
        <v>0.28999999999999998</v>
      </c>
      <c r="FP11">
        <v>0.06</v>
      </c>
      <c r="FQ11">
        <v>0.08</v>
      </c>
      <c r="FR11">
        <v>0.08</v>
      </c>
      <c r="FS11">
        <v>0.08</v>
      </c>
      <c r="FT11">
        <v>0.1</v>
      </c>
      <c r="FU11">
        <v>0.1</v>
      </c>
      <c r="FV11">
        <v>0.11</v>
      </c>
      <c r="FW11">
        <v>0.09</v>
      </c>
      <c r="FX11">
        <v>0.1</v>
      </c>
      <c r="FY11">
        <v>2.29</v>
      </c>
      <c r="FZ11">
        <v>3.28</v>
      </c>
      <c r="GA11">
        <v>3.28</v>
      </c>
      <c r="GB11">
        <v>3.18</v>
      </c>
      <c r="GC11">
        <v>3.33</v>
      </c>
      <c r="GD11">
        <v>3.15</v>
      </c>
      <c r="GE11">
        <v>2.97</v>
      </c>
      <c r="GF11">
        <v>3.11</v>
      </c>
      <c r="GG11">
        <v>3.08</v>
      </c>
      <c r="GH11">
        <v>7.01</v>
      </c>
      <c r="GI11">
        <v>0.03</v>
      </c>
      <c r="GJ11">
        <v>1.9E-2</v>
      </c>
      <c r="GK11">
        <v>2.5999999999999999E-2</v>
      </c>
      <c r="GL11">
        <v>0.05</v>
      </c>
      <c r="GM11">
        <v>0.11</v>
      </c>
      <c r="GN11">
        <v>0.1</v>
      </c>
      <c r="GO11">
        <v>0.08</v>
      </c>
      <c r="GP11">
        <v>0.13</v>
      </c>
      <c r="GQ11">
        <v>0.06</v>
      </c>
      <c r="GR11">
        <v>0.2</v>
      </c>
      <c r="GS11">
        <v>0.19</v>
      </c>
      <c r="GT11">
        <v>0.38</v>
      </c>
      <c r="GU11">
        <v>0.41</v>
      </c>
      <c r="GV11">
        <v>0.16</v>
      </c>
      <c r="GW11">
        <v>0.19</v>
      </c>
      <c r="GX11">
        <v>0.16200000000000001</v>
      </c>
      <c r="GY11">
        <v>0.19</v>
      </c>
      <c r="GZ11">
        <v>0.17499999999999999</v>
      </c>
      <c r="HA11">
        <v>0.182</v>
      </c>
      <c r="HB11">
        <v>0.31</v>
      </c>
      <c r="HC11">
        <v>0.08</v>
      </c>
      <c r="HD11">
        <v>0.08</v>
      </c>
      <c r="HE11">
        <v>0.2</v>
      </c>
      <c r="HF11">
        <v>0.17</v>
      </c>
      <c r="HG11">
        <v>0.17</v>
      </c>
      <c r="HH11">
        <v>0.14000000000000001</v>
      </c>
      <c r="HI11">
        <v>0.01</v>
      </c>
      <c r="HJ11">
        <v>0</v>
      </c>
      <c r="HK11">
        <v>0.01</v>
      </c>
      <c r="HL11">
        <v>0.02</v>
      </c>
      <c r="HM11">
        <v>0.05</v>
      </c>
      <c r="HN11">
        <v>0.01</v>
      </c>
      <c r="HO11">
        <v>0.42</v>
      </c>
      <c r="HP11">
        <v>0.34</v>
      </c>
      <c r="HQ11">
        <v>0.34</v>
      </c>
      <c r="HR11">
        <v>0.36</v>
      </c>
      <c r="HS11">
        <v>0.44</v>
      </c>
      <c r="HT11">
        <v>0.42</v>
      </c>
      <c r="HU11">
        <v>0.41</v>
      </c>
      <c r="HV11">
        <v>0.25</v>
      </c>
      <c r="HW11">
        <v>0.28999999999999998</v>
      </c>
      <c r="HX11">
        <v>0.28999999999999998</v>
      </c>
      <c r="HY11">
        <v>0.25</v>
      </c>
      <c r="HZ11">
        <v>0.38</v>
      </c>
      <c r="IA11">
        <v>7.0000000000000007E-2</v>
      </c>
      <c r="IB11">
        <v>0.22</v>
      </c>
      <c r="IC11">
        <v>0.19</v>
      </c>
      <c r="ID11">
        <v>0.16</v>
      </c>
      <c r="IE11">
        <v>0.11</v>
      </c>
      <c r="IF11">
        <v>5.8000000000000003E-2</v>
      </c>
      <c r="IG11">
        <v>6.0000000000000001E-3</v>
      </c>
      <c r="IH11">
        <v>0.05</v>
      </c>
      <c r="II11">
        <v>0.02</v>
      </c>
      <c r="IJ11">
        <v>0.03</v>
      </c>
      <c r="IK11">
        <v>3.2000000000000001E-2</v>
      </c>
      <c r="IL11">
        <v>1.9E-2</v>
      </c>
      <c r="IM11">
        <v>0.09</v>
      </c>
      <c r="IN11">
        <v>0.14000000000000001</v>
      </c>
      <c r="IO11">
        <v>0.14000000000000001</v>
      </c>
      <c r="IP11">
        <v>0.13</v>
      </c>
      <c r="IQ11">
        <v>0.12</v>
      </c>
      <c r="IR11">
        <v>0.11</v>
      </c>
      <c r="IS11">
        <v>0.02</v>
      </c>
      <c r="IT11">
        <v>0.39</v>
      </c>
      <c r="IU11">
        <v>0.19</v>
      </c>
      <c r="IV11">
        <v>0.04</v>
      </c>
      <c r="IW11">
        <v>0.18</v>
      </c>
      <c r="IX11">
        <v>0.2</v>
      </c>
      <c r="IY11">
        <v>0.25</v>
      </c>
      <c r="IZ11">
        <v>0.41</v>
      </c>
      <c r="JA11">
        <v>0.14000000000000001</v>
      </c>
      <c r="JB11">
        <v>0.32</v>
      </c>
      <c r="JC11">
        <v>0.34</v>
      </c>
      <c r="JD11">
        <v>0.22</v>
      </c>
      <c r="JE11">
        <v>0.24</v>
      </c>
      <c r="JF11">
        <v>0.33</v>
      </c>
      <c r="JG11">
        <v>0.28999999999999998</v>
      </c>
      <c r="JH11">
        <v>0.36</v>
      </c>
      <c r="JI11">
        <v>0.06</v>
      </c>
      <c r="JJ11">
        <v>7.0000000000000007E-2</v>
      </c>
      <c r="JK11">
        <v>0.4</v>
      </c>
      <c r="JL11">
        <v>0.1</v>
      </c>
      <c r="JM11">
        <v>0.08</v>
      </c>
      <c r="JN11">
        <v>0.08</v>
      </c>
      <c r="JO11">
        <v>0.09</v>
      </c>
      <c r="JP11">
        <v>0.09</v>
      </c>
      <c r="JQ11">
        <v>0.11</v>
      </c>
      <c r="JR11">
        <v>3.13</v>
      </c>
      <c r="JS11">
        <v>1.94</v>
      </c>
      <c r="JT11">
        <v>2.21</v>
      </c>
      <c r="JU11">
        <v>3.21</v>
      </c>
      <c r="JV11">
        <v>2.35</v>
      </c>
    </row>
    <row r="12" spans="1:282" x14ac:dyDescent="0.25">
      <c r="A12">
        <v>400021</v>
      </c>
      <c r="B12" t="s">
        <v>1821</v>
      </c>
      <c r="C12" t="s">
        <v>1820</v>
      </c>
      <c r="D12" t="s">
        <v>3438</v>
      </c>
      <c r="E12" t="s">
        <v>3439</v>
      </c>
      <c r="F12" t="s">
        <v>1822</v>
      </c>
      <c r="G12" t="s">
        <v>1823</v>
      </c>
      <c r="H12" t="s">
        <v>1824</v>
      </c>
      <c r="I12" t="s">
        <v>3440</v>
      </c>
      <c r="J12" t="s">
        <v>10</v>
      </c>
      <c r="K12" t="s">
        <v>10</v>
      </c>
      <c r="L12" t="s">
        <v>525</v>
      </c>
      <c r="M12" t="s">
        <v>3399</v>
      </c>
      <c r="N12" t="s">
        <v>10</v>
      </c>
      <c r="O12" t="s">
        <v>524</v>
      </c>
      <c r="P12">
        <v>524</v>
      </c>
      <c r="Q12" t="s">
        <v>539</v>
      </c>
      <c r="R12" t="s">
        <v>3437</v>
      </c>
      <c r="S12" t="s">
        <v>6525</v>
      </c>
      <c r="T12">
        <v>36</v>
      </c>
      <c r="U12">
        <v>4371</v>
      </c>
      <c r="V12" t="s">
        <v>531</v>
      </c>
      <c r="W12">
        <v>204</v>
      </c>
      <c r="X12">
        <v>522</v>
      </c>
      <c r="Y12">
        <v>39</v>
      </c>
      <c r="Z12" s="5" t="s">
        <v>549</v>
      </c>
      <c r="AA12" t="s">
        <v>524</v>
      </c>
      <c r="AB12" t="s">
        <v>564</v>
      </c>
      <c r="AC12" t="s">
        <v>555</v>
      </c>
      <c r="AD12" t="s">
        <v>533</v>
      </c>
      <c r="AE12">
        <v>59.7</v>
      </c>
      <c r="AF12">
        <v>35.5</v>
      </c>
      <c r="AG12">
        <v>60.9</v>
      </c>
      <c r="AH12">
        <v>3.9</v>
      </c>
      <c r="AI12" t="s">
        <v>3410</v>
      </c>
      <c r="AJ12">
        <v>147</v>
      </c>
      <c r="AK12">
        <v>1</v>
      </c>
      <c r="AL12">
        <v>140</v>
      </c>
      <c r="AO12">
        <v>1</v>
      </c>
      <c r="AQ12">
        <v>2</v>
      </c>
      <c r="AR12">
        <v>4</v>
      </c>
      <c r="AS12">
        <v>147</v>
      </c>
      <c r="AT12">
        <v>0.02</v>
      </c>
      <c r="AU12">
        <v>0.01</v>
      </c>
      <c r="AV12">
        <v>0</v>
      </c>
      <c r="AW12">
        <v>0.01</v>
      </c>
      <c r="AX12">
        <v>0.01</v>
      </c>
      <c r="AY12">
        <v>0.09</v>
      </c>
      <c r="AZ12">
        <v>0.05</v>
      </c>
      <c r="BA12">
        <v>5.3999999999999999E-2</v>
      </c>
      <c r="BB12">
        <v>0.05</v>
      </c>
      <c r="BC12">
        <v>0</v>
      </c>
      <c r="BD12">
        <v>0.08</v>
      </c>
      <c r="BE12">
        <v>0.18</v>
      </c>
      <c r="BF12">
        <v>0.23</v>
      </c>
      <c r="BG12">
        <v>0.2</v>
      </c>
      <c r="BH12">
        <v>0.23</v>
      </c>
      <c r="BI12">
        <v>0.24</v>
      </c>
      <c r="BJ12">
        <v>0.28999999999999998</v>
      </c>
      <c r="BK12">
        <v>0.27</v>
      </c>
      <c r="BL12">
        <v>0.01</v>
      </c>
      <c r="BM12">
        <v>0.01</v>
      </c>
      <c r="BN12">
        <v>0.01</v>
      </c>
      <c r="BO12">
        <v>0.02</v>
      </c>
      <c r="BP12">
        <v>0.01</v>
      </c>
      <c r="BQ12">
        <v>0.03</v>
      </c>
      <c r="BR12">
        <v>0.69</v>
      </c>
      <c r="BS12">
        <v>0.73</v>
      </c>
      <c r="BT12">
        <v>0.71</v>
      </c>
      <c r="BU12">
        <v>0.73</v>
      </c>
      <c r="BV12">
        <v>0.61</v>
      </c>
      <c r="BW12">
        <v>0.43</v>
      </c>
      <c r="BX12">
        <v>3.6</v>
      </c>
      <c r="BY12">
        <v>3.67</v>
      </c>
      <c r="BZ12">
        <v>3.66</v>
      </c>
      <c r="CA12">
        <v>3.73</v>
      </c>
      <c r="CB12">
        <v>3.52</v>
      </c>
      <c r="CC12">
        <v>3.07</v>
      </c>
      <c r="CD12">
        <v>0</v>
      </c>
      <c r="CE12">
        <v>0</v>
      </c>
      <c r="CF12">
        <v>0</v>
      </c>
      <c r="CG12">
        <v>0.02</v>
      </c>
      <c r="CH12">
        <v>7.0000000000000001E-3</v>
      </c>
      <c r="CI12">
        <v>0.03</v>
      </c>
      <c r="CJ12">
        <v>0.06</v>
      </c>
      <c r="CK12">
        <v>0.1</v>
      </c>
      <c r="CL12">
        <v>7.0000000000000007E-2</v>
      </c>
      <c r="CM12">
        <v>0.03</v>
      </c>
      <c r="CN12">
        <v>0.05</v>
      </c>
      <c r="CO12">
        <v>0.08</v>
      </c>
      <c r="CP12">
        <v>7.0000000000000007E-2</v>
      </c>
      <c r="CQ12">
        <v>0.06</v>
      </c>
      <c r="CR12">
        <v>0.15</v>
      </c>
      <c r="CS12">
        <v>0.13</v>
      </c>
      <c r="CT12">
        <v>0.09</v>
      </c>
      <c r="CU12">
        <v>0.08</v>
      </c>
      <c r="CV12">
        <v>3.82</v>
      </c>
      <c r="CW12">
        <v>3.74</v>
      </c>
      <c r="CX12">
        <v>3.63</v>
      </c>
      <c r="CY12">
        <v>3.66</v>
      </c>
      <c r="CZ12">
        <v>3.64</v>
      </c>
      <c r="DA12">
        <v>3.35</v>
      </c>
      <c r="DB12">
        <v>3.34</v>
      </c>
      <c r="DC12">
        <v>3.27</v>
      </c>
      <c r="DD12">
        <v>3.34</v>
      </c>
      <c r="DE12">
        <v>0.13</v>
      </c>
      <c r="DF12">
        <v>0.14000000000000001</v>
      </c>
      <c r="DG12">
        <v>0.21</v>
      </c>
      <c r="DH12">
        <v>0.14000000000000001</v>
      </c>
      <c r="DI12">
        <v>0.22</v>
      </c>
      <c r="DJ12">
        <v>0.27</v>
      </c>
      <c r="DK12">
        <v>0.2</v>
      </c>
      <c r="DL12">
        <v>0.24</v>
      </c>
      <c r="DM12">
        <v>0.26</v>
      </c>
      <c r="DN12">
        <v>0.01</v>
      </c>
      <c r="DO12">
        <v>0.01</v>
      </c>
      <c r="DP12">
        <v>0</v>
      </c>
      <c r="DQ12">
        <v>0.01</v>
      </c>
      <c r="DR12">
        <v>0.01</v>
      </c>
      <c r="DS12">
        <v>0.01</v>
      </c>
      <c r="DT12">
        <v>0.01</v>
      </c>
      <c r="DU12">
        <v>0</v>
      </c>
      <c r="DV12">
        <v>0.02</v>
      </c>
      <c r="DW12">
        <v>0.84</v>
      </c>
      <c r="DX12">
        <v>0.79</v>
      </c>
      <c r="DY12">
        <v>0.71</v>
      </c>
      <c r="DZ12">
        <v>0.77</v>
      </c>
      <c r="EA12">
        <v>0.71</v>
      </c>
      <c r="EB12">
        <v>0.55000000000000004</v>
      </c>
      <c r="EC12">
        <v>0.59</v>
      </c>
      <c r="ED12">
        <v>0.56000000000000005</v>
      </c>
      <c r="EE12">
        <v>0.56000000000000005</v>
      </c>
      <c r="EF12">
        <v>0.47</v>
      </c>
      <c r="EG12">
        <v>0.04</v>
      </c>
      <c r="EH12">
        <v>0</v>
      </c>
      <c r="EI12">
        <v>0.03</v>
      </c>
      <c r="EJ12">
        <v>0.01</v>
      </c>
      <c r="EK12">
        <v>0.02</v>
      </c>
      <c r="EL12">
        <v>0.11</v>
      </c>
      <c r="EM12">
        <v>0</v>
      </c>
      <c r="EN12">
        <v>0.02</v>
      </c>
      <c r="EO12">
        <v>0.36</v>
      </c>
      <c r="EP12">
        <v>7.0000000000000007E-2</v>
      </c>
      <c r="EQ12">
        <v>3.4000000000000002E-2</v>
      </c>
      <c r="ER12">
        <v>0.09</v>
      </c>
      <c r="ES12">
        <v>6.0999999999999999E-2</v>
      </c>
      <c r="ET12">
        <v>0.14000000000000001</v>
      </c>
      <c r="EU12">
        <v>0.14000000000000001</v>
      </c>
      <c r="EV12">
        <v>0.14000000000000001</v>
      </c>
      <c r="EW12">
        <v>7.0000000000000007E-2</v>
      </c>
      <c r="EX12">
        <v>7.4999999999999997E-2</v>
      </c>
      <c r="EY12">
        <v>0.28999999999999998</v>
      </c>
      <c r="EZ12">
        <v>0.33</v>
      </c>
      <c r="FA12">
        <v>0.28000000000000003</v>
      </c>
      <c r="FB12">
        <v>0.24</v>
      </c>
      <c r="FC12">
        <v>0.31</v>
      </c>
      <c r="FD12">
        <v>0.26</v>
      </c>
      <c r="FE12">
        <v>0.31</v>
      </c>
      <c r="FF12">
        <v>0.43</v>
      </c>
      <c r="FG12">
        <v>7.0000000000000007E-2</v>
      </c>
      <c r="FH12">
        <v>0.59</v>
      </c>
      <c r="FI12">
        <v>0.63</v>
      </c>
      <c r="FJ12">
        <v>0.57999999999999996</v>
      </c>
      <c r="FK12">
        <v>0.66</v>
      </c>
      <c r="FL12">
        <v>0.51</v>
      </c>
      <c r="FM12">
        <v>0.37</v>
      </c>
      <c r="FN12">
        <v>0.53</v>
      </c>
      <c r="FO12">
        <v>0.46</v>
      </c>
      <c r="FP12">
        <v>0.02</v>
      </c>
      <c r="FQ12">
        <v>0.01</v>
      </c>
      <c r="FR12">
        <v>0.01</v>
      </c>
      <c r="FS12">
        <v>0.02</v>
      </c>
      <c r="FT12">
        <v>0.03</v>
      </c>
      <c r="FU12">
        <v>0.01</v>
      </c>
      <c r="FV12">
        <v>0.12</v>
      </c>
      <c r="FW12">
        <v>0.01</v>
      </c>
      <c r="FX12">
        <v>0.02</v>
      </c>
      <c r="FY12">
        <v>1.75</v>
      </c>
      <c r="FZ12">
        <v>3.43</v>
      </c>
      <c r="GA12">
        <v>3.6</v>
      </c>
      <c r="GB12">
        <v>3.43</v>
      </c>
      <c r="GC12">
        <v>3.59</v>
      </c>
      <c r="GD12">
        <v>3.33</v>
      </c>
      <c r="GE12">
        <v>3.02</v>
      </c>
      <c r="GF12">
        <v>3.39</v>
      </c>
      <c r="GG12">
        <v>3.36</v>
      </c>
      <c r="GH12">
        <v>8.8800000000000008</v>
      </c>
      <c r="GI12">
        <v>0</v>
      </c>
      <c r="GJ12">
        <v>1.4E-2</v>
      </c>
      <c r="GK12">
        <v>0</v>
      </c>
      <c r="GL12">
        <v>0.02</v>
      </c>
      <c r="GM12">
        <v>0.03</v>
      </c>
      <c r="GN12">
        <v>0.03</v>
      </c>
      <c r="GO12">
        <v>0.05</v>
      </c>
      <c r="GP12">
        <v>0.18</v>
      </c>
      <c r="GQ12">
        <v>0.14000000000000001</v>
      </c>
      <c r="GR12">
        <v>0.54</v>
      </c>
      <c r="GS12">
        <v>0.01</v>
      </c>
      <c r="GT12">
        <v>0.61</v>
      </c>
      <c r="GU12">
        <v>0.66</v>
      </c>
      <c r="GV12">
        <v>0.2</v>
      </c>
      <c r="GW12">
        <v>0.14000000000000001</v>
      </c>
      <c r="GX12">
        <v>0.16300000000000001</v>
      </c>
      <c r="GY12">
        <v>0.24</v>
      </c>
      <c r="GZ12">
        <v>9.5000000000000001E-2</v>
      </c>
      <c r="HA12">
        <v>3.4000000000000002E-2</v>
      </c>
      <c r="HB12">
        <v>0.28999999999999998</v>
      </c>
      <c r="HC12">
        <v>7.0000000000000007E-2</v>
      </c>
      <c r="HD12">
        <v>0.06</v>
      </c>
      <c r="HE12">
        <v>0.23</v>
      </c>
      <c r="HF12">
        <v>0.09</v>
      </c>
      <c r="HG12">
        <v>0.08</v>
      </c>
      <c r="HH12">
        <v>0.04</v>
      </c>
      <c r="HI12">
        <v>0.01</v>
      </c>
      <c r="HJ12">
        <v>0.02</v>
      </c>
      <c r="HK12">
        <v>0</v>
      </c>
      <c r="HL12">
        <v>0.03</v>
      </c>
      <c r="HM12">
        <v>0.05</v>
      </c>
      <c r="HN12">
        <v>0.01</v>
      </c>
      <c r="HO12">
        <v>0.33</v>
      </c>
      <c r="HP12">
        <v>0.22</v>
      </c>
      <c r="HQ12">
        <v>0.21</v>
      </c>
      <c r="HR12">
        <v>0.31</v>
      </c>
      <c r="HS12">
        <v>0.32</v>
      </c>
      <c r="HT12">
        <v>0.31</v>
      </c>
      <c r="HU12">
        <v>0.52</v>
      </c>
      <c r="HV12">
        <v>0.35</v>
      </c>
      <c r="HW12">
        <v>0.41</v>
      </c>
      <c r="HX12">
        <v>0.45</v>
      </c>
      <c r="HY12">
        <v>0.41</v>
      </c>
      <c r="HZ12">
        <v>0.63</v>
      </c>
      <c r="IA12">
        <v>0.1</v>
      </c>
      <c r="IB12">
        <v>0.36</v>
      </c>
      <c r="IC12">
        <v>0.33</v>
      </c>
      <c r="ID12">
        <v>0.18</v>
      </c>
      <c r="IE12">
        <v>0.16</v>
      </c>
      <c r="IF12">
        <v>2.7E-2</v>
      </c>
      <c r="IG12">
        <v>0</v>
      </c>
      <c r="IH12">
        <v>0.01</v>
      </c>
      <c r="II12">
        <v>0</v>
      </c>
      <c r="IJ12">
        <v>0</v>
      </c>
      <c r="IK12">
        <v>2.7E-2</v>
      </c>
      <c r="IL12">
        <v>0</v>
      </c>
      <c r="IM12">
        <v>0.03</v>
      </c>
      <c r="IN12">
        <v>0.03</v>
      </c>
      <c r="IO12">
        <v>0.05</v>
      </c>
      <c r="IP12">
        <v>0.03</v>
      </c>
      <c r="IQ12">
        <v>0.03</v>
      </c>
      <c r="IR12">
        <v>0.03</v>
      </c>
      <c r="IS12">
        <v>0</v>
      </c>
      <c r="IT12">
        <v>0.63</v>
      </c>
      <c r="IU12">
        <v>0.33</v>
      </c>
      <c r="IV12">
        <v>0.01</v>
      </c>
      <c r="IW12">
        <v>0.24</v>
      </c>
      <c r="IX12">
        <v>0.14000000000000001</v>
      </c>
      <c r="IY12">
        <v>0.23</v>
      </c>
      <c r="IZ12">
        <v>0.48</v>
      </c>
      <c r="JA12">
        <v>0.18</v>
      </c>
      <c r="JB12">
        <v>0.42</v>
      </c>
      <c r="JC12">
        <v>0.35</v>
      </c>
      <c r="JD12">
        <v>0.08</v>
      </c>
      <c r="JE12">
        <v>0.13</v>
      </c>
      <c r="JF12">
        <v>0.28999999999999998</v>
      </c>
      <c r="JG12">
        <v>0.18</v>
      </c>
      <c r="JH12">
        <v>0.5</v>
      </c>
      <c r="JI12">
        <v>0.05</v>
      </c>
      <c r="JJ12">
        <v>0.05</v>
      </c>
      <c r="JK12">
        <v>0.5</v>
      </c>
      <c r="JL12">
        <v>0.15</v>
      </c>
      <c r="JM12">
        <v>0.01</v>
      </c>
      <c r="JN12">
        <v>0.01</v>
      </c>
      <c r="JO12">
        <v>0.01</v>
      </c>
      <c r="JP12">
        <v>0.01</v>
      </c>
      <c r="JQ12">
        <v>0.01</v>
      </c>
      <c r="JR12">
        <v>3.36</v>
      </c>
      <c r="JS12">
        <v>1.56</v>
      </c>
      <c r="JT12">
        <v>1.91</v>
      </c>
      <c r="JU12">
        <v>3.3</v>
      </c>
      <c r="JV12">
        <v>2.2400000000000002</v>
      </c>
    </row>
    <row r="13" spans="1:282" x14ac:dyDescent="0.25">
      <c r="A13">
        <v>400022</v>
      </c>
      <c r="B13" t="s">
        <v>1826</v>
      </c>
      <c r="C13" t="s">
        <v>1825</v>
      </c>
      <c r="D13" t="s">
        <v>3441</v>
      </c>
      <c r="E13" t="s">
        <v>3442</v>
      </c>
      <c r="F13" t="s">
        <v>1827</v>
      </c>
      <c r="G13" t="s">
        <v>1828</v>
      </c>
      <c r="H13" t="s">
        <v>1829</v>
      </c>
      <c r="I13" t="s">
        <v>3443</v>
      </c>
      <c r="J13" t="s">
        <v>10</v>
      </c>
      <c r="K13" t="s">
        <v>10</v>
      </c>
      <c r="L13" t="s">
        <v>556</v>
      </c>
      <c r="M13" t="s">
        <v>3399</v>
      </c>
      <c r="N13" t="s">
        <v>10</v>
      </c>
      <c r="O13" t="s">
        <v>535</v>
      </c>
      <c r="P13">
        <v>574</v>
      </c>
      <c r="Q13" t="s">
        <v>537</v>
      </c>
      <c r="R13" t="s">
        <v>536</v>
      </c>
      <c r="S13" t="s">
        <v>6525</v>
      </c>
      <c r="T13">
        <v>40</v>
      </c>
      <c r="U13">
        <v>8047</v>
      </c>
      <c r="V13" t="s">
        <v>531</v>
      </c>
      <c r="W13">
        <v>105</v>
      </c>
      <c r="X13">
        <v>570</v>
      </c>
      <c r="Y13">
        <v>18</v>
      </c>
      <c r="Z13" s="5" t="s">
        <v>3444</v>
      </c>
      <c r="AA13" t="s">
        <v>535</v>
      </c>
      <c r="AB13" t="s">
        <v>564</v>
      </c>
      <c r="AC13" t="s">
        <v>564</v>
      </c>
      <c r="AD13" t="s">
        <v>576</v>
      </c>
      <c r="AE13">
        <v>59.2</v>
      </c>
      <c r="AF13">
        <v>44.8</v>
      </c>
      <c r="AG13">
        <v>0</v>
      </c>
      <c r="AH13">
        <v>1.8</v>
      </c>
      <c r="AI13" t="s">
        <v>3410</v>
      </c>
      <c r="AJ13">
        <v>85</v>
      </c>
      <c r="AK13">
        <v>24</v>
      </c>
      <c r="AL13">
        <v>36</v>
      </c>
      <c r="AM13">
        <v>1</v>
      </c>
      <c r="AN13">
        <v>14</v>
      </c>
      <c r="AO13">
        <v>1</v>
      </c>
      <c r="AQ13">
        <v>6</v>
      </c>
      <c r="AR13">
        <v>5</v>
      </c>
      <c r="AS13">
        <v>85</v>
      </c>
      <c r="AT13">
        <v>0.01</v>
      </c>
      <c r="AU13">
        <v>0.01</v>
      </c>
      <c r="AV13">
        <v>0</v>
      </c>
      <c r="AW13">
        <v>0</v>
      </c>
      <c r="AX13">
        <v>0.02</v>
      </c>
      <c r="AY13">
        <v>0.09</v>
      </c>
      <c r="AZ13">
        <v>0.05</v>
      </c>
      <c r="BA13">
        <v>5.8999999999999997E-2</v>
      </c>
      <c r="BB13">
        <v>0.08</v>
      </c>
      <c r="BC13">
        <v>0.02</v>
      </c>
      <c r="BD13">
        <v>0.18</v>
      </c>
      <c r="BE13">
        <v>0.21</v>
      </c>
      <c r="BF13">
        <v>0.28999999999999998</v>
      </c>
      <c r="BG13">
        <v>0.32</v>
      </c>
      <c r="BH13">
        <v>0.44</v>
      </c>
      <c r="BI13">
        <v>0.25</v>
      </c>
      <c r="BJ13">
        <v>0.33</v>
      </c>
      <c r="BK13">
        <v>0.33</v>
      </c>
      <c r="BL13">
        <v>0.01</v>
      </c>
      <c r="BM13">
        <v>0.01</v>
      </c>
      <c r="BN13">
        <v>0.04</v>
      </c>
      <c r="BO13">
        <v>0.01</v>
      </c>
      <c r="BP13">
        <v>0.01</v>
      </c>
      <c r="BQ13">
        <v>0.01</v>
      </c>
      <c r="BR13">
        <v>0.64</v>
      </c>
      <c r="BS13">
        <v>0.6</v>
      </c>
      <c r="BT13">
        <v>0.45</v>
      </c>
      <c r="BU13">
        <v>0.72</v>
      </c>
      <c r="BV13">
        <v>0.46</v>
      </c>
      <c r="BW13">
        <v>0.35</v>
      </c>
      <c r="BX13">
        <v>3.57</v>
      </c>
      <c r="BY13">
        <v>3.52</v>
      </c>
      <c r="BZ13">
        <v>3.38</v>
      </c>
      <c r="CA13">
        <v>3.7</v>
      </c>
      <c r="CB13">
        <v>3.24</v>
      </c>
      <c r="CC13">
        <v>2.95</v>
      </c>
      <c r="CD13">
        <v>0</v>
      </c>
      <c r="CE13">
        <v>0</v>
      </c>
      <c r="CF13">
        <v>2.4E-2</v>
      </c>
      <c r="CG13">
        <v>2.4E-2</v>
      </c>
      <c r="CH13">
        <v>0</v>
      </c>
      <c r="CI13">
        <v>0.01</v>
      </c>
      <c r="CJ13">
        <v>0.06</v>
      </c>
      <c r="CK13">
        <v>0.05</v>
      </c>
      <c r="CL13">
        <v>0.12</v>
      </c>
      <c r="CM13">
        <v>0.06</v>
      </c>
      <c r="CN13">
        <v>7.0000000000000007E-2</v>
      </c>
      <c r="CO13">
        <v>0.04</v>
      </c>
      <c r="CP13">
        <v>0.05</v>
      </c>
      <c r="CQ13">
        <v>0.06</v>
      </c>
      <c r="CR13">
        <v>0.09</v>
      </c>
      <c r="CS13">
        <v>0.16</v>
      </c>
      <c r="CT13">
        <v>0.21</v>
      </c>
      <c r="CU13">
        <v>0.16</v>
      </c>
      <c r="CV13">
        <v>3.62</v>
      </c>
      <c r="CW13">
        <v>3.46</v>
      </c>
      <c r="CX13">
        <v>3.4</v>
      </c>
      <c r="CY13">
        <v>3.57</v>
      </c>
      <c r="CZ13">
        <v>3.48</v>
      </c>
      <c r="DA13">
        <v>3.38</v>
      </c>
      <c r="DB13">
        <v>3.08</v>
      </c>
      <c r="DC13">
        <v>3.13</v>
      </c>
      <c r="DD13">
        <v>2.93</v>
      </c>
      <c r="DE13">
        <v>0.26</v>
      </c>
      <c r="DF13">
        <v>0.39</v>
      </c>
      <c r="DG13">
        <v>0.45</v>
      </c>
      <c r="DH13">
        <v>0.26</v>
      </c>
      <c r="DI13">
        <v>0.4</v>
      </c>
      <c r="DJ13">
        <v>0.39</v>
      </c>
      <c r="DK13">
        <v>0.39</v>
      </c>
      <c r="DL13">
        <v>0.28999999999999998</v>
      </c>
      <c r="DM13">
        <v>0.36</v>
      </c>
      <c r="DN13">
        <v>0.01</v>
      </c>
      <c r="DO13">
        <v>0.01</v>
      </c>
      <c r="DP13">
        <v>0.02</v>
      </c>
      <c r="DQ13">
        <v>0.01</v>
      </c>
      <c r="DR13">
        <v>0.01</v>
      </c>
      <c r="DS13">
        <v>0.01</v>
      </c>
      <c r="DT13">
        <v>0.02</v>
      </c>
      <c r="DU13">
        <v>0.01</v>
      </c>
      <c r="DV13">
        <v>0.02</v>
      </c>
      <c r="DW13">
        <v>0.67</v>
      </c>
      <c r="DX13">
        <v>0.53</v>
      </c>
      <c r="DY13">
        <v>0.47</v>
      </c>
      <c r="DZ13">
        <v>0.66</v>
      </c>
      <c r="EA13">
        <v>0.53</v>
      </c>
      <c r="EB13">
        <v>0.49</v>
      </c>
      <c r="EC13">
        <v>0.36</v>
      </c>
      <c r="ED13">
        <v>0.44</v>
      </c>
      <c r="EE13">
        <v>0.33</v>
      </c>
      <c r="EF13">
        <v>0.41</v>
      </c>
      <c r="EG13">
        <v>0.08</v>
      </c>
      <c r="EH13">
        <v>0.01</v>
      </c>
      <c r="EI13">
        <v>0</v>
      </c>
      <c r="EJ13">
        <v>0.02</v>
      </c>
      <c r="EK13">
        <v>0.02</v>
      </c>
      <c r="EL13">
        <v>0.05</v>
      </c>
      <c r="EM13">
        <v>0.01</v>
      </c>
      <c r="EN13">
        <v>0</v>
      </c>
      <c r="EO13">
        <v>0.49</v>
      </c>
      <c r="EP13">
        <v>0.45</v>
      </c>
      <c r="EQ13">
        <v>8.2000000000000003E-2</v>
      </c>
      <c r="ER13">
        <v>0.14000000000000001</v>
      </c>
      <c r="ES13">
        <v>7.0999999999999994E-2</v>
      </c>
      <c r="ET13">
        <v>0.09</v>
      </c>
      <c r="EU13">
        <v>0.2</v>
      </c>
      <c r="EV13">
        <v>0.15</v>
      </c>
      <c r="EW13">
        <v>0.08</v>
      </c>
      <c r="EX13">
        <v>4.7E-2</v>
      </c>
      <c r="EY13">
        <v>0.36</v>
      </c>
      <c r="EZ13">
        <v>0.6</v>
      </c>
      <c r="FA13">
        <v>0.31</v>
      </c>
      <c r="FB13">
        <v>0.25</v>
      </c>
      <c r="FC13">
        <v>0.4</v>
      </c>
      <c r="FD13">
        <v>0.4</v>
      </c>
      <c r="FE13">
        <v>0.46</v>
      </c>
      <c r="FF13">
        <v>0.64</v>
      </c>
      <c r="FG13">
        <v>0</v>
      </c>
      <c r="FH13">
        <v>0.08</v>
      </c>
      <c r="FI13">
        <v>0.27</v>
      </c>
      <c r="FJ13">
        <v>0.53</v>
      </c>
      <c r="FK13">
        <v>0.64</v>
      </c>
      <c r="FL13">
        <v>0.46</v>
      </c>
      <c r="FM13">
        <v>0.28000000000000003</v>
      </c>
      <c r="FN13">
        <v>0.35</v>
      </c>
      <c r="FO13">
        <v>0.26</v>
      </c>
      <c r="FP13">
        <v>0.05</v>
      </c>
      <c r="FQ13">
        <v>0.02</v>
      </c>
      <c r="FR13">
        <v>0.04</v>
      </c>
      <c r="FS13">
        <v>0.02</v>
      </c>
      <c r="FT13">
        <v>0.02</v>
      </c>
      <c r="FU13">
        <v>0.02</v>
      </c>
      <c r="FV13">
        <v>7.0000000000000007E-2</v>
      </c>
      <c r="FW13">
        <v>0.02</v>
      </c>
      <c r="FX13">
        <v>0.02</v>
      </c>
      <c r="FY13">
        <v>1.62</v>
      </c>
      <c r="FZ13">
        <v>2.46</v>
      </c>
      <c r="GA13">
        <v>3.17</v>
      </c>
      <c r="GB13">
        <v>3.4</v>
      </c>
      <c r="GC13">
        <v>3.53</v>
      </c>
      <c r="GD13">
        <v>3.33</v>
      </c>
      <c r="GE13">
        <v>2.99</v>
      </c>
      <c r="GF13">
        <v>3.18</v>
      </c>
      <c r="GG13">
        <v>3.18</v>
      </c>
      <c r="GH13">
        <v>8.2200000000000006</v>
      </c>
      <c r="GI13">
        <v>0.01</v>
      </c>
      <c r="GJ13">
        <v>0</v>
      </c>
      <c r="GK13">
        <v>0</v>
      </c>
      <c r="GL13">
        <v>0.01</v>
      </c>
      <c r="GM13">
        <v>0</v>
      </c>
      <c r="GN13">
        <v>0.11</v>
      </c>
      <c r="GO13">
        <v>0.2</v>
      </c>
      <c r="GP13">
        <v>0.16</v>
      </c>
      <c r="GQ13">
        <v>0.14000000000000001</v>
      </c>
      <c r="GR13">
        <v>0.31</v>
      </c>
      <c r="GS13">
        <v>0.06</v>
      </c>
      <c r="GT13">
        <v>0.59</v>
      </c>
      <c r="GU13">
        <v>0.55000000000000004</v>
      </c>
      <c r="GV13">
        <v>0.26</v>
      </c>
      <c r="GW13">
        <v>0.25</v>
      </c>
      <c r="GX13">
        <v>0.224</v>
      </c>
      <c r="GY13">
        <v>0.34</v>
      </c>
      <c r="GZ13">
        <v>0.106</v>
      </c>
      <c r="HA13">
        <v>0.17599999999999999</v>
      </c>
      <c r="HB13">
        <v>0.28999999999999998</v>
      </c>
      <c r="HC13">
        <v>0.01</v>
      </c>
      <c r="HD13">
        <v>0.01</v>
      </c>
      <c r="HE13">
        <v>7.0000000000000007E-2</v>
      </c>
      <c r="HF13">
        <v>0.05</v>
      </c>
      <c r="HG13">
        <v>0.04</v>
      </c>
      <c r="HH13">
        <v>0.04</v>
      </c>
      <c r="HI13">
        <v>0</v>
      </c>
      <c r="HJ13">
        <v>0.02</v>
      </c>
      <c r="HK13">
        <v>0.06</v>
      </c>
      <c r="HL13">
        <v>0.11</v>
      </c>
      <c r="HM13">
        <v>0.28999999999999998</v>
      </c>
      <c r="HN13">
        <v>0.21</v>
      </c>
      <c r="HO13">
        <v>0.69</v>
      </c>
      <c r="HP13">
        <v>0.57999999999999996</v>
      </c>
      <c r="HQ13">
        <v>0.32</v>
      </c>
      <c r="HR13">
        <v>0.28999999999999998</v>
      </c>
      <c r="HS13">
        <v>0.42</v>
      </c>
      <c r="HT13">
        <v>0.51</v>
      </c>
      <c r="HU13">
        <v>0.21</v>
      </c>
      <c r="HV13">
        <v>0.15</v>
      </c>
      <c r="HW13">
        <v>0.04</v>
      </c>
      <c r="HX13">
        <v>0.06</v>
      </c>
      <c r="HY13">
        <v>0.05</v>
      </c>
      <c r="HZ13">
        <v>0.21</v>
      </c>
      <c r="IA13">
        <v>0.04</v>
      </c>
      <c r="IB13">
        <v>0.12</v>
      </c>
      <c r="IC13">
        <v>0.16</v>
      </c>
      <c r="ID13">
        <v>0.13</v>
      </c>
      <c r="IE13">
        <v>0.13</v>
      </c>
      <c r="IF13">
        <v>2.4E-2</v>
      </c>
      <c r="IG13">
        <v>2.4E-2</v>
      </c>
      <c r="IH13">
        <v>7.0000000000000007E-2</v>
      </c>
      <c r="II13">
        <v>0.38</v>
      </c>
      <c r="IJ13">
        <v>0.36</v>
      </c>
      <c r="IK13">
        <v>4.7E-2</v>
      </c>
      <c r="IL13">
        <v>1.2E-2</v>
      </c>
      <c r="IM13">
        <v>0.04</v>
      </c>
      <c r="IN13">
        <v>0.06</v>
      </c>
      <c r="IO13">
        <v>0.05</v>
      </c>
      <c r="IP13">
        <v>0.05</v>
      </c>
      <c r="IQ13">
        <v>0.06</v>
      </c>
      <c r="IR13">
        <v>0.04</v>
      </c>
      <c r="IS13">
        <v>0</v>
      </c>
      <c r="IT13">
        <v>0.4</v>
      </c>
      <c r="IU13">
        <v>0.31</v>
      </c>
      <c r="IV13">
        <v>0.01</v>
      </c>
      <c r="IW13">
        <v>0.14000000000000001</v>
      </c>
      <c r="IX13">
        <v>0.28000000000000003</v>
      </c>
      <c r="IY13">
        <v>0.24</v>
      </c>
      <c r="IZ13">
        <v>0.27</v>
      </c>
      <c r="JA13">
        <v>0.11</v>
      </c>
      <c r="JB13">
        <v>0.28999999999999998</v>
      </c>
      <c r="JC13">
        <v>0.39</v>
      </c>
      <c r="JD13">
        <v>0.19</v>
      </c>
      <c r="JE13">
        <v>0.24</v>
      </c>
      <c r="JF13">
        <v>0.25</v>
      </c>
      <c r="JG13">
        <v>0.25</v>
      </c>
      <c r="JH13">
        <v>0.31</v>
      </c>
      <c r="JI13">
        <v>0.14000000000000001</v>
      </c>
      <c r="JJ13">
        <v>0.16</v>
      </c>
      <c r="JK13">
        <v>0.6</v>
      </c>
      <c r="JL13">
        <v>0.28000000000000003</v>
      </c>
      <c r="JM13">
        <v>0.02</v>
      </c>
      <c r="JN13">
        <v>0.04</v>
      </c>
      <c r="JO13">
        <v>0.02</v>
      </c>
      <c r="JP13">
        <v>0.04</v>
      </c>
      <c r="JQ13">
        <v>0.04</v>
      </c>
      <c r="JR13">
        <v>3.02</v>
      </c>
      <c r="JS13">
        <v>2.0699999999999998</v>
      </c>
      <c r="JT13">
        <v>2.27</v>
      </c>
      <c r="JU13">
        <v>3.49</v>
      </c>
      <c r="JV13">
        <v>2.7</v>
      </c>
    </row>
    <row r="14" spans="1:282" x14ac:dyDescent="0.25">
      <c r="A14">
        <v>400023</v>
      </c>
      <c r="B14" t="s">
        <v>6526</v>
      </c>
      <c r="C14" t="s">
        <v>6527</v>
      </c>
      <c r="D14" t="s">
        <v>3445</v>
      </c>
      <c r="E14" t="s">
        <v>3446</v>
      </c>
      <c r="F14" t="s">
        <v>1830</v>
      </c>
      <c r="G14" t="s">
        <v>1831</v>
      </c>
      <c r="H14" t="s">
        <v>1832</v>
      </c>
      <c r="I14" t="s">
        <v>3447</v>
      </c>
      <c r="J14" t="s">
        <v>10</v>
      </c>
      <c r="K14" t="s">
        <v>10</v>
      </c>
      <c r="L14" t="s">
        <v>525</v>
      </c>
      <c r="M14" t="s">
        <v>3405</v>
      </c>
      <c r="N14" t="s">
        <v>10</v>
      </c>
      <c r="O14" t="s">
        <v>524</v>
      </c>
      <c r="P14">
        <v>421</v>
      </c>
      <c r="Q14" t="s">
        <v>537</v>
      </c>
      <c r="R14" t="s">
        <v>557</v>
      </c>
      <c r="S14" t="s">
        <v>6525</v>
      </c>
      <c r="T14">
        <v>47</v>
      </c>
      <c r="U14">
        <v>6580</v>
      </c>
      <c r="V14" t="s">
        <v>531</v>
      </c>
      <c r="W14">
        <v>256</v>
      </c>
      <c r="X14">
        <v>416</v>
      </c>
      <c r="Y14">
        <v>62</v>
      </c>
      <c r="Z14" s="5" t="s">
        <v>604</v>
      </c>
      <c r="AA14" t="s">
        <v>524</v>
      </c>
      <c r="AB14" t="s">
        <v>555</v>
      </c>
      <c r="AC14" t="s">
        <v>555</v>
      </c>
      <c r="AD14" t="s">
        <v>555</v>
      </c>
      <c r="AE14">
        <v>37.9</v>
      </c>
      <c r="AF14">
        <v>26.5</v>
      </c>
      <c r="AG14">
        <v>24.5</v>
      </c>
      <c r="AH14">
        <v>6.2</v>
      </c>
      <c r="AI14" t="s">
        <v>3410</v>
      </c>
      <c r="AJ14">
        <v>153</v>
      </c>
      <c r="AL14">
        <v>136</v>
      </c>
      <c r="AM14">
        <v>1</v>
      </c>
      <c r="AQ14">
        <v>1</v>
      </c>
      <c r="AR14">
        <v>16</v>
      </c>
      <c r="AS14">
        <v>153</v>
      </c>
      <c r="AT14">
        <v>0.01</v>
      </c>
      <c r="AU14">
        <v>7.0000000000000007E-2</v>
      </c>
      <c r="AV14">
        <v>0.06</v>
      </c>
      <c r="AW14">
        <v>0.04</v>
      </c>
      <c r="AX14">
        <v>0.1</v>
      </c>
      <c r="AY14">
        <v>0.18</v>
      </c>
      <c r="AZ14">
        <v>0.05</v>
      </c>
      <c r="BA14">
        <v>6.5000000000000002E-2</v>
      </c>
      <c r="BB14">
        <v>0.08</v>
      </c>
      <c r="BC14">
        <v>0.05</v>
      </c>
      <c r="BD14">
        <v>0.08</v>
      </c>
      <c r="BE14">
        <v>0.19</v>
      </c>
      <c r="BF14">
        <v>0.23</v>
      </c>
      <c r="BG14">
        <v>0.23</v>
      </c>
      <c r="BH14">
        <v>0.28999999999999998</v>
      </c>
      <c r="BI14">
        <v>0.19</v>
      </c>
      <c r="BJ14">
        <v>0.4</v>
      </c>
      <c r="BK14">
        <v>0.27</v>
      </c>
      <c r="BL14">
        <v>0.01</v>
      </c>
      <c r="BM14">
        <v>0</v>
      </c>
      <c r="BN14">
        <v>0.01</v>
      </c>
      <c r="BO14">
        <v>0.01</v>
      </c>
      <c r="BP14">
        <v>0.01</v>
      </c>
      <c r="BQ14">
        <v>0.03</v>
      </c>
      <c r="BR14">
        <v>0.71</v>
      </c>
      <c r="BS14">
        <v>0.63</v>
      </c>
      <c r="BT14">
        <v>0.55000000000000004</v>
      </c>
      <c r="BU14">
        <v>0.71</v>
      </c>
      <c r="BV14">
        <v>0.41</v>
      </c>
      <c r="BW14">
        <v>0.33</v>
      </c>
      <c r="BX14">
        <v>3.66</v>
      </c>
      <c r="BY14">
        <v>3.42</v>
      </c>
      <c r="BZ14">
        <v>3.35</v>
      </c>
      <c r="CA14">
        <v>3.6</v>
      </c>
      <c r="CB14">
        <v>3.13</v>
      </c>
      <c r="CC14">
        <v>2.77</v>
      </c>
      <c r="CD14">
        <v>0.02</v>
      </c>
      <c r="CE14">
        <v>3.3000000000000002E-2</v>
      </c>
      <c r="CF14">
        <v>3.3000000000000002E-2</v>
      </c>
      <c r="CG14">
        <v>4.5999999999999999E-2</v>
      </c>
      <c r="CH14">
        <v>3.3000000000000002E-2</v>
      </c>
      <c r="CI14">
        <v>7.0000000000000007E-2</v>
      </c>
      <c r="CJ14">
        <v>0.08</v>
      </c>
      <c r="CK14">
        <v>0.1</v>
      </c>
      <c r="CL14">
        <v>0.08</v>
      </c>
      <c r="CM14">
        <v>0.05</v>
      </c>
      <c r="CN14">
        <v>0.08</v>
      </c>
      <c r="CO14">
        <v>0.08</v>
      </c>
      <c r="CP14">
        <v>0.05</v>
      </c>
      <c r="CQ14">
        <v>7.0000000000000007E-2</v>
      </c>
      <c r="CR14">
        <v>0.12</v>
      </c>
      <c r="CS14">
        <v>0.11</v>
      </c>
      <c r="CT14">
        <v>0.1</v>
      </c>
      <c r="CU14">
        <v>0.08</v>
      </c>
      <c r="CV14">
        <v>3.65</v>
      </c>
      <c r="CW14">
        <v>3.57</v>
      </c>
      <c r="CX14">
        <v>3.49</v>
      </c>
      <c r="CY14">
        <v>3.62</v>
      </c>
      <c r="CZ14">
        <v>3.49</v>
      </c>
      <c r="DA14">
        <v>3.16</v>
      </c>
      <c r="DB14">
        <v>3.35</v>
      </c>
      <c r="DC14">
        <v>3.29</v>
      </c>
      <c r="DD14">
        <v>3.33</v>
      </c>
      <c r="DE14">
        <v>0.18</v>
      </c>
      <c r="DF14">
        <v>0.18</v>
      </c>
      <c r="DG14">
        <v>0.25</v>
      </c>
      <c r="DH14">
        <v>0.15</v>
      </c>
      <c r="DI14">
        <v>0.27</v>
      </c>
      <c r="DJ14">
        <v>0.35</v>
      </c>
      <c r="DK14">
        <v>0.17</v>
      </c>
      <c r="DL14">
        <v>0.18</v>
      </c>
      <c r="DM14">
        <v>0.24</v>
      </c>
      <c r="DN14">
        <v>0</v>
      </c>
      <c r="DO14">
        <v>0.01</v>
      </c>
      <c r="DP14">
        <v>0.01</v>
      </c>
      <c r="DQ14">
        <v>0.01</v>
      </c>
      <c r="DR14">
        <v>0.01</v>
      </c>
      <c r="DS14">
        <v>0.03</v>
      </c>
      <c r="DT14">
        <v>0.01</v>
      </c>
      <c r="DU14">
        <v>0.01</v>
      </c>
      <c r="DV14">
        <v>0.02</v>
      </c>
      <c r="DW14">
        <v>0.75</v>
      </c>
      <c r="DX14">
        <v>0.71</v>
      </c>
      <c r="DY14">
        <v>0.63</v>
      </c>
      <c r="DZ14">
        <v>0.75</v>
      </c>
      <c r="EA14">
        <v>0.62</v>
      </c>
      <c r="EB14">
        <v>0.42</v>
      </c>
      <c r="EC14">
        <v>0.63</v>
      </c>
      <c r="ED14">
        <v>0.6</v>
      </c>
      <c r="EE14">
        <v>0.57999999999999996</v>
      </c>
      <c r="EF14">
        <v>0.61</v>
      </c>
      <c r="EG14">
        <v>0.03</v>
      </c>
      <c r="EH14">
        <v>0.03</v>
      </c>
      <c r="EI14">
        <v>0.08</v>
      </c>
      <c r="EJ14">
        <v>0.1</v>
      </c>
      <c r="EK14">
        <v>0.1</v>
      </c>
      <c r="EL14">
        <v>0.2</v>
      </c>
      <c r="EM14">
        <v>0.08</v>
      </c>
      <c r="EN14">
        <v>0.05</v>
      </c>
      <c r="EO14">
        <v>0.2</v>
      </c>
      <c r="EP14">
        <v>0.01</v>
      </c>
      <c r="EQ14">
        <v>6.5000000000000002E-2</v>
      </c>
      <c r="ER14">
        <v>0.08</v>
      </c>
      <c r="ES14">
        <v>5.8999999999999997E-2</v>
      </c>
      <c r="ET14">
        <v>0.12</v>
      </c>
      <c r="EU14">
        <v>0.2</v>
      </c>
      <c r="EV14">
        <v>0.05</v>
      </c>
      <c r="EW14">
        <v>7.0000000000000007E-2</v>
      </c>
      <c r="EX14">
        <v>5.1999999999999998E-2</v>
      </c>
      <c r="EY14">
        <v>0.25</v>
      </c>
      <c r="EZ14">
        <v>0.31</v>
      </c>
      <c r="FA14">
        <v>0.3</v>
      </c>
      <c r="FB14">
        <v>0.2</v>
      </c>
      <c r="FC14">
        <v>0.3</v>
      </c>
      <c r="FD14">
        <v>0.27</v>
      </c>
      <c r="FE14">
        <v>0.43</v>
      </c>
      <c r="FF14">
        <v>0.41</v>
      </c>
      <c r="FG14">
        <v>0.12</v>
      </c>
      <c r="FH14">
        <v>0.69</v>
      </c>
      <c r="FI14">
        <v>0.57999999999999996</v>
      </c>
      <c r="FJ14">
        <v>0.5</v>
      </c>
      <c r="FK14">
        <v>0.61</v>
      </c>
      <c r="FL14">
        <v>0.46</v>
      </c>
      <c r="FM14">
        <v>0.24</v>
      </c>
      <c r="FN14">
        <v>0.41</v>
      </c>
      <c r="FO14">
        <v>0.43</v>
      </c>
      <c r="FP14">
        <v>0.03</v>
      </c>
      <c r="FQ14">
        <v>0.01</v>
      </c>
      <c r="FR14">
        <v>0.02</v>
      </c>
      <c r="FS14">
        <v>0.03</v>
      </c>
      <c r="FT14">
        <v>0.03</v>
      </c>
      <c r="FU14">
        <v>0.02</v>
      </c>
      <c r="FV14">
        <v>0.1</v>
      </c>
      <c r="FW14">
        <v>0.03</v>
      </c>
      <c r="FX14">
        <v>0.05</v>
      </c>
      <c r="FY14">
        <v>1.67</v>
      </c>
      <c r="FZ14">
        <v>3.62</v>
      </c>
      <c r="GA14">
        <v>3.47</v>
      </c>
      <c r="GB14">
        <v>3.26</v>
      </c>
      <c r="GC14">
        <v>3.37</v>
      </c>
      <c r="GD14">
        <v>3.14</v>
      </c>
      <c r="GE14">
        <v>2.59</v>
      </c>
      <c r="GF14">
        <v>3.19</v>
      </c>
      <c r="GG14">
        <v>3.29</v>
      </c>
      <c r="GH14">
        <v>7.52</v>
      </c>
      <c r="GI14">
        <v>0.08</v>
      </c>
      <c r="GJ14">
        <v>0.02</v>
      </c>
      <c r="GK14">
        <v>7.0000000000000001E-3</v>
      </c>
      <c r="GL14">
        <v>0.02</v>
      </c>
      <c r="GM14">
        <v>0.06</v>
      </c>
      <c r="GN14">
        <v>7.0000000000000007E-2</v>
      </c>
      <c r="GO14">
        <v>0.1</v>
      </c>
      <c r="GP14">
        <v>0.16</v>
      </c>
      <c r="GQ14">
        <v>0.16</v>
      </c>
      <c r="GR14">
        <v>0.31</v>
      </c>
      <c r="GS14">
        <v>0.01</v>
      </c>
      <c r="GT14">
        <v>0.66</v>
      </c>
      <c r="GU14">
        <v>0.7</v>
      </c>
      <c r="GV14">
        <v>0.18</v>
      </c>
      <c r="GW14">
        <v>0.16</v>
      </c>
      <c r="GX14">
        <v>0.17599999999999999</v>
      </c>
      <c r="GY14">
        <v>0.23</v>
      </c>
      <c r="GZ14">
        <v>7.1999999999999995E-2</v>
      </c>
      <c r="HA14">
        <v>3.9E-2</v>
      </c>
      <c r="HB14">
        <v>0.31</v>
      </c>
      <c r="HC14">
        <v>0.05</v>
      </c>
      <c r="HD14">
        <v>0.03</v>
      </c>
      <c r="HE14">
        <v>0.27</v>
      </c>
      <c r="HF14">
        <v>0.06</v>
      </c>
      <c r="HG14">
        <v>0.06</v>
      </c>
      <c r="HH14">
        <v>0.01</v>
      </c>
      <c r="HI14">
        <v>0.01</v>
      </c>
      <c r="HJ14">
        <v>0.03</v>
      </c>
      <c r="HK14">
        <v>7.0000000000000007E-2</v>
      </c>
      <c r="HL14">
        <v>7.0000000000000007E-2</v>
      </c>
      <c r="HM14">
        <v>0.16</v>
      </c>
      <c r="HN14">
        <v>0.04</v>
      </c>
      <c r="HO14">
        <v>0.42</v>
      </c>
      <c r="HP14">
        <v>0.39</v>
      </c>
      <c r="HQ14">
        <v>0.36</v>
      </c>
      <c r="HR14">
        <v>0.56999999999999995</v>
      </c>
      <c r="HS14">
        <v>0.48</v>
      </c>
      <c r="HT14">
        <v>0.51</v>
      </c>
      <c r="HU14">
        <v>0.51</v>
      </c>
      <c r="HV14">
        <v>0.37</v>
      </c>
      <c r="HW14">
        <v>0.25</v>
      </c>
      <c r="HX14">
        <v>0.25</v>
      </c>
      <c r="HY14">
        <v>0.3</v>
      </c>
      <c r="HZ14">
        <v>0.41</v>
      </c>
      <c r="IA14">
        <v>0.05</v>
      </c>
      <c r="IB14">
        <v>0.17</v>
      </c>
      <c r="IC14">
        <v>0.2</v>
      </c>
      <c r="ID14">
        <v>0.1</v>
      </c>
      <c r="IE14">
        <v>0.06</v>
      </c>
      <c r="IF14">
        <v>2.5999999999999999E-2</v>
      </c>
      <c r="IG14">
        <v>0</v>
      </c>
      <c r="IH14">
        <v>0.03</v>
      </c>
      <c r="II14">
        <v>0.1</v>
      </c>
      <c r="IJ14">
        <v>0</v>
      </c>
      <c r="IK14">
        <v>0</v>
      </c>
      <c r="IL14">
        <v>0</v>
      </c>
      <c r="IM14">
        <v>0.01</v>
      </c>
      <c r="IN14">
        <v>0.02</v>
      </c>
      <c r="IO14">
        <v>0.01</v>
      </c>
      <c r="IP14">
        <v>0.01</v>
      </c>
      <c r="IQ14">
        <v>0.01</v>
      </c>
      <c r="IR14">
        <v>0.01</v>
      </c>
      <c r="IS14">
        <v>0.02</v>
      </c>
      <c r="IT14">
        <v>0.52</v>
      </c>
      <c r="IU14">
        <v>0.32</v>
      </c>
      <c r="IV14">
        <v>0.01</v>
      </c>
      <c r="IW14">
        <v>0.24</v>
      </c>
      <c r="IX14">
        <v>0.13</v>
      </c>
      <c r="IY14">
        <v>0.31</v>
      </c>
      <c r="IZ14">
        <v>0.44</v>
      </c>
      <c r="JA14">
        <v>0.14000000000000001</v>
      </c>
      <c r="JB14">
        <v>0.42</v>
      </c>
      <c r="JC14">
        <v>0.26</v>
      </c>
      <c r="JD14">
        <v>0.1</v>
      </c>
      <c r="JE14">
        <v>0.14000000000000001</v>
      </c>
      <c r="JF14">
        <v>0.35</v>
      </c>
      <c r="JG14">
        <v>0.2</v>
      </c>
      <c r="JH14">
        <v>0.57999999999999996</v>
      </c>
      <c r="JI14">
        <v>7.0000000000000007E-2</v>
      </c>
      <c r="JJ14">
        <v>0.09</v>
      </c>
      <c r="JK14">
        <v>0.48</v>
      </c>
      <c r="JL14">
        <v>0.14000000000000001</v>
      </c>
      <c r="JM14">
        <v>0.01</v>
      </c>
      <c r="JN14">
        <v>0.01</v>
      </c>
      <c r="JO14">
        <v>0.01</v>
      </c>
      <c r="JP14">
        <v>0.02</v>
      </c>
      <c r="JQ14">
        <v>0.01</v>
      </c>
      <c r="JR14">
        <v>3.41</v>
      </c>
      <c r="JS14">
        <v>1.72</v>
      </c>
      <c r="JT14">
        <v>2</v>
      </c>
      <c r="JU14">
        <v>3.31</v>
      </c>
      <c r="JV14">
        <v>2.23</v>
      </c>
    </row>
    <row r="15" spans="1:282" x14ac:dyDescent="0.25">
      <c r="A15">
        <v>400024</v>
      </c>
      <c r="B15" t="s">
        <v>1834</v>
      </c>
      <c r="C15" t="s">
        <v>1833</v>
      </c>
      <c r="D15" t="s">
        <v>3448</v>
      </c>
      <c r="E15" t="s">
        <v>3449</v>
      </c>
      <c r="F15" t="s">
        <v>1835</v>
      </c>
      <c r="G15" t="s">
        <v>1836</v>
      </c>
      <c r="H15" t="s">
        <v>1837</v>
      </c>
      <c r="I15" t="s">
        <v>3450</v>
      </c>
      <c r="J15" t="s">
        <v>10</v>
      </c>
      <c r="K15" t="s">
        <v>10</v>
      </c>
      <c r="L15" t="s">
        <v>525</v>
      </c>
      <c r="M15" t="s">
        <v>3405</v>
      </c>
      <c r="N15" t="s">
        <v>10</v>
      </c>
      <c r="O15" t="s">
        <v>524</v>
      </c>
      <c r="P15">
        <v>695</v>
      </c>
      <c r="Q15" t="s">
        <v>530</v>
      </c>
      <c r="R15" t="s">
        <v>558</v>
      </c>
      <c r="S15" t="s">
        <v>6525</v>
      </c>
      <c r="T15">
        <v>43</v>
      </c>
      <c r="U15">
        <v>7130</v>
      </c>
      <c r="V15" t="s">
        <v>531</v>
      </c>
      <c r="W15">
        <v>279</v>
      </c>
      <c r="X15">
        <v>686</v>
      </c>
      <c r="Y15">
        <v>41</v>
      </c>
      <c r="Z15" s="5" t="s">
        <v>532</v>
      </c>
      <c r="AA15" t="s">
        <v>524</v>
      </c>
      <c r="AB15" t="s">
        <v>564</v>
      </c>
      <c r="AC15" t="s">
        <v>555</v>
      </c>
      <c r="AD15" t="s">
        <v>564</v>
      </c>
      <c r="AE15">
        <v>52.4</v>
      </c>
      <c r="AF15">
        <v>38.700000000000003</v>
      </c>
      <c r="AG15">
        <v>55.2</v>
      </c>
      <c r="AH15">
        <v>4.0999999999999996</v>
      </c>
      <c r="AI15" t="s">
        <v>3410</v>
      </c>
      <c r="AJ15">
        <v>180</v>
      </c>
      <c r="AK15">
        <v>3</v>
      </c>
      <c r="AL15">
        <v>153</v>
      </c>
      <c r="AN15">
        <v>22</v>
      </c>
      <c r="AP15">
        <v>1</v>
      </c>
      <c r="AQ15">
        <v>1</v>
      </c>
      <c r="AR15">
        <v>5</v>
      </c>
      <c r="AS15">
        <v>180</v>
      </c>
      <c r="AT15">
        <v>0</v>
      </c>
      <c r="AU15">
        <v>0.02</v>
      </c>
      <c r="AV15">
        <v>0.02</v>
      </c>
      <c r="AW15">
        <v>0</v>
      </c>
      <c r="AX15">
        <v>0.04</v>
      </c>
      <c r="AY15">
        <v>0.13</v>
      </c>
      <c r="AZ15">
        <v>7.0000000000000007E-2</v>
      </c>
      <c r="BA15">
        <v>8.8999999999999996E-2</v>
      </c>
      <c r="BB15">
        <v>7.0000000000000007E-2</v>
      </c>
      <c r="BC15">
        <v>0.03</v>
      </c>
      <c r="BD15">
        <v>0.08</v>
      </c>
      <c r="BE15">
        <v>0.13</v>
      </c>
      <c r="BF15">
        <v>0.28999999999999998</v>
      </c>
      <c r="BG15">
        <v>0.24</v>
      </c>
      <c r="BH15">
        <v>0.26</v>
      </c>
      <c r="BI15">
        <v>0.16</v>
      </c>
      <c r="BJ15">
        <v>0.3</v>
      </c>
      <c r="BK15">
        <v>0.28999999999999998</v>
      </c>
      <c r="BL15">
        <v>0.01</v>
      </c>
      <c r="BM15">
        <v>0.01</v>
      </c>
      <c r="BN15">
        <v>0.02</v>
      </c>
      <c r="BO15">
        <v>0.01</v>
      </c>
      <c r="BP15">
        <v>0.02</v>
      </c>
      <c r="BQ15">
        <v>0.02</v>
      </c>
      <c r="BR15">
        <v>0.63</v>
      </c>
      <c r="BS15">
        <v>0.64</v>
      </c>
      <c r="BT15">
        <v>0.63</v>
      </c>
      <c r="BU15">
        <v>0.8</v>
      </c>
      <c r="BV15">
        <v>0.56000000000000005</v>
      </c>
      <c r="BW15">
        <v>0.43</v>
      </c>
      <c r="BX15">
        <v>3.57</v>
      </c>
      <c r="BY15">
        <v>3.53</v>
      </c>
      <c r="BZ15">
        <v>3.54</v>
      </c>
      <c r="CA15">
        <v>3.77</v>
      </c>
      <c r="CB15">
        <v>3.41</v>
      </c>
      <c r="CC15">
        <v>3.04</v>
      </c>
      <c r="CD15">
        <v>0</v>
      </c>
      <c r="CE15">
        <v>0</v>
      </c>
      <c r="CF15">
        <v>0</v>
      </c>
      <c r="CG15">
        <v>1.0999999999999999E-2</v>
      </c>
      <c r="CH15">
        <v>0</v>
      </c>
      <c r="CI15">
        <v>0.03</v>
      </c>
      <c r="CJ15">
        <v>0.05</v>
      </c>
      <c r="CK15">
        <v>7.0000000000000007E-2</v>
      </c>
      <c r="CL15">
        <v>0.06</v>
      </c>
      <c r="CM15">
        <v>0.03</v>
      </c>
      <c r="CN15">
        <v>0.06</v>
      </c>
      <c r="CO15">
        <v>7.0000000000000007E-2</v>
      </c>
      <c r="CP15">
        <v>0.04</v>
      </c>
      <c r="CQ15">
        <v>0.04</v>
      </c>
      <c r="CR15">
        <v>0.09</v>
      </c>
      <c r="CS15">
        <v>0.09</v>
      </c>
      <c r="CT15">
        <v>0.13</v>
      </c>
      <c r="CU15">
        <v>0.09</v>
      </c>
      <c r="CV15">
        <v>3.75</v>
      </c>
      <c r="CW15">
        <v>3.7</v>
      </c>
      <c r="CX15">
        <v>3.63</v>
      </c>
      <c r="CY15">
        <v>3.71</v>
      </c>
      <c r="CZ15">
        <v>3.72</v>
      </c>
      <c r="DA15">
        <v>3.41</v>
      </c>
      <c r="DB15">
        <v>3.46</v>
      </c>
      <c r="DC15">
        <v>3.34</v>
      </c>
      <c r="DD15">
        <v>3.44</v>
      </c>
      <c r="DE15">
        <v>0.19</v>
      </c>
      <c r="DF15">
        <v>0.19</v>
      </c>
      <c r="DG15">
        <v>0.22</v>
      </c>
      <c r="DH15">
        <v>0.18</v>
      </c>
      <c r="DI15">
        <v>0.2</v>
      </c>
      <c r="DJ15">
        <v>0.31</v>
      </c>
      <c r="DK15">
        <v>0.21</v>
      </c>
      <c r="DL15">
        <v>0.18</v>
      </c>
      <c r="DM15">
        <v>0.21</v>
      </c>
      <c r="DN15">
        <v>0.01</v>
      </c>
      <c r="DO15">
        <v>0</v>
      </c>
      <c r="DP15">
        <v>0.01</v>
      </c>
      <c r="DQ15">
        <v>0</v>
      </c>
      <c r="DR15">
        <v>0</v>
      </c>
      <c r="DS15">
        <v>0.01</v>
      </c>
      <c r="DT15">
        <v>0.01</v>
      </c>
      <c r="DU15">
        <v>0.02</v>
      </c>
      <c r="DV15">
        <v>0.01</v>
      </c>
      <c r="DW15">
        <v>0.77</v>
      </c>
      <c r="DX15">
        <v>0.76</v>
      </c>
      <c r="DY15">
        <v>0.7</v>
      </c>
      <c r="DZ15">
        <v>0.77</v>
      </c>
      <c r="EA15">
        <v>0.76</v>
      </c>
      <c r="EB15">
        <v>0.56000000000000005</v>
      </c>
      <c r="EC15">
        <v>0.65</v>
      </c>
      <c r="ED15">
        <v>0.61</v>
      </c>
      <c r="EE15">
        <v>0.64</v>
      </c>
      <c r="EF15">
        <v>0.54</v>
      </c>
      <c r="EG15">
        <v>0.04</v>
      </c>
      <c r="EH15">
        <v>0.01</v>
      </c>
      <c r="EI15">
        <v>0.03</v>
      </c>
      <c r="EJ15">
        <v>0.01</v>
      </c>
      <c r="EK15">
        <v>0.03</v>
      </c>
      <c r="EL15">
        <v>0.18</v>
      </c>
      <c r="EM15">
        <v>0.02</v>
      </c>
      <c r="EN15">
        <v>0.01</v>
      </c>
      <c r="EO15">
        <v>0.28000000000000003</v>
      </c>
      <c r="EP15">
        <v>0.06</v>
      </c>
      <c r="EQ15">
        <v>6.7000000000000004E-2</v>
      </c>
      <c r="ER15">
        <v>0.13</v>
      </c>
      <c r="ES15">
        <v>7.8E-2</v>
      </c>
      <c r="ET15">
        <v>0.14000000000000001</v>
      </c>
      <c r="EU15">
        <v>0.14000000000000001</v>
      </c>
      <c r="EV15">
        <v>0.11</v>
      </c>
      <c r="EW15">
        <v>0.09</v>
      </c>
      <c r="EX15">
        <v>7.8E-2</v>
      </c>
      <c r="EY15">
        <v>0.3</v>
      </c>
      <c r="EZ15">
        <v>0.35</v>
      </c>
      <c r="FA15">
        <v>0.3</v>
      </c>
      <c r="FB15">
        <v>0.3</v>
      </c>
      <c r="FC15">
        <v>0.35</v>
      </c>
      <c r="FD15">
        <v>0.26</v>
      </c>
      <c r="FE15">
        <v>0.37</v>
      </c>
      <c r="FF15">
        <v>0.42</v>
      </c>
      <c r="FG15">
        <v>7.0000000000000007E-2</v>
      </c>
      <c r="FH15">
        <v>0.59</v>
      </c>
      <c r="FI15">
        <v>0.55000000000000004</v>
      </c>
      <c r="FJ15">
        <v>0.52</v>
      </c>
      <c r="FK15">
        <v>0.59</v>
      </c>
      <c r="FL15">
        <v>0.46</v>
      </c>
      <c r="FM15">
        <v>0.37</v>
      </c>
      <c r="FN15">
        <v>0.46</v>
      </c>
      <c r="FO15">
        <v>0.46</v>
      </c>
      <c r="FP15">
        <v>0.03</v>
      </c>
      <c r="FQ15">
        <v>0.02</v>
      </c>
      <c r="FR15">
        <v>0.02</v>
      </c>
      <c r="FS15">
        <v>0.02</v>
      </c>
      <c r="FT15">
        <v>0.02</v>
      </c>
      <c r="FU15">
        <v>0.02</v>
      </c>
      <c r="FV15">
        <v>0.05</v>
      </c>
      <c r="FW15">
        <v>0.03</v>
      </c>
      <c r="FX15">
        <v>0.02</v>
      </c>
      <c r="FY15">
        <v>1.67</v>
      </c>
      <c r="FZ15">
        <v>3.46</v>
      </c>
      <c r="GA15">
        <v>3.47</v>
      </c>
      <c r="GB15">
        <v>3.33</v>
      </c>
      <c r="GC15">
        <v>3.5</v>
      </c>
      <c r="GD15">
        <v>3.25</v>
      </c>
      <c r="GE15">
        <v>2.85</v>
      </c>
      <c r="GF15">
        <v>3.32</v>
      </c>
      <c r="GG15">
        <v>3.35</v>
      </c>
      <c r="GH15">
        <v>8.17</v>
      </c>
      <c r="GI15">
        <v>0</v>
      </c>
      <c r="GJ15">
        <v>1.0999999999999999E-2</v>
      </c>
      <c r="GK15">
        <v>2.8000000000000001E-2</v>
      </c>
      <c r="GL15">
        <v>0.02</v>
      </c>
      <c r="GM15">
        <v>7.0000000000000007E-2</v>
      </c>
      <c r="GN15">
        <v>0.03</v>
      </c>
      <c r="GO15">
        <v>0.14000000000000001</v>
      </c>
      <c r="GP15">
        <v>0.13</v>
      </c>
      <c r="GQ15">
        <v>0.21</v>
      </c>
      <c r="GR15">
        <v>0.33</v>
      </c>
      <c r="GS15">
        <v>0.03</v>
      </c>
      <c r="GT15">
        <v>0.69</v>
      </c>
      <c r="GU15">
        <v>0.69</v>
      </c>
      <c r="GV15">
        <v>0.24</v>
      </c>
      <c r="GW15">
        <v>0.12</v>
      </c>
      <c r="GX15">
        <v>0.128</v>
      </c>
      <c r="GY15">
        <v>0.16</v>
      </c>
      <c r="GZ15">
        <v>6.7000000000000004E-2</v>
      </c>
      <c r="HA15">
        <v>5.6000000000000001E-2</v>
      </c>
      <c r="HB15">
        <v>0.23</v>
      </c>
      <c r="HC15">
        <v>7.0000000000000007E-2</v>
      </c>
      <c r="HD15">
        <v>7.0000000000000007E-2</v>
      </c>
      <c r="HE15">
        <v>0.33</v>
      </c>
      <c r="HF15">
        <v>0.06</v>
      </c>
      <c r="HG15">
        <v>0.06</v>
      </c>
      <c r="HH15">
        <v>0.04</v>
      </c>
      <c r="HI15">
        <v>0.02</v>
      </c>
      <c r="HJ15">
        <v>0.02</v>
      </c>
      <c r="HK15">
        <v>0.03</v>
      </c>
      <c r="HL15">
        <v>0.04</v>
      </c>
      <c r="HM15">
        <v>0.08</v>
      </c>
      <c r="HN15">
        <v>0.02</v>
      </c>
      <c r="HO15">
        <v>0.3</v>
      </c>
      <c r="HP15">
        <v>0.24</v>
      </c>
      <c r="HQ15">
        <v>0.32</v>
      </c>
      <c r="HR15">
        <v>0.43</v>
      </c>
      <c r="HS15">
        <v>0.42</v>
      </c>
      <c r="HT15">
        <v>0.32</v>
      </c>
      <c r="HU15">
        <v>0.61</v>
      </c>
      <c r="HV15">
        <v>0.44</v>
      </c>
      <c r="HW15">
        <v>0.36</v>
      </c>
      <c r="HX15">
        <v>0.43</v>
      </c>
      <c r="HY15">
        <v>0.36</v>
      </c>
      <c r="HZ15">
        <v>0.6</v>
      </c>
      <c r="IA15">
        <v>0.06</v>
      </c>
      <c r="IB15">
        <v>0.24</v>
      </c>
      <c r="IC15">
        <v>0.23</v>
      </c>
      <c r="ID15">
        <v>7.0000000000000007E-2</v>
      </c>
      <c r="IE15">
        <v>0.12</v>
      </c>
      <c r="IF15">
        <v>3.3000000000000002E-2</v>
      </c>
      <c r="IG15">
        <v>1.0999999999999999E-2</v>
      </c>
      <c r="IH15">
        <v>0.03</v>
      </c>
      <c r="II15">
        <v>0.05</v>
      </c>
      <c r="IJ15">
        <v>0.01</v>
      </c>
      <c r="IK15">
        <v>1.7000000000000001E-2</v>
      </c>
      <c r="IL15">
        <v>1.0999999999999999E-2</v>
      </c>
      <c r="IM15">
        <v>0.01</v>
      </c>
      <c r="IN15">
        <v>0.02</v>
      </c>
      <c r="IO15">
        <v>0.01</v>
      </c>
      <c r="IP15">
        <v>0.02</v>
      </c>
      <c r="IQ15">
        <v>0.02</v>
      </c>
      <c r="IR15">
        <v>0.02</v>
      </c>
      <c r="IS15">
        <v>0.01</v>
      </c>
      <c r="IT15">
        <v>0.64</v>
      </c>
      <c r="IU15">
        <v>0.41</v>
      </c>
      <c r="IV15">
        <v>0.06</v>
      </c>
      <c r="IW15">
        <v>0.18</v>
      </c>
      <c r="IX15">
        <v>0.18</v>
      </c>
      <c r="IY15">
        <v>0.22</v>
      </c>
      <c r="IZ15">
        <v>0.38</v>
      </c>
      <c r="JA15">
        <v>0.14000000000000001</v>
      </c>
      <c r="JB15">
        <v>0.34</v>
      </c>
      <c r="JC15">
        <v>0.35</v>
      </c>
      <c r="JD15">
        <v>0.08</v>
      </c>
      <c r="JE15">
        <v>0.09</v>
      </c>
      <c r="JF15">
        <v>0.28000000000000003</v>
      </c>
      <c r="JG15">
        <v>0.27</v>
      </c>
      <c r="JH15">
        <v>0.44</v>
      </c>
      <c r="JI15">
        <v>0.04</v>
      </c>
      <c r="JJ15">
        <v>0.08</v>
      </c>
      <c r="JK15">
        <v>0.49</v>
      </c>
      <c r="JL15">
        <v>0.19</v>
      </c>
      <c r="JM15">
        <v>0.02</v>
      </c>
      <c r="JN15">
        <v>0.02</v>
      </c>
      <c r="JO15">
        <v>0.03</v>
      </c>
      <c r="JP15">
        <v>0.03</v>
      </c>
      <c r="JQ15">
        <v>0.02</v>
      </c>
      <c r="JR15">
        <v>3.25</v>
      </c>
      <c r="JS15">
        <v>1.51</v>
      </c>
      <c r="JT15">
        <v>1.84</v>
      </c>
      <c r="JU15">
        <v>3.24</v>
      </c>
      <c r="JV15">
        <v>2.48</v>
      </c>
    </row>
    <row r="16" spans="1:282" x14ac:dyDescent="0.25">
      <c r="A16">
        <v>400025</v>
      </c>
      <c r="B16" t="s">
        <v>62</v>
      </c>
      <c r="C16" t="s">
        <v>1838</v>
      </c>
      <c r="D16" t="s">
        <v>3451</v>
      </c>
      <c r="E16" t="s">
        <v>3452</v>
      </c>
      <c r="F16" t="s">
        <v>559</v>
      </c>
      <c r="G16" t="s">
        <v>560</v>
      </c>
      <c r="H16" t="s">
        <v>561</v>
      </c>
      <c r="I16" t="s">
        <v>3453</v>
      </c>
      <c r="J16" t="s">
        <v>10</v>
      </c>
      <c r="K16" t="s">
        <v>10</v>
      </c>
      <c r="L16" t="s">
        <v>525</v>
      </c>
      <c r="M16" t="s">
        <v>3405</v>
      </c>
      <c r="N16" t="s">
        <v>10</v>
      </c>
      <c r="O16" t="s">
        <v>524</v>
      </c>
      <c r="P16">
        <v>664</v>
      </c>
      <c r="Q16" t="s">
        <v>541</v>
      </c>
      <c r="R16" t="s">
        <v>562</v>
      </c>
      <c r="S16" t="s">
        <v>6525</v>
      </c>
      <c r="T16">
        <v>35</v>
      </c>
      <c r="U16">
        <v>4910</v>
      </c>
      <c r="V16" t="s">
        <v>531</v>
      </c>
      <c r="W16">
        <v>271</v>
      </c>
      <c r="X16">
        <v>656</v>
      </c>
      <c r="Y16">
        <v>41</v>
      </c>
      <c r="Z16" s="5" t="s">
        <v>532</v>
      </c>
      <c r="AA16" t="s">
        <v>524</v>
      </c>
      <c r="AB16" t="s">
        <v>533</v>
      </c>
      <c r="AC16" t="s">
        <v>564</v>
      </c>
      <c r="AD16" t="s">
        <v>564</v>
      </c>
      <c r="AE16">
        <v>68</v>
      </c>
      <c r="AF16">
        <v>57.8</v>
      </c>
      <c r="AG16">
        <v>46.6</v>
      </c>
      <c r="AH16">
        <v>4.0999999999999996</v>
      </c>
      <c r="AI16" t="s">
        <v>3410</v>
      </c>
      <c r="AJ16">
        <v>181</v>
      </c>
      <c r="AK16">
        <v>19</v>
      </c>
      <c r="AL16">
        <v>22</v>
      </c>
      <c r="AN16">
        <v>128</v>
      </c>
      <c r="AP16">
        <v>3</v>
      </c>
      <c r="AQ16">
        <v>7</v>
      </c>
      <c r="AR16">
        <v>9</v>
      </c>
      <c r="AS16">
        <v>181</v>
      </c>
      <c r="AT16">
        <v>0.01</v>
      </c>
      <c r="AU16">
        <v>0.01</v>
      </c>
      <c r="AV16">
        <v>0.01</v>
      </c>
      <c r="AW16">
        <v>0.01</v>
      </c>
      <c r="AX16">
        <v>0.01</v>
      </c>
      <c r="AY16">
        <v>0.06</v>
      </c>
      <c r="AZ16">
        <v>0.02</v>
      </c>
      <c r="BA16">
        <v>2.1999999999999999E-2</v>
      </c>
      <c r="BB16">
        <v>0.02</v>
      </c>
      <c r="BC16">
        <v>0.02</v>
      </c>
      <c r="BD16">
        <v>7.0000000000000007E-2</v>
      </c>
      <c r="BE16">
        <v>0.1</v>
      </c>
      <c r="BF16">
        <v>0.24</v>
      </c>
      <c r="BG16">
        <v>0.23</v>
      </c>
      <c r="BH16">
        <v>0.32</v>
      </c>
      <c r="BI16">
        <v>0.17</v>
      </c>
      <c r="BJ16">
        <v>0.28999999999999998</v>
      </c>
      <c r="BK16">
        <v>0.27</v>
      </c>
      <c r="BL16">
        <v>0.02</v>
      </c>
      <c r="BM16">
        <v>0.03</v>
      </c>
      <c r="BN16">
        <v>0.03</v>
      </c>
      <c r="BO16">
        <v>0.02</v>
      </c>
      <c r="BP16">
        <v>0.03</v>
      </c>
      <c r="BQ16">
        <v>0.02</v>
      </c>
      <c r="BR16">
        <v>0.71</v>
      </c>
      <c r="BS16">
        <v>0.71</v>
      </c>
      <c r="BT16">
        <v>0.61</v>
      </c>
      <c r="BU16">
        <v>0.8</v>
      </c>
      <c r="BV16">
        <v>0.61</v>
      </c>
      <c r="BW16">
        <v>0.55000000000000004</v>
      </c>
      <c r="BX16">
        <v>3.68</v>
      </c>
      <c r="BY16">
        <v>3.69</v>
      </c>
      <c r="BZ16">
        <v>3.59</v>
      </c>
      <c r="CA16">
        <v>3.78</v>
      </c>
      <c r="CB16">
        <v>3.53</v>
      </c>
      <c r="CC16">
        <v>3.35</v>
      </c>
      <c r="CD16">
        <v>6.0000000000000001E-3</v>
      </c>
      <c r="CE16">
        <v>6.0000000000000001E-3</v>
      </c>
      <c r="CF16">
        <v>6.0000000000000001E-3</v>
      </c>
      <c r="CG16">
        <v>1.7000000000000001E-2</v>
      </c>
      <c r="CH16">
        <v>6.0000000000000001E-3</v>
      </c>
      <c r="CI16">
        <v>0.01</v>
      </c>
      <c r="CJ16">
        <v>0.02</v>
      </c>
      <c r="CK16">
        <v>0.04</v>
      </c>
      <c r="CL16">
        <v>0.04</v>
      </c>
      <c r="CM16">
        <v>0.03</v>
      </c>
      <c r="CN16">
        <v>0.02</v>
      </c>
      <c r="CO16">
        <v>0.03</v>
      </c>
      <c r="CP16">
        <v>0.02</v>
      </c>
      <c r="CQ16">
        <v>0.03</v>
      </c>
      <c r="CR16">
        <v>0.06</v>
      </c>
      <c r="CS16">
        <v>0.08</v>
      </c>
      <c r="CT16">
        <v>0.11</v>
      </c>
      <c r="CU16">
        <v>0.06</v>
      </c>
      <c r="CV16">
        <v>3.83</v>
      </c>
      <c r="CW16">
        <v>3.79</v>
      </c>
      <c r="CX16">
        <v>3.76</v>
      </c>
      <c r="CY16">
        <v>3.76</v>
      </c>
      <c r="CZ16">
        <v>3.73</v>
      </c>
      <c r="DA16">
        <v>3.63</v>
      </c>
      <c r="DB16">
        <v>3.58</v>
      </c>
      <c r="DC16">
        <v>3.45</v>
      </c>
      <c r="DD16">
        <v>3.58</v>
      </c>
      <c r="DE16">
        <v>0.09</v>
      </c>
      <c r="DF16">
        <v>0.16</v>
      </c>
      <c r="DG16">
        <v>0.17</v>
      </c>
      <c r="DH16">
        <v>0.14000000000000001</v>
      </c>
      <c r="DI16">
        <v>0.18</v>
      </c>
      <c r="DJ16">
        <v>0.23</v>
      </c>
      <c r="DK16">
        <v>0.19</v>
      </c>
      <c r="DL16">
        <v>0.2</v>
      </c>
      <c r="DM16">
        <v>0.17</v>
      </c>
      <c r="DN16">
        <v>0.02</v>
      </c>
      <c r="DO16">
        <v>0.02</v>
      </c>
      <c r="DP16">
        <v>0.02</v>
      </c>
      <c r="DQ16">
        <v>0.02</v>
      </c>
      <c r="DR16">
        <v>0.02</v>
      </c>
      <c r="DS16">
        <v>0.02</v>
      </c>
      <c r="DT16">
        <v>0.03</v>
      </c>
      <c r="DU16">
        <v>0.02</v>
      </c>
      <c r="DV16">
        <v>0.02</v>
      </c>
      <c r="DW16">
        <v>0.86</v>
      </c>
      <c r="DX16">
        <v>0.8</v>
      </c>
      <c r="DY16">
        <v>0.78</v>
      </c>
      <c r="DZ16">
        <v>0.8</v>
      </c>
      <c r="EA16">
        <v>0.76</v>
      </c>
      <c r="EB16">
        <v>0.69</v>
      </c>
      <c r="EC16">
        <v>0.69</v>
      </c>
      <c r="ED16">
        <v>0.63</v>
      </c>
      <c r="EE16">
        <v>0.71</v>
      </c>
      <c r="EF16">
        <v>0.4</v>
      </c>
      <c r="EG16">
        <v>0.01</v>
      </c>
      <c r="EH16">
        <v>0.02</v>
      </c>
      <c r="EI16">
        <v>0.03</v>
      </c>
      <c r="EJ16">
        <v>0.02</v>
      </c>
      <c r="EK16">
        <v>0.03</v>
      </c>
      <c r="EL16">
        <v>0.13</v>
      </c>
      <c r="EM16">
        <v>0.03</v>
      </c>
      <c r="EN16">
        <v>0.02</v>
      </c>
      <c r="EO16">
        <v>0.35</v>
      </c>
      <c r="EP16">
        <v>0.04</v>
      </c>
      <c r="EQ16">
        <v>3.9E-2</v>
      </c>
      <c r="ER16">
        <v>0.05</v>
      </c>
      <c r="ES16">
        <v>2.8000000000000001E-2</v>
      </c>
      <c r="ET16">
        <v>0.04</v>
      </c>
      <c r="EU16">
        <v>0.14000000000000001</v>
      </c>
      <c r="EV16">
        <v>0.04</v>
      </c>
      <c r="EW16">
        <v>7.0000000000000007E-2</v>
      </c>
      <c r="EX16">
        <v>0.105</v>
      </c>
      <c r="EY16">
        <v>0.27</v>
      </c>
      <c r="EZ16">
        <v>0.32</v>
      </c>
      <c r="FA16">
        <v>0.28000000000000003</v>
      </c>
      <c r="FB16">
        <v>0.3</v>
      </c>
      <c r="FC16">
        <v>0.31</v>
      </c>
      <c r="FD16">
        <v>0.34</v>
      </c>
      <c r="FE16">
        <v>0.37</v>
      </c>
      <c r="FF16">
        <v>0.38</v>
      </c>
      <c r="FG16">
        <v>0.12</v>
      </c>
      <c r="FH16">
        <v>0.67</v>
      </c>
      <c r="FI16">
        <v>0.6</v>
      </c>
      <c r="FJ16">
        <v>0.62</v>
      </c>
      <c r="FK16">
        <v>0.62</v>
      </c>
      <c r="FL16">
        <v>0.59</v>
      </c>
      <c r="FM16">
        <v>0.33</v>
      </c>
      <c r="FN16">
        <v>0.52</v>
      </c>
      <c r="FO16">
        <v>0.5</v>
      </c>
      <c r="FP16">
        <v>0.03</v>
      </c>
      <c r="FQ16">
        <v>0.02</v>
      </c>
      <c r="FR16">
        <v>0.03</v>
      </c>
      <c r="FS16">
        <v>0.02</v>
      </c>
      <c r="FT16">
        <v>0.03</v>
      </c>
      <c r="FU16">
        <v>0.02</v>
      </c>
      <c r="FV16">
        <v>0.06</v>
      </c>
      <c r="FW16">
        <v>0.04</v>
      </c>
      <c r="FX16">
        <v>0.03</v>
      </c>
      <c r="FY16">
        <v>1.94</v>
      </c>
      <c r="FZ16">
        <v>3.63</v>
      </c>
      <c r="GA16">
        <v>3.54</v>
      </c>
      <c r="GB16">
        <v>3.53</v>
      </c>
      <c r="GC16">
        <v>3.58</v>
      </c>
      <c r="GD16">
        <v>3.5</v>
      </c>
      <c r="GE16">
        <v>2.94</v>
      </c>
      <c r="GF16">
        <v>3.43</v>
      </c>
      <c r="GG16">
        <v>3.41</v>
      </c>
      <c r="GH16">
        <v>8.77</v>
      </c>
      <c r="GI16">
        <v>0.02</v>
      </c>
      <c r="GJ16">
        <v>1.7000000000000001E-2</v>
      </c>
      <c r="GK16">
        <v>6.0000000000000001E-3</v>
      </c>
      <c r="GL16">
        <v>0.01</v>
      </c>
      <c r="GM16">
        <v>0.04</v>
      </c>
      <c r="GN16">
        <v>0.02</v>
      </c>
      <c r="GO16">
        <v>0.06</v>
      </c>
      <c r="GP16">
        <v>0.09</v>
      </c>
      <c r="GQ16">
        <v>0.18</v>
      </c>
      <c r="GR16">
        <v>0.52</v>
      </c>
      <c r="GS16">
        <v>0.05</v>
      </c>
      <c r="GT16">
        <v>0.4</v>
      </c>
      <c r="GU16">
        <v>0.61</v>
      </c>
      <c r="GV16">
        <v>0.13</v>
      </c>
      <c r="GW16">
        <v>0.24</v>
      </c>
      <c r="GX16">
        <v>0.16600000000000001</v>
      </c>
      <c r="GY16">
        <v>0.2</v>
      </c>
      <c r="GZ16">
        <v>9.9000000000000005E-2</v>
      </c>
      <c r="HA16">
        <v>4.3999999999999997E-2</v>
      </c>
      <c r="HB16">
        <v>0.27</v>
      </c>
      <c r="HC16">
        <v>0.16</v>
      </c>
      <c r="HD16">
        <v>0.08</v>
      </c>
      <c r="HE16">
        <v>0.35</v>
      </c>
      <c r="HF16">
        <v>0.1</v>
      </c>
      <c r="HG16">
        <v>0.1</v>
      </c>
      <c r="HH16">
        <v>0.05</v>
      </c>
      <c r="HI16">
        <v>0.01</v>
      </c>
      <c r="HJ16">
        <v>0.02</v>
      </c>
      <c r="HK16">
        <v>0.09</v>
      </c>
      <c r="HL16">
        <v>0.04</v>
      </c>
      <c r="HM16">
        <v>0.08</v>
      </c>
      <c r="HN16">
        <v>0.02</v>
      </c>
      <c r="HO16">
        <v>0.41</v>
      </c>
      <c r="HP16">
        <v>0.28999999999999998</v>
      </c>
      <c r="HQ16">
        <v>0.31</v>
      </c>
      <c r="HR16">
        <v>0.45</v>
      </c>
      <c r="HS16">
        <v>0.45</v>
      </c>
      <c r="HT16">
        <v>0.4</v>
      </c>
      <c r="HU16">
        <v>0.53</v>
      </c>
      <c r="HV16">
        <v>0.36</v>
      </c>
      <c r="HW16">
        <v>0.33</v>
      </c>
      <c r="HX16">
        <v>0.45</v>
      </c>
      <c r="HY16">
        <v>0.37</v>
      </c>
      <c r="HZ16">
        <v>0.52</v>
      </c>
      <c r="IA16">
        <v>0.02</v>
      </c>
      <c r="IB16">
        <v>0.24</v>
      </c>
      <c r="IC16">
        <v>0.18</v>
      </c>
      <c r="ID16">
        <v>0.02</v>
      </c>
      <c r="IE16">
        <v>0.05</v>
      </c>
      <c r="IF16">
        <v>1.0999999999999999E-2</v>
      </c>
      <c r="IG16">
        <v>1.0999999999999999E-2</v>
      </c>
      <c r="IH16">
        <v>0.04</v>
      </c>
      <c r="II16">
        <v>0.06</v>
      </c>
      <c r="IJ16">
        <v>0.01</v>
      </c>
      <c r="IK16">
        <v>1.0999999999999999E-2</v>
      </c>
      <c r="IL16">
        <v>6.0000000000000001E-3</v>
      </c>
      <c r="IM16">
        <v>0.02</v>
      </c>
      <c r="IN16">
        <v>0.04</v>
      </c>
      <c r="IO16">
        <v>0.04</v>
      </c>
      <c r="IP16">
        <v>0.03</v>
      </c>
      <c r="IQ16">
        <v>0.04</v>
      </c>
      <c r="IR16">
        <v>0.03</v>
      </c>
      <c r="IS16">
        <v>0.01</v>
      </c>
      <c r="IT16">
        <v>0.3</v>
      </c>
      <c r="IU16">
        <v>0.1</v>
      </c>
      <c r="IV16">
        <v>0.01</v>
      </c>
      <c r="IW16">
        <v>0.14000000000000001</v>
      </c>
      <c r="IX16">
        <v>0.13</v>
      </c>
      <c r="IY16">
        <v>0.41</v>
      </c>
      <c r="IZ16">
        <v>0.5</v>
      </c>
      <c r="JA16">
        <v>0.12</v>
      </c>
      <c r="JB16">
        <v>0.43</v>
      </c>
      <c r="JC16">
        <v>0.36</v>
      </c>
      <c r="JD16">
        <v>0.12</v>
      </c>
      <c r="JE16">
        <v>0.22</v>
      </c>
      <c r="JF16">
        <v>0.28999999999999998</v>
      </c>
      <c r="JG16">
        <v>0.2</v>
      </c>
      <c r="JH16">
        <v>0.48</v>
      </c>
      <c r="JI16">
        <v>0.14000000000000001</v>
      </c>
      <c r="JJ16">
        <v>0.14000000000000001</v>
      </c>
      <c r="JK16">
        <v>0.55000000000000004</v>
      </c>
      <c r="JL16">
        <v>0.2</v>
      </c>
      <c r="JM16">
        <v>0.03</v>
      </c>
      <c r="JN16">
        <v>0.03</v>
      </c>
      <c r="JO16">
        <v>0.04</v>
      </c>
      <c r="JP16">
        <v>0.03</v>
      </c>
      <c r="JQ16">
        <v>0.03</v>
      </c>
      <c r="JR16">
        <v>3.34</v>
      </c>
      <c r="JS16">
        <v>2.1</v>
      </c>
      <c r="JT16">
        <v>2.4300000000000002</v>
      </c>
      <c r="JU16">
        <v>3.43</v>
      </c>
      <c r="JV16">
        <v>2.4900000000000002</v>
      </c>
    </row>
    <row r="17" spans="1:282" x14ac:dyDescent="0.25">
      <c r="A17">
        <v>400026</v>
      </c>
      <c r="B17" t="s">
        <v>1840</v>
      </c>
      <c r="C17" t="s">
        <v>1839</v>
      </c>
      <c r="D17" t="s">
        <v>3454</v>
      </c>
      <c r="E17" t="s">
        <v>3455</v>
      </c>
      <c r="F17" t="s">
        <v>1841</v>
      </c>
      <c r="G17" t="s">
        <v>1842</v>
      </c>
      <c r="H17" t="s">
        <v>1843</v>
      </c>
      <c r="I17" t="s">
        <v>3456</v>
      </c>
      <c r="J17" t="s">
        <v>10</v>
      </c>
      <c r="K17" t="s">
        <v>10</v>
      </c>
      <c r="L17" t="s">
        <v>525</v>
      </c>
      <c r="M17" t="s">
        <v>3399</v>
      </c>
      <c r="N17" t="s">
        <v>10</v>
      </c>
      <c r="O17" t="s">
        <v>524</v>
      </c>
      <c r="P17">
        <v>576</v>
      </c>
      <c r="Q17" t="s">
        <v>566</v>
      </c>
      <c r="R17" t="s">
        <v>565</v>
      </c>
      <c r="S17" t="s">
        <v>6525</v>
      </c>
      <c r="T17">
        <v>49</v>
      </c>
      <c r="U17">
        <v>4914</v>
      </c>
      <c r="V17" t="s">
        <v>531</v>
      </c>
      <c r="W17">
        <v>359</v>
      </c>
      <c r="X17">
        <v>563</v>
      </c>
      <c r="Y17">
        <v>64</v>
      </c>
      <c r="Z17" s="5" t="s">
        <v>924</v>
      </c>
      <c r="AA17" t="s">
        <v>524</v>
      </c>
      <c r="AB17" t="s">
        <v>533</v>
      </c>
      <c r="AC17" t="s">
        <v>533</v>
      </c>
      <c r="AD17" t="s">
        <v>533</v>
      </c>
      <c r="AE17">
        <v>65.3</v>
      </c>
      <c r="AF17">
        <v>67.599999999999994</v>
      </c>
      <c r="AG17">
        <v>79.5</v>
      </c>
      <c r="AH17">
        <v>6.4</v>
      </c>
      <c r="AI17" t="s">
        <v>3410</v>
      </c>
      <c r="AJ17">
        <v>289</v>
      </c>
      <c r="AK17">
        <v>1</v>
      </c>
      <c r="AL17">
        <v>284</v>
      </c>
      <c r="AN17">
        <v>3</v>
      </c>
      <c r="AQ17">
        <v>1</v>
      </c>
      <c r="AR17">
        <v>2</v>
      </c>
      <c r="AS17">
        <v>289</v>
      </c>
      <c r="AT17">
        <v>0.01</v>
      </c>
      <c r="AU17">
        <v>0.01</v>
      </c>
      <c r="AV17">
        <v>0</v>
      </c>
      <c r="AW17">
        <v>0</v>
      </c>
      <c r="AX17">
        <v>0.02</v>
      </c>
      <c r="AY17">
        <v>0.04</v>
      </c>
      <c r="AZ17">
        <v>0.05</v>
      </c>
      <c r="BA17">
        <v>4.2000000000000003E-2</v>
      </c>
      <c r="BB17">
        <v>0.06</v>
      </c>
      <c r="BC17">
        <v>0.01</v>
      </c>
      <c r="BD17">
        <v>0.09</v>
      </c>
      <c r="BE17">
        <v>0.12</v>
      </c>
      <c r="BF17">
        <v>0.24</v>
      </c>
      <c r="BG17">
        <v>0.22</v>
      </c>
      <c r="BH17">
        <v>0.27</v>
      </c>
      <c r="BI17">
        <v>0.14000000000000001</v>
      </c>
      <c r="BJ17">
        <v>0.33</v>
      </c>
      <c r="BK17">
        <v>0.36</v>
      </c>
      <c r="BL17">
        <v>0.01</v>
      </c>
      <c r="BM17">
        <v>0</v>
      </c>
      <c r="BN17">
        <v>0.01</v>
      </c>
      <c r="BO17">
        <v>0.01</v>
      </c>
      <c r="BP17">
        <v>0.01</v>
      </c>
      <c r="BQ17">
        <v>0.01</v>
      </c>
      <c r="BR17">
        <v>0.7</v>
      </c>
      <c r="BS17">
        <v>0.73</v>
      </c>
      <c r="BT17">
        <v>0.67</v>
      </c>
      <c r="BU17">
        <v>0.84</v>
      </c>
      <c r="BV17">
        <v>0.55000000000000004</v>
      </c>
      <c r="BW17">
        <v>0.47</v>
      </c>
      <c r="BX17">
        <v>3.64</v>
      </c>
      <c r="BY17">
        <v>3.68</v>
      </c>
      <c r="BZ17">
        <v>3.62</v>
      </c>
      <c r="CA17">
        <v>3.84</v>
      </c>
      <c r="CB17">
        <v>3.42</v>
      </c>
      <c r="CC17">
        <v>3.27</v>
      </c>
      <c r="CD17">
        <v>3.0000000000000001E-3</v>
      </c>
      <c r="CE17">
        <v>3.0000000000000001E-3</v>
      </c>
      <c r="CF17">
        <v>3.0000000000000001E-3</v>
      </c>
      <c r="CG17">
        <v>7.0000000000000001E-3</v>
      </c>
      <c r="CH17">
        <v>3.0000000000000001E-3</v>
      </c>
      <c r="CI17">
        <v>0.01</v>
      </c>
      <c r="CJ17">
        <v>0</v>
      </c>
      <c r="CK17">
        <v>0.04</v>
      </c>
      <c r="CL17">
        <v>0.01</v>
      </c>
      <c r="CM17">
        <v>0.01</v>
      </c>
      <c r="CN17">
        <v>0.01</v>
      </c>
      <c r="CO17">
        <v>0.02</v>
      </c>
      <c r="CP17">
        <v>0.02</v>
      </c>
      <c r="CQ17">
        <v>0.01</v>
      </c>
      <c r="CR17">
        <v>0.09</v>
      </c>
      <c r="CS17">
        <v>0.04</v>
      </c>
      <c r="CT17">
        <v>7.0000000000000007E-2</v>
      </c>
      <c r="CU17">
        <v>7.0000000000000007E-2</v>
      </c>
      <c r="CV17">
        <v>3.87</v>
      </c>
      <c r="CW17">
        <v>3.84</v>
      </c>
      <c r="CX17">
        <v>3.83</v>
      </c>
      <c r="CY17">
        <v>3.84</v>
      </c>
      <c r="CZ17">
        <v>3.78</v>
      </c>
      <c r="DA17">
        <v>3.53</v>
      </c>
      <c r="DB17">
        <v>3.73</v>
      </c>
      <c r="DC17">
        <v>3.56</v>
      </c>
      <c r="DD17">
        <v>3.63</v>
      </c>
      <c r="DE17">
        <v>0.09</v>
      </c>
      <c r="DF17">
        <v>0.12</v>
      </c>
      <c r="DG17">
        <v>0.12</v>
      </c>
      <c r="DH17">
        <v>0.1</v>
      </c>
      <c r="DI17">
        <v>0.18</v>
      </c>
      <c r="DJ17">
        <v>0.27</v>
      </c>
      <c r="DK17">
        <v>0.18</v>
      </c>
      <c r="DL17">
        <v>0.17</v>
      </c>
      <c r="DM17">
        <v>0.19</v>
      </c>
      <c r="DN17">
        <v>0.01</v>
      </c>
      <c r="DO17">
        <v>0.01</v>
      </c>
      <c r="DP17">
        <v>0.01</v>
      </c>
      <c r="DQ17">
        <v>0.01</v>
      </c>
      <c r="DR17">
        <v>0.01</v>
      </c>
      <c r="DS17">
        <v>0.01</v>
      </c>
      <c r="DT17">
        <v>0.01</v>
      </c>
      <c r="DU17">
        <v>0.01</v>
      </c>
      <c r="DV17">
        <v>0.01</v>
      </c>
      <c r="DW17">
        <v>0.89</v>
      </c>
      <c r="DX17">
        <v>0.85</v>
      </c>
      <c r="DY17">
        <v>0.85</v>
      </c>
      <c r="DZ17">
        <v>0.87</v>
      </c>
      <c r="EA17">
        <v>0.8</v>
      </c>
      <c r="EB17">
        <v>0.63</v>
      </c>
      <c r="EC17">
        <v>0.76</v>
      </c>
      <c r="ED17">
        <v>0.71</v>
      </c>
      <c r="EE17">
        <v>0.72</v>
      </c>
      <c r="EF17">
        <v>0.56999999999999995</v>
      </c>
      <c r="EG17">
        <v>0</v>
      </c>
      <c r="EH17">
        <v>0.01</v>
      </c>
      <c r="EI17">
        <v>0.01</v>
      </c>
      <c r="EJ17">
        <v>0</v>
      </c>
      <c r="EK17">
        <v>0.01</v>
      </c>
      <c r="EL17">
        <v>0.08</v>
      </c>
      <c r="EM17">
        <v>0.02</v>
      </c>
      <c r="EN17">
        <v>0</v>
      </c>
      <c r="EO17">
        <v>0.28000000000000003</v>
      </c>
      <c r="EP17">
        <v>0.04</v>
      </c>
      <c r="EQ17">
        <v>3.7999999999999999E-2</v>
      </c>
      <c r="ER17">
        <v>0.11</v>
      </c>
      <c r="ES17">
        <v>4.2000000000000003E-2</v>
      </c>
      <c r="ET17">
        <v>0.08</v>
      </c>
      <c r="EU17">
        <v>0.16</v>
      </c>
      <c r="EV17">
        <v>0.12</v>
      </c>
      <c r="EW17">
        <v>7.0000000000000007E-2</v>
      </c>
      <c r="EX17">
        <v>5.5E-2</v>
      </c>
      <c r="EY17">
        <v>0.28000000000000003</v>
      </c>
      <c r="EZ17">
        <v>0.33</v>
      </c>
      <c r="FA17">
        <v>0.31</v>
      </c>
      <c r="FB17">
        <v>0.26</v>
      </c>
      <c r="FC17">
        <v>0.33</v>
      </c>
      <c r="FD17">
        <v>0.33</v>
      </c>
      <c r="FE17">
        <v>0.25</v>
      </c>
      <c r="FF17">
        <v>0.33</v>
      </c>
      <c r="FG17">
        <v>0.09</v>
      </c>
      <c r="FH17">
        <v>0.67</v>
      </c>
      <c r="FI17">
        <v>0.61</v>
      </c>
      <c r="FJ17">
        <v>0.55000000000000004</v>
      </c>
      <c r="FK17">
        <v>0.69</v>
      </c>
      <c r="FL17">
        <v>0.56999999999999995</v>
      </c>
      <c r="FM17">
        <v>0.38</v>
      </c>
      <c r="FN17">
        <v>0.6</v>
      </c>
      <c r="FO17">
        <v>0.59</v>
      </c>
      <c r="FP17">
        <v>0</v>
      </c>
      <c r="FQ17">
        <v>0</v>
      </c>
      <c r="FR17">
        <v>0.01</v>
      </c>
      <c r="FS17">
        <v>0.01</v>
      </c>
      <c r="FT17">
        <v>0.01</v>
      </c>
      <c r="FU17">
        <v>0.02</v>
      </c>
      <c r="FV17">
        <v>0.06</v>
      </c>
      <c r="FW17">
        <v>0.01</v>
      </c>
      <c r="FX17">
        <v>0.01</v>
      </c>
      <c r="FY17">
        <v>1.67</v>
      </c>
      <c r="FZ17">
        <v>3.63</v>
      </c>
      <c r="GA17">
        <v>3.56</v>
      </c>
      <c r="GB17">
        <v>3.42</v>
      </c>
      <c r="GC17">
        <v>3.66</v>
      </c>
      <c r="GD17">
        <v>3.48</v>
      </c>
      <c r="GE17">
        <v>3.07</v>
      </c>
      <c r="GF17">
        <v>3.44</v>
      </c>
      <c r="GG17">
        <v>3.52</v>
      </c>
      <c r="GH17">
        <v>8.6</v>
      </c>
      <c r="GI17">
        <v>0.01</v>
      </c>
      <c r="GJ17">
        <v>0</v>
      </c>
      <c r="GK17">
        <v>2.4E-2</v>
      </c>
      <c r="GL17">
        <v>0.01</v>
      </c>
      <c r="GM17">
        <v>0.03</v>
      </c>
      <c r="GN17">
        <v>0.03</v>
      </c>
      <c r="GO17">
        <v>0.1</v>
      </c>
      <c r="GP17">
        <v>0.15</v>
      </c>
      <c r="GQ17">
        <v>0.18</v>
      </c>
      <c r="GR17">
        <v>0.44</v>
      </c>
      <c r="GS17">
        <v>0.02</v>
      </c>
      <c r="GT17">
        <v>0.69</v>
      </c>
      <c r="GU17">
        <v>0.73</v>
      </c>
      <c r="GV17">
        <v>0.13</v>
      </c>
      <c r="GW17">
        <v>0.13</v>
      </c>
      <c r="GX17">
        <v>0.1</v>
      </c>
      <c r="GY17">
        <v>0.23</v>
      </c>
      <c r="GZ17">
        <v>6.2E-2</v>
      </c>
      <c r="HA17">
        <v>3.7999999999999999E-2</v>
      </c>
      <c r="HB17">
        <v>0.32</v>
      </c>
      <c r="HC17">
        <v>0.06</v>
      </c>
      <c r="HD17">
        <v>0.06</v>
      </c>
      <c r="HE17">
        <v>0.28999999999999998</v>
      </c>
      <c r="HF17">
        <v>0.06</v>
      </c>
      <c r="HG17">
        <v>7.0000000000000007E-2</v>
      </c>
      <c r="HH17">
        <v>0.02</v>
      </c>
      <c r="HI17">
        <v>0</v>
      </c>
      <c r="HJ17">
        <v>0</v>
      </c>
      <c r="HK17">
        <v>0</v>
      </c>
      <c r="HL17">
        <v>7.0000000000000007E-2</v>
      </c>
      <c r="HM17">
        <v>0.02</v>
      </c>
      <c r="HN17">
        <v>0</v>
      </c>
      <c r="HO17">
        <v>0.19</v>
      </c>
      <c r="HP17">
        <v>0.19</v>
      </c>
      <c r="HQ17">
        <v>0.23</v>
      </c>
      <c r="HR17">
        <v>0.3</v>
      </c>
      <c r="HS17">
        <v>0.34</v>
      </c>
      <c r="HT17">
        <v>0.23</v>
      </c>
      <c r="HU17">
        <v>0.77</v>
      </c>
      <c r="HV17">
        <v>0.52</v>
      </c>
      <c r="HW17">
        <v>0.54</v>
      </c>
      <c r="HX17">
        <v>0.41</v>
      </c>
      <c r="HY17">
        <v>0.56000000000000005</v>
      </c>
      <c r="HZ17">
        <v>0.74</v>
      </c>
      <c r="IA17">
        <v>0</v>
      </c>
      <c r="IB17">
        <v>0.27</v>
      </c>
      <c r="IC17">
        <v>0.21</v>
      </c>
      <c r="ID17">
        <v>0.2</v>
      </c>
      <c r="IE17">
        <v>0.06</v>
      </c>
      <c r="IF17">
        <v>3.0000000000000001E-3</v>
      </c>
      <c r="IG17">
        <v>0</v>
      </c>
      <c r="IH17">
        <v>0.01</v>
      </c>
      <c r="II17">
        <v>0</v>
      </c>
      <c r="IJ17">
        <v>0.01</v>
      </c>
      <c r="IK17">
        <v>0.01</v>
      </c>
      <c r="IL17">
        <v>0</v>
      </c>
      <c r="IM17">
        <v>0.03</v>
      </c>
      <c r="IN17">
        <v>0.01</v>
      </c>
      <c r="IO17">
        <v>0.02</v>
      </c>
      <c r="IP17">
        <v>0.02</v>
      </c>
      <c r="IQ17">
        <v>0.01</v>
      </c>
      <c r="IR17">
        <v>0.02</v>
      </c>
      <c r="IS17">
        <v>0</v>
      </c>
      <c r="IT17">
        <v>0.25</v>
      </c>
      <c r="IU17">
        <v>0.11</v>
      </c>
      <c r="IV17">
        <v>0</v>
      </c>
      <c r="IW17">
        <v>0.17</v>
      </c>
      <c r="IX17">
        <v>0.06</v>
      </c>
      <c r="IY17">
        <v>0.3</v>
      </c>
      <c r="IZ17">
        <v>0.36</v>
      </c>
      <c r="JA17">
        <v>0.11</v>
      </c>
      <c r="JB17">
        <v>0.48</v>
      </c>
      <c r="JC17">
        <v>0.28000000000000003</v>
      </c>
      <c r="JD17">
        <v>0.22</v>
      </c>
      <c r="JE17">
        <v>0.3</v>
      </c>
      <c r="JF17">
        <v>0.26</v>
      </c>
      <c r="JG17">
        <v>0.19</v>
      </c>
      <c r="JH17">
        <v>0.64</v>
      </c>
      <c r="JI17">
        <v>0.22</v>
      </c>
      <c r="JJ17">
        <v>0.21</v>
      </c>
      <c r="JK17">
        <v>0.61</v>
      </c>
      <c r="JL17">
        <v>0.15</v>
      </c>
      <c r="JM17">
        <v>0.01</v>
      </c>
      <c r="JN17">
        <v>0.01</v>
      </c>
      <c r="JO17">
        <v>0.01</v>
      </c>
      <c r="JP17">
        <v>0.02</v>
      </c>
      <c r="JQ17">
        <v>0.01</v>
      </c>
      <c r="JR17">
        <v>3.59</v>
      </c>
      <c r="JS17">
        <v>2.41</v>
      </c>
      <c r="JT17">
        <v>2.64</v>
      </c>
      <c r="JU17">
        <v>3.51</v>
      </c>
      <c r="JV17">
        <v>2.31</v>
      </c>
    </row>
    <row r="18" spans="1:282" x14ac:dyDescent="0.25">
      <c r="A18">
        <v>400027</v>
      </c>
      <c r="B18" t="s">
        <v>63</v>
      </c>
      <c r="C18" t="s">
        <v>1844</v>
      </c>
      <c r="D18" t="s">
        <v>3457</v>
      </c>
      <c r="E18" t="s">
        <v>3458</v>
      </c>
      <c r="F18" t="s">
        <v>567</v>
      </c>
      <c r="G18" t="s">
        <v>568</v>
      </c>
      <c r="H18" t="s">
        <v>569</v>
      </c>
      <c r="I18" t="s">
        <v>3459</v>
      </c>
      <c r="J18" t="s">
        <v>10</v>
      </c>
      <c r="K18" t="s">
        <v>10</v>
      </c>
      <c r="L18" t="s">
        <v>525</v>
      </c>
      <c r="M18" t="s">
        <v>3405</v>
      </c>
      <c r="N18" t="s">
        <v>10</v>
      </c>
      <c r="O18" t="s">
        <v>524</v>
      </c>
      <c r="P18">
        <v>522</v>
      </c>
      <c r="Q18" t="s">
        <v>541</v>
      </c>
      <c r="R18" t="s">
        <v>544</v>
      </c>
      <c r="S18" t="s">
        <v>6525</v>
      </c>
      <c r="T18">
        <v>31</v>
      </c>
      <c r="U18">
        <v>4913</v>
      </c>
      <c r="V18" t="s">
        <v>531</v>
      </c>
      <c r="W18">
        <v>40</v>
      </c>
      <c r="X18">
        <v>521</v>
      </c>
      <c r="Y18">
        <v>8</v>
      </c>
      <c r="Z18" s="5" t="s">
        <v>3460</v>
      </c>
      <c r="AA18" t="s">
        <v>524</v>
      </c>
      <c r="AB18" t="s">
        <v>534</v>
      </c>
      <c r="AC18" t="s">
        <v>533</v>
      </c>
      <c r="AD18" t="s">
        <v>564</v>
      </c>
      <c r="AE18">
        <v>80.3</v>
      </c>
      <c r="AF18">
        <v>68.3</v>
      </c>
      <c r="AG18">
        <v>45.8</v>
      </c>
      <c r="AH18">
        <v>0.8</v>
      </c>
      <c r="AI18" t="s">
        <v>3410</v>
      </c>
      <c r="AJ18">
        <v>28</v>
      </c>
      <c r="AK18">
        <v>8</v>
      </c>
      <c r="AL18">
        <v>1</v>
      </c>
      <c r="AM18">
        <v>1</v>
      </c>
      <c r="AN18">
        <v>12</v>
      </c>
      <c r="AQ18">
        <v>1</v>
      </c>
      <c r="AR18">
        <v>5</v>
      </c>
      <c r="AS18">
        <v>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0.04</v>
      </c>
      <c r="BA18">
        <v>0</v>
      </c>
      <c r="BB18">
        <v>0</v>
      </c>
      <c r="BC18">
        <v>0</v>
      </c>
      <c r="BD18">
        <v>0</v>
      </c>
      <c r="BE18">
        <v>7.0000000000000007E-2</v>
      </c>
      <c r="BF18">
        <v>0.28999999999999998</v>
      </c>
      <c r="BG18">
        <v>0.36</v>
      </c>
      <c r="BH18">
        <v>0.18</v>
      </c>
      <c r="BI18">
        <v>7.0000000000000007E-2</v>
      </c>
      <c r="BJ18">
        <v>0.28999999999999998</v>
      </c>
      <c r="BK18">
        <v>0.36</v>
      </c>
      <c r="BL18">
        <v>7.0000000000000007E-2</v>
      </c>
      <c r="BM18">
        <v>7.0000000000000007E-2</v>
      </c>
      <c r="BN18">
        <v>7.0000000000000007E-2</v>
      </c>
      <c r="BO18">
        <v>7.0000000000000007E-2</v>
      </c>
      <c r="BP18">
        <v>7.0000000000000007E-2</v>
      </c>
      <c r="BQ18">
        <v>7.0000000000000007E-2</v>
      </c>
      <c r="BR18">
        <v>0.61</v>
      </c>
      <c r="BS18">
        <v>0.56999999999999995</v>
      </c>
      <c r="BT18">
        <v>0.75</v>
      </c>
      <c r="BU18">
        <v>0.86</v>
      </c>
      <c r="BV18">
        <v>0.64</v>
      </c>
      <c r="BW18">
        <v>0.5</v>
      </c>
      <c r="BX18">
        <v>3.62</v>
      </c>
      <c r="BY18">
        <v>3.62</v>
      </c>
      <c r="BZ18">
        <v>3.81</v>
      </c>
      <c r="CA18">
        <v>3.92</v>
      </c>
      <c r="CB18">
        <v>3.69</v>
      </c>
      <c r="CC18">
        <v>3.46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0.04</v>
      </c>
      <c r="CJ18">
        <v>0</v>
      </c>
      <c r="CK18">
        <v>0.04</v>
      </c>
      <c r="CL18">
        <v>0.04</v>
      </c>
      <c r="CM18">
        <v>0</v>
      </c>
      <c r="CN18">
        <v>0</v>
      </c>
      <c r="CO18">
        <v>0</v>
      </c>
      <c r="CP18">
        <v>0</v>
      </c>
      <c r="CQ18">
        <v>0.04</v>
      </c>
      <c r="CR18">
        <v>0.04</v>
      </c>
      <c r="CS18">
        <v>0.04</v>
      </c>
      <c r="CT18">
        <v>0</v>
      </c>
      <c r="CU18">
        <v>0.04</v>
      </c>
      <c r="CV18">
        <v>3.92</v>
      </c>
      <c r="CW18">
        <v>3.85</v>
      </c>
      <c r="CX18">
        <v>3.77</v>
      </c>
      <c r="CY18">
        <v>3.81</v>
      </c>
      <c r="CZ18">
        <v>3.81</v>
      </c>
      <c r="DA18">
        <v>3.54</v>
      </c>
      <c r="DB18">
        <v>3.58</v>
      </c>
      <c r="DC18">
        <v>3.73</v>
      </c>
      <c r="DD18">
        <v>3.46</v>
      </c>
      <c r="DE18">
        <v>7.0000000000000007E-2</v>
      </c>
      <c r="DF18">
        <v>0.14000000000000001</v>
      </c>
      <c r="DG18">
        <v>0.21</v>
      </c>
      <c r="DH18">
        <v>0.18</v>
      </c>
      <c r="DI18">
        <v>0.11</v>
      </c>
      <c r="DJ18">
        <v>0.25</v>
      </c>
      <c r="DK18">
        <v>0.32</v>
      </c>
      <c r="DL18">
        <v>0.14000000000000001</v>
      </c>
      <c r="DM18">
        <v>0.32</v>
      </c>
      <c r="DN18">
        <v>7.0000000000000007E-2</v>
      </c>
      <c r="DO18">
        <v>7.0000000000000007E-2</v>
      </c>
      <c r="DP18">
        <v>7.0000000000000007E-2</v>
      </c>
      <c r="DQ18">
        <v>7.0000000000000007E-2</v>
      </c>
      <c r="DR18">
        <v>7.0000000000000007E-2</v>
      </c>
      <c r="DS18">
        <v>7.0000000000000007E-2</v>
      </c>
      <c r="DT18">
        <v>7.0000000000000007E-2</v>
      </c>
      <c r="DU18">
        <v>7.0000000000000007E-2</v>
      </c>
      <c r="DV18">
        <v>7.0000000000000007E-2</v>
      </c>
      <c r="DW18">
        <v>0.86</v>
      </c>
      <c r="DX18">
        <v>0.79</v>
      </c>
      <c r="DY18">
        <v>0.71</v>
      </c>
      <c r="DZ18">
        <v>0.75</v>
      </c>
      <c r="EA18">
        <v>0.79</v>
      </c>
      <c r="EB18">
        <v>0.61</v>
      </c>
      <c r="EC18">
        <v>0.56999999999999995</v>
      </c>
      <c r="ED18">
        <v>0.75</v>
      </c>
      <c r="EE18">
        <v>0.54</v>
      </c>
      <c r="EF18">
        <v>0.5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0.18</v>
      </c>
      <c r="EM18">
        <v>0.04</v>
      </c>
      <c r="EN18">
        <v>0</v>
      </c>
      <c r="EO18">
        <v>0.36</v>
      </c>
      <c r="EP18">
        <v>0</v>
      </c>
      <c r="EQ18">
        <v>0</v>
      </c>
      <c r="ER18">
        <v>7.0000000000000007E-2</v>
      </c>
      <c r="ES18">
        <v>3.5999999999999997E-2</v>
      </c>
      <c r="ET18">
        <v>0.04</v>
      </c>
      <c r="EU18">
        <v>0.18</v>
      </c>
      <c r="EV18">
        <v>0.04</v>
      </c>
      <c r="EW18">
        <v>0</v>
      </c>
      <c r="EX18">
        <v>3.5999999999999997E-2</v>
      </c>
      <c r="EY18">
        <v>0.18</v>
      </c>
      <c r="EZ18">
        <v>0.25</v>
      </c>
      <c r="FA18">
        <v>0.14000000000000001</v>
      </c>
      <c r="FB18">
        <v>0.11</v>
      </c>
      <c r="FC18">
        <v>0.21</v>
      </c>
      <c r="FD18">
        <v>0.32</v>
      </c>
      <c r="FE18">
        <v>0.32</v>
      </c>
      <c r="FF18">
        <v>0.28999999999999998</v>
      </c>
      <c r="FG18">
        <v>0.04</v>
      </c>
      <c r="FH18">
        <v>0.75</v>
      </c>
      <c r="FI18">
        <v>0.68</v>
      </c>
      <c r="FJ18">
        <v>0.71</v>
      </c>
      <c r="FK18">
        <v>0.79</v>
      </c>
      <c r="FL18">
        <v>0.68</v>
      </c>
      <c r="FM18">
        <v>0.25</v>
      </c>
      <c r="FN18">
        <v>0.54</v>
      </c>
      <c r="FO18">
        <v>0.64</v>
      </c>
      <c r="FP18">
        <v>7.0000000000000007E-2</v>
      </c>
      <c r="FQ18">
        <v>7.0000000000000007E-2</v>
      </c>
      <c r="FR18">
        <v>7.0000000000000007E-2</v>
      </c>
      <c r="FS18">
        <v>7.0000000000000007E-2</v>
      </c>
      <c r="FT18">
        <v>7.0000000000000007E-2</v>
      </c>
      <c r="FU18">
        <v>7.0000000000000007E-2</v>
      </c>
      <c r="FV18">
        <v>7.0000000000000007E-2</v>
      </c>
      <c r="FW18">
        <v>7.0000000000000007E-2</v>
      </c>
      <c r="FX18">
        <v>7.0000000000000007E-2</v>
      </c>
      <c r="FY18">
        <v>1.58</v>
      </c>
      <c r="FZ18">
        <v>3.81</v>
      </c>
      <c r="GA18">
        <v>3.73</v>
      </c>
      <c r="GB18">
        <v>3.69</v>
      </c>
      <c r="GC18">
        <v>3.81</v>
      </c>
      <c r="GD18">
        <v>3.69</v>
      </c>
      <c r="GE18">
        <v>2.69</v>
      </c>
      <c r="GF18">
        <v>3.46</v>
      </c>
      <c r="GG18">
        <v>3.69</v>
      </c>
      <c r="GH18">
        <v>9.5399999999999991</v>
      </c>
      <c r="GI18">
        <v>0</v>
      </c>
      <c r="GJ18">
        <v>0</v>
      </c>
      <c r="GK18">
        <v>0</v>
      </c>
      <c r="GL18">
        <v>0</v>
      </c>
      <c r="GM18">
        <v>0.04</v>
      </c>
      <c r="GN18">
        <v>0</v>
      </c>
      <c r="GO18">
        <v>0</v>
      </c>
      <c r="GP18">
        <v>0.11</v>
      </c>
      <c r="GQ18">
        <v>0.04</v>
      </c>
      <c r="GR18">
        <v>0.75</v>
      </c>
      <c r="GS18">
        <v>7.0000000000000007E-2</v>
      </c>
      <c r="GT18">
        <v>0.5</v>
      </c>
      <c r="GU18">
        <v>0.71</v>
      </c>
      <c r="GV18">
        <v>7.0000000000000007E-2</v>
      </c>
      <c r="GW18">
        <v>0.36</v>
      </c>
      <c r="GX18">
        <v>0.17899999999999999</v>
      </c>
      <c r="GY18">
        <v>0.21</v>
      </c>
      <c r="GZ18">
        <v>7.0999999999999994E-2</v>
      </c>
      <c r="HA18">
        <v>3.5999999999999997E-2</v>
      </c>
      <c r="HB18">
        <v>0.43</v>
      </c>
      <c r="HC18">
        <v>0</v>
      </c>
      <c r="HD18">
        <v>0</v>
      </c>
      <c r="HE18">
        <v>0.21</v>
      </c>
      <c r="HF18">
        <v>7.0000000000000007E-2</v>
      </c>
      <c r="HG18">
        <v>7.0000000000000007E-2</v>
      </c>
      <c r="HH18">
        <v>7.0000000000000007E-2</v>
      </c>
      <c r="HI18">
        <v>0</v>
      </c>
      <c r="HJ18">
        <v>0.18</v>
      </c>
      <c r="HK18">
        <v>0.11</v>
      </c>
      <c r="HL18">
        <v>7.0000000000000007E-2</v>
      </c>
      <c r="HM18">
        <v>0</v>
      </c>
      <c r="HN18">
        <v>0</v>
      </c>
      <c r="HO18">
        <v>0.36</v>
      </c>
      <c r="HP18">
        <v>0.28999999999999998</v>
      </c>
      <c r="HQ18">
        <v>0.28999999999999998</v>
      </c>
      <c r="HR18">
        <v>0.61</v>
      </c>
      <c r="HS18">
        <v>0.61</v>
      </c>
      <c r="HT18">
        <v>0.14000000000000001</v>
      </c>
      <c r="HU18">
        <v>0.56999999999999995</v>
      </c>
      <c r="HV18">
        <v>0.21</v>
      </c>
      <c r="HW18">
        <v>0.11</v>
      </c>
      <c r="HX18">
        <v>0.25</v>
      </c>
      <c r="HY18">
        <v>0.25</v>
      </c>
      <c r="HZ18">
        <v>0.79</v>
      </c>
      <c r="IA18">
        <v>0</v>
      </c>
      <c r="IB18">
        <v>0.18</v>
      </c>
      <c r="IC18">
        <v>0.18</v>
      </c>
      <c r="ID18">
        <v>0</v>
      </c>
      <c r="IE18">
        <v>0.04</v>
      </c>
      <c r="IF18">
        <v>0</v>
      </c>
      <c r="IG18">
        <v>0</v>
      </c>
      <c r="IH18">
        <v>7.0000000000000007E-2</v>
      </c>
      <c r="II18">
        <v>0.25</v>
      </c>
      <c r="IJ18">
        <v>0</v>
      </c>
      <c r="IK18">
        <v>3.5999999999999997E-2</v>
      </c>
      <c r="IL18">
        <v>0</v>
      </c>
      <c r="IM18">
        <v>7.0000000000000007E-2</v>
      </c>
      <c r="IN18">
        <v>7.0000000000000007E-2</v>
      </c>
      <c r="IO18">
        <v>7.0000000000000007E-2</v>
      </c>
      <c r="IP18">
        <v>7.0000000000000007E-2</v>
      </c>
      <c r="IQ18">
        <v>7.0000000000000007E-2</v>
      </c>
      <c r="IR18">
        <v>7.0000000000000007E-2</v>
      </c>
      <c r="IS18">
        <v>0</v>
      </c>
      <c r="IT18">
        <v>0.18</v>
      </c>
      <c r="IU18">
        <v>0</v>
      </c>
      <c r="IV18">
        <v>0</v>
      </c>
      <c r="IW18">
        <v>0.11</v>
      </c>
      <c r="IX18">
        <v>0</v>
      </c>
      <c r="IY18">
        <v>0.28999999999999998</v>
      </c>
      <c r="IZ18">
        <v>0.18</v>
      </c>
      <c r="JA18">
        <v>7.0000000000000007E-2</v>
      </c>
      <c r="JB18">
        <v>0.32</v>
      </c>
      <c r="JC18">
        <v>0.36</v>
      </c>
      <c r="JD18">
        <v>0.21</v>
      </c>
      <c r="JE18">
        <v>0.43</v>
      </c>
      <c r="JF18">
        <v>0.32</v>
      </c>
      <c r="JG18">
        <v>0.28999999999999998</v>
      </c>
      <c r="JH18">
        <v>0.56999999999999995</v>
      </c>
      <c r="JI18">
        <v>0.25</v>
      </c>
      <c r="JJ18">
        <v>0.32</v>
      </c>
      <c r="JK18">
        <v>0.54</v>
      </c>
      <c r="JL18">
        <v>0.21</v>
      </c>
      <c r="JM18">
        <v>7.0000000000000007E-2</v>
      </c>
      <c r="JN18">
        <v>7.0000000000000007E-2</v>
      </c>
      <c r="JO18">
        <v>7.0000000000000007E-2</v>
      </c>
      <c r="JP18">
        <v>7.0000000000000007E-2</v>
      </c>
      <c r="JQ18">
        <v>7.0000000000000007E-2</v>
      </c>
      <c r="JR18">
        <v>3.62</v>
      </c>
      <c r="JS18">
        <v>2.58</v>
      </c>
      <c r="JT18">
        <v>3.15</v>
      </c>
      <c r="JU18">
        <v>3.5</v>
      </c>
      <c r="JV18">
        <v>2.65</v>
      </c>
    </row>
    <row r="19" spans="1:282" x14ac:dyDescent="0.25">
      <c r="A19">
        <v>400028</v>
      </c>
      <c r="B19" t="s">
        <v>65</v>
      </c>
      <c r="C19" t="s">
        <v>1845</v>
      </c>
      <c r="D19" t="s">
        <v>3461</v>
      </c>
      <c r="E19" t="s">
        <v>3462</v>
      </c>
      <c r="F19" t="s">
        <v>571</v>
      </c>
      <c r="G19" t="s">
        <v>572</v>
      </c>
      <c r="H19" t="s">
        <v>573</v>
      </c>
      <c r="I19" t="s">
        <v>3463</v>
      </c>
      <c r="J19" t="s">
        <v>10</v>
      </c>
      <c r="K19" t="s">
        <v>10</v>
      </c>
      <c r="L19" t="s">
        <v>525</v>
      </c>
      <c r="M19" t="s">
        <v>3405</v>
      </c>
      <c r="N19" t="s">
        <v>10</v>
      </c>
      <c r="O19" t="s">
        <v>524</v>
      </c>
      <c r="P19">
        <v>402</v>
      </c>
      <c r="Q19" t="s">
        <v>566</v>
      </c>
      <c r="R19" t="s">
        <v>574</v>
      </c>
      <c r="S19" t="s">
        <v>6525</v>
      </c>
      <c r="T19">
        <v>48</v>
      </c>
      <c r="U19">
        <v>4220</v>
      </c>
      <c r="V19" t="s">
        <v>531</v>
      </c>
      <c r="W19">
        <v>376</v>
      </c>
      <c r="X19">
        <v>401</v>
      </c>
      <c r="Y19">
        <v>94</v>
      </c>
      <c r="Z19" s="5" t="s">
        <v>575</v>
      </c>
      <c r="AA19" t="s">
        <v>524</v>
      </c>
      <c r="AB19" t="s">
        <v>534</v>
      </c>
      <c r="AC19" t="s">
        <v>534</v>
      </c>
      <c r="AD19" t="s">
        <v>576</v>
      </c>
      <c r="AE19">
        <v>99</v>
      </c>
      <c r="AF19">
        <v>99</v>
      </c>
      <c r="AG19">
        <v>13.6</v>
      </c>
      <c r="AH19">
        <v>99</v>
      </c>
      <c r="AI19" t="s">
        <v>3400</v>
      </c>
      <c r="AJ19">
        <v>288</v>
      </c>
      <c r="AK19">
        <v>3</v>
      </c>
      <c r="AL19">
        <v>152</v>
      </c>
      <c r="AN19">
        <v>130</v>
      </c>
      <c r="AQ19">
        <v>2</v>
      </c>
      <c r="AR19">
        <v>4</v>
      </c>
      <c r="AS19">
        <v>288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0.01</v>
      </c>
      <c r="BE19">
        <v>0.05</v>
      </c>
      <c r="BF19">
        <v>0.06</v>
      </c>
      <c r="BG19">
        <v>0.06</v>
      </c>
      <c r="BH19">
        <v>0.1</v>
      </c>
      <c r="BI19">
        <v>0.05</v>
      </c>
      <c r="BJ19">
        <v>0.08</v>
      </c>
      <c r="BK19">
        <v>0.08</v>
      </c>
      <c r="BL19">
        <v>0</v>
      </c>
      <c r="BM19">
        <v>0</v>
      </c>
      <c r="BN19">
        <v>0</v>
      </c>
      <c r="BO19">
        <v>0</v>
      </c>
      <c r="BP19">
        <v>0.02</v>
      </c>
      <c r="BQ19">
        <v>0.03</v>
      </c>
      <c r="BR19">
        <v>0.94</v>
      </c>
      <c r="BS19">
        <v>0.93</v>
      </c>
      <c r="BT19">
        <v>0.89</v>
      </c>
      <c r="BU19">
        <v>0.94</v>
      </c>
      <c r="BV19">
        <v>0.88</v>
      </c>
      <c r="BW19">
        <v>0.84</v>
      </c>
      <c r="BX19">
        <v>3.94</v>
      </c>
      <c r="BY19">
        <v>3.94</v>
      </c>
      <c r="BZ19">
        <v>3.89</v>
      </c>
      <c r="CA19">
        <v>3.94</v>
      </c>
      <c r="CB19">
        <v>3.89</v>
      </c>
      <c r="CC19">
        <v>3.81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0.02</v>
      </c>
      <c r="CL19">
        <v>0.01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0.01</v>
      </c>
      <c r="CS19">
        <v>0.01</v>
      </c>
      <c r="CT19">
        <v>0.02</v>
      </c>
      <c r="CU19">
        <v>0.01</v>
      </c>
      <c r="CV19">
        <v>3.96</v>
      </c>
      <c r="CW19">
        <v>3.95</v>
      </c>
      <c r="CX19">
        <v>3.94</v>
      </c>
      <c r="CY19">
        <v>3.94</v>
      </c>
      <c r="CZ19">
        <v>3.96</v>
      </c>
      <c r="DA19">
        <v>3.9</v>
      </c>
      <c r="DB19">
        <v>3.9</v>
      </c>
      <c r="DC19">
        <v>3.83</v>
      </c>
      <c r="DD19">
        <v>3.88</v>
      </c>
      <c r="DE19">
        <v>0.03</v>
      </c>
      <c r="DF19">
        <v>0.05</v>
      </c>
      <c r="DG19">
        <v>0.06</v>
      </c>
      <c r="DH19">
        <v>0.06</v>
      </c>
      <c r="DI19">
        <v>0.04</v>
      </c>
      <c r="DJ19">
        <v>0.08</v>
      </c>
      <c r="DK19">
        <v>7.0000000000000007E-2</v>
      </c>
      <c r="DL19">
        <v>7.0000000000000007E-2</v>
      </c>
      <c r="DM19">
        <v>7.0000000000000007E-2</v>
      </c>
      <c r="DN19">
        <v>0.01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0.01</v>
      </c>
      <c r="DU19">
        <v>0</v>
      </c>
      <c r="DV19">
        <v>0.01</v>
      </c>
      <c r="DW19">
        <v>0.95</v>
      </c>
      <c r="DX19">
        <v>0.95</v>
      </c>
      <c r="DY19">
        <v>0.94</v>
      </c>
      <c r="DZ19">
        <v>0.94</v>
      </c>
      <c r="EA19">
        <v>0.96</v>
      </c>
      <c r="EB19">
        <v>0.91</v>
      </c>
      <c r="EC19">
        <v>0.91</v>
      </c>
      <c r="ED19">
        <v>0.89</v>
      </c>
      <c r="EE19">
        <v>0.9</v>
      </c>
      <c r="EF19">
        <v>0.81</v>
      </c>
      <c r="EG19">
        <v>0</v>
      </c>
      <c r="EH19">
        <v>0</v>
      </c>
      <c r="EI19">
        <v>0</v>
      </c>
      <c r="EJ19">
        <v>0</v>
      </c>
      <c r="EK19">
        <v>0.01</v>
      </c>
      <c r="EL19">
        <v>0.02</v>
      </c>
      <c r="EM19">
        <v>0.01</v>
      </c>
      <c r="EN19">
        <v>0.01</v>
      </c>
      <c r="EO19">
        <v>0.08</v>
      </c>
      <c r="EP19">
        <v>0.02</v>
      </c>
      <c r="EQ19">
        <v>3.0000000000000001E-3</v>
      </c>
      <c r="ER19">
        <v>0.01</v>
      </c>
      <c r="ES19">
        <v>3.0000000000000001E-3</v>
      </c>
      <c r="ET19">
        <v>0.01</v>
      </c>
      <c r="EU19">
        <v>0.1</v>
      </c>
      <c r="EV19">
        <v>0.02</v>
      </c>
      <c r="EW19">
        <v>0.04</v>
      </c>
      <c r="EX19">
        <v>3.5000000000000003E-2</v>
      </c>
      <c r="EY19">
        <v>0.08</v>
      </c>
      <c r="EZ19">
        <v>0.08</v>
      </c>
      <c r="FA19">
        <v>0.11</v>
      </c>
      <c r="FB19">
        <v>7.0000000000000007E-2</v>
      </c>
      <c r="FC19">
        <v>0.1</v>
      </c>
      <c r="FD19">
        <v>0.11</v>
      </c>
      <c r="FE19">
        <v>0.12</v>
      </c>
      <c r="FF19">
        <v>0.14000000000000001</v>
      </c>
      <c r="FG19">
        <v>0.05</v>
      </c>
      <c r="FH19">
        <v>0.89</v>
      </c>
      <c r="FI19">
        <v>0.9</v>
      </c>
      <c r="FJ19">
        <v>0.86</v>
      </c>
      <c r="FK19">
        <v>0.9</v>
      </c>
      <c r="FL19">
        <v>0.85</v>
      </c>
      <c r="FM19">
        <v>0.73</v>
      </c>
      <c r="FN19">
        <v>0.82</v>
      </c>
      <c r="FO19">
        <v>0.78</v>
      </c>
      <c r="FP19">
        <v>0.03</v>
      </c>
      <c r="FQ19">
        <v>0.01</v>
      </c>
      <c r="FR19">
        <v>0.01</v>
      </c>
      <c r="FS19">
        <v>0.02</v>
      </c>
      <c r="FT19">
        <v>0.02</v>
      </c>
      <c r="FU19">
        <v>0.02</v>
      </c>
      <c r="FV19">
        <v>0.03</v>
      </c>
      <c r="FW19">
        <v>0.02</v>
      </c>
      <c r="FX19">
        <v>0.02</v>
      </c>
      <c r="FY19">
        <v>1.3</v>
      </c>
      <c r="FZ19">
        <v>3.87</v>
      </c>
      <c r="GA19">
        <v>3.91</v>
      </c>
      <c r="GB19">
        <v>3.87</v>
      </c>
      <c r="GC19">
        <v>3.92</v>
      </c>
      <c r="GD19">
        <v>3.84</v>
      </c>
      <c r="GE19">
        <v>3.6</v>
      </c>
      <c r="GF19">
        <v>3.79</v>
      </c>
      <c r="GG19">
        <v>3.73</v>
      </c>
      <c r="GH19">
        <v>9.81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0.04</v>
      </c>
      <c r="GQ19">
        <v>0.05</v>
      </c>
      <c r="GR19">
        <v>0.84</v>
      </c>
      <c r="GS19">
        <v>0.06</v>
      </c>
      <c r="GT19">
        <v>0.18</v>
      </c>
      <c r="GU19">
        <v>0.23</v>
      </c>
      <c r="GV19">
        <v>0.1</v>
      </c>
      <c r="GW19">
        <v>0.6</v>
      </c>
      <c r="GX19">
        <v>0.53800000000000003</v>
      </c>
      <c r="GY19">
        <v>0.59</v>
      </c>
      <c r="GZ19">
        <v>5.8999999999999997E-2</v>
      </c>
      <c r="HA19">
        <v>6.6000000000000003E-2</v>
      </c>
      <c r="HB19">
        <v>0.13</v>
      </c>
      <c r="HC19">
        <v>0.08</v>
      </c>
      <c r="HD19">
        <v>7.0000000000000007E-2</v>
      </c>
      <c r="HE19">
        <v>0.13</v>
      </c>
      <c r="HF19">
        <v>0.08</v>
      </c>
      <c r="HG19">
        <v>0.1</v>
      </c>
      <c r="HH19">
        <v>0.06</v>
      </c>
      <c r="HI19">
        <v>0</v>
      </c>
      <c r="HJ19">
        <v>0</v>
      </c>
      <c r="HK19">
        <v>0.01</v>
      </c>
      <c r="HL19">
        <v>0.03</v>
      </c>
      <c r="HM19">
        <v>0.02</v>
      </c>
      <c r="HN19">
        <v>0.05</v>
      </c>
      <c r="HO19">
        <v>0.69</v>
      </c>
      <c r="HP19">
        <v>0.7</v>
      </c>
      <c r="HQ19">
        <v>0.53</v>
      </c>
      <c r="HR19">
        <v>0.57999999999999996</v>
      </c>
      <c r="HS19">
        <v>0.63</v>
      </c>
      <c r="HT19">
        <v>0.64</v>
      </c>
      <c r="HU19">
        <v>0.28000000000000003</v>
      </c>
      <c r="HV19">
        <v>0.25</v>
      </c>
      <c r="HW19">
        <v>0.2</v>
      </c>
      <c r="HX19">
        <v>0.2</v>
      </c>
      <c r="HY19">
        <v>0.2</v>
      </c>
      <c r="HZ19">
        <v>0.28000000000000003</v>
      </c>
      <c r="IA19">
        <v>0</v>
      </c>
      <c r="IB19">
        <v>0.02</v>
      </c>
      <c r="IC19">
        <v>0.02</v>
      </c>
      <c r="ID19">
        <v>0.01</v>
      </c>
      <c r="IE19">
        <v>0</v>
      </c>
      <c r="IF19">
        <v>0</v>
      </c>
      <c r="IG19">
        <v>3.0000000000000001E-3</v>
      </c>
      <c r="IH19">
        <v>0</v>
      </c>
      <c r="II19">
        <v>0.2</v>
      </c>
      <c r="IJ19">
        <v>0.15</v>
      </c>
      <c r="IK19">
        <v>0.13500000000000001</v>
      </c>
      <c r="IL19">
        <v>7.0000000000000001E-3</v>
      </c>
      <c r="IM19">
        <v>0.02</v>
      </c>
      <c r="IN19">
        <v>0.02</v>
      </c>
      <c r="IO19">
        <v>0.03</v>
      </c>
      <c r="IP19">
        <v>0.03</v>
      </c>
      <c r="IQ19">
        <v>0.02</v>
      </c>
      <c r="IR19">
        <v>0.02</v>
      </c>
      <c r="IS19">
        <v>0.01</v>
      </c>
      <c r="IT19">
        <v>0.14000000000000001</v>
      </c>
      <c r="IU19">
        <v>0.09</v>
      </c>
      <c r="IV19">
        <v>0.02</v>
      </c>
      <c r="IW19">
        <v>0.06</v>
      </c>
      <c r="IX19">
        <v>0.65</v>
      </c>
      <c r="IY19">
        <v>0.7</v>
      </c>
      <c r="IZ19">
        <v>0.67</v>
      </c>
      <c r="JA19">
        <v>0.61</v>
      </c>
      <c r="JB19">
        <v>0.7</v>
      </c>
      <c r="JC19">
        <v>0.16</v>
      </c>
      <c r="JD19">
        <v>7.0000000000000007E-2</v>
      </c>
      <c r="JE19">
        <v>0.13</v>
      </c>
      <c r="JF19">
        <v>0.14000000000000001</v>
      </c>
      <c r="JG19">
        <v>0.15</v>
      </c>
      <c r="JH19">
        <v>0.16</v>
      </c>
      <c r="JI19">
        <v>0.06</v>
      </c>
      <c r="JJ19">
        <v>0.08</v>
      </c>
      <c r="JK19">
        <v>0.2</v>
      </c>
      <c r="JL19">
        <v>7.0000000000000007E-2</v>
      </c>
      <c r="JM19">
        <v>0.02</v>
      </c>
      <c r="JN19">
        <v>0.02</v>
      </c>
      <c r="JO19">
        <v>0.03</v>
      </c>
      <c r="JP19">
        <v>0.03</v>
      </c>
      <c r="JQ19">
        <v>0.03</v>
      </c>
      <c r="JR19">
        <v>2.4700000000000002</v>
      </c>
      <c r="JS19">
        <v>2.0499999999999998</v>
      </c>
      <c r="JT19">
        <v>2.2000000000000002</v>
      </c>
      <c r="JU19">
        <v>2.5299999999999998</v>
      </c>
      <c r="JV19">
        <v>2.2400000000000002</v>
      </c>
    </row>
    <row r="20" spans="1:282" x14ac:dyDescent="0.25">
      <c r="A20">
        <v>400029</v>
      </c>
      <c r="B20" t="s">
        <v>1847</v>
      </c>
      <c r="C20" t="s">
        <v>1846</v>
      </c>
      <c r="D20" t="s">
        <v>3464</v>
      </c>
      <c r="E20" t="s">
        <v>3465</v>
      </c>
      <c r="F20" t="s">
        <v>1848</v>
      </c>
      <c r="G20" t="s">
        <v>1849</v>
      </c>
      <c r="H20" t="s">
        <v>1850</v>
      </c>
      <c r="I20" t="s">
        <v>3466</v>
      </c>
      <c r="J20" t="s">
        <v>10</v>
      </c>
      <c r="K20" t="s">
        <v>10</v>
      </c>
      <c r="L20" t="s">
        <v>525</v>
      </c>
      <c r="M20" t="s">
        <v>3405</v>
      </c>
      <c r="N20" t="s">
        <v>10</v>
      </c>
      <c r="O20" t="s">
        <v>524</v>
      </c>
      <c r="P20">
        <v>444</v>
      </c>
      <c r="Q20" t="s">
        <v>537</v>
      </c>
      <c r="R20" t="s">
        <v>550</v>
      </c>
      <c r="S20" t="s">
        <v>6525</v>
      </c>
      <c r="T20">
        <v>42</v>
      </c>
      <c r="U20">
        <v>2290</v>
      </c>
      <c r="V20" t="s">
        <v>531</v>
      </c>
      <c r="W20">
        <v>327</v>
      </c>
      <c r="X20">
        <v>435</v>
      </c>
      <c r="Y20">
        <v>75</v>
      </c>
      <c r="Z20" s="5" t="s">
        <v>570</v>
      </c>
      <c r="AA20" t="s">
        <v>524</v>
      </c>
      <c r="AB20" t="s">
        <v>555</v>
      </c>
      <c r="AC20" t="s">
        <v>576</v>
      </c>
      <c r="AD20" t="s">
        <v>576</v>
      </c>
      <c r="AE20">
        <v>31.9</v>
      </c>
      <c r="AF20">
        <v>15.6</v>
      </c>
      <c r="AG20">
        <v>5.2</v>
      </c>
      <c r="AH20">
        <v>7.5</v>
      </c>
      <c r="AI20" t="s">
        <v>3410</v>
      </c>
      <c r="AJ20">
        <v>183</v>
      </c>
      <c r="AL20">
        <v>172</v>
      </c>
      <c r="AR20">
        <v>11</v>
      </c>
      <c r="AS20">
        <v>183</v>
      </c>
      <c r="AT20">
        <v>0.01</v>
      </c>
      <c r="AU20">
        <v>0.02</v>
      </c>
      <c r="AV20">
        <v>0.02</v>
      </c>
      <c r="AW20">
        <v>0.02</v>
      </c>
      <c r="AX20">
        <v>0.04</v>
      </c>
      <c r="AY20">
        <v>0.11</v>
      </c>
      <c r="AZ20">
        <v>0.08</v>
      </c>
      <c r="BA20">
        <v>0.115</v>
      </c>
      <c r="BB20">
        <v>0.1</v>
      </c>
      <c r="BC20">
        <v>0.09</v>
      </c>
      <c r="BD20">
        <v>0.16</v>
      </c>
      <c r="BE20">
        <v>0.22</v>
      </c>
      <c r="BF20">
        <v>0.35</v>
      </c>
      <c r="BG20">
        <v>0.28000000000000003</v>
      </c>
      <c r="BH20">
        <v>0.35</v>
      </c>
      <c r="BI20">
        <v>0.26</v>
      </c>
      <c r="BJ20">
        <v>0.38</v>
      </c>
      <c r="BK20">
        <v>0.34</v>
      </c>
      <c r="BL20">
        <v>0.01</v>
      </c>
      <c r="BM20">
        <v>0.01</v>
      </c>
      <c r="BN20">
        <v>0.03</v>
      </c>
      <c r="BO20">
        <v>0.01</v>
      </c>
      <c r="BP20">
        <v>0.01</v>
      </c>
      <c r="BQ20">
        <v>0.02</v>
      </c>
      <c r="BR20">
        <v>0.56000000000000005</v>
      </c>
      <c r="BS20">
        <v>0.57999999999999996</v>
      </c>
      <c r="BT20">
        <v>0.5</v>
      </c>
      <c r="BU20">
        <v>0.62</v>
      </c>
      <c r="BV20">
        <v>0.42</v>
      </c>
      <c r="BW20">
        <v>0.32</v>
      </c>
      <c r="BX20">
        <v>3.47</v>
      </c>
      <c r="BY20">
        <v>3.44</v>
      </c>
      <c r="BZ20">
        <v>3.37</v>
      </c>
      <c r="CA20">
        <v>3.48</v>
      </c>
      <c r="CB20">
        <v>3.18</v>
      </c>
      <c r="CC20">
        <v>2.88</v>
      </c>
      <c r="CD20">
        <v>1.0999999999999999E-2</v>
      </c>
      <c r="CE20">
        <v>5.0000000000000001E-3</v>
      </c>
      <c r="CF20">
        <v>5.0000000000000001E-3</v>
      </c>
      <c r="CG20">
        <v>1.6E-2</v>
      </c>
      <c r="CH20">
        <v>0</v>
      </c>
      <c r="CI20">
        <v>0.02</v>
      </c>
      <c r="CJ20">
        <v>0.11</v>
      </c>
      <c r="CK20">
        <v>0.15</v>
      </c>
      <c r="CL20">
        <v>0.09</v>
      </c>
      <c r="CM20">
        <v>0.03</v>
      </c>
      <c r="CN20">
        <v>0.05</v>
      </c>
      <c r="CO20">
        <v>7.0000000000000007E-2</v>
      </c>
      <c r="CP20">
        <v>0.1</v>
      </c>
      <c r="CQ20">
        <v>0.09</v>
      </c>
      <c r="CR20">
        <v>0.17</v>
      </c>
      <c r="CS20">
        <v>0.16</v>
      </c>
      <c r="CT20">
        <v>0.19</v>
      </c>
      <c r="CU20">
        <v>0.12</v>
      </c>
      <c r="CV20">
        <v>3.69</v>
      </c>
      <c r="CW20">
        <v>3.65</v>
      </c>
      <c r="CX20">
        <v>3.57</v>
      </c>
      <c r="CY20">
        <v>3.56</v>
      </c>
      <c r="CZ20">
        <v>3.52</v>
      </c>
      <c r="DA20">
        <v>3.31</v>
      </c>
      <c r="DB20">
        <v>3.04</v>
      </c>
      <c r="DC20">
        <v>2.98</v>
      </c>
      <c r="DD20">
        <v>3.19</v>
      </c>
      <c r="DE20">
        <v>0.21</v>
      </c>
      <c r="DF20">
        <v>0.23</v>
      </c>
      <c r="DG20">
        <v>0.27</v>
      </c>
      <c r="DH20">
        <v>0.18</v>
      </c>
      <c r="DI20">
        <v>0.3</v>
      </c>
      <c r="DJ20">
        <v>0.28999999999999998</v>
      </c>
      <c r="DK20">
        <v>0.3</v>
      </c>
      <c r="DL20">
        <v>0.17</v>
      </c>
      <c r="DM20">
        <v>0.28000000000000003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0.01</v>
      </c>
      <c r="DU20">
        <v>0</v>
      </c>
      <c r="DV20">
        <v>0.01</v>
      </c>
      <c r="DW20">
        <v>0.75</v>
      </c>
      <c r="DX20">
        <v>0.71</v>
      </c>
      <c r="DY20">
        <v>0.66</v>
      </c>
      <c r="DZ20">
        <v>0.7</v>
      </c>
      <c r="EA20">
        <v>0.61</v>
      </c>
      <c r="EB20">
        <v>0.52</v>
      </c>
      <c r="EC20">
        <v>0.42</v>
      </c>
      <c r="ED20">
        <v>0.48</v>
      </c>
      <c r="EE20">
        <v>0.5</v>
      </c>
      <c r="EF20">
        <v>0.38</v>
      </c>
      <c r="EG20">
        <v>0.05</v>
      </c>
      <c r="EH20">
        <v>0.01</v>
      </c>
      <c r="EI20">
        <v>0.05</v>
      </c>
      <c r="EJ20">
        <v>0.02</v>
      </c>
      <c r="EK20">
        <v>0.04</v>
      </c>
      <c r="EL20">
        <v>0.24</v>
      </c>
      <c r="EM20">
        <v>0.06</v>
      </c>
      <c r="EN20">
        <v>7.0000000000000007E-2</v>
      </c>
      <c r="EO20">
        <v>0.42</v>
      </c>
      <c r="EP20">
        <v>0.3</v>
      </c>
      <c r="EQ20">
        <v>0.186</v>
      </c>
      <c r="ER20">
        <v>0.19</v>
      </c>
      <c r="ES20">
        <v>0.158</v>
      </c>
      <c r="ET20">
        <v>0.15</v>
      </c>
      <c r="EU20">
        <v>0.18</v>
      </c>
      <c r="EV20">
        <v>0.17</v>
      </c>
      <c r="EW20">
        <v>0.2</v>
      </c>
      <c r="EX20">
        <v>7.6999999999999999E-2</v>
      </c>
      <c r="EY20">
        <v>0.38</v>
      </c>
      <c r="EZ20">
        <v>0.45</v>
      </c>
      <c r="FA20">
        <v>0.41</v>
      </c>
      <c r="FB20">
        <v>0.28999999999999998</v>
      </c>
      <c r="FC20">
        <v>0.37</v>
      </c>
      <c r="FD20">
        <v>0.25</v>
      </c>
      <c r="FE20">
        <v>0.38</v>
      </c>
      <c r="FF20">
        <v>0.46</v>
      </c>
      <c r="FG20">
        <v>0.1</v>
      </c>
      <c r="FH20">
        <v>0.26</v>
      </c>
      <c r="FI20">
        <v>0.34</v>
      </c>
      <c r="FJ20">
        <v>0.34</v>
      </c>
      <c r="FK20">
        <v>0.52</v>
      </c>
      <c r="FL20">
        <v>0.42</v>
      </c>
      <c r="FM20">
        <v>0.28999999999999998</v>
      </c>
      <c r="FN20">
        <v>0.39</v>
      </c>
      <c r="FO20">
        <v>0.26</v>
      </c>
      <c r="FP20">
        <v>0.03</v>
      </c>
      <c r="FQ20">
        <v>0.01</v>
      </c>
      <c r="FR20">
        <v>0.02</v>
      </c>
      <c r="FS20">
        <v>0.01</v>
      </c>
      <c r="FT20">
        <v>0.01</v>
      </c>
      <c r="FU20">
        <v>0.02</v>
      </c>
      <c r="FV20">
        <v>0.04</v>
      </c>
      <c r="FW20">
        <v>0.01</v>
      </c>
      <c r="FX20">
        <v>0.01</v>
      </c>
      <c r="FY20">
        <v>1.9</v>
      </c>
      <c r="FZ20">
        <v>2.86</v>
      </c>
      <c r="GA20">
        <v>3.13</v>
      </c>
      <c r="GB20">
        <v>3.05</v>
      </c>
      <c r="GC20">
        <v>3.34</v>
      </c>
      <c r="GD20">
        <v>3.2</v>
      </c>
      <c r="GE20">
        <v>2.61</v>
      </c>
      <c r="GF20">
        <v>3.1</v>
      </c>
      <c r="GG20">
        <v>2.92</v>
      </c>
      <c r="GH20">
        <v>7.12</v>
      </c>
      <c r="GI20">
        <v>0.05</v>
      </c>
      <c r="GJ20">
        <v>1.6E-2</v>
      </c>
      <c r="GK20">
        <v>2.1999999999999999E-2</v>
      </c>
      <c r="GL20">
        <v>0.03</v>
      </c>
      <c r="GM20">
        <v>0.13</v>
      </c>
      <c r="GN20">
        <v>7.0000000000000007E-2</v>
      </c>
      <c r="GO20">
        <v>0.17</v>
      </c>
      <c r="GP20">
        <v>0.17</v>
      </c>
      <c r="GQ20">
        <v>7.0000000000000007E-2</v>
      </c>
      <c r="GR20">
        <v>0.24</v>
      </c>
      <c r="GS20">
        <v>0.02</v>
      </c>
      <c r="GT20">
        <v>0.64</v>
      </c>
      <c r="GU20">
        <v>0.64</v>
      </c>
      <c r="GV20">
        <v>0.22</v>
      </c>
      <c r="GW20">
        <v>0.14000000000000001</v>
      </c>
      <c r="GX20">
        <v>0.13100000000000001</v>
      </c>
      <c r="GY20">
        <v>0.23</v>
      </c>
      <c r="GZ20">
        <v>0.104</v>
      </c>
      <c r="HA20">
        <v>9.8000000000000004E-2</v>
      </c>
      <c r="HB20">
        <v>0.24</v>
      </c>
      <c r="HC20">
        <v>0.04</v>
      </c>
      <c r="HD20">
        <v>0.05</v>
      </c>
      <c r="HE20">
        <v>0.27</v>
      </c>
      <c r="HF20">
        <v>0.08</v>
      </c>
      <c r="HG20">
        <v>7.0000000000000007E-2</v>
      </c>
      <c r="HH20">
        <v>0.03</v>
      </c>
      <c r="HI20">
        <v>0.02</v>
      </c>
      <c r="HJ20">
        <v>0.03</v>
      </c>
      <c r="HK20">
        <v>0.11</v>
      </c>
      <c r="HL20">
        <v>0.21</v>
      </c>
      <c r="HM20">
        <v>0.19</v>
      </c>
      <c r="HN20">
        <v>0.11</v>
      </c>
      <c r="HO20">
        <v>0.51</v>
      </c>
      <c r="HP20">
        <v>0.43</v>
      </c>
      <c r="HQ20">
        <v>0.33</v>
      </c>
      <c r="HR20">
        <v>0.32</v>
      </c>
      <c r="HS20">
        <v>0.45</v>
      </c>
      <c r="HT20">
        <v>0.45</v>
      </c>
      <c r="HU20">
        <v>0.4</v>
      </c>
      <c r="HV20">
        <v>0.35</v>
      </c>
      <c r="HW20">
        <v>0.24</v>
      </c>
      <c r="HX20">
        <v>0.23</v>
      </c>
      <c r="HY20">
        <v>0.22</v>
      </c>
      <c r="HZ20">
        <v>0.36</v>
      </c>
      <c r="IA20">
        <v>0.05</v>
      </c>
      <c r="IB20">
        <v>0.15</v>
      </c>
      <c r="IC20">
        <v>0.18</v>
      </c>
      <c r="ID20">
        <v>0.14000000000000001</v>
      </c>
      <c r="IE20">
        <v>0.1</v>
      </c>
      <c r="IF20">
        <v>5.5E-2</v>
      </c>
      <c r="IG20">
        <v>5.0000000000000001E-3</v>
      </c>
      <c r="IH20">
        <v>0.02</v>
      </c>
      <c r="II20">
        <v>0.11</v>
      </c>
      <c r="IJ20">
        <v>7.0000000000000007E-2</v>
      </c>
      <c r="IK20">
        <v>5.0000000000000001E-3</v>
      </c>
      <c r="IL20">
        <v>1.0999999999999999E-2</v>
      </c>
      <c r="IM20">
        <v>0.02</v>
      </c>
      <c r="IN20">
        <v>0.02</v>
      </c>
      <c r="IO20">
        <v>0.02</v>
      </c>
      <c r="IP20">
        <v>0.03</v>
      </c>
      <c r="IQ20">
        <v>0.02</v>
      </c>
      <c r="IR20">
        <v>0.02</v>
      </c>
      <c r="IS20">
        <v>0.02</v>
      </c>
      <c r="IT20">
        <v>0.6</v>
      </c>
      <c r="IU20">
        <v>0.28999999999999998</v>
      </c>
      <c r="IV20">
        <v>0.01</v>
      </c>
      <c r="IW20">
        <v>0.25</v>
      </c>
      <c r="IX20">
        <v>0.19</v>
      </c>
      <c r="IY20">
        <v>0.3</v>
      </c>
      <c r="IZ20">
        <v>0.4</v>
      </c>
      <c r="JA20">
        <v>0.13</v>
      </c>
      <c r="JB20">
        <v>0.43</v>
      </c>
      <c r="JC20">
        <v>0.4</v>
      </c>
      <c r="JD20">
        <v>0.04</v>
      </c>
      <c r="JE20">
        <v>0.19</v>
      </c>
      <c r="JF20">
        <v>0.31</v>
      </c>
      <c r="JG20">
        <v>0.19</v>
      </c>
      <c r="JH20">
        <v>0.37</v>
      </c>
      <c r="JI20">
        <v>0.05</v>
      </c>
      <c r="JJ20">
        <v>0.08</v>
      </c>
      <c r="JK20">
        <v>0.53</v>
      </c>
      <c r="JL20">
        <v>0.13</v>
      </c>
      <c r="JM20">
        <v>0.02</v>
      </c>
      <c r="JN20">
        <v>0.01</v>
      </c>
      <c r="JO20">
        <v>0.04</v>
      </c>
      <c r="JP20">
        <v>0.03</v>
      </c>
      <c r="JQ20">
        <v>0.01</v>
      </c>
      <c r="JR20">
        <v>3.15</v>
      </c>
      <c r="JS20">
        <v>1.54</v>
      </c>
      <c r="JT20">
        <v>2.0499999999999998</v>
      </c>
      <c r="JU20">
        <v>3.4</v>
      </c>
      <c r="JV20">
        <v>2.19</v>
      </c>
    </row>
    <row r="21" spans="1:282" x14ac:dyDescent="0.25">
      <c r="A21">
        <v>400030</v>
      </c>
      <c r="B21" t="s">
        <v>66</v>
      </c>
      <c r="C21" t="s">
        <v>1851</v>
      </c>
      <c r="D21" t="s">
        <v>3467</v>
      </c>
      <c r="E21" t="s">
        <v>3468</v>
      </c>
      <c r="F21" t="s">
        <v>577</v>
      </c>
      <c r="G21" t="s">
        <v>578</v>
      </c>
      <c r="H21" t="s">
        <v>579</v>
      </c>
      <c r="I21" t="s">
        <v>3469</v>
      </c>
      <c r="J21" t="s">
        <v>10</v>
      </c>
      <c r="K21" t="s">
        <v>10</v>
      </c>
      <c r="L21" t="s">
        <v>525</v>
      </c>
      <c r="M21" t="s">
        <v>3405</v>
      </c>
      <c r="N21" t="s">
        <v>10</v>
      </c>
      <c r="O21" t="s">
        <v>524</v>
      </c>
      <c r="P21">
        <v>500</v>
      </c>
      <c r="Q21" t="s">
        <v>541</v>
      </c>
      <c r="R21" t="s">
        <v>562</v>
      </c>
      <c r="S21" t="s">
        <v>6525</v>
      </c>
      <c r="T21">
        <v>29</v>
      </c>
      <c r="U21">
        <v>7120</v>
      </c>
      <c r="V21" t="s">
        <v>531</v>
      </c>
      <c r="W21">
        <v>423</v>
      </c>
      <c r="X21">
        <v>500</v>
      </c>
      <c r="Y21">
        <v>85</v>
      </c>
      <c r="Z21" s="5" t="s">
        <v>575</v>
      </c>
      <c r="AA21" t="s">
        <v>524</v>
      </c>
      <c r="AB21" t="s">
        <v>564</v>
      </c>
      <c r="AC21" t="s">
        <v>564</v>
      </c>
      <c r="AD21" t="s">
        <v>555</v>
      </c>
      <c r="AE21">
        <v>57.7</v>
      </c>
      <c r="AF21">
        <v>54.5</v>
      </c>
      <c r="AG21">
        <v>37.200000000000003</v>
      </c>
      <c r="AH21">
        <v>99</v>
      </c>
      <c r="AI21" t="s">
        <v>3400</v>
      </c>
      <c r="AJ21">
        <v>258</v>
      </c>
      <c r="AK21">
        <v>5</v>
      </c>
      <c r="AL21">
        <v>19</v>
      </c>
      <c r="AN21">
        <v>227</v>
      </c>
      <c r="AO21">
        <v>1</v>
      </c>
      <c r="AQ21">
        <v>2</v>
      </c>
      <c r="AR21">
        <v>7</v>
      </c>
      <c r="AS21">
        <v>258</v>
      </c>
      <c r="AT21">
        <v>0.01</v>
      </c>
      <c r="AU21">
        <v>0</v>
      </c>
      <c r="AV21">
        <v>0.01</v>
      </c>
      <c r="AW21">
        <v>0.01</v>
      </c>
      <c r="AX21">
        <v>0.01</v>
      </c>
      <c r="AY21">
        <v>0.03</v>
      </c>
      <c r="AZ21">
        <v>0.04</v>
      </c>
      <c r="BA21">
        <v>4.2999999999999997E-2</v>
      </c>
      <c r="BB21">
        <v>0.03</v>
      </c>
      <c r="BC21">
        <v>0.03</v>
      </c>
      <c r="BD21">
        <v>0.08</v>
      </c>
      <c r="BE21">
        <v>0.15</v>
      </c>
      <c r="BF21">
        <v>0.28999999999999998</v>
      </c>
      <c r="BG21">
        <v>0.26</v>
      </c>
      <c r="BH21">
        <v>0.36</v>
      </c>
      <c r="BI21">
        <v>0.23</v>
      </c>
      <c r="BJ21">
        <v>0.41</v>
      </c>
      <c r="BK21">
        <v>0.35</v>
      </c>
      <c r="BL21">
        <v>0</v>
      </c>
      <c r="BM21">
        <v>0</v>
      </c>
      <c r="BN21">
        <v>0.01</v>
      </c>
      <c r="BO21">
        <v>0</v>
      </c>
      <c r="BP21">
        <v>0.01</v>
      </c>
      <c r="BQ21">
        <v>0.01</v>
      </c>
      <c r="BR21">
        <v>0.66</v>
      </c>
      <c r="BS21">
        <v>0.69</v>
      </c>
      <c r="BT21">
        <v>0.59</v>
      </c>
      <c r="BU21">
        <v>0.73</v>
      </c>
      <c r="BV21">
        <v>0.5</v>
      </c>
      <c r="BW21">
        <v>0.46</v>
      </c>
      <c r="BX21">
        <v>3.6</v>
      </c>
      <c r="BY21">
        <v>3.64</v>
      </c>
      <c r="BZ21">
        <v>3.54</v>
      </c>
      <c r="CA21">
        <v>3.69</v>
      </c>
      <c r="CB21">
        <v>3.41</v>
      </c>
      <c r="CC21">
        <v>3.24</v>
      </c>
      <c r="CD21">
        <v>0</v>
      </c>
      <c r="CE21">
        <v>8.0000000000000002E-3</v>
      </c>
      <c r="CF21">
        <v>8.0000000000000002E-3</v>
      </c>
      <c r="CG21">
        <v>1.2E-2</v>
      </c>
      <c r="CH21">
        <v>4.0000000000000001E-3</v>
      </c>
      <c r="CI21">
        <v>0.01</v>
      </c>
      <c r="CJ21">
        <v>0.02</v>
      </c>
      <c r="CK21">
        <v>0.04</v>
      </c>
      <c r="CL21">
        <v>0.02</v>
      </c>
      <c r="CM21">
        <v>0</v>
      </c>
      <c r="CN21">
        <v>0.01</v>
      </c>
      <c r="CO21">
        <v>0.01</v>
      </c>
      <c r="CP21">
        <v>0.02</v>
      </c>
      <c r="CQ21">
        <v>0</v>
      </c>
      <c r="CR21">
        <v>0.01</v>
      </c>
      <c r="CS21">
        <v>0.08</v>
      </c>
      <c r="CT21">
        <v>0.09</v>
      </c>
      <c r="CU21">
        <v>0.06</v>
      </c>
      <c r="CV21">
        <v>3.84</v>
      </c>
      <c r="CW21">
        <v>3.8</v>
      </c>
      <c r="CX21">
        <v>3.77</v>
      </c>
      <c r="CY21">
        <v>3.73</v>
      </c>
      <c r="CZ21">
        <v>3.8</v>
      </c>
      <c r="DA21">
        <v>3.67</v>
      </c>
      <c r="DB21">
        <v>3.45</v>
      </c>
      <c r="DC21">
        <v>3.39</v>
      </c>
      <c r="DD21">
        <v>3.51</v>
      </c>
      <c r="DE21">
        <v>0.16</v>
      </c>
      <c r="DF21">
        <v>0.16</v>
      </c>
      <c r="DG21">
        <v>0.19</v>
      </c>
      <c r="DH21">
        <v>0.21</v>
      </c>
      <c r="DI21">
        <v>0.18</v>
      </c>
      <c r="DJ21">
        <v>0.26</v>
      </c>
      <c r="DK21">
        <v>0.33</v>
      </c>
      <c r="DL21">
        <v>0.31</v>
      </c>
      <c r="DM21">
        <v>0.28999999999999998</v>
      </c>
      <c r="DN21">
        <v>0.01</v>
      </c>
      <c r="DO21">
        <v>0.01</v>
      </c>
      <c r="DP21">
        <v>0</v>
      </c>
      <c r="DQ21">
        <v>0</v>
      </c>
      <c r="DR21">
        <v>0</v>
      </c>
      <c r="DS21">
        <v>0.01</v>
      </c>
      <c r="DT21">
        <v>0</v>
      </c>
      <c r="DU21">
        <v>0</v>
      </c>
      <c r="DV21">
        <v>0</v>
      </c>
      <c r="DW21">
        <v>0.83</v>
      </c>
      <c r="DX21">
        <v>0.82</v>
      </c>
      <c r="DY21">
        <v>0.79</v>
      </c>
      <c r="DZ21">
        <v>0.77</v>
      </c>
      <c r="EA21">
        <v>0.81</v>
      </c>
      <c r="EB21">
        <v>0.7</v>
      </c>
      <c r="EC21">
        <v>0.56999999999999995</v>
      </c>
      <c r="ED21">
        <v>0.56000000000000005</v>
      </c>
      <c r="EE21">
        <v>0.62</v>
      </c>
      <c r="EF21">
        <v>0.52</v>
      </c>
      <c r="EG21">
        <v>0.01</v>
      </c>
      <c r="EH21">
        <v>0</v>
      </c>
      <c r="EI21">
        <v>0.01</v>
      </c>
      <c r="EJ21">
        <v>0</v>
      </c>
      <c r="EK21">
        <v>0.01</v>
      </c>
      <c r="EL21">
        <v>0.08</v>
      </c>
      <c r="EM21">
        <v>0.01</v>
      </c>
      <c r="EN21">
        <v>0</v>
      </c>
      <c r="EO21">
        <v>0.24</v>
      </c>
      <c r="EP21">
        <v>0.02</v>
      </c>
      <c r="EQ21">
        <v>1.2E-2</v>
      </c>
      <c r="ER21">
        <v>0.02</v>
      </c>
      <c r="ES21">
        <v>4.0000000000000001E-3</v>
      </c>
      <c r="ET21">
        <v>0.04</v>
      </c>
      <c r="EU21">
        <v>0.12</v>
      </c>
      <c r="EV21">
        <v>0.03</v>
      </c>
      <c r="EW21">
        <v>0.02</v>
      </c>
      <c r="EX21">
        <v>9.7000000000000003E-2</v>
      </c>
      <c r="EY21">
        <v>0.39</v>
      </c>
      <c r="EZ21">
        <v>0.36</v>
      </c>
      <c r="FA21">
        <v>0.34</v>
      </c>
      <c r="FB21">
        <v>0.28000000000000003</v>
      </c>
      <c r="FC21">
        <v>0.4</v>
      </c>
      <c r="FD21">
        <v>0.4</v>
      </c>
      <c r="FE21">
        <v>0.37</v>
      </c>
      <c r="FF21">
        <v>0.36</v>
      </c>
      <c r="FG21">
        <v>0.09</v>
      </c>
      <c r="FH21">
        <v>0.56000000000000005</v>
      </c>
      <c r="FI21">
        <v>0.62</v>
      </c>
      <c r="FJ21">
        <v>0.62</v>
      </c>
      <c r="FK21">
        <v>0.69</v>
      </c>
      <c r="FL21">
        <v>0.52</v>
      </c>
      <c r="FM21">
        <v>0.34</v>
      </c>
      <c r="FN21">
        <v>0.56999999999999995</v>
      </c>
      <c r="FO21">
        <v>0.6</v>
      </c>
      <c r="FP21">
        <v>0.06</v>
      </c>
      <c r="FQ21">
        <v>0.02</v>
      </c>
      <c r="FR21">
        <v>0.01</v>
      </c>
      <c r="FS21">
        <v>0.02</v>
      </c>
      <c r="FT21">
        <v>0.02</v>
      </c>
      <c r="FU21">
        <v>0.02</v>
      </c>
      <c r="FV21">
        <v>0.06</v>
      </c>
      <c r="FW21">
        <v>0.02</v>
      </c>
      <c r="FX21">
        <v>0.02</v>
      </c>
      <c r="FY21">
        <v>1.74</v>
      </c>
      <c r="FZ21">
        <v>3.52</v>
      </c>
      <c r="GA21">
        <v>3.6</v>
      </c>
      <c r="GB21">
        <v>3.59</v>
      </c>
      <c r="GC21">
        <v>3.69</v>
      </c>
      <c r="GD21">
        <v>3.48</v>
      </c>
      <c r="GE21">
        <v>3.05</v>
      </c>
      <c r="GF21">
        <v>3.54</v>
      </c>
      <c r="GG21">
        <v>3.6</v>
      </c>
      <c r="GH21">
        <v>9.4</v>
      </c>
      <c r="GI21">
        <v>0</v>
      </c>
      <c r="GJ21">
        <v>4.0000000000000001E-3</v>
      </c>
      <c r="GK21">
        <v>0</v>
      </c>
      <c r="GL21">
        <v>0</v>
      </c>
      <c r="GM21">
        <v>0</v>
      </c>
      <c r="GN21">
        <v>0.01</v>
      </c>
      <c r="GO21">
        <v>0.04</v>
      </c>
      <c r="GP21">
        <v>0.08</v>
      </c>
      <c r="GQ21">
        <v>0.16</v>
      </c>
      <c r="GR21">
        <v>0.67</v>
      </c>
      <c r="GS21">
        <v>0.02</v>
      </c>
      <c r="GT21">
        <v>0.35</v>
      </c>
      <c r="GU21">
        <v>0.53</v>
      </c>
      <c r="GV21">
        <v>0.16</v>
      </c>
      <c r="GW21">
        <v>0.21</v>
      </c>
      <c r="GX21">
        <v>0.13200000000000001</v>
      </c>
      <c r="GY21">
        <v>0.24</v>
      </c>
      <c r="GZ21">
        <v>0.128</v>
      </c>
      <c r="HA21">
        <v>5.8000000000000003E-2</v>
      </c>
      <c r="HB21">
        <v>0.19</v>
      </c>
      <c r="HC21">
        <v>0.12</v>
      </c>
      <c r="HD21">
        <v>0.03</v>
      </c>
      <c r="HE21">
        <v>0.31</v>
      </c>
      <c r="HF21">
        <v>0.2</v>
      </c>
      <c r="HG21">
        <v>0.24</v>
      </c>
      <c r="HH21">
        <v>0.11</v>
      </c>
      <c r="HI21">
        <v>0.02</v>
      </c>
      <c r="HJ21">
        <v>0.05</v>
      </c>
      <c r="HK21">
        <v>0.01</v>
      </c>
      <c r="HL21">
        <v>0.06</v>
      </c>
      <c r="HM21">
        <v>0.04</v>
      </c>
      <c r="HN21">
        <v>0.02</v>
      </c>
      <c r="HO21">
        <v>0.48</v>
      </c>
      <c r="HP21">
        <v>0.38</v>
      </c>
      <c r="HQ21">
        <v>0.5</v>
      </c>
      <c r="HR21">
        <v>0.55000000000000004</v>
      </c>
      <c r="HS21">
        <v>0.52</v>
      </c>
      <c r="HT21">
        <v>0.5</v>
      </c>
      <c r="HU21">
        <v>0.46</v>
      </c>
      <c r="HV21">
        <v>0.28999999999999998</v>
      </c>
      <c r="HW21">
        <v>0.4</v>
      </c>
      <c r="HX21">
        <v>0.34</v>
      </c>
      <c r="HY21">
        <v>0.34</v>
      </c>
      <c r="HZ21">
        <v>0.42</v>
      </c>
      <c r="IA21">
        <v>0.03</v>
      </c>
      <c r="IB21">
        <v>0.21</v>
      </c>
      <c r="IC21">
        <v>0.08</v>
      </c>
      <c r="ID21">
        <v>0.02</v>
      </c>
      <c r="IE21">
        <v>7.0000000000000007E-2</v>
      </c>
      <c r="IF21">
        <v>4.2999999999999997E-2</v>
      </c>
      <c r="IG21">
        <v>4.0000000000000001E-3</v>
      </c>
      <c r="IH21">
        <v>0.04</v>
      </c>
      <c r="II21">
        <v>0</v>
      </c>
      <c r="IJ21">
        <v>0</v>
      </c>
      <c r="IK21">
        <v>8.0000000000000002E-3</v>
      </c>
      <c r="IL21">
        <v>4.0000000000000001E-3</v>
      </c>
      <c r="IM21">
        <v>0.01</v>
      </c>
      <c r="IN21">
        <v>0.03</v>
      </c>
      <c r="IO21">
        <v>0.01</v>
      </c>
      <c r="IP21">
        <v>0.02</v>
      </c>
      <c r="IQ21">
        <v>0.02</v>
      </c>
      <c r="IR21">
        <v>0.01</v>
      </c>
      <c r="IS21">
        <v>0</v>
      </c>
      <c r="IT21">
        <v>0.48</v>
      </c>
      <c r="IU21">
        <v>0.14000000000000001</v>
      </c>
      <c r="IV21">
        <v>0.01</v>
      </c>
      <c r="IW21">
        <v>0.17</v>
      </c>
      <c r="IX21">
        <v>0.23</v>
      </c>
      <c r="IY21">
        <v>0.28999999999999998</v>
      </c>
      <c r="IZ21">
        <v>0.49</v>
      </c>
      <c r="JA21">
        <v>0.14000000000000001</v>
      </c>
      <c r="JB21">
        <v>0.35</v>
      </c>
      <c r="JC21">
        <v>0.45</v>
      </c>
      <c r="JD21">
        <v>0.12</v>
      </c>
      <c r="JE21">
        <v>0.25</v>
      </c>
      <c r="JF21">
        <v>0.3</v>
      </c>
      <c r="JG21">
        <v>0.31</v>
      </c>
      <c r="JH21">
        <v>0.31</v>
      </c>
      <c r="JI21">
        <v>0.09</v>
      </c>
      <c r="JJ21">
        <v>0.1</v>
      </c>
      <c r="JK21">
        <v>0.54</v>
      </c>
      <c r="JL21">
        <v>0.16</v>
      </c>
      <c r="JM21">
        <v>0.01</v>
      </c>
      <c r="JN21">
        <v>0.02</v>
      </c>
      <c r="JO21">
        <v>0.01</v>
      </c>
      <c r="JP21">
        <v>0.01</v>
      </c>
      <c r="JQ21">
        <v>0.01</v>
      </c>
      <c r="JR21">
        <v>3.08</v>
      </c>
      <c r="JS21">
        <v>1.82</v>
      </c>
      <c r="JT21">
        <v>2.3199999999999998</v>
      </c>
      <c r="JU21">
        <v>3.39</v>
      </c>
      <c r="JV21">
        <v>2.4700000000000002</v>
      </c>
    </row>
    <row r="22" spans="1:282" x14ac:dyDescent="0.25">
      <c r="A22">
        <v>400031</v>
      </c>
      <c r="B22" t="s">
        <v>67</v>
      </c>
      <c r="C22" t="s">
        <v>1852</v>
      </c>
      <c r="D22" t="s">
        <v>3470</v>
      </c>
      <c r="E22" t="s">
        <v>3471</v>
      </c>
      <c r="F22" t="s">
        <v>580</v>
      </c>
      <c r="G22" t="s">
        <v>581</v>
      </c>
      <c r="H22" t="s">
        <v>582</v>
      </c>
      <c r="I22" t="s">
        <v>3472</v>
      </c>
      <c r="J22" t="s">
        <v>10</v>
      </c>
      <c r="K22" t="s">
        <v>10</v>
      </c>
      <c r="L22" t="s">
        <v>525</v>
      </c>
      <c r="M22" t="s">
        <v>3405</v>
      </c>
      <c r="N22" t="s">
        <v>10</v>
      </c>
      <c r="O22" t="s">
        <v>524</v>
      </c>
      <c r="P22">
        <v>709</v>
      </c>
      <c r="Q22" t="s">
        <v>530</v>
      </c>
      <c r="R22" t="s">
        <v>529</v>
      </c>
      <c r="S22" t="s">
        <v>6525</v>
      </c>
      <c r="T22">
        <v>43</v>
      </c>
      <c r="U22">
        <v>3180</v>
      </c>
      <c r="V22" t="s">
        <v>531</v>
      </c>
      <c r="W22">
        <v>815</v>
      </c>
      <c r="X22">
        <v>706</v>
      </c>
      <c r="Y22">
        <v>115</v>
      </c>
      <c r="Z22" s="5" t="s">
        <v>575</v>
      </c>
      <c r="AA22" t="s">
        <v>524</v>
      </c>
      <c r="AB22" t="s">
        <v>555</v>
      </c>
      <c r="AC22" t="s">
        <v>555</v>
      </c>
      <c r="AD22" t="s">
        <v>555</v>
      </c>
      <c r="AE22">
        <v>36.1</v>
      </c>
      <c r="AF22">
        <v>20.2</v>
      </c>
      <c r="AG22">
        <v>29</v>
      </c>
      <c r="AH22">
        <v>99</v>
      </c>
      <c r="AI22" t="s">
        <v>3400</v>
      </c>
      <c r="AJ22">
        <v>512</v>
      </c>
      <c r="AK22">
        <v>4</v>
      </c>
      <c r="AL22">
        <v>481</v>
      </c>
      <c r="AN22">
        <v>6</v>
      </c>
      <c r="AQ22">
        <v>13</v>
      </c>
      <c r="AR22">
        <v>15</v>
      </c>
      <c r="AS22">
        <v>512</v>
      </c>
      <c r="AT22">
        <v>0.02</v>
      </c>
      <c r="AU22">
        <v>0.02</v>
      </c>
      <c r="AV22">
        <v>0.01</v>
      </c>
      <c r="AW22">
        <v>0.01</v>
      </c>
      <c r="AX22">
        <v>0.04</v>
      </c>
      <c r="AY22">
        <v>0.09</v>
      </c>
      <c r="AZ22">
        <v>0.09</v>
      </c>
      <c r="BA22">
        <v>0.09</v>
      </c>
      <c r="BB22">
        <v>0.06</v>
      </c>
      <c r="BC22">
        <v>0.02</v>
      </c>
      <c r="BD22">
        <v>0.15</v>
      </c>
      <c r="BE22">
        <v>0.19</v>
      </c>
      <c r="BF22">
        <v>0.4</v>
      </c>
      <c r="BG22">
        <v>0.32</v>
      </c>
      <c r="BH22">
        <v>0.4</v>
      </c>
      <c r="BI22">
        <v>0.25</v>
      </c>
      <c r="BJ22">
        <v>0.41</v>
      </c>
      <c r="BK22">
        <v>0.35</v>
      </c>
      <c r="BL22">
        <v>0</v>
      </c>
      <c r="BM22">
        <v>0</v>
      </c>
      <c r="BN22">
        <v>0.01</v>
      </c>
      <c r="BO22">
        <v>0.01</v>
      </c>
      <c r="BP22">
        <v>0.01</v>
      </c>
      <c r="BQ22">
        <v>0.02</v>
      </c>
      <c r="BR22">
        <v>0.48</v>
      </c>
      <c r="BS22">
        <v>0.56000000000000005</v>
      </c>
      <c r="BT22">
        <v>0.52</v>
      </c>
      <c r="BU22">
        <v>0.71</v>
      </c>
      <c r="BV22">
        <v>0.4</v>
      </c>
      <c r="BW22">
        <v>0.34</v>
      </c>
      <c r="BX22">
        <v>3.34</v>
      </c>
      <c r="BY22">
        <v>3.43</v>
      </c>
      <c r="BZ22">
        <v>3.44</v>
      </c>
      <c r="CA22">
        <v>3.67</v>
      </c>
      <c r="CB22">
        <v>3.17</v>
      </c>
      <c r="CC22">
        <v>2.96</v>
      </c>
      <c r="CD22">
        <v>6.0000000000000001E-3</v>
      </c>
      <c r="CE22">
        <v>4.0000000000000001E-3</v>
      </c>
      <c r="CF22">
        <v>0.01</v>
      </c>
      <c r="CG22">
        <v>2.1000000000000001E-2</v>
      </c>
      <c r="CH22">
        <v>1.2E-2</v>
      </c>
      <c r="CI22">
        <v>0.04</v>
      </c>
      <c r="CJ22">
        <v>0.04</v>
      </c>
      <c r="CK22">
        <v>0.14000000000000001</v>
      </c>
      <c r="CL22">
        <v>0.1</v>
      </c>
      <c r="CM22">
        <v>0.02</v>
      </c>
      <c r="CN22">
        <v>0.04</v>
      </c>
      <c r="CO22">
        <v>7.0000000000000007E-2</v>
      </c>
      <c r="CP22">
        <v>0.04</v>
      </c>
      <c r="CQ22">
        <v>0.05</v>
      </c>
      <c r="CR22">
        <v>0.1</v>
      </c>
      <c r="CS22">
        <v>0.12</v>
      </c>
      <c r="CT22">
        <v>0.14000000000000001</v>
      </c>
      <c r="CU22">
        <v>0.14000000000000001</v>
      </c>
      <c r="CV22">
        <v>3.72</v>
      </c>
      <c r="CW22">
        <v>3.63</v>
      </c>
      <c r="CX22">
        <v>3.52</v>
      </c>
      <c r="CY22">
        <v>3.59</v>
      </c>
      <c r="CZ22">
        <v>3.57</v>
      </c>
      <c r="DA22">
        <v>3.27</v>
      </c>
      <c r="DB22">
        <v>3.33</v>
      </c>
      <c r="DC22">
        <v>3.03</v>
      </c>
      <c r="DD22">
        <v>3.14</v>
      </c>
      <c r="DE22">
        <v>0.22</v>
      </c>
      <c r="DF22">
        <v>0.28000000000000003</v>
      </c>
      <c r="DG22">
        <v>0.3</v>
      </c>
      <c r="DH22">
        <v>0.26</v>
      </c>
      <c r="DI22">
        <v>0.3</v>
      </c>
      <c r="DJ22">
        <v>0.38</v>
      </c>
      <c r="DK22">
        <v>0.31</v>
      </c>
      <c r="DL22">
        <v>0.25</v>
      </c>
      <c r="DM22">
        <v>0.28000000000000003</v>
      </c>
      <c r="DN22">
        <v>0.01</v>
      </c>
      <c r="DO22">
        <v>0.01</v>
      </c>
      <c r="DP22">
        <v>0.01</v>
      </c>
      <c r="DQ22">
        <v>0.01</v>
      </c>
      <c r="DR22">
        <v>0.01</v>
      </c>
      <c r="DS22">
        <v>0.02</v>
      </c>
      <c r="DT22">
        <v>0.02</v>
      </c>
      <c r="DU22">
        <v>0.02</v>
      </c>
      <c r="DV22">
        <v>0.02</v>
      </c>
      <c r="DW22">
        <v>0.75</v>
      </c>
      <c r="DX22">
        <v>0.67</v>
      </c>
      <c r="DY22">
        <v>0.61</v>
      </c>
      <c r="DZ22">
        <v>0.67</v>
      </c>
      <c r="EA22">
        <v>0.63</v>
      </c>
      <c r="EB22">
        <v>0.46</v>
      </c>
      <c r="EC22">
        <v>0.52</v>
      </c>
      <c r="ED22">
        <v>0.46</v>
      </c>
      <c r="EE22">
        <v>0.47</v>
      </c>
      <c r="EF22">
        <v>0.5</v>
      </c>
      <c r="EG22">
        <v>0</v>
      </c>
      <c r="EH22">
        <v>0</v>
      </c>
      <c r="EI22">
        <v>0.03</v>
      </c>
      <c r="EJ22">
        <v>0.02</v>
      </c>
      <c r="EK22">
        <v>0.02</v>
      </c>
      <c r="EL22">
        <v>0.13</v>
      </c>
      <c r="EM22">
        <v>0.03</v>
      </c>
      <c r="EN22">
        <v>0.02</v>
      </c>
      <c r="EO22">
        <v>0.34</v>
      </c>
      <c r="EP22">
        <v>0.04</v>
      </c>
      <c r="EQ22">
        <v>3.9E-2</v>
      </c>
      <c r="ER22">
        <v>0.12</v>
      </c>
      <c r="ES22">
        <v>7.3999999999999996E-2</v>
      </c>
      <c r="ET22">
        <v>0.12</v>
      </c>
      <c r="EU22">
        <v>0.16</v>
      </c>
      <c r="EV22">
        <v>0.08</v>
      </c>
      <c r="EW22">
        <v>0.05</v>
      </c>
      <c r="EX22">
        <v>6.4000000000000001E-2</v>
      </c>
      <c r="EY22">
        <v>0.27</v>
      </c>
      <c r="EZ22">
        <v>0.34</v>
      </c>
      <c r="FA22">
        <v>0.39</v>
      </c>
      <c r="FB22">
        <v>0.31</v>
      </c>
      <c r="FC22">
        <v>0.4</v>
      </c>
      <c r="FD22">
        <v>0.36</v>
      </c>
      <c r="FE22">
        <v>0.43</v>
      </c>
      <c r="FF22">
        <v>0.48</v>
      </c>
      <c r="FG22">
        <v>0.08</v>
      </c>
      <c r="FH22">
        <v>0.67</v>
      </c>
      <c r="FI22">
        <v>0.61</v>
      </c>
      <c r="FJ22">
        <v>0.46</v>
      </c>
      <c r="FK22">
        <v>0.59</v>
      </c>
      <c r="FL22">
        <v>0.44</v>
      </c>
      <c r="FM22">
        <v>0.28999999999999998</v>
      </c>
      <c r="FN22">
        <v>0.45</v>
      </c>
      <c r="FO22">
        <v>0.43</v>
      </c>
      <c r="FP22">
        <v>0.02</v>
      </c>
      <c r="FQ22">
        <v>0.01</v>
      </c>
      <c r="FR22">
        <v>0.01</v>
      </c>
      <c r="FS22">
        <v>0.01</v>
      </c>
      <c r="FT22">
        <v>0.01</v>
      </c>
      <c r="FU22">
        <v>0.02</v>
      </c>
      <c r="FV22">
        <v>0.06</v>
      </c>
      <c r="FW22">
        <v>0.02</v>
      </c>
      <c r="FX22">
        <v>0.02</v>
      </c>
      <c r="FY22">
        <v>1.71</v>
      </c>
      <c r="FZ22">
        <v>3.63</v>
      </c>
      <c r="GA22">
        <v>3.57</v>
      </c>
      <c r="GB22">
        <v>3.29</v>
      </c>
      <c r="GC22">
        <v>3.48</v>
      </c>
      <c r="GD22">
        <v>3.28</v>
      </c>
      <c r="GE22">
        <v>2.87</v>
      </c>
      <c r="GF22">
        <v>3.33</v>
      </c>
      <c r="GG22">
        <v>3.33</v>
      </c>
      <c r="GH22">
        <v>8.1300000000000008</v>
      </c>
      <c r="GI22">
        <v>0.01</v>
      </c>
      <c r="GJ22">
        <v>0.01</v>
      </c>
      <c r="GK22">
        <v>2.5000000000000001E-2</v>
      </c>
      <c r="GL22">
        <v>0.03</v>
      </c>
      <c r="GM22">
        <v>0.06</v>
      </c>
      <c r="GN22">
        <v>0.04</v>
      </c>
      <c r="GO22">
        <v>0.11</v>
      </c>
      <c r="GP22">
        <v>0.17</v>
      </c>
      <c r="GQ22">
        <v>0.22</v>
      </c>
      <c r="GR22">
        <v>0.31</v>
      </c>
      <c r="GS22">
        <v>0.01</v>
      </c>
      <c r="GT22">
        <v>0.6</v>
      </c>
      <c r="GU22">
        <v>0.69</v>
      </c>
      <c r="GV22">
        <v>0.17</v>
      </c>
      <c r="GW22">
        <v>0.16</v>
      </c>
      <c r="GX22">
        <v>0.115</v>
      </c>
      <c r="GY22">
        <v>0.19</v>
      </c>
      <c r="GZ22">
        <v>8.4000000000000005E-2</v>
      </c>
      <c r="HA22">
        <v>5.7000000000000002E-2</v>
      </c>
      <c r="HB22">
        <v>0.28999999999999998</v>
      </c>
      <c r="HC22">
        <v>0.06</v>
      </c>
      <c r="HD22">
        <v>0.04</v>
      </c>
      <c r="HE22">
        <v>0.33</v>
      </c>
      <c r="HF22">
        <v>0.09</v>
      </c>
      <c r="HG22">
        <v>0.09</v>
      </c>
      <c r="HH22">
        <v>0.02</v>
      </c>
      <c r="HI22">
        <v>0.01</v>
      </c>
      <c r="HJ22">
        <v>0.03</v>
      </c>
      <c r="HK22">
        <v>0.05</v>
      </c>
      <c r="HL22">
        <v>0.25</v>
      </c>
      <c r="HM22">
        <v>0.18</v>
      </c>
      <c r="HN22">
        <v>0.02</v>
      </c>
      <c r="HO22">
        <v>0.42</v>
      </c>
      <c r="HP22">
        <v>0.35</v>
      </c>
      <c r="HQ22">
        <v>0.37</v>
      </c>
      <c r="HR22">
        <v>0.31</v>
      </c>
      <c r="HS22">
        <v>0.49</v>
      </c>
      <c r="HT22">
        <v>0.37</v>
      </c>
      <c r="HU22">
        <v>0.52</v>
      </c>
      <c r="HV22">
        <v>0.34</v>
      </c>
      <c r="HW22">
        <v>0.31</v>
      </c>
      <c r="HX22">
        <v>0.2</v>
      </c>
      <c r="HY22">
        <v>0.2</v>
      </c>
      <c r="HZ22">
        <v>0.57999999999999996</v>
      </c>
      <c r="IA22">
        <v>0.03</v>
      </c>
      <c r="IB22">
        <v>0.26</v>
      </c>
      <c r="IC22">
        <v>0.24</v>
      </c>
      <c r="ID22">
        <v>0.14000000000000001</v>
      </c>
      <c r="IE22">
        <v>0.1</v>
      </c>
      <c r="IF22">
        <v>1.4E-2</v>
      </c>
      <c r="IG22">
        <v>1.2E-2</v>
      </c>
      <c r="IH22">
        <v>0.01</v>
      </c>
      <c r="II22">
        <v>0.03</v>
      </c>
      <c r="IJ22">
        <v>0.08</v>
      </c>
      <c r="IK22">
        <v>0.02</v>
      </c>
      <c r="IL22">
        <v>6.0000000000000001E-3</v>
      </c>
      <c r="IM22">
        <v>0.01</v>
      </c>
      <c r="IN22">
        <v>0.01</v>
      </c>
      <c r="IO22">
        <v>0.01</v>
      </c>
      <c r="IP22">
        <v>0.02</v>
      </c>
      <c r="IQ22">
        <v>0.01</v>
      </c>
      <c r="IR22">
        <v>0.01</v>
      </c>
      <c r="IS22">
        <v>0.01</v>
      </c>
      <c r="IT22">
        <v>0.68</v>
      </c>
      <c r="IU22">
        <v>0.3</v>
      </c>
      <c r="IV22">
        <v>0.03</v>
      </c>
      <c r="IW22">
        <v>0.3</v>
      </c>
      <c r="IX22">
        <v>0.19</v>
      </c>
      <c r="IY22">
        <v>0.25</v>
      </c>
      <c r="IZ22">
        <v>0.5</v>
      </c>
      <c r="JA22">
        <v>0.17</v>
      </c>
      <c r="JB22">
        <v>0.44</v>
      </c>
      <c r="JC22">
        <v>0.44</v>
      </c>
      <c r="JD22">
        <v>0.04</v>
      </c>
      <c r="JE22">
        <v>0.14000000000000001</v>
      </c>
      <c r="JF22">
        <v>0.34</v>
      </c>
      <c r="JG22">
        <v>0.16</v>
      </c>
      <c r="JH22">
        <v>0.36</v>
      </c>
      <c r="JI22">
        <v>0.02</v>
      </c>
      <c r="JJ22">
        <v>0.04</v>
      </c>
      <c r="JK22">
        <v>0.44</v>
      </c>
      <c r="JL22">
        <v>0.08</v>
      </c>
      <c r="JM22">
        <v>0.01</v>
      </c>
      <c r="JN22">
        <v>0.02</v>
      </c>
      <c r="JO22">
        <v>0.01</v>
      </c>
      <c r="JP22">
        <v>0.01</v>
      </c>
      <c r="JQ22">
        <v>0.01</v>
      </c>
      <c r="JR22">
        <v>3.16</v>
      </c>
      <c r="JS22">
        <v>1.39</v>
      </c>
      <c r="JT22">
        <v>1.93</v>
      </c>
      <c r="JU22">
        <v>3.21</v>
      </c>
      <c r="JV22">
        <v>2.02</v>
      </c>
    </row>
    <row r="23" spans="1:282" x14ac:dyDescent="0.25">
      <c r="A23">
        <v>400032</v>
      </c>
      <c r="B23" t="s">
        <v>1854</v>
      </c>
      <c r="C23" t="s">
        <v>1853</v>
      </c>
      <c r="D23" t="s">
        <v>3473</v>
      </c>
      <c r="E23" t="s">
        <v>3474</v>
      </c>
      <c r="F23" t="s">
        <v>1855</v>
      </c>
      <c r="G23" t="s">
        <v>1856</v>
      </c>
      <c r="H23" t="s">
        <v>1857</v>
      </c>
      <c r="I23" t="s">
        <v>3475</v>
      </c>
      <c r="J23" t="s">
        <v>10</v>
      </c>
      <c r="K23" t="s">
        <v>10</v>
      </c>
      <c r="L23" t="s">
        <v>525</v>
      </c>
      <c r="M23" t="s">
        <v>3405</v>
      </c>
      <c r="N23" t="s">
        <v>10</v>
      </c>
      <c r="O23" t="s">
        <v>535</v>
      </c>
      <c r="P23">
        <v>532</v>
      </c>
      <c r="Q23" t="s">
        <v>530</v>
      </c>
      <c r="R23" t="s">
        <v>540</v>
      </c>
      <c r="S23" t="s">
        <v>6525</v>
      </c>
      <c r="T23">
        <v>43</v>
      </c>
      <c r="U23">
        <v>4911</v>
      </c>
      <c r="V23" t="s">
        <v>531</v>
      </c>
      <c r="Z23" s="5" t="s">
        <v>10</v>
      </c>
      <c r="AA23" t="s">
        <v>10</v>
      </c>
      <c r="AB23" t="s">
        <v>10</v>
      </c>
      <c r="AC23" t="s">
        <v>10</v>
      </c>
      <c r="AD23" t="s">
        <v>10</v>
      </c>
      <c r="AI23" t="s">
        <v>10</v>
      </c>
    </row>
    <row r="24" spans="1:282" x14ac:dyDescent="0.25">
      <c r="A24">
        <v>400033</v>
      </c>
      <c r="B24" t="s">
        <v>64</v>
      </c>
      <c r="C24" t="s">
        <v>1858</v>
      </c>
      <c r="D24" t="s">
        <v>3476</v>
      </c>
      <c r="E24" t="s">
        <v>3477</v>
      </c>
      <c r="F24" t="s">
        <v>583</v>
      </c>
      <c r="G24" t="s">
        <v>584</v>
      </c>
      <c r="H24" t="s">
        <v>585</v>
      </c>
      <c r="I24" t="s">
        <v>3478</v>
      </c>
      <c r="J24" t="s">
        <v>10</v>
      </c>
      <c r="K24" t="s">
        <v>10</v>
      </c>
      <c r="L24" t="s">
        <v>525</v>
      </c>
      <c r="M24" t="s">
        <v>3405</v>
      </c>
      <c r="N24" t="s">
        <v>10</v>
      </c>
      <c r="O24" t="s">
        <v>535</v>
      </c>
      <c r="P24">
        <v>1337</v>
      </c>
      <c r="Q24" t="s">
        <v>566</v>
      </c>
      <c r="R24" t="s">
        <v>586</v>
      </c>
      <c r="S24" t="s">
        <v>6525</v>
      </c>
      <c r="T24">
        <v>49</v>
      </c>
      <c r="U24">
        <v>2420</v>
      </c>
      <c r="V24" t="s">
        <v>531</v>
      </c>
      <c r="W24">
        <v>573</v>
      </c>
      <c r="X24">
        <v>1292</v>
      </c>
      <c r="Y24">
        <v>44</v>
      </c>
      <c r="Z24" s="5" t="s">
        <v>643</v>
      </c>
      <c r="AA24" t="s">
        <v>524</v>
      </c>
      <c r="AB24" t="s">
        <v>576</v>
      </c>
      <c r="AC24" t="s">
        <v>576</v>
      </c>
      <c r="AD24" t="s">
        <v>576</v>
      </c>
      <c r="AE24">
        <v>0</v>
      </c>
      <c r="AF24">
        <v>1.3</v>
      </c>
      <c r="AG24">
        <v>4.0999999999999996</v>
      </c>
      <c r="AH24">
        <v>4.4000000000000004</v>
      </c>
      <c r="AI24" t="s">
        <v>3410</v>
      </c>
      <c r="AJ24">
        <v>364</v>
      </c>
      <c r="AK24">
        <v>1</v>
      </c>
      <c r="AL24">
        <v>333</v>
      </c>
      <c r="AN24">
        <v>6</v>
      </c>
      <c r="AO24">
        <v>3</v>
      </c>
      <c r="AQ24">
        <v>6</v>
      </c>
      <c r="AR24">
        <v>17</v>
      </c>
      <c r="AS24">
        <v>364</v>
      </c>
      <c r="AT24">
        <v>0.08</v>
      </c>
      <c r="AU24">
        <v>7.0000000000000007E-2</v>
      </c>
      <c r="AV24">
        <v>0.06</v>
      </c>
      <c r="AW24">
        <v>0.04</v>
      </c>
      <c r="AX24">
        <v>0.1</v>
      </c>
      <c r="AY24">
        <v>0.23</v>
      </c>
      <c r="AZ24">
        <v>0.23</v>
      </c>
      <c r="BA24">
        <v>0.247</v>
      </c>
      <c r="BB24">
        <v>0.26</v>
      </c>
      <c r="BC24">
        <v>0.1</v>
      </c>
      <c r="BD24">
        <v>0.23</v>
      </c>
      <c r="BE24">
        <v>0.24</v>
      </c>
      <c r="BF24">
        <v>0.41</v>
      </c>
      <c r="BG24">
        <v>0.35</v>
      </c>
      <c r="BH24">
        <v>0.37</v>
      </c>
      <c r="BI24">
        <v>0.3</v>
      </c>
      <c r="BJ24">
        <v>0.36</v>
      </c>
      <c r="BK24">
        <v>0.27</v>
      </c>
      <c r="BL24">
        <v>0</v>
      </c>
      <c r="BM24">
        <v>0.01</v>
      </c>
      <c r="BN24">
        <v>0.02</v>
      </c>
      <c r="BO24">
        <v>0.01</v>
      </c>
      <c r="BP24">
        <v>0.02</v>
      </c>
      <c r="BQ24">
        <v>0.02</v>
      </c>
      <c r="BR24">
        <v>0.28000000000000003</v>
      </c>
      <c r="BS24">
        <v>0.31</v>
      </c>
      <c r="BT24">
        <v>0.28999999999999998</v>
      </c>
      <c r="BU24">
        <v>0.55000000000000004</v>
      </c>
      <c r="BV24">
        <v>0.28999999999999998</v>
      </c>
      <c r="BW24">
        <v>0.24</v>
      </c>
      <c r="BX24">
        <v>2.9</v>
      </c>
      <c r="BY24">
        <v>2.92</v>
      </c>
      <c r="BZ24">
        <v>2.91</v>
      </c>
      <c r="CA24">
        <v>3.38</v>
      </c>
      <c r="CB24">
        <v>2.85</v>
      </c>
      <c r="CC24">
        <v>2.54</v>
      </c>
      <c r="CD24">
        <v>1.4E-2</v>
      </c>
      <c r="CE24">
        <v>8.0000000000000002E-3</v>
      </c>
      <c r="CF24">
        <v>2.5000000000000001E-2</v>
      </c>
      <c r="CG24">
        <v>3.3000000000000002E-2</v>
      </c>
      <c r="CH24">
        <v>1.9E-2</v>
      </c>
      <c r="CI24">
        <v>0.05</v>
      </c>
      <c r="CJ24">
        <v>0.06</v>
      </c>
      <c r="CK24">
        <v>0.12</v>
      </c>
      <c r="CL24">
        <v>0.1</v>
      </c>
      <c r="CM24">
        <v>7.0000000000000007E-2</v>
      </c>
      <c r="CN24">
        <v>0.09</v>
      </c>
      <c r="CO24">
        <v>0.12</v>
      </c>
      <c r="CP24">
        <v>0.1</v>
      </c>
      <c r="CQ24">
        <v>0.12</v>
      </c>
      <c r="CR24">
        <v>0.2</v>
      </c>
      <c r="CS24">
        <v>0.16</v>
      </c>
      <c r="CT24">
        <v>0.18</v>
      </c>
      <c r="CU24">
        <v>0.19</v>
      </c>
      <c r="CV24">
        <v>3.57</v>
      </c>
      <c r="CW24">
        <v>3.49</v>
      </c>
      <c r="CX24">
        <v>3.4</v>
      </c>
      <c r="CY24">
        <v>3.43</v>
      </c>
      <c r="CZ24">
        <v>3.39</v>
      </c>
      <c r="DA24">
        <v>3.09</v>
      </c>
      <c r="DB24">
        <v>3.15</v>
      </c>
      <c r="DC24">
        <v>3</v>
      </c>
      <c r="DD24">
        <v>3.03</v>
      </c>
      <c r="DE24">
        <v>0.25</v>
      </c>
      <c r="DF24">
        <v>0.3</v>
      </c>
      <c r="DG24">
        <v>0.28000000000000003</v>
      </c>
      <c r="DH24">
        <v>0.27</v>
      </c>
      <c r="DI24">
        <v>0.31</v>
      </c>
      <c r="DJ24">
        <v>0.35</v>
      </c>
      <c r="DK24">
        <v>0.32</v>
      </c>
      <c r="DL24">
        <v>0.25</v>
      </c>
      <c r="DM24">
        <v>0.27</v>
      </c>
      <c r="DN24">
        <v>0.01</v>
      </c>
      <c r="DO24">
        <v>0.01</v>
      </c>
      <c r="DP24">
        <v>0.02</v>
      </c>
      <c r="DQ24">
        <v>0.01</v>
      </c>
      <c r="DR24">
        <v>0.01</v>
      </c>
      <c r="DS24">
        <v>0.01</v>
      </c>
      <c r="DT24">
        <v>0.01</v>
      </c>
      <c r="DU24">
        <v>0.02</v>
      </c>
      <c r="DV24">
        <v>0.02</v>
      </c>
      <c r="DW24">
        <v>0.66</v>
      </c>
      <c r="DX24">
        <v>0.59</v>
      </c>
      <c r="DY24">
        <v>0.56000000000000005</v>
      </c>
      <c r="DZ24">
        <v>0.59</v>
      </c>
      <c r="EA24">
        <v>0.54</v>
      </c>
      <c r="EB24">
        <v>0.39</v>
      </c>
      <c r="EC24">
        <v>0.44</v>
      </c>
      <c r="ED24">
        <v>0.43</v>
      </c>
      <c r="EE24">
        <v>0.42</v>
      </c>
      <c r="EF24">
        <v>0.26</v>
      </c>
      <c r="EG24">
        <v>0.05</v>
      </c>
      <c r="EH24">
        <v>0.06</v>
      </c>
      <c r="EI24">
        <v>0.15</v>
      </c>
      <c r="EJ24">
        <v>0.05</v>
      </c>
      <c r="EK24">
        <v>0.1</v>
      </c>
      <c r="EL24">
        <v>0.22</v>
      </c>
      <c r="EM24">
        <v>7.0000000000000007E-2</v>
      </c>
      <c r="EN24">
        <v>0.19</v>
      </c>
      <c r="EO24">
        <v>0.38</v>
      </c>
      <c r="EP24">
        <v>0.14000000000000001</v>
      </c>
      <c r="EQ24">
        <v>0.21199999999999999</v>
      </c>
      <c r="ER24">
        <v>0.23</v>
      </c>
      <c r="ES24">
        <v>0.22800000000000001</v>
      </c>
      <c r="ET24">
        <v>0.28000000000000003</v>
      </c>
      <c r="EU24">
        <v>0.27</v>
      </c>
      <c r="EV24">
        <v>0.16</v>
      </c>
      <c r="EW24">
        <v>0.28999999999999998</v>
      </c>
      <c r="EX24">
        <v>0.157</v>
      </c>
      <c r="EY24">
        <v>0.45</v>
      </c>
      <c r="EZ24">
        <v>0.45</v>
      </c>
      <c r="FA24">
        <v>0.37</v>
      </c>
      <c r="FB24">
        <v>0.41</v>
      </c>
      <c r="FC24">
        <v>0.39</v>
      </c>
      <c r="FD24">
        <v>0.26</v>
      </c>
      <c r="FE24">
        <v>0.5</v>
      </c>
      <c r="FF24">
        <v>0.3</v>
      </c>
      <c r="FG24">
        <v>0.18</v>
      </c>
      <c r="FH24">
        <v>0.35</v>
      </c>
      <c r="FI24">
        <v>0.25</v>
      </c>
      <c r="FJ24">
        <v>0.23</v>
      </c>
      <c r="FK24">
        <v>0.28000000000000003</v>
      </c>
      <c r="FL24">
        <v>0.2</v>
      </c>
      <c r="FM24">
        <v>0.18</v>
      </c>
      <c r="FN24">
        <v>0.24</v>
      </c>
      <c r="FO24">
        <v>0.18</v>
      </c>
      <c r="FP24">
        <v>0.02</v>
      </c>
      <c r="FQ24">
        <v>0.02</v>
      </c>
      <c r="FR24">
        <v>0.02</v>
      </c>
      <c r="FS24">
        <v>0.02</v>
      </c>
      <c r="FT24">
        <v>0.02</v>
      </c>
      <c r="FU24">
        <v>0.03</v>
      </c>
      <c r="FV24">
        <v>7.0000000000000007E-2</v>
      </c>
      <c r="FW24">
        <v>0.03</v>
      </c>
      <c r="FX24">
        <v>0.04</v>
      </c>
      <c r="FY24">
        <v>2.2599999999999998</v>
      </c>
      <c r="FZ24">
        <v>3.1</v>
      </c>
      <c r="GA24">
        <v>2.92</v>
      </c>
      <c r="GB24">
        <v>2.69</v>
      </c>
      <c r="GC24">
        <v>2.94</v>
      </c>
      <c r="GD24">
        <v>2.71</v>
      </c>
      <c r="GE24">
        <v>2.4300000000000002</v>
      </c>
      <c r="GF24">
        <v>2.94</v>
      </c>
      <c r="GG24">
        <v>2.4900000000000002</v>
      </c>
      <c r="GH24">
        <v>5.93</v>
      </c>
      <c r="GI24">
        <v>0.09</v>
      </c>
      <c r="GJ24">
        <v>5.5E-2</v>
      </c>
      <c r="GK24">
        <v>8.2000000000000003E-2</v>
      </c>
      <c r="GL24">
        <v>0.08</v>
      </c>
      <c r="GM24">
        <v>0.1</v>
      </c>
      <c r="GN24">
        <v>0.11</v>
      </c>
      <c r="GO24">
        <v>0.12</v>
      </c>
      <c r="GP24">
        <v>0.11</v>
      </c>
      <c r="GQ24">
        <v>0.05</v>
      </c>
      <c r="GR24">
        <v>0.16</v>
      </c>
      <c r="GS24">
        <v>0.05</v>
      </c>
      <c r="GT24">
        <v>0.62</v>
      </c>
      <c r="GU24">
        <v>0.63</v>
      </c>
      <c r="GV24">
        <v>0.18</v>
      </c>
      <c r="GW24">
        <v>0.15</v>
      </c>
      <c r="GX24">
        <v>0.14299999999999999</v>
      </c>
      <c r="GY24">
        <v>0.22</v>
      </c>
      <c r="GZ24">
        <v>9.0999999999999998E-2</v>
      </c>
      <c r="HA24">
        <v>6.6000000000000003E-2</v>
      </c>
      <c r="HB24">
        <v>0.21</v>
      </c>
      <c r="HC24">
        <v>7.0000000000000007E-2</v>
      </c>
      <c r="HD24">
        <v>7.0000000000000007E-2</v>
      </c>
      <c r="HE24">
        <v>0.35</v>
      </c>
      <c r="HF24">
        <v>7.0000000000000007E-2</v>
      </c>
      <c r="HG24">
        <v>0.09</v>
      </c>
      <c r="HH24">
        <v>0.04</v>
      </c>
      <c r="HI24">
        <v>7.0000000000000007E-2</v>
      </c>
      <c r="HJ24">
        <v>0.05</v>
      </c>
      <c r="HK24">
        <v>0.04</v>
      </c>
      <c r="HL24">
        <v>0.06</v>
      </c>
      <c r="HM24">
        <v>0.27</v>
      </c>
      <c r="HN24">
        <v>0.13</v>
      </c>
      <c r="HO24">
        <v>0.52</v>
      </c>
      <c r="HP24">
        <v>0.34</v>
      </c>
      <c r="HQ24">
        <v>0.39</v>
      </c>
      <c r="HR24">
        <v>0.43</v>
      </c>
      <c r="HS24">
        <v>0.4</v>
      </c>
      <c r="HT24">
        <v>0.47</v>
      </c>
      <c r="HU24">
        <v>0.28999999999999998</v>
      </c>
      <c r="HV24">
        <v>0.24</v>
      </c>
      <c r="HW24">
        <v>0.27</v>
      </c>
      <c r="HX24">
        <v>0.31</v>
      </c>
      <c r="HY24">
        <v>0.13</v>
      </c>
      <c r="HZ24">
        <v>0.28000000000000003</v>
      </c>
      <c r="IA24">
        <v>0.09</v>
      </c>
      <c r="IB24">
        <v>0.31</v>
      </c>
      <c r="IC24">
        <v>0.26</v>
      </c>
      <c r="ID24">
        <v>0.15</v>
      </c>
      <c r="IE24">
        <v>0.15</v>
      </c>
      <c r="IF24">
        <v>0.08</v>
      </c>
      <c r="IG24">
        <v>5.0000000000000001E-3</v>
      </c>
      <c r="IH24">
        <v>0.03</v>
      </c>
      <c r="II24">
        <v>0.01</v>
      </c>
      <c r="IJ24">
        <v>0.01</v>
      </c>
      <c r="IK24">
        <v>1.9E-2</v>
      </c>
      <c r="IL24">
        <v>5.0000000000000001E-3</v>
      </c>
      <c r="IM24">
        <v>0.03</v>
      </c>
      <c r="IN24">
        <v>0.03</v>
      </c>
      <c r="IO24">
        <v>0.03</v>
      </c>
      <c r="IP24">
        <v>0.04</v>
      </c>
      <c r="IQ24">
        <v>0.03</v>
      </c>
      <c r="IR24">
        <v>0.04</v>
      </c>
      <c r="IS24">
        <v>0.04</v>
      </c>
      <c r="IT24">
        <v>0.45</v>
      </c>
      <c r="IU24">
        <v>0.27</v>
      </c>
      <c r="IV24">
        <v>0.04</v>
      </c>
      <c r="IW24">
        <v>0.22</v>
      </c>
      <c r="IX24">
        <v>0.2</v>
      </c>
      <c r="IY24">
        <v>0.3</v>
      </c>
      <c r="IZ24">
        <v>0.43</v>
      </c>
      <c r="JA24">
        <v>0.15</v>
      </c>
      <c r="JB24">
        <v>0.39</v>
      </c>
      <c r="JC24">
        <v>0.37</v>
      </c>
      <c r="JD24">
        <v>0.11</v>
      </c>
      <c r="JE24">
        <v>0.17</v>
      </c>
      <c r="JF24">
        <v>0.31</v>
      </c>
      <c r="JG24">
        <v>0.21</v>
      </c>
      <c r="JH24">
        <v>0.39</v>
      </c>
      <c r="JI24">
        <v>0.13</v>
      </c>
      <c r="JJ24">
        <v>0.1</v>
      </c>
      <c r="JK24">
        <v>0.47</v>
      </c>
      <c r="JL24">
        <v>0.17</v>
      </c>
      <c r="JM24">
        <v>0.01</v>
      </c>
      <c r="JN24">
        <v>0.02</v>
      </c>
      <c r="JO24">
        <v>0.03</v>
      </c>
      <c r="JP24">
        <v>0.03</v>
      </c>
      <c r="JQ24">
        <v>0.02</v>
      </c>
      <c r="JR24">
        <v>3.12</v>
      </c>
      <c r="JS24">
        <v>1.91</v>
      </c>
      <c r="JT24">
        <v>2.1</v>
      </c>
      <c r="JU24">
        <v>3.24</v>
      </c>
      <c r="JV24">
        <v>2.33</v>
      </c>
    </row>
    <row r="25" spans="1:282" x14ac:dyDescent="0.25">
      <c r="A25">
        <v>400034</v>
      </c>
      <c r="B25" t="s">
        <v>1860</v>
      </c>
      <c r="C25" t="s">
        <v>1859</v>
      </c>
      <c r="D25" t="s">
        <v>3479</v>
      </c>
      <c r="E25" t="s">
        <v>3480</v>
      </c>
      <c r="F25" t="s">
        <v>1861</v>
      </c>
      <c r="G25" t="s">
        <v>1862</v>
      </c>
      <c r="H25" t="s">
        <v>1863</v>
      </c>
      <c r="I25" t="s">
        <v>3481</v>
      </c>
      <c r="J25" t="s">
        <v>10</v>
      </c>
      <c r="K25" t="s">
        <v>10</v>
      </c>
      <c r="L25" t="s">
        <v>525</v>
      </c>
      <c r="M25" t="s">
        <v>3405</v>
      </c>
      <c r="N25" t="s">
        <v>10</v>
      </c>
      <c r="O25" t="s">
        <v>535</v>
      </c>
      <c r="P25">
        <v>859</v>
      </c>
      <c r="Q25" t="s">
        <v>541</v>
      </c>
      <c r="R25" t="s">
        <v>3417</v>
      </c>
      <c r="S25" t="s">
        <v>6525</v>
      </c>
      <c r="T25">
        <v>31</v>
      </c>
      <c r="U25">
        <v>7740</v>
      </c>
      <c r="V25" t="s">
        <v>531</v>
      </c>
      <c r="W25">
        <v>264</v>
      </c>
      <c r="X25">
        <v>845</v>
      </c>
      <c r="Y25">
        <v>31</v>
      </c>
      <c r="Z25" s="5" t="s">
        <v>608</v>
      </c>
      <c r="AA25" t="s">
        <v>535</v>
      </c>
      <c r="AB25" t="s">
        <v>564</v>
      </c>
      <c r="AC25" t="s">
        <v>564</v>
      </c>
      <c r="AD25" t="s">
        <v>564</v>
      </c>
      <c r="AE25">
        <v>57.2</v>
      </c>
      <c r="AF25">
        <v>46.7</v>
      </c>
      <c r="AG25">
        <v>45.4</v>
      </c>
      <c r="AH25">
        <v>3.1</v>
      </c>
      <c r="AI25" t="s">
        <v>3410</v>
      </c>
      <c r="AJ25">
        <v>230</v>
      </c>
      <c r="AK25">
        <v>58</v>
      </c>
      <c r="AL25">
        <v>9</v>
      </c>
      <c r="AM25">
        <v>28</v>
      </c>
      <c r="AN25">
        <v>118</v>
      </c>
      <c r="AO25">
        <v>1</v>
      </c>
      <c r="AP25">
        <v>4</v>
      </c>
      <c r="AQ25">
        <v>6</v>
      </c>
      <c r="AR25">
        <v>10</v>
      </c>
      <c r="AS25">
        <v>230</v>
      </c>
      <c r="AT25">
        <v>0.02</v>
      </c>
      <c r="AU25">
        <v>0.01</v>
      </c>
      <c r="AV25">
        <v>0</v>
      </c>
      <c r="AW25">
        <v>0.01</v>
      </c>
      <c r="AX25">
        <v>0.03</v>
      </c>
      <c r="AY25">
        <v>7.0000000000000007E-2</v>
      </c>
      <c r="AZ25">
        <v>0.08</v>
      </c>
      <c r="BA25">
        <v>4.2999999999999997E-2</v>
      </c>
      <c r="BB25">
        <v>0.03</v>
      </c>
      <c r="BC25">
        <v>7.0000000000000007E-2</v>
      </c>
      <c r="BD25">
        <v>0.13</v>
      </c>
      <c r="BE25">
        <v>0.2</v>
      </c>
      <c r="BF25">
        <v>0.36</v>
      </c>
      <c r="BG25">
        <v>0.34</v>
      </c>
      <c r="BH25">
        <v>0.39</v>
      </c>
      <c r="BI25">
        <v>0.27</v>
      </c>
      <c r="BJ25">
        <v>0.4</v>
      </c>
      <c r="BK25">
        <v>0.34</v>
      </c>
      <c r="BL25">
        <v>0.02</v>
      </c>
      <c r="BM25">
        <v>0.02</v>
      </c>
      <c r="BN25">
        <v>0.03</v>
      </c>
      <c r="BO25">
        <v>0.02</v>
      </c>
      <c r="BP25">
        <v>0.03</v>
      </c>
      <c r="BQ25">
        <v>0.06</v>
      </c>
      <c r="BR25">
        <v>0.52</v>
      </c>
      <c r="BS25">
        <v>0.57999999999999996</v>
      </c>
      <c r="BT25">
        <v>0.54</v>
      </c>
      <c r="BU25">
        <v>0.63</v>
      </c>
      <c r="BV25">
        <v>0.41</v>
      </c>
      <c r="BW25">
        <v>0.33</v>
      </c>
      <c r="BX25">
        <v>3.4</v>
      </c>
      <c r="BY25">
        <v>3.52</v>
      </c>
      <c r="BZ25">
        <v>3.52</v>
      </c>
      <c r="CA25">
        <v>3.54</v>
      </c>
      <c r="CB25">
        <v>3.23</v>
      </c>
      <c r="CC25">
        <v>2.98</v>
      </c>
      <c r="CD25">
        <v>8.9999999999999993E-3</v>
      </c>
      <c r="CE25">
        <v>0</v>
      </c>
      <c r="CF25">
        <v>1.7000000000000001E-2</v>
      </c>
      <c r="CG25">
        <v>1.7000000000000001E-2</v>
      </c>
      <c r="CH25">
        <v>4.0000000000000001E-3</v>
      </c>
      <c r="CI25">
        <v>0.01</v>
      </c>
      <c r="CJ25">
        <v>0.08</v>
      </c>
      <c r="CK25">
        <v>0.22</v>
      </c>
      <c r="CL25">
        <v>0.13</v>
      </c>
      <c r="CM25">
        <v>0.02</v>
      </c>
      <c r="CN25">
        <v>0.05</v>
      </c>
      <c r="CO25">
        <v>0.05</v>
      </c>
      <c r="CP25">
        <v>0.04</v>
      </c>
      <c r="CQ25">
        <v>0.03</v>
      </c>
      <c r="CR25">
        <v>0.06</v>
      </c>
      <c r="CS25">
        <v>0.16</v>
      </c>
      <c r="CT25">
        <v>0.16</v>
      </c>
      <c r="CU25">
        <v>0.15</v>
      </c>
      <c r="CV25">
        <v>3.66</v>
      </c>
      <c r="CW25">
        <v>3.57</v>
      </c>
      <c r="CX25">
        <v>3.49</v>
      </c>
      <c r="CY25">
        <v>3.54</v>
      </c>
      <c r="CZ25">
        <v>3.55</v>
      </c>
      <c r="DA25">
        <v>3.44</v>
      </c>
      <c r="DB25">
        <v>3.08</v>
      </c>
      <c r="DC25">
        <v>2.76</v>
      </c>
      <c r="DD25">
        <v>3.03</v>
      </c>
      <c r="DE25">
        <v>0.27</v>
      </c>
      <c r="DF25">
        <v>0.32</v>
      </c>
      <c r="DG25">
        <v>0.35</v>
      </c>
      <c r="DH25">
        <v>0.31</v>
      </c>
      <c r="DI25">
        <v>0.37</v>
      </c>
      <c r="DJ25">
        <v>0.38</v>
      </c>
      <c r="DK25">
        <v>0.33</v>
      </c>
      <c r="DL25">
        <v>0.23</v>
      </c>
      <c r="DM25">
        <v>0.26</v>
      </c>
      <c r="DN25">
        <v>0.02</v>
      </c>
      <c r="DO25">
        <v>0.01</v>
      </c>
      <c r="DP25">
        <v>0.03</v>
      </c>
      <c r="DQ25">
        <v>0.01</v>
      </c>
      <c r="DR25">
        <v>0.02</v>
      </c>
      <c r="DS25">
        <v>0.04</v>
      </c>
      <c r="DT25">
        <v>0.03</v>
      </c>
      <c r="DU25">
        <v>0.02</v>
      </c>
      <c r="DV25">
        <v>0.02</v>
      </c>
      <c r="DW25">
        <v>0.69</v>
      </c>
      <c r="DX25">
        <v>0.61</v>
      </c>
      <c r="DY25">
        <v>0.56000000000000005</v>
      </c>
      <c r="DZ25">
        <v>0.61</v>
      </c>
      <c r="EA25">
        <v>0.57999999999999996</v>
      </c>
      <c r="EB25">
        <v>0.51</v>
      </c>
      <c r="EC25">
        <v>0.4</v>
      </c>
      <c r="ED25">
        <v>0.37</v>
      </c>
      <c r="EE25">
        <v>0.44</v>
      </c>
      <c r="EF25">
        <v>0.47</v>
      </c>
      <c r="EG25">
        <v>0.01</v>
      </c>
      <c r="EH25">
        <v>0</v>
      </c>
      <c r="EI25">
        <v>0.02</v>
      </c>
      <c r="EJ25">
        <v>0.01</v>
      </c>
      <c r="EK25">
        <v>0.01</v>
      </c>
      <c r="EL25">
        <v>7.0000000000000007E-2</v>
      </c>
      <c r="EM25">
        <v>0.01</v>
      </c>
      <c r="EN25">
        <v>0.01</v>
      </c>
      <c r="EO25">
        <v>0.28000000000000003</v>
      </c>
      <c r="EP25">
        <v>0.05</v>
      </c>
      <c r="EQ25">
        <v>4.2999999999999997E-2</v>
      </c>
      <c r="ER25">
        <v>7.0000000000000007E-2</v>
      </c>
      <c r="ES25">
        <v>3.9E-2</v>
      </c>
      <c r="ET25">
        <v>0.1</v>
      </c>
      <c r="EU25">
        <v>0.1</v>
      </c>
      <c r="EV25">
        <v>0.06</v>
      </c>
      <c r="EW25">
        <v>0.05</v>
      </c>
      <c r="EX25">
        <v>7.3999999999999996E-2</v>
      </c>
      <c r="EY25">
        <v>0.3</v>
      </c>
      <c r="EZ25">
        <v>0.3</v>
      </c>
      <c r="FA25">
        <v>0.37</v>
      </c>
      <c r="FB25">
        <v>0.37</v>
      </c>
      <c r="FC25">
        <v>0.37</v>
      </c>
      <c r="FD25">
        <v>0.43</v>
      </c>
      <c r="FE25">
        <v>0.47</v>
      </c>
      <c r="FF25">
        <v>0.46</v>
      </c>
      <c r="FG25">
        <v>0.11</v>
      </c>
      <c r="FH25">
        <v>0.61</v>
      </c>
      <c r="FI25">
        <v>0.62</v>
      </c>
      <c r="FJ25">
        <v>0.49</v>
      </c>
      <c r="FK25">
        <v>0.53</v>
      </c>
      <c r="FL25">
        <v>0.47</v>
      </c>
      <c r="FM25">
        <v>0.33</v>
      </c>
      <c r="FN25">
        <v>0.43</v>
      </c>
      <c r="FO25">
        <v>0.43</v>
      </c>
      <c r="FP25">
        <v>7.0000000000000007E-2</v>
      </c>
      <c r="FQ25">
        <v>0.03</v>
      </c>
      <c r="FR25">
        <v>0.03</v>
      </c>
      <c r="FS25">
        <v>0.05</v>
      </c>
      <c r="FT25">
        <v>0.04</v>
      </c>
      <c r="FU25">
        <v>0.05</v>
      </c>
      <c r="FV25">
        <v>7.0000000000000007E-2</v>
      </c>
      <c r="FW25">
        <v>0.03</v>
      </c>
      <c r="FX25">
        <v>0.05</v>
      </c>
      <c r="FY25">
        <v>1.82</v>
      </c>
      <c r="FZ25">
        <v>3.57</v>
      </c>
      <c r="GA25">
        <v>3.59</v>
      </c>
      <c r="GB25">
        <v>3.41</v>
      </c>
      <c r="GC25">
        <v>3.49</v>
      </c>
      <c r="GD25">
        <v>3.36</v>
      </c>
      <c r="GE25">
        <v>3.1</v>
      </c>
      <c r="GF25">
        <v>3.36</v>
      </c>
      <c r="GG25">
        <v>3.37</v>
      </c>
      <c r="GH25">
        <v>8.75</v>
      </c>
      <c r="GI25">
        <v>0</v>
      </c>
      <c r="GJ25">
        <v>0</v>
      </c>
      <c r="GK25">
        <v>8.9999999999999993E-3</v>
      </c>
      <c r="GL25">
        <v>0.01</v>
      </c>
      <c r="GM25">
        <v>0.03</v>
      </c>
      <c r="GN25">
        <v>0.03</v>
      </c>
      <c r="GO25">
        <v>0.09</v>
      </c>
      <c r="GP25">
        <v>0.14000000000000001</v>
      </c>
      <c r="GQ25">
        <v>0.21</v>
      </c>
      <c r="GR25">
        <v>0.43</v>
      </c>
      <c r="GS25">
        <v>0.05</v>
      </c>
      <c r="GT25">
        <v>0.4</v>
      </c>
      <c r="GU25">
        <v>0.42</v>
      </c>
      <c r="GV25">
        <v>0.16</v>
      </c>
      <c r="GW25">
        <v>0.13</v>
      </c>
      <c r="GX25">
        <v>0.161</v>
      </c>
      <c r="GY25">
        <v>0.22</v>
      </c>
      <c r="GZ25">
        <v>0.157</v>
      </c>
      <c r="HA25">
        <v>0.104</v>
      </c>
      <c r="HB25">
        <v>0.3</v>
      </c>
      <c r="HC25">
        <v>0.13</v>
      </c>
      <c r="HD25">
        <v>0.11</v>
      </c>
      <c r="HE25">
        <v>0.25</v>
      </c>
      <c r="HF25">
        <v>0.19</v>
      </c>
      <c r="HG25">
        <v>0.2</v>
      </c>
      <c r="HH25">
        <v>7.0000000000000007E-2</v>
      </c>
      <c r="HI25">
        <v>0.03</v>
      </c>
      <c r="HJ25">
        <v>0.02</v>
      </c>
      <c r="HK25">
        <v>0.02</v>
      </c>
      <c r="HL25">
        <v>0.03</v>
      </c>
      <c r="HM25">
        <v>0.14000000000000001</v>
      </c>
      <c r="HN25">
        <v>0.04</v>
      </c>
      <c r="HO25">
        <v>0.44</v>
      </c>
      <c r="HP25">
        <v>0.36</v>
      </c>
      <c r="HQ25">
        <v>0.38</v>
      </c>
      <c r="HR25">
        <v>0.39</v>
      </c>
      <c r="HS25">
        <v>0.43</v>
      </c>
      <c r="HT25">
        <v>0.4</v>
      </c>
      <c r="HU25">
        <v>0.33</v>
      </c>
      <c r="HV25">
        <v>0.35</v>
      </c>
      <c r="HW25">
        <v>0.34</v>
      </c>
      <c r="HX25">
        <v>0.33</v>
      </c>
      <c r="HY25">
        <v>0.2</v>
      </c>
      <c r="HZ25">
        <v>0.4</v>
      </c>
      <c r="IA25">
        <v>0.11</v>
      </c>
      <c r="IB25">
        <v>0.18</v>
      </c>
      <c r="IC25">
        <v>0.17</v>
      </c>
      <c r="ID25">
        <v>0.14000000000000001</v>
      </c>
      <c r="IE25">
        <v>0.13</v>
      </c>
      <c r="IF25">
        <v>6.5000000000000002E-2</v>
      </c>
      <c r="IG25">
        <v>3.5000000000000003E-2</v>
      </c>
      <c r="IH25">
        <v>0.03</v>
      </c>
      <c r="II25">
        <v>0.03</v>
      </c>
      <c r="IJ25">
        <v>0.03</v>
      </c>
      <c r="IK25">
        <v>0.03</v>
      </c>
      <c r="IL25">
        <v>2.5999999999999999E-2</v>
      </c>
      <c r="IM25">
        <v>0.05</v>
      </c>
      <c r="IN25">
        <v>0.06</v>
      </c>
      <c r="IO25">
        <v>0.06</v>
      </c>
      <c r="IP25">
        <v>7.0000000000000007E-2</v>
      </c>
      <c r="IQ25">
        <v>7.0000000000000007E-2</v>
      </c>
      <c r="IR25">
        <v>7.0000000000000007E-2</v>
      </c>
      <c r="IS25">
        <v>0.1</v>
      </c>
      <c r="IT25">
        <v>0.77</v>
      </c>
      <c r="IU25">
        <v>0.48</v>
      </c>
      <c r="IV25">
        <v>0.05</v>
      </c>
      <c r="IW25">
        <v>0.27</v>
      </c>
      <c r="IX25">
        <v>0.45</v>
      </c>
      <c r="IY25">
        <v>0.12</v>
      </c>
      <c r="IZ25">
        <v>0.34</v>
      </c>
      <c r="JA25">
        <v>0.26</v>
      </c>
      <c r="JB25">
        <v>0.39</v>
      </c>
      <c r="JC25">
        <v>0.3</v>
      </c>
      <c r="JD25">
        <v>0.03</v>
      </c>
      <c r="JE25">
        <v>0.08</v>
      </c>
      <c r="JF25">
        <v>0.35</v>
      </c>
      <c r="JG25">
        <v>0.2</v>
      </c>
      <c r="JH25">
        <v>0.11</v>
      </c>
      <c r="JI25">
        <v>0.03</v>
      </c>
      <c r="JJ25">
        <v>0.04</v>
      </c>
      <c r="JK25">
        <v>0.28000000000000003</v>
      </c>
      <c r="JL25">
        <v>0.09</v>
      </c>
      <c r="JM25">
        <v>0.04</v>
      </c>
      <c r="JN25">
        <v>0.06</v>
      </c>
      <c r="JO25">
        <v>0.05</v>
      </c>
      <c r="JP25">
        <v>0.06</v>
      </c>
      <c r="JQ25">
        <v>0.05</v>
      </c>
      <c r="JR25">
        <v>2.4500000000000002</v>
      </c>
      <c r="JS25">
        <v>1.27</v>
      </c>
      <c r="JT25">
        <v>1.66</v>
      </c>
      <c r="JU25">
        <v>2.91</v>
      </c>
      <c r="JV25">
        <v>2.11</v>
      </c>
    </row>
    <row r="26" spans="1:282" x14ac:dyDescent="0.25">
      <c r="A26">
        <v>400035</v>
      </c>
      <c r="B26" t="s">
        <v>1865</v>
      </c>
      <c r="C26" t="s">
        <v>1864</v>
      </c>
      <c r="D26" t="s">
        <v>3482</v>
      </c>
      <c r="E26" t="s">
        <v>3483</v>
      </c>
      <c r="F26" t="s">
        <v>1866</v>
      </c>
      <c r="G26" t="s">
        <v>1867</v>
      </c>
      <c r="H26" t="s">
        <v>1868</v>
      </c>
      <c r="I26" t="s">
        <v>3484</v>
      </c>
      <c r="J26" t="s">
        <v>10</v>
      </c>
      <c r="K26" t="s">
        <v>10</v>
      </c>
      <c r="L26" t="s">
        <v>525</v>
      </c>
      <c r="M26" t="s">
        <v>3399</v>
      </c>
      <c r="N26" t="s">
        <v>10</v>
      </c>
      <c r="O26" t="s">
        <v>535</v>
      </c>
      <c r="P26">
        <v>598</v>
      </c>
      <c r="Q26" t="s">
        <v>541</v>
      </c>
      <c r="R26" t="s">
        <v>3417</v>
      </c>
      <c r="S26" t="s">
        <v>6525</v>
      </c>
      <c r="T26">
        <v>32</v>
      </c>
      <c r="U26">
        <v>7940</v>
      </c>
      <c r="V26" t="s">
        <v>531</v>
      </c>
      <c r="Z26" s="5" t="s">
        <v>10</v>
      </c>
      <c r="AA26" t="s">
        <v>10</v>
      </c>
      <c r="AB26" t="s">
        <v>10</v>
      </c>
      <c r="AC26" t="s">
        <v>10</v>
      </c>
      <c r="AD26" t="s">
        <v>10</v>
      </c>
      <c r="AI26" t="s">
        <v>10</v>
      </c>
    </row>
    <row r="27" spans="1:282" x14ac:dyDescent="0.25">
      <c r="A27">
        <v>400036</v>
      </c>
      <c r="B27" t="s">
        <v>1870</v>
      </c>
      <c r="C27" t="s">
        <v>1869</v>
      </c>
      <c r="D27" t="s">
        <v>3485</v>
      </c>
      <c r="E27" t="s">
        <v>3486</v>
      </c>
      <c r="F27" t="s">
        <v>1871</v>
      </c>
      <c r="G27" t="s">
        <v>1872</v>
      </c>
      <c r="H27" t="s">
        <v>1873</v>
      </c>
      <c r="I27" t="s">
        <v>3487</v>
      </c>
      <c r="J27" t="s">
        <v>10</v>
      </c>
      <c r="K27" t="s">
        <v>10</v>
      </c>
      <c r="L27" t="s">
        <v>525</v>
      </c>
      <c r="M27" t="s">
        <v>3399</v>
      </c>
      <c r="N27" t="s">
        <v>10</v>
      </c>
      <c r="O27" t="s">
        <v>535</v>
      </c>
      <c r="P27">
        <v>584</v>
      </c>
      <c r="Q27" t="s">
        <v>539</v>
      </c>
      <c r="R27" t="s">
        <v>542</v>
      </c>
      <c r="S27" t="s">
        <v>6525</v>
      </c>
      <c r="T27">
        <v>38</v>
      </c>
      <c r="U27">
        <v>7700</v>
      </c>
      <c r="V27" t="s">
        <v>531</v>
      </c>
      <c r="Z27" s="5" t="s">
        <v>10</v>
      </c>
      <c r="AA27" t="s">
        <v>10</v>
      </c>
      <c r="AB27" t="s">
        <v>10</v>
      </c>
      <c r="AC27" t="s">
        <v>10</v>
      </c>
      <c r="AD27" t="s">
        <v>10</v>
      </c>
      <c r="AI27" t="s">
        <v>10</v>
      </c>
    </row>
    <row r="28" spans="1:282" x14ac:dyDescent="0.25">
      <c r="A28">
        <v>400038</v>
      </c>
      <c r="B28" t="s">
        <v>1875</v>
      </c>
      <c r="C28" t="s">
        <v>1874</v>
      </c>
      <c r="D28" t="s">
        <v>3488</v>
      </c>
      <c r="E28" t="s">
        <v>3489</v>
      </c>
      <c r="F28" t="s">
        <v>1876</v>
      </c>
      <c r="G28" t="s">
        <v>1877</v>
      </c>
      <c r="H28" t="s">
        <v>1878</v>
      </c>
      <c r="I28" t="s">
        <v>3490</v>
      </c>
      <c r="J28" t="s">
        <v>10</v>
      </c>
      <c r="K28" t="s">
        <v>10</v>
      </c>
      <c r="L28" t="s">
        <v>556</v>
      </c>
      <c r="M28" t="s">
        <v>3399</v>
      </c>
      <c r="N28" t="s">
        <v>10</v>
      </c>
      <c r="O28" t="s">
        <v>535</v>
      </c>
      <c r="P28">
        <v>146</v>
      </c>
      <c r="Q28" t="s">
        <v>539</v>
      </c>
      <c r="R28" t="s">
        <v>542</v>
      </c>
      <c r="S28" t="s">
        <v>6525</v>
      </c>
      <c r="T28">
        <v>36</v>
      </c>
      <c r="U28">
        <v>1225</v>
      </c>
      <c r="V28" t="s">
        <v>531</v>
      </c>
      <c r="W28">
        <v>31</v>
      </c>
      <c r="X28">
        <v>146</v>
      </c>
      <c r="Y28">
        <v>21</v>
      </c>
      <c r="Z28" s="5" t="s">
        <v>3491</v>
      </c>
      <c r="AA28" t="s">
        <v>535</v>
      </c>
      <c r="AB28" t="s">
        <v>534</v>
      </c>
      <c r="AC28" t="s">
        <v>534</v>
      </c>
      <c r="AD28" t="s">
        <v>534</v>
      </c>
      <c r="AE28">
        <v>99</v>
      </c>
      <c r="AF28">
        <v>93</v>
      </c>
      <c r="AG28">
        <v>95.3</v>
      </c>
      <c r="AH28">
        <v>2.1</v>
      </c>
      <c r="AI28" t="s">
        <v>3410</v>
      </c>
      <c r="AJ28">
        <v>29</v>
      </c>
      <c r="AL28">
        <v>28</v>
      </c>
      <c r="AN28">
        <v>1</v>
      </c>
      <c r="AS28">
        <v>29</v>
      </c>
      <c r="AT28">
        <v>0</v>
      </c>
      <c r="AU28">
        <v>0</v>
      </c>
      <c r="AV28">
        <v>0</v>
      </c>
      <c r="AW28">
        <v>0.03</v>
      </c>
      <c r="AX28">
        <v>0</v>
      </c>
      <c r="AY28">
        <v>0</v>
      </c>
      <c r="AZ28">
        <v>0</v>
      </c>
      <c r="BA28">
        <v>3.4000000000000002E-2</v>
      </c>
      <c r="BB28">
        <v>0.03</v>
      </c>
      <c r="BC28">
        <v>0.03</v>
      </c>
      <c r="BD28">
        <v>0</v>
      </c>
      <c r="BE28">
        <v>0.17</v>
      </c>
      <c r="BF28">
        <v>0.1</v>
      </c>
      <c r="BG28">
        <v>0.03</v>
      </c>
      <c r="BH28">
        <v>0.03</v>
      </c>
      <c r="BI28">
        <v>0.1</v>
      </c>
      <c r="BJ28">
        <v>0.31</v>
      </c>
      <c r="BK28">
        <v>0.24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0.9</v>
      </c>
      <c r="BS28">
        <v>0.93</v>
      </c>
      <c r="BT28">
        <v>0.93</v>
      </c>
      <c r="BU28">
        <v>0.83</v>
      </c>
      <c r="BV28">
        <v>0.69</v>
      </c>
      <c r="BW28">
        <v>0.59</v>
      </c>
      <c r="BX28">
        <v>3.9</v>
      </c>
      <c r="BY28">
        <v>3.9</v>
      </c>
      <c r="BZ28">
        <v>3.9</v>
      </c>
      <c r="CA28">
        <v>3.72</v>
      </c>
      <c r="CB28">
        <v>3.69</v>
      </c>
      <c r="CC28">
        <v>3.41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7.0000000000000007E-2</v>
      </c>
      <c r="CL28">
        <v>0</v>
      </c>
      <c r="CM28">
        <v>0</v>
      </c>
      <c r="CN28">
        <v>0.03</v>
      </c>
      <c r="CO28">
        <v>0</v>
      </c>
      <c r="CP28">
        <v>0.03</v>
      </c>
      <c r="CQ28">
        <v>0.03</v>
      </c>
      <c r="CR28">
        <v>0.03</v>
      </c>
      <c r="CS28">
        <v>7.0000000000000007E-2</v>
      </c>
      <c r="CT28">
        <v>7.0000000000000007E-2</v>
      </c>
      <c r="CU28">
        <v>7.0000000000000007E-2</v>
      </c>
      <c r="CV28">
        <v>3.86</v>
      </c>
      <c r="CW28">
        <v>3.79</v>
      </c>
      <c r="CX28">
        <v>3.79</v>
      </c>
      <c r="CY28">
        <v>3.72</v>
      </c>
      <c r="CZ28">
        <v>3.83</v>
      </c>
      <c r="DA28">
        <v>3.72</v>
      </c>
      <c r="DB28">
        <v>3.45</v>
      </c>
      <c r="DC28">
        <v>3.43</v>
      </c>
      <c r="DD28">
        <v>3.69</v>
      </c>
      <c r="DE28">
        <v>0.14000000000000001</v>
      </c>
      <c r="DF28">
        <v>0.14000000000000001</v>
      </c>
      <c r="DG28">
        <v>0.21</v>
      </c>
      <c r="DH28">
        <v>0.21</v>
      </c>
      <c r="DI28">
        <v>0.1</v>
      </c>
      <c r="DJ28">
        <v>0.21</v>
      </c>
      <c r="DK28">
        <v>0.41</v>
      </c>
      <c r="DL28">
        <v>0.21</v>
      </c>
      <c r="DM28">
        <v>0.17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0.03</v>
      </c>
      <c r="DV28">
        <v>0</v>
      </c>
      <c r="DW28">
        <v>0.86</v>
      </c>
      <c r="DX28">
        <v>0.83</v>
      </c>
      <c r="DY28">
        <v>0.79</v>
      </c>
      <c r="DZ28">
        <v>0.76</v>
      </c>
      <c r="EA28">
        <v>0.86</v>
      </c>
      <c r="EB28">
        <v>0.76</v>
      </c>
      <c r="EC28">
        <v>0.52</v>
      </c>
      <c r="ED28">
        <v>0.62</v>
      </c>
      <c r="EE28">
        <v>0.76</v>
      </c>
      <c r="EF28">
        <v>0.79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0.03</v>
      </c>
      <c r="EM28">
        <v>0</v>
      </c>
      <c r="EN28">
        <v>0</v>
      </c>
      <c r="EO28">
        <v>7.0000000000000007E-2</v>
      </c>
      <c r="EP28">
        <v>0.03</v>
      </c>
      <c r="EQ28">
        <v>0</v>
      </c>
      <c r="ER28">
        <v>0</v>
      </c>
      <c r="ES28">
        <v>0</v>
      </c>
      <c r="ET28">
        <v>0.03</v>
      </c>
      <c r="EU28">
        <v>7.0000000000000007E-2</v>
      </c>
      <c r="EV28">
        <v>0</v>
      </c>
      <c r="EW28">
        <v>7.0000000000000007E-2</v>
      </c>
      <c r="EX28">
        <v>3.4000000000000002E-2</v>
      </c>
      <c r="EY28">
        <v>0.38</v>
      </c>
      <c r="EZ28">
        <v>0.17</v>
      </c>
      <c r="FA28">
        <v>0.31</v>
      </c>
      <c r="FB28">
        <v>0.17</v>
      </c>
      <c r="FC28">
        <v>0.28000000000000003</v>
      </c>
      <c r="FD28">
        <v>0.31</v>
      </c>
      <c r="FE28">
        <v>0.24</v>
      </c>
      <c r="FF28">
        <v>0.48</v>
      </c>
      <c r="FG28">
        <v>7.0000000000000007E-2</v>
      </c>
      <c r="FH28">
        <v>0.59</v>
      </c>
      <c r="FI28">
        <v>0.79</v>
      </c>
      <c r="FJ28">
        <v>0.69</v>
      </c>
      <c r="FK28">
        <v>0.83</v>
      </c>
      <c r="FL28">
        <v>0.66</v>
      </c>
      <c r="FM28">
        <v>0.52</v>
      </c>
      <c r="FN28">
        <v>0.76</v>
      </c>
      <c r="FO28">
        <v>0.45</v>
      </c>
      <c r="FP28">
        <v>0.03</v>
      </c>
      <c r="FQ28">
        <v>0</v>
      </c>
      <c r="FR28">
        <v>0.03</v>
      </c>
      <c r="FS28">
        <v>0</v>
      </c>
      <c r="FT28">
        <v>0</v>
      </c>
      <c r="FU28">
        <v>0.03</v>
      </c>
      <c r="FV28">
        <v>7.0000000000000007E-2</v>
      </c>
      <c r="FW28">
        <v>0</v>
      </c>
      <c r="FX28">
        <v>0</v>
      </c>
      <c r="FY28">
        <v>1.36</v>
      </c>
      <c r="FZ28">
        <v>3.55</v>
      </c>
      <c r="GA28">
        <v>3.82</v>
      </c>
      <c r="GB28">
        <v>3.69</v>
      </c>
      <c r="GC28">
        <v>3.83</v>
      </c>
      <c r="GD28">
        <v>3.64</v>
      </c>
      <c r="GE28">
        <v>3.41</v>
      </c>
      <c r="GF28">
        <v>3.76</v>
      </c>
      <c r="GG28">
        <v>3.38</v>
      </c>
      <c r="GH28">
        <v>8.86</v>
      </c>
      <c r="GI28">
        <v>0</v>
      </c>
      <c r="GJ28">
        <v>0</v>
      </c>
      <c r="GK28">
        <v>0</v>
      </c>
      <c r="GL28">
        <v>0</v>
      </c>
      <c r="GM28">
        <v>7.0000000000000007E-2</v>
      </c>
      <c r="GN28">
        <v>0</v>
      </c>
      <c r="GO28">
        <v>7.0000000000000007E-2</v>
      </c>
      <c r="GP28">
        <v>0.17</v>
      </c>
      <c r="GQ28">
        <v>0.24</v>
      </c>
      <c r="GR28">
        <v>0.45</v>
      </c>
      <c r="GS28">
        <v>0</v>
      </c>
      <c r="GT28">
        <v>0.66</v>
      </c>
      <c r="GU28">
        <v>0.55000000000000004</v>
      </c>
      <c r="GV28">
        <v>0.45</v>
      </c>
      <c r="GW28">
        <v>0.17</v>
      </c>
      <c r="GX28">
        <v>0.34499999999999997</v>
      </c>
      <c r="GY28">
        <v>0.17</v>
      </c>
      <c r="GZ28">
        <v>3.4000000000000002E-2</v>
      </c>
      <c r="HA28">
        <v>3.4000000000000002E-2</v>
      </c>
      <c r="HB28">
        <v>0.21</v>
      </c>
      <c r="HC28">
        <v>0.1</v>
      </c>
      <c r="HD28">
        <v>7.0000000000000007E-2</v>
      </c>
      <c r="HE28">
        <v>0.17</v>
      </c>
      <c r="HF28">
        <v>0.03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0.14000000000000001</v>
      </c>
      <c r="HP28">
        <v>0.21</v>
      </c>
      <c r="HQ28">
        <v>0.1</v>
      </c>
      <c r="HR28">
        <v>7.0000000000000007E-2</v>
      </c>
      <c r="HS28">
        <v>0.17</v>
      </c>
      <c r="HT28">
        <v>0.14000000000000001</v>
      </c>
      <c r="HU28">
        <v>0.69</v>
      </c>
      <c r="HV28">
        <v>0.55000000000000004</v>
      </c>
      <c r="HW28">
        <v>0.34</v>
      </c>
      <c r="HX28">
        <v>0.34</v>
      </c>
      <c r="HY28">
        <v>0.66</v>
      </c>
      <c r="HZ28">
        <v>0.72</v>
      </c>
      <c r="IA28">
        <v>0.1</v>
      </c>
      <c r="IB28">
        <v>0.1</v>
      </c>
      <c r="IC28">
        <v>0.24</v>
      </c>
      <c r="ID28">
        <v>0.24</v>
      </c>
      <c r="IE28">
        <v>0.1</v>
      </c>
      <c r="IF28">
        <v>0.10299999999999999</v>
      </c>
      <c r="IG28">
        <v>6.9000000000000006E-2</v>
      </c>
      <c r="IH28">
        <v>0.1</v>
      </c>
      <c r="II28">
        <v>0.28000000000000003</v>
      </c>
      <c r="IJ28">
        <v>0.28000000000000003</v>
      </c>
      <c r="IK28">
        <v>3.4000000000000002E-2</v>
      </c>
      <c r="IL28">
        <v>3.4000000000000002E-2</v>
      </c>
      <c r="IM28">
        <v>0</v>
      </c>
      <c r="IN28">
        <v>0.03</v>
      </c>
      <c r="IO28">
        <v>0.03</v>
      </c>
      <c r="IP28">
        <v>7.0000000000000007E-2</v>
      </c>
      <c r="IQ28">
        <v>0.03</v>
      </c>
      <c r="IR28">
        <v>0</v>
      </c>
      <c r="IS28">
        <v>0.14000000000000001</v>
      </c>
      <c r="IT28">
        <v>0.76</v>
      </c>
      <c r="IU28">
        <v>0.83</v>
      </c>
      <c r="IV28">
        <v>0.14000000000000001</v>
      </c>
      <c r="IW28">
        <v>0.28000000000000003</v>
      </c>
      <c r="IX28">
        <v>0.24</v>
      </c>
      <c r="IY28">
        <v>0.1</v>
      </c>
      <c r="IZ28">
        <v>0.1</v>
      </c>
      <c r="JA28">
        <v>0.21</v>
      </c>
      <c r="JB28">
        <v>0.38</v>
      </c>
      <c r="JC28">
        <v>0.31</v>
      </c>
      <c r="JD28">
        <v>0.03</v>
      </c>
      <c r="JE28">
        <v>0.03</v>
      </c>
      <c r="JF28">
        <v>0.28000000000000003</v>
      </c>
      <c r="JG28">
        <v>0.1</v>
      </c>
      <c r="JH28">
        <v>0.31</v>
      </c>
      <c r="JI28">
        <v>0.1</v>
      </c>
      <c r="JJ28">
        <v>0.03</v>
      </c>
      <c r="JK28">
        <v>0.38</v>
      </c>
      <c r="JL28">
        <v>0.24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2.79</v>
      </c>
      <c r="JS28">
        <v>1.48</v>
      </c>
      <c r="JT28">
        <v>1.28</v>
      </c>
      <c r="JU28">
        <v>2.9</v>
      </c>
      <c r="JV28">
        <v>2.31</v>
      </c>
    </row>
    <row r="29" spans="1:282" x14ac:dyDescent="0.25">
      <c r="A29">
        <v>400039</v>
      </c>
      <c r="B29" t="s">
        <v>103</v>
      </c>
      <c r="C29" t="s">
        <v>1879</v>
      </c>
      <c r="D29" t="s">
        <v>3492</v>
      </c>
      <c r="E29" t="s">
        <v>3493</v>
      </c>
      <c r="F29" t="s">
        <v>588</v>
      </c>
      <c r="G29" t="s">
        <v>589</v>
      </c>
      <c r="H29" t="s">
        <v>590</v>
      </c>
      <c r="I29" t="s">
        <v>3494</v>
      </c>
      <c r="J29" t="s">
        <v>10</v>
      </c>
      <c r="K29" t="s">
        <v>10</v>
      </c>
      <c r="L29" t="s">
        <v>525</v>
      </c>
      <c r="M29" t="s">
        <v>3399</v>
      </c>
      <c r="N29" t="s">
        <v>10</v>
      </c>
      <c r="O29" t="s">
        <v>524</v>
      </c>
      <c r="P29">
        <v>409</v>
      </c>
      <c r="Q29" t="s">
        <v>539</v>
      </c>
      <c r="R29" t="s">
        <v>591</v>
      </c>
      <c r="S29" t="s">
        <v>6525</v>
      </c>
      <c r="T29">
        <v>34</v>
      </c>
      <c r="U29">
        <v>5780</v>
      </c>
      <c r="V29" t="s">
        <v>531</v>
      </c>
      <c r="W29">
        <v>139</v>
      </c>
      <c r="X29">
        <v>406</v>
      </c>
      <c r="Y29">
        <v>34</v>
      </c>
      <c r="Z29" s="5" t="s">
        <v>799</v>
      </c>
      <c r="AA29" t="s">
        <v>524</v>
      </c>
      <c r="AB29" t="s">
        <v>533</v>
      </c>
      <c r="AC29" t="s">
        <v>533</v>
      </c>
      <c r="AD29" t="s">
        <v>564</v>
      </c>
      <c r="AE29">
        <v>73.900000000000006</v>
      </c>
      <c r="AF29">
        <v>66.099999999999994</v>
      </c>
      <c r="AG29">
        <v>49.3</v>
      </c>
      <c r="AH29">
        <v>3.4</v>
      </c>
      <c r="AI29" t="s">
        <v>3410</v>
      </c>
      <c r="AJ29">
        <v>78</v>
      </c>
      <c r="AK29">
        <v>3</v>
      </c>
      <c r="AL29">
        <v>7</v>
      </c>
      <c r="AN29">
        <v>63</v>
      </c>
      <c r="AQ29">
        <v>2</v>
      </c>
      <c r="AR29">
        <v>3</v>
      </c>
      <c r="AS29">
        <v>78</v>
      </c>
      <c r="AT29">
        <v>0</v>
      </c>
      <c r="AU29">
        <v>0.01</v>
      </c>
      <c r="AV29">
        <v>0</v>
      </c>
      <c r="AW29">
        <v>0</v>
      </c>
      <c r="AX29">
        <v>0</v>
      </c>
      <c r="AY29">
        <v>0.06</v>
      </c>
      <c r="AZ29">
        <v>0.04</v>
      </c>
      <c r="BA29">
        <v>1.2999999999999999E-2</v>
      </c>
      <c r="BB29">
        <v>0.06</v>
      </c>
      <c r="BC29">
        <v>0</v>
      </c>
      <c r="BD29">
        <v>0.05</v>
      </c>
      <c r="BE29">
        <v>0.1</v>
      </c>
      <c r="BF29">
        <v>0.28000000000000003</v>
      </c>
      <c r="BG29">
        <v>0.19</v>
      </c>
      <c r="BH29">
        <v>0.24</v>
      </c>
      <c r="BI29">
        <v>0.15</v>
      </c>
      <c r="BJ29">
        <v>0.23</v>
      </c>
      <c r="BK29">
        <v>0.27</v>
      </c>
      <c r="BL29">
        <v>0.01</v>
      </c>
      <c r="BM29">
        <v>0</v>
      </c>
      <c r="BN29">
        <v>0.03</v>
      </c>
      <c r="BO29">
        <v>0.03</v>
      </c>
      <c r="BP29">
        <v>0.03</v>
      </c>
      <c r="BQ29">
        <v>0.01</v>
      </c>
      <c r="BR29">
        <v>0.67</v>
      </c>
      <c r="BS29">
        <v>0.78</v>
      </c>
      <c r="BT29">
        <v>0.67</v>
      </c>
      <c r="BU29">
        <v>0.82</v>
      </c>
      <c r="BV29">
        <v>0.69</v>
      </c>
      <c r="BW29">
        <v>0.55000000000000004</v>
      </c>
      <c r="BX29">
        <v>3.64</v>
      </c>
      <c r="BY29">
        <v>3.74</v>
      </c>
      <c r="BZ29">
        <v>3.62</v>
      </c>
      <c r="CA29">
        <v>3.84</v>
      </c>
      <c r="CB29">
        <v>3.66</v>
      </c>
      <c r="CC29">
        <v>3.32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0.01</v>
      </c>
      <c r="CK29">
        <v>0.01</v>
      </c>
      <c r="CL29">
        <v>0</v>
      </c>
      <c r="CM29">
        <v>0</v>
      </c>
      <c r="CN29">
        <v>0.04</v>
      </c>
      <c r="CO29">
        <v>0.03</v>
      </c>
      <c r="CP29">
        <v>0.04</v>
      </c>
      <c r="CQ29">
        <v>0.03</v>
      </c>
      <c r="CR29">
        <v>0.05</v>
      </c>
      <c r="CS29">
        <v>0.03</v>
      </c>
      <c r="CT29">
        <v>0.06</v>
      </c>
      <c r="CU29">
        <v>0.05</v>
      </c>
      <c r="CV29">
        <v>3.83</v>
      </c>
      <c r="CW29">
        <v>3.78</v>
      </c>
      <c r="CX29">
        <v>3.81</v>
      </c>
      <c r="CY29">
        <v>3.79</v>
      </c>
      <c r="CZ29">
        <v>3.78</v>
      </c>
      <c r="DA29">
        <v>3.66</v>
      </c>
      <c r="DB29">
        <v>3.64</v>
      </c>
      <c r="DC29">
        <v>3.65</v>
      </c>
      <c r="DD29">
        <v>3.69</v>
      </c>
      <c r="DE29">
        <v>0.17</v>
      </c>
      <c r="DF29">
        <v>0.14000000000000001</v>
      </c>
      <c r="DG29">
        <v>0.14000000000000001</v>
      </c>
      <c r="DH29">
        <v>0.13</v>
      </c>
      <c r="DI29">
        <v>0.17</v>
      </c>
      <c r="DJ29">
        <v>0.23</v>
      </c>
      <c r="DK29">
        <v>0.27</v>
      </c>
      <c r="DL29">
        <v>0.18</v>
      </c>
      <c r="DM29">
        <v>0.21</v>
      </c>
      <c r="DN29">
        <v>0.01</v>
      </c>
      <c r="DO29">
        <v>0.01</v>
      </c>
      <c r="DP29">
        <v>0.01</v>
      </c>
      <c r="DQ29">
        <v>0.03</v>
      </c>
      <c r="DR29">
        <v>0.01</v>
      </c>
      <c r="DS29">
        <v>0.01</v>
      </c>
      <c r="DT29">
        <v>0.01</v>
      </c>
      <c r="DU29">
        <v>0.01</v>
      </c>
      <c r="DV29">
        <v>0.01</v>
      </c>
      <c r="DW29">
        <v>0.82</v>
      </c>
      <c r="DX29">
        <v>0.81</v>
      </c>
      <c r="DY29">
        <v>0.82</v>
      </c>
      <c r="DZ29">
        <v>0.81</v>
      </c>
      <c r="EA29">
        <v>0.79</v>
      </c>
      <c r="EB29">
        <v>0.71</v>
      </c>
      <c r="EC29">
        <v>0.68</v>
      </c>
      <c r="ED29">
        <v>0.73</v>
      </c>
      <c r="EE29">
        <v>0.73</v>
      </c>
      <c r="EF29">
        <v>0.44</v>
      </c>
      <c r="EG29">
        <v>0.01</v>
      </c>
      <c r="EH29">
        <v>0</v>
      </c>
      <c r="EI29">
        <v>0</v>
      </c>
      <c r="EJ29">
        <v>0</v>
      </c>
      <c r="EK29">
        <v>0.01</v>
      </c>
      <c r="EL29">
        <v>0.1</v>
      </c>
      <c r="EM29">
        <v>0</v>
      </c>
      <c r="EN29">
        <v>0</v>
      </c>
      <c r="EO29">
        <v>0.36</v>
      </c>
      <c r="EP29">
        <v>0.05</v>
      </c>
      <c r="EQ29">
        <v>2.5999999999999999E-2</v>
      </c>
      <c r="ER29">
        <v>0.06</v>
      </c>
      <c r="ES29">
        <v>1.2999999999999999E-2</v>
      </c>
      <c r="ET29">
        <v>0.01</v>
      </c>
      <c r="EU29">
        <v>0.09</v>
      </c>
      <c r="EV29">
        <v>0.06</v>
      </c>
      <c r="EW29">
        <v>0.01</v>
      </c>
      <c r="EX29">
        <v>0.10299999999999999</v>
      </c>
      <c r="EY29">
        <v>0.35</v>
      </c>
      <c r="EZ29">
        <v>0.31</v>
      </c>
      <c r="FA29">
        <v>0.27</v>
      </c>
      <c r="FB29">
        <v>0.23</v>
      </c>
      <c r="FC29">
        <v>0.33</v>
      </c>
      <c r="FD29">
        <v>0.38</v>
      </c>
      <c r="FE29">
        <v>0.37</v>
      </c>
      <c r="FF29">
        <v>0.38</v>
      </c>
      <c r="FG29">
        <v>0.08</v>
      </c>
      <c r="FH29">
        <v>0.57999999999999996</v>
      </c>
      <c r="FI29">
        <v>0.64</v>
      </c>
      <c r="FJ29">
        <v>0.65</v>
      </c>
      <c r="FK29">
        <v>0.74</v>
      </c>
      <c r="FL29">
        <v>0.59</v>
      </c>
      <c r="FM29">
        <v>0.4</v>
      </c>
      <c r="FN29">
        <v>0.54</v>
      </c>
      <c r="FO29">
        <v>0.59</v>
      </c>
      <c r="FP29">
        <v>0.03</v>
      </c>
      <c r="FQ29">
        <v>0.01</v>
      </c>
      <c r="FR29">
        <v>0.03</v>
      </c>
      <c r="FS29">
        <v>0.01</v>
      </c>
      <c r="FT29">
        <v>0.01</v>
      </c>
      <c r="FU29">
        <v>0.05</v>
      </c>
      <c r="FV29">
        <v>0.03</v>
      </c>
      <c r="FW29">
        <v>0.03</v>
      </c>
      <c r="FX29">
        <v>0.01</v>
      </c>
      <c r="FY29">
        <v>1.82</v>
      </c>
      <c r="FZ29">
        <v>3.51</v>
      </c>
      <c r="GA29">
        <v>3.63</v>
      </c>
      <c r="GB29">
        <v>3.6</v>
      </c>
      <c r="GC29">
        <v>3.74</v>
      </c>
      <c r="GD29">
        <v>3.58</v>
      </c>
      <c r="GE29">
        <v>3.11</v>
      </c>
      <c r="GF29">
        <v>3.49</v>
      </c>
      <c r="GG29">
        <v>3.58</v>
      </c>
      <c r="GH29">
        <v>9.2200000000000006</v>
      </c>
      <c r="GI29">
        <v>0</v>
      </c>
      <c r="GJ29">
        <v>0</v>
      </c>
      <c r="GK29">
        <v>0</v>
      </c>
      <c r="GL29">
        <v>0.01</v>
      </c>
      <c r="GM29">
        <v>0.01</v>
      </c>
      <c r="GN29">
        <v>0.01</v>
      </c>
      <c r="GO29">
        <v>0.05</v>
      </c>
      <c r="GP29">
        <v>0.1</v>
      </c>
      <c r="GQ29">
        <v>0.19</v>
      </c>
      <c r="GR29">
        <v>0.56000000000000005</v>
      </c>
      <c r="GS29">
        <v>0.05</v>
      </c>
      <c r="GT29">
        <v>0.49</v>
      </c>
      <c r="GU29">
        <v>0.53</v>
      </c>
      <c r="GV29">
        <v>0.14000000000000001</v>
      </c>
      <c r="GW29">
        <v>0.21</v>
      </c>
      <c r="GX29">
        <v>0.16700000000000001</v>
      </c>
      <c r="GY29">
        <v>0.22</v>
      </c>
      <c r="GZ29">
        <v>0.09</v>
      </c>
      <c r="HA29">
        <v>0.115</v>
      </c>
      <c r="HB29">
        <v>0.28000000000000003</v>
      </c>
      <c r="HC29">
        <v>0.14000000000000001</v>
      </c>
      <c r="HD29">
        <v>0.08</v>
      </c>
      <c r="HE29">
        <v>0.31</v>
      </c>
      <c r="HF29">
        <v>0.08</v>
      </c>
      <c r="HG29">
        <v>0.12</v>
      </c>
      <c r="HH29">
        <v>0.05</v>
      </c>
      <c r="HI29">
        <v>0</v>
      </c>
      <c r="HJ29">
        <v>0.04</v>
      </c>
      <c r="HK29">
        <v>0.06</v>
      </c>
      <c r="HL29">
        <v>0.15</v>
      </c>
      <c r="HM29">
        <v>0.15</v>
      </c>
      <c r="HN29">
        <v>0</v>
      </c>
      <c r="HO29">
        <v>0.22</v>
      </c>
      <c r="HP29">
        <v>0.26</v>
      </c>
      <c r="HQ29">
        <v>0.23</v>
      </c>
      <c r="HR29">
        <v>0.27</v>
      </c>
      <c r="HS29">
        <v>0.41</v>
      </c>
      <c r="HT29">
        <v>0.33</v>
      </c>
      <c r="HU29">
        <v>0.74</v>
      </c>
      <c r="HV29">
        <v>0.38</v>
      </c>
      <c r="HW29">
        <v>0.38</v>
      </c>
      <c r="HX29">
        <v>0.33</v>
      </c>
      <c r="HY29">
        <v>0.33</v>
      </c>
      <c r="HZ29">
        <v>0.6</v>
      </c>
      <c r="IA29">
        <v>0</v>
      </c>
      <c r="IB29">
        <v>0.15</v>
      </c>
      <c r="IC29">
        <v>0.21</v>
      </c>
      <c r="ID29">
        <v>0.09</v>
      </c>
      <c r="IE29">
        <v>0.06</v>
      </c>
      <c r="IF29">
        <v>2.5999999999999999E-2</v>
      </c>
      <c r="IG29">
        <v>2.5999999999999999E-2</v>
      </c>
      <c r="IH29">
        <v>0.12</v>
      </c>
      <c r="II29">
        <v>0.06</v>
      </c>
      <c r="IJ29">
        <v>0.12</v>
      </c>
      <c r="IK29">
        <v>1.2999999999999999E-2</v>
      </c>
      <c r="IL29">
        <v>1.2999999999999999E-2</v>
      </c>
      <c r="IM29">
        <v>0.01</v>
      </c>
      <c r="IN29">
        <v>0.05</v>
      </c>
      <c r="IO29">
        <v>0.05</v>
      </c>
      <c r="IP29">
        <v>0.04</v>
      </c>
      <c r="IQ29">
        <v>0.03</v>
      </c>
      <c r="IR29">
        <v>0.03</v>
      </c>
      <c r="IS29">
        <v>0.01</v>
      </c>
      <c r="IT29">
        <v>0.28000000000000003</v>
      </c>
      <c r="IU29">
        <v>0.08</v>
      </c>
      <c r="IV29">
        <v>0</v>
      </c>
      <c r="IW29">
        <v>0.09</v>
      </c>
      <c r="IX29">
        <v>0.06</v>
      </c>
      <c r="IY29">
        <v>0.41</v>
      </c>
      <c r="IZ29">
        <v>0.38</v>
      </c>
      <c r="JA29">
        <v>0.1</v>
      </c>
      <c r="JB29">
        <v>0.32</v>
      </c>
      <c r="JC29">
        <v>0.42</v>
      </c>
      <c r="JD29">
        <v>0.17</v>
      </c>
      <c r="JE29">
        <v>0.31</v>
      </c>
      <c r="JF29">
        <v>0.23</v>
      </c>
      <c r="JG29">
        <v>0.32</v>
      </c>
      <c r="JH29">
        <v>0.47</v>
      </c>
      <c r="JI29">
        <v>0.09</v>
      </c>
      <c r="JJ29">
        <v>0.19</v>
      </c>
      <c r="JK29">
        <v>0.63</v>
      </c>
      <c r="JL29">
        <v>0.23</v>
      </c>
      <c r="JM29">
        <v>0.03</v>
      </c>
      <c r="JN29">
        <v>0.05</v>
      </c>
      <c r="JO29">
        <v>0.04</v>
      </c>
      <c r="JP29">
        <v>0.04</v>
      </c>
      <c r="JQ29">
        <v>0.04</v>
      </c>
      <c r="JR29">
        <v>3.39</v>
      </c>
      <c r="JS29">
        <v>2.0699999999999998</v>
      </c>
      <c r="JT29">
        <v>2.64</v>
      </c>
      <c r="JU29">
        <v>3.55</v>
      </c>
      <c r="JV29">
        <v>2.72</v>
      </c>
    </row>
    <row r="30" spans="1:282" x14ac:dyDescent="0.25">
      <c r="A30">
        <v>400040</v>
      </c>
      <c r="B30" t="s">
        <v>113</v>
      </c>
      <c r="C30" t="s">
        <v>1880</v>
      </c>
      <c r="D30" t="s">
        <v>3495</v>
      </c>
      <c r="E30" t="s">
        <v>3496</v>
      </c>
      <c r="F30" t="s">
        <v>593</v>
      </c>
      <c r="G30" t="s">
        <v>594</v>
      </c>
      <c r="H30" t="s">
        <v>595</v>
      </c>
      <c r="I30" t="s">
        <v>3497</v>
      </c>
      <c r="J30" t="s">
        <v>10</v>
      </c>
      <c r="K30" t="s">
        <v>10</v>
      </c>
      <c r="L30" t="s">
        <v>556</v>
      </c>
      <c r="M30" t="s">
        <v>3399</v>
      </c>
      <c r="N30" t="s">
        <v>10</v>
      </c>
      <c r="O30" t="s">
        <v>524</v>
      </c>
      <c r="P30">
        <v>426</v>
      </c>
      <c r="Q30" t="s">
        <v>539</v>
      </c>
      <c r="R30" t="s">
        <v>3437</v>
      </c>
      <c r="S30" t="s">
        <v>6525</v>
      </c>
      <c r="T30">
        <v>36</v>
      </c>
      <c r="U30">
        <v>6650</v>
      </c>
      <c r="V30" t="s">
        <v>531</v>
      </c>
      <c r="W30">
        <v>268</v>
      </c>
      <c r="X30">
        <v>421</v>
      </c>
      <c r="Y30">
        <v>64</v>
      </c>
      <c r="Z30" s="5" t="s">
        <v>924</v>
      </c>
      <c r="AA30" t="s">
        <v>524</v>
      </c>
      <c r="AB30" t="s">
        <v>533</v>
      </c>
      <c r="AC30" t="s">
        <v>555</v>
      </c>
      <c r="AD30" t="s">
        <v>555</v>
      </c>
      <c r="AE30">
        <v>64.400000000000006</v>
      </c>
      <c r="AF30">
        <v>32.700000000000003</v>
      </c>
      <c r="AG30">
        <v>39.9</v>
      </c>
      <c r="AH30">
        <v>6.4</v>
      </c>
      <c r="AI30" t="s">
        <v>3410</v>
      </c>
      <c r="AJ30">
        <v>186</v>
      </c>
      <c r="AK30">
        <v>1</v>
      </c>
      <c r="AL30">
        <v>178</v>
      </c>
      <c r="AN30">
        <v>1</v>
      </c>
      <c r="AQ30">
        <v>3</v>
      </c>
      <c r="AR30">
        <v>4</v>
      </c>
      <c r="AS30">
        <v>186</v>
      </c>
      <c r="AT30">
        <v>0</v>
      </c>
      <c r="AU30">
        <v>0</v>
      </c>
      <c r="AV30">
        <v>0</v>
      </c>
      <c r="AW30">
        <v>0.01</v>
      </c>
      <c r="AX30">
        <v>0.02</v>
      </c>
      <c r="AY30">
        <v>0.09</v>
      </c>
      <c r="AZ30">
        <v>0.02</v>
      </c>
      <c r="BA30">
        <v>3.2000000000000001E-2</v>
      </c>
      <c r="BB30">
        <v>0.04</v>
      </c>
      <c r="BC30">
        <v>0.03</v>
      </c>
      <c r="BD30">
        <v>0.11</v>
      </c>
      <c r="BE30">
        <v>0.18</v>
      </c>
      <c r="BF30">
        <v>0.2</v>
      </c>
      <c r="BG30">
        <v>0.2</v>
      </c>
      <c r="BH30">
        <v>0.26</v>
      </c>
      <c r="BI30">
        <v>0.17</v>
      </c>
      <c r="BJ30">
        <v>0.26</v>
      </c>
      <c r="BK30">
        <v>0.25</v>
      </c>
      <c r="BL30">
        <v>0.01</v>
      </c>
      <c r="BM30">
        <v>0</v>
      </c>
      <c r="BN30">
        <v>0.02</v>
      </c>
      <c r="BO30">
        <v>0.01</v>
      </c>
      <c r="BP30">
        <v>0.02</v>
      </c>
      <c r="BQ30">
        <v>0.02</v>
      </c>
      <c r="BR30">
        <v>0.77</v>
      </c>
      <c r="BS30">
        <v>0.77</v>
      </c>
      <c r="BT30">
        <v>0.68</v>
      </c>
      <c r="BU30">
        <v>0.8</v>
      </c>
      <c r="BV30">
        <v>0.6</v>
      </c>
      <c r="BW30">
        <v>0.46</v>
      </c>
      <c r="BX30">
        <v>3.76</v>
      </c>
      <c r="BY30">
        <v>3.74</v>
      </c>
      <c r="BZ30">
        <v>3.65</v>
      </c>
      <c r="CA30">
        <v>3.76</v>
      </c>
      <c r="CB30">
        <v>3.47</v>
      </c>
      <c r="CC30">
        <v>3.1</v>
      </c>
      <c r="CD30">
        <v>5.0000000000000001E-3</v>
      </c>
      <c r="CE30">
        <v>5.0000000000000001E-3</v>
      </c>
      <c r="CF30">
        <v>1.0999999999999999E-2</v>
      </c>
      <c r="CG30">
        <v>5.0000000000000001E-3</v>
      </c>
      <c r="CH30">
        <v>0</v>
      </c>
      <c r="CI30">
        <v>0.02</v>
      </c>
      <c r="CJ30">
        <v>0.05</v>
      </c>
      <c r="CK30">
        <v>0.12</v>
      </c>
      <c r="CL30">
        <v>0.08</v>
      </c>
      <c r="CM30">
        <v>0.01</v>
      </c>
      <c r="CN30">
        <v>0.04</v>
      </c>
      <c r="CO30">
        <v>0.05</v>
      </c>
      <c r="CP30">
        <v>0.04</v>
      </c>
      <c r="CQ30">
        <v>0.04</v>
      </c>
      <c r="CR30">
        <v>0.11</v>
      </c>
      <c r="CS30">
        <v>0.16</v>
      </c>
      <c r="CT30">
        <v>0.16</v>
      </c>
      <c r="CU30">
        <v>0.12</v>
      </c>
      <c r="CV30">
        <v>3.79</v>
      </c>
      <c r="CW30">
        <v>3.68</v>
      </c>
      <c r="CX30">
        <v>3.65</v>
      </c>
      <c r="CY30">
        <v>3.73</v>
      </c>
      <c r="CZ30">
        <v>3.66</v>
      </c>
      <c r="DA30">
        <v>3.41</v>
      </c>
      <c r="DB30">
        <v>3.34</v>
      </c>
      <c r="DC30">
        <v>3.12</v>
      </c>
      <c r="DD30">
        <v>3.3</v>
      </c>
      <c r="DE30">
        <v>0.17</v>
      </c>
      <c r="DF30">
        <v>0.23</v>
      </c>
      <c r="DG30">
        <v>0.22</v>
      </c>
      <c r="DH30">
        <v>0.17</v>
      </c>
      <c r="DI30">
        <v>0.25</v>
      </c>
      <c r="DJ30">
        <v>0.3</v>
      </c>
      <c r="DK30">
        <v>0.18</v>
      </c>
      <c r="DL30">
        <v>0.2</v>
      </c>
      <c r="DM30">
        <v>0.22</v>
      </c>
      <c r="DN30">
        <v>0.01</v>
      </c>
      <c r="DO30">
        <v>0.01</v>
      </c>
      <c r="DP30">
        <v>0.01</v>
      </c>
      <c r="DQ30">
        <v>0.01</v>
      </c>
      <c r="DR30">
        <v>0.02</v>
      </c>
      <c r="DS30">
        <v>0.02</v>
      </c>
      <c r="DT30">
        <v>0.01</v>
      </c>
      <c r="DU30">
        <v>0.01</v>
      </c>
      <c r="DV30">
        <v>0.01</v>
      </c>
      <c r="DW30">
        <v>0.81</v>
      </c>
      <c r="DX30">
        <v>0.72</v>
      </c>
      <c r="DY30">
        <v>0.72</v>
      </c>
      <c r="DZ30">
        <v>0.77</v>
      </c>
      <c r="EA30">
        <v>0.69</v>
      </c>
      <c r="EB30">
        <v>0.55000000000000004</v>
      </c>
      <c r="EC30">
        <v>0.6</v>
      </c>
      <c r="ED30">
        <v>0.51</v>
      </c>
      <c r="EE30">
        <v>0.56999999999999995</v>
      </c>
      <c r="EF30">
        <v>0.53</v>
      </c>
      <c r="EG30">
        <v>0.01</v>
      </c>
      <c r="EH30">
        <v>0</v>
      </c>
      <c r="EI30">
        <v>0.01</v>
      </c>
      <c r="EJ30">
        <v>0.01</v>
      </c>
      <c r="EK30">
        <v>0.01</v>
      </c>
      <c r="EL30">
        <v>0.11</v>
      </c>
      <c r="EM30">
        <v>0.03</v>
      </c>
      <c r="EN30">
        <v>0.01</v>
      </c>
      <c r="EO30">
        <v>0.28999999999999998</v>
      </c>
      <c r="EP30">
        <v>0.05</v>
      </c>
      <c r="EQ30">
        <v>4.2999999999999997E-2</v>
      </c>
      <c r="ER30">
        <v>0.09</v>
      </c>
      <c r="ES30">
        <v>5.3999999999999999E-2</v>
      </c>
      <c r="ET30">
        <v>0.12</v>
      </c>
      <c r="EU30">
        <v>0.13</v>
      </c>
      <c r="EV30">
        <v>0.08</v>
      </c>
      <c r="EW30">
        <v>0.09</v>
      </c>
      <c r="EX30">
        <v>5.8999999999999997E-2</v>
      </c>
      <c r="EY30">
        <v>0.28000000000000003</v>
      </c>
      <c r="EZ30">
        <v>0.28000000000000003</v>
      </c>
      <c r="FA30">
        <v>0.31</v>
      </c>
      <c r="FB30">
        <v>0.23</v>
      </c>
      <c r="FC30">
        <v>0.32</v>
      </c>
      <c r="FD30">
        <v>0.25</v>
      </c>
      <c r="FE30">
        <v>0.33</v>
      </c>
      <c r="FF30">
        <v>0.38</v>
      </c>
      <c r="FG30">
        <v>0.1</v>
      </c>
      <c r="FH30">
        <v>0.63</v>
      </c>
      <c r="FI30">
        <v>0.63</v>
      </c>
      <c r="FJ30">
        <v>0.56000000000000005</v>
      </c>
      <c r="FK30">
        <v>0.68</v>
      </c>
      <c r="FL30">
        <v>0.53</v>
      </c>
      <c r="FM30">
        <v>0.44</v>
      </c>
      <c r="FN30">
        <v>0.54</v>
      </c>
      <c r="FO30">
        <v>0.51</v>
      </c>
      <c r="FP30">
        <v>0.02</v>
      </c>
      <c r="FQ30">
        <v>0.02</v>
      </c>
      <c r="FR30">
        <v>0.05</v>
      </c>
      <c r="FS30">
        <v>0.03</v>
      </c>
      <c r="FT30">
        <v>0.03</v>
      </c>
      <c r="FU30">
        <v>0.02</v>
      </c>
      <c r="FV30">
        <v>0.06</v>
      </c>
      <c r="FW30">
        <v>0.02</v>
      </c>
      <c r="FX30">
        <v>0.02</v>
      </c>
      <c r="FY30">
        <v>1.73</v>
      </c>
      <c r="FZ30">
        <v>3.57</v>
      </c>
      <c r="GA30">
        <v>3.62</v>
      </c>
      <c r="GB30">
        <v>3.46</v>
      </c>
      <c r="GC30">
        <v>3.64</v>
      </c>
      <c r="GD30">
        <v>3.39</v>
      </c>
      <c r="GE30">
        <v>3.1</v>
      </c>
      <c r="GF30">
        <v>3.41</v>
      </c>
      <c r="GG30">
        <v>3.41</v>
      </c>
      <c r="GH30">
        <v>8.41</v>
      </c>
      <c r="GI30">
        <v>0.02</v>
      </c>
      <c r="GJ30">
        <v>1.0999999999999999E-2</v>
      </c>
      <c r="GK30">
        <v>2.1999999999999999E-2</v>
      </c>
      <c r="GL30">
        <v>0.02</v>
      </c>
      <c r="GM30">
        <v>0.04</v>
      </c>
      <c r="GN30">
        <v>0.05</v>
      </c>
      <c r="GO30">
        <v>0.05</v>
      </c>
      <c r="GP30">
        <v>0.18</v>
      </c>
      <c r="GQ30">
        <v>0.12</v>
      </c>
      <c r="GR30">
        <v>0.47</v>
      </c>
      <c r="GS30">
        <v>0.02</v>
      </c>
      <c r="GT30">
        <v>0.65</v>
      </c>
      <c r="GU30">
        <v>0.68</v>
      </c>
      <c r="GV30">
        <v>0.26</v>
      </c>
      <c r="GW30">
        <v>0.13</v>
      </c>
      <c r="GX30">
        <v>0.14000000000000001</v>
      </c>
      <c r="GY30">
        <v>0.27</v>
      </c>
      <c r="GZ30">
        <v>4.8000000000000001E-2</v>
      </c>
      <c r="HA30">
        <v>2.1999999999999999E-2</v>
      </c>
      <c r="HB30">
        <v>0.23</v>
      </c>
      <c r="HC30">
        <v>0.06</v>
      </c>
      <c r="HD30">
        <v>0.05</v>
      </c>
      <c r="HE30">
        <v>0.21</v>
      </c>
      <c r="HF30">
        <v>0.11</v>
      </c>
      <c r="HG30">
        <v>0.11</v>
      </c>
      <c r="HH30">
        <v>0.03</v>
      </c>
      <c r="HI30">
        <v>0.02</v>
      </c>
      <c r="HJ30">
        <v>0.03</v>
      </c>
      <c r="HK30">
        <v>0.03</v>
      </c>
      <c r="HL30">
        <v>0.03</v>
      </c>
      <c r="HM30">
        <v>0.12</v>
      </c>
      <c r="HN30">
        <v>0.04</v>
      </c>
      <c r="HO30">
        <v>0.41</v>
      </c>
      <c r="HP30">
        <v>0.34</v>
      </c>
      <c r="HQ30">
        <v>0.3</v>
      </c>
      <c r="HR30">
        <v>0.4</v>
      </c>
      <c r="HS30">
        <v>0.41</v>
      </c>
      <c r="HT30">
        <v>0.35</v>
      </c>
      <c r="HU30">
        <v>0.49</v>
      </c>
      <c r="HV30">
        <v>0.4</v>
      </c>
      <c r="HW30">
        <v>0.34</v>
      </c>
      <c r="HX30">
        <v>0.45</v>
      </c>
      <c r="HY30">
        <v>0.34</v>
      </c>
      <c r="HZ30">
        <v>0.52</v>
      </c>
      <c r="IA30">
        <v>0.06</v>
      </c>
      <c r="IB30">
        <v>0.19</v>
      </c>
      <c r="IC30">
        <v>0.2</v>
      </c>
      <c r="ID30">
        <v>0.08</v>
      </c>
      <c r="IE30">
        <v>0.09</v>
      </c>
      <c r="IF30">
        <v>3.7999999999999999E-2</v>
      </c>
      <c r="IG30">
        <v>0</v>
      </c>
      <c r="IH30">
        <v>0.02</v>
      </c>
      <c r="II30">
        <v>0.09</v>
      </c>
      <c r="IJ30">
        <v>0</v>
      </c>
      <c r="IK30">
        <v>1.0999999999999999E-2</v>
      </c>
      <c r="IL30">
        <v>0</v>
      </c>
      <c r="IM30">
        <v>0.02</v>
      </c>
      <c r="IN30">
        <v>0.03</v>
      </c>
      <c r="IO30">
        <v>0.05</v>
      </c>
      <c r="IP30">
        <v>0.04</v>
      </c>
      <c r="IQ30">
        <v>0.03</v>
      </c>
      <c r="IR30">
        <v>0.04</v>
      </c>
      <c r="IS30">
        <v>0.02</v>
      </c>
      <c r="IT30">
        <v>0.56000000000000005</v>
      </c>
      <c r="IU30">
        <v>0.24</v>
      </c>
      <c r="IV30">
        <v>0.02</v>
      </c>
      <c r="IW30">
        <v>0.13</v>
      </c>
      <c r="IX30">
        <v>0.2</v>
      </c>
      <c r="IY30">
        <v>0.24</v>
      </c>
      <c r="IZ30">
        <v>0.4</v>
      </c>
      <c r="JA30">
        <v>0.18</v>
      </c>
      <c r="JB30">
        <v>0.32</v>
      </c>
      <c r="JC30">
        <v>0.3</v>
      </c>
      <c r="JD30">
        <v>7.0000000000000007E-2</v>
      </c>
      <c r="JE30">
        <v>0.11</v>
      </c>
      <c r="JF30">
        <v>0.25</v>
      </c>
      <c r="JG30">
        <v>0.22</v>
      </c>
      <c r="JH30">
        <v>0.45</v>
      </c>
      <c r="JI30">
        <v>0.1</v>
      </c>
      <c r="JJ30">
        <v>0.22</v>
      </c>
      <c r="JK30">
        <v>0.53</v>
      </c>
      <c r="JL30">
        <v>0.3</v>
      </c>
      <c r="JM30">
        <v>0.03</v>
      </c>
      <c r="JN30">
        <v>0.02</v>
      </c>
      <c r="JO30">
        <v>0.03</v>
      </c>
      <c r="JP30">
        <v>0.02</v>
      </c>
      <c r="JQ30">
        <v>0.02</v>
      </c>
      <c r="JR30">
        <v>3.23</v>
      </c>
      <c r="JS30">
        <v>1.7</v>
      </c>
      <c r="JT30">
        <v>2.31</v>
      </c>
      <c r="JU30">
        <v>3.32</v>
      </c>
      <c r="JV30">
        <v>2.7</v>
      </c>
    </row>
    <row r="31" spans="1:282" x14ac:dyDescent="0.25">
      <c r="A31">
        <v>400041</v>
      </c>
      <c r="B31" t="s">
        <v>1882</v>
      </c>
      <c r="C31" t="s">
        <v>1881</v>
      </c>
      <c r="D31" t="s">
        <v>3498</v>
      </c>
      <c r="E31" t="s">
        <v>3499</v>
      </c>
      <c r="F31" t="s">
        <v>1883</v>
      </c>
      <c r="G31" t="s">
        <v>1884</v>
      </c>
      <c r="H31" t="s">
        <v>1885</v>
      </c>
      <c r="I31" t="s">
        <v>3500</v>
      </c>
      <c r="J31" t="s">
        <v>10</v>
      </c>
      <c r="K31" t="s">
        <v>10</v>
      </c>
      <c r="L31" t="s">
        <v>525</v>
      </c>
      <c r="M31" t="s">
        <v>3399</v>
      </c>
      <c r="N31" t="s">
        <v>10</v>
      </c>
      <c r="O31" t="s">
        <v>524</v>
      </c>
      <c r="P31">
        <v>354</v>
      </c>
      <c r="Q31" t="s">
        <v>539</v>
      </c>
      <c r="R31" t="s">
        <v>538</v>
      </c>
      <c r="S31" t="s">
        <v>6525</v>
      </c>
      <c r="T31">
        <v>34</v>
      </c>
      <c r="U31">
        <v>5840</v>
      </c>
      <c r="V31" t="s">
        <v>531</v>
      </c>
      <c r="Z31" s="5" t="s">
        <v>10</v>
      </c>
      <c r="AA31" t="s">
        <v>10</v>
      </c>
      <c r="AB31" t="s">
        <v>10</v>
      </c>
      <c r="AC31" t="s">
        <v>10</v>
      </c>
      <c r="AD31" t="s">
        <v>10</v>
      </c>
      <c r="AI31" t="s">
        <v>10</v>
      </c>
    </row>
    <row r="32" spans="1:282" x14ac:dyDescent="0.25">
      <c r="A32">
        <v>400042</v>
      </c>
      <c r="B32" t="s">
        <v>1887</v>
      </c>
      <c r="C32" t="s">
        <v>1886</v>
      </c>
      <c r="D32" t="s">
        <v>10</v>
      </c>
      <c r="E32" t="s">
        <v>10</v>
      </c>
      <c r="F32" t="s">
        <v>1888</v>
      </c>
      <c r="G32" t="s">
        <v>1889</v>
      </c>
      <c r="H32" t="s">
        <v>1890</v>
      </c>
      <c r="I32" t="s">
        <v>3501</v>
      </c>
      <c r="J32" t="s">
        <v>10</v>
      </c>
      <c r="K32" t="s">
        <v>10</v>
      </c>
      <c r="L32" t="s">
        <v>525</v>
      </c>
      <c r="M32" t="s">
        <v>3399</v>
      </c>
      <c r="N32" t="s">
        <v>10</v>
      </c>
      <c r="O32" t="s">
        <v>535</v>
      </c>
      <c r="P32">
        <v>307</v>
      </c>
      <c r="Q32" t="s">
        <v>539</v>
      </c>
      <c r="R32" t="s">
        <v>542</v>
      </c>
      <c r="S32" t="s">
        <v>6525</v>
      </c>
      <c r="T32">
        <v>37</v>
      </c>
      <c r="U32">
        <v>1165</v>
      </c>
      <c r="V32" t="s">
        <v>531</v>
      </c>
      <c r="Z32" s="5" t="s">
        <v>10</v>
      </c>
      <c r="AA32" t="s">
        <v>10</v>
      </c>
      <c r="AB32" t="s">
        <v>10</v>
      </c>
      <c r="AC32" t="s">
        <v>10</v>
      </c>
      <c r="AD32" t="s">
        <v>10</v>
      </c>
      <c r="AI32" t="s">
        <v>10</v>
      </c>
    </row>
    <row r="33" spans="1:282" x14ac:dyDescent="0.25">
      <c r="A33">
        <v>400043</v>
      </c>
      <c r="B33" t="s">
        <v>157</v>
      </c>
      <c r="C33" t="s">
        <v>1891</v>
      </c>
      <c r="D33" t="s">
        <v>3502</v>
      </c>
      <c r="E33" t="s">
        <v>3503</v>
      </c>
      <c r="F33" t="s">
        <v>596</v>
      </c>
      <c r="G33" t="s">
        <v>597</v>
      </c>
      <c r="H33" t="s">
        <v>3504</v>
      </c>
      <c r="I33" t="s">
        <v>3505</v>
      </c>
      <c r="J33" t="s">
        <v>10</v>
      </c>
      <c r="K33" t="s">
        <v>10</v>
      </c>
      <c r="L33" t="s">
        <v>556</v>
      </c>
      <c r="M33" t="s">
        <v>3399</v>
      </c>
      <c r="N33" t="s">
        <v>10</v>
      </c>
      <c r="O33" t="s">
        <v>524</v>
      </c>
      <c r="P33">
        <v>352</v>
      </c>
      <c r="Q33" t="s">
        <v>539</v>
      </c>
      <c r="R33" t="s">
        <v>591</v>
      </c>
      <c r="S33" t="s">
        <v>6525</v>
      </c>
      <c r="T33">
        <v>38</v>
      </c>
      <c r="U33">
        <v>8067</v>
      </c>
      <c r="V33" t="s">
        <v>531</v>
      </c>
      <c r="W33">
        <v>203</v>
      </c>
      <c r="X33">
        <v>346</v>
      </c>
      <c r="Y33">
        <v>59</v>
      </c>
      <c r="Z33" s="5" t="s">
        <v>935</v>
      </c>
      <c r="AA33" t="s">
        <v>524</v>
      </c>
      <c r="AB33" t="s">
        <v>533</v>
      </c>
      <c r="AC33" t="s">
        <v>533</v>
      </c>
      <c r="AD33" t="s">
        <v>534</v>
      </c>
      <c r="AE33">
        <v>75.400000000000006</v>
      </c>
      <c r="AF33">
        <v>79.7</v>
      </c>
      <c r="AG33">
        <v>99</v>
      </c>
      <c r="AH33">
        <v>5.9</v>
      </c>
      <c r="AI33" t="s">
        <v>3410</v>
      </c>
      <c r="AJ33">
        <v>165</v>
      </c>
      <c r="AK33">
        <v>12</v>
      </c>
      <c r="AL33">
        <v>126</v>
      </c>
      <c r="AM33">
        <v>1</v>
      </c>
      <c r="AN33">
        <v>12</v>
      </c>
      <c r="AQ33">
        <v>5</v>
      </c>
      <c r="AR33">
        <v>9</v>
      </c>
      <c r="AS33">
        <v>165</v>
      </c>
      <c r="AT33">
        <v>0.02</v>
      </c>
      <c r="AU33">
        <v>0.01</v>
      </c>
      <c r="AV33">
        <v>0.01</v>
      </c>
      <c r="AW33">
        <v>0.01</v>
      </c>
      <c r="AX33">
        <v>0.01</v>
      </c>
      <c r="AY33">
        <v>0.05</v>
      </c>
      <c r="AZ33">
        <v>0.05</v>
      </c>
      <c r="BA33">
        <v>4.2000000000000003E-2</v>
      </c>
      <c r="BB33">
        <v>0.01</v>
      </c>
      <c r="BC33">
        <v>0</v>
      </c>
      <c r="BD33">
        <v>7.0000000000000007E-2</v>
      </c>
      <c r="BE33">
        <v>7.0000000000000007E-2</v>
      </c>
      <c r="BF33">
        <v>0.3</v>
      </c>
      <c r="BG33">
        <v>0.21</v>
      </c>
      <c r="BH33">
        <v>0.23</v>
      </c>
      <c r="BI33">
        <v>0.08</v>
      </c>
      <c r="BJ33">
        <v>0.32</v>
      </c>
      <c r="BK33">
        <v>0.3</v>
      </c>
      <c r="BL33">
        <v>0</v>
      </c>
      <c r="BM33">
        <v>0</v>
      </c>
      <c r="BN33">
        <v>0.01</v>
      </c>
      <c r="BO33">
        <v>0.01</v>
      </c>
      <c r="BP33">
        <v>0.01</v>
      </c>
      <c r="BQ33">
        <v>0.03</v>
      </c>
      <c r="BR33">
        <v>0.63</v>
      </c>
      <c r="BS33">
        <v>0.74</v>
      </c>
      <c r="BT33">
        <v>0.75</v>
      </c>
      <c r="BU33">
        <v>0.9</v>
      </c>
      <c r="BV33">
        <v>0.59</v>
      </c>
      <c r="BW33">
        <v>0.55000000000000004</v>
      </c>
      <c r="BX33">
        <v>3.55</v>
      </c>
      <c r="BY33">
        <v>3.68</v>
      </c>
      <c r="BZ33">
        <v>3.74</v>
      </c>
      <c r="CA33">
        <v>3.9</v>
      </c>
      <c r="CB33">
        <v>3.5</v>
      </c>
      <c r="CC33">
        <v>3.39</v>
      </c>
      <c r="CD33">
        <v>6.0000000000000001E-3</v>
      </c>
      <c r="CE33">
        <v>6.0000000000000001E-3</v>
      </c>
      <c r="CF33">
        <v>6.0000000000000001E-3</v>
      </c>
      <c r="CG33">
        <v>1.2E-2</v>
      </c>
      <c r="CH33">
        <v>6.0000000000000001E-3</v>
      </c>
      <c r="CI33">
        <v>0.01</v>
      </c>
      <c r="CJ33">
        <v>0.01</v>
      </c>
      <c r="CK33">
        <v>0.03</v>
      </c>
      <c r="CL33">
        <v>0.02</v>
      </c>
      <c r="CM33">
        <v>0.01</v>
      </c>
      <c r="CN33">
        <v>0.01</v>
      </c>
      <c r="CO33">
        <v>0.02</v>
      </c>
      <c r="CP33">
        <v>0.01</v>
      </c>
      <c r="CQ33">
        <v>0.01</v>
      </c>
      <c r="CR33">
        <v>0.02</v>
      </c>
      <c r="CS33">
        <v>0.03</v>
      </c>
      <c r="CT33">
        <v>0.04</v>
      </c>
      <c r="CU33">
        <v>0.04</v>
      </c>
      <c r="CV33">
        <v>3.86</v>
      </c>
      <c r="CW33">
        <v>3.88</v>
      </c>
      <c r="CX33">
        <v>3.83</v>
      </c>
      <c r="CY33">
        <v>3.87</v>
      </c>
      <c r="CZ33">
        <v>3.88</v>
      </c>
      <c r="DA33">
        <v>3.66</v>
      </c>
      <c r="DB33">
        <v>3.74</v>
      </c>
      <c r="DC33">
        <v>3.66</v>
      </c>
      <c r="DD33">
        <v>3.71</v>
      </c>
      <c r="DE33">
        <v>0.1</v>
      </c>
      <c r="DF33">
        <v>0.08</v>
      </c>
      <c r="DG33">
        <v>0.1</v>
      </c>
      <c r="DH33">
        <v>0.08</v>
      </c>
      <c r="DI33">
        <v>0.09</v>
      </c>
      <c r="DJ33">
        <v>0.25</v>
      </c>
      <c r="DK33">
        <v>0.16</v>
      </c>
      <c r="DL33">
        <v>0.16</v>
      </c>
      <c r="DM33">
        <v>0.15</v>
      </c>
      <c r="DN33">
        <v>0.01</v>
      </c>
      <c r="DO33">
        <v>0.01</v>
      </c>
      <c r="DP33">
        <v>0.01</v>
      </c>
      <c r="DQ33">
        <v>0.01</v>
      </c>
      <c r="DR33">
        <v>0.02</v>
      </c>
      <c r="DS33">
        <v>0.01</v>
      </c>
      <c r="DT33">
        <v>0.01</v>
      </c>
      <c r="DU33">
        <v>0.01</v>
      </c>
      <c r="DV33">
        <v>0.01</v>
      </c>
      <c r="DW33">
        <v>0.88</v>
      </c>
      <c r="DX33">
        <v>0.9</v>
      </c>
      <c r="DY33">
        <v>0.86</v>
      </c>
      <c r="DZ33">
        <v>0.89</v>
      </c>
      <c r="EA33">
        <v>0.88</v>
      </c>
      <c r="EB33">
        <v>0.7</v>
      </c>
      <c r="EC33">
        <v>0.79</v>
      </c>
      <c r="ED33">
        <v>0.75</v>
      </c>
      <c r="EE33">
        <v>0.78</v>
      </c>
      <c r="EF33">
        <v>0.5</v>
      </c>
      <c r="EG33">
        <v>0.01</v>
      </c>
      <c r="EH33">
        <v>0.01</v>
      </c>
      <c r="EI33">
        <v>0.02</v>
      </c>
      <c r="EJ33">
        <v>0.01</v>
      </c>
      <c r="EK33">
        <v>0.01</v>
      </c>
      <c r="EL33">
        <v>0.08</v>
      </c>
      <c r="EM33">
        <v>0.01</v>
      </c>
      <c r="EN33">
        <v>0.01</v>
      </c>
      <c r="EO33">
        <v>0.28000000000000003</v>
      </c>
      <c r="EP33">
        <v>0.02</v>
      </c>
      <c r="EQ33">
        <v>6.0000000000000001E-3</v>
      </c>
      <c r="ER33">
        <v>0.05</v>
      </c>
      <c r="ES33">
        <v>1.7999999999999999E-2</v>
      </c>
      <c r="ET33">
        <v>7.0000000000000007E-2</v>
      </c>
      <c r="EU33">
        <v>0.16</v>
      </c>
      <c r="EV33">
        <v>0.02</v>
      </c>
      <c r="EW33">
        <v>0.04</v>
      </c>
      <c r="EX33">
        <v>7.2999999999999995E-2</v>
      </c>
      <c r="EY33">
        <v>0.21</v>
      </c>
      <c r="EZ33">
        <v>0.21</v>
      </c>
      <c r="FA33">
        <v>0.28000000000000003</v>
      </c>
      <c r="FB33">
        <v>0.19</v>
      </c>
      <c r="FC33">
        <v>0.26</v>
      </c>
      <c r="FD33">
        <v>0.38</v>
      </c>
      <c r="FE33">
        <v>0.33</v>
      </c>
      <c r="FF33">
        <v>0.35</v>
      </c>
      <c r="FG33">
        <v>0.12</v>
      </c>
      <c r="FH33">
        <v>0.74</v>
      </c>
      <c r="FI33">
        <v>0.75</v>
      </c>
      <c r="FJ33">
        <v>0.64</v>
      </c>
      <c r="FK33">
        <v>0.75</v>
      </c>
      <c r="FL33">
        <v>0.64</v>
      </c>
      <c r="FM33">
        <v>0.34</v>
      </c>
      <c r="FN33">
        <v>0.63</v>
      </c>
      <c r="FO33">
        <v>0.59</v>
      </c>
      <c r="FP33">
        <v>0.02</v>
      </c>
      <c r="FQ33">
        <v>0.02</v>
      </c>
      <c r="FR33">
        <v>0.02</v>
      </c>
      <c r="FS33">
        <v>0.01</v>
      </c>
      <c r="FT33">
        <v>0.02</v>
      </c>
      <c r="FU33">
        <v>0.02</v>
      </c>
      <c r="FV33">
        <v>0.04</v>
      </c>
      <c r="FW33">
        <v>0.01</v>
      </c>
      <c r="FX33">
        <v>0.02</v>
      </c>
      <c r="FY33">
        <v>1.81</v>
      </c>
      <c r="FZ33">
        <v>3.71</v>
      </c>
      <c r="GA33">
        <v>3.75</v>
      </c>
      <c r="GB33">
        <v>3.56</v>
      </c>
      <c r="GC33">
        <v>3.73</v>
      </c>
      <c r="GD33">
        <v>3.56</v>
      </c>
      <c r="GE33">
        <v>3.01</v>
      </c>
      <c r="GF33">
        <v>3.59</v>
      </c>
      <c r="GG33">
        <v>3.54</v>
      </c>
      <c r="GH33">
        <v>8.6199999999999992</v>
      </c>
      <c r="GI33">
        <v>0.01</v>
      </c>
      <c r="GJ33">
        <v>6.0000000000000001E-3</v>
      </c>
      <c r="GK33">
        <v>6.0000000000000001E-3</v>
      </c>
      <c r="GL33">
        <v>0.01</v>
      </c>
      <c r="GM33">
        <v>0.04</v>
      </c>
      <c r="GN33">
        <v>0.06</v>
      </c>
      <c r="GO33">
        <v>0.1</v>
      </c>
      <c r="GP33">
        <v>0.11</v>
      </c>
      <c r="GQ33">
        <v>0.13</v>
      </c>
      <c r="GR33">
        <v>0.49</v>
      </c>
      <c r="GS33">
        <v>0.04</v>
      </c>
      <c r="GT33">
        <v>0.44</v>
      </c>
      <c r="GU33">
        <v>0.52</v>
      </c>
      <c r="GV33">
        <v>0.16</v>
      </c>
      <c r="GW33">
        <v>0.25</v>
      </c>
      <c r="GX33">
        <v>0.224</v>
      </c>
      <c r="GY33">
        <v>0.18</v>
      </c>
      <c r="GZ33">
        <v>9.0999999999999998E-2</v>
      </c>
      <c r="HA33">
        <v>6.0999999999999999E-2</v>
      </c>
      <c r="HB33">
        <v>0.33</v>
      </c>
      <c r="HC33">
        <v>0.1</v>
      </c>
      <c r="HD33">
        <v>7.0000000000000007E-2</v>
      </c>
      <c r="HE33">
        <v>0.3</v>
      </c>
      <c r="HF33">
        <v>0.12</v>
      </c>
      <c r="HG33">
        <v>0.13</v>
      </c>
      <c r="HH33">
        <v>0.03</v>
      </c>
      <c r="HI33">
        <v>0</v>
      </c>
      <c r="HJ33">
        <v>0</v>
      </c>
      <c r="HK33">
        <v>0</v>
      </c>
      <c r="HL33">
        <v>0.01</v>
      </c>
      <c r="HM33">
        <v>0.04</v>
      </c>
      <c r="HN33">
        <v>0</v>
      </c>
      <c r="HO33">
        <v>0.16</v>
      </c>
      <c r="HP33">
        <v>0.09</v>
      </c>
      <c r="HQ33">
        <v>0.14000000000000001</v>
      </c>
      <c r="HR33">
        <v>0.15</v>
      </c>
      <c r="HS33">
        <v>0.23</v>
      </c>
      <c r="HT33">
        <v>0.11</v>
      </c>
      <c r="HU33">
        <v>0.81</v>
      </c>
      <c r="HV33">
        <v>0.78</v>
      </c>
      <c r="HW33">
        <v>0.74</v>
      </c>
      <c r="HX33">
        <v>0.7</v>
      </c>
      <c r="HY33">
        <v>0.61</v>
      </c>
      <c r="HZ33">
        <v>0.86</v>
      </c>
      <c r="IA33">
        <v>0</v>
      </c>
      <c r="IB33">
        <v>0.11</v>
      </c>
      <c r="IC33">
        <v>0.09</v>
      </c>
      <c r="ID33">
        <v>0.1</v>
      </c>
      <c r="IE33">
        <v>0.1</v>
      </c>
      <c r="IF33">
        <v>0</v>
      </c>
      <c r="IG33">
        <v>1.2E-2</v>
      </c>
      <c r="IH33">
        <v>0.01</v>
      </c>
      <c r="II33">
        <v>0.01</v>
      </c>
      <c r="IJ33">
        <v>0.01</v>
      </c>
      <c r="IK33">
        <v>6.0000000000000001E-3</v>
      </c>
      <c r="IL33">
        <v>1.2E-2</v>
      </c>
      <c r="IM33">
        <v>0.02</v>
      </c>
      <c r="IN33">
        <v>0.01</v>
      </c>
      <c r="IO33">
        <v>0.02</v>
      </c>
      <c r="IP33">
        <v>0.03</v>
      </c>
      <c r="IQ33">
        <v>0.01</v>
      </c>
      <c r="IR33">
        <v>0.02</v>
      </c>
      <c r="IS33">
        <v>0.01</v>
      </c>
      <c r="IT33">
        <v>0.48</v>
      </c>
      <c r="IU33">
        <v>0.24</v>
      </c>
      <c r="IV33">
        <v>0.02</v>
      </c>
      <c r="IW33">
        <v>0.18</v>
      </c>
      <c r="IX33">
        <v>0.11</v>
      </c>
      <c r="IY33">
        <v>0.36</v>
      </c>
      <c r="IZ33">
        <v>0.5</v>
      </c>
      <c r="JA33">
        <v>0.13</v>
      </c>
      <c r="JB33">
        <v>0.36</v>
      </c>
      <c r="JC33">
        <v>0.36</v>
      </c>
      <c r="JD33">
        <v>0.1</v>
      </c>
      <c r="JE33">
        <v>0.19</v>
      </c>
      <c r="JF33">
        <v>0.27</v>
      </c>
      <c r="JG33">
        <v>0.26</v>
      </c>
      <c r="JH33">
        <v>0.5</v>
      </c>
      <c r="JI33">
        <v>0.05</v>
      </c>
      <c r="JJ33">
        <v>0.05</v>
      </c>
      <c r="JK33">
        <v>0.56999999999999995</v>
      </c>
      <c r="JL33">
        <v>0.19</v>
      </c>
      <c r="JM33">
        <v>0.01</v>
      </c>
      <c r="JN33">
        <v>0.01</v>
      </c>
      <c r="JO33">
        <v>0.02</v>
      </c>
      <c r="JP33">
        <v>0.01</v>
      </c>
      <c r="JQ33">
        <v>0.01</v>
      </c>
      <c r="JR33">
        <v>3.37</v>
      </c>
      <c r="JS33">
        <v>1.73</v>
      </c>
      <c r="JT33">
        <v>2.04</v>
      </c>
      <c r="JU33">
        <v>3.4</v>
      </c>
      <c r="JV33">
        <v>2.4700000000000002</v>
      </c>
    </row>
    <row r="34" spans="1:282" x14ac:dyDescent="0.25">
      <c r="A34">
        <v>400044</v>
      </c>
      <c r="B34" t="s">
        <v>0</v>
      </c>
      <c r="C34" t="s">
        <v>1892</v>
      </c>
      <c r="D34" t="s">
        <v>3506</v>
      </c>
      <c r="E34" t="s">
        <v>3507</v>
      </c>
      <c r="F34" t="s">
        <v>598</v>
      </c>
      <c r="G34" t="s">
        <v>599</v>
      </c>
      <c r="H34" t="s">
        <v>600</v>
      </c>
      <c r="I34" t="s">
        <v>3508</v>
      </c>
      <c r="J34" t="s">
        <v>10</v>
      </c>
      <c r="K34" t="s">
        <v>10</v>
      </c>
      <c r="L34" t="s">
        <v>525</v>
      </c>
      <c r="M34" t="s">
        <v>3405</v>
      </c>
      <c r="N34" t="s">
        <v>10</v>
      </c>
      <c r="O34" t="s">
        <v>524</v>
      </c>
      <c r="P34">
        <v>652</v>
      </c>
      <c r="Q34" t="s">
        <v>539</v>
      </c>
      <c r="R34" t="s">
        <v>3437</v>
      </c>
      <c r="S34" t="s">
        <v>6525</v>
      </c>
      <c r="T34">
        <v>37</v>
      </c>
      <c r="U34">
        <v>7810</v>
      </c>
      <c r="V34" t="s">
        <v>531</v>
      </c>
      <c r="W34">
        <v>260</v>
      </c>
      <c r="X34">
        <v>637</v>
      </c>
      <c r="Y34">
        <v>41</v>
      </c>
      <c r="Z34" s="5" t="s">
        <v>532</v>
      </c>
      <c r="AA34" t="s">
        <v>524</v>
      </c>
      <c r="AB34" t="s">
        <v>533</v>
      </c>
      <c r="AC34" t="s">
        <v>564</v>
      </c>
      <c r="AD34" t="s">
        <v>564</v>
      </c>
      <c r="AE34">
        <v>73.099999999999994</v>
      </c>
      <c r="AF34">
        <v>42.4</v>
      </c>
      <c r="AG34">
        <v>56.9</v>
      </c>
      <c r="AH34">
        <v>4.0999999999999996</v>
      </c>
      <c r="AI34" t="s">
        <v>3410</v>
      </c>
      <c r="AJ34">
        <v>205</v>
      </c>
      <c r="AL34">
        <v>184</v>
      </c>
      <c r="AN34">
        <v>11</v>
      </c>
      <c r="AQ34">
        <v>7</v>
      </c>
      <c r="AR34">
        <v>7</v>
      </c>
      <c r="AS34">
        <v>205</v>
      </c>
      <c r="AT34">
        <v>0</v>
      </c>
      <c r="AU34">
        <v>0</v>
      </c>
      <c r="AV34">
        <v>0.01</v>
      </c>
      <c r="AW34">
        <v>0.01</v>
      </c>
      <c r="AX34">
        <v>0.01</v>
      </c>
      <c r="AY34">
        <v>0.04</v>
      </c>
      <c r="AZ34">
        <v>0.04</v>
      </c>
      <c r="BA34">
        <v>3.4000000000000002E-2</v>
      </c>
      <c r="BB34">
        <v>7.0000000000000007E-2</v>
      </c>
      <c r="BC34">
        <v>0.01</v>
      </c>
      <c r="BD34">
        <v>0.05</v>
      </c>
      <c r="BE34">
        <v>0.08</v>
      </c>
      <c r="BF34">
        <v>0.27</v>
      </c>
      <c r="BG34">
        <v>0.24</v>
      </c>
      <c r="BH34">
        <v>0.24</v>
      </c>
      <c r="BI34">
        <v>0.12</v>
      </c>
      <c r="BJ34">
        <v>0.26</v>
      </c>
      <c r="BK34">
        <v>0.27</v>
      </c>
      <c r="BL34">
        <v>0.01</v>
      </c>
      <c r="BM34">
        <v>0</v>
      </c>
      <c r="BN34">
        <v>0</v>
      </c>
      <c r="BO34">
        <v>0</v>
      </c>
      <c r="BP34">
        <v>0</v>
      </c>
      <c r="BQ34">
        <v>0.01</v>
      </c>
      <c r="BR34">
        <v>0.68</v>
      </c>
      <c r="BS34">
        <v>0.73</v>
      </c>
      <c r="BT34">
        <v>0.67</v>
      </c>
      <c r="BU34">
        <v>0.85</v>
      </c>
      <c r="BV34">
        <v>0.68</v>
      </c>
      <c r="BW34">
        <v>0.6</v>
      </c>
      <c r="BX34">
        <v>3.65</v>
      </c>
      <c r="BY34">
        <v>3.69</v>
      </c>
      <c r="BZ34">
        <v>3.59</v>
      </c>
      <c r="CA34">
        <v>3.82</v>
      </c>
      <c r="CB34">
        <v>3.6</v>
      </c>
      <c r="CC34">
        <v>3.45</v>
      </c>
      <c r="CD34">
        <v>0</v>
      </c>
      <c r="CE34">
        <v>5.0000000000000001E-3</v>
      </c>
      <c r="CF34">
        <v>5.0000000000000001E-3</v>
      </c>
      <c r="CG34">
        <v>1.4999999999999999E-2</v>
      </c>
      <c r="CH34">
        <v>0</v>
      </c>
      <c r="CI34">
        <v>0.01</v>
      </c>
      <c r="CJ34">
        <v>0.04</v>
      </c>
      <c r="CK34">
        <v>7.0000000000000007E-2</v>
      </c>
      <c r="CL34">
        <v>0.06</v>
      </c>
      <c r="CM34">
        <v>0.02</v>
      </c>
      <c r="CN34">
        <v>0.03</v>
      </c>
      <c r="CO34">
        <v>0.04</v>
      </c>
      <c r="CP34">
        <v>0.03</v>
      </c>
      <c r="CQ34">
        <v>0.04</v>
      </c>
      <c r="CR34">
        <v>0.09</v>
      </c>
      <c r="CS34">
        <v>0.13</v>
      </c>
      <c r="CT34">
        <v>0.09</v>
      </c>
      <c r="CU34">
        <v>0.11</v>
      </c>
      <c r="CV34">
        <v>3.83</v>
      </c>
      <c r="CW34">
        <v>3.75</v>
      </c>
      <c r="CX34">
        <v>3.66</v>
      </c>
      <c r="CY34">
        <v>3.72</v>
      </c>
      <c r="CZ34">
        <v>3.71</v>
      </c>
      <c r="DA34">
        <v>3.52</v>
      </c>
      <c r="DB34">
        <v>3.41</v>
      </c>
      <c r="DC34">
        <v>3.37</v>
      </c>
      <c r="DD34">
        <v>3.39</v>
      </c>
      <c r="DE34">
        <v>0.13</v>
      </c>
      <c r="DF34">
        <v>0.17</v>
      </c>
      <c r="DG34">
        <v>0.24</v>
      </c>
      <c r="DH34">
        <v>0.17</v>
      </c>
      <c r="DI34">
        <v>0.21</v>
      </c>
      <c r="DJ34">
        <v>0.27</v>
      </c>
      <c r="DK34">
        <v>0.21</v>
      </c>
      <c r="DL34">
        <v>0.22</v>
      </c>
      <c r="DM34">
        <v>0.2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0.01</v>
      </c>
      <c r="DV34">
        <v>0</v>
      </c>
      <c r="DW34">
        <v>0.85</v>
      </c>
      <c r="DX34">
        <v>0.8</v>
      </c>
      <c r="DY34">
        <v>0.71</v>
      </c>
      <c r="DZ34">
        <v>0.79</v>
      </c>
      <c r="EA34">
        <v>0.75</v>
      </c>
      <c r="EB34">
        <v>0.63</v>
      </c>
      <c r="EC34">
        <v>0.62</v>
      </c>
      <c r="ED34">
        <v>0.6</v>
      </c>
      <c r="EE34">
        <v>0.62</v>
      </c>
      <c r="EF34">
        <v>0.59</v>
      </c>
      <c r="EG34">
        <v>0.01</v>
      </c>
      <c r="EH34">
        <v>0</v>
      </c>
      <c r="EI34">
        <v>0.03</v>
      </c>
      <c r="EJ34">
        <v>0.01</v>
      </c>
      <c r="EK34">
        <v>0.02</v>
      </c>
      <c r="EL34">
        <v>0.06</v>
      </c>
      <c r="EM34">
        <v>0.01</v>
      </c>
      <c r="EN34">
        <v>0.01</v>
      </c>
      <c r="EO34">
        <v>0.24</v>
      </c>
      <c r="EP34">
        <v>0.06</v>
      </c>
      <c r="EQ34">
        <v>4.9000000000000002E-2</v>
      </c>
      <c r="ER34">
        <v>7.0000000000000007E-2</v>
      </c>
      <c r="ES34">
        <v>3.9E-2</v>
      </c>
      <c r="ET34">
        <v>0.09</v>
      </c>
      <c r="EU34">
        <v>0.13</v>
      </c>
      <c r="EV34">
        <v>0.06</v>
      </c>
      <c r="EW34">
        <v>7.0000000000000007E-2</v>
      </c>
      <c r="EX34">
        <v>5.8999999999999997E-2</v>
      </c>
      <c r="EY34">
        <v>0.33</v>
      </c>
      <c r="EZ34">
        <v>0.3</v>
      </c>
      <c r="FA34">
        <v>0.33</v>
      </c>
      <c r="FB34">
        <v>0.3</v>
      </c>
      <c r="FC34">
        <v>0.34</v>
      </c>
      <c r="FD34">
        <v>0.31</v>
      </c>
      <c r="FE34">
        <v>0.28999999999999998</v>
      </c>
      <c r="FF34">
        <v>0.35</v>
      </c>
      <c r="FG34">
        <v>0.08</v>
      </c>
      <c r="FH34">
        <v>0.57999999999999996</v>
      </c>
      <c r="FI34">
        <v>0.63</v>
      </c>
      <c r="FJ34">
        <v>0.56000000000000005</v>
      </c>
      <c r="FK34">
        <v>0.63</v>
      </c>
      <c r="FL34">
        <v>0.53</v>
      </c>
      <c r="FM34">
        <v>0.44</v>
      </c>
      <c r="FN34">
        <v>0.62</v>
      </c>
      <c r="FO34">
        <v>0.55000000000000004</v>
      </c>
      <c r="FP34">
        <v>0.02</v>
      </c>
      <c r="FQ34">
        <v>0.01</v>
      </c>
      <c r="FR34">
        <v>0.02</v>
      </c>
      <c r="FS34">
        <v>0.01</v>
      </c>
      <c r="FT34">
        <v>0.02</v>
      </c>
      <c r="FU34">
        <v>0.02</v>
      </c>
      <c r="FV34">
        <v>0.05</v>
      </c>
      <c r="FW34">
        <v>0.01</v>
      </c>
      <c r="FX34">
        <v>0.02</v>
      </c>
      <c r="FY34">
        <v>1.63</v>
      </c>
      <c r="FZ34">
        <v>3.5</v>
      </c>
      <c r="GA34">
        <v>3.59</v>
      </c>
      <c r="GB34">
        <v>3.43</v>
      </c>
      <c r="GC34">
        <v>3.59</v>
      </c>
      <c r="GD34">
        <v>3.4</v>
      </c>
      <c r="GE34">
        <v>3.21</v>
      </c>
      <c r="GF34">
        <v>3.54</v>
      </c>
      <c r="GG34">
        <v>3.47</v>
      </c>
      <c r="GH34">
        <v>8.94</v>
      </c>
      <c r="GI34">
        <v>0</v>
      </c>
      <c r="GJ34">
        <v>0.01</v>
      </c>
      <c r="GK34">
        <v>0.01</v>
      </c>
      <c r="GL34">
        <v>0.02</v>
      </c>
      <c r="GM34">
        <v>0.03</v>
      </c>
      <c r="GN34">
        <v>0.02</v>
      </c>
      <c r="GO34">
        <v>0.03</v>
      </c>
      <c r="GP34">
        <v>0.09</v>
      </c>
      <c r="GQ34">
        <v>0.15</v>
      </c>
      <c r="GR34">
        <v>0.59</v>
      </c>
      <c r="GS34">
        <v>0.03</v>
      </c>
      <c r="GT34">
        <v>0.56999999999999995</v>
      </c>
      <c r="GU34">
        <v>0.51</v>
      </c>
      <c r="GV34">
        <v>0.18</v>
      </c>
      <c r="GW34">
        <v>0.12</v>
      </c>
      <c r="GX34">
        <v>0.20499999999999999</v>
      </c>
      <c r="GY34">
        <v>0.23</v>
      </c>
      <c r="GZ34">
        <v>0.122</v>
      </c>
      <c r="HA34">
        <v>0.127</v>
      </c>
      <c r="HB34">
        <v>0.27</v>
      </c>
      <c r="HC34">
        <v>0.1</v>
      </c>
      <c r="HD34">
        <v>0.08</v>
      </c>
      <c r="HE34">
        <v>0.28000000000000003</v>
      </c>
      <c r="HF34">
        <v>0.09</v>
      </c>
      <c r="HG34">
        <v>0.08</v>
      </c>
      <c r="HH34">
        <v>0.03</v>
      </c>
      <c r="HI34">
        <v>0.01</v>
      </c>
      <c r="HJ34">
        <v>0.01</v>
      </c>
      <c r="HK34">
        <v>0.02</v>
      </c>
      <c r="HL34">
        <v>0.03</v>
      </c>
      <c r="HM34">
        <v>0.16</v>
      </c>
      <c r="HN34">
        <v>0.05</v>
      </c>
      <c r="HO34">
        <v>0.28000000000000003</v>
      </c>
      <c r="HP34">
        <v>0.23</v>
      </c>
      <c r="HQ34">
        <v>0.24</v>
      </c>
      <c r="HR34">
        <v>0.36</v>
      </c>
      <c r="HS34">
        <v>0.41</v>
      </c>
      <c r="HT34">
        <v>0.28999999999999998</v>
      </c>
      <c r="HU34">
        <v>0.61</v>
      </c>
      <c r="HV34">
        <v>0.54</v>
      </c>
      <c r="HW34">
        <v>0.42</v>
      </c>
      <c r="HX34">
        <v>0.54</v>
      </c>
      <c r="HY34">
        <v>0.31</v>
      </c>
      <c r="HZ34">
        <v>0.57999999999999996</v>
      </c>
      <c r="IA34">
        <v>0.06</v>
      </c>
      <c r="IB34">
        <v>0.16</v>
      </c>
      <c r="IC34">
        <v>0.21</v>
      </c>
      <c r="ID34">
        <v>0.05</v>
      </c>
      <c r="IE34">
        <v>0.09</v>
      </c>
      <c r="IF34">
        <v>2.9000000000000001E-2</v>
      </c>
      <c r="IG34">
        <v>0.02</v>
      </c>
      <c r="IH34">
        <v>0.02</v>
      </c>
      <c r="II34">
        <v>0.08</v>
      </c>
      <c r="IJ34">
        <v>0.01</v>
      </c>
      <c r="IK34">
        <v>5.0000000000000001E-3</v>
      </c>
      <c r="IL34">
        <v>2.9000000000000001E-2</v>
      </c>
      <c r="IM34">
        <v>0.01</v>
      </c>
      <c r="IN34">
        <v>0.03</v>
      </c>
      <c r="IO34">
        <v>0.02</v>
      </c>
      <c r="IP34">
        <v>0.01</v>
      </c>
      <c r="IQ34">
        <v>0.01</v>
      </c>
      <c r="IR34">
        <v>0.02</v>
      </c>
      <c r="IS34">
        <v>0.01</v>
      </c>
      <c r="IT34">
        <v>0.35</v>
      </c>
      <c r="IU34">
        <v>0.31</v>
      </c>
      <c r="IV34">
        <v>0.02</v>
      </c>
      <c r="IW34">
        <v>0.25</v>
      </c>
      <c r="IX34">
        <v>0.11</v>
      </c>
      <c r="IY34">
        <v>0.31</v>
      </c>
      <c r="IZ34">
        <v>0.39</v>
      </c>
      <c r="JA34">
        <v>0.13</v>
      </c>
      <c r="JB34">
        <v>0.34</v>
      </c>
      <c r="JC34">
        <v>0.27</v>
      </c>
      <c r="JD34">
        <v>0.13</v>
      </c>
      <c r="JE34">
        <v>0.17</v>
      </c>
      <c r="JF34">
        <v>0.21</v>
      </c>
      <c r="JG34">
        <v>0.21</v>
      </c>
      <c r="JH34">
        <v>0.59</v>
      </c>
      <c r="JI34">
        <v>0.2</v>
      </c>
      <c r="JJ34">
        <v>0.11</v>
      </c>
      <c r="JK34">
        <v>0.62</v>
      </c>
      <c r="JL34">
        <v>0.18</v>
      </c>
      <c r="JM34">
        <v>0.02</v>
      </c>
      <c r="JN34">
        <v>0.02</v>
      </c>
      <c r="JO34">
        <v>0.02</v>
      </c>
      <c r="JP34">
        <v>0.02</v>
      </c>
      <c r="JQ34">
        <v>0.01</v>
      </c>
      <c r="JR34">
        <v>3.47</v>
      </c>
      <c r="JS34">
        <v>2.17</v>
      </c>
      <c r="JT34">
        <v>2.0699999999999998</v>
      </c>
      <c r="JU34">
        <v>3.46</v>
      </c>
      <c r="JV34">
        <v>2.33</v>
      </c>
    </row>
    <row r="35" spans="1:282" x14ac:dyDescent="0.25">
      <c r="A35">
        <v>400045</v>
      </c>
      <c r="B35" t="s">
        <v>3509</v>
      </c>
      <c r="C35" t="s">
        <v>1893</v>
      </c>
      <c r="D35" t="s">
        <v>3510</v>
      </c>
      <c r="E35" t="s">
        <v>3511</v>
      </c>
      <c r="F35" t="s">
        <v>3512</v>
      </c>
      <c r="G35" t="s">
        <v>602</v>
      </c>
      <c r="H35" t="s">
        <v>603</v>
      </c>
      <c r="I35" t="s">
        <v>3513</v>
      </c>
      <c r="J35" t="s">
        <v>10</v>
      </c>
      <c r="K35" t="s">
        <v>10</v>
      </c>
      <c r="L35" t="s">
        <v>525</v>
      </c>
      <c r="M35" t="s">
        <v>3399</v>
      </c>
      <c r="N35" t="s">
        <v>10</v>
      </c>
      <c r="O35" t="s">
        <v>524</v>
      </c>
      <c r="P35">
        <v>237</v>
      </c>
      <c r="Q35" t="s">
        <v>566</v>
      </c>
      <c r="R35" t="s">
        <v>574</v>
      </c>
      <c r="S35" t="s">
        <v>6525</v>
      </c>
      <c r="T35">
        <v>48</v>
      </c>
      <c r="U35">
        <v>2055</v>
      </c>
      <c r="V35" t="s">
        <v>531</v>
      </c>
      <c r="W35">
        <v>133</v>
      </c>
      <c r="X35">
        <v>235</v>
      </c>
      <c r="Y35">
        <v>57</v>
      </c>
      <c r="Z35" s="5" t="s">
        <v>1020</v>
      </c>
      <c r="AA35" t="s">
        <v>524</v>
      </c>
      <c r="AB35" t="s">
        <v>533</v>
      </c>
      <c r="AC35" t="s">
        <v>564</v>
      </c>
      <c r="AD35" t="s">
        <v>564</v>
      </c>
      <c r="AE35">
        <v>67.2</v>
      </c>
      <c r="AF35">
        <v>53.4</v>
      </c>
      <c r="AG35">
        <v>49.8</v>
      </c>
      <c r="AH35">
        <v>5.7</v>
      </c>
      <c r="AI35" t="s">
        <v>3410</v>
      </c>
      <c r="AJ35">
        <v>104</v>
      </c>
      <c r="AL35">
        <v>93</v>
      </c>
      <c r="AN35">
        <v>5</v>
      </c>
      <c r="AQ35">
        <v>2</v>
      </c>
      <c r="AR35">
        <v>5</v>
      </c>
      <c r="AS35">
        <v>104</v>
      </c>
      <c r="AT35">
        <v>0.03</v>
      </c>
      <c r="AU35">
        <v>0</v>
      </c>
      <c r="AV35">
        <v>0.02</v>
      </c>
      <c r="AW35">
        <v>0</v>
      </c>
      <c r="AX35">
        <v>0.02</v>
      </c>
      <c r="AY35">
        <v>0.05</v>
      </c>
      <c r="AZ35">
        <v>0.04</v>
      </c>
      <c r="BA35">
        <v>5.8000000000000003E-2</v>
      </c>
      <c r="BB35">
        <v>0.03</v>
      </c>
      <c r="BC35">
        <v>0.03</v>
      </c>
      <c r="BD35">
        <v>0.05</v>
      </c>
      <c r="BE35">
        <v>0.14000000000000001</v>
      </c>
      <c r="BF35">
        <v>0.24</v>
      </c>
      <c r="BG35">
        <v>0.19</v>
      </c>
      <c r="BH35">
        <v>0.22</v>
      </c>
      <c r="BI35">
        <v>0.17</v>
      </c>
      <c r="BJ35">
        <v>0.28000000000000003</v>
      </c>
      <c r="BK35">
        <v>0.31</v>
      </c>
      <c r="BL35">
        <v>0.01</v>
      </c>
      <c r="BM35">
        <v>0.01</v>
      </c>
      <c r="BN35">
        <v>0</v>
      </c>
      <c r="BO35">
        <v>0</v>
      </c>
      <c r="BP35">
        <v>0</v>
      </c>
      <c r="BQ35">
        <v>0.01</v>
      </c>
      <c r="BR35">
        <v>0.68</v>
      </c>
      <c r="BS35">
        <v>0.74</v>
      </c>
      <c r="BT35">
        <v>0.73</v>
      </c>
      <c r="BU35">
        <v>0.8</v>
      </c>
      <c r="BV35">
        <v>0.65</v>
      </c>
      <c r="BW35">
        <v>0.49</v>
      </c>
      <c r="BX35">
        <v>3.59</v>
      </c>
      <c r="BY35">
        <v>3.69</v>
      </c>
      <c r="BZ35">
        <v>3.66</v>
      </c>
      <c r="CA35">
        <v>3.77</v>
      </c>
      <c r="CB35">
        <v>3.57</v>
      </c>
      <c r="CC35">
        <v>3.25</v>
      </c>
      <c r="CD35">
        <v>0</v>
      </c>
      <c r="CE35">
        <v>0.01</v>
      </c>
      <c r="CF35">
        <v>0.01</v>
      </c>
      <c r="CG35">
        <v>0</v>
      </c>
      <c r="CH35">
        <v>0.01</v>
      </c>
      <c r="CI35">
        <v>0.02</v>
      </c>
      <c r="CJ35">
        <v>0.02</v>
      </c>
      <c r="CK35">
        <v>7.0000000000000007E-2</v>
      </c>
      <c r="CL35">
        <v>0.05</v>
      </c>
      <c r="CM35">
        <v>0.03</v>
      </c>
      <c r="CN35">
        <v>0.02</v>
      </c>
      <c r="CO35">
        <v>0.02</v>
      </c>
      <c r="CP35">
        <v>0.03</v>
      </c>
      <c r="CQ35">
        <v>0.04</v>
      </c>
      <c r="CR35">
        <v>0.03</v>
      </c>
      <c r="CS35">
        <v>0.05</v>
      </c>
      <c r="CT35">
        <v>7.0000000000000007E-2</v>
      </c>
      <c r="CU35">
        <v>0.04</v>
      </c>
      <c r="CV35">
        <v>3.82</v>
      </c>
      <c r="CW35">
        <v>3.78</v>
      </c>
      <c r="CX35">
        <v>3.75</v>
      </c>
      <c r="CY35">
        <v>3.83</v>
      </c>
      <c r="CZ35">
        <v>3.7</v>
      </c>
      <c r="DA35">
        <v>3.59</v>
      </c>
      <c r="DB35">
        <v>3.52</v>
      </c>
      <c r="DC35">
        <v>3.46</v>
      </c>
      <c r="DD35">
        <v>3.51</v>
      </c>
      <c r="DE35">
        <v>0.13</v>
      </c>
      <c r="DF35">
        <v>0.15</v>
      </c>
      <c r="DG35">
        <v>0.18</v>
      </c>
      <c r="DH35">
        <v>0.11</v>
      </c>
      <c r="DI35">
        <v>0.19</v>
      </c>
      <c r="DJ35">
        <v>0.3</v>
      </c>
      <c r="DK35">
        <v>0.33</v>
      </c>
      <c r="DL35">
        <v>0.19</v>
      </c>
      <c r="DM35">
        <v>0.25</v>
      </c>
      <c r="DN35">
        <v>0</v>
      </c>
      <c r="DO35">
        <v>0</v>
      </c>
      <c r="DP35">
        <v>0</v>
      </c>
      <c r="DQ35">
        <v>0.01</v>
      </c>
      <c r="DR35">
        <v>0.01</v>
      </c>
      <c r="DS35">
        <v>0</v>
      </c>
      <c r="DT35">
        <v>0</v>
      </c>
      <c r="DU35">
        <v>0.02</v>
      </c>
      <c r="DV35">
        <v>0.03</v>
      </c>
      <c r="DW35">
        <v>0.85</v>
      </c>
      <c r="DX35">
        <v>0.82</v>
      </c>
      <c r="DY35">
        <v>0.79</v>
      </c>
      <c r="DZ35">
        <v>0.86</v>
      </c>
      <c r="EA35">
        <v>0.75</v>
      </c>
      <c r="EB35">
        <v>0.65</v>
      </c>
      <c r="EC35">
        <v>0.61</v>
      </c>
      <c r="ED35">
        <v>0.65</v>
      </c>
      <c r="EE35">
        <v>0.63</v>
      </c>
      <c r="EF35">
        <v>0.51</v>
      </c>
      <c r="EG35">
        <v>0</v>
      </c>
      <c r="EH35">
        <v>0</v>
      </c>
      <c r="EI35">
        <v>0.01</v>
      </c>
      <c r="EJ35">
        <v>0</v>
      </c>
      <c r="EK35">
        <v>0.01</v>
      </c>
      <c r="EL35">
        <v>0.12</v>
      </c>
      <c r="EM35">
        <v>0.02</v>
      </c>
      <c r="EN35">
        <v>0.01</v>
      </c>
      <c r="EO35">
        <v>0.37</v>
      </c>
      <c r="EP35">
        <v>0.01</v>
      </c>
      <c r="EQ35">
        <v>0.01</v>
      </c>
      <c r="ER35">
        <v>7.0000000000000007E-2</v>
      </c>
      <c r="ES35">
        <v>3.7999999999999999E-2</v>
      </c>
      <c r="ET35">
        <v>0.02</v>
      </c>
      <c r="EU35">
        <v>0.21</v>
      </c>
      <c r="EV35">
        <v>0.02</v>
      </c>
      <c r="EW35">
        <v>0.04</v>
      </c>
      <c r="EX35">
        <v>7.6999999999999999E-2</v>
      </c>
      <c r="EY35">
        <v>0.19</v>
      </c>
      <c r="EZ35">
        <v>0.3</v>
      </c>
      <c r="FA35">
        <v>0.18</v>
      </c>
      <c r="FB35">
        <v>0.18</v>
      </c>
      <c r="FC35">
        <v>0.38</v>
      </c>
      <c r="FD35">
        <v>0.31</v>
      </c>
      <c r="FE35">
        <v>0.35</v>
      </c>
      <c r="FF35">
        <v>0.34</v>
      </c>
      <c r="FG35">
        <v>0.03</v>
      </c>
      <c r="FH35">
        <v>0.8</v>
      </c>
      <c r="FI35">
        <v>0.69</v>
      </c>
      <c r="FJ35">
        <v>0.73</v>
      </c>
      <c r="FK35">
        <v>0.77</v>
      </c>
      <c r="FL35">
        <v>0.57999999999999996</v>
      </c>
      <c r="FM35">
        <v>0.26</v>
      </c>
      <c r="FN35">
        <v>0.62</v>
      </c>
      <c r="FO35">
        <v>0.62</v>
      </c>
      <c r="FP35">
        <v>0.02</v>
      </c>
      <c r="FQ35">
        <v>0</v>
      </c>
      <c r="FR35">
        <v>0</v>
      </c>
      <c r="FS35">
        <v>0.01</v>
      </c>
      <c r="FT35">
        <v>0.01</v>
      </c>
      <c r="FU35">
        <v>0.01</v>
      </c>
      <c r="FV35">
        <v>0.11</v>
      </c>
      <c r="FW35">
        <v>0</v>
      </c>
      <c r="FX35">
        <v>0</v>
      </c>
      <c r="FY35">
        <v>1.62</v>
      </c>
      <c r="FZ35">
        <v>3.79</v>
      </c>
      <c r="GA35">
        <v>3.68</v>
      </c>
      <c r="GB35">
        <v>3.65</v>
      </c>
      <c r="GC35">
        <v>3.74</v>
      </c>
      <c r="GD35">
        <v>3.54</v>
      </c>
      <c r="GE35">
        <v>2.8</v>
      </c>
      <c r="GF35">
        <v>3.56</v>
      </c>
      <c r="GG35">
        <v>3.56</v>
      </c>
      <c r="GH35">
        <v>8.58</v>
      </c>
      <c r="GI35">
        <v>0.02</v>
      </c>
      <c r="GJ35">
        <v>1.9E-2</v>
      </c>
      <c r="GK35">
        <v>0</v>
      </c>
      <c r="GL35">
        <v>0</v>
      </c>
      <c r="GM35">
        <v>0.04</v>
      </c>
      <c r="GN35">
        <v>0.02</v>
      </c>
      <c r="GO35">
        <v>0.11</v>
      </c>
      <c r="GP35">
        <v>0.13</v>
      </c>
      <c r="GQ35">
        <v>0.23</v>
      </c>
      <c r="GR35">
        <v>0.42</v>
      </c>
      <c r="GS35">
        <v>0.02</v>
      </c>
      <c r="GT35">
        <v>0.54</v>
      </c>
      <c r="GU35">
        <v>0.69</v>
      </c>
      <c r="GV35">
        <v>0.17</v>
      </c>
      <c r="GW35">
        <v>0.2</v>
      </c>
      <c r="GX35">
        <v>9.6000000000000002E-2</v>
      </c>
      <c r="GY35">
        <v>0.26</v>
      </c>
      <c r="GZ35">
        <v>0.106</v>
      </c>
      <c r="HA35">
        <v>6.7000000000000004E-2</v>
      </c>
      <c r="HB35">
        <v>0.28000000000000003</v>
      </c>
      <c r="HC35">
        <v>0.08</v>
      </c>
      <c r="HD35">
        <v>0.04</v>
      </c>
      <c r="HE35">
        <v>0.26</v>
      </c>
      <c r="HF35">
        <v>0.08</v>
      </c>
      <c r="HG35">
        <v>0.11</v>
      </c>
      <c r="HH35">
        <v>0.03</v>
      </c>
      <c r="HI35">
        <v>0.02</v>
      </c>
      <c r="HJ35">
        <v>0.04</v>
      </c>
      <c r="HK35">
        <v>0.11</v>
      </c>
      <c r="HL35">
        <v>0.17</v>
      </c>
      <c r="HM35">
        <v>0.09</v>
      </c>
      <c r="HN35">
        <v>0.03</v>
      </c>
      <c r="HO35">
        <v>0.31</v>
      </c>
      <c r="HP35">
        <v>0.31</v>
      </c>
      <c r="HQ35">
        <v>0.23</v>
      </c>
      <c r="HR35">
        <v>0.26</v>
      </c>
      <c r="HS35">
        <v>0.4</v>
      </c>
      <c r="HT35">
        <v>0.18</v>
      </c>
      <c r="HU35">
        <v>0.62</v>
      </c>
      <c r="HV35">
        <v>0.27</v>
      </c>
      <c r="HW35">
        <v>0.28000000000000003</v>
      </c>
      <c r="HX35">
        <v>0.19</v>
      </c>
      <c r="HY35">
        <v>0.36</v>
      </c>
      <c r="HZ35">
        <v>0.75</v>
      </c>
      <c r="IA35">
        <v>0.03</v>
      </c>
      <c r="IB35">
        <v>0.28999999999999998</v>
      </c>
      <c r="IC35">
        <v>0.2</v>
      </c>
      <c r="ID35">
        <v>0.16</v>
      </c>
      <c r="IE35">
        <v>0.09</v>
      </c>
      <c r="IF35">
        <v>0.01</v>
      </c>
      <c r="IG35">
        <v>1.9E-2</v>
      </c>
      <c r="IH35">
        <v>0.08</v>
      </c>
      <c r="II35">
        <v>0.15</v>
      </c>
      <c r="IJ35">
        <v>0.18</v>
      </c>
      <c r="IK35">
        <v>4.8000000000000001E-2</v>
      </c>
      <c r="IL35">
        <v>1.9E-2</v>
      </c>
      <c r="IM35">
        <v>0.01</v>
      </c>
      <c r="IN35">
        <v>0.02</v>
      </c>
      <c r="IO35">
        <v>0.03</v>
      </c>
      <c r="IP35">
        <v>0.03</v>
      </c>
      <c r="IQ35">
        <v>0.02</v>
      </c>
      <c r="IR35">
        <v>0.01</v>
      </c>
      <c r="IS35">
        <v>0</v>
      </c>
      <c r="IT35">
        <v>0.47</v>
      </c>
      <c r="IU35">
        <v>7.0000000000000007E-2</v>
      </c>
      <c r="IV35">
        <v>0</v>
      </c>
      <c r="IW35">
        <v>0.11</v>
      </c>
      <c r="IX35">
        <v>0.11</v>
      </c>
      <c r="IY35">
        <v>0.31</v>
      </c>
      <c r="IZ35">
        <v>0.48</v>
      </c>
      <c r="JA35">
        <v>7.0000000000000007E-2</v>
      </c>
      <c r="JB35">
        <v>0.37</v>
      </c>
      <c r="JC35">
        <v>0.32</v>
      </c>
      <c r="JD35">
        <v>0.13</v>
      </c>
      <c r="JE35">
        <v>0.31</v>
      </c>
      <c r="JF35">
        <v>0.21</v>
      </c>
      <c r="JG35">
        <v>0.36</v>
      </c>
      <c r="JH35">
        <v>0.57999999999999996</v>
      </c>
      <c r="JI35">
        <v>0.08</v>
      </c>
      <c r="JJ35">
        <v>0.13</v>
      </c>
      <c r="JK35">
        <v>0.71</v>
      </c>
      <c r="JL35">
        <v>0.17</v>
      </c>
      <c r="JM35">
        <v>0</v>
      </c>
      <c r="JN35">
        <v>0.01</v>
      </c>
      <c r="JO35">
        <v>0.01</v>
      </c>
      <c r="JP35">
        <v>0.01</v>
      </c>
      <c r="JQ35">
        <v>0</v>
      </c>
      <c r="JR35">
        <v>3.47</v>
      </c>
      <c r="JS35">
        <v>1.82</v>
      </c>
      <c r="JT35">
        <v>2.5099999999999998</v>
      </c>
      <c r="JU35">
        <v>3.65</v>
      </c>
      <c r="JV35">
        <v>2.6</v>
      </c>
    </row>
    <row r="36" spans="1:282" x14ac:dyDescent="0.25">
      <c r="A36">
        <v>400046</v>
      </c>
      <c r="B36" t="s">
        <v>1895</v>
      </c>
      <c r="C36" t="s">
        <v>1894</v>
      </c>
      <c r="D36" t="s">
        <v>3514</v>
      </c>
      <c r="E36" t="s">
        <v>3515</v>
      </c>
      <c r="F36" t="s">
        <v>1896</v>
      </c>
      <c r="G36" t="s">
        <v>1897</v>
      </c>
      <c r="H36" t="s">
        <v>1898</v>
      </c>
      <c r="I36" t="s">
        <v>3516</v>
      </c>
      <c r="J36" t="s">
        <v>10</v>
      </c>
      <c r="K36" t="s">
        <v>10</v>
      </c>
      <c r="L36" t="s">
        <v>525</v>
      </c>
      <c r="M36" t="s">
        <v>3405</v>
      </c>
      <c r="N36" t="s">
        <v>10</v>
      </c>
      <c r="O36" t="s">
        <v>524</v>
      </c>
      <c r="P36">
        <v>617</v>
      </c>
      <c r="Q36" t="s">
        <v>539</v>
      </c>
      <c r="R36" t="s">
        <v>3437</v>
      </c>
      <c r="S36" t="s">
        <v>6525</v>
      </c>
      <c r="T36">
        <v>37</v>
      </c>
      <c r="U36">
        <v>6770</v>
      </c>
      <c r="V36" t="s">
        <v>531</v>
      </c>
      <c r="W36">
        <v>113</v>
      </c>
      <c r="X36">
        <v>614</v>
      </c>
      <c r="Y36">
        <v>18</v>
      </c>
      <c r="Z36" s="5" t="s">
        <v>3444</v>
      </c>
      <c r="AA36" t="s">
        <v>524</v>
      </c>
      <c r="AB36" t="s">
        <v>564</v>
      </c>
      <c r="AC36" t="s">
        <v>533</v>
      </c>
      <c r="AD36" t="s">
        <v>534</v>
      </c>
      <c r="AE36">
        <v>59.1</v>
      </c>
      <c r="AF36">
        <v>75.599999999999994</v>
      </c>
      <c r="AG36">
        <v>82.4</v>
      </c>
      <c r="AH36">
        <v>1.8</v>
      </c>
      <c r="AI36" t="s">
        <v>3410</v>
      </c>
      <c r="AJ36">
        <v>79</v>
      </c>
      <c r="AK36">
        <v>1</v>
      </c>
      <c r="AL36">
        <v>70</v>
      </c>
      <c r="AN36">
        <v>2</v>
      </c>
      <c r="AQ36">
        <v>2</v>
      </c>
      <c r="AR36">
        <v>4</v>
      </c>
      <c r="AS36">
        <v>79</v>
      </c>
      <c r="AT36">
        <v>0.01</v>
      </c>
      <c r="AU36">
        <v>0</v>
      </c>
      <c r="AV36">
        <v>0.01</v>
      </c>
      <c r="AW36">
        <v>0</v>
      </c>
      <c r="AX36">
        <v>0</v>
      </c>
      <c r="AY36">
        <v>0.09</v>
      </c>
      <c r="AZ36">
        <v>0.05</v>
      </c>
      <c r="BA36">
        <v>6.3E-2</v>
      </c>
      <c r="BB36">
        <v>0.01</v>
      </c>
      <c r="BC36">
        <v>0.01</v>
      </c>
      <c r="BD36">
        <v>0.11</v>
      </c>
      <c r="BE36">
        <v>0.15</v>
      </c>
      <c r="BF36">
        <v>0.25</v>
      </c>
      <c r="BG36">
        <v>0.18</v>
      </c>
      <c r="BH36">
        <v>0.24</v>
      </c>
      <c r="BI36">
        <v>0.19</v>
      </c>
      <c r="BJ36">
        <v>0.25</v>
      </c>
      <c r="BK36">
        <v>0.28000000000000003</v>
      </c>
      <c r="BL36">
        <v>0.05</v>
      </c>
      <c r="BM36">
        <v>0.05</v>
      </c>
      <c r="BN36">
        <v>0.05</v>
      </c>
      <c r="BO36">
        <v>0.05</v>
      </c>
      <c r="BP36">
        <v>0.06</v>
      </c>
      <c r="BQ36">
        <v>0.06</v>
      </c>
      <c r="BR36">
        <v>0.63</v>
      </c>
      <c r="BS36">
        <v>0.71</v>
      </c>
      <c r="BT36">
        <v>0.68</v>
      </c>
      <c r="BU36">
        <v>0.75</v>
      </c>
      <c r="BV36">
        <v>0.56999999999999995</v>
      </c>
      <c r="BW36">
        <v>0.42</v>
      </c>
      <c r="BX36">
        <v>3.59</v>
      </c>
      <c r="BY36">
        <v>3.68</v>
      </c>
      <c r="BZ36">
        <v>3.68</v>
      </c>
      <c r="CA36">
        <v>3.77</v>
      </c>
      <c r="CB36">
        <v>3.49</v>
      </c>
      <c r="CC36">
        <v>3.09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0.01</v>
      </c>
      <c r="CJ36">
        <v>0</v>
      </c>
      <c r="CK36">
        <v>0.03</v>
      </c>
      <c r="CL36">
        <v>0.01</v>
      </c>
      <c r="CM36">
        <v>0</v>
      </c>
      <c r="CN36">
        <v>0</v>
      </c>
      <c r="CO36">
        <v>0.01</v>
      </c>
      <c r="CP36">
        <v>0</v>
      </c>
      <c r="CQ36">
        <v>0</v>
      </c>
      <c r="CR36">
        <v>0.04</v>
      </c>
      <c r="CS36">
        <v>0.05</v>
      </c>
      <c r="CT36">
        <v>0.08</v>
      </c>
      <c r="CU36">
        <v>0.03</v>
      </c>
      <c r="CV36">
        <v>3.89</v>
      </c>
      <c r="CW36">
        <v>3.88</v>
      </c>
      <c r="CX36">
        <v>3.85</v>
      </c>
      <c r="CY36">
        <v>3.85</v>
      </c>
      <c r="CZ36">
        <v>3.84</v>
      </c>
      <c r="DA36">
        <v>3.61</v>
      </c>
      <c r="DB36">
        <v>3.73</v>
      </c>
      <c r="DC36">
        <v>3.59</v>
      </c>
      <c r="DD36">
        <v>3.74</v>
      </c>
      <c r="DE36">
        <v>0.1</v>
      </c>
      <c r="DF36">
        <v>0.11</v>
      </c>
      <c r="DG36">
        <v>0.11</v>
      </c>
      <c r="DH36">
        <v>0.14000000000000001</v>
      </c>
      <c r="DI36">
        <v>0.15</v>
      </c>
      <c r="DJ36">
        <v>0.25</v>
      </c>
      <c r="DK36">
        <v>0.15</v>
      </c>
      <c r="DL36">
        <v>0.15</v>
      </c>
      <c r="DM36">
        <v>0.15</v>
      </c>
      <c r="DN36">
        <v>0.05</v>
      </c>
      <c r="DO36">
        <v>0.05</v>
      </c>
      <c r="DP36">
        <v>0.05</v>
      </c>
      <c r="DQ36">
        <v>0.05</v>
      </c>
      <c r="DR36">
        <v>0.05</v>
      </c>
      <c r="DS36">
        <v>0.05</v>
      </c>
      <c r="DT36">
        <v>0.05</v>
      </c>
      <c r="DU36">
        <v>0.08</v>
      </c>
      <c r="DV36">
        <v>0.08</v>
      </c>
      <c r="DW36">
        <v>0.85</v>
      </c>
      <c r="DX36">
        <v>0.84</v>
      </c>
      <c r="DY36">
        <v>0.82</v>
      </c>
      <c r="DZ36">
        <v>0.81</v>
      </c>
      <c r="EA36">
        <v>0.8</v>
      </c>
      <c r="EB36">
        <v>0.65</v>
      </c>
      <c r="EC36">
        <v>0.75</v>
      </c>
      <c r="ED36">
        <v>0.67</v>
      </c>
      <c r="EE36">
        <v>0.73</v>
      </c>
      <c r="EF36">
        <v>0.54</v>
      </c>
      <c r="EG36">
        <v>0.03</v>
      </c>
      <c r="EH36">
        <v>0</v>
      </c>
      <c r="EI36">
        <v>0.01</v>
      </c>
      <c r="EJ36">
        <v>0</v>
      </c>
      <c r="EK36">
        <v>0</v>
      </c>
      <c r="EL36">
        <v>0.06</v>
      </c>
      <c r="EM36">
        <v>0.01</v>
      </c>
      <c r="EN36">
        <v>0</v>
      </c>
      <c r="EO36">
        <v>0.27</v>
      </c>
      <c r="EP36">
        <v>0.03</v>
      </c>
      <c r="EQ36">
        <v>2.5000000000000001E-2</v>
      </c>
      <c r="ER36">
        <v>0.06</v>
      </c>
      <c r="ES36">
        <v>3.7999999999999999E-2</v>
      </c>
      <c r="ET36">
        <v>0.08</v>
      </c>
      <c r="EU36">
        <v>0.14000000000000001</v>
      </c>
      <c r="EV36">
        <v>0.04</v>
      </c>
      <c r="EW36">
        <v>0.05</v>
      </c>
      <c r="EX36">
        <v>3.7999999999999999E-2</v>
      </c>
      <c r="EY36">
        <v>0.24</v>
      </c>
      <c r="EZ36">
        <v>0.28000000000000003</v>
      </c>
      <c r="FA36">
        <v>0.3</v>
      </c>
      <c r="FB36">
        <v>0.27</v>
      </c>
      <c r="FC36">
        <v>0.28999999999999998</v>
      </c>
      <c r="FD36">
        <v>0.25</v>
      </c>
      <c r="FE36">
        <v>0.27</v>
      </c>
      <c r="FF36">
        <v>0.28000000000000003</v>
      </c>
      <c r="FG36">
        <v>0.09</v>
      </c>
      <c r="FH36">
        <v>0.66</v>
      </c>
      <c r="FI36">
        <v>0.65</v>
      </c>
      <c r="FJ36">
        <v>0.56999999999999995</v>
      </c>
      <c r="FK36">
        <v>0.63</v>
      </c>
      <c r="FL36">
        <v>0.56999999999999995</v>
      </c>
      <c r="FM36">
        <v>0.42</v>
      </c>
      <c r="FN36">
        <v>0.57999999999999996</v>
      </c>
      <c r="FO36">
        <v>0.56999999999999995</v>
      </c>
      <c r="FP36">
        <v>0.06</v>
      </c>
      <c r="FQ36">
        <v>0.05</v>
      </c>
      <c r="FR36">
        <v>0.05</v>
      </c>
      <c r="FS36">
        <v>0.05</v>
      </c>
      <c r="FT36">
        <v>0.06</v>
      </c>
      <c r="FU36">
        <v>0.06</v>
      </c>
      <c r="FV36">
        <v>0.13</v>
      </c>
      <c r="FW36">
        <v>0.1</v>
      </c>
      <c r="FX36">
        <v>0.1</v>
      </c>
      <c r="FY36">
        <v>1.65</v>
      </c>
      <c r="FZ36">
        <v>3.61</v>
      </c>
      <c r="GA36">
        <v>3.65</v>
      </c>
      <c r="GB36">
        <v>3.51</v>
      </c>
      <c r="GC36">
        <v>3.64</v>
      </c>
      <c r="GD36">
        <v>3.53</v>
      </c>
      <c r="GE36">
        <v>3.17</v>
      </c>
      <c r="GF36">
        <v>3.58</v>
      </c>
      <c r="GG36">
        <v>3.58</v>
      </c>
      <c r="GH36">
        <v>9.0299999999999994</v>
      </c>
      <c r="GI36">
        <v>0</v>
      </c>
      <c r="GJ36">
        <v>1.2999999999999999E-2</v>
      </c>
      <c r="GK36">
        <v>0</v>
      </c>
      <c r="GL36">
        <v>0.01</v>
      </c>
      <c r="GM36">
        <v>0.05</v>
      </c>
      <c r="GN36">
        <v>0.05</v>
      </c>
      <c r="GO36">
        <v>0.01</v>
      </c>
      <c r="GP36">
        <v>0.08</v>
      </c>
      <c r="GQ36">
        <v>0.1</v>
      </c>
      <c r="GR36">
        <v>0.63</v>
      </c>
      <c r="GS36">
        <v>0.05</v>
      </c>
      <c r="GT36">
        <v>0.59</v>
      </c>
      <c r="GU36">
        <v>0.76</v>
      </c>
      <c r="GV36">
        <v>0.16</v>
      </c>
      <c r="GW36">
        <v>0.2</v>
      </c>
      <c r="GX36">
        <v>6.3E-2</v>
      </c>
      <c r="GY36">
        <v>0.34</v>
      </c>
      <c r="GZ36">
        <v>5.0999999999999997E-2</v>
      </c>
      <c r="HA36">
        <v>2.5000000000000001E-2</v>
      </c>
      <c r="HB36">
        <v>0.27</v>
      </c>
      <c r="HC36">
        <v>0.08</v>
      </c>
      <c r="HD36">
        <v>0.06</v>
      </c>
      <c r="HE36">
        <v>0.18</v>
      </c>
      <c r="HF36">
        <v>0.08</v>
      </c>
      <c r="HG36">
        <v>0.09</v>
      </c>
      <c r="HH36">
        <v>0.05</v>
      </c>
      <c r="HI36">
        <v>0</v>
      </c>
      <c r="HJ36">
        <v>0.03</v>
      </c>
      <c r="HK36">
        <v>0.05</v>
      </c>
      <c r="HL36">
        <v>0</v>
      </c>
      <c r="HM36">
        <v>0.04</v>
      </c>
      <c r="HN36">
        <v>0</v>
      </c>
      <c r="HO36">
        <v>0.15</v>
      </c>
      <c r="HP36">
        <v>0.18</v>
      </c>
      <c r="HQ36">
        <v>0.15</v>
      </c>
      <c r="HR36">
        <v>0.24</v>
      </c>
      <c r="HS36">
        <v>0.44</v>
      </c>
      <c r="HT36">
        <v>0.23</v>
      </c>
      <c r="HU36">
        <v>0.8</v>
      </c>
      <c r="HV36">
        <v>0.53</v>
      </c>
      <c r="HW36">
        <v>0.51</v>
      </c>
      <c r="HX36">
        <v>0.68</v>
      </c>
      <c r="HY36">
        <v>0.44</v>
      </c>
      <c r="HZ36">
        <v>0.71</v>
      </c>
      <c r="IA36">
        <v>0</v>
      </c>
      <c r="IB36">
        <v>0.18</v>
      </c>
      <c r="IC36">
        <v>0.15</v>
      </c>
      <c r="ID36">
        <v>0</v>
      </c>
      <c r="IE36">
        <v>0.03</v>
      </c>
      <c r="IF36">
        <v>1.2999999999999999E-2</v>
      </c>
      <c r="IG36">
        <v>0</v>
      </c>
      <c r="IH36">
        <v>0.03</v>
      </c>
      <c r="II36">
        <v>0.08</v>
      </c>
      <c r="IJ36">
        <v>0.01</v>
      </c>
      <c r="IK36">
        <v>0</v>
      </c>
      <c r="IL36">
        <v>0</v>
      </c>
      <c r="IM36">
        <v>0.05</v>
      </c>
      <c r="IN36">
        <v>0.06</v>
      </c>
      <c r="IO36">
        <v>0.06</v>
      </c>
      <c r="IP36">
        <v>0.06</v>
      </c>
      <c r="IQ36">
        <v>0.05</v>
      </c>
      <c r="IR36">
        <v>0.05</v>
      </c>
      <c r="IS36">
        <v>0</v>
      </c>
      <c r="IT36">
        <v>0.37</v>
      </c>
      <c r="IU36">
        <v>0.14000000000000001</v>
      </c>
      <c r="IV36">
        <v>0</v>
      </c>
      <c r="IW36">
        <v>0.13</v>
      </c>
      <c r="IX36">
        <v>0.09</v>
      </c>
      <c r="IY36">
        <v>0.37</v>
      </c>
      <c r="IZ36">
        <v>0.35</v>
      </c>
      <c r="JA36">
        <v>0.13</v>
      </c>
      <c r="JB36">
        <v>0.33</v>
      </c>
      <c r="JC36">
        <v>0.25</v>
      </c>
      <c r="JD36">
        <v>0.09</v>
      </c>
      <c r="JE36">
        <v>0.28000000000000003</v>
      </c>
      <c r="JF36">
        <v>0.14000000000000001</v>
      </c>
      <c r="JG36">
        <v>0.22</v>
      </c>
      <c r="JH36">
        <v>0.56999999999999995</v>
      </c>
      <c r="JI36">
        <v>0.09</v>
      </c>
      <c r="JJ36">
        <v>0.14000000000000001</v>
      </c>
      <c r="JK36">
        <v>0.65</v>
      </c>
      <c r="JL36">
        <v>0.25</v>
      </c>
      <c r="JM36">
        <v>0.09</v>
      </c>
      <c r="JN36">
        <v>0.09</v>
      </c>
      <c r="JO36">
        <v>0.09</v>
      </c>
      <c r="JP36">
        <v>0.09</v>
      </c>
      <c r="JQ36">
        <v>0.08</v>
      </c>
      <c r="JR36">
        <v>3.53</v>
      </c>
      <c r="JS36">
        <v>1.89</v>
      </c>
      <c r="JT36">
        <v>2.46</v>
      </c>
      <c r="JU36">
        <v>3.57</v>
      </c>
      <c r="JV36">
        <v>2.64</v>
      </c>
    </row>
    <row r="37" spans="1:282" x14ac:dyDescent="0.25">
      <c r="A37">
        <v>400047</v>
      </c>
      <c r="B37" t="s">
        <v>3517</v>
      </c>
      <c r="C37" t="s">
        <v>3518</v>
      </c>
      <c r="D37" t="s">
        <v>3519</v>
      </c>
      <c r="E37" t="s">
        <v>3520</v>
      </c>
      <c r="F37" t="s">
        <v>1899</v>
      </c>
      <c r="G37" t="s">
        <v>1900</v>
      </c>
      <c r="H37" t="s">
        <v>1901</v>
      </c>
      <c r="I37" t="s">
        <v>3521</v>
      </c>
      <c r="J37" t="s">
        <v>10</v>
      </c>
      <c r="K37" t="s">
        <v>10</v>
      </c>
      <c r="L37" t="s">
        <v>525</v>
      </c>
      <c r="M37" t="s">
        <v>3405</v>
      </c>
      <c r="N37" t="s">
        <v>10</v>
      </c>
      <c r="O37" t="s">
        <v>524</v>
      </c>
      <c r="P37">
        <v>428</v>
      </c>
      <c r="Q37" t="s">
        <v>539</v>
      </c>
      <c r="R37" t="s">
        <v>538</v>
      </c>
      <c r="S37" t="s">
        <v>6525</v>
      </c>
      <c r="T37">
        <v>38</v>
      </c>
      <c r="U37">
        <v>8072</v>
      </c>
      <c r="V37" t="s">
        <v>531</v>
      </c>
      <c r="W37">
        <v>4</v>
      </c>
      <c r="X37">
        <v>421</v>
      </c>
      <c r="Y37">
        <v>1</v>
      </c>
      <c r="Z37" s="5" t="s">
        <v>3522</v>
      </c>
      <c r="AA37" t="s">
        <v>524</v>
      </c>
      <c r="AB37" t="s">
        <v>555</v>
      </c>
      <c r="AC37" t="s">
        <v>534</v>
      </c>
      <c r="AD37" t="s">
        <v>564</v>
      </c>
      <c r="AE37">
        <v>37.9</v>
      </c>
      <c r="AF37">
        <v>99</v>
      </c>
      <c r="AG37">
        <v>51.6</v>
      </c>
      <c r="AH37">
        <v>0.1</v>
      </c>
      <c r="AI37" t="s">
        <v>3410</v>
      </c>
      <c r="AJ37">
        <v>3</v>
      </c>
      <c r="AL37">
        <v>3</v>
      </c>
      <c r="AS37">
        <v>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0.67</v>
      </c>
      <c r="BG37">
        <v>0.67</v>
      </c>
      <c r="BH37">
        <v>0.67</v>
      </c>
      <c r="BI37">
        <v>0.33</v>
      </c>
      <c r="BJ37">
        <v>0.67</v>
      </c>
      <c r="BK37">
        <v>0.67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0.33</v>
      </c>
      <c r="BS37">
        <v>0.33</v>
      </c>
      <c r="BT37">
        <v>0.33</v>
      </c>
      <c r="BU37">
        <v>0.67</v>
      </c>
      <c r="BV37">
        <v>0.33</v>
      </c>
      <c r="BW37">
        <v>0.33</v>
      </c>
      <c r="BX37">
        <v>3.33</v>
      </c>
      <c r="BY37">
        <v>3.33</v>
      </c>
      <c r="BZ37">
        <v>3.33</v>
      </c>
      <c r="CA37">
        <v>3.67</v>
      </c>
      <c r="CB37">
        <v>3.33</v>
      </c>
      <c r="CC37">
        <v>3.33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4</v>
      </c>
      <c r="CW37">
        <v>4</v>
      </c>
      <c r="CX37">
        <v>4</v>
      </c>
      <c r="CY37">
        <v>4</v>
      </c>
      <c r="CZ37">
        <v>4</v>
      </c>
      <c r="DA37">
        <v>3.67</v>
      </c>
      <c r="DB37">
        <v>4</v>
      </c>
      <c r="DC37">
        <v>4</v>
      </c>
      <c r="DD37">
        <v>3.67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0.33</v>
      </c>
      <c r="DK37">
        <v>0</v>
      </c>
      <c r="DL37">
        <v>0</v>
      </c>
      <c r="DM37">
        <v>0.33</v>
      </c>
      <c r="DN37">
        <v>0.33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0.67</v>
      </c>
      <c r="DX37">
        <v>1</v>
      </c>
      <c r="DY37">
        <v>1</v>
      </c>
      <c r="DZ37">
        <v>1</v>
      </c>
      <c r="EA37">
        <v>1</v>
      </c>
      <c r="EB37">
        <v>0.67</v>
      </c>
      <c r="EC37">
        <v>1</v>
      </c>
      <c r="ED37">
        <v>1</v>
      </c>
      <c r="EE37">
        <v>0.67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0.33</v>
      </c>
      <c r="EM37">
        <v>0</v>
      </c>
      <c r="EN37">
        <v>0</v>
      </c>
      <c r="EO37">
        <v>1</v>
      </c>
      <c r="EP37">
        <v>0.33</v>
      </c>
      <c r="EQ37">
        <v>0</v>
      </c>
      <c r="ER37">
        <v>0.33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0.67</v>
      </c>
      <c r="FA37">
        <v>0.33</v>
      </c>
      <c r="FB37">
        <v>0.33</v>
      </c>
      <c r="FC37">
        <v>0.67</v>
      </c>
      <c r="FD37">
        <v>0.33</v>
      </c>
      <c r="FE37">
        <v>0.33</v>
      </c>
      <c r="FF37">
        <v>0.67</v>
      </c>
      <c r="FG37">
        <v>0</v>
      </c>
      <c r="FH37">
        <v>0.67</v>
      </c>
      <c r="FI37">
        <v>0.33</v>
      </c>
      <c r="FJ37">
        <v>0.33</v>
      </c>
      <c r="FK37">
        <v>0.67</v>
      </c>
      <c r="FL37">
        <v>0.33</v>
      </c>
      <c r="FM37">
        <v>0.33</v>
      </c>
      <c r="FN37">
        <v>0.67</v>
      </c>
      <c r="FO37">
        <v>0.33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2</v>
      </c>
      <c r="FZ37">
        <v>3.33</v>
      </c>
      <c r="GA37">
        <v>3.33</v>
      </c>
      <c r="GB37">
        <v>3</v>
      </c>
      <c r="GC37">
        <v>3.67</v>
      </c>
      <c r="GD37">
        <v>3.33</v>
      </c>
      <c r="GE37">
        <v>2.67</v>
      </c>
      <c r="GF37">
        <v>3.67</v>
      </c>
      <c r="GG37">
        <v>3.33</v>
      </c>
      <c r="GH37">
        <v>9.33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0.67</v>
      </c>
      <c r="GR37">
        <v>0.33</v>
      </c>
      <c r="GS37">
        <v>0</v>
      </c>
      <c r="GT37">
        <v>0.67</v>
      </c>
      <c r="GU37">
        <v>0.67</v>
      </c>
      <c r="GV37">
        <v>0</v>
      </c>
      <c r="GW37">
        <v>0.33</v>
      </c>
      <c r="GX37">
        <v>0.33300000000000002</v>
      </c>
      <c r="GY37">
        <v>0.33</v>
      </c>
      <c r="GZ37">
        <v>0</v>
      </c>
      <c r="HA37">
        <v>0</v>
      </c>
      <c r="HB37">
        <v>0.33</v>
      </c>
      <c r="HC37">
        <v>0</v>
      </c>
      <c r="HD37">
        <v>0</v>
      </c>
      <c r="HE37">
        <v>0.33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0.33</v>
      </c>
      <c r="HM37">
        <v>0</v>
      </c>
      <c r="HN37">
        <v>0</v>
      </c>
      <c r="HO37">
        <v>0</v>
      </c>
      <c r="HP37">
        <v>0.33</v>
      </c>
      <c r="HQ37">
        <v>0.67</v>
      </c>
      <c r="HR37">
        <v>0.33</v>
      </c>
      <c r="HS37">
        <v>0.33</v>
      </c>
      <c r="HT37">
        <v>0.33</v>
      </c>
      <c r="HU37">
        <v>0.67</v>
      </c>
      <c r="HV37">
        <v>0.33</v>
      </c>
      <c r="HW37">
        <v>0</v>
      </c>
      <c r="HX37">
        <v>0</v>
      </c>
      <c r="HY37">
        <v>0.33</v>
      </c>
      <c r="HZ37">
        <v>0.33</v>
      </c>
      <c r="IA37">
        <v>0.33</v>
      </c>
      <c r="IB37">
        <v>0.33</v>
      </c>
      <c r="IC37">
        <v>0.33</v>
      </c>
      <c r="ID37">
        <v>0.33</v>
      </c>
      <c r="IE37">
        <v>0.33</v>
      </c>
      <c r="IF37">
        <v>0.33300000000000002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0.67</v>
      </c>
      <c r="IU37">
        <v>0.67</v>
      </c>
      <c r="IV37">
        <v>0</v>
      </c>
      <c r="IW37">
        <v>0</v>
      </c>
      <c r="IX37">
        <v>0.33</v>
      </c>
      <c r="IY37">
        <v>0</v>
      </c>
      <c r="IZ37">
        <v>0.33</v>
      </c>
      <c r="JA37">
        <v>0</v>
      </c>
      <c r="JB37">
        <v>0.33</v>
      </c>
      <c r="JC37">
        <v>0</v>
      </c>
      <c r="JD37">
        <v>0.33</v>
      </c>
      <c r="JE37">
        <v>0</v>
      </c>
      <c r="JF37">
        <v>0.33</v>
      </c>
      <c r="JG37">
        <v>0.67</v>
      </c>
      <c r="JH37">
        <v>0.67</v>
      </c>
      <c r="JI37">
        <v>0</v>
      </c>
      <c r="JJ37">
        <v>0</v>
      </c>
      <c r="JK37">
        <v>0.67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3.33</v>
      </c>
      <c r="JS37">
        <v>1.67</v>
      </c>
      <c r="JT37">
        <v>1.33</v>
      </c>
      <c r="JU37">
        <v>3.67</v>
      </c>
      <c r="JV37">
        <v>2.67</v>
      </c>
    </row>
    <row r="38" spans="1:282" x14ac:dyDescent="0.25">
      <c r="A38">
        <v>400048</v>
      </c>
      <c r="B38" t="s">
        <v>1903</v>
      </c>
      <c r="C38" t="s">
        <v>1902</v>
      </c>
      <c r="D38" t="s">
        <v>3523</v>
      </c>
      <c r="E38" t="s">
        <v>3524</v>
      </c>
      <c r="F38" t="s">
        <v>1904</v>
      </c>
      <c r="G38" t="s">
        <v>1905</v>
      </c>
      <c r="H38" t="s">
        <v>1906</v>
      </c>
      <c r="I38" t="s">
        <v>3525</v>
      </c>
      <c r="J38" t="s">
        <v>10</v>
      </c>
      <c r="K38" t="s">
        <v>10</v>
      </c>
      <c r="L38" t="s">
        <v>525</v>
      </c>
      <c r="M38" t="s">
        <v>3399</v>
      </c>
      <c r="N38" t="s">
        <v>10</v>
      </c>
      <c r="O38" t="s">
        <v>524</v>
      </c>
      <c r="P38">
        <v>332</v>
      </c>
      <c r="Q38" t="s">
        <v>539</v>
      </c>
      <c r="R38" t="s">
        <v>591</v>
      </c>
      <c r="S38" t="s">
        <v>6525</v>
      </c>
      <c r="T38">
        <v>38</v>
      </c>
      <c r="U38">
        <v>6775</v>
      </c>
      <c r="V38" t="s">
        <v>531</v>
      </c>
      <c r="W38">
        <v>1</v>
      </c>
      <c r="X38">
        <v>328</v>
      </c>
      <c r="Y38">
        <v>0</v>
      </c>
      <c r="Z38" s="5" t="s">
        <v>3409</v>
      </c>
      <c r="AA38" t="s">
        <v>524</v>
      </c>
      <c r="AB38" t="s">
        <v>564</v>
      </c>
      <c r="AC38" t="s">
        <v>534</v>
      </c>
      <c r="AD38" t="s">
        <v>534</v>
      </c>
      <c r="AE38">
        <v>59.8</v>
      </c>
      <c r="AF38">
        <v>99</v>
      </c>
      <c r="AG38">
        <v>99</v>
      </c>
      <c r="AH38">
        <v>0</v>
      </c>
      <c r="AI38" t="s">
        <v>3410</v>
      </c>
      <c r="AJ38">
        <v>1</v>
      </c>
      <c r="AL38">
        <v>1</v>
      </c>
      <c r="AS38">
        <v>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1</v>
      </c>
      <c r="BJ38">
        <v>1</v>
      </c>
      <c r="BK38">
        <v>1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1</v>
      </c>
      <c r="BS38">
        <v>1</v>
      </c>
      <c r="BT38">
        <v>1</v>
      </c>
      <c r="BU38">
        <v>0</v>
      </c>
      <c r="BV38">
        <v>0</v>
      </c>
      <c r="BW38">
        <v>0</v>
      </c>
      <c r="BX38">
        <v>4</v>
      </c>
      <c r="BY38">
        <v>4</v>
      </c>
      <c r="BZ38">
        <v>4</v>
      </c>
      <c r="CA38">
        <v>3</v>
      </c>
      <c r="CB38">
        <v>3</v>
      </c>
      <c r="CC38">
        <v>3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4</v>
      </c>
      <c r="CW38">
        <v>4</v>
      </c>
      <c r="CX38">
        <v>4</v>
      </c>
      <c r="CY38">
        <v>4</v>
      </c>
      <c r="CZ38">
        <v>4</v>
      </c>
      <c r="DA38">
        <v>3</v>
      </c>
      <c r="DB38">
        <v>4</v>
      </c>
      <c r="DC38">
        <v>4</v>
      </c>
      <c r="DD38">
        <v>4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1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1</v>
      </c>
      <c r="DX38">
        <v>1</v>
      </c>
      <c r="DY38">
        <v>1</v>
      </c>
      <c r="DZ38">
        <v>1</v>
      </c>
      <c r="EA38">
        <v>1</v>
      </c>
      <c r="EB38">
        <v>0</v>
      </c>
      <c r="EC38">
        <v>1</v>
      </c>
      <c r="ED38">
        <v>1</v>
      </c>
      <c r="EE38">
        <v>1</v>
      </c>
      <c r="EF38">
        <v>1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1</v>
      </c>
      <c r="ES38">
        <v>0</v>
      </c>
      <c r="ET38">
        <v>0</v>
      </c>
      <c r="EU38">
        <v>1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1</v>
      </c>
      <c r="FG38">
        <v>0</v>
      </c>
      <c r="FH38">
        <v>1</v>
      </c>
      <c r="FI38">
        <v>1</v>
      </c>
      <c r="FJ38">
        <v>0</v>
      </c>
      <c r="FK38">
        <v>1</v>
      </c>
      <c r="FL38">
        <v>1</v>
      </c>
      <c r="FM38">
        <v>0</v>
      </c>
      <c r="FN38">
        <v>1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1</v>
      </c>
      <c r="FZ38">
        <v>4</v>
      </c>
      <c r="GA38">
        <v>4</v>
      </c>
      <c r="GB38">
        <v>2</v>
      </c>
      <c r="GC38">
        <v>4</v>
      </c>
      <c r="GD38">
        <v>4</v>
      </c>
      <c r="GE38">
        <v>2</v>
      </c>
      <c r="GF38">
        <v>4</v>
      </c>
      <c r="GG38">
        <v>3</v>
      </c>
      <c r="GH38">
        <v>10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1</v>
      </c>
      <c r="GS38">
        <v>0</v>
      </c>
      <c r="GT38">
        <v>1</v>
      </c>
      <c r="GU38">
        <v>1</v>
      </c>
      <c r="GV38">
        <v>0</v>
      </c>
      <c r="GW38">
        <v>0</v>
      </c>
      <c r="GX38">
        <v>0</v>
      </c>
      <c r="GY38">
        <v>1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0</v>
      </c>
      <c r="HW38">
        <v>0</v>
      </c>
      <c r="HX38">
        <v>1</v>
      </c>
      <c r="HY38">
        <v>1</v>
      </c>
      <c r="HZ38">
        <v>1</v>
      </c>
      <c r="IA38">
        <v>0</v>
      </c>
      <c r="IB38">
        <v>0</v>
      </c>
      <c r="IC38">
        <v>1</v>
      </c>
      <c r="ID38">
        <v>0</v>
      </c>
      <c r="IE38">
        <v>0</v>
      </c>
      <c r="IF38">
        <v>0</v>
      </c>
      <c r="IG38">
        <v>0</v>
      </c>
      <c r="IH38">
        <v>1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1</v>
      </c>
      <c r="JC38">
        <v>0</v>
      </c>
      <c r="JD38">
        <v>1</v>
      </c>
      <c r="JE38">
        <v>1</v>
      </c>
      <c r="JF38">
        <v>0</v>
      </c>
      <c r="JG38">
        <v>0</v>
      </c>
      <c r="JH38">
        <v>1</v>
      </c>
      <c r="JI38">
        <v>0</v>
      </c>
      <c r="JJ38">
        <v>0</v>
      </c>
      <c r="JK38">
        <v>1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4</v>
      </c>
      <c r="JS38">
        <v>3</v>
      </c>
      <c r="JT38">
        <v>3</v>
      </c>
      <c r="JU38">
        <v>4</v>
      </c>
      <c r="JV38">
        <v>2</v>
      </c>
    </row>
    <row r="39" spans="1:282" x14ac:dyDescent="0.25">
      <c r="A39">
        <v>400049</v>
      </c>
      <c r="B39" t="s">
        <v>1908</v>
      </c>
      <c r="C39" t="s">
        <v>1907</v>
      </c>
      <c r="D39" t="s">
        <v>3526</v>
      </c>
      <c r="E39" t="s">
        <v>3527</v>
      </c>
      <c r="F39" t="s">
        <v>1909</v>
      </c>
      <c r="G39" t="s">
        <v>1910</v>
      </c>
      <c r="H39" t="s">
        <v>1911</v>
      </c>
      <c r="I39" t="s">
        <v>3528</v>
      </c>
      <c r="J39" t="s">
        <v>10</v>
      </c>
      <c r="K39" t="s">
        <v>10</v>
      </c>
      <c r="L39" t="s">
        <v>525</v>
      </c>
      <c r="M39" t="s">
        <v>3399</v>
      </c>
      <c r="N39" t="s">
        <v>10</v>
      </c>
      <c r="O39" t="s">
        <v>524</v>
      </c>
      <c r="P39">
        <v>493</v>
      </c>
      <c r="Q39" t="s">
        <v>539</v>
      </c>
      <c r="R39" t="s">
        <v>3437</v>
      </c>
      <c r="S39" t="s">
        <v>6525</v>
      </c>
      <c r="T39">
        <v>36</v>
      </c>
      <c r="U39">
        <v>5870</v>
      </c>
      <c r="V39" t="s">
        <v>531</v>
      </c>
      <c r="Z39" s="5" t="s">
        <v>10</v>
      </c>
      <c r="AA39" t="s">
        <v>10</v>
      </c>
      <c r="AB39" t="s">
        <v>10</v>
      </c>
      <c r="AC39" t="s">
        <v>10</v>
      </c>
      <c r="AD39" t="s">
        <v>10</v>
      </c>
      <c r="AI39" t="s">
        <v>10</v>
      </c>
    </row>
    <row r="40" spans="1:282" x14ac:dyDescent="0.25">
      <c r="A40">
        <v>400050</v>
      </c>
      <c r="B40" t="s">
        <v>210</v>
      </c>
      <c r="C40" t="s">
        <v>1912</v>
      </c>
      <c r="D40" t="s">
        <v>3529</v>
      </c>
      <c r="E40" t="s">
        <v>3530</v>
      </c>
      <c r="F40" t="s">
        <v>605</v>
      </c>
      <c r="G40" t="s">
        <v>606</v>
      </c>
      <c r="H40" t="s">
        <v>607</v>
      </c>
      <c r="I40" t="s">
        <v>3531</v>
      </c>
      <c r="J40" t="s">
        <v>10</v>
      </c>
      <c r="K40" t="s">
        <v>10</v>
      </c>
      <c r="L40" t="s">
        <v>525</v>
      </c>
      <c r="M40" t="s">
        <v>3399</v>
      </c>
      <c r="N40" t="s">
        <v>10</v>
      </c>
      <c r="O40" t="s">
        <v>524</v>
      </c>
      <c r="P40">
        <v>464</v>
      </c>
      <c r="Q40" t="s">
        <v>530</v>
      </c>
      <c r="R40" t="s">
        <v>558</v>
      </c>
      <c r="S40" t="s">
        <v>6525</v>
      </c>
      <c r="T40">
        <v>39</v>
      </c>
      <c r="U40">
        <v>7920</v>
      </c>
      <c r="V40" t="s">
        <v>531</v>
      </c>
      <c r="W40">
        <v>109</v>
      </c>
      <c r="X40">
        <v>464</v>
      </c>
      <c r="Y40">
        <v>23</v>
      </c>
      <c r="Z40" s="5" t="s">
        <v>3532</v>
      </c>
      <c r="AA40" t="s">
        <v>524</v>
      </c>
      <c r="AB40" t="s">
        <v>534</v>
      </c>
      <c r="AC40" t="s">
        <v>534</v>
      </c>
      <c r="AD40" t="s">
        <v>534</v>
      </c>
      <c r="AE40">
        <v>87.7</v>
      </c>
      <c r="AF40">
        <v>84.7</v>
      </c>
      <c r="AG40">
        <v>95.8</v>
      </c>
      <c r="AH40">
        <v>2.2999999999999998</v>
      </c>
      <c r="AI40" t="s">
        <v>3410</v>
      </c>
      <c r="AJ40">
        <v>73</v>
      </c>
      <c r="AK40">
        <v>10</v>
      </c>
      <c r="AM40">
        <v>3</v>
      </c>
      <c r="AN40">
        <v>55</v>
      </c>
      <c r="AO40">
        <v>1</v>
      </c>
      <c r="AQ40">
        <v>3</v>
      </c>
      <c r="AR40">
        <v>2</v>
      </c>
      <c r="AS40">
        <v>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0.01</v>
      </c>
      <c r="BC40">
        <v>0</v>
      </c>
      <c r="BD40">
        <v>0.03</v>
      </c>
      <c r="BE40">
        <v>0.18</v>
      </c>
      <c r="BF40">
        <v>0.16</v>
      </c>
      <c r="BG40">
        <v>0.19</v>
      </c>
      <c r="BH40">
        <v>0.19</v>
      </c>
      <c r="BI40">
        <v>0.08</v>
      </c>
      <c r="BJ40">
        <v>0.28999999999999998</v>
      </c>
      <c r="BK40">
        <v>0.21</v>
      </c>
      <c r="BL40">
        <v>0.01</v>
      </c>
      <c r="BM40">
        <v>0.03</v>
      </c>
      <c r="BN40">
        <v>0.01</v>
      </c>
      <c r="BO40">
        <v>0</v>
      </c>
      <c r="BP40">
        <v>0</v>
      </c>
      <c r="BQ40">
        <v>0.01</v>
      </c>
      <c r="BR40">
        <v>0.82</v>
      </c>
      <c r="BS40">
        <v>0.78</v>
      </c>
      <c r="BT40">
        <v>0.78</v>
      </c>
      <c r="BU40">
        <v>0.92</v>
      </c>
      <c r="BV40">
        <v>0.68</v>
      </c>
      <c r="BW40">
        <v>0.6</v>
      </c>
      <c r="BX40">
        <v>3.83</v>
      </c>
      <c r="BY40">
        <v>3.8</v>
      </c>
      <c r="BZ40">
        <v>3.78</v>
      </c>
      <c r="CA40">
        <v>3.92</v>
      </c>
      <c r="CB40">
        <v>3.66</v>
      </c>
      <c r="CC40">
        <v>3.43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0.01</v>
      </c>
      <c r="CT40">
        <v>0.01</v>
      </c>
      <c r="CU40">
        <v>0.01</v>
      </c>
      <c r="CV40">
        <v>3.89</v>
      </c>
      <c r="CW40">
        <v>3.88</v>
      </c>
      <c r="CX40">
        <v>3.88</v>
      </c>
      <c r="CY40">
        <v>3.89</v>
      </c>
      <c r="CZ40">
        <v>3.85</v>
      </c>
      <c r="DA40">
        <v>3.74</v>
      </c>
      <c r="DB40">
        <v>3.78</v>
      </c>
      <c r="DC40">
        <v>3.75</v>
      </c>
      <c r="DD40">
        <v>3.77</v>
      </c>
      <c r="DE40">
        <v>0.11</v>
      </c>
      <c r="DF40">
        <v>0.12</v>
      </c>
      <c r="DG40">
        <v>0.12</v>
      </c>
      <c r="DH40">
        <v>0.11</v>
      </c>
      <c r="DI40">
        <v>0.15</v>
      </c>
      <c r="DJ40">
        <v>0.26</v>
      </c>
      <c r="DK40">
        <v>0.19</v>
      </c>
      <c r="DL40">
        <v>0.22</v>
      </c>
      <c r="DM40">
        <v>0.21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0.89</v>
      </c>
      <c r="DX40">
        <v>0.88</v>
      </c>
      <c r="DY40">
        <v>0.88</v>
      </c>
      <c r="DZ40">
        <v>0.89</v>
      </c>
      <c r="EA40">
        <v>0.85</v>
      </c>
      <c r="EB40">
        <v>0.74</v>
      </c>
      <c r="EC40">
        <v>0.79</v>
      </c>
      <c r="ED40">
        <v>0.77</v>
      </c>
      <c r="EE40">
        <v>0.78</v>
      </c>
      <c r="EF40">
        <v>0.59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7.0000000000000007E-2</v>
      </c>
      <c r="EM40">
        <v>0.01</v>
      </c>
      <c r="EN40">
        <v>0</v>
      </c>
      <c r="EO40">
        <v>0.4</v>
      </c>
      <c r="EP40">
        <v>0.01</v>
      </c>
      <c r="EQ40">
        <v>0</v>
      </c>
      <c r="ER40">
        <v>0.03</v>
      </c>
      <c r="ES40">
        <v>1.4E-2</v>
      </c>
      <c r="ET40">
        <v>0.01</v>
      </c>
      <c r="EU40">
        <v>0.21</v>
      </c>
      <c r="EV40">
        <v>0.01</v>
      </c>
      <c r="EW40">
        <v>0</v>
      </c>
      <c r="EX40">
        <v>1.4E-2</v>
      </c>
      <c r="EY40">
        <v>0.21</v>
      </c>
      <c r="EZ40">
        <v>0.22</v>
      </c>
      <c r="FA40">
        <v>0.27</v>
      </c>
      <c r="FB40">
        <v>0.22</v>
      </c>
      <c r="FC40">
        <v>0.3</v>
      </c>
      <c r="FD40">
        <v>0.32</v>
      </c>
      <c r="FE40">
        <v>0.41</v>
      </c>
      <c r="FF40">
        <v>0.38</v>
      </c>
      <c r="FG40">
        <v>0</v>
      </c>
      <c r="FH40">
        <v>0.78</v>
      </c>
      <c r="FI40">
        <v>0.77</v>
      </c>
      <c r="FJ40">
        <v>0.7</v>
      </c>
      <c r="FK40">
        <v>0.75</v>
      </c>
      <c r="FL40">
        <v>0.68</v>
      </c>
      <c r="FM40">
        <v>0.41</v>
      </c>
      <c r="FN40">
        <v>0.56000000000000005</v>
      </c>
      <c r="FO40">
        <v>0.62</v>
      </c>
      <c r="FP40">
        <v>0</v>
      </c>
      <c r="FQ40">
        <v>0</v>
      </c>
      <c r="FR40">
        <v>0.01</v>
      </c>
      <c r="FS40">
        <v>0</v>
      </c>
      <c r="FT40">
        <v>0.01</v>
      </c>
      <c r="FU40">
        <v>0</v>
      </c>
      <c r="FV40">
        <v>0</v>
      </c>
      <c r="FW40">
        <v>0</v>
      </c>
      <c r="FX40">
        <v>0</v>
      </c>
      <c r="FY40">
        <v>1.42</v>
      </c>
      <c r="FZ40">
        <v>3.77</v>
      </c>
      <c r="GA40">
        <v>3.78</v>
      </c>
      <c r="GB40">
        <v>3.67</v>
      </c>
      <c r="GC40">
        <v>3.75</v>
      </c>
      <c r="GD40">
        <v>3.67</v>
      </c>
      <c r="GE40">
        <v>3.07</v>
      </c>
      <c r="GF40">
        <v>3.52</v>
      </c>
      <c r="GG40">
        <v>3.62</v>
      </c>
      <c r="GH40">
        <v>9.52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0.01</v>
      </c>
      <c r="GP40">
        <v>0.14000000000000001</v>
      </c>
      <c r="GQ40">
        <v>0.16</v>
      </c>
      <c r="GR40">
        <v>0.68</v>
      </c>
      <c r="GS40">
        <v>0</v>
      </c>
      <c r="GT40">
        <v>0.28999999999999998</v>
      </c>
      <c r="GU40">
        <v>0.73</v>
      </c>
      <c r="GV40">
        <v>0.14000000000000001</v>
      </c>
      <c r="GW40">
        <v>0.37</v>
      </c>
      <c r="GX40">
        <v>0.11</v>
      </c>
      <c r="GY40">
        <v>0.27</v>
      </c>
      <c r="GZ40">
        <v>0.16400000000000001</v>
      </c>
      <c r="HA40">
        <v>2.7E-2</v>
      </c>
      <c r="HB40">
        <v>0.28999999999999998</v>
      </c>
      <c r="HC40">
        <v>0.1</v>
      </c>
      <c r="HD40">
        <v>0.03</v>
      </c>
      <c r="HE40">
        <v>0.26</v>
      </c>
      <c r="HF40">
        <v>0.08</v>
      </c>
      <c r="HG40">
        <v>0.11</v>
      </c>
      <c r="HH40">
        <v>0.04</v>
      </c>
      <c r="HI40">
        <v>0</v>
      </c>
      <c r="HJ40">
        <v>0.04</v>
      </c>
      <c r="HK40">
        <v>0.01</v>
      </c>
      <c r="HL40">
        <v>0</v>
      </c>
      <c r="HM40">
        <v>0</v>
      </c>
      <c r="HN40">
        <v>0</v>
      </c>
      <c r="HO40">
        <v>0.28999999999999998</v>
      </c>
      <c r="HP40">
        <v>0.12</v>
      </c>
      <c r="HQ40">
        <v>0.28999999999999998</v>
      </c>
      <c r="HR40">
        <v>0.21</v>
      </c>
      <c r="HS40">
        <v>0.15</v>
      </c>
      <c r="HT40">
        <v>0.12</v>
      </c>
      <c r="HU40">
        <v>0.7</v>
      </c>
      <c r="HV40">
        <v>0.3</v>
      </c>
      <c r="HW40">
        <v>0.55000000000000004</v>
      </c>
      <c r="HX40">
        <v>0.78</v>
      </c>
      <c r="HY40">
        <v>0.84</v>
      </c>
      <c r="HZ40">
        <v>0.86</v>
      </c>
      <c r="IA40">
        <v>0.01</v>
      </c>
      <c r="IB40">
        <v>0.41</v>
      </c>
      <c r="IC40">
        <v>0.15</v>
      </c>
      <c r="ID40">
        <v>0.01</v>
      </c>
      <c r="IE40">
        <v>0.01</v>
      </c>
      <c r="IF40">
        <v>1.4E-2</v>
      </c>
      <c r="IG40">
        <v>0</v>
      </c>
      <c r="IH40">
        <v>0.11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0.01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0.18</v>
      </c>
      <c r="IU40">
        <v>7.0000000000000007E-2</v>
      </c>
      <c r="IV40">
        <v>0</v>
      </c>
      <c r="IW40">
        <v>0.12</v>
      </c>
      <c r="IX40">
        <v>7.0000000000000007E-2</v>
      </c>
      <c r="IY40">
        <v>0.33</v>
      </c>
      <c r="IZ40">
        <v>0.36</v>
      </c>
      <c r="JA40">
        <v>0.04</v>
      </c>
      <c r="JB40">
        <v>0.38</v>
      </c>
      <c r="JC40">
        <v>0.42</v>
      </c>
      <c r="JD40">
        <v>0.16</v>
      </c>
      <c r="JE40">
        <v>0.3</v>
      </c>
      <c r="JF40">
        <v>0.3</v>
      </c>
      <c r="JG40">
        <v>0.28999999999999998</v>
      </c>
      <c r="JH40">
        <v>0.49</v>
      </c>
      <c r="JI40">
        <v>0.32</v>
      </c>
      <c r="JJ40">
        <v>0.25</v>
      </c>
      <c r="JK40">
        <v>0.64</v>
      </c>
      <c r="JL40">
        <v>0.18</v>
      </c>
      <c r="JM40">
        <v>0.01</v>
      </c>
      <c r="JN40">
        <v>0.01</v>
      </c>
      <c r="JO40">
        <v>0.03</v>
      </c>
      <c r="JP40">
        <v>0.01</v>
      </c>
      <c r="JQ40">
        <v>0.03</v>
      </c>
      <c r="JR40">
        <v>3.43</v>
      </c>
      <c r="JS40">
        <v>2.63</v>
      </c>
      <c r="JT40">
        <v>2.75</v>
      </c>
      <c r="JU40">
        <v>3.61</v>
      </c>
      <c r="JV40">
        <v>2.54</v>
      </c>
    </row>
    <row r="41" spans="1:282" x14ac:dyDescent="0.25">
      <c r="A41">
        <v>400051</v>
      </c>
      <c r="B41" t="s">
        <v>1914</v>
      </c>
      <c r="C41" t="s">
        <v>1913</v>
      </c>
      <c r="D41" t="s">
        <v>3533</v>
      </c>
      <c r="E41" t="s">
        <v>3534</v>
      </c>
      <c r="F41" t="s">
        <v>1915</v>
      </c>
      <c r="G41" t="s">
        <v>1916</v>
      </c>
      <c r="H41" t="s">
        <v>1917</v>
      </c>
      <c r="I41" t="s">
        <v>3535</v>
      </c>
      <c r="J41" t="s">
        <v>10</v>
      </c>
      <c r="K41" t="s">
        <v>10</v>
      </c>
      <c r="L41" t="s">
        <v>525</v>
      </c>
      <c r="M41" t="s">
        <v>3405</v>
      </c>
      <c r="N41" t="s">
        <v>10</v>
      </c>
      <c r="O41" t="s">
        <v>535</v>
      </c>
      <c r="P41">
        <v>612</v>
      </c>
      <c r="Q41" t="s">
        <v>539</v>
      </c>
      <c r="R41" t="s">
        <v>542</v>
      </c>
      <c r="S41" t="s">
        <v>6525</v>
      </c>
      <c r="T41">
        <v>35</v>
      </c>
      <c r="U41">
        <v>1930</v>
      </c>
      <c r="V41" t="s">
        <v>531</v>
      </c>
      <c r="Z41" s="5" t="s">
        <v>10</v>
      </c>
      <c r="AA41" t="s">
        <v>10</v>
      </c>
      <c r="AB41" t="s">
        <v>10</v>
      </c>
      <c r="AC41" t="s">
        <v>10</v>
      </c>
      <c r="AD41" t="s">
        <v>10</v>
      </c>
      <c r="AI41" t="s">
        <v>10</v>
      </c>
    </row>
    <row r="42" spans="1:282" x14ac:dyDescent="0.25">
      <c r="A42">
        <v>400052</v>
      </c>
      <c r="B42" t="s">
        <v>1919</v>
      </c>
      <c r="C42" t="s">
        <v>1918</v>
      </c>
      <c r="D42" t="s">
        <v>3536</v>
      </c>
      <c r="E42" t="s">
        <v>3537</v>
      </c>
      <c r="F42" t="s">
        <v>1920</v>
      </c>
      <c r="G42" t="s">
        <v>1921</v>
      </c>
      <c r="H42" t="s">
        <v>1922</v>
      </c>
      <c r="I42" t="s">
        <v>3538</v>
      </c>
      <c r="J42" t="s">
        <v>10</v>
      </c>
      <c r="K42" t="s">
        <v>10</v>
      </c>
      <c r="L42" t="s">
        <v>525</v>
      </c>
      <c r="M42" t="s">
        <v>3399</v>
      </c>
      <c r="N42" t="s">
        <v>10</v>
      </c>
      <c r="O42" t="s">
        <v>535</v>
      </c>
      <c r="P42">
        <v>795</v>
      </c>
      <c r="Q42" t="s">
        <v>537</v>
      </c>
      <c r="R42" t="s">
        <v>536</v>
      </c>
      <c r="S42" t="s">
        <v>6525</v>
      </c>
      <c r="T42">
        <v>46</v>
      </c>
      <c r="U42">
        <v>1935</v>
      </c>
      <c r="V42" t="s">
        <v>531</v>
      </c>
      <c r="W42">
        <v>3</v>
      </c>
      <c r="X42">
        <v>780</v>
      </c>
      <c r="Y42">
        <v>0</v>
      </c>
      <c r="Z42" s="5" t="s">
        <v>3409</v>
      </c>
      <c r="AA42" t="s">
        <v>535</v>
      </c>
      <c r="AB42" t="s">
        <v>534</v>
      </c>
      <c r="AC42" t="s">
        <v>534</v>
      </c>
      <c r="AD42" t="s">
        <v>534</v>
      </c>
      <c r="AE42">
        <v>99</v>
      </c>
      <c r="AF42">
        <v>99</v>
      </c>
      <c r="AG42">
        <v>99</v>
      </c>
      <c r="AH42">
        <v>0</v>
      </c>
      <c r="AI42" t="s">
        <v>3410</v>
      </c>
      <c r="AJ42">
        <v>3</v>
      </c>
      <c r="AL42">
        <v>2</v>
      </c>
      <c r="AR42">
        <v>1</v>
      </c>
      <c r="AS42">
        <v>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0.33</v>
      </c>
      <c r="BJ42">
        <v>0</v>
      </c>
      <c r="BK42">
        <v>0.33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1</v>
      </c>
      <c r="BT42">
        <v>1</v>
      </c>
      <c r="BU42">
        <v>0.67</v>
      </c>
      <c r="BV42">
        <v>1</v>
      </c>
      <c r="BW42">
        <v>0.67</v>
      </c>
      <c r="BX42">
        <v>4</v>
      </c>
      <c r="BY42">
        <v>4</v>
      </c>
      <c r="BZ42">
        <v>4</v>
      </c>
      <c r="CA42">
        <v>3.67</v>
      </c>
      <c r="CB42">
        <v>4</v>
      </c>
      <c r="CC42">
        <v>3.67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4</v>
      </c>
      <c r="CW42">
        <v>4</v>
      </c>
      <c r="CX42">
        <v>4</v>
      </c>
      <c r="CY42">
        <v>4</v>
      </c>
      <c r="CZ42">
        <v>4</v>
      </c>
      <c r="DA42">
        <v>4</v>
      </c>
      <c r="DB42">
        <v>4</v>
      </c>
      <c r="DC42">
        <v>3.67</v>
      </c>
      <c r="DD42">
        <v>4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0.33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1</v>
      </c>
      <c r="DY42">
        <v>1</v>
      </c>
      <c r="DZ42">
        <v>1</v>
      </c>
      <c r="EA42">
        <v>1</v>
      </c>
      <c r="EB42">
        <v>1</v>
      </c>
      <c r="EC42">
        <v>1</v>
      </c>
      <c r="ED42">
        <v>0.67</v>
      </c>
      <c r="EE42">
        <v>1</v>
      </c>
      <c r="EF42">
        <v>1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0.33</v>
      </c>
      <c r="EV42">
        <v>0</v>
      </c>
      <c r="EW42">
        <v>0</v>
      </c>
      <c r="EX42">
        <v>0</v>
      </c>
      <c r="EY42">
        <v>0.33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0.67</v>
      </c>
      <c r="FI42">
        <v>1</v>
      </c>
      <c r="FJ42">
        <v>1</v>
      </c>
      <c r="FK42">
        <v>1</v>
      </c>
      <c r="FL42">
        <v>1</v>
      </c>
      <c r="FM42">
        <v>0.67</v>
      </c>
      <c r="FN42">
        <v>1</v>
      </c>
      <c r="FO42">
        <v>1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1</v>
      </c>
      <c r="FZ42">
        <v>3.67</v>
      </c>
      <c r="GA42">
        <v>4</v>
      </c>
      <c r="GB42">
        <v>4</v>
      </c>
      <c r="GC42">
        <v>4</v>
      </c>
      <c r="GD42">
        <v>4</v>
      </c>
      <c r="GE42">
        <v>3.33</v>
      </c>
      <c r="GF42">
        <v>4</v>
      </c>
      <c r="GG42">
        <v>4</v>
      </c>
      <c r="GH42">
        <v>10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1</v>
      </c>
      <c r="GS42">
        <v>0</v>
      </c>
      <c r="GT42">
        <v>0.67</v>
      </c>
      <c r="GU42">
        <v>1</v>
      </c>
      <c r="GV42">
        <v>0.33</v>
      </c>
      <c r="GW42">
        <v>0.33</v>
      </c>
      <c r="GX42">
        <v>0</v>
      </c>
      <c r="GY42">
        <v>0</v>
      </c>
      <c r="GZ42">
        <v>0</v>
      </c>
      <c r="HA42">
        <v>0</v>
      </c>
      <c r="HB42">
        <v>0.67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1</v>
      </c>
      <c r="HV42">
        <v>1</v>
      </c>
      <c r="HW42">
        <v>1</v>
      </c>
      <c r="HX42">
        <v>1</v>
      </c>
      <c r="HY42">
        <v>1</v>
      </c>
      <c r="HZ42">
        <v>1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0.33</v>
      </c>
      <c r="IU42">
        <v>0.33</v>
      </c>
      <c r="IV42">
        <v>0</v>
      </c>
      <c r="IW42">
        <v>0</v>
      </c>
      <c r="IX42">
        <v>0.33</v>
      </c>
      <c r="IY42">
        <v>0.67</v>
      </c>
      <c r="IZ42">
        <v>0.33</v>
      </c>
      <c r="JA42">
        <v>0</v>
      </c>
      <c r="JB42">
        <v>0</v>
      </c>
      <c r="JC42">
        <v>0</v>
      </c>
      <c r="JD42">
        <v>0</v>
      </c>
      <c r="JE42">
        <v>0.33</v>
      </c>
      <c r="JF42">
        <v>0.33</v>
      </c>
      <c r="JG42">
        <v>0.33</v>
      </c>
      <c r="JH42">
        <v>0.67</v>
      </c>
      <c r="JI42">
        <v>0</v>
      </c>
      <c r="JJ42">
        <v>0</v>
      </c>
      <c r="JK42">
        <v>0.67</v>
      </c>
      <c r="JL42">
        <v>0.67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3.33</v>
      </c>
      <c r="JS42">
        <v>1.67</v>
      </c>
      <c r="JT42">
        <v>2</v>
      </c>
      <c r="JU42">
        <v>3.67</v>
      </c>
      <c r="JV42">
        <v>3.67</v>
      </c>
    </row>
    <row r="43" spans="1:282" x14ac:dyDescent="0.25">
      <c r="A43">
        <v>400053</v>
      </c>
      <c r="B43" t="s">
        <v>1924</v>
      </c>
      <c r="C43" t="s">
        <v>1923</v>
      </c>
      <c r="D43" t="s">
        <v>3539</v>
      </c>
      <c r="E43" t="s">
        <v>3540</v>
      </c>
      <c r="F43" t="s">
        <v>1925</v>
      </c>
      <c r="G43" t="s">
        <v>1926</v>
      </c>
      <c r="H43" t="s">
        <v>1927</v>
      </c>
      <c r="I43" t="s">
        <v>3541</v>
      </c>
      <c r="J43" t="s">
        <v>10</v>
      </c>
      <c r="K43" t="s">
        <v>10</v>
      </c>
      <c r="L43" t="s">
        <v>525</v>
      </c>
      <c r="M43" t="s">
        <v>3405</v>
      </c>
      <c r="N43" t="s">
        <v>10</v>
      </c>
      <c r="O43" t="s">
        <v>535</v>
      </c>
      <c r="P43">
        <v>599</v>
      </c>
      <c r="Q43" t="s">
        <v>539</v>
      </c>
      <c r="R43" t="s">
        <v>542</v>
      </c>
      <c r="S43" t="s">
        <v>6525</v>
      </c>
      <c r="T43">
        <v>35</v>
      </c>
      <c r="U43">
        <v>1934</v>
      </c>
      <c r="V43" t="s">
        <v>531</v>
      </c>
      <c r="Z43" s="5" t="s">
        <v>10</v>
      </c>
      <c r="AA43" t="s">
        <v>10</v>
      </c>
      <c r="AB43" t="s">
        <v>10</v>
      </c>
      <c r="AC43" t="s">
        <v>10</v>
      </c>
      <c r="AD43" t="s">
        <v>10</v>
      </c>
      <c r="AI43" t="s">
        <v>10</v>
      </c>
    </row>
    <row r="44" spans="1:282" x14ac:dyDescent="0.25">
      <c r="A44">
        <v>400054</v>
      </c>
      <c r="B44" t="s">
        <v>1929</v>
      </c>
      <c r="C44" t="s">
        <v>1928</v>
      </c>
      <c r="D44" t="s">
        <v>3542</v>
      </c>
      <c r="E44" t="s">
        <v>3543</v>
      </c>
      <c r="F44" t="s">
        <v>1930</v>
      </c>
      <c r="G44" t="s">
        <v>1931</v>
      </c>
      <c r="H44" t="s">
        <v>1932</v>
      </c>
      <c r="I44" t="s">
        <v>3544</v>
      </c>
      <c r="J44" t="s">
        <v>10</v>
      </c>
      <c r="K44" t="s">
        <v>10</v>
      </c>
      <c r="L44" t="s">
        <v>525</v>
      </c>
      <c r="M44" t="s">
        <v>3405</v>
      </c>
      <c r="N44" t="s">
        <v>10</v>
      </c>
      <c r="O44" t="s">
        <v>535</v>
      </c>
      <c r="P44">
        <v>800</v>
      </c>
      <c r="Q44" t="s">
        <v>541</v>
      </c>
      <c r="R44" t="s">
        <v>3417</v>
      </c>
      <c r="S44" t="s">
        <v>6525</v>
      </c>
      <c r="T44">
        <v>34</v>
      </c>
      <c r="U44">
        <v>1931</v>
      </c>
      <c r="V44" t="s">
        <v>531</v>
      </c>
      <c r="Z44" s="5" t="s">
        <v>10</v>
      </c>
      <c r="AA44" t="s">
        <v>10</v>
      </c>
      <c r="AB44" t="s">
        <v>10</v>
      </c>
      <c r="AC44" t="s">
        <v>10</v>
      </c>
      <c r="AD44" t="s">
        <v>10</v>
      </c>
      <c r="AI44" t="s">
        <v>10</v>
      </c>
    </row>
    <row r="45" spans="1:282" x14ac:dyDescent="0.25">
      <c r="A45">
        <v>400055</v>
      </c>
      <c r="B45" t="s">
        <v>1934</v>
      </c>
      <c r="C45" t="s">
        <v>1933</v>
      </c>
      <c r="D45" t="s">
        <v>3545</v>
      </c>
      <c r="E45" t="s">
        <v>3546</v>
      </c>
      <c r="F45" t="s">
        <v>1935</v>
      </c>
      <c r="G45" t="s">
        <v>1936</v>
      </c>
      <c r="H45" t="s">
        <v>1937</v>
      </c>
      <c r="I45" t="s">
        <v>3547</v>
      </c>
      <c r="J45" t="s">
        <v>10</v>
      </c>
      <c r="K45" t="s">
        <v>10</v>
      </c>
      <c r="L45" t="s">
        <v>525</v>
      </c>
      <c r="M45" t="s">
        <v>3405</v>
      </c>
      <c r="N45" t="s">
        <v>10</v>
      </c>
      <c r="O45" t="s">
        <v>535</v>
      </c>
      <c r="P45">
        <v>618</v>
      </c>
      <c r="Q45" t="s">
        <v>539</v>
      </c>
      <c r="R45" t="s">
        <v>542</v>
      </c>
      <c r="S45" t="s">
        <v>6525</v>
      </c>
      <c r="T45">
        <v>35</v>
      </c>
      <c r="U45">
        <v>1932</v>
      </c>
      <c r="V45" t="s">
        <v>531</v>
      </c>
      <c r="W45">
        <v>206</v>
      </c>
      <c r="X45">
        <v>609</v>
      </c>
      <c r="Y45">
        <v>34</v>
      </c>
      <c r="Z45" s="5" t="s">
        <v>799</v>
      </c>
      <c r="AA45" t="s">
        <v>535</v>
      </c>
      <c r="AB45" t="s">
        <v>564</v>
      </c>
      <c r="AC45" t="s">
        <v>533</v>
      </c>
      <c r="AD45" t="s">
        <v>533</v>
      </c>
      <c r="AE45">
        <v>56.3</v>
      </c>
      <c r="AF45">
        <v>72.7</v>
      </c>
      <c r="AG45">
        <v>66.599999999999994</v>
      </c>
      <c r="AH45">
        <v>3.4</v>
      </c>
      <c r="AI45" t="s">
        <v>3410</v>
      </c>
      <c r="AJ45">
        <v>165</v>
      </c>
      <c r="AK45">
        <v>3</v>
      </c>
      <c r="AL45">
        <v>14</v>
      </c>
      <c r="AM45">
        <v>2</v>
      </c>
      <c r="AN45">
        <v>138</v>
      </c>
      <c r="AP45">
        <v>1</v>
      </c>
      <c r="AQ45">
        <v>6</v>
      </c>
      <c r="AR45">
        <v>5</v>
      </c>
      <c r="AS45">
        <v>165</v>
      </c>
      <c r="AT45">
        <v>0.04</v>
      </c>
      <c r="AU45">
        <v>0.01</v>
      </c>
      <c r="AV45">
        <v>0.03</v>
      </c>
      <c r="AW45">
        <v>0.04</v>
      </c>
      <c r="AX45">
        <v>0.03</v>
      </c>
      <c r="AY45">
        <v>0.1</v>
      </c>
      <c r="AZ45">
        <v>7.0000000000000007E-2</v>
      </c>
      <c r="BA45">
        <v>8.5000000000000006E-2</v>
      </c>
      <c r="BB45">
        <v>0.04</v>
      </c>
      <c r="BC45">
        <v>7.0000000000000007E-2</v>
      </c>
      <c r="BD45">
        <v>0.13</v>
      </c>
      <c r="BE45">
        <v>0.2</v>
      </c>
      <c r="BF45">
        <v>0.25</v>
      </c>
      <c r="BG45">
        <v>0.21</v>
      </c>
      <c r="BH45">
        <v>0.35</v>
      </c>
      <c r="BI45">
        <v>0.28000000000000003</v>
      </c>
      <c r="BJ45">
        <v>0.28999999999999998</v>
      </c>
      <c r="BK45">
        <v>0.3</v>
      </c>
      <c r="BL45">
        <v>0.01</v>
      </c>
      <c r="BM45">
        <v>0.01</v>
      </c>
      <c r="BN45">
        <v>0.04</v>
      </c>
      <c r="BO45">
        <v>0.02</v>
      </c>
      <c r="BP45">
        <v>0.02</v>
      </c>
      <c r="BQ45">
        <v>0.06</v>
      </c>
      <c r="BR45">
        <v>0.63</v>
      </c>
      <c r="BS45">
        <v>0.68</v>
      </c>
      <c r="BT45">
        <v>0.55000000000000004</v>
      </c>
      <c r="BU45">
        <v>0.57999999999999996</v>
      </c>
      <c r="BV45">
        <v>0.53</v>
      </c>
      <c r="BW45">
        <v>0.33</v>
      </c>
      <c r="BX45">
        <v>3.48</v>
      </c>
      <c r="BY45">
        <v>3.58</v>
      </c>
      <c r="BZ45">
        <v>3.46</v>
      </c>
      <c r="CA45">
        <v>3.45</v>
      </c>
      <c r="CB45">
        <v>3.34</v>
      </c>
      <c r="CC45">
        <v>2.92</v>
      </c>
      <c r="CD45">
        <v>1.2E-2</v>
      </c>
      <c r="CE45">
        <v>6.0000000000000001E-3</v>
      </c>
      <c r="CF45">
        <v>1.2E-2</v>
      </c>
      <c r="CG45">
        <v>1.2E-2</v>
      </c>
      <c r="CH45">
        <v>1.2E-2</v>
      </c>
      <c r="CI45">
        <v>0.02</v>
      </c>
      <c r="CJ45">
        <v>0.04</v>
      </c>
      <c r="CK45">
        <v>0.14000000000000001</v>
      </c>
      <c r="CL45">
        <v>0.04</v>
      </c>
      <c r="CM45">
        <v>0.01</v>
      </c>
      <c r="CN45">
        <v>0.01</v>
      </c>
      <c r="CO45">
        <v>0.01</v>
      </c>
      <c r="CP45">
        <v>0.03</v>
      </c>
      <c r="CQ45">
        <v>0</v>
      </c>
      <c r="CR45">
        <v>0.02</v>
      </c>
      <c r="CS45">
        <v>0.12</v>
      </c>
      <c r="CT45">
        <v>0.16</v>
      </c>
      <c r="CU45">
        <v>0.12</v>
      </c>
      <c r="CV45">
        <v>3.82</v>
      </c>
      <c r="CW45">
        <v>3.79</v>
      </c>
      <c r="CX45">
        <v>3.71</v>
      </c>
      <c r="CY45">
        <v>3.7</v>
      </c>
      <c r="CZ45">
        <v>3.74</v>
      </c>
      <c r="DA45">
        <v>3.65</v>
      </c>
      <c r="DB45">
        <v>3.32</v>
      </c>
      <c r="DC45">
        <v>3.02</v>
      </c>
      <c r="DD45">
        <v>3.36</v>
      </c>
      <c r="DE45">
        <v>0.12</v>
      </c>
      <c r="DF45">
        <v>0.16</v>
      </c>
      <c r="DG45">
        <v>0.23</v>
      </c>
      <c r="DH45">
        <v>0.2</v>
      </c>
      <c r="DI45">
        <v>0.21</v>
      </c>
      <c r="DJ45">
        <v>0.22</v>
      </c>
      <c r="DK45">
        <v>0.28999999999999998</v>
      </c>
      <c r="DL45">
        <v>0.2</v>
      </c>
      <c r="DM45">
        <v>0.25</v>
      </c>
      <c r="DN45">
        <v>0.02</v>
      </c>
      <c r="DO45">
        <v>0.02</v>
      </c>
      <c r="DP45">
        <v>0.02</v>
      </c>
      <c r="DQ45">
        <v>0.02</v>
      </c>
      <c r="DR45">
        <v>0.03</v>
      </c>
      <c r="DS45">
        <v>0.01</v>
      </c>
      <c r="DT45">
        <v>0.05</v>
      </c>
      <c r="DU45">
        <v>0.04</v>
      </c>
      <c r="DV45">
        <v>0.03</v>
      </c>
      <c r="DW45">
        <v>0.84</v>
      </c>
      <c r="DX45">
        <v>0.8</v>
      </c>
      <c r="DY45">
        <v>0.73</v>
      </c>
      <c r="DZ45">
        <v>0.74</v>
      </c>
      <c r="EA45">
        <v>0.75</v>
      </c>
      <c r="EB45">
        <v>0.72</v>
      </c>
      <c r="EC45">
        <v>0.5</v>
      </c>
      <c r="ED45">
        <v>0.46</v>
      </c>
      <c r="EE45">
        <v>0.56000000000000005</v>
      </c>
      <c r="EF45">
        <v>0.53</v>
      </c>
      <c r="EG45">
        <v>0.02</v>
      </c>
      <c r="EH45">
        <v>0.01</v>
      </c>
      <c r="EI45">
        <v>0.01</v>
      </c>
      <c r="EJ45">
        <v>0.01</v>
      </c>
      <c r="EK45">
        <v>0.02</v>
      </c>
      <c r="EL45">
        <v>0.02</v>
      </c>
      <c r="EM45">
        <v>0.01</v>
      </c>
      <c r="EN45">
        <v>0.01</v>
      </c>
      <c r="EO45">
        <v>0.18</v>
      </c>
      <c r="EP45">
        <v>0.08</v>
      </c>
      <c r="EQ45">
        <v>1.7999999999999999E-2</v>
      </c>
      <c r="ER45">
        <v>7.0000000000000007E-2</v>
      </c>
      <c r="ES45">
        <v>3.5999999999999997E-2</v>
      </c>
      <c r="ET45">
        <v>0.09</v>
      </c>
      <c r="EU45">
        <v>0.06</v>
      </c>
      <c r="EV45">
        <v>0.04</v>
      </c>
      <c r="EW45">
        <v>0.05</v>
      </c>
      <c r="EX45">
        <v>2.4E-2</v>
      </c>
      <c r="EY45">
        <v>0.27</v>
      </c>
      <c r="EZ45">
        <v>0.24</v>
      </c>
      <c r="FA45">
        <v>0.26</v>
      </c>
      <c r="FB45">
        <v>0.26</v>
      </c>
      <c r="FC45">
        <v>0.27</v>
      </c>
      <c r="FD45">
        <v>0.31</v>
      </c>
      <c r="FE45">
        <v>0.32</v>
      </c>
      <c r="FF45">
        <v>0.32</v>
      </c>
      <c r="FG45">
        <v>0.15</v>
      </c>
      <c r="FH45">
        <v>0.54</v>
      </c>
      <c r="FI45">
        <v>0.63</v>
      </c>
      <c r="FJ45">
        <v>0.56000000000000005</v>
      </c>
      <c r="FK45">
        <v>0.61</v>
      </c>
      <c r="FL45">
        <v>0.52</v>
      </c>
      <c r="FM45">
        <v>0.5</v>
      </c>
      <c r="FN45">
        <v>0.55000000000000004</v>
      </c>
      <c r="FO45">
        <v>0.55000000000000004</v>
      </c>
      <c r="FP45">
        <v>0.12</v>
      </c>
      <c r="FQ45">
        <v>0.1</v>
      </c>
      <c r="FR45">
        <v>0.1</v>
      </c>
      <c r="FS45">
        <v>0.1</v>
      </c>
      <c r="FT45">
        <v>0.08</v>
      </c>
      <c r="FU45">
        <v>0.1</v>
      </c>
      <c r="FV45">
        <v>0.1</v>
      </c>
      <c r="FW45">
        <v>0.08</v>
      </c>
      <c r="FX45">
        <v>0.08</v>
      </c>
      <c r="FY45">
        <v>1.77</v>
      </c>
      <c r="FZ45">
        <v>3.47</v>
      </c>
      <c r="GA45">
        <v>3.66</v>
      </c>
      <c r="GB45">
        <v>3.52</v>
      </c>
      <c r="GC45">
        <v>3.6</v>
      </c>
      <c r="GD45">
        <v>3.44</v>
      </c>
      <c r="GE45">
        <v>3.44</v>
      </c>
      <c r="GF45">
        <v>3.54</v>
      </c>
      <c r="GG45">
        <v>3.53</v>
      </c>
      <c r="GH45">
        <v>9.14</v>
      </c>
      <c r="GI45">
        <v>0.01</v>
      </c>
      <c r="GJ45">
        <v>0</v>
      </c>
      <c r="GK45">
        <v>0</v>
      </c>
      <c r="GL45">
        <v>0</v>
      </c>
      <c r="GM45">
        <v>0.02</v>
      </c>
      <c r="GN45">
        <v>0.01</v>
      </c>
      <c r="GO45">
        <v>0.05</v>
      </c>
      <c r="GP45">
        <v>0.14000000000000001</v>
      </c>
      <c r="GQ45">
        <v>0.16</v>
      </c>
      <c r="GR45">
        <v>0.51</v>
      </c>
      <c r="GS45">
        <v>0.1</v>
      </c>
      <c r="GT45">
        <v>0.42</v>
      </c>
      <c r="GU45">
        <v>0.44</v>
      </c>
      <c r="GV45">
        <v>0.18</v>
      </c>
      <c r="GW45">
        <v>0.18</v>
      </c>
      <c r="GX45">
        <v>0.13900000000000001</v>
      </c>
      <c r="GY45">
        <v>0.24</v>
      </c>
      <c r="GZ45">
        <v>7.2999999999999995E-2</v>
      </c>
      <c r="HA45">
        <v>9.0999999999999998E-2</v>
      </c>
      <c r="HB45">
        <v>0.22</v>
      </c>
      <c r="HC45">
        <v>0.06</v>
      </c>
      <c r="HD45">
        <v>0.08</v>
      </c>
      <c r="HE45">
        <v>0.21</v>
      </c>
      <c r="HF45">
        <v>0.27</v>
      </c>
      <c r="HG45">
        <v>0.25</v>
      </c>
      <c r="HH45">
        <v>0.15</v>
      </c>
      <c r="HI45">
        <v>0.01</v>
      </c>
      <c r="HJ45">
        <v>0.01</v>
      </c>
      <c r="HK45">
        <v>0.03</v>
      </c>
      <c r="HL45">
        <v>0.04</v>
      </c>
      <c r="HM45">
        <v>0.06</v>
      </c>
      <c r="HN45">
        <v>0.01</v>
      </c>
      <c r="HO45">
        <v>0.25</v>
      </c>
      <c r="HP45">
        <v>0.22</v>
      </c>
      <c r="HQ45">
        <v>0.22</v>
      </c>
      <c r="HR45">
        <v>0.36</v>
      </c>
      <c r="HS45">
        <v>0.42</v>
      </c>
      <c r="HT45">
        <v>0.24</v>
      </c>
      <c r="HU45">
        <v>0.56000000000000005</v>
      </c>
      <c r="HV45">
        <v>0.47</v>
      </c>
      <c r="HW45">
        <v>0.37</v>
      </c>
      <c r="HX45">
        <v>0.36</v>
      </c>
      <c r="HY45">
        <v>0.28000000000000003</v>
      </c>
      <c r="HZ45">
        <v>0.56000000000000005</v>
      </c>
      <c r="IA45">
        <v>0.05</v>
      </c>
      <c r="IB45">
        <v>0.15</v>
      </c>
      <c r="IC45">
        <v>0.16</v>
      </c>
      <c r="ID45">
        <v>0.09</v>
      </c>
      <c r="IE45">
        <v>0.08</v>
      </c>
      <c r="IF45">
        <v>0.03</v>
      </c>
      <c r="IG45">
        <v>4.8000000000000001E-2</v>
      </c>
      <c r="IH45">
        <v>0.05</v>
      </c>
      <c r="II45">
        <v>0.11</v>
      </c>
      <c r="IJ45">
        <v>0.05</v>
      </c>
      <c r="IK45">
        <v>5.5E-2</v>
      </c>
      <c r="IL45">
        <v>4.8000000000000001E-2</v>
      </c>
      <c r="IM45">
        <v>0.08</v>
      </c>
      <c r="IN45">
        <v>0.1</v>
      </c>
      <c r="IO45">
        <v>0.1</v>
      </c>
      <c r="IP45">
        <v>0.09</v>
      </c>
      <c r="IQ45">
        <v>0.1</v>
      </c>
      <c r="IR45">
        <v>0.12</v>
      </c>
      <c r="IS45">
        <v>0.08</v>
      </c>
      <c r="IT45">
        <v>0.65</v>
      </c>
      <c r="IU45">
        <v>0.44</v>
      </c>
      <c r="IV45">
        <v>0.03</v>
      </c>
      <c r="IW45">
        <v>0.21</v>
      </c>
      <c r="IX45">
        <v>0.25</v>
      </c>
      <c r="IY45">
        <v>0.13</v>
      </c>
      <c r="IZ45">
        <v>0.34</v>
      </c>
      <c r="JA45">
        <v>0.23</v>
      </c>
      <c r="JB45">
        <v>0.34</v>
      </c>
      <c r="JC45">
        <v>0.35</v>
      </c>
      <c r="JD45">
        <v>0.04</v>
      </c>
      <c r="JE45">
        <v>0.06</v>
      </c>
      <c r="JF45">
        <v>0.28999999999999998</v>
      </c>
      <c r="JG45">
        <v>0.24</v>
      </c>
      <c r="JH45">
        <v>0.22</v>
      </c>
      <c r="JI45">
        <v>0.04</v>
      </c>
      <c r="JJ45">
        <v>0.05</v>
      </c>
      <c r="JK45">
        <v>0.35</v>
      </c>
      <c r="JL45">
        <v>0.12</v>
      </c>
      <c r="JM45">
        <v>0.1</v>
      </c>
      <c r="JN45">
        <v>0.13</v>
      </c>
      <c r="JO45">
        <v>0.11</v>
      </c>
      <c r="JP45">
        <v>0.1</v>
      </c>
      <c r="JQ45">
        <v>0.09</v>
      </c>
      <c r="JR45">
        <v>2.77</v>
      </c>
      <c r="JS45">
        <v>1.38</v>
      </c>
      <c r="JT45">
        <v>1.68</v>
      </c>
      <c r="JU45">
        <v>3.07</v>
      </c>
      <c r="JV45">
        <v>2.29</v>
      </c>
    </row>
    <row r="46" spans="1:282" x14ac:dyDescent="0.25">
      <c r="A46">
        <v>400056</v>
      </c>
      <c r="B46" t="s">
        <v>1939</v>
      </c>
      <c r="C46" t="s">
        <v>1938</v>
      </c>
      <c r="D46" t="s">
        <v>3548</v>
      </c>
      <c r="E46" t="s">
        <v>3549</v>
      </c>
      <c r="F46" t="s">
        <v>1940</v>
      </c>
      <c r="G46" t="s">
        <v>1941</v>
      </c>
      <c r="H46" t="s">
        <v>1942</v>
      </c>
      <c r="I46" t="s">
        <v>3550</v>
      </c>
      <c r="J46" t="s">
        <v>10</v>
      </c>
      <c r="K46" t="s">
        <v>10</v>
      </c>
      <c r="L46" t="s">
        <v>525</v>
      </c>
      <c r="M46" t="s">
        <v>3405</v>
      </c>
      <c r="N46" t="s">
        <v>10</v>
      </c>
      <c r="O46" t="s">
        <v>535</v>
      </c>
      <c r="P46">
        <v>617</v>
      </c>
      <c r="Q46" t="s">
        <v>539</v>
      </c>
      <c r="R46" t="s">
        <v>542</v>
      </c>
      <c r="S46" t="s">
        <v>6525</v>
      </c>
      <c r="T46">
        <v>34</v>
      </c>
      <c r="U46">
        <v>1933</v>
      </c>
      <c r="V46" t="s">
        <v>531</v>
      </c>
      <c r="Z46" s="5" t="s">
        <v>10</v>
      </c>
      <c r="AA46" t="s">
        <v>10</v>
      </c>
      <c r="AB46" t="s">
        <v>10</v>
      </c>
      <c r="AC46" t="s">
        <v>10</v>
      </c>
      <c r="AD46" t="s">
        <v>10</v>
      </c>
      <c r="AI46" t="s">
        <v>10</v>
      </c>
    </row>
    <row r="47" spans="1:282" x14ac:dyDescent="0.25">
      <c r="A47">
        <v>400057</v>
      </c>
      <c r="B47" t="s">
        <v>325</v>
      </c>
      <c r="C47" t="s">
        <v>1943</v>
      </c>
      <c r="D47" t="s">
        <v>3551</v>
      </c>
      <c r="E47" t="s">
        <v>3552</v>
      </c>
      <c r="F47" t="s">
        <v>609</v>
      </c>
      <c r="G47" t="s">
        <v>610</v>
      </c>
      <c r="H47" t="s">
        <v>611</v>
      </c>
      <c r="I47" t="s">
        <v>3553</v>
      </c>
      <c r="J47" t="s">
        <v>10</v>
      </c>
      <c r="K47" t="s">
        <v>10</v>
      </c>
      <c r="L47" t="s">
        <v>525</v>
      </c>
      <c r="M47" t="s">
        <v>3399</v>
      </c>
      <c r="N47" t="s">
        <v>10</v>
      </c>
      <c r="O47" t="s">
        <v>535</v>
      </c>
      <c r="P47">
        <v>781</v>
      </c>
      <c r="Q47" t="s">
        <v>539</v>
      </c>
      <c r="R47" t="s">
        <v>542</v>
      </c>
      <c r="S47" t="s">
        <v>6525</v>
      </c>
      <c r="T47">
        <v>39</v>
      </c>
      <c r="U47">
        <v>1936</v>
      </c>
      <c r="V47" t="s">
        <v>531</v>
      </c>
      <c r="W47">
        <v>3</v>
      </c>
      <c r="X47">
        <v>768</v>
      </c>
      <c r="Y47">
        <v>0</v>
      </c>
      <c r="Z47" s="5" t="s">
        <v>3409</v>
      </c>
      <c r="AA47" t="s">
        <v>535</v>
      </c>
      <c r="AB47" t="s">
        <v>576</v>
      </c>
      <c r="AC47" t="s">
        <v>533</v>
      </c>
      <c r="AD47" t="s">
        <v>576</v>
      </c>
      <c r="AE47">
        <v>0</v>
      </c>
      <c r="AF47">
        <v>60.6</v>
      </c>
      <c r="AG47">
        <v>17.5</v>
      </c>
      <c r="AH47">
        <v>0</v>
      </c>
      <c r="AI47" t="s">
        <v>3410</v>
      </c>
      <c r="AJ47">
        <v>3</v>
      </c>
      <c r="AL47">
        <v>1</v>
      </c>
      <c r="AN47">
        <v>2</v>
      </c>
      <c r="AS47">
        <v>3</v>
      </c>
      <c r="AT47">
        <v>0.67</v>
      </c>
      <c r="AU47">
        <v>0.67</v>
      </c>
      <c r="AV47">
        <v>0.33</v>
      </c>
      <c r="AW47">
        <v>0</v>
      </c>
      <c r="AX47">
        <v>0</v>
      </c>
      <c r="AY47">
        <v>0.33</v>
      </c>
      <c r="AZ47">
        <v>0</v>
      </c>
      <c r="BA47">
        <v>0</v>
      </c>
      <c r="BB47">
        <v>0.33</v>
      </c>
      <c r="BC47">
        <v>0.33</v>
      </c>
      <c r="BD47">
        <v>0.67</v>
      </c>
      <c r="BE47">
        <v>0.33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0.33</v>
      </c>
      <c r="BS47">
        <v>0.33</v>
      </c>
      <c r="BT47">
        <v>0.33</v>
      </c>
      <c r="BU47">
        <v>0.67</v>
      </c>
      <c r="BV47">
        <v>0.33</v>
      </c>
      <c r="BW47">
        <v>0.33</v>
      </c>
      <c r="BX47">
        <v>2</v>
      </c>
      <c r="BY47">
        <v>2</v>
      </c>
      <c r="BZ47">
        <v>2.33</v>
      </c>
      <c r="CA47">
        <v>3.33</v>
      </c>
      <c r="CB47">
        <v>2.67</v>
      </c>
      <c r="CC47">
        <v>2.33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0.33</v>
      </c>
      <c r="CN47">
        <v>0.33</v>
      </c>
      <c r="CO47">
        <v>0</v>
      </c>
      <c r="CP47">
        <v>0.33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3</v>
      </c>
      <c r="CW47">
        <v>3.33</v>
      </c>
      <c r="CX47">
        <v>3.67</v>
      </c>
      <c r="CY47">
        <v>3</v>
      </c>
      <c r="CZ47">
        <v>3.67</v>
      </c>
      <c r="DA47">
        <v>3.67</v>
      </c>
      <c r="DB47">
        <v>3.67</v>
      </c>
      <c r="DC47">
        <v>3.67</v>
      </c>
      <c r="DD47">
        <v>3.67</v>
      </c>
      <c r="DE47">
        <v>0.33</v>
      </c>
      <c r="DF47">
        <v>0</v>
      </c>
      <c r="DG47">
        <v>0.33</v>
      </c>
      <c r="DH47">
        <v>0.33</v>
      </c>
      <c r="DI47">
        <v>0.33</v>
      </c>
      <c r="DJ47">
        <v>0.33</v>
      </c>
      <c r="DK47">
        <v>0.33</v>
      </c>
      <c r="DL47">
        <v>0.33</v>
      </c>
      <c r="DM47">
        <v>0.33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0.33</v>
      </c>
      <c r="DX47">
        <v>0.67</v>
      </c>
      <c r="DY47">
        <v>0.67</v>
      </c>
      <c r="DZ47">
        <v>0.33</v>
      </c>
      <c r="EA47">
        <v>0.67</v>
      </c>
      <c r="EB47">
        <v>0.67</v>
      </c>
      <c r="EC47">
        <v>0.67</v>
      </c>
      <c r="ED47">
        <v>0.67</v>
      </c>
      <c r="EE47">
        <v>0.67</v>
      </c>
      <c r="EF47">
        <v>1</v>
      </c>
      <c r="EG47">
        <v>0.67</v>
      </c>
      <c r="EH47">
        <v>0.67</v>
      </c>
      <c r="EI47">
        <v>0.67</v>
      </c>
      <c r="EJ47">
        <v>0.67</v>
      </c>
      <c r="EK47">
        <v>0.67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0.67</v>
      </c>
      <c r="EV47">
        <v>0.33</v>
      </c>
      <c r="EW47">
        <v>0.67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0.33</v>
      </c>
      <c r="FE47">
        <v>0.33</v>
      </c>
      <c r="FF47">
        <v>0</v>
      </c>
      <c r="FG47">
        <v>0</v>
      </c>
      <c r="FH47">
        <v>0.33</v>
      </c>
      <c r="FI47">
        <v>0.33</v>
      </c>
      <c r="FJ47">
        <v>0.33</v>
      </c>
      <c r="FK47">
        <v>0.33</v>
      </c>
      <c r="FL47">
        <v>0.33</v>
      </c>
      <c r="FM47">
        <v>0</v>
      </c>
      <c r="FN47">
        <v>0.33</v>
      </c>
      <c r="FO47">
        <v>0.33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1</v>
      </c>
      <c r="FZ47">
        <v>2</v>
      </c>
      <c r="GA47">
        <v>2</v>
      </c>
      <c r="GB47">
        <v>2</v>
      </c>
      <c r="GC47">
        <v>2</v>
      </c>
      <c r="GD47">
        <v>2</v>
      </c>
      <c r="GE47">
        <v>2.33</v>
      </c>
      <c r="GF47">
        <v>3</v>
      </c>
      <c r="GG47">
        <v>2.67</v>
      </c>
      <c r="GH47">
        <v>5.67</v>
      </c>
      <c r="GI47">
        <v>0</v>
      </c>
      <c r="GJ47">
        <v>0.33300000000000002</v>
      </c>
      <c r="GK47">
        <v>0</v>
      </c>
      <c r="GL47">
        <v>0</v>
      </c>
      <c r="GM47">
        <v>0.33</v>
      </c>
      <c r="GN47">
        <v>0</v>
      </c>
      <c r="GO47">
        <v>0</v>
      </c>
      <c r="GP47">
        <v>0</v>
      </c>
      <c r="GQ47">
        <v>0</v>
      </c>
      <c r="GR47">
        <v>0.33</v>
      </c>
      <c r="GS47">
        <v>0</v>
      </c>
      <c r="GT47">
        <v>0.67</v>
      </c>
      <c r="GU47">
        <v>0.67</v>
      </c>
      <c r="GV47">
        <v>0.33</v>
      </c>
      <c r="GW47">
        <v>0.33</v>
      </c>
      <c r="GX47">
        <v>0.33300000000000002</v>
      </c>
      <c r="GY47">
        <v>0.33</v>
      </c>
      <c r="GZ47">
        <v>0</v>
      </c>
      <c r="HA47">
        <v>0</v>
      </c>
      <c r="HB47">
        <v>0.33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0.67</v>
      </c>
      <c r="HL47">
        <v>0.67</v>
      </c>
      <c r="HM47">
        <v>0.33</v>
      </c>
      <c r="HN47">
        <v>0.67</v>
      </c>
      <c r="HO47">
        <v>0</v>
      </c>
      <c r="HP47">
        <v>0</v>
      </c>
      <c r="HQ47">
        <v>0</v>
      </c>
      <c r="HR47">
        <v>0.33</v>
      </c>
      <c r="HS47">
        <v>0.67</v>
      </c>
      <c r="HT47">
        <v>0</v>
      </c>
      <c r="HU47">
        <v>0.67</v>
      </c>
      <c r="HV47">
        <v>1</v>
      </c>
      <c r="HW47">
        <v>0.33</v>
      </c>
      <c r="HX47">
        <v>0</v>
      </c>
      <c r="HY47">
        <v>0</v>
      </c>
      <c r="HZ47">
        <v>0.33</v>
      </c>
      <c r="IA47">
        <v>0.33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0.33</v>
      </c>
      <c r="IT47">
        <v>0.67</v>
      </c>
      <c r="IU47">
        <v>0.67</v>
      </c>
      <c r="IV47">
        <v>0</v>
      </c>
      <c r="IW47">
        <v>0</v>
      </c>
      <c r="IX47">
        <v>0.33</v>
      </c>
      <c r="IY47">
        <v>0.33</v>
      </c>
      <c r="IZ47">
        <v>0.33</v>
      </c>
      <c r="JA47">
        <v>0.33</v>
      </c>
      <c r="JB47">
        <v>0.33</v>
      </c>
      <c r="JC47">
        <v>0</v>
      </c>
      <c r="JD47">
        <v>0</v>
      </c>
      <c r="JE47">
        <v>0</v>
      </c>
      <c r="JF47">
        <v>0.33</v>
      </c>
      <c r="JG47">
        <v>0.33</v>
      </c>
      <c r="JH47">
        <v>0.33</v>
      </c>
      <c r="JI47">
        <v>0</v>
      </c>
      <c r="JJ47">
        <v>0</v>
      </c>
      <c r="JK47">
        <v>0.33</v>
      </c>
      <c r="JL47">
        <v>0.33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2.33</v>
      </c>
      <c r="JS47">
        <v>1.33</v>
      </c>
      <c r="JT47">
        <v>1.33</v>
      </c>
      <c r="JU47">
        <v>3</v>
      </c>
      <c r="JV47">
        <v>3</v>
      </c>
    </row>
    <row r="48" spans="1:282" x14ac:dyDescent="0.25">
      <c r="A48">
        <v>400058</v>
      </c>
      <c r="B48" t="s">
        <v>1945</v>
      </c>
      <c r="C48" t="s">
        <v>1944</v>
      </c>
      <c r="D48" t="s">
        <v>3434</v>
      </c>
      <c r="E48" t="s">
        <v>3435</v>
      </c>
      <c r="F48" t="s">
        <v>1946</v>
      </c>
      <c r="G48" t="s">
        <v>1947</v>
      </c>
      <c r="H48" t="s">
        <v>1948</v>
      </c>
      <c r="I48" t="s">
        <v>3554</v>
      </c>
      <c r="J48" t="s">
        <v>10</v>
      </c>
      <c r="K48" t="s">
        <v>10</v>
      </c>
      <c r="L48" t="s">
        <v>525</v>
      </c>
      <c r="M48" t="s">
        <v>3405</v>
      </c>
      <c r="N48" t="s">
        <v>10</v>
      </c>
      <c r="O48" t="s">
        <v>535</v>
      </c>
      <c r="P48">
        <v>444</v>
      </c>
      <c r="Q48" t="s">
        <v>539</v>
      </c>
      <c r="R48" t="s">
        <v>542</v>
      </c>
      <c r="S48" t="s">
        <v>6525</v>
      </c>
      <c r="T48">
        <v>37</v>
      </c>
      <c r="U48">
        <v>1105</v>
      </c>
      <c r="V48" t="s">
        <v>531</v>
      </c>
      <c r="W48">
        <v>199</v>
      </c>
      <c r="X48">
        <v>432</v>
      </c>
      <c r="Y48">
        <v>46</v>
      </c>
      <c r="Z48" s="5" t="s">
        <v>719</v>
      </c>
      <c r="AA48" t="s">
        <v>535</v>
      </c>
      <c r="AB48" t="s">
        <v>564</v>
      </c>
      <c r="AC48" t="s">
        <v>533</v>
      </c>
      <c r="AD48" t="s">
        <v>533</v>
      </c>
      <c r="AE48">
        <v>50.8</v>
      </c>
      <c r="AF48">
        <v>61.6</v>
      </c>
      <c r="AG48">
        <v>70.8</v>
      </c>
      <c r="AH48">
        <v>4.5999999999999996</v>
      </c>
      <c r="AI48" t="s">
        <v>3410</v>
      </c>
      <c r="AJ48">
        <v>134</v>
      </c>
      <c r="AK48">
        <v>1</v>
      </c>
      <c r="AL48">
        <v>123</v>
      </c>
      <c r="AN48">
        <v>3</v>
      </c>
      <c r="AQ48">
        <v>3</v>
      </c>
      <c r="AR48">
        <v>4</v>
      </c>
      <c r="AS48">
        <v>134</v>
      </c>
      <c r="AT48">
        <v>0.01</v>
      </c>
      <c r="AU48">
        <v>0.03</v>
      </c>
      <c r="AV48">
        <v>0.03</v>
      </c>
      <c r="AW48">
        <v>0.03</v>
      </c>
      <c r="AX48">
        <v>0.02</v>
      </c>
      <c r="AY48">
        <v>0.03</v>
      </c>
      <c r="AZ48">
        <v>0.12</v>
      </c>
      <c r="BA48">
        <v>0.112</v>
      </c>
      <c r="BB48">
        <v>0.14000000000000001</v>
      </c>
      <c r="BC48">
        <v>0.1</v>
      </c>
      <c r="BD48">
        <v>0.1</v>
      </c>
      <c r="BE48">
        <v>0.09</v>
      </c>
      <c r="BF48">
        <v>0.39</v>
      </c>
      <c r="BG48">
        <v>0.38</v>
      </c>
      <c r="BH48">
        <v>0.39</v>
      </c>
      <c r="BI48">
        <v>0.37</v>
      </c>
      <c r="BJ48">
        <v>0.34</v>
      </c>
      <c r="BK48">
        <v>0.42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0.48</v>
      </c>
      <c r="BS48">
        <v>0.48</v>
      </c>
      <c r="BT48">
        <v>0.44</v>
      </c>
      <c r="BU48">
        <v>0.5</v>
      </c>
      <c r="BV48">
        <v>0.54</v>
      </c>
      <c r="BW48">
        <v>0.46</v>
      </c>
      <c r="BX48">
        <v>3.33</v>
      </c>
      <c r="BY48">
        <v>3.31</v>
      </c>
      <c r="BZ48">
        <v>3.24</v>
      </c>
      <c r="CA48">
        <v>3.34</v>
      </c>
      <c r="CB48">
        <v>3.4</v>
      </c>
      <c r="CC48">
        <v>3.31</v>
      </c>
      <c r="CD48">
        <v>7.0000000000000001E-3</v>
      </c>
      <c r="CE48">
        <v>7.0000000000000001E-3</v>
      </c>
      <c r="CF48">
        <v>1.4999999999999999E-2</v>
      </c>
      <c r="CG48">
        <v>7.0000000000000001E-3</v>
      </c>
      <c r="CH48">
        <v>7.0000000000000001E-3</v>
      </c>
      <c r="CI48">
        <v>0.01</v>
      </c>
      <c r="CJ48">
        <v>0.02</v>
      </c>
      <c r="CK48">
        <v>0.05</v>
      </c>
      <c r="CL48">
        <v>0.03</v>
      </c>
      <c r="CM48">
        <v>0.05</v>
      </c>
      <c r="CN48">
        <v>0.08</v>
      </c>
      <c r="CO48">
        <v>7.0000000000000007E-2</v>
      </c>
      <c r="CP48">
        <v>7.0000000000000007E-2</v>
      </c>
      <c r="CQ48">
        <v>7.0000000000000007E-2</v>
      </c>
      <c r="CR48">
        <v>7.0000000000000007E-2</v>
      </c>
      <c r="CS48">
        <v>0.08</v>
      </c>
      <c r="CT48">
        <v>0.06</v>
      </c>
      <c r="CU48">
        <v>7.0000000000000007E-2</v>
      </c>
      <c r="CV48">
        <v>3.57</v>
      </c>
      <c r="CW48">
        <v>3.52</v>
      </c>
      <c r="CX48">
        <v>3.49</v>
      </c>
      <c r="CY48">
        <v>3.55</v>
      </c>
      <c r="CZ48">
        <v>3.53</v>
      </c>
      <c r="DA48">
        <v>3.5</v>
      </c>
      <c r="DB48">
        <v>3.42</v>
      </c>
      <c r="DC48">
        <v>3.37</v>
      </c>
      <c r="DD48">
        <v>3.46</v>
      </c>
      <c r="DE48">
        <v>0.28999999999999998</v>
      </c>
      <c r="DF48">
        <v>0.28999999999999998</v>
      </c>
      <c r="DG48">
        <v>0.32</v>
      </c>
      <c r="DH48">
        <v>0.27</v>
      </c>
      <c r="DI48">
        <v>0.28999999999999998</v>
      </c>
      <c r="DJ48">
        <v>0.3</v>
      </c>
      <c r="DK48">
        <v>0.34</v>
      </c>
      <c r="DL48">
        <v>0.34</v>
      </c>
      <c r="DM48">
        <v>0.3</v>
      </c>
      <c r="DN48">
        <v>0.02</v>
      </c>
      <c r="DO48">
        <v>0.01</v>
      </c>
      <c r="DP48">
        <v>0.01</v>
      </c>
      <c r="DQ48">
        <v>0.01</v>
      </c>
      <c r="DR48">
        <v>0.01</v>
      </c>
      <c r="DS48">
        <v>0.01</v>
      </c>
      <c r="DT48">
        <v>0.01</v>
      </c>
      <c r="DU48">
        <v>0.02</v>
      </c>
      <c r="DV48">
        <v>0.03</v>
      </c>
      <c r="DW48">
        <v>0.63</v>
      </c>
      <c r="DX48">
        <v>0.6</v>
      </c>
      <c r="DY48">
        <v>0.57999999999999996</v>
      </c>
      <c r="DZ48">
        <v>0.63</v>
      </c>
      <c r="EA48">
        <v>0.61</v>
      </c>
      <c r="EB48">
        <v>0.6</v>
      </c>
      <c r="EC48">
        <v>0.54</v>
      </c>
      <c r="ED48">
        <v>0.53</v>
      </c>
      <c r="EE48">
        <v>0.56999999999999995</v>
      </c>
      <c r="EF48">
        <v>0.44</v>
      </c>
      <c r="EG48">
        <v>0.03</v>
      </c>
      <c r="EH48">
        <v>0.05</v>
      </c>
      <c r="EI48">
        <v>0.06</v>
      </c>
      <c r="EJ48">
        <v>0.04</v>
      </c>
      <c r="EK48">
        <v>7.0000000000000007E-2</v>
      </c>
      <c r="EL48">
        <v>0.02</v>
      </c>
      <c r="EM48">
        <v>0.04</v>
      </c>
      <c r="EN48">
        <v>7.0000000000000007E-2</v>
      </c>
      <c r="EO48">
        <v>0.23</v>
      </c>
      <c r="EP48">
        <v>0.25</v>
      </c>
      <c r="EQ48">
        <v>0.17899999999999999</v>
      </c>
      <c r="ER48">
        <v>0.17</v>
      </c>
      <c r="ES48">
        <v>0.14899999999999999</v>
      </c>
      <c r="ET48">
        <v>0.18</v>
      </c>
      <c r="EU48">
        <v>0.1</v>
      </c>
      <c r="EV48">
        <v>0.15</v>
      </c>
      <c r="EW48">
        <v>0.15</v>
      </c>
      <c r="EX48">
        <v>0.254</v>
      </c>
      <c r="EY48">
        <v>0.39</v>
      </c>
      <c r="EZ48">
        <v>0.39</v>
      </c>
      <c r="FA48">
        <v>0.4</v>
      </c>
      <c r="FB48">
        <v>0.38</v>
      </c>
      <c r="FC48">
        <v>0.3</v>
      </c>
      <c r="FD48">
        <v>0.5</v>
      </c>
      <c r="FE48">
        <v>0.37</v>
      </c>
      <c r="FF48">
        <v>0.42</v>
      </c>
      <c r="FG48">
        <v>7.0000000000000007E-2</v>
      </c>
      <c r="FH48">
        <v>0.31</v>
      </c>
      <c r="FI48">
        <v>0.37</v>
      </c>
      <c r="FJ48">
        <v>0.37</v>
      </c>
      <c r="FK48">
        <v>0.43</v>
      </c>
      <c r="FL48">
        <v>0.45</v>
      </c>
      <c r="FM48">
        <v>0.36</v>
      </c>
      <c r="FN48">
        <v>0.43</v>
      </c>
      <c r="FO48">
        <v>0.35</v>
      </c>
      <c r="FP48">
        <v>0.01</v>
      </c>
      <c r="FQ48">
        <v>0.03</v>
      </c>
      <c r="FR48">
        <v>0.01</v>
      </c>
      <c r="FS48">
        <v>0.01</v>
      </c>
      <c r="FT48">
        <v>0.01</v>
      </c>
      <c r="FU48">
        <v>0.01</v>
      </c>
      <c r="FV48">
        <v>0.02</v>
      </c>
      <c r="FW48">
        <v>0.01</v>
      </c>
      <c r="FX48">
        <v>0.01</v>
      </c>
      <c r="FY48">
        <v>1.95</v>
      </c>
      <c r="FZ48">
        <v>3</v>
      </c>
      <c r="GA48">
        <v>3.08</v>
      </c>
      <c r="GB48">
        <v>3.08</v>
      </c>
      <c r="GC48">
        <v>3.2</v>
      </c>
      <c r="GD48">
        <v>3.14</v>
      </c>
      <c r="GE48">
        <v>3.22</v>
      </c>
      <c r="GF48">
        <v>3.2</v>
      </c>
      <c r="GG48">
        <v>3.07</v>
      </c>
      <c r="GH48">
        <v>8.57</v>
      </c>
      <c r="GI48">
        <v>0.01</v>
      </c>
      <c r="GJ48">
        <v>0</v>
      </c>
      <c r="GK48">
        <v>0</v>
      </c>
      <c r="GL48">
        <v>0.02</v>
      </c>
      <c r="GM48">
        <v>0.04</v>
      </c>
      <c r="GN48">
        <v>0.02</v>
      </c>
      <c r="GO48">
        <v>0.03</v>
      </c>
      <c r="GP48">
        <v>0.21</v>
      </c>
      <c r="GQ48">
        <v>0.37</v>
      </c>
      <c r="GR48">
        <v>0.27</v>
      </c>
      <c r="GS48">
        <v>0.03</v>
      </c>
      <c r="GT48">
        <v>0.36</v>
      </c>
      <c r="GU48">
        <v>0.35</v>
      </c>
      <c r="GV48">
        <v>0.32</v>
      </c>
      <c r="GW48">
        <v>0.22</v>
      </c>
      <c r="GX48">
        <v>0.29099999999999998</v>
      </c>
      <c r="GY48">
        <v>0.28000000000000003</v>
      </c>
      <c r="GZ48">
        <v>0.313</v>
      </c>
      <c r="HA48">
        <v>0.216</v>
      </c>
      <c r="HB48">
        <v>0.24</v>
      </c>
      <c r="HC48">
        <v>7.0000000000000007E-2</v>
      </c>
      <c r="HD48">
        <v>0.08</v>
      </c>
      <c r="HE48">
        <v>0.12</v>
      </c>
      <c r="HF48">
        <v>0.04</v>
      </c>
      <c r="HG48">
        <v>0.06</v>
      </c>
      <c r="HH48">
        <v>0.04</v>
      </c>
      <c r="HI48">
        <v>0</v>
      </c>
      <c r="HJ48">
        <v>0.01</v>
      </c>
      <c r="HK48">
        <v>0.01</v>
      </c>
      <c r="HL48">
        <v>0.01</v>
      </c>
      <c r="HM48">
        <v>0.03</v>
      </c>
      <c r="HN48">
        <v>0.01</v>
      </c>
      <c r="HO48">
        <v>0.19</v>
      </c>
      <c r="HP48">
        <v>0.34</v>
      </c>
      <c r="HQ48">
        <v>0.26</v>
      </c>
      <c r="HR48">
        <v>0.28999999999999998</v>
      </c>
      <c r="HS48">
        <v>0.31</v>
      </c>
      <c r="HT48">
        <v>0.32</v>
      </c>
      <c r="HU48">
        <v>0.57999999999999996</v>
      </c>
      <c r="HV48">
        <v>0.4</v>
      </c>
      <c r="HW48">
        <v>0.46</v>
      </c>
      <c r="HX48">
        <v>0.44</v>
      </c>
      <c r="HY48">
        <v>0.46</v>
      </c>
      <c r="HZ48">
        <v>0.49</v>
      </c>
      <c r="IA48">
        <v>0.18</v>
      </c>
      <c r="IB48">
        <v>0.16</v>
      </c>
      <c r="IC48">
        <v>0.19</v>
      </c>
      <c r="ID48">
        <v>0.17</v>
      </c>
      <c r="IE48">
        <v>0.13</v>
      </c>
      <c r="IF48">
        <v>0.112</v>
      </c>
      <c r="IG48">
        <v>1.4999999999999999E-2</v>
      </c>
      <c r="IH48">
        <v>0.04</v>
      </c>
      <c r="II48">
        <v>0.04</v>
      </c>
      <c r="IJ48">
        <v>0.03</v>
      </c>
      <c r="IK48">
        <v>0.03</v>
      </c>
      <c r="IL48">
        <v>2.1999999999999999E-2</v>
      </c>
      <c r="IM48">
        <v>0.03</v>
      </c>
      <c r="IN48">
        <v>0.04</v>
      </c>
      <c r="IO48">
        <v>0.04</v>
      </c>
      <c r="IP48">
        <v>0.05</v>
      </c>
      <c r="IQ48">
        <v>0.04</v>
      </c>
      <c r="IR48">
        <v>0.04</v>
      </c>
      <c r="IS48">
        <v>7.0000000000000007E-2</v>
      </c>
      <c r="IT48">
        <v>0.28000000000000003</v>
      </c>
      <c r="IU48">
        <v>0.3</v>
      </c>
      <c r="IV48">
        <v>0.19</v>
      </c>
      <c r="IW48">
        <v>0.19</v>
      </c>
      <c r="IX48">
        <v>0.34</v>
      </c>
      <c r="IY48">
        <v>0.36</v>
      </c>
      <c r="IZ48">
        <v>0.34</v>
      </c>
      <c r="JA48">
        <v>0.32</v>
      </c>
      <c r="JB48">
        <v>0.35</v>
      </c>
      <c r="JC48">
        <v>0.41</v>
      </c>
      <c r="JD48">
        <v>0.21</v>
      </c>
      <c r="JE48">
        <v>0.21</v>
      </c>
      <c r="JF48">
        <v>0.21</v>
      </c>
      <c r="JG48">
        <v>0.27</v>
      </c>
      <c r="JH48">
        <v>0.12</v>
      </c>
      <c r="JI48">
        <v>0.09</v>
      </c>
      <c r="JJ48">
        <v>0.08</v>
      </c>
      <c r="JK48">
        <v>0.22</v>
      </c>
      <c r="JL48">
        <v>0.13</v>
      </c>
      <c r="JM48">
        <v>7.0000000000000007E-2</v>
      </c>
      <c r="JN48">
        <v>0.06</v>
      </c>
      <c r="JO48">
        <v>7.0000000000000007E-2</v>
      </c>
      <c r="JP48">
        <v>7.0000000000000007E-2</v>
      </c>
      <c r="JQ48">
        <v>0.06</v>
      </c>
      <c r="JR48">
        <v>2.62</v>
      </c>
      <c r="JS48">
        <v>2.11</v>
      </c>
      <c r="JT48">
        <v>2.08</v>
      </c>
      <c r="JU48">
        <v>2.4900000000000002</v>
      </c>
      <c r="JV48">
        <v>2.35</v>
      </c>
    </row>
    <row r="49" spans="1:282" x14ac:dyDescent="0.25">
      <c r="A49">
        <v>400059</v>
      </c>
      <c r="B49" t="s">
        <v>1950</v>
      </c>
      <c r="C49" t="s">
        <v>1949</v>
      </c>
      <c r="D49" t="s">
        <v>3555</v>
      </c>
      <c r="E49" t="s">
        <v>3556</v>
      </c>
      <c r="F49" t="s">
        <v>1951</v>
      </c>
      <c r="G49" t="s">
        <v>1952</v>
      </c>
      <c r="H49" t="s">
        <v>1953</v>
      </c>
      <c r="I49" t="s">
        <v>3557</v>
      </c>
      <c r="J49" t="s">
        <v>10</v>
      </c>
      <c r="K49" t="s">
        <v>10</v>
      </c>
      <c r="L49" t="s">
        <v>525</v>
      </c>
      <c r="M49" t="s">
        <v>3405</v>
      </c>
      <c r="N49" t="s">
        <v>10</v>
      </c>
      <c r="O49" t="s">
        <v>535</v>
      </c>
      <c r="P49">
        <v>412</v>
      </c>
      <c r="Q49" t="s">
        <v>539</v>
      </c>
      <c r="R49" t="s">
        <v>542</v>
      </c>
      <c r="S49" t="s">
        <v>6525</v>
      </c>
      <c r="T49">
        <v>37</v>
      </c>
      <c r="U49">
        <v>1106</v>
      </c>
      <c r="V49" t="s">
        <v>531</v>
      </c>
      <c r="W49">
        <v>103</v>
      </c>
      <c r="X49">
        <v>390</v>
      </c>
      <c r="Y49">
        <v>26</v>
      </c>
      <c r="Z49" s="5" t="s">
        <v>3558</v>
      </c>
      <c r="AA49" t="s">
        <v>535</v>
      </c>
      <c r="AB49" t="s">
        <v>533</v>
      </c>
      <c r="AC49" t="s">
        <v>564</v>
      </c>
      <c r="AD49" t="s">
        <v>564</v>
      </c>
      <c r="AE49">
        <v>61.3</v>
      </c>
      <c r="AF49">
        <v>47.3</v>
      </c>
      <c r="AG49">
        <v>50.8</v>
      </c>
      <c r="AH49">
        <v>2.6</v>
      </c>
      <c r="AI49" t="s">
        <v>3410</v>
      </c>
      <c r="AJ49">
        <v>92</v>
      </c>
      <c r="AL49">
        <v>89</v>
      </c>
      <c r="AN49">
        <v>1</v>
      </c>
      <c r="AR49">
        <v>2</v>
      </c>
      <c r="AS49">
        <v>92</v>
      </c>
      <c r="AT49">
        <v>0.03</v>
      </c>
      <c r="AU49">
        <v>0.02</v>
      </c>
      <c r="AV49">
        <v>0.01</v>
      </c>
      <c r="AW49">
        <v>0</v>
      </c>
      <c r="AX49">
        <v>0.03</v>
      </c>
      <c r="AY49">
        <v>0.13</v>
      </c>
      <c r="AZ49">
        <v>0.08</v>
      </c>
      <c r="BA49">
        <v>4.2999999999999997E-2</v>
      </c>
      <c r="BB49">
        <v>0.09</v>
      </c>
      <c r="BC49">
        <v>0.09</v>
      </c>
      <c r="BD49">
        <v>0.13</v>
      </c>
      <c r="BE49">
        <v>0.14000000000000001</v>
      </c>
      <c r="BF49">
        <v>0.21</v>
      </c>
      <c r="BG49">
        <v>0.2</v>
      </c>
      <c r="BH49">
        <v>0.23</v>
      </c>
      <c r="BI49">
        <v>0.25</v>
      </c>
      <c r="BJ49">
        <v>0.37</v>
      </c>
      <c r="BK49">
        <v>0.25</v>
      </c>
      <c r="BL49">
        <v>0</v>
      </c>
      <c r="BM49">
        <v>0.01</v>
      </c>
      <c r="BN49">
        <v>0.08</v>
      </c>
      <c r="BO49">
        <v>0.05</v>
      </c>
      <c r="BP49">
        <v>0.01</v>
      </c>
      <c r="BQ49">
        <v>0.05</v>
      </c>
      <c r="BR49">
        <v>0.68</v>
      </c>
      <c r="BS49">
        <v>0.73</v>
      </c>
      <c r="BT49">
        <v>0.6</v>
      </c>
      <c r="BU49">
        <v>0.61</v>
      </c>
      <c r="BV49">
        <v>0.46</v>
      </c>
      <c r="BW49">
        <v>0.42</v>
      </c>
      <c r="BX49">
        <v>3.54</v>
      </c>
      <c r="BY49">
        <v>3.65</v>
      </c>
      <c r="BZ49">
        <v>3.53</v>
      </c>
      <c r="CA49">
        <v>3.55</v>
      </c>
      <c r="CB49">
        <v>3.26</v>
      </c>
      <c r="CC49">
        <v>3.02</v>
      </c>
      <c r="CD49">
        <v>0</v>
      </c>
      <c r="CE49">
        <v>1.0999999999999999E-2</v>
      </c>
      <c r="CF49">
        <v>1.0999999999999999E-2</v>
      </c>
      <c r="CG49">
        <v>2.1999999999999999E-2</v>
      </c>
      <c r="CH49">
        <v>0</v>
      </c>
      <c r="CI49">
        <v>0.04</v>
      </c>
      <c r="CJ49">
        <v>0.11</v>
      </c>
      <c r="CK49">
        <v>0.14000000000000001</v>
      </c>
      <c r="CL49">
        <v>0.18</v>
      </c>
      <c r="CM49">
        <v>0.03</v>
      </c>
      <c r="CN49">
        <v>0.03</v>
      </c>
      <c r="CO49">
        <v>0.05</v>
      </c>
      <c r="CP49">
        <v>0.05</v>
      </c>
      <c r="CQ49">
        <v>0.03</v>
      </c>
      <c r="CR49">
        <v>0.05</v>
      </c>
      <c r="CS49">
        <v>0.21</v>
      </c>
      <c r="CT49">
        <v>0.15</v>
      </c>
      <c r="CU49">
        <v>0.15</v>
      </c>
      <c r="CV49">
        <v>3.66</v>
      </c>
      <c r="CW49">
        <v>3.64</v>
      </c>
      <c r="CX49">
        <v>3.52</v>
      </c>
      <c r="CY49">
        <v>3.6</v>
      </c>
      <c r="CZ49">
        <v>3.58</v>
      </c>
      <c r="DA49">
        <v>3.36</v>
      </c>
      <c r="DB49">
        <v>2.94</v>
      </c>
      <c r="DC49">
        <v>3.03</v>
      </c>
      <c r="DD49">
        <v>2.93</v>
      </c>
      <c r="DE49">
        <v>0.26</v>
      </c>
      <c r="DF49">
        <v>0.25</v>
      </c>
      <c r="DG49">
        <v>0.32</v>
      </c>
      <c r="DH49">
        <v>0.22</v>
      </c>
      <c r="DI49">
        <v>0.34</v>
      </c>
      <c r="DJ49">
        <v>0.38</v>
      </c>
      <c r="DK49">
        <v>0.28999999999999998</v>
      </c>
      <c r="DL49">
        <v>0.21</v>
      </c>
      <c r="DM49">
        <v>0.18</v>
      </c>
      <c r="DN49">
        <v>0.05</v>
      </c>
      <c r="DO49">
        <v>0.04</v>
      </c>
      <c r="DP49">
        <v>0.04</v>
      </c>
      <c r="DQ49">
        <v>0.03</v>
      </c>
      <c r="DR49">
        <v>0.04</v>
      </c>
      <c r="DS49">
        <v>0.03</v>
      </c>
      <c r="DT49">
        <v>0.02</v>
      </c>
      <c r="DU49">
        <v>0.03</v>
      </c>
      <c r="DV49">
        <v>0.02</v>
      </c>
      <c r="DW49">
        <v>0.65</v>
      </c>
      <c r="DX49">
        <v>0.66</v>
      </c>
      <c r="DY49">
        <v>0.57999999999999996</v>
      </c>
      <c r="DZ49">
        <v>0.67</v>
      </c>
      <c r="EA49">
        <v>0.59</v>
      </c>
      <c r="EB49">
        <v>0.49</v>
      </c>
      <c r="EC49">
        <v>0.37</v>
      </c>
      <c r="ED49">
        <v>0.47</v>
      </c>
      <c r="EE49">
        <v>0.46</v>
      </c>
      <c r="EF49">
        <v>0.51</v>
      </c>
      <c r="EG49">
        <v>0.02</v>
      </c>
      <c r="EH49">
        <v>0.01</v>
      </c>
      <c r="EI49">
        <v>0.04</v>
      </c>
      <c r="EJ49">
        <v>0.01</v>
      </c>
      <c r="EK49">
        <v>0.02</v>
      </c>
      <c r="EL49">
        <v>0.01</v>
      </c>
      <c r="EM49">
        <v>0.03</v>
      </c>
      <c r="EN49">
        <v>0.08</v>
      </c>
      <c r="EO49">
        <v>0.23</v>
      </c>
      <c r="EP49">
        <v>0.21</v>
      </c>
      <c r="EQ49">
        <v>6.5000000000000002E-2</v>
      </c>
      <c r="ER49">
        <v>0.09</v>
      </c>
      <c r="ES49">
        <v>9.8000000000000004E-2</v>
      </c>
      <c r="ET49">
        <v>0.13</v>
      </c>
      <c r="EU49">
        <v>0.11</v>
      </c>
      <c r="EV49">
        <v>0.12</v>
      </c>
      <c r="EW49">
        <v>0.2</v>
      </c>
      <c r="EX49">
        <v>7.5999999999999998E-2</v>
      </c>
      <c r="EY49">
        <v>0.37</v>
      </c>
      <c r="EZ49">
        <v>0.48</v>
      </c>
      <c r="FA49">
        <v>0.47</v>
      </c>
      <c r="FB49">
        <v>0.33</v>
      </c>
      <c r="FC49">
        <v>0.38</v>
      </c>
      <c r="FD49">
        <v>0.37</v>
      </c>
      <c r="FE49">
        <v>0.33</v>
      </c>
      <c r="FF49">
        <v>0.39</v>
      </c>
      <c r="FG49">
        <v>0.1</v>
      </c>
      <c r="FH49">
        <v>0.38</v>
      </c>
      <c r="FI49">
        <v>0.42</v>
      </c>
      <c r="FJ49">
        <v>0.37</v>
      </c>
      <c r="FK49">
        <v>0.54</v>
      </c>
      <c r="FL49">
        <v>0.43</v>
      </c>
      <c r="FM49">
        <v>0.46</v>
      </c>
      <c r="FN49">
        <v>0.48</v>
      </c>
      <c r="FO49">
        <v>0.3</v>
      </c>
      <c r="FP49">
        <v>0.09</v>
      </c>
      <c r="FQ49">
        <v>0.02</v>
      </c>
      <c r="FR49">
        <v>0.02</v>
      </c>
      <c r="FS49">
        <v>0.03</v>
      </c>
      <c r="FT49">
        <v>0.02</v>
      </c>
      <c r="FU49">
        <v>0.03</v>
      </c>
      <c r="FV49">
        <v>0.05</v>
      </c>
      <c r="FW49">
        <v>0.04</v>
      </c>
      <c r="FX49">
        <v>0.03</v>
      </c>
      <c r="FY49">
        <v>1.74</v>
      </c>
      <c r="FZ49">
        <v>3.13</v>
      </c>
      <c r="GA49">
        <v>3.34</v>
      </c>
      <c r="GB49">
        <v>3.2</v>
      </c>
      <c r="GC49">
        <v>3.43</v>
      </c>
      <c r="GD49">
        <v>3.27</v>
      </c>
      <c r="GE49">
        <v>3.34</v>
      </c>
      <c r="GF49">
        <v>3.31</v>
      </c>
      <c r="GG49">
        <v>2.96</v>
      </c>
      <c r="GH49">
        <v>8.41</v>
      </c>
      <c r="GI49">
        <v>0</v>
      </c>
      <c r="GJ49">
        <v>0</v>
      </c>
      <c r="GK49">
        <v>1.0999999999999999E-2</v>
      </c>
      <c r="GL49">
        <v>0.01</v>
      </c>
      <c r="GM49">
        <v>0.08</v>
      </c>
      <c r="GN49">
        <v>0.02</v>
      </c>
      <c r="GO49">
        <v>0.13</v>
      </c>
      <c r="GP49">
        <v>0.17</v>
      </c>
      <c r="GQ49">
        <v>0.15</v>
      </c>
      <c r="GR49">
        <v>0.37</v>
      </c>
      <c r="GS49">
        <v>0.05</v>
      </c>
      <c r="GT49">
        <v>0.64</v>
      </c>
      <c r="GU49">
        <v>0.51</v>
      </c>
      <c r="GV49">
        <v>0.2</v>
      </c>
      <c r="GW49">
        <v>0.14000000000000001</v>
      </c>
      <c r="GX49">
        <v>0.20699999999999999</v>
      </c>
      <c r="GY49">
        <v>0.26</v>
      </c>
      <c r="GZ49">
        <v>5.3999999999999999E-2</v>
      </c>
      <c r="HA49">
        <v>8.6999999999999994E-2</v>
      </c>
      <c r="HB49">
        <v>0.23</v>
      </c>
      <c r="HC49">
        <v>7.0000000000000007E-2</v>
      </c>
      <c r="HD49">
        <v>0.12</v>
      </c>
      <c r="HE49">
        <v>0.25</v>
      </c>
      <c r="HF49">
        <v>0.1</v>
      </c>
      <c r="HG49">
        <v>0.08</v>
      </c>
      <c r="HH49">
        <v>7.0000000000000007E-2</v>
      </c>
      <c r="HI49">
        <v>0</v>
      </c>
      <c r="HJ49">
        <v>0</v>
      </c>
      <c r="HK49">
        <v>0</v>
      </c>
      <c r="HL49">
        <v>0</v>
      </c>
      <c r="HM49">
        <v>0.15</v>
      </c>
      <c r="HN49">
        <v>0.01</v>
      </c>
      <c r="HO49">
        <v>0.39</v>
      </c>
      <c r="HP49">
        <v>0.28000000000000003</v>
      </c>
      <c r="HQ49">
        <v>0.3</v>
      </c>
      <c r="HR49">
        <v>0.3</v>
      </c>
      <c r="HS49">
        <v>0.33</v>
      </c>
      <c r="HT49">
        <v>0.39</v>
      </c>
      <c r="HU49">
        <v>0.38</v>
      </c>
      <c r="HV49">
        <v>0.38</v>
      </c>
      <c r="HW49">
        <v>0.39</v>
      </c>
      <c r="HX49">
        <v>0.33</v>
      </c>
      <c r="HY49">
        <v>0.24</v>
      </c>
      <c r="HZ49">
        <v>0.42</v>
      </c>
      <c r="IA49">
        <v>0.17</v>
      </c>
      <c r="IB49">
        <v>0.28000000000000003</v>
      </c>
      <c r="IC49">
        <v>0.23</v>
      </c>
      <c r="ID49">
        <v>0.27</v>
      </c>
      <c r="IE49">
        <v>0.2</v>
      </c>
      <c r="IF49">
        <v>6.5000000000000002E-2</v>
      </c>
      <c r="IG49">
        <v>0</v>
      </c>
      <c r="IH49">
        <v>0.01</v>
      </c>
      <c r="II49">
        <v>0.01</v>
      </c>
      <c r="IJ49">
        <v>0.03</v>
      </c>
      <c r="IK49">
        <v>2.1999999999999999E-2</v>
      </c>
      <c r="IL49">
        <v>1.0999999999999999E-2</v>
      </c>
      <c r="IM49">
        <v>0.05</v>
      </c>
      <c r="IN49">
        <v>0.04</v>
      </c>
      <c r="IO49">
        <v>7.0000000000000007E-2</v>
      </c>
      <c r="IP49">
        <v>7.0000000000000007E-2</v>
      </c>
      <c r="IQ49">
        <v>7.0000000000000007E-2</v>
      </c>
      <c r="IR49">
        <v>0.1</v>
      </c>
      <c r="IS49">
        <v>0.04</v>
      </c>
      <c r="IT49">
        <v>0.71</v>
      </c>
      <c r="IU49">
        <v>0.6</v>
      </c>
      <c r="IV49">
        <v>0.02</v>
      </c>
      <c r="IW49">
        <v>0.16</v>
      </c>
      <c r="IX49">
        <v>0.28999999999999998</v>
      </c>
      <c r="IY49">
        <v>0.15</v>
      </c>
      <c r="IZ49">
        <v>0.25</v>
      </c>
      <c r="JA49">
        <v>0.25</v>
      </c>
      <c r="JB49">
        <v>0.33</v>
      </c>
      <c r="JC49">
        <v>0.32</v>
      </c>
      <c r="JD49">
        <v>0.1</v>
      </c>
      <c r="JE49">
        <v>0.09</v>
      </c>
      <c r="JF49">
        <v>0.28999999999999998</v>
      </c>
      <c r="JG49">
        <v>0.25</v>
      </c>
      <c r="JH49">
        <v>0.32</v>
      </c>
      <c r="JI49">
        <v>0.01</v>
      </c>
      <c r="JJ49">
        <v>0.03</v>
      </c>
      <c r="JK49">
        <v>0.41</v>
      </c>
      <c r="JL49">
        <v>0.24</v>
      </c>
      <c r="JM49">
        <v>0.03</v>
      </c>
      <c r="JN49">
        <v>0.03</v>
      </c>
      <c r="JO49">
        <v>0.03</v>
      </c>
      <c r="JP49">
        <v>0.02</v>
      </c>
      <c r="JQ49">
        <v>0.02</v>
      </c>
      <c r="JR49">
        <v>2.93</v>
      </c>
      <c r="JS49">
        <v>1.39</v>
      </c>
      <c r="JT49">
        <v>1.54</v>
      </c>
      <c r="JU49">
        <v>3.12</v>
      </c>
      <c r="JV49">
        <v>2.58</v>
      </c>
    </row>
    <row r="50" spans="1:282" x14ac:dyDescent="0.25">
      <c r="A50">
        <v>400060</v>
      </c>
      <c r="B50" t="s">
        <v>3559</v>
      </c>
      <c r="C50" t="s">
        <v>3560</v>
      </c>
      <c r="D50" t="s">
        <v>3561</v>
      </c>
      <c r="E50" t="s">
        <v>3562</v>
      </c>
      <c r="F50" t="s">
        <v>1954</v>
      </c>
      <c r="G50" t="s">
        <v>1955</v>
      </c>
      <c r="H50" t="s">
        <v>1956</v>
      </c>
      <c r="I50" t="s">
        <v>3563</v>
      </c>
      <c r="J50" t="s">
        <v>10</v>
      </c>
      <c r="K50" t="s">
        <v>10</v>
      </c>
      <c r="L50" t="s">
        <v>525</v>
      </c>
      <c r="M50" t="s">
        <v>3405</v>
      </c>
      <c r="N50" t="s">
        <v>10</v>
      </c>
      <c r="O50" t="s">
        <v>524</v>
      </c>
      <c r="P50">
        <v>421</v>
      </c>
      <c r="Q50" t="s">
        <v>541</v>
      </c>
      <c r="R50" t="s">
        <v>613</v>
      </c>
      <c r="S50" t="s">
        <v>6525</v>
      </c>
      <c r="T50">
        <v>32</v>
      </c>
      <c r="U50">
        <v>6850</v>
      </c>
      <c r="V50" t="s">
        <v>531</v>
      </c>
      <c r="Z50" s="5" t="s">
        <v>10</v>
      </c>
      <c r="AA50" t="s">
        <v>10</v>
      </c>
      <c r="AB50" t="s">
        <v>10</v>
      </c>
      <c r="AC50" t="s">
        <v>10</v>
      </c>
      <c r="AD50" t="s">
        <v>10</v>
      </c>
      <c r="AI50" t="s">
        <v>10</v>
      </c>
    </row>
    <row r="51" spans="1:282" x14ac:dyDescent="0.25">
      <c r="A51">
        <v>400061</v>
      </c>
      <c r="B51" t="s">
        <v>3564</v>
      </c>
      <c r="C51" t="s">
        <v>3565</v>
      </c>
      <c r="D51" t="s">
        <v>3566</v>
      </c>
      <c r="E51" t="s">
        <v>3567</v>
      </c>
      <c r="F51" t="s">
        <v>614</v>
      </c>
      <c r="G51" t="s">
        <v>615</v>
      </c>
      <c r="H51" t="s">
        <v>616</v>
      </c>
      <c r="I51" t="s">
        <v>3568</v>
      </c>
      <c r="J51" t="s">
        <v>10</v>
      </c>
      <c r="K51" t="s">
        <v>10</v>
      </c>
      <c r="L51" t="s">
        <v>525</v>
      </c>
      <c r="M51" t="s">
        <v>3405</v>
      </c>
      <c r="N51" t="s">
        <v>10</v>
      </c>
      <c r="O51" t="s">
        <v>535</v>
      </c>
      <c r="P51">
        <v>794</v>
      </c>
      <c r="Q51" t="s">
        <v>530</v>
      </c>
      <c r="R51" t="s">
        <v>540</v>
      </c>
      <c r="S51" t="s">
        <v>6525</v>
      </c>
      <c r="T51">
        <v>45</v>
      </c>
      <c r="U51">
        <v>1961</v>
      </c>
      <c r="V51" t="s">
        <v>531</v>
      </c>
      <c r="W51">
        <v>245</v>
      </c>
      <c r="X51">
        <v>769</v>
      </c>
      <c r="Y51">
        <v>32</v>
      </c>
      <c r="Z51" s="5" t="s">
        <v>962</v>
      </c>
      <c r="AA51" t="s">
        <v>535</v>
      </c>
      <c r="AB51" t="s">
        <v>533</v>
      </c>
      <c r="AC51" t="s">
        <v>534</v>
      </c>
      <c r="AD51" t="s">
        <v>564</v>
      </c>
      <c r="AE51">
        <v>66.400000000000006</v>
      </c>
      <c r="AF51">
        <v>88.9</v>
      </c>
      <c r="AG51">
        <v>59.7</v>
      </c>
      <c r="AH51">
        <v>3.2</v>
      </c>
      <c r="AI51" t="s">
        <v>3410</v>
      </c>
      <c r="AJ51">
        <v>190</v>
      </c>
      <c r="AK51">
        <v>1</v>
      </c>
      <c r="AL51">
        <v>176</v>
      </c>
      <c r="AN51">
        <v>1</v>
      </c>
      <c r="AQ51">
        <v>2</v>
      </c>
      <c r="AR51">
        <v>10</v>
      </c>
      <c r="AS51">
        <v>190</v>
      </c>
      <c r="AT51">
        <v>0</v>
      </c>
      <c r="AU51">
        <v>0</v>
      </c>
      <c r="AV51">
        <v>0</v>
      </c>
      <c r="AW51">
        <v>0.01</v>
      </c>
      <c r="AX51">
        <v>0.01</v>
      </c>
      <c r="AY51">
        <v>0.06</v>
      </c>
      <c r="AZ51">
        <v>0.06</v>
      </c>
      <c r="BA51">
        <v>6.3E-2</v>
      </c>
      <c r="BB51">
        <v>7.0000000000000007E-2</v>
      </c>
      <c r="BC51">
        <v>0.06</v>
      </c>
      <c r="BD51">
        <v>0.09</v>
      </c>
      <c r="BE51">
        <v>0.2</v>
      </c>
      <c r="BF51">
        <v>0.27</v>
      </c>
      <c r="BG51">
        <v>0.19</v>
      </c>
      <c r="BH51">
        <v>0.32</v>
      </c>
      <c r="BI51">
        <v>0.23</v>
      </c>
      <c r="BJ51">
        <v>0.33</v>
      </c>
      <c r="BK51">
        <v>0.28000000000000003</v>
      </c>
      <c r="BL51">
        <v>0.02</v>
      </c>
      <c r="BM51">
        <v>0.01</v>
      </c>
      <c r="BN51">
        <v>0.02</v>
      </c>
      <c r="BO51">
        <v>0.01</v>
      </c>
      <c r="BP51">
        <v>0.03</v>
      </c>
      <c r="BQ51">
        <v>0.04</v>
      </c>
      <c r="BR51">
        <v>0.64</v>
      </c>
      <c r="BS51">
        <v>0.73</v>
      </c>
      <c r="BT51">
        <v>0.59</v>
      </c>
      <c r="BU51">
        <v>0.68</v>
      </c>
      <c r="BV51">
        <v>0.54</v>
      </c>
      <c r="BW51">
        <v>0.42</v>
      </c>
      <c r="BX51">
        <v>3.59</v>
      </c>
      <c r="BY51">
        <v>3.68</v>
      </c>
      <c r="BZ51">
        <v>3.53</v>
      </c>
      <c r="CA51">
        <v>3.61</v>
      </c>
      <c r="CB51">
        <v>3.44</v>
      </c>
      <c r="CC51">
        <v>3.09</v>
      </c>
      <c r="CD51">
        <v>0</v>
      </c>
      <c r="CE51">
        <v>0</v>
      </c>
      <c r="CF51">
        <v>0</v>
      </c>
      <c r="CG51">
        <v>5.0000000000000001E-3</v>
      </c>
      <c r="CH51">
        <v>0</v>
      </c>
      <c r="CI51">
        <v>0.01</v>
      </c>
      <c r="CJ51">
        <v>0.02</v>
      </c>
      <c r="CK51">
        <v>0.01</v>
      </c>
      <c r="CL51">
        <v>0.01</v>
      </c>
      <c r="CM51">
        <v>0.01</v>
      </c>
      <c r="CN51">
        <v>0.01</v>
      </c>
      <c r="CO51">
        <v>0.03</v>
      </c>
      <c r="CP51">
        <v>0.02</v>
      </c>
      <c r="CQ51">
        <v>0.02</v>
      </c>
      <c r="CR51">
        <v>0.05</v>
      </c>
      <c r="CS51">
        <v>0.08</v>
      </c>
      <c r="CT51">
        <v>0.06</v>
      </c>
      <c r="CU51">
        <v>0.08</v>
      </c>
      <c r="CV51">
        <v>3.84</v>
      </c>
      <c r="CW51">
        <v>3.85</v>
      </c>
      <c r="CX51">
        <v>3.82</v>
      </c>
      <c r="CY51">
        <v>3.78</v>
      </c>
      <c r="CZ51">
        <v>3.79</v>
      </c>
      <c r="DA51">
        <v>3.61</v>
      </c>
      <c r="DB51">
        <v>3.46</v>
      </c>
      <c r="DC51">
        <v>3.6</v>
      </c>
      <c r="DD51">
        <v>3.61</v>
      </c>
      <c r="DE51">
        <v>0.14000000000000001</v>
      </c>
      <c r="DF51">
        <v>0.13</v>
      </c>
      <c r="DG51">
        <v>0.11</v>
      </c>
      <c r="DH51">
        <v>0.17</v>
      </c>
      <c r="DI51">
        <v>0.16</v>
      </c>
      <c r="DJ51">
        <v>0.27</v>
      </c>
      <c r="DK51">
        <v>0.33</v>
      </c>
      <c r="DL51">
        <v>0.26</v>
      </c>
      <c r="DM51">
        <v>0.21</v>
      </c>
      <c r="DN51">
        <v>0.01</v>
      </c>
      <c r="DO51">
        <v>0.01</v>
      </c>
      <c r="DP51">
        <v>0.03</v>
      </c>
      <c r="DQ51">
        <v>0.01</v>
      </c>
      <c r="DR51">
        <v>0.02</v>
      </c>
      <c r="DS51">
        <v>0.03</v>
      </c>
      <c r="DT51">
        <v>0.01</v>
      </c>
      <c r="DU51">
        <v>0.01</v>
      </c>
      <c r="DV51">
        <v>0.02</v>
      </c>
      <c r="DW51">
        <v>0.84</v>
      </c>
      <c r="DX51">
        <v>0.85</v>
      </c>
      <c r="DY51">
        <v>0.83</v>
      </c>
      <c r="DZ51">
        <v>0.8</v>
      </c>
      <c r="EA51">
        <v>0.79</v>
      </c>
      <c r="EB51">
        <v>0.65</v>
      </c>
      <c r="EC51">
        <v>0.56999999999999995</v>
      </c>
      <c r="ED51">
        <v>0.66</v>
      </c>
      <c r="EE51">
        <v>0.69</v>
      </c>
      <c r="EF51">
        <v>0.56000000000000005</v>
      </c>
      <c r="EG51">
        <v>0.03</v>
      </c>
      <c r="EH51">
        <v>0.01</v>
      </c>
      <c r="EI51">
        <v>0.04</v>
      </c>
      <c r="EJ51">
        <v>0</v>
      </c>
      <c r="EK51">
        <v>0.01</v>
      </c>
      <c r="EL51">
        <v>0.03</v>
      </c>
      <c r="EM51">
        <v>0.01</v>
      </c>
      <c r="EN51">
        <v>0.01</v>
      </c>
      <c r="EO51">
        <v>0.23</v>
      </c>
      <c r="EP51">
        <v>0.16</v>
      </c>
      <c r="EQ51">
        <v>8.4000000000000005E-2</v>
      </c>
      <c r="ER51">
        <v>0.13</v>
      </c>
      <c r="ES51">
        <v>6.3E-2</v>
      </c>
      <c r="ET51">
        <v>0.12</v>
      </c>
      <c r="EU51">
        <v>0.11</v>
      </c>
      <c r="EV51">
        <v>7.0000000000000007E-2</v>
      </c>
      <c r="EW51">
        <v>0.11</v>
      </c>
      <c r="EX51">
        <v>0.111</v>
      </c>
      <c r="EY51">
        <v>0.44</v>
      </c>
      <c r="EZ51">
        <v>0.42</v>
      </c>
      <c r="FA51">
        <v>0.38</v>
      </c>
      <c r="FB51">
        <v>0.31</v>
      </c>
      <c r="FC51">
        <v>0.35</v>
      </c>
      <c r="FD51">
        <v>0.36</v>
      </c>
      <c r="FE51">
        <v>0.34</v>
      </c>
      <c r="FF51">
        <v>0.42</v>
      </c>
      <c r="FG51">
        <v>0.05</v>
      </c>
      <c r="FH51">
        <v>0.33</v>
      </c>
      <c r="FI51">
        <v>0.44</v>
      </c>
      <c r="FJ51">
        <v>0.44</v>
      </c>
      <c r="FK51">
        <v>0.59</v>
      </c>
      <c r="FL51">
        <v>0.49</v>
      </c>
      <c r="FM51">
        <v>0.45</v>
      </c>
      <c r="FN51">
        <v>0.55000000000000004</v>
      </c>
      <c r="FO51">
        <v>0.43</v>
      </c>
      <c r="FP51">
        <v>0.05</v>
      </c>
      <c r="FQ51">
        <v>0.04</v>
      </c>
      <c r="FR51">
        <v>0.05</v>
      </c>
      <c r="FS51">
        <v>0.02</v>
      </c>
      <c r="FT51">
        <v>0.03</v>
      </c>
      <c r="FU51">
        <v>0.04</v>
      </c>
      <c r="FV51">
        <v>0.06</v>
      </c>
      <c r="FW51">
        <v>0.03</v>
      </c>
      <c r="FX51">
        <v>0.03</v>
      </c>
      <c r="FY51">
        <v>1.64</v>
      </c>
      <c r="FZ51">
        <v>3.1</v>
      </c>
      <c r="GA51">
        <v>3.36</v>
      </c>
      <c r="GB51">
        <v>3.24</v>
      </c>
      <c r="GC51">
        <v>3.55</v>
      </c>
      <c r="GD51">
        <v>3.38</v>
      </c>
      <c r="GE51">
        <v>3.31</v>
      </c>
      <c r="GF51">
        <v>3.48</v>
      </c>
      <c r="GG51">
        <v>3.3</v>
      </c>
      <c r="GH51">
        <v>8.81</v>
      </c>
      <c r="GI51">
        <v>0</v>
      </c>
      <c r="GJ51">
        <v>5.0000000000000001E-3</v>
      </c>
      <c r="GK51">
        <v>5.0000000000000001E-3</v>
      </c>
      <c r="GL51">
        <v>0.02</v>
      </c>
      <c r="GM51">
        <v>0.03</v>
      </c>
      <c r="GN51">
        <v>0.04</v>
      </c>
      <c r="GO51">
        <v>7.0000000000000007E-2</v>
      </c>
      <c r="GP51">
        <v>0.14000000000000001</v>
      </c>
      <c r="GQ51">
        <v>0.17</v>
      </c>
      <c r="GR51">
        <v>0.48</v>
      </c>
      <c r="GS51">
        <v>0.04</v>
      </c>
      <c r="GT51">
        <v>0.62</v>
      </c>
      <c r="GU51">
        <v>0.56999999999999995</v>
      </c>
      <c r="GV51">
        <v>0.23</v>
      </c>
      <c r="GW51">
        <v>0.14000000000000001</v>
      </c>
      <c r="GX51">
        <v>0.13700000000000001</v>
      </c>
      <c r="GY51">
        <v>0.22</v>
      </c>
      <c r="GZ51">
        <v>6.8000000000000005E-2</v>
      </c>
      <c r="HA51">
        <v>9.5000000000000001E-2</v>
      </c>
      <c r="HB51">
        <v>0.26</v>
      </c>
      <c r="HC51">
        <v>0.03</v>
      </c>
      <c r="HD51">
        <v>0.05</v>
      </c>
      <c r="HE51">
        <v>0.21</v>
      </c>
      <c r="HF51">
        <v>0.15</v>
      </c>
      <c r="HG51">
        <v>0.15</v>
      </c>
      <c r="HH51">
        <v>0.09</v>
      </c>
      <c r="HI51">
        <v>0.01</v>
      </c>
      <c r="HJ51">
        <v>0.02</v>
      </c>
      <c r="HK51">
        <v>0.03</v>
      </c>
      <c r="HL51">
        <v>0.05</v>
      </c>
      <c r="HM51">
        <v>0.08</v>
      </c>
      <c r="HN51">
        <v>0.01</v>
      </c>
      <c r="HO51">
        <v>0.34</v>
      </c>
      <c r="HP51">
        <v>0.28000000000000003</v>
      </c>
      <c r="HQ51">
        <v>0.26</v>
      </c>
      <c r="HR51">
        <v>0.27</v>
      </c>
      <c r="HS51">
        <v>0.44</v>
      </c>
      <c r="HT51">
        <v>0.41</v>
      </c>
      <c r="HU51">
        <v>0.56000000000000005</v>
      </c>
      <c r="HV51">
        <v>0.37</v>
      </c>
      <c r="HW51">
        <v>0.33</v>
      </c>
      <c r="HX51">
        <v>0.3</v>
      </c>
      <c r="HY51">
        <v>0.31</v>
      </c>
      <c r="HZ51">
        <v>0.51</v>
      </c>
      <c r="IA51">
        <v>0.05</v>
      </c>
      <c r="IB51">
        <v>0.17</v>
      </c>
      <c r="IC51">
        <v>0.18</v>
      </c>
      <c r="ID51">
        <v>0.14000000000000001</v>
      </c>
      <c r="IE51">
        <v>0.09</v>
      </c>
      <c r="IF51">
        <v>2.5999999999999999E-2</v>
      </c>
      <c r="IG51">
        <v>0</v>
      </c>
      <c r="IH51">
        <v>0.08</v>
      </c>
      <c r="II51">
        <v>0.12</v>
      </c>
      <c r="IJ51">
        <v>0.14000000000000001</v>
      </c>
      <c r="IK51">
        <v>1.0999999999999999E-2</v>
      </c>
      <c r="IL51">
        <v>1.0999999999999999E-2</v>
      </c>
      <c r="IM51">
        <v>0.04</v>
      </c>
      <c r="IN51">
        <v>7.0000000000000007E-2</v>
      </c>
      <c r="IO51">
        <v>7.0000000000000007E-2</v>
      </c>
      <c r="IP51">
        <v>0.1</v>
      </c>
      <c r="IQ51">
        <v>0.06</v>
      </c>
      <c r="IR51">
        <v>0.04</v>
      </c>
      <c r="IS51">
        <v>0.01</v>
      </c>
      <c r="IT51">
        <v>0.76</v>
      </c>
      <c r="IU51">
        <v>0.64</v>
      </c>
      <c r="IV51">
        <v>0.01</v>
      </c>
      <c r="IW51">
        <v>0.19</v>
      </c>
      <c r="IX51">
        <v>0.27</v>
      </c>
      <c r="IY51">
        <v>0.16</v>
      </c>
      <c r="IZ51">
        <v>0.23</v>
      </c>
      <c r="JA51">
        <v>0.27</v>
      </c>
      <c r="JB51">
        <v>0.42</v>
      </c>
      <c r="JC51">
        <v>0.41</v>
      </c>
      <c r="JD51">
        <v>0.03</v>
      </c>
      <c r="JE51">
        <v>0.06</v>
      </c>
      <c r="JF51">
        <v>0.38</v>
      </c>
      <c r="JG51">
        <v>0.21</v>
      </c>
      <c r="JH51">
        <v>0.28000000000000003</v>
      </c>
      <c r="JI51">
        <v>0.02</v>
      </c>
      <c r="JJ51">
        <v>0.02</v>
      </c>
      <c r="JK51">
        <v>0.31</v>
      </c>
      <c r="JL51">
        <v>0.16</v>
      </c>
      <c r="JM51">
        <v>0.03</v>
      </c>
      <c r="JN51">
        <v>0.03</v>
      </c>
      <c r="JO51">
        <v>0.05</v>
      </c>
      <c r="JP51">
        <v>0.03</v>
      </c>
      <c r="JQ51">
        <v>0.03</v>
      </c>
      <c r="JR51">
        <v>3.01</v>
      </c>
      <c r="JS51">
        <v>1.29</v>
      </c>
      <c r="JT51">
        <v>1.44</v>
      </c>
      <c r="JU51">
        <v>3.02</v>
      </c>
      <c r="JV51">
        <v>2.35</v>
      </c>
    </row>
    <row r="52" spans="1:282" x14ac:dyDescent="0.25">
      <c r="A52">
        <v>400062</v>
      </c>
      <c r="B52" t="s">
        <v>1958</v>
      </c>
      <c r="C52" t="s">
        <v>1957</v>
      </c>
      <c r="D52" t="s">
        <v>3566</v>
      </c>
      <c r="E52" t="s">
        <v>3567</v>
      </c>
      <c r="F52" t="s">
        <v>1959</v>
      </c>
      <c r="G52" t="s">
        <v>1960</v>
      </c>
      <c r="H52" t="s">
        <v>1961</v>
      </c>
      <c r="I52" t="s">
        <v>3569</v>
      </c>
      <c r="J52" t="s">
        <v>10</v>
      </c>
      <c r="K52" t="s">
        <v>10</v>
      </c>
      <c r="L52" t="s">
        <v>525</v>
      </c>
      <c r="M52" t="s">
        <v>3405</v>
      </c>
      <c r="N52" t="s">
        <v>10</v>
      </c>
      <c r="O52" t="s">
        <v>535</v>
      </c>
      <c r="P52">
        <v>497</v>
      </c>
      <c r="Q52" t="s">
        <v>530</v>
      </c>
      <c r="R52" t="s">
        <v>540</v>
      </c>
      <c r="S52" t="s">
        <v>6525</v>
      </c>
      <c r="T52">
        <v>45</v>
      </c>
      <c r="U52">
        <v>1962</v>
      </c>
      <c r="V52" t="s">
        <v>531</v>
      </c>
      <c r="W52">
        <v>314</v>
      </c>
      <c r="X52">
        <v>475</v>
      </c>
      <c r="Y52">
        <v>66</v>
      </c>
      <c r="Z52" s="5" t="s">
        <v>1030</v>
      </c>
      <c r="AA52" t="s">
        <v>535</v>
      </c>
      <c r="AB52" t="s">
        <v>533</v>
      </c>
      <c r="AC52" t="s">
        <v>533</v>
      </c>
      <c r="AD52" t="s">
        <v>564</v>
      </c>
      <c r="AE52">
        <v>66.7</v>
      </c>
      <c r="AF52">
        <v>78.3</v>
      </c>
      <c r="AG52">
        <v>53.8</v>
      </c>
      <c r="AH52">
        <v>6.6</v>
      </c>
      <c r="AI52" t="s">
        <v>3410</v>
      </c>
      <c r="AJ52">
        <v>248</v>
      </c>
      <c r="AK52">
        <v>2</v>
      </c>
      <c r="AL52">
        <v>236</v>
      </c>
      <c r="AN52">
        <v>1</v>
      </c>
      <c r="AO52">
        <v>1</v>
      </c>
      <c r="AQ52">
        <v>2</v>
      </c>
      <c r="AR52">
        <v>9</v>
      </c>
      <c r="AS52">
        <v>248</v>
      </c>
      <c r="AT52">
        <v>0</v>
      </c>
      <c r="AU52">
        <v>0</v>
      </c>
      <c r="AV52">
        <v>0.01</v>
      </c>
      <c r="AW52">
        <v>0</v>
      </c>
      <c r="AX52">
        <v>0</v>
      </c>
      <c r="AY52">
        <v>0.06</v>
      </c>
      <c r="AZ52">
        <v>0.05</v>
      </c>
      <c r="BA52">
        <v>5.6000000000000001E-2</v>
      </c>
      <c r="BB52">
        <v>0.06</v>
      </c>
      <c r="BC52">
        <v>0.05</v>
      </c>
      <c r="BD52">
        <v>0.11</v>
      </c>
      <c r="BE52">
        <v>0.19</v>
      </c>
      <c r="BF52">
        <v>0.32</v>
      </c>
      <c r="BG52">
        <v>0.27</v>
      </c>
      <c r="BH52">
        <v>0.38</v>
      </c>
      <c r="BI52">
        <v>0.19</v>
      </c>
      <c r="BJ52">
        <v>0.33</v>
      </c>
      <c r="BK52">
        <v>0.35</v>
      </c>
      <c r="BL52">
        <v>0.01</v>
      </c>
      <c r="BM52">
        <v>0.01</v>
      </c>
      <c r="BN52">
        <v>0.02</v>
      </c>
      <c r="BO52">
        <v>0.01</v>
      </c>
      <c r="BP52">
        <v>0.01</v>
      </c>
      <c r="BQ52">
        <v>0.02</v>
      </c>
      <c r="BR52">
        <v>0.62</v>
      </c>
      <c r="BS52">
        <v>0.65</v>
      </c>
      <c r="BT52">
        <v>0.54</v>
      </c>
      <c r="BU52">
        <v>0.74</v>
      </c>
      <c r="BV52">
        <v>0.54</v>
      </c>
      <c r="BW52">
        <v>0.38</v>
      </c>
      <c r="BX52">
        <v>3.58</v>
      </c>
      <c r="BY52">
        <v>3.6</v>
      </c>
      <c r="BZ52">
        <v>3.48</v>
      </c>
      <c r="CA52">
        <v>3.69</v>
      </c>
      <c r="CB52">
        <v>3.43</v>
      </c>
      <c r="CC52">
        <v>3.07</v>
      </c>
      <c r="CD52">
        <v>0</v>
      </c>
      <c r="CE52">
        <v>4.0000000000000001E-3</v>
      </c>
      <c r="CF52">
        <v>0</v>
      </c>
      <c r="CG52">
        <v>0</v>
      </c>
      <c r="CH52">
        <v>4.0000000000000001E-3</v>
      </c>
      <c r="CI52">
        <v>0</v>
      </c>
      <c r="CJ52">
        <v>0.02</v>
      </c>
      <c r="CK52">
        <v>0.02</v>
      </c>
      <c r="CL52">
        <v>0.02</v>
      </c>
      <c r="CM52">
        <v>0.02</v>
      </c>
      <c r="CN52">
        <v>0.01</v>
      </c>
      <c r="CO52">
        <v>0.04</v>
      </c>
      <c r="CP52">
        <v>0.04</v>
      </c>
      <c r="CQ52">
        <v>0.03</v>
      </c>
      <c r="CR52">
        <v>0.04</v>
      </c>
      <c r="CS52">
        <v>0.11</v>
      </c>
      <c r="CT52">
        <v>0.11</v>
      </c>
      <c r="CU52">
        <v>0.08</v>
      </c>
      <c r="CV52">
        <v>3.78</v>
      </c>
      <c r="CW52">
        <v>3.75</v>
      </c>
      <c r="CX52">
        <v>3.7</v>
      </c>
      <c r="CY52">
        <v>3.71</v>
      </c>
      <c r="CZ52">
        <v>3.71</v>
      </c>
      <c r="DA52">
        <v>3.55</v>
      </c>
      <c r="DB52">
        <v>3.41</v>
      </c>
      <c r="DC52">
        <v>3.53</v>
      </c>
      <c r="DD52">
        <v>3.54</v>
      </c>
      <c r="DE52">
        <v>0.18</v>
      </c>
      <c r="DF52">
        <v>0.21</v>
      </c>
      <c r="DG52">
        <v>0.23</v>
      </c>
      <c r="DH52">
        <v>0.21</v>
      </c>
      <c r="DI52">
        <v>0.22</v>
      </c>
      <c r="DJ52">
        <v>0.35</v>
      </c>
      <c r="DK52">
        <v>0.31</v>
      </c>
      <c r="DL52">
        <v>0.18</v>
      </c>
      <c r="DM52">
        <v>0.26</v>
      </c>
      <c r="DN52">
        <v>0</v>
      </c>
      <c r="DO52">
        <v>0.01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0.01</v>
      </c>
      <c r="DV52">
        <v>0.01</v>
      </c>
      <c r="DW52">
        <v>0.79</v>
      </c>
      <c r="DX52">
        <v>0.77</v>
      </c>
      <c r="DY52">
        <v>0.73</v>
      </c>
      <c r="DZ52">
        <v>0.75</v>
      </c>
      <c r="EA52">
        <v>0.74</v>
      </c>
      <c r="EB52">
        <v>0.6</v>
      </c>
      <c r="EC52">
        <v>0.56000000000000005</v>
      </c>
      <c r="ED52">
        <v>0.68</v>
      </c>
      <c r="EE52">
        <v>0.64</v>
      </c>
      <c r="EF52">
        <v>0.53</v>
      </c>
      <c r="EG52">
        <v>0.05</v>
      </c>
      <c r="EH52">
        <v>0.01</v>
      </c>
      <c r="EI52">
        <v>0.05</v>
      </c>
      <c r="EJ52">
        <v>0.02</v>
      </c>
      <c r="EK52">
        <v>0.02</v>
      </c>
      <c r="EL52">
        <v>0.05</v>
      </c>
      <c r="EM52">
        <v>0.01</v>
      </c>
      <c r="EN52">
        <v>0.03</v>
      </c>
      <c r="EO52">
        <v>0.27</v>
      </c>
      <c r="EP52">
        <v>0.15</v>
      </c>
      <c r="EQ52">
        <v>8.1000000000000003E-2</v>
      </c>
      <c r="ER52">
        <v>0.16</v>
      </c>
      <c r="ES52">
        <v>0.105</v>
      </c>
      <c r="ET52">
        <v>0.15</v>
      </c>
      <c r="EU52">
        <v>0.16</v>
      </c>
      <c r="EV52">
        <v>0.08</v>
      </c>
      <c r="EW52">
        <v>0.15</v>
      </c>
      <c r="EX52">
        <v>8.8999999999999996E-2</v>
      </c>
      <c r="EY52">
        <v>0.38</v>
      </c>
      <c r="EZ52">
        <v>0.37</v>
      </c>
      <c r="FA52">
        <v>0.35</v>
      </c>
      <c r="FB52">
        <v>0.3</v>
      </c>
      <c r="FC52">
        <v>0.37</v>
      </c>
      <c r="FD52">
        <v>0.36</v>
      </c>
      <c r="FE52">
        <v>0.42</v>
      </c>
      <c r="FF52">
        <v>0.45</v>
      </c>
      <c r="FG52">
        <v>0.08</v>
      </c>
      <c r="FH52">
        <v>0.41</v>
      </c>
      <c r="FI52">
        <v>0.51</v>
      </c>
      <c r="FJ52">
        <v>0.41</v>
      </c>
      <c r="FK52">
        <v>0.56000000000000005</v>
      </c>
      <c r="FL52">
        <v>0.45</v>
      </c>
      <c r="FM52">
        <v>0.39</v>
      </c>
      <c r="FN52">
        <v>0.47</v>
      </c>
      <c r="FO52">
        <v>0.36</v>
      </c>
      <c r="FP52">
        <v>0.04</v>
      </c>
      <c r="FQ52">
        <v>0.02</v>
      </c>
      <c r="FR52">
        <v>0.03</v>
      </c>
      <c r="FS52">
        <v>0.02</v>
      </c>
      <c r="FT52">
        <v>0.02</v>
      </c>
      <c r="FU52">
        <v>0.02</v>
      </c>
      <c r="FV52">
        <v>0.04</v>
      </c>
      <c r="FW52">
        <v>0.01</v>
      </c>
      <c r="FX52">
        <v>0.01</v>
      </c>
      <c r="FY52">
        <v>1.71</v>
      </c>
      <c r="FZ52">
        <v>3.17</v>
      </c>
      <c r="GA52">
        <v>3.42</v>
      </c>
      <c r="GB52">
        <v>3.14</v>
      </c>
      <c r="GC52">
        <v>3.43</v>
      </c>
      <c r="GD52">
        <v>3.28</v>
      </c>
      <c r="GE52">
        <v>3.14</v>
      </c>
      <c r="GF52">
        <v>3.36</v>
      </c>
      <c r="GG52">
        <v>3.15</v>
      </c>
      <c r="GH52">
        <v>8.15</v>
      </c>
      <c r="GI52">
        <v>0</v>
      </c>
      <c r="GJ52">
        <v>8.0000000000000002E-3</v>
      </c>
      <c r="GK52">
        <v>1.6E-2</v>
      </c>
      <c r="GL52">
        <v>0.02</v>
      </c>
      <c r="GM52">
        <v>0.09</v>
      </c>
      <c r="GN52">
        <v>0.06</v>
      </c>
      <c r="GO52">
        <v>0.09</v>
      </c>
      <c r="GP52">
        <v>0.18</v>
      </c>
      <c r="GQ52">
        <v>0.16</v>
      </c>
      <c r="GR52">
        <v>0.36</v>
      </c>
      <c r="GS52">
        <v>0.01</v>
      </c>
      <c r="GT52">
        <v>0.59</v>
      </c>
      <c r="GU52">
        <v>0.52</v>
      </c>
      <c r="GV52">
        <v>0.19</v>
      </c>
      <c r="GW52">
        <v>0.11</v>
      </c>
      <c r="GX52">
        <v>0.185</v>
      </c>
      <c r="GY52">
        <v>0.19</v>
      </c>
      <c r="GZ52">
        <v>6.5000000000000002E-2</v>
      </c>
      <c r="HA52">
        <v>5.6000000000000001E-2</v>
      </c>
      <c r="HB52">
        <v>0.28000000000000003</v>
      </c>
      <c r="HC52">
        <v>0.09</v>
      </c>
      <c r="HD52">
        <v>0.1</v>
      </c>
      <c r="HE52">
        <v>0.28999999999999998</v>
      </c>
      <c r="HF52">
        <v>0.14000000000000001</v>
      </c>
      <c r="HG52">
        <v>0.13</v>
      </c>
      <c r="HH52">
        <v>0.06</v>
      </c>
      <c r="HI52">
        <v>0</v>
      </c>
      <c r="HJ52">
        <v>0.01</v>
      </c>
      <c r="HK52">
        <v>0.03</v>
      </c>
      <c r="HL52">
        <v>0.05</v>
      </c>
      <c r="HM52">
        <v>0.1</v>
      </c>
      <c r="HN52">
        <v>0.05</v>
      </c>
      <c r="HO52">
        <v>0.4</v>
      </c>
      <c r="HP52">
        <v>0.33</v>
      </c>
      <c r="HQ52">
        <v>0.28000000000000003</v>
      </c>
      <c r="HR52">
        <v>0.33</v>
      </c>
      <c r="HS52">
        <v>0.41</v>
      </c>
      <c r="HT52">
        <v>0.4</v>
      </c>
      <c r="HU52">
        <v>0.49</v>
      </c>
      <c r="HV52">
        <v>0.49</v>
      </c>
      <c r="HW52">
        <v>0.28999999999999998</v>
      </c>
      <c r="HX52">
        <v>0.26</v>
      </c>
      <c r="HY52">
        <v>0.28000000000000003</v>
      </c>
      <c r="HZ52">
        <v>0.44</v>
      </c>
      <c r="IA52">
        <v>0.05</v>
      </c>
      <c r="IB52">
        <v>0.11</v>
      </c>
      <c r="IC52">
        <v>0.21</v>
      </c>
      <c r="ID52">
        <v>0.16</v>
      </c>
      <c r="IE52">
        <v>0.13</v>
      </c>
      <c r="IF52">
        <v>4.3999999999999997E-2</v>
      </c>
      <c r="IG52">
        <v>2.4E-2</v>
      </c>
      <c r="IH52">
        <v>0.03</v>
      </c>
      <c r="II52">
        <v>0.14000000000000001</v>
      </c>
      <c r="IJ52">
        <v>0.15</v>
      </c>
      <c r="IK52">
        <v>2.4E-2</v>
      </c>
      <c r="IL52">
        <v>2.4E-2</v>
      </c>
      <c r="IM52">
        <v>0.03</v>
      </c>
      <c r="IN52">
        <v>0.03</v>
      </c>
      <c r="IO52">
        <v>0.05</v>
      </c>
      <c r="IP52">
        <v>0.05</v>
      </c>
      <c r="IQ52">
        <v>0.06</v>
      </c>
      <c r="IR52">
        <v>0.04</v>
      </c>
      <c r="IS52">
        <v>0.01</v>
      </c>
      <c r="IT52">
        <v>0.72</v>
      </c>
      <c r="IU52">
        <v>0.62</v>
      </c>
      <c r="IV52">
        <v>0.02</v>
      </c>
      <c r="IW52">
        <v>0.17</v>
      </c>
      <c r="IX52">
        <v>0.24</v>
      </c>
      <c r="IY52">
        <v>0.19</v>
      </c>
      <c r="IZ52">
        <v>0.23</v>
      </c>
      <c r="JA52">
        <v>0.24</v>
      </c>
      <c r="JB52">
        <v>0.4</v>
      </c>
      <c r="JC52">
        <v>0.39</v>
      </c>
      <c r="JD52">
        <v>0.04</v>
      </c>
      <c r="JE52">
        <v>7.0000000000000007E-2</v>
      </c>
      <c r="JF52">
        <v>0.35</v>
      </c>
      <c r="JG52">
        <v>0.25</v>
      </c>
      <c r="JH52">
        <v>0.35</v>
      </c>
      <c r="JI52">
        <v>0.03</v>
      </c>
      <c r="JJ52">
        <v>0.04</v>
      </c>
      <c r="JK52">
        <v>0.37</v>
      </c>
      <c r="JL52">
        <v>0.16</v>
      </c>
      <c r="JM52">
        <v>0.01</v>
      </c>
      <c r="JN52">
        <v>0.03</v>
      </c>
      <c r="JO52">
        <v>0.04</v>
      </c>
      <c r="JP52">
        <v>0.02</v>
      </c>
      <c r="JQ52">
        <v>0.02</v>
      </c>
      <c r="JR52">
        <v>3.09</v>
      </c>
      <c r="JS52">
        <v>1.35</v>
      </c>
      <c r="JT52">
        <v>1.52</v>
      </c>
      <c r="JU52">
        <v>3.08</v>
      </c>
      <c r="JV52">
        <v>2.4</v>
      </c>
    </row>
    <row r="53" spans="1:282" x14ac:dyDescent="0.25">
      <c r="A53">
        <v>400064</v>
      </c>
      <c r="B53" t="s">
        <v>1963</v>
      </c>
      <c r="C53" t="s">
        <v>1962</v>
      </c>
      <c r="D53" t="s">
        <v>3570</v>
      </c>
      <c r="E53" t="s">
        <v>3571</v>
      </c>
      <c r="F53" t="s">
        <v>1964</v>
      </c>
      <c r="G53" t="s">
        <v>1965</v>
      </c>
      <c r="H53" t="s">
        <v>1966</v>
      </c>
      <c r="I53" t="s">
        <v>3572</v>
      </c>
      <c r="J53" t="s">
        <v>10</v>
      </c>
      <c r="K53" t="s">
        <v>10</v>
      </c>
      <c r="L53" t="s">
        <v>525</v>
      </c>
      <c r="M53" t="s">
        <v>3405</v>
      </c>
      <c r="N53" t="s">
        <v>10</v>
      </c>
      <c r="O53" t="s">
        <v>535</v>
      </c>
      <c r="P53">
        <v>360</v>
      </c>
      <c r="Q53" t="s">
        <v>537</v>
      </c>
      <c r="R53" t="s">
        <v>536</v>
      </c>
      <c r="S53" t="s">
        <v>6525</v>
      </c>
      <c r="T53">
        <v>40</v>
      </c>
      <c r="U53">
        <v>1960</v>
      </c>
      <c r="V53" t="s">
        <v>531</v>
      </c>
      <c r="W53">
        <v>235</v>
      </c>
      <c r="X53">
        <v>362</v>
      </c>
      <c r="Y53">
        <v>65</v>
      </c>
      <c r="Z53" s="5" t="s">
        <v>563</v>
      </c>
      <c r="AA53" t="s">
        <v>535</v>
      </c>
      <c r="AB53" t="s">
        <v>533</v>
      </c>
      <c r="AC53" t="s">
        <v>533</v>
      </c>
      <c r="AD53" t="s">
        <v>564</v>
      </c>
      <c r="AE53">
        <v>72.3</v>
      </c>
      <c r="AF53">
        <v>63.5</v>
      </c>
      <c r="AG53">
        <v>55.9</v>
      </c>
      <c r="AH53">
        <v>6.5</v>
      </c>
      <c r="AI53" t="s">
        <v>3410</v>
      </c>
      <c r="AJ53">
        <v>192</v>
      </c>
      <c r="AK53">
        <v>5</v>
      </c>
      <c r="AL53">
        <v>125</v>
      </c>
      <c r="AM53">
        <v>3</v>
      </c>
      <c r="AN53">
        <v>43</v>
      </c>
      <c r="AO53">
        <v>1</v>
      </c>
      <c r="AP53">
        <v>1</v>
      </c>
      <c r="AQ53">
        <v>1</v>
      </c>
      <c r="AR53">
        <v>17</v>
      </c>
      <c r="AS53">
        <v>192</v>
      </c>
      <c r="AT53">
        <v>0</v>
      </c>
      <c r="AU53">
        <v>0.01</v>
      </c>
      <c r="AV53">
        <v>0</v>
      </c>
      <c r="AW53">
        <v>0</v>
      </c>
      <c r="AX53">
        <v>0</v>
      </c>
      <c r="AY53">
        <v>0.1</v>
      </c>
      <c r="AZ53">
        <v>0.04</v>
      </c>
      <c r="BA53">
        <v>3.5999999999999997E-2</v>
      </c>
      <c r="BB53">
        <v>0.05</v>
      </c>
      <c r="BC53">
        <v>0.03</v>
      </c>
      <c r="BD53">
        <v>0.16</v>
      </c>
      <c r="BE53">
        <v>0.18</v>
      </c>
      <c r="BF53">
        <v>0.27</v>
      </c>
      <c r="BG53">
        <v>0.18</v>
      </c>
      <c r="BH53">
        <v>0.26</v>
      </c>
      <c r="BI53">
        <v>0.19</v>
      </c>
      <c r="BJ53">
        <v>0.28000000000000003</v>
      </c>
      <c r="BK53">
        <v>0.26</v>
      </c>
      <c r="BL53">
        <v>0.01</v>
      </c>
      <c r="BM53">
        <v>0.01</v>
      </c>
      <c r="BN53">
        <v>0.03</v>
      </c>
      <c r="BO53">
        <v>0.01</v>
      </c>
      <c r="BP53">
        <v>0.01</v>
      </c>
      <c r="BQ53">
        <v>0.01</v>
      </c>
      <c r="BR53">
        <v>0.69</v>
      </c>
      <c r="BS53">
        <v>0.78</v>
      </c>
      <c r="BT53">
        <v>0.67</v>
      </c>
      <c r="BU53">
        <v>0.78</v>
      </c>
      <c r="BV53">
        <v>0.56000000000000005</v>
      </c>
      <c r="BW53">
        <v>0.46</v>
      </c>
      <c r="BX53">
        <v>3.66</v>
      </c>
      <c r="BY53">
        <v>3.73</v>
      </c>
      <c r="BZ53">
        <v>3.63</v>
      </c>
      <c r="CA53">
        <v>3.75</v>
      </c>
      <c r="CB53">
        <v>3.41</v>
      </c>
      <c r="CC53">
        <v>3.08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0.01</v>
      </c>
      <c r="CJ53">
        <v>7.0000000000000007E-2</v>
      </c>
      <c r="CK53">
        <v>0.09</v>
      </c>
      <c r="CL53">
        <v>0.06</v>
      </c>
      <c r="CM53">
        <v>0.03</v>
      </c>
      <c r="CN53">
        <v>0.03</v>
      </c>
      <c r="CO53">
        <v>0.05</v>
      </c>
      <c r="CP53">
        <v>0.03</v>
      </c>
      <c r="CQ53">
        <v>0.04</v>
      </c>
      <c r="CR53">
        <v>0.09</v>
      </c>
      <c r="CS53">
        <v>0.13</v>
      </c>
      <c r="CT53">
        <v>0.16</v>
      </c>
      <c r="CU53">
        <v>0.11</v>
      </c>
      <c r="CV53">
        <v>3.75</v>
      </c>
      <c r="CW53">
        <v>3.71</v>
      </c>
      <c r="CX53">
        <v>3.65</v>
      </c>
      <c r="CY53">
        <v>3.69</v>
      </c>
      <c r="CZ53">
        <v>3.68</v>
      </c>
      <c r="DA53">
        <v>3.47</v>
      </c>
      <c r="DB53">
        <v>3.26</v>
      </c>
      <c r="DC53">
        <v>3.14</v>
      </c>
      <c r="DD53">
        <v>3.3</v>
      </c>
      <c r="DE53">
        <v>0.19</v>
      </c>
      <c r="DF53">
        <v>0.23</v>
      </c>
      <c r="DG53">
        <v>0.26</v>
      </c>
      <c r="DH53">
        <v>0.24</v>
      </c>
      <c r="DI53">
        <v>0.24</v>
      </c>
      <c r="DJ53">
        <v>0.32</v>
      </c>
      <c r="DK53">
        <v>0.27</v>
      </c>
      <c r="DL53">
        <v>0.24</v>
      </c>
      <c r="DM53">
        <v>0.28000000000000003</v>
      </c>
      <c r="DN53">
        <v>0.02</v>
      </c>
      <c r="DO53">
        <v>0.02</v>
      </c>
      <c r="DP53">
        <v>0.01</v>
      </c>
      <c r="DQ53">
        <v>0.01</v>
      </c>
      <c r="DR53">
        <v>0.02</v>
      </c>
      <c r="DS53">
        <v>0.01</v>
      </c>
      <c r="DT53">
        <v>0.01</v>
      </c>
      <c r="DU53">
        <v>0.02</v>
      </c>
      <c r="DV53">
        <v>0.02</v>
      </c>
      <c r="DW53">
        <v>0.76</v>
      </c>
      <c r="DX53">
        <v>0.73</v>
      </c>
      <c r="DY53">
        <v>0.69</v>
      </c>
      <c r="DZ53">
        <v>0.72</v>
      </c>
      <c r="EA53">
        <v>0.7</v>
      </c>
      <c r="EB53">
        <v>0.56999999999999995</v>
      </c>
      <c r="EC53">
        <v>0.52</v>
      </c>
      <c r="ED53">
        <v>0.48</v>
      </c>
      <c r="EE53">
        <v>0.53</v>
      </c>
      <c r="EF53">
        <v>0.47</v>
      </c>
      <c r="EG53">
        <v>0.01</v>
      </c>
      <c r="EH53">
        <v>0.01</v>
      </c>
      <c r="EI53">
        <v>0.02</v>
      </c>
      <c r="EJ53">
        <v>0</v>
      </c>
      <c r="EK53">
        <v>0.03</v>
      </c>
      <c r="EL53">
        <v>0.06</v>
      </c>
      <c r="EM53">
        <v>0.03</v>
      </c>
      <c r="EN53">
        <v>0.02</v>
      </c>
      <c r="EO53">
        <v>0.3</v>
      </c>
      <c r="EP53">
        <v>0.1</v>
      </c>
      <c r="EQ53">
        <v>3.1E-2</v>
      </c>
      <c r="ER53">
        <v>0.13</v>
      </c>
      <c r="ES53">
        <v>7.2999999999999995E-2</v>
      </c>
      <c r="ET53">
        <v>0.11</v>
      </c>
      <c r="EU53">
        <v>0.1</v>
      </c>
      <c r="EV53">
        <v>0.09</v>
      </c>
      <c r="EW53">
        <v>0.1</v>
      </c>
      <c r="EX53">
        <v>8.8999999999999996E-2</v>
      </c>
      <c r="EY53">
        <v>0.34</v>
      </c>
      <c r="EZ53">
        <v>0.38</v>
      </c>
      <c r="FA53">
        <v>0.36</v>
      </c>
      <c r="FB53">
        <v>0.34</v>
      </c>
      <c r="FC53">
        <v>0.41</v>
      </c>
      <c r="FD53">
        <v>0.36</v>
      </c>
      <c r="FE53">
        <v>0.35</v>
      </c>
      <c r="FF53">
        <v>0.44</v>
      </c>
      <c r="FG53">
        <v>7.0000000000000007E-2</v>
      </c>
      <c r="FH53">
        <v>0.51</v>
      </c>
      <c r="FI53">
        <v>0.55000000000000004</v>
      </c>
      <c r="FJ53">
        <v>0.45</v>
      </c>
      <c r="FK53">
        <v>0.54</v>
      </c>
      <c r="FL53">
        <v>0.4</v>
      </c>
      <c r="FM53">
        <v>0.4</v>
      </c>
      <c r="FN53">
        <v>0.48</v>
      </c>
      <c r="FO53">
        <v>0.4</v>
      </c>
      <c r="FP53">
        <v>7.0000000000000007E-2</v>
      </c>
      <c r="FQ53">
        <v>0.04</v>
      </c>
      <c r="FR53">
        <v>0.04</v>
      </c>
      <c r="FS53">
        <v>0.05</v>
      </c>
      <c r="FT53">
        <v>0.05</v>
      </c>
      <c r="FU53">
        <v>0.06</v>
      </c>
      <c r="FV53">
        <v>0.08</v>
      </c>
      <c r="FW53">
        <v>0.05</v>
      </c>
      <c r="FX53">
        <v>0.05</v>
      </c>
      <c r="FY53">
        <v>1.75</v>
      </c>
      <c r="FZ53">
        <v>3.41</v>
      </c>
      <c r="GA53">
        <v>3.53</v>
      </c>
      <c r="GB53">
        <v>3.31</v>
      </c>
      <c r="GC53">
        <v>3.49</v>
      </c>
      <c r="GD53">
        <v>3.25</v>
      </c>
      <c r="GE53">
        <v>3.19</v>
      </c>
      <c r="GF53">
        <v>3.36</v>
      </c>
      <c r="GG53">
        <v>3.28</v>
      </c>
      <c r="GH53">
        <v>8.4499999999999993</v>
      </c>
      <c r="GI53">
        <v>0.01</v>
      </c>
      <c r="GJ53">
        <v>1.6E-2</v>
      </c>
      <c r="GK53">
        <v>5.0000000000000001E-3</v>
      </c>
      <c r="GL53">
        <v>0.01</v>
      </c>
      <c r="GM53">
        <v>0.04</v>
      </c>
      <c r="GN53">
        <v>0.03</v>
      </c>
      <c r="GO53">
        <v>0.06</v>
      </c>
      <c r="GP53">
        <v>0.19</v>
      </c>
      <c r="GQ53">
        <v>0.21</v>
      </c>
      <c r="GR53">
        <v>0.34</v>
      </c>
      <c r="GS53">
        <v>0.08</v>
      </c>
      <c r="GT53">
        <v>0.57999999999999996</v>
      </c>
      <c r="GU53">
        <v>0.53</v>
      </c>
      <c r="GV53">
        <v>0.17</v>
      </c>
      <c r="GW53">
        <v>0.11</v>
      </c>
      <c r="GX53">
        <v>0.13500000000000001</v>
      </c>
      <c r="GY53">
        <v>0.28000000000000003</v>
      </c>
      <c r="GZ53">
        <v>6.3E-2</v>
      </c>
      <c r="HA53">
        <v>9.4E-2</v>
      </c>
      <c r="HB53">
        <v>0.24</v>
      </c>
      <c r="HC53">
        <v>0.04</v>
      </c>
      <c r="HD53">
        <v>0.06</v>
      </c>
      <c r="HE53">
        <v>0.22</v>
      </c>
      <c r="HF53">
        <v>0.2</v>
      </c>
      <c r="HG53">
        <v>0.19</v>
      </c>
      <c r="HH53">
        <v>0.09</v>
      </c>
      <c r="HI53">
        <v>0</v>
      </c>
      <c r="HJ53">
        <v>0.03</v>
      </c>
      <c r="HK53">
        <v>0.03</v>
      </c>
      <c r="HL53">
        <v>0.08</v>
      </c>
      <c r="HM53">
        <v>0.1</v>
      </c>
      <c r="HN53">
        <v>0.02</v>
      </c>
      <c r="HO53">
        <v>0.38</v>
      </c>
      <c r="HP53">
        <v>0.24</v>
      </c>
      <c r="HQ53">
        <v>0.28999999999999998</v>
      </c>
      <c r="HR53">
        <v>0.08</v>
      </c>
      <c r="HS53">
        <v>0.43</v>
      </c>
      <c r="HT53">
        <v>0.37</v>
      </c>
      <c r="HU53">
        <v>0.52</v>
      </c>
      <c r="HV53">
        <v>0.31</v>
      </c>
      <c r="HW53">
        <v>0.37</v>
      </c>
      <c r="HX53">
        <v>0.13</v>
      </c>
      <c r="HY53">
        <v>0.31</v>
      </c>
      <c r="HZ53">
        <v>0.53</v>
      </c>
      <c r="IA53">
        <v>0.04</v>
      </c>
      <c r="IB53">
        <v>0.2</v>
      </c>
      <c r="IC53">
        <v>0.18</v>
      </c>
      <c r="ID53">
        <v>0.15</v>
      </c>
      <c r="IE53">
        <v>0.1</v>
      </c>
      <c r="IF53">
        <v>3.1E-2</v>
      </c>
      <c r="IG53">
        <v>0.01</v>
      </c>
      <c r="IH53">
        <v>0.15</v>
      </c>
      <c r="II53">
        <v>0.06</v>
      </c>
      <c r="IJ53">
        <v>0.48</v>
      </c>
      <c r="IK53">
        <v>0</v>
      </c>
      <c r="IL53">
        <v>0</v>
      </c>
      <c r="IM53">
        <v>0.06</v>
      </c>
      <c r="IN53">
        <v>7.0000000000000007E-2</v>
      </c>
      <c r="IO53">
        <v>0.06</v>
      </c>
      <c r="IP53">
        <v>0.08</v>
      </c>
      <c r="IQ53">
        <v>0.06</v>
      </c>
      <c r="IR53">
        <v>0.06</v>
      </c>
      <c r="IS53">
        <v>0.01</v>
      </c>
      <c r="IT53">
        <v>0.68</v>
      </c>
      <c r="IU53">
        <v>0.35</v>
      </c>
      <c r="IV53">
        <v>0.01</v>
      </c>
      <c r="IW53">
        <v>0.13</v>
      </c>
      <c r="IX53">
        <v>0.28999999999999998</v>
      </c>
      <c r="IY53">
        <v>0.2</v>
      </c>
      <c r="IZ53">
        <v>0.48</v>
      </c>
      <c r="JA53">
        <v>0.22</v>
      </c>
      <c r="JB53">
        <v>0.4</v>
      </c>
      <c r="JC53">
        <v>0.4</v>
      </c>
      <c r="JD53">
        <v>0.05</v>
      </c>
      <c r="JE53">
        <v>0.08</v>
      </c>
      <c r="JF53">
        <v>0.33</v>
      </c>
      <c r="JG53">
        <v>0.28000000000000003</v>
      </c>
      <c r="JH53">
        <v>0.26</v>
      </c>
      <c r="JI53">
        <v>0.03</v>
      </c>
      <c r="JJ53">
        <v>0.04</v>
      </c>
      <c r="JK53">
        <v>0.39</v>
      </c>
      <c r="JL53">
        <v>0.15</v>
      </c>
      <c r="JM53">
        <v>0.05</v>
      </c>
      <c r="JN53">
        <v>0.05</v>
      </c>
      <c r="JO53">
        <v>0.05</v>
      </c>
      <c r="JP53">
        <v>0.06</v>
      </c>
      <c r="JQ53">
        <v>0.05</v>
      </c>
      <c r="JR53">
        <v>2.96</v>
      </c>
      <c r="JS53">
        <v>1.39</v>
      </c>
      <c r="JT53">
        <v>1.8</v>
      </c>
      <c r="JU53">
        <v>3.17</v>
      </c>
      <c r="JV53">
        <v>2.46</v>
      </c>
    </row>
    <row r="54" spans="1:282" x14ac:dyDescent="0.25">
      <c r="A54">
        <v>400066</v>
      </c>
      <c r="B54" t="s">
        <v>372</v>
      </c>
      <c r="C54" t="s">
        <v>1967</v>
      </c>
      <c r="D54" t="s">
        <v>3573</v>
      </c>
      <c r="E54" t="s">
        <v>3574</v>
      </c>
      <c r="F54" t="s">
        <v>617</v>
      </c>
      <c r="G54" t="s">
        <v>618</v>
      </c>
      <c r="H54" t="s">
        <v>619</v>
      </c>
      <c r="I54" t="s">
        <v>3575</v>
      </c>
      <c r="J54" t="s">
        <v>10</v>
      </c>
      <c r="K54" t="s">
        <v>10</v>
      </c>
      <c r="L54" t="s">
        <v>525</v>
      </c>
      <c r="M54" t="s">
        <v>3399</v>
      </c>
      <c r="N54" t="s">
        <v>10</v>
      </c>
      <c r="O54" t="s">
        <v>535</v>
      </c>
      <c r="P54">
        <v>543</v>
      </c>
      <c r="Q54" t="s">
        <v>537</v>
      </c>
      <c r="R54" t="s">
        <v>536</v>
      </c>
      <c r="S54" t="s">
        <v>6525</v>
      </c>
      <c r="T54">
        <v>40</v>
      </c>
      <c r="U54">
        <v>1964</v>
      </c>
      <c r="V54" t="s">
        <v>531</v>
      </c>
      <c r="W54">
        <v>344</v>
      </c>
      <c r="X54">
        <v>527</v>
      </c>
      <c r="Y54">
        <v>65</v>
      </c>
      <c r="Z54" s="5" t="s">
        <v>563</v>
      </c>
      <c r="AA54" t="s">
        <v>535</v>
      </c>
      <c r="AB54" t="s">
        <v>533</v>
      </c>
      <c r="AC54" t="s">
        <v>533</v>
      </c>
      <c r="AD54" t="s">
        <v>564</v>
      </c>
      <c r="AE54">
        <v>70.3</v>
      </c>
      <c r="AF54">
        <v>67.2</v>
      </c>
      <c r="AG54">
        <v>46.4</v>
      </c>
      <c r="AH54">
        <v>6.5</v>
      </c>
      <c r="AI54" t="s">
        <v>3410</v>
      </c>
      <c r="AJ54">
        <v>284</v>
      </c>
      <c r="AK54">
        <v>5</v>
      </c>
      <c r="AL54">
        <v>255</v>
      </c>
      <c r="AM54">
        <v>1</v>
      </c>
      <c r="AN54">
        <v>6</v>
      </c>
      <c r="AO54">
        <v>1</v>
      </c>
      <c r="AQ54">
        <v>5</v>
      </c>
      <c r="AR54">
        <v>13</v>
      </c>
      <c r="AS54">
        <v>284</v>
      </c>
      <c r="AT54">
        <v>0</v>
      </c>
      <c r="AU54">
        <v>0</v>
      </c>
      <c r="AV54">
        <v>0.01</v>
      </c>
      <c r="AW54">
        <v>0</v>
      </c>
      <c r="AX54">
        <v>0.01</v>
      </c>
      <c r="AY54">
        <v>0.08</v>
      </c>
      <c r="AZ54">
        <v>0.02</v>
      </c>
      <c r="BA54">
        <v>5.6000000000000001E-2</v>
      </c>
      <c r="BB54">
        <v>0.08</v>
      </c>
      <c r="BC54">
        <v>0.03</v>
      </c>
      <c r="BD54">
        <v>0.1</v>
      </c>
      <c r="BE54">
        <v>0.19</v>
      </c>
      <c r="BF54">
        <v>0.28999999999999998</v>
      </c>
      <c r="BG54">
        <v>0.25</v>
      </c>
      <c r="BH54">
        <v>0.34</v>
      </c>
      <c r="BI54">
        <v>0.18</v>
      </c>
      <c r="BJ54">
        <v>0.28000000000000003</v>
      </c>
      <c r="BK54">
        <v>0.3</v>
      </c>
      <c r="BL54">
        <v>0</v>
      </c>
      <c r="BM54">
        <v>0</v>
      </c>
      <c r="BN54">
        <v>0.02</v>
      </c>
      <c r="BO54">
        <v>0.01</v>
      </c>
      <c r="BP54">
        <v>0.01</v>
      </c>
      <c r="BQ54">
        <v>0.04</v>
      </c>
      <c r="BR54">
        <v>0.68</v>
      </c>
      <c r="BS54">
        <v>0.69</v>
      </c>
      <c r="BT54">
        <v>0.56000000000000005</v>
      </c>
      <c r="BU54">
        <v>0.78</v>
      </c>
      <c r="BV54">
        <v>0.61</v>
      </c>
      <c r="BW54">
        <v>0.39</v>
      </c>
      <c r="BX54">
        <v>3.66</v>
      </c>
      <c r="BY54">
        <v>3.63</v>
      </c>
      <c r="BZ54">
        <v>3.47</v>
      </c>
      <c r="CA54">
        <v>3.75</v>
      </c>
      <c r="CB54">
        <v>3.49</v>
      </c>
      <c r="CC54">
        <v>3.04</v>
      </c>
      <c r="CD54">
        <v>7.0000000000000001E-3</v>
      </c>
      <c r="CE54">
        <v>1.4E-2</v>
      </c>
      <c r="CF54">
        <v>1.4E-2</v>
      </c>
      <c r="CG54">
        <v>1.4E-2</v>
      </c>
      <c r="CH54">
        <v>1.0999999999999999E-2</v>
      </c>
      <c r="CI54">
        <v>0.01</v>
      </c>
      <c r="CJ54">
        <v>0.01</v>
      </c>
      <c r="CK54">
        <v>0.05</v>
      </c>
      <c r="CL54">
        <v>0.06</v>
      </c>
      <c r="CM54">
        <v>0.01</v>
      </c>
      <c r="CN54">
        <v>0.02</v>
      </c>
      <c r="CO54">
        <v>0.04</v>
      </c>
      <c r="CP54">
        <v>0.03</v>
      </c>
      <c r="CQ54">
        <v>0.03</v>
      </c>
      <c r="CR54">
        <v>7.0000000000000007E-2</v>
      </c>
      <c r="CS54">
        <v>0.17</v>
      </c>
      <c r="CT54">
        <v>0.18</v>
      </c>
      <c r="CU54">
        <v>0.11</v>
      </c>
      <c r="CV54">
        <v>3.78</v>
      </c>
      <c r="CW54">
        <v>3.68</v>
      </c>
      <c r="CX54">
        <v>3.62</v>
      </c>
      <c r="CY54">
        <v>3.71</v>
      </c>
      <c r="CZ54">
        <v>3.63</v>
      </c>
      <c r="DA54">
        <v>3.44</v>
      </c>
      <c r="DB54">
        <v>3.29</v>
      </c>
      <c r="DC54">
        <v>3.26</v>
      </c>
      <c r="DD54">
        <v>3.31</v>
      </c>
      <c r="DE54">
        <v>0.18</v>
      </c>
      <c r="DF54">
        <v>0.23</v>
      </c>
      <c r="DG54">
        <v>0.25</v>
      </c>
      <c r="DH54">
        <v>0.18</v>
      </c>
      <c r="DI54">
        <v>0.27</v>
      </c>
      <c r="DJ54">
        <v>0.35</v>
      </c>
      <c r="DK54">
        <v>0.32</v>
      </c>
      <c r="DL54">
        <v>0.22</v>
      </c>
      <c r="DM54">
        <v>0.28999999999999998</v>
      </c>
      <c r="DN54">
        <v>0.02</v>
      </c>
      <c r="DO54">
        <v>0.02</v>
      </c>
      <c r="DP54">
        <v>0.02</v>
      </c>
      <c r="DQ54">
        <v>0.03</v>
      </c>
      <c r="DR54">
        <v>0.02</v>
      </c>
      <c r="DS54">
        <v>0.04</v>
      </c>
      <c r="DT54">
        <v>0.02</v>
      </c>
      <c r="DU54">
        <v>0.02</v>
      </c>
      <c r="DV54">
        <v>0.03</v>
      </c>
      <c r="DW54">
        <v>0.79</v>
      </c>
      <c r="DX54">
        <v>0.72</v>
      </c>
      <c r="DY54">
        <v>0.67</v>
      </c>
      <c r="DZ54">
        <v>0.75</v>
      </c>
      <c r="EA54">
        <v>0.67</v>
      </c>
      <c r="EB54">
        <v>0.52</v>
      </c>
      <c r="EC54">
        <v>0.48</v>
      </c>
      <c r="ED54">
        <v>0.53</v>
      </c>
      <c r="EE54">
        <v>0.52</v>
      </c>
      <c r="EF54">
        <v>0.39</v>
      </c>
      <c r="EG54">
        <v>0.02</v>
      </c>
      <c r="EH54">
        <v>0.01</v>
      </c>
      <c r="EI54">
        <v>0.04</v>
      </c>
      <c r="EJ54">
        <v>0.02</v>
      </c>
      <c r="EK54">
        <v>0.02</v>
      </c>
      <c r="EL54">
        <v>0.09</v>
      </c>
      <c r="EM54">
        <v>0.02</v>
      </c>
      <c r="EN54">
        <v>0.02</v>
      </c>
      <c r="EO54">
        <v>0.32</v>
      </c>
      <c r="EP54">
        <v>0.11</v>
      </c>
      <c r="EQ54">
        <v>7.3999999999999996E-2</v>
      </c>
      <c r="ER54">
        <v>0.15</v>
      </c>
      <c r="ES54">
        <v>5.2999999999999999E-2</v>
      </c>
      <c r="ET54">
        <v>0.14000000000000001</v>
      </c>
      <c r="EU54">
        <v>0.15</v>
      </c>
      <c r="EV54">
        <v>0.11</v>
      </c>
      <c r="EW54">
        <v>0.16</v>
      </c>
      <c r="EX54">
        <v>0.113</v>
      </c>
      <c r="EY54">
        <v>0.43</v>
      </c>
      <c r="EZ54">
        <v>0.42</v>
      </c>
      <c r="FA54">
        <v>0.36</v>
      </c>
      <c r="FB54">
        <v>0.34</v>
      </c>
      <c r="FC54">
        <v>0.39</v>
      </c>
      <c r="FD54">
        <v>0.33</v>
      </c>
      <c r="FE54">
        <v>0.37</v>
      </c>
      <c r="FF54">
        <v>0.49</v>
      </c>
      <c r="FG54">
        <v>0.11</v>
      </c>
      <c r="FH54">
        <v>0.4</v>
      </c>
      <c r="FI54">
        <v>0.44</v>
      </c>
      <c r="FJ54">
        <v>0.4</v>
      </c>
      <c r="FK54">
        <v>0.53</v>
      </c>
      <c r="FL54">
        <v>0.39</v>
      </c>
      <c r="FM54">
        <v>0.32</v>
      </c>
      <c r="FN54">
        <v>0.45</v>
      </c>
      <c r="FO54">
        <v>0.3</v>
      </c>
      <c r="FP54">
        <v>0.06</v>
      </c>
      <c r="FQ54">
        <v>0.05</v>
      </c>
      <c r="FR54">
        <v>0.06</v>
      </c>
      <c r="FS54">
        <v>0.05</v>
      </c>
      <c r="FT54">
        <v>0.06</v>
      </c>
      <c r="FU54">
        <v>0.05</v>
      </c>
      <c r="FV54">
        <v>0.11</v>
      </c>
      <c r="FW54">
        <v>0.05</v>
      </c>
      <c r="FX54">
        <v>0.04</v>
      </c>
      <c r="FY54">
        <v>1.94</v>
      </c>
      <c r="FZ54">
        <v>3.27</v>
      </c>
      <c r="GA54">
        <v>3.38</v>
      </c>
      <c r="GB54">
        <v>3.18</v>
      </c>
      <c r="GC54">
        <v>3.46</v>
      </c>
      <c r="GD54">
        <v>3.22</v>
      </c>
      <c r="GE54">
        <v>2.98</v>
      </c>
      <c r="GF54">
        <v>3.32</v>
      </c>
      <c r="GG54">
        <v>3.1</v>
      </c>
      <c r="GH54">
        <v>8</v>
      </c>
      <c r="GI54">
        <v>0.02</v>
      </c>
      <c r="GJ54">
        <v>1.0999999999999999E-2</v>
      </c>
      <c r="GK54">
        <v>1.4E-2</v>
      </c>
      <c r="GL54">
        <v>0.02</v>
      </c>
      <c r="GM54">
        <v>7.0000000000000007E-2</v>
      </c>
      <c r="GN54">
        <v>0.06</v>
      </c>
      <c r="GO54">
        <v>0.1</v>
      </c>
      <c r="GP54">
        <v>0.18</v>
      </c>
      <c r="GQ54">
        <v>0.15</v>
      </c>
      <c r="GR54">
        <v>0.32</v>
      </c>
      <c r="GS54">
        <v>0.06</v>
      </c>
      <c r="GT54">
        <v>0.6</v>
      </c>
      <c r="GU54">
        <v>0.6</v>
      </c>
      <c r="GV54">
        <v>0.18</v>
      </c>
      <c r="GW54">
        <v>0.11</v>
      </c>
      <c r="GX54">
        <v>0.151</v>
      </c>
      <c r="GY54">
        <v>0.24</v>
      </c>
      <c r="GZ54">
        <v>8.7999999999999995E-2</v>
      </c>
      <c r="HA54">
        <v>7.0000000000000007E-2</v>
      </c>
      <c r="HB54">
        <v>0.3</v>
      </c>
      <c r="HC54">
        <v>0.04</v>
      </c>
      <c r="HD54">
        <v>0.04</v>
      </c>
      <c r="HE54">
        <v>0.21</v>
      </c>
      <c r="HF54">
        <v>0.16</v>
      </c>
      <c r="HG54">
        <v>0.14000000000000001</v>
      </c>
      <c r="HH54">
        <v>7.0000000000000007E-2</v>
      </c>
      <c r="HI54">
        <v>0.02</v>
      </c>
      <c r="HJ54">
        <v>0.02</v>
      </c>
      <c r="HK54">
        <v>7.0000000000000007E-2</v>
      </c>
      <c r="HL54">
        <v>0.12</v>
      </c>
      <c r="HM54">
        <v>0.06</v>
      </c>
      <c r="HN54">
        <v>0.01</v>
      </c>
      <c r="HO54">
        <v>0.42</v>
      </c>
      <c r="HP54">
        <v>0.28000000000000003</v>
      </c>
      <c r="HQ54">
        <v>0.26</v>
      </c>
      <c r="HR54">
        <v>0.28999999999999998</v>
      </c>
      <c r="HS54">
        <v>0.45</v>
      </c>
      <c r="HT54">
        <v>0.41</v>
      </c>
      <c r="HU54">
        <v>0.39</v>
      </c>
      <c r="HV54">
        <v>0.36</v>
      </c>
      <c r="HW54">
        <v>0.23</v>
      </c>
      <c r="HX54">
        <v>0.19</v>
      </c>
      <c r="HY54">
        <v>0.28000000000000003</v>
      </c>
      <c r="HZ54">
        <v>0.43</v>
      </c>
      <c r="IA54">
        <v>0.09</v>
      </c>
      <c r="IB54">
        <v>0.22</v>
      </c>
      <c r="IC54">
        <v>0.24</v>
      </c>
      <c r="ID54">
        <v>0.18</v>
      </c>
      <c r="IE54">
        <v>0.12</v>
      </c>
      <c r="IF54">
        <v>0.06</v>
      </c>
      <c r="IG54">
        <v>1.7999999999999999E-2</v>
      </c>
      <c r="IH54">
        <v>0.04</v>
      </c>
      <c r="II54">
        <v>0.11</v>
      </c>
      <c r="IJ54">
        <v>0.13</v>
      </c>
      <c r="IK54">
        <v>1.4E-2</v>
      </c>
      <c r="IL54">
        <v>1.0999999999999999E-2</v>
      </c>
      <c r="IM54">
        <v>0.06</v>
      </c>
      <c r="IN54">
        <v>0.08</v>
      </c>
      <c r="IO54">
        <v>0.08</v>
      </c>
      <c r="IP54">
        <v>0.09</v>
      </c>
      <c r="IQ54">
        <v>0.08</v>
      </c>
      <c r="IR54">
        <v>7.0000000000000007E-2</v>
      </c>
      <c r="IS54">
        <v>0.01</v>
      </c>
      <c r="IT54">
        <v>0.7</v>
      </c>
      <c r="IU54">
        <v>0.56000000000000005</v>
      </c>
      <c r="IV54">
        <v>0.01</v>
      </c>
      <c r="IW54">
        <v>0.14000000000000001</v>
      </c>
      <c r="IX54">
        <v>0.28000000000000003</v>
      </c>
      <c r="IY54">
        <v>0.18</v>
      </c>
      <c r="IZ54">
        <v>0.3</v>
      </c>
      <c r="JA54">
        <v>0.2</v>
      </c>
      <c r="JB54">
        <v>0.38</v>
      </c>
      <c r="JC54">
        <v>0.4</v>
      </c>
      <c r="JD54">
        <v>0.05</v>
      </c>
      <c r="JE54">
        <v>0.06</v>
      </c>
      <c r="JF54">
        <v>0.36</v>
      </c>
      <c r="JG54">
        <v>0.26</v>
      </c>
      <c r="JH54">
        <v>0.27</v>
      </c>
      <c r="JI54">
        <v>0.04</v>
      </c>
      <c r="JJ54">
        <v>0.04</v>
      </c>
      <c r="JK54">
        <v>0.37</v>
      </c>
      <c r="JL54">
        <v>0.18</v>
      </c>
      <c r="JM54">
        <v>0.05</v>
      </c>
      <c r="JN54">
        <v>0.04</v>
      </c>
      <c r="JO54">
        <v>0.05</v>
      </c>
      <c r="JP54">
        <v>0.05</v>
      </c>
      <c r="JQ54">
        <v>0.04</v>
      </c>
      <c r="JR54">
        <v>2.97</v>
      </c>
      <c r="JS54">
        <v>1.4</v>
      </c>
      <c r="JT54">
        <v>1.55</v>
      </c>
      <c r="JU54">
        <v>3.15</v>
      </c>
      <c r="JV54">
        <v>2.5</v>
      </c>
    </row>
    <row r="55" spans="1:282" x14ac:dyDescent="0.25">
      <c r="A55">
        <v>400067</v>
      </c>
      <c r="B55" t="s">
        <v>1969</v>
      </c>
      <c r="C55" t="s">
        <v>1968</v>
      </c>
      <c r="D55" t="s">
        <v>3566</v>
      </c>
      <c r="E55" t="s">
        <v>3567</v>
      </c>
      <c r="F55" t="s">
        <v>1970</v>
      </c>
      <c r="G55" t="s">
        <v>1971</v>
      </c>
      <c r="H55" t="s">
        <v>1972</v>
      </c>
      <c r="I55" t="s">
        <v>3576</v>
      </c>
      <c r="J55" t="s">
        <v>10</v>
      </c>
      <c r="K55" t="s">
        <v>10</v>
      </c>
      <c r="L55" t="s">
        <v>525</v>
      </c>
      <c r="M55" t="s">
        <v>3405</v>
      </c>
      <c r="N55" t="s">
        <v>10</v>
      </c>
      <c r="O55" t="s">
        <v>543</v>
      </c>
      <c r="P55">
        <v>1</v>
      </c>
      <c r="Q55" t="s">
        <v>530</v>
      </c>
      <c r="R55" t="s">
        <v>621</v>
      </c>
      <c r="S55" t="s">
        <v>6525</v>
      </c>
      <c r="T55">
        <v>45</v>
      </c>
      <c r="U55">
        <v>1963</v>
      </c>
      <c r="V55" t="s">
        <v>531</v>
      </c>
      <c r="Z55" s="5" t="s">
        <v>10</v>
      </c>
      <c r="AA55" t="s">
        <v>10</v>
      </c>
      <c r="AB55" t="s">
        <v>10</v>
      </c>
      <c r="AC55" t="s">
        <v>10</v>
      </c>
      <c r="AD55" t="s">
        <v>10</v>
      </c>
      <c r="AI55" t="s">
        <v>10</v>
      </c>
      <c r="AJ55">
        <v>98</v>
      </c>
      <c r="AK55">
        <v>1</v>
      </c>
      <c r="AL55">
        <v>93</v>
      </c>
      <c r="AQ55">
        <v>4</v>
      </c>
      <c r="AR55">
        <v>2</v>
      </c>
      <c r="AS55">
        <v>98</v>
      </c>
      <c r="AT55">
        <v>0.03</v>
      </c>
      <c r="AU55">
        <v>0.03</v>
      </c>
      <c r="AV55">
        <v>0.02</v>
      </c>
      <c r="AW55">
        <v>0</v>
      </c>
      <c r="AX55">
        <v>0.04</v>
      </c>
      <c r="AY55">
        <v>0.1</v>
      </c>
      <c r="AZ55">
        <v>7.0000000000000007E-2</v>
      </c>
      <c r="BA55">
        <v>6.0999999999999999E-2</v>
      </c>
      <c r="BB55">
        <v>7.0000000000000007E-2</v>
      </c>
      <c r="BC55">
        <v>0.04</v>
      </c>
      <c r="BD55">
        <v>0.12</v>
      </c>
      <c r="BE55">
        <v>0.24</v>
      </c>
      <c r="BF55">
        <v>0.3</v>
      </c>
      <c r="BG55">
        <v>0.27</v>
      </c>
      <c r="BH55">
        <v>0.38</v>
      </c>
      <c r="BI55">
        <v>0.15</v>
      </c>
      <c r="BJ55">
        <v>0.32</v>
      </c>
      <c r="BK55">
        <v>0.28000000000000003</v>
      </c>
      <c r="BL55">
        <v>0</v>
      </c>
      <c r="BM55">
        <v>0</v>
      </c>
      <c r="BN55">
        <v>0.01</v>
      </c>
      <c r="BO55">
        <v>0.01</v>
      </c>
      <c r="BP55">
        <v>0.06</v>
      </c>
      <c r="BQ55">
        <v>0.02</v>
      </c>
      <c r="BR55">
        <v>0.6</v>
      </c>
      <c r="BS55">
        <v>0.64</v>
      </c>
      <c r="BT55">
        <v>0.52</v>
      </c>
      <c r="BU55">
        <v>0.8</v>
      </c>
      <c r="BV55">
        <v>0.46</v>
      </c>
      <c r="BW55">
        <v>0.36</v>
      </c>
      <c r="BX55">
        <v>3.47</v>
      </c>
      <c r="BY55">
        <v>3.52</v>
      </c>
      <c r="BZ55">
        <v>3.41</v>
      </c>
      <c r="CA55">
        <v>3.76</v>
      </c>
      <c r="CB55">
        <v>3.27</v>
      </c>
      <c r="CC55">
        <v>2.91</v>
      </c>
      <c r="CD55">
        <v>0.02</v>
      </c>
      <c r="CE55">
        <v>0.01</v>
      </c>
      <c r="CF55">
        <v>0.02</v>
      </c>
      <c r="CG55">
        <v>4.1000000000000002E-2</v>
      </c>
      <c r="CH55">
        <v>0.01</v>
      </c>
      <c r="CI55">
        <v>7.0000000000000007E-2</v>
      </c>
      <c r="CJ55">
        <v>0.03</v>
      </c>
      <c r="CK55">
        <v>0.11</v>
      </c>
      <c r="CL55">
        <v>0.09</v>
      </c>
      <c r="CM55">
        <v>0.02</v>
      </c>
      <c r="CN55">
        <v>0.04</v>
      </c>
      <c r="CO55">
        <v>0.06</v>
      </c>
      <c r="CP55">
        <v>0.03</v>
      </c>
      <c r="CQ55">
        <v>7.0000000000000007E-2</v>
      </c>
      <c r="CR55">
        <v>0.06</v>
      </c>
      <c r="CS55">
        <v>0.13</v>
      </c>
      <c r="CT55">
        <v>0.13</v>
      </c>
      <c r="CU55">
        <v>0.12</v>
      </c>
      <c r="CV55">
        <v>3.65</v>
      </c>
      <c r="CW55">
        <v>3.61</v>
      </c>
      <c r="CX55">
        <v>3.51</v>
      </c>
      <c r="CY55">
        <v>3.5</v>
      </c>
      <c r="CZ55">
        <v>3.5</v>
      </c>
      <c r="DA55">
        <v>3.22</v>
      </c>
      <c r="DB55">
        <v>3.33</v>
      </c>
      <c r="DC55">
        <v>3.18</v>
      </c>
      <c r="DD55">
        <v>3.07</v>
      </c>
      <c r="DE55">
        <v>0.24</v>
      </c>
      <c r="DF55">
        <v>0.28000000000000003</v>
      </c>
      <c r="DG55">
        <v>0.3</v>
      </c>
      <c r="DH55">
        <v>0.31</v>
      </c>
      <c r="DI55">
        <v>0.32</v>
      </c>
      <c r="DJ55">
        <v>0.44</v>
      </c>
      <c r="DK55">
        <v>0.31</v>
      </c>
      <c r="DL55">
        <v>0.19</v>
      </c>
      <c r="DM55">
        <v>0.39</v>
      </c>
      <c r="DN55">
        <v>0.01</v>
      </c>
      <c r="DO55">
        <v>0</v>
      </c>
      <c r="DP55">
        <v>0.02</v>
      </c>
      <c r="DQ55">
        <v>0.02</v>
      </c>
      <c r="DR55">
        <v>0.02</v>
      </c>
      <c r="DS55">
        <v>0.01</v>
      </c>
      <c r="DT55">
        <v>0.01</v>
      </c>
      <c r="DU55">
        <v>0.03</v>
      </c>
      <c r="DV55">
        <v>0.02</v>
      </c>
      <c r="DW55">
        <v>0.7</v>
      </c>
      <c r="DX55">
        <v>0.67</v>
      </c>
      <c r="DY55">
        <v>0.6</v>
      </c>
      <c r="DZ55">
        <v>0.6</v>
      </c>
      <c r="EA55">
        <v>0.57999999999999996</v>
      </c>
      <c r="EB55">
        <v>0.42</v>
      </c>
      <c r="EC55">
        <v>0.52</v>
      </c>
      <c r="ED55">
        <v>0.53</v>
      </c>
      <c r="EE55">
        <v>0.38</v>
      </c>
      <c r="EF55">
        <v>0.48</v>
      </c>
      <c r="EG55">
        <v>0.03</v>
      </c>
      <c r="EH55">
        <v>0.04</v>
      </c>
      <c r="EI55">
        <v>0.06</v>
      </c>
      <c r="EJ55">
        <v>0.03</v>
      </c>
      <c r="EK55">
        <v>0.05</v>
      </c>
      <c r="EL55">
        <v>0.11</v>
      </c>
      <c r="EM55">
        <v>0.04</v>
      </c>
      <c r="EN55">
        <v>0.05</v>
      </c>
      <c r="EO55">
        <v>0.34</v>
      </c>
      <c r="EP55">
        <v>0.11</v>
      </c>
      <c r="EQ55">
        <v>8.2000000000000003E-2</v>
      </c>
      <c r="ER55">
        <v>0.16</v>
      </c>
      <c r="ES55">
        <v>0.10199999999999999</v>
      </c>
      <c r="ET55">
        <v>0.14000000000000001</v>
      </c>
      <c r="EU55">
        <v>0.23</v>
      </c>
      <c r="EV55">
        <v>0.13</v>
      </c>
      <c r="EW55">
        <v>0.19</v>
      </c>
      <c r="EX55">
        <v>9.1999999999999998E-2</v>
      </c>
      <c r="EY55">
        <v>0.47</v>
      </c>
      <c r="EZ55">
        <v>0.41</v>
      </c>
      <c r="FA55">
        <v>0.45</v>
      </c>
      <c r="FB55">
        <v>0.47</v>
      </c>
      <c r="FC55">
        <v>0.45</v>
      </c>
      <c r="FD55">
        <v>0.35</v>
      </c>
      <c r="FE55">
        <v>0.41</v>
      </c>
      <c r="FF55">
        <v>0.48</v>
      </c>
      <c r="FG55">
        <v>7.0000000000000007E-2</v>
      </c>
      <c r="FH55">
        <v>0.38</v>
      </c>
      <c r="FI55">
        <v>0.45</v>
      </c>
      <c r="FJ55">
        <v>0.32</v>
      </c>
      <c r="FK55">
        <v>0.39</v>
      </c>
      <c r="FL55">
        <v>0.36</v>
      </c>
      <c r="FM55">
        <v>0.3</v>
      </c>
      <c r="FN55">
        <v>0.42</v>
      </c>
      <c r="FO55">
        <v>0.26</v>
      </c>
      <c r="FP55">
        <v>0.02</v>
      </c>
      <c r="FQ55">
        <v>0.01</v>
      </c>
      <c r="FR55">
        <v>0.02</v>
      </c>
      <c r="FS55">
        <v>0.01</v>
      </c>
      <c r="FT55">
        <v>0.01</v>
      </c>
      <c r="FU55">
        <v>0</v>
      </c>
      <c r="FV55">
        <v>0.01</v>
      </c>
      <c r="FW55">
        <v>0</v>
      </c>
      <c r="FX55">
        <v>0.02</v>
      </c>
      <c r="FY55">
        <v>1.75</v>
      </c>
      <c r="FZ55">
        <v>3.21</v>
      </c>
      <c r="GA55">
        <v>3.29</v>
      </c>
      <c r="GB55">
        <v>3.03</v>
      </c>
      <c r="GC55">
        <v>3.23</v>
      </c>
      <c r="GD55">
        <v>3.11</v>
      </c>
      <c r="GE55">
        <v>2.84</v>
      </c>
      <c r="GF55">
        <v>3.2</v>
      </c>
      <c r="GG55">
        <v>2.96</v>
      </c>
      <c r="GH55">
        <v>7.63</v>
      </c>
      <c r="GI55">
        <v>7.0000000000000007E-2</v>
      </c>
      <c r="GJ55">
        <v>0</v>
      </c>
      <c r="GK55">
        <v>0.02</v>
      </c>
      <c r="GL55">
        <v>0.02</v>
      </c>
      <c r="GM55">
        <v>7.0000000000000007E-2</v>
      </c>
      <c r="GN55">
        <v>0.02</v>
      </c>
      <c r="GO55">
        <v>0.16</v>
      </c>
      <c r="GP55">
        <v>0.16</v>
      </c>
      <c r="GQ55">
        <v>0.18</v>
      </c>
      <c r="GR55">
        <v>0.28000000000000003</v>
      </c>
      <c r="GS55">
        <v>0.01</v>
      </c>
      <c r="GT55">
        <v>0.65</v>
      </c>
      <c r="GU55">
        <v>0.56000000000000005</v>
      </c>
      <c r="GV55">
        <v>0.28999999999999998</v>
      </c>
      <c r="GW55">
        <v>0.08</v>
      </c>
      <c r="GX55">
        <v>0.153</v>
      </c>
      <c r="GY55">
        <v>0.18</v>
      </c>
      <c r="GZ55">
        <v>7.0999999999999994E-2</v>
      </c>
      <c r="HA55">
        <v>9.1999999999999998E-2</v>
      </c>
      <c r="HB55">
        <v>0.31</v>
      </c>
      <c r="HC55">
        <v>0.05</v>
      </c>
      <c r="HD55">
        <v>7.0000000000000007E-2</v>
      </c>
      <c r="HE55">
        <v>0.18</v>
      </c>
      <c r="HF55">
        <v>0.14000000000000001</v>
      </c>
      <c r="HG55">
        <v>0.12</v>
      </c>
      <c r="HH55">
        <v>0.04</v>
      </c>
      <c r="HI55">
        <v>0.01</v>
      </c>
      <c r="HJ55">
        <v>0.04</v>
      </c>
      <c r="HK55">
        <v>7.0000000000000007E-2</v>
      </c>
      <c r="HL55">
        <v>0.03</v>
      </c>
      <c r="HM55">
        <v>0.14000000000000001</v>
      </c>
      <c r="HN55">
        <v>0.11</v>
      </c>
      <c r="HO55">
        <v>0.51</v>
      </c>
      <c r="HP55">
        <v>0.31</v>
      </c>
      <c r="HQ55">
        <v>0.26</v>
      </c>
      <c r="HR55">
        <v>0.32</v>
      </c>
      <c r="HS55">
        <v>0.47</v>
      </c>
      <c r="HT55">
        <v>0.47</v>
      </c>
      <c r="HU55">
        <v>0.34</v>
      </c>
      <c r="HV55">
        <v>0.2</v>
      </c>
      <c r="HW55">
        <v>0.14000000000000001</v>
      </c>
      <c r="HX55">
        <v>0.34</v>
      </c>
      <c r="HY55">
        <v>0.26</v>
      </c>
      <c r="HZ55">
        <v>0.34</v>
      </c>
      <c r="IA55">
        <v>0.13</v>
      </c>
      <c r="IB55">
        <v>0.26</v>
      </c>
      <c r="IC55">
        <v>0.26</v>
      </c>
      <c r="ID55">
        <v>0.21</v>
      </c>
      <c r="IE55">
        <v>0.1</v>
      </c>
      <c r="IF55">
        <v>7.0999999999999994E-2</v>
      </c>
      <c r="IG55">
        <v>0.01</v>
      </c>
      <c r="IH55">
        <v>0.18</v>
      </c>
      <c r="II55">
        <v>0.27</v>
      </c>
      <c r="IJ55">
        <v>0.1</v>
      </c>
      <c r="IK55">
        <v>0.02</v>
      </c>
      <c r="IL55">
        <v>0.01</v>
      </c>
      <c r="IM55">
        <v>0</v>
      </c>
      <c r="IN55">
        <v>0.01</v>
      </c>
      <c r="IO55">
        <v>0.01</v>
      </c>
      <c r="IP55">
        <v>0</v>
      </c>
      <c r="IQ55">
        <v>0.01</v>
      </c>
      <c r="IR55">
        <v>0</v>
      </c>
      <c r="IS55">
        <v>0.01</v>
      </c>
      <c r="IT55">
        <v>0.68</v>
      </c>
      <c r="IU55">
        <v>0.42</v>
      </c>
      <c r="IV55">
        <v>0.01</v>
      </c>
      <c r="IW55">
        <v>0.14000000000000001</v>
      </c>
      <c r="IX55">
        <v>0.23</v>
      </c>
      <c r="IY55">
        <v>0.21</v>
      </c>
      <c r="IZ55">
        <v>0.34</v>
      </c>
      <c r="JA55">
        <v>0.12</v>
      </c>
      <c r="JB55">
        <v>0.33</v>
      </c>
      <c r="JC55">
        <v>0.45</v>
      </c>
      <c r="JD55">
        <v>0.03</v>
      </c>
      <c r="JE55">
        <v>0.16</v>
      </c>
      <c r="JF55">
        <v>0.36</v>
      </c>
      <c r="JG55">
        <v>0.36</v>
      </c>
      <c r="JH55">
        <v>0.31</v>
      </c>
      <c r="JI55">
        <v>7.0000000000000007E-2</v>
      </c>
      <c r="JJ55">
        <v>0.06</v>
      </c>
      <c r="JK55">
        <v>0.5</v>
      </c>
      <c r="JL55">
        <v>0.17</v>
      </c>
      <c r="JM55">
        <v>0</v>
      </c>
      <c r="JN55">
        <v>0</v>
      </c>
      <c r="JO55">
        <v>0.02</v>
      </c>
      <c r="JP55">
        <v>0.01</v>
      </c>
      <c r="JQ55">
        <v>0</v>
      </c>
      <c r="JR55">
        <v>3.05</v>
      </c>
      <c r="JS55">
        <v>1.49</v>
      </c>
      <c r="JT55">
        <v>1.86</v>
      </c>
      <c r="JU55">
        <v>3.36</v>
      </c>
      <c r="JV55">
        <v>2.56</v>
      </c>
    </row>
    <row r="56" spans="1:282" x14ac:dyDescent="0.25">
      <c r="A56">
        <v>400068</v>
      </c>
      <c r="B56" t="s">
        <v>1974</v>
      </c>
      <c r="C56" t="s">
        <v>1973</v>
      </c>
      <c r="D56" t="s">
        <v>3577</v>
      </c>
      <c r="E56" t="s">
        <v>3578</v>
      </c>
      <c r="F56" t="s">
        <v>1975</v>
      </c>
      <c r="G56" t="s">
        <v>1976</v>
      </c>
      <c r="H56" t="s">
        <v>1977</v>
      </c>
      <c r="I56" t="s">
        <v>3579</v>
      </c>
      <c r="J56" t="s">
        <v>10</v>
      </c>
      <c r="K56" t="s">
        <v>10</v>
      </c>
      <c r="L56" t="s">
        <v>556</v>
      </c>
      <c r="M56" t="s">
        <v>3399</v>
      </c>
      <c r="N56" t="s">
        <v>10</v>
      </c>
      <c r="O56" t="s">
        <v>524</v>
      </c>
      <c r="P56">
        <v>466</v>
      </c>
      <c r="Q56" t="s">
        <v>539</v>
      </c>
      <c r="R56" t="s">
        <v>3437</v>
      </c>
      <c r="S56" t="s">
        <v>6525</v>
      </c>
      <c r="T56">
        <v>36</v>
      </c>
      <c r="U56">
        <v>2045</v>
      </c>
      <c r="V56" t="s">
        <v>531</v>
      </c>
      <c r="W56">
        <v>236</v>
      </c>
      <c r="X56">
        <v>459</v>
      </c>
      <c r="Y56">
        <v>51</v>
      </c>
      <c r="Z56" s="5" t="s">
        <v>665</v>
      </c>
      <c r="AA56" t="s">
        <v>524</v>
      </c>
      <c r="AB56" t="s">
        <v>564</v>
      </c>
      <c r="AC56" t="s">
        <v>564</v>
      </c>
      <c r="AD56" t="s">
        <v>564</v>
      </c>
      <c r="AE56">
        <v>56.6</v>
      </c>
      <c r="AF56">
        <v>43.9</v>
      </c>
      <c r="AG56">
        <v>53.8</v>
      </c>
      <c r="AH56">
        <v>5.0999999999999996</v>
      </c>
      <c r="AI56" t="s">
        <v>3410</v>
      </c>
      <c r="AJ56">
        <v>169</v>
      </c>
      <c r="AK56">
        <v>1</v>
      </c>
      <c r="AL56">
        <v>162</v>
      </c>
      <c r="AO56">
        <v>1</v>
      </c>
      <c r="AQ56">
        <v>1</v>
      </c>
      <c r="AR56">
        <v>4</v>
      </c>
      <c r="AS56">
        <v>169</v>
      </c>
      <c r="AT56">
        <v>0</v>
      </c>
      <c r="AU56">
        <v>0.01</v>
      </c>
      <c r="AV56">
        <v>0</v>
      </c>
      <c r="AW56">
        <v>0.01</v>
      </c>
      <c r="AX56">
        <v>0.02</v>
      </c>
      <c r="AY56">
        <v>0.09</v>
      </c>
      <c r="AZ56">
        <v>0.04</v>
      </c>
      <c r="BA56">
        <v>0.03</v>
      </c>
      <c r="BB56">
        <v>7.0000000000000007E-2</v>
      </c>
      <c r="BC56">
        <v>0.03</v>
      </c>
      <c r="BD56">
        <v>0.15</v>
      </c>
      <c r="BE56">
        <v>0.17</v>
      </c>
      <c r="BF56">
        <v>0.22</v>
      </c>
      <c r="BG56">
        <v>0.2</v>
      </c>
      <c r="BH56">
        <v>0.25</v>
      </c>
      <c r="BI56">
        <v>0.2</v>
      </c>
      <c r="BJ56">
        <v>0.36</v>
      </c>
      <c r="BK56">
        <v>0.34</v>
      </c>
      <c r="BL56">
        <v>0</v>
      </c>
      <c r="BM56">
        <v>0</v>
      </c>
      <c r="BN56">
        <v>0.01</v>
      </c>
      <c r="BO56">
        <v>0.01</v>
      </c>
      <c r="BP56">
        <v>0.01</v>
      </c>
      <c r="BQ56">
        <v>0.02</v>
      </c>
      <c r="BR56">
        <v>0.73</v>
      </c>
      <c r="BS56">
        <v>0.76</v>
      </c>
      <c r="BT56">
        <v>0.66</v>
      </c>
      <c r="BU56">
        <v>0.75</v>
      </c>
      <c r="BV56">
        <v>0.46</v>
      </c>
      <c r="BW56">
        <v>0.38</v>
      </c>
      <c r="BX56">
        <v>3.69</v>
      </c>
      <c r="BY56">
        <v>3.71</v>
      </c>
      <c r="BZ56">
        <v>3.6</v>
      </c>
      <c r="CA56">
        <v>3.7</v>
      </c>
      <c r="CB56">
        <v>3.28</v>
      </c>
      <c r="CC56">
        <v>3.04</v>
      </c>
      <c r="CD56">
        <v>0</v>
      </c>
      <c r="CE56">
        <v>6.0000000000000001E-3</v>
      </c>
      <c r="CF56">
        <v>0</v>
      </c>
      <c r="CG56">
        <v>6.0000000000000001E-3</v>
      </c>
      <c r="CH56">
        <v>6.0000000000000001E-3</v>
      </c>
      <c r="CI56">
        <v>0.02</v>
      </c>
      <c r="CJ56">
        <v>0.05</v>
      </c>
      <c r="CK56">
        <v>0.05</v>
      </c>
      <c r="CL56">
        <v>7.0000000000000007E-2</v>
      </c>
      <c r="CM56">
        <v>0.01</v>
      </c>
      <c r="CN56">
        <v>0.03</v>
      </c>
      <c r="CO56">
        <v>0.03</v>
      </c>
      <c r="CP56">
        <v>0.03</v>
      </c>
      <c r="CQ56">
        <v>0.03</v>
      </c>
      <c r="CR56">
        <v>0.08</v>
      </c>
      <c r="CS56">
        <v>0.11</v>
      </c>
      <c r="CT56">
        <v>0.11</v>
      </c>
      <c r="CU56">
        <v>0.08</v>
      </c>
      <c r="CV56">
        <v>3.84</v>
      </c>
      <c r="CW56">
        <v>3.72</v>
      </c>
      <c r="CX56">
        <v>3.69</v>
      </c>
      <c r="CY56">
        <v>3.76</v>
      </c>
      <c r="CZ56">
        <v>3.69</v>
      </c>
      <c r="DA56">
        <v>3.43</v>
      </c>
      <c r="DB56">
        <v>3.43</v>
      </c>
      <c r="DC56">
        <v>3.41</v>
      </c>
      <c r="DD56">
        <v>3.35</v>
      </c>
      <c r="DE56">
        <v>0.15</v>
      </c>
      <c r="DF56">
        <v>0.2</v>
      </c>
      <c r="DG56">
        <v>0.25</v>
      </c>
      <c r="DH56">
        <v>0.16</v>
      </c>
      <c r="DI56">
        <v>0.23</v>
      </c>
      <c r="DJ56">
        <v>0.35</v>
      </c>
      <c r="DK56">
        <v>0.2</v>
      </c>
      <c r="DL56">
        <v>0.2</v>
      </c>
      <c r="DM56">
        <v>0.28000000000000003</v>
      </c>
      <c r="DN56">
        <v>0.01</v>
      </c>
      <c r="DO56">
        <v>0</v>
      </c>
      <c r="DP56">
        <v>0.01</v>
      </c>
      <c r="DQ56">
        <v>0.01</v>
      </c>
      <c r="DR56">
        <v>0.01</v>
      </c>
      <c r="DS56">
        <v>0.02</v>
      </c>
      <c r="DT56">
        <v>0.02</v>
      </c>
      <c r="DU56">
        <v>0.01</v>
      </c>
      <c r="DV56">
        <v>0.01</v>
      </c>
      <c r="DW56">
        <v>0.84</v>
      </c>
      <c r="DX56">
        <v>0.76</v>
      </c>
      <c r="DY56">
        <v>0.72</v>
      </c>
      <c r="DZ56">
        <v>0.8</v>
      </c>
      <c r="EA56">
        <v>0.72</v>
      </c>
      <c r="EB56">
        <v>0.53</v>
      </c>
      <c r="EC56">
        <v>0.63</v>
      </c>
      <c r="ED56">
        <v>0.63</v>
      </c>
      <c r="EE56">
        <v>0.56000000000000005</v>
      </c>
      <c r="EF56">
        <v>0.37</v>
      </c>
      <c r="EG56">
        <v>0.01</v>
      </c>
      <c r="EH56">
        <v>0.01</v>
      </c>
      <c r="EI56">
        <v>0.04</v>
      </c>
      <c r="EJ56">
        <v>0.01</v>
      </c>
      <c r="EK56">
        <v>0.03</v>
      </c>
      <c r="EL56">
        <v>0.08</v>
      </c>
      <c r="EM56">
        <v>0.02</v>
      </c>
      <c r="EN56">
        <v>0.03</v>
      </c>
      <c r="EO56">
        <v>0.36</v>
      </c>
      <c r="EP56">
        <v>0.04</v>
      </c>
      <c r="EQ56">
        <v>4.1000000000000002E-2</v>
      </c>
      <c r="ER56">
        <v>0.08</v>
      </c>
      <c r="ES56">
        <v>4.7E-2</v>
      </c>
      <c r="ET56">
        <v>0.09</v>
      </c>
      <c r="EU56">
        <v>0.12</v>
      </c>
      <c r="EV56">
        <v>0.08</v>
      </c>
      <c r="EW56">
        <v>0.11</v>
      </c>
      <c r="EX56">
        <v>6.5000000000000002E-2</v>
      </c>
      <c r="EY56">
        <v>0.26</v>
      </c>
      <c r="EZ56">
        <v>0.31</v>
      </c>
      <c r="FA56">
        <v>0.31</v>
      </c>
      <c r="FB56">
        <v>0.22</v>
      </c>
      <c r="FC56">
        <v>0.31</v>
      </c>
      <c r="FD56">
        <v>0.32</v>
      </c>
      <c r="FE56">
        <v>0.37</v>
      </c>
      <c r="FF56">
        <v>0.37</v>
      </c>
      <c r="FG56">
        <v>0.17</v>
      </c>
      <c r="FH56">
        <v>0.66</v>
      </c>
      <c r="FI56">
        <v>0.61</v>
      </c>
      <c r="FJ56">
        <v>0.54</v>
      </c>
      <c r="FK56">
        <v>0.69</v>
      </c>
      <c r="FL56">
        <v>0.55000000000000004</v>
      </c>
      <c r="FM56">
        <v>0.38</v>
      </c>
      <c r="FN56">
        <v>0.49</v>
      </c>
      <c r="FO56">
        <v>0.44</v>
      </c>
      <c r="FP56">
        <v>0.04</v>
      </c>
      <c r="FQ56">
        <v>0.02</v>
      </c>
      <c r="FR56">
        <v>0.03</v>
      </c>
      <c r="FS56">
        <v>0.03</v>
      </c>
      <c r="FT56">
        <v>0.02</v>
      </c>
      <c r="FU56">
        <v>0.02</v>
      </c>
      <c r="FV56">
        <v>0.09</v>
      </c>
      <c r="FW56">
        <v>0.05</v>
      </c>
      <c r="FX56">
        <v>0.05</v>
      </c>
      <c r="FY56">
        <v>2.02</v>
      </c>
      <c r="FZ56">
        <v>3.61</v>
      </c>
      <c r="GA56">
        <v>3.57</v>
      </c>
      <c r="GB56">
        <v>3.39</v>
      </c>
      <c r="GC56">
        <v>3.64</v>
      </c>
      <c r="GD56">
        <v>3.41</v>
      </c>
      <c r="GE56">
        <v>3.1</v>
      </c>
      <c r="GF56">
        <v>3.4</v>
      </c>
      <c r="GG56">
        <v>3.29</v>
      </c>
      <c r="GH56">
        <v>8.08</v>
      </c>
      <c r="GI56">
        <v>0.02</v>
      </c>
      <c r="GJ56">
        <v>6.0000000000000001E-3</v>
      </c>
      <c r="GK56">
        <v>2.4E-2</v>
      </c>
      <c r="GL56">
        <v>0.02</v>
      </c>
      <c r="GM56">
        <v>0.08</v>
      </c>
      <c r="GN56">
        <v>0.04</v>
      </c>
      <c r="GO56">
        <v>0.11</v>
      </c>
      <c r="GP56">
        <v>0.14000000000000001</v>
      </c>
      <c r="GQ56">
        <v>7.0000000000000007E-2</v>
      </c>
      <c r="GR56">
        <v>0.4</v>
      </c>
      <c r="GS56">
        <v>0.09</v>
      </c>
      <c r="GT56">
        <v>0.56999999999999995</v>
      </c>
      <c r="GU56">
        <v>0.62</v>
      </c>
      <c r="GV56">
        <v>0.2</v>
      </c>
      <c r="GW56">
        <v>0.19</v>
      </c>
      <c r="GX56">
        <v>0.14799999999999999</v>
      </c>
      <c r="GY56">
        <v>0.27</v>
      </c>
      <c r="GZ56">
        <v>7.0999999999999994E-2</v>
      </c>
      <c r="HA56">
        <v>5.2999999999999999E-2</v>
      </c>
      <c r="HB56">
        <v>0.26</v>
      </c>
      <c r="HC56">
        <v>0.08</v>
      </c>
      <c r="HD56">
        <v>0.08</v>
      </c>
      <c r="HE56">
        <v>0.24</v>
      </c>
      <c r="HF56">
        <v>0.09</v>
      </c>
      <c r="HG56">
        <v>0.1</v>
      </c>
      <c r="HH56">
        <v>0.03</v>
      </c>
      <c r="HI56">
        <v>0.03</v>
      </c>
      <c r="HJ56">
        <v>0.04</v>
      </c>
      <c r="HK56">
        <v>0.06</v>
      </c>
      <c r="HL56">
        <v>7.0000000000000007E-2</v>
      </c>
      <c r="HM56">
        <v>7.0000000000000007E-2</v>
      </c>
      <c r="HN56">
        <v>0.01</v>
      </c>
      <c r="HO56">
        <v>0.32</v>
      </c>
      <c r="HP56">
        <v>0.3</v>
      </c>
      <c r="HQ56">
        <v>0.26</v>
      </c>
      <c r="HR56">
        <v>0.35</v>
      </c>
      <c r="HS56">
        <v>0.44</v>
      </c>
      <c r="HT56">
        <v>0.28000000000000003</v>
      </c>
      <c r="HU56">
        <v>0.59</v>
      </c>
      <c r="HV56">
        <v>0.44</v>
      </c>
      <c r="HW56">
        <v>0.37</v>
      </c>
      <c r="HX56">
        <v>0.36</v>
      </c>
      <c r="HY56">
        <v>0.37</v>
      </c>
      <c r="HZ56">
        <v>0.63</v>
      </c>
      <c r="IA56">
        <v>0.02</v>
      </c>
      <c r="IB56">
        <v>0.14000000000000001</v>
      </c>
      <c r="IC56">
        <v>0.18</v>
      </c>
      <c r="ID56">
        <v>0.13</v>
      </c>
      <c r="IE56">
        <v>7.0000000000000007E-2</v>
      </c>
      <c r="IF56">
        <v>1.7999999999999999E-2</v>
      </c>
      <c r="IG56">
        <v>6.0000000000000001E-3</v>
      </c>
      <c r="IH56">
        <v>0.04</v>
      </c>
      <c r="II56">
        <v>7.0000000000000007E-2</v>
      </c>
      <c r="IJ56">
        <v>0.02</v>
      </c>
      <c r="IK56">
        <v>6.0000000000000001E-3</v>
      </c>
      <c r="IL56">
        <v>6.0000000000000001E-3</v>
      </c>
      <c r="IM56">
        <v>0.04</v>
      </c>
      <c r="IN56">
        <v>0.05</v>
      </c>
      <c r="IO56">
        <v>7.0000000000000007E-2</v>
      </c>
      <c r="IP56">
        <v>7.0000000000000007E-2</v>
      </c>
      <c r="IQ56">
        <v>0.05</v>
      </c>
      <c r="IR56">
        <v>0.05</v>
      </c>
      <c r="IS56">
        <v>0.01</v>
      </c>
      <c r="IT56">
        <v>0.51</v>
      </c>
      <c r="IU56">
        <v>0.36</v>
      </c>
      <c r="IV56">
        <v>0.02</v>
      </c>
      <c r="IW56">
        <v>0.22</v>
      </c>
      <c r="IX56">
        <v>0.2</v>
      </c>
      <c r="IY56">
        <v>0.28000000000000003</v>
      </c>
      <c r="IZ56">
        <v>0.37</v>
      </c>
      <c r="JA56">
        <v>0.19</v>
      </c>
      <c r="JB56">
        <v>0.4</v>
      </c>
      <c r="JC56">
        <v>0.37</v>
      </c>
      <c r="JD56">
        <v>0.11</v>
      </c>
      <c r="JE56">
        <v>0.1</v>
      </c>
      <c r="JF56">
        <v>0.32</v>
      </c>
      <c r="JG56">
        <v>0.2</v>
      </c>
      <c r="JH56">
        <v>0.38</v>
      </c>
      <c r="JI56">
        <v>0.04</v>
      </c>
      <c r="JJ56">
        <v>0.1</v>
      </c>
      <c r="JK56">
        <v>0.41</v>
      </c>
      <c r="JL56">
        <v>0.14000000000000001</v>
      </c>
      <c r="JM56">
        <v>0.05</v>
      </c>
      <c r="JN56">
        <v>0.05</v>
      </c>
      <c r="JO56">
        <v>7.0000000000000007E-2</v>
      </c>
      <c r="JP56">
        <v>0.06</v>
      </c>
      <c r="JQ56">
        <v>0.05</v>
      </c>
      <c r="JR56">
        <v>3.18</v>
      </c>
      <c r="JS56">
        <v>1.66</v>
      </c>
      <c r="JT56">
        <v>1.94</v>
      </c>
      <c r="JU56">
        <v>3.2</v>
      </c>
      <c r="JV56">
        <v>2.2599999999999998</v>
      </c>
    </row>
    <row r="57" spans="1:282" x14ac:dyDescent="0.25">
      <c r="A57">
        <v>400069</v>
      </c>
      <c r="B57" t="s">
        <v>234</v>
      </c>
      <c r="C57" t="s">
        <v>1978</v>
      </c>
      <c r="D57" t="s">
        <v>3580</v>
      </c>
      <c r="E57" t="s">
        <v>3581</v>
      </c>
      <c r="F57" t="s">
        <v>622</v>
      </c>
      <c r="G57" t="s">
        <v>623</v>
      </c>
      <c r="H57" t="s">
        <v>624</v>
      </c>
      <c r="I57" t="s">
        <v>3582</v>
      </c>
      <c r="J57" t="s">
        <v>10</v>
      </c>
      <c r="K57" t="s">
        <v>10</v>
      </c>
      <c r="L57" t="s">
        <v>525</v>
      </c>
      <c r="M57" t="s">
        <v>3399</v>
      </c>
      <c r="N57" t="s">
        <v>10</v>
      </c>
      <c r="O57" t="s">
        <v>524</v>
      </c>
      <c r="P57">
        <v>377</v>
      </c>
      <c r="Q57" t="s">
        <v>539</v>
      </c>
      <c r="R57" t="s">
        <v>538</v>
      </c>
      <c r="S57" t="s">
        <v>6525</v>
      </c>
      <c r="T57">
        <v>34</v>
      </c>
      <c r="U57">
        <v>4150</v>
      </c>
      <c r="V57" t="s">
        <v>531</v>
      </c>
      <c r="W57">
        <v>200</v>
      </c>
      <c r="X57">
        <v>378</v>
      </c>
      <c r="Y57">
        <v>53</v>
      </c>
      <c r="Z57" s="5" t="s">
        <v>660</v>
      </c>
      <c r="AA57" t="s">
        <v>524</v>
      </c>
      <c r="AB57" t="s">
        <v>534</v>
      </c>
      <c r="AC57" t="s">
        <v>534</v>
      </c>
      <c r="AD57" t="s">
        <v>534</v>
      </c>
      <c r="AE57">
        <v>99</v>
      </c>
      <c r="AF57">
        <v>99</v>
      </c>
      <c r="AG57">
        <v>99</v>
      </c>
      <c r="AH57">
        <v>5.3</v>
      </c>
      <c r="AI57" t="s">
        <v>3410</v>
      </c>
      <c r="AJ57">
        <v>138</v>
      </c>
      <c r="AL57">
        <v>126</v>
      </c>
      <c r="AN57">
        <v>11</v>
      </c>
      <c r="AP57">
        <v>1</v>
      </c>
      <c r="AQ57">
        <v>1</v>
      </c>
      <c r="AR57">
        <v>2</v>
      </c>
      <c r="AS57">
        <v>138</v>
      </c>
      <c r="AT57">
        <v>0</v>
      </c>
      <c r="AU57">
        <v>0</v>
      </c>
      <c r="AV57">
        <v>0</v>
      </c>
      <c r="AW57">
        <v>0</v>
      </c>
      <c r="AX57">
        <v>0.01</v>
      </c>
      <c r="AY57">
        <v>0.01</v>
      </c>
      <c r="AZ57">
        <v>0.01</v>
      </c>
      <c r="BA57">
        <v>0</v>
      </c>
      <c r="BB57">
        <v>0</v>
      </c>
      <c r="BC57">
        <v>0.01</v>
      </c>
      <c r="BD57">
        <v>0.02</v>
      </c>
      <c r="BE57">
        <v>0.05</v>
      </c>
      <c r="BF57">
        <v>0.13</v>
      </c>
      <c r="BG57">
        <v>0.1</v>
      </c>
      <c r="BH57">
        <v>0.11</v>
      </c>
      <c r="BI57">
        <v>0.14000000000000001</v>
      </c>
      <c r="BJ57">
        <v>0.13</v>
      </c>
      <c r="BK57">
        <v>0.15</v>
      </c>
      <c r="BL57">
        <v>0.01</v>
      </c>
      <c r="BM57">
        <v>0.01</v>
      </c>
      <c r="BN57">
        <v>0.01</v>
      </c>
      <c r="BO57">
        <v>0.01</v>
      </c>
      <c r="BP57">
        <v>0.01</v>
      </c>
      <c r="BQ57">
        <v>0.01</v>
      </c>
      <c r="BR57">
        <v>0.86</v>
      </c>
      <c r="BS57">
        <v>0.89</v>
      </c>
      <c r="BT57">
        <v>0.88</v>
      </c>
      <c r="BU57">
        <v>0.84</v>
      </c>
      <c r="BV57">
        <v>0.83</v>
      </c>
      <c r="BW57">
        <v>0.78</v>
      </c>
      <c r="BX57">
        <v>3.85</v>
      </c>
      <c r="BY57">
        <v>3.9</v>
      </c>
      <c r="BZ57">
        <v>3.89</v>
      </c>
      <c r="CA57">
        <v>3.85</v>
      </c>
      <c r="CB57">
        <v>3.8</v>
      </c>
      <c r="CC57">
        <v>3.72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0.01</v>
      </c>
      <c r="CJ57">
        <v>0</v>
      </c>
      <c r="CK57">
        <v>0.01</v>
      </c>
      <c r="CL57">
        <v>0</v>
      </c>
      <c r="CM57">
        <v>0</v>
      </c>
      <c r="CN57">
        <v>0.01</v>
      </c>
      <c r="CO57">
        <v>0.01</v>
      </c>
      <c r="CP57">
        <v>0</v>
      </c>
      <c r="CQ57">
        <v>0</v>
      </c>
      <c r="CR57">
        <v>0</v>
      </c>
      <c r="CS57">
        <v>0.01</v>
      </c>
      <c r="CT57">
        <v>0</v>
      </c>
      <c r="CU57">
        <v>0.01</v>
      </c>
      <c r="CV57">
        <v>3.92</v>
      </c>
      <c r="CW57">
        <v>3.93</v>
      </c>
      <c r="CX57">
        <v>3.93</v>
      </c>
      <c r="CY57">
        <v>3.94</v>
      </c>
      <c r="CZ57">
        <v>3.93</v>
      </c>
      <c r="DA57">
        <v>3.89</v>
      </c>
      <c r="DB57">
        <v>3.9</v>
      </c>
      <c r="DC57">
        <v>3.89</v>
      </c>
      <c r="DD57">
        <v>3.93</v>
      </c>
      <c r="DE57">
        <v>0.08</v>
      </c>
      <c r="DF57">
        <v>0.06</v>
      </c>
      <c r="DG57">
        <v>0.06</v>
      </c>
      <c r="DH57">
        <v>0.06</v>
      </c>
      <c r="DI57">
        <v>7.0000000000000007E-2</v>
      </c>
      <c r="DJ57">
        <v>0.09</v>
      </c>
      <c r="DK57">
        <v>0.09</v>
      </c>
      <c r="DL57">
        <v>7.0000000000000007E-2</v>
      </c>
      <c r="DM57">
        <v>0.06</v>
      </c>
      <c r="DN57">
        <v>0.01</v>
      </c>
      <c r="DO57">
        <v>0.01</v>
      </c>
      <c r="DP57">
        <v>0.01</v>
      </c>
      <c r="DQ57">
        <v>0.01</v>
      </c>
      <c r="DR57">
        <v>0.01</v>
      </c>
      <c r="DS57">
        <v>0.01</v>
      </c>
      <c r="DT57">
        <v>0.01</v>
      </c>
      <c r="DU57">
        <v>0.01</v>
      </c>
      <c r="DV57">
        <v>0.01</v>
      </c>
      <c r="DW57">
        <v>0.91</v>
      </c>
      <c r="DX57">
        <v>0.93</v>
      </c>
      <c r="DY57">
        <v>0.93</v>
      </c>
      <c r="DZ57">
        <v>0.93</v>
      </c>
      <c r="EA57">
        <v>0.92</v>
      </c>
      <c r="EB57">
        <v>0.89</v>
      </c>
      <c r="EC57">
        <v>0.9</v>
      </c>
      <c r="ED57">
        <v>0.91</v>
      </c>
      <c r="EE57">
        <v>0.93</v>
      </c>
      <c r="EF57">
        <v>0.25</v>
      </c>
      <c r="EG57">
        <v>0.01</v>
      </c>
      <c r="EH57">
        <v>0</v>
      </c>
      <c r="EI57">
        <v>0</v>
      </c>
      <c r="EJ57">
        <v>0</v>
      </c>
      <c r="EK57">
        <v>0</v>
      </c>
      <c r="EL57">
        <v>7.0000000000000007E-2</v>
      </c>
      <c r="EM57">
        <v>0</v>
      </c>
      <c r="EN57">
        <v>0</v>
      </c>
      <c r="EO57">
        <v>0.6</v>
      </c>
      <c r="EP57">
        <v>0.04</v>
      </c>
      <c r="EQ57">
        <v>7.0000000000000001E-3</v>
      </c>
      <c r="ER57">
        <v>0.01</v>
      </c>
      <c r="ES57">
        <v>7.0000000000000001E-3</v>
      </c>
      <c r="ET57">
        <v>0.01</v>
      </c>
      <c r="EU57">
        <v>0.34</v>
      </c>
      <c r="EV57">
        <v>0.06</v>
      </c>
      <c r="EW57">
        <v>0.04</v>
      </c>
      <c r="EX57">
        <v>9.4E-2</v>
      </c>
      <c r="EY57">
        <v>0.54</v>
      </c>
      <c r="EZ57">
        <v>0.54</v>
      </c>
      <c r="FA57">
        <v>0.5</v>
      </c>
      <c r="FB57">
        <v>0.46</v>
      </c>
      <c r="FC57">
        <v>0.47</v>
      </c>
      <c r="FD57">
        <v>0.38</v>
      </c>
      <c r="FE57">
        <v>0.66</v>
      </c>
      <c r="FF57">
        <v>0.62</v>
      </c>
      <c r="FG57">
        <v>0.03</v>
      </c>
      <c r="FH57">
        <v>0.38</v>
      </c>
      <c r="FI57">
        <v>0.43</v>
      </c>
      <c r="FJ57">
        <v>0.46</v>
      </c>
      <c r="FK57">
        <v>0.51</v>
      </c>
      <c r="FL57">
        <v>0.5</v>
      </c>
      <c r="FM57">
        <v>0.14000000000000001</v>
      </c>
      <c r="FN57">
        <v>0.26</v>
      </c>
      <c r="FO57">
        <v>0.31</v>
      </c>
      <c r="FP57">
        <v>0.02</v>
      </c>
      <c r="FQ57">
        <v>0.02</v>
      </c>
      <c r="FR57">
        <v>0.02</v>
      </c>
      <c r="FS57">
        <v>0.03</v>
      </c>
      <c r="FT57">
        <v>0.02</v>
      </c>
      <c r="FU57">
        <v>0.02</v>
      </c>
      <c r="FV57">
        <v>7.0000000000000007E-2</v>
      </c>
      <c r="FW57">
        <v>0.02</v>
      </c>
      <c r="FX57">
        <v>0.02</v>
      </c>
      <c r="FY57">
        <v>1.9</v>
      </c>
      <c r="FZ57">
        <v>3.33</v>
      </c>
      <c r="GA57">
        <v>3.44</v>
      </c>
      <c r="GB57">
        <v>3.47</v>
      </c>
      <c r="GC57">
        <v>3.52</v>
      </c>
      <c r="GD57">
        <v>3.5</v>
      </c>
      <c r="GE57">
        <v>2.64</v>
      </c>
      <c r="GF57">
        <v>3.21</v>
      </c>
      <c r="GG57">
        <v>3.27</v>
      </c>
      <c r="GH57">
        <v>8.98</v>
      </c>
      <c r="GI57">
        <v>0.01</v>
      </c>
      <c r="GJ57">
        <v>0</v>
      </c>
      <c r="GK57">
        <v>0</v>
      </c>
      <c r="GL57">
        <v>0</v>
      </c>
      <c r="GM57">
        <v>0.01</v>
      </c>
      <c r="GN57">
        <v>0.03</v>
      </c>
      <c r="GO57">
        <v>0.06</v>
      </c>
      <c r="GP57">
        <v>0.17</v>
      </c>
      <c r="GQ57">
        <v>0.24</v>
      </c>
      <c r="GR57">
        <v>0.45</v>
      </c>
      <c r="GS57">
        <v>0.04</v>
      </c>
      <c r="GT57">
        <v>0.19</v>
      </c>
      <c r="GU57">
        <v>0.2</v>
      </c>
      <c r="GV57">
        <v>0.11</v>
      </c>
      <c r="GW57">
        <v>0.54</v>
      </c>
      <c r="GX57">
        <v>0.44900000000000001</v>
      </c>
      <c r="GY57">
        <v>0.51</v>
      </c>
      <c r="GZ57">
        <v>0.18099999999999999</v>
      </c>
      <c r="HA57">
        <v>0.26800000000000002</v>
      </c>
      <c r="HB57">
        <v>0.28000000000000003</v>
      </c>
      <c r="HC57">
        <v>0.04</v>
      </c>
      <c r="HD57">
        <v>0.01</v>
      </c>
      <c r="HE57">
        <v>0.06</v>
      </c>
      <c r="HF57">
        <v>0.06</v>
      </c>
      <c r="HG57">
        <v>7.0000000000000007E-2</v>
      </c>
      <c r="HH57">
        <v>0.04</v>
      </c>
      <c r="HI57">
        <v>0</v>
      </c>
      <c r="HJ57">
        <v>0</v>
      </c>
      <c r="HK57">
        <v>0</v>
      </c>
      <c r="HL57">
        <v>0</v>
      </c>
      <c r="HM57">
        <v>0.02</v>
      </c>
      <c r="HN57">
        <v>0</v>
      </c>
      <c r="HO57">
        <v>0.04</v>
      </c>
      <c r="HP57">
        <v>0.09</v>
      </c>
      <c r="HQ57">
        <v>0.09</v>
      </c>
      <c r="HR57">
        <v>0.1</v>
      </c>
      <c r="HS57">
        <v>0.1</v>
      </c>
      <c r="HT57">
        <v>0.08</v>
      </c>
      <c r="HU57">
        <v>0.89</v>
      </c>
      <c r="HV57">
        <v>0.81</v>
      </c>
      <c r="HW57">
        <v>0.8</v>
      </c>
      <c r="HX57">
        <v>0.83</v>
      </c>
      <c r="HY57">
        <v>0.81</v>
      </c>
      <c r="HZ57">
        <v>0.88</v>
      </c>
      <c r="IA57">
        <v>0.03</v>
      </c>
      <c r="IB57">
        <v>0.05</v>
      </c>
      <c r="IC57">
        <v>7.0000000000000007E-2</v>
      </c>
      <c r="ID57">
        <v>0.02</v>
      </c>
      <c r="IE57">
        <v>0.03</v>
      </c>
      <c r="IF57">
        <v>7.0000000000000001E-3</v>
      </c>
      <c r="IG57">
        <v>0</v>
      </c>
      <c r="IH57">
        <v>0.01</v>
      </c>
      <c r="II57">
        <v>0.01</v>
      </c>
      <c r="IJ57">
        <v>0</v>
      </c>
      <c r="IK57">
        <v>0</v>
      </c>
      <c r="IL57">
        <v>0</v>
      </c>
      <c r="IM57">
        <v>0.04</v>
      </c>
      <c r="IN57">
        <v>0.04</v>
      </c>
      <c r="IO57">
        <v>0.04</v>
      </c>
      <c r="IP57">
        <v>0.04</v>
      </c>
      <c r="IQ57">
        <v>0.04</v>
      </c>
      <c r="IR57">
        <v>0.04</v>
      </c>
      <c r="IS57">
        <v>0</v>
      </c>
      <c r="IT57">
        <v>0.09</v>
      </c>
      <c r="IU57">
        <v>0.05</v>
      </c>
      <c r="IV57">
        <v>0</v>
      </c>
      <c r="IW57">
        <v>0.03</v>
      </c>
      <c r="IX57">
        <v>0.09</v>
      </c>
      <c r="IY57">
        <v>0.32</v>
      </c>
      <c r="IZ57">
        <v>0.28999999999999998</v>
      </c>
      <c r="JA57">
        <v>0.2</v>
      </c>
      <c r="JB57">
        <v>0.22</v>
      </c>
      <c r="JC57">
        <v>0.74</v>
      </c>
      <c r="JD57">
        <v>0.53</v>
      </c>
      <c r="JE57">
        <v>0.59</v>
      </c>
      <c r="JF57">
        <v>0.65</v>
      </c>
      <c r="JG57">
        <v>0.66</v>
      </c>
      <c r="JH57">
        <v>0.14000000000000001</v>
      </c>
      <c r="JI57">
        <v>0.04</v>
      </c>
      <c r="JJ57">
        <v>0.04</v>
      </c>
      <c r="JK57">
        <v>0.12</v>
      </c>
      <c r="JL57">
        <v>7.0000000000000007E-2</v>
      </c>
      <c r="JM57">
        <v>0.03</v>
      </c>
      <c r="JN57">
        <v>0.03</v>
      </c>
      <c r="JO57">
        <v>0.04</v>
      </c>
      <c r="JP57">
        <v>0.03</v>
      </c>
      <c r="JQ57">
        <v>0.03</v>
      </c>
      <c r="JR57">
        <v>3.04</v>
      </c>
      <c r="JS57">
        <v>2.5299999999999998</v>
      </c>
      <c r="JT57">
        <v>2.63</v>
      </c>
      <c r="JU57">
        <v>2.93</v>
      </c>
      <c r="JV57">
        <v>2.78</v>
      </c>
    </row>
    <row r="58" spans="1:282" x14ac:dyDescent="0.25">
      <c r="A58">
        <v>400070</v>
      </c>
      <c r="B58" t="s">
        <v>3583</v>
      </c>
      <c r="C58" t="s">
        <v>1979</v>
      </c>
      <c r="D58" t="s">
        <v>3584</v>
      </c>
      <c r="E58" t="s">
        <v>3585</v>
      </c>
      <c r="F58" t="s">
        <v>1980</v>
      </c>
      <c r="G58" t="s">
        <v>1981</v>
      </c>
      <c r="H58" t="s">
        <v>1982</v>
      </c>
      <c r="I58" t="s">
        <v>10</v>
      </c>
      <c r="J58" t="s">
        <v>10</v>
      </c>
      <c r="K58" t="s">
        <v>10</v>
      </c>
      <c r="L58" t="s">
        <v>556</v>
      </c>
      <c r="M58" t="s">
        <v>713</v>
      </c>
      <c r="N58" t="s">
        <v>10</v>
      </c>
      <c r="O58" t="s">
        <v>535</v>
      </c>
      <c r="P58">
        <v>225</v>
      </c>
      <c r="Q58" t="s">
        <v>539</v>
      </c>
      <c r="R58" t="s">
        <v>542</v>
      </c>
      <c r="S58" t="s">
        <v>6525</v>
      </c>
      <c r="T58">
        <v>35</v>
      </c>
      <c r="U58">
        <v>1135</v>
      </c>
      <c r="V58" t="s">
        <v>531</v>
      </c>
      <c r="Z58" s="5" t="s">
        <v>10</v>
      </c>
      <c r="AA58" t="s">
        <v>10</v>
      </c>
      <c r="AB58" t="s">
        <v>10</v>
      </c>
      <c r="AC58" t="s">
        <v>10</v>
      </c>
      <c r="AD58" t="s">
        <v>10</v>
      </c>
      <c r="AI58" t="s">
        <v>10</v>
      </c>
    </row>
    <row r="59" spans="1:282" x14ac:dyDescent="0.25">
      <c r="A59">
        <v>400071</v>
      </c>
      <c r="B59" t="s">
        <v>239</v>
      </c>
      <c r="C59" t="s">
        <v>1983</v>
      </c>
      <c r="D59" t="s">
        <v>3586</v>
      </c>
      <c r="E59" t="s">
        <v>3587</v>
      </c>
      <c r="F59" t="s">
        <v>626</v>
      </c>
      <c r="G59" t="s">
        <v>627</v>
      </c>
      <c r="H59" t="s">
        <v>628</v>
      </c>
      <c r="I59" t="s">
        <v>3588</v>
      </c>
      <c r="J59" t="s">
        <v>10</v>
      </c>
      <c r="K59" t="s">
        <v>10</v>
      </c>
      <c r="L59" t="s">
        <v>525</v>
      </c>
      <c r="M59" t="s">
        <v>3399</v>
      </c>
      <c r="N59" t="s">
        <v>10</v>
      </c>
      <c r="O59" t="s">
        <v>524</v>
      </c>
      <c r="P59">
        <v>449</v>
      </c>
      <c r="Q59" t="s">
        <v>530</v>
      </c>
      <c r="R59" t="s">
        <v>621</v>
      </c>
      <c r="S59" t="s">
        <v>6525</v>
      </c>
      <c r="T59">
        <v>43</v>
      </c>
      <c r="U59">
        <v>6700</v>
      </c>
      <c r="V59" t="s">
        <v>531</v>
      </c>
      <c r="W59">
        <v>324</v>
      </c>
      <c r="X59">
        <v>445</v>
      </c>
      <c r="Y59">
        <v>73</v>
      </c>
      <c r="Z59" s="5" t="s">
        <v>1140</v>
      </c>
      <c r="AA59" t="s">
        <v>524</v>
      </c>
      <c r="AB59" t="s">
        <v>564</v>
      </c>
      <c r="AC59" t="s">
        <v>533</v>
      </c>
      <c r="AD59" t="s">
        <v>533</v>
      </c>
      <c r="AE59">
        <v>57.9</v>
      </c>
      <c r="AF59">
        <v>68.400000000000006</v>
      </c>
      <c r="AG59">
        <v>75.7</v>
      </c>
      <c r="AH59">
        <v>7.3</v>
      </c>
      <c r="AI59" t="s">
        <v>3410</v>
      </c>
      <c r="AJ59">
        <v>233</v>
      </c>
      <c r="AK59">
        <v>1</v>
      </c>
      <c r="AL59">
        <v>213</v>
      </c>
      <c r="AN59">
        <v>5</v>
      </c>
      <c r="AO59">
        <v>2</v>
      </c>
      <c r="AQ59">
        <v>9</v>
      </c>
      <c r="AR59">
        <v>7</v>
      </c>
      <c r="AS59">
        <v>233</v>
      </c>
      <c r="AT59">
        <v>0.03</v>
      </c>
      <c r="AU59">
        <v>0.01</v>
      </c>
      <c r="AV59">
        <v>0.01</v>
      </c>
      <c r="AW59">
        <v>0.02</v>
      </c>
      <c r="AX59">
        <v>0.03</v>
      </c>
      <c r="AY59">
        <v>0.17</v>
      </c>
      <c r="AZ59">
        <v>0.05</v>
      </c>
      <c r="BA59">
        <v>4.2999999999999997E-2</v>
      </c>
      <c r="BB59">
        <v>0.03</v>
      </c>
      <c r="BC59">
        <v>0.05</v>
      </c>
      <c r="BD59">
        <v>0.09</v>
      </c>
      <c r="BE59">
        <v>0.18</v>
      </c>
      <c r="BF59">
        <v>0.22</v>
      </c>
      <c r="BG59">
        <v>0.2</v>
      </c>
      <c r="BH59">
        <v>0.19</v>
      </c>
      <c r="BI59">
        <v>0.18</v>
      </c>
      <c r="BJ59">
        <v>0.26</v>
      </c>
      <c r="BK59">
        <v>0.22</v>
      </c>
      <c r="BL59">
        <v>0.01</v>
      </c>
      <c r="BM59">
        <v>0</v>
      </c>
      <c r="BN59">
        <v>0.01</v>
      </c>
      <c r="BO59">
        <v>0</v>
      </c>
      <c r="BP59">
        <v>0.01</v>
      </c>
      <c r="BQ59">
        <v>0.03</v>
      </c>
      <c r="BR59">
        <v>0.7</v>
      </c>
      <c r="BS59">
        <v>0.75</v>
      </c>
      <c r="BT59">
        <v>0.75</v>
      </c>
      <c r="BU59">
        <v>0.75</v>
      </c>
      <c r="BV59">
        <v>0.61</v>
      </c>
      <c r="BW59">
        <v>0.41</v>
      </c>
      <c r="BX59">
        <v>3.6</v>
      </c>
      <c r="BY59">
        <v>3.68</v>
      </c>
      <c r="BZ59">
        <v>3.7</v>
      </c>
      <c r="CA59">
        <v>3.66</v>
      </c>
      <c r="CB59">
        <v>3.45</v>
      </c>
      <c r="CC59">
        <v>2.89</v>
      </c>
      <c r="CD59">
        <v>4.0000000000000001E-3</v>
      </c>
      <c r="CE59">
        <v>4.0000000000000001E-3</v>
      </c>
      <c r="CF59">
        <v>8.9999999999999993E-3</v>
      </c>
      <c r="CG59">
        <v>4.0000000000000001E-3</v>
      </c>
      <c r="CH59">
        <v>4.0000000000000001E-3</v>
      </c>
      <c r="CI59">
        <v>0.01</v>
      </c>
      <c r="CJ59">
        <v>0.01</v>
      </c>
      <c r="CK59">
        <v>7.0000000000000007E-2</v>
      </c>
      <c r="CL59">
        <v>0.03</v>
      </c>
      <c r="CM59">
        <v>0.01</v>
      </c>
      <c r="CN59">
        <v>0.02</v>
      </c>
      <c r="CO59">
        <v>0.02</v>
      </c>
      <c r="CP59">
        <v>0.01</v>
      </c>
      <c r="CQ59">
        <v>0.02</v>
      </c>
      <c r="CR59">
        <v>0.04</v>
      </c>
      <c r="CS59">
        <v>7.0000000000000007E-2</v>
      </c>
      <c r="CT59">
        <v>0.09</v>
      </c>
      <c r="CU59">
        <v>0.1</v>
      </c>
      <c r="CV59">
        <v>3.88</v>
      </c>
      <c r="CW59">
        <v>3.86</v>
      </c>
      <c r="CX59">
        <v>3.83</v>
      </c>
      <c r="CY59">
        <v>3.84</v>
      </c>
      <c r="CZ59">
        <v>3.85</v>
      </c>
      <c r="DA59">
        <v>3.69</v>
      </c>
      <c r="DB59">
        <v>3.69</v>
      </c>
      <c r="DC59">
        <v>3.42</v>
      </c>
      <c r="DD59">
        <v>3.56</v>
      </c>
      <c r="DE59">
        <v>0.09</v>
      </c>
      <c r="DF59">
        <v>0.09</v>
      </c>
      <c r="DG59">
        <v>0.1</v>
      </c>
      <c r="DH59">
        <v>0.13</v>
      </c>
      <c r="DI59">
        <v>0.1</v>
      </c>
      <c r="DJ59">
        <v>0.19</v>
      </c>
      <c r="DK59">
        <v>0.13</v>
      </c>
      <c r="DL59">
        <v>0.19</v>
      </c>
      <c r="DM59">
        <v>0.16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0.01</v>
      </c>
      <c r="DT59">
        <v>0</v>
      </c>
      <c r="DU59">
        <v>0.01</v>
      </c>
      <c r="DV59">
        <v>0</v>
      </c>
      <c r="DW59">
        <v>0.89</v>
      </c>
      <c r="DX59">
        <v>0.88</v>
      </c>
      <c r="DY59">
        <v>0.86</v>
      </c>
      <c r="DZ59">
        <v>0.85</v>
      </c>
      <c r="EA59">
        <v>0.88</v>
      </c>
      <c r="EB59">
        <v>0.75</v>
      </c>
      <c r="EC59">
        <v>0.78</v>
      </c>
      <c r="ED59">
        <v>0.64</v>
      </c>
      <c r="EE59">
        <v>0.71</v>
      </c>
      <c r="EF59">
        <v>0.57999999999999996</v>
      </c>
      <c r="EG59">
        <v>0.02</v>
      </c>
      <c r="EH59">
        <v>0.02</v>
      </c>
      <c r="EI59">
        <v>0.01</v>
      </c>
      <c r="EJ59">
        <v>0.01</v>
      </c>
      <c r="EK59">
        <v>0.02</v>
      </c>
      <c r="EL59">
        <v>0.12</v>
      </c>
      <c r="EM59">
        <v>0.02</v>
      </c>
      <c r="EN59">
        <v>0</v>
      </c>
      <c r="EO59">
        <v>0.25</v>
      </c>
      <c r="EP59">
        <v>0.03</v>
      </c>
      <c r="EQ59">
        <v>1.7000000000000001E-2</v>
      </c>
      <c r="ER59">
        <v>0.08</v>
      </c>
      <c r="ES59">
        <v>4.2999999999999997E-2</v>
      </c>
      <c r="ET59">
        <v>0.04</v>
      </c>
      <c r="EU59">
        <v>0.16</v>
      </c>
      <c r="EV59">
        <v>0.09</v>
      </c>
      <c r="EW59">
        <v>0.02</v>
      </c>
      <c r="EX59">
        <v>4.7E-2</v>
      </c>
      <c r="EY59">
        <v>0.22</v>
      </c>
      <c r="EZ59">
        <v>0.23</v>
      </c>
      <c r="FA59">
        <v>0.27</v>
      </c>
      <c r="FB59">
        <v>0.17</v>
      </c>
      <c r="FC59">
        <v>0.31</v>
      </c>
      <c r="FD59">
        <v>0.23</v>
      </c>
      <c r="FE59">
        <v>0.27</v>
      </c>
      <c r="FF59">
        <v>0.35</v>
      </c>
      <c r="FG59">
        <v>0.1</v>
      </c>
      <c r="FH59">
        <v>0.71</v>
      </c>
      <c r="FI59">
        <v>0.73</v>
      </c>
      <c r="FJ59">
        <v>0.63</v>
      </c>
      <c r="FK59">
        <v>0.76</v>
      </c>
      <c r="FL59">
        <v>0.61</v>
      </c>
      <c r="FM59">
        <v>0.47</v>
      </c>
      <c r="FN59">
        <v>0.6</v>
      </c>
      <c r="FO59">
        <v>0.61</v>
      </c>
      <c r="FP59">
        <v>0.02</v>
      </c>
      <c r="FQ59">
        <v>0.02</v>
      </c>
      <c r="FR59">
        <v>0.01</v>
      </c>
      <c r="FS59">
        <v>0.01</v>
      </c>
      <c r="FT59">
        <v>0.01</v>
      </c>
      <c r="FU59">
        <v>0.03</v>
      </c>
      <c r="FV59">
        <v>0.02</v>
      </c>
      <c r="FW59">
        <v>0.01</v>
      </c>
      <c r="FX59">
        <v>0.02</v>
      </c>
      <c r="FY59">
        <v>1.67</v>
      </c>
      <c r="FZ59">
        <v>3.66</v>
      </c>
      <c r="GA59">
        <v>3.68</v>
      </c>
      <c r="GB59">
        <v>3.53</v>
      </c>
      <c r="GC59">
        <v>3.7</v>
      </c>
      <c r="GD59">
        <v>3.55</v>
      </c>
      <c r="GE59">
        <v>3.07</v>
      </c>
      <c r="GF59">
        <v>3.47</v>
      </c>
      <c r="GG59">
        <v>3.59</v>
      </c>
      <c r="GH59">
        <v>9.11</v>
      </c>
      <c r="GI59">
        <v>0</v>
      </c>
      <c r="GJ59">
        <v>0</v>
      </c>
      <c r="GK59">
        <v>4.0000000000000001E-3</v>
      </c>
      <c r="GL59">
        <v>0</v>
      </c>
      <c r="GM59">
        <v>0.02</v>
      </c>
      <c r="GN59">
        <v>0.04</v>
      </c>
      <c r="GO59">
        <v>0.05</v>
      </c>
      <c r="GP59">
        <v>0.13</v>
      </c>
      <c r="GQ59">
        <v>0.11</v>
      </c>
      <c r="GR59">
        <v>0.59</v>
      </c>
      <c r="GS59">
        <v>0.05</v>
      </c>
      <c r="GT59">
        <v>0.64</v>
      </c>
      <c r="GU59">
        <v>0.64</v>
      </c>
      <c r="GV59">
        <v>0.26</v>
      </c>
      <c r="GW59">
        <v>0.12</v>
      </c>
      <c r="GX59">
        <v>0.129</v>
      </c>
      <c r="GY59">
        <v>0.3</v>
      </c>
      <c r="GZ59">
        <v>5.6000000000000001E-2</v>
      </c>
      <c r="HA59">
        <v>5.6000000000000001E-2</v>
      </c>
      <c r="HB59">
        <v>0.19</v>
      </c>
      <c r="HC59">
        <v>7.0000000000000007E-2</v>
      </c>
      <c r="HD59">
        <v>7.0000000000000007E-2</v>
      </c>
      <c r="HE59">
        <v>0.22</v>
      </c>
      <c r="HF59">
        <v>0.12</v>
      </c>
      <c r="HG59">
        <v>0.11</v>
      </c>
      <c r="HH59">
        <v>0.03</v>
      </c>
      <c r="HI59">
        <v>0.01</v>
      </c>
      <c r="HJ59">
        <v>0.02</v>
      </c>
      <c r="HK59">
        <v>0</v>
      </c>
      <c r="HL59">
        <v>0.01</v>
      </c>
      <c r="HM59">
        <v>0.06</v>
      </c>
      <c r="HN59">
        <v>0</v>
      </c>
      <c r="HO59">
        <v>0.23</v>
      </c>
      <c r="HP59">
        <v>0.19</v>
      </c>
      <c r="HQ59">
        <v>0.24</v>
      </c>
      <c r="HR59">
        <v>0.31</v>
      </c>
      <c r="HS59">
        <v>0.36</v>
      </c>
      <c r="HT59">
        <v>0.21</v>
      </c>
      <c r="HU59">
        <v>0.63</v>
      </c>
      <c r="HV59">
        <v>0.44</v>
      </c>
      <c r="HW59">
        <v>0.52</v>
      </c>
      <c r="HX59">
        <v>0.61</v>
      </c>
      <c r="HY59">
        <v>0.45</v>
      </c>
      <c r="HZ59">
        <v>0.75</v>
      </c>
      <c r="IA59">
        <v>0.1</v>
      </c>
      <c r="IB59">
        <v>0.3</v>
      </c>
      <c r="IC59">
        <v>0.21</v>
      </c>
      <c r="ID59">
        <v>0.04</v>
      </c>
      <c r="IE59">
        <v>0.08</v>
      </c>
      <c r="IF59">
        <v>1.7000000000000001E-2</v>
      </c>
      <c r="IG59">
        <v>1.7000000000000001E-2</v>
      </c>
      <c r="IH59">
        <v>0.03</v>
      </c>
      <c r="II59">
        <v>0.02</v>
      </c>
      <c r="IJ59">
        <v>0.01</v>
      </c>
      <c r="IK59">
        <v>2.1000000000000001E-2</v>
      </c>
      <c r="IL59">
        <v>8.9999999999999993E-3</v>
      </c>
      <c r="IM59">
        <v>0.02</v>
      </c>
      <c r="IN59">
        <v>0.02</v>
      </c>
      <c r="IO59">
        <v>0.01</v>
      </c>
      <c r="IP59">
        <v>0.01</v>
      </c>
      <c r="IQ59">
        <v>0.03</v>
      </c>
      <c r="IR59">
        <v>0.02</v>
      </c>
      <c r="IS59">
        <v>0</v>
      </c>
      <c r="IT59">
        <v>0.64</v>
      </c>
      <c r="IU59">
        <v>0.31</v>
      </c>
      <c r="IV59">
        <v>0.03</v>
      </c>
      <c r="IW59">
        <v>0.21</v>
      </c>
      <c r="IX59">
        <v>0.09</v>
      </c>
      <c r="IY59">
        <v>0.22</v>
      </c>
      <c r="IZ59">
        <v>0.37</v>
      </c>
      <c r="JA59">
        <v>0.14000000000000001</v>
      </c>
      <c r="JB59">
        <v>0.27</v>
      </c>
      <c r="JC59">
        <v>0.3</v>
      </c>
      <c r="JD59">
        <v>7.0000000000000007E-2</v>
      </c>
      <c r="JE59">
        <v>0.18</v>
      </c>
      <c r="JF59">
        <v>0.2</v>
      </c>
      <c r="JG59">
        <v>0.18</v>
      </c>
      <c r="JH59">
        <v>0.59</v>
      </c>
      <c r="JI59">
        <v>0.05</v>
      </c>
      <c r="JJ59">
        <v>0.11</v>
      </c>
      <c r="JK59">
        <v>0.61</v>
      </c>
      <c r="JL59">
        <v>0.33</v>
      </c>
      <c r="JM59">
        <v>0.02</v>
      </c>
      <c r="JN59">
        <v>0.02</v>
      </c>
      <c r="JO59">
        <v>0.03</v>
      </c>
      <c r="JP59">
        <v>0.03</v>
      </c>
      <c r="JQ59">
        <v>0.02</v>
      </c>
      <c r="JR59">
        <v>3.51</v>
      </c>
      <c r="JS59">
        <v>1.53</v>
      </c>
      <c r="JT59">
        <v>2.09</v>
      </c>
      <c r="JU59">
        <v>3.44</v>
      </c>
      <c r="JV59">
        <v>2.64</v>
      </c>
    </row>
    <row r="60" spans="1:282" x14ac:dyDescent="0.25">
      <c r="A60">
        <v>400072</v>
      </c>
      <c r="B60" t="s">
        <v>1985</v>
      </c>
      <c r="C60" t="s">
        <v>1984</v>
      </c>
      <c r="D60" t="s">
        <v>3589</v>
      </c>
      <c r="E60" t="s">
        <v>3590</v>
      </c>
      <c r="F60" t="s">
        <v>1986</v>
      </c>
      <c r="G60" t="s">
        <v>1987</v>
      </c>
      <c r="H60" t="s">
        <v>3591</v>
      </c>
      <c r="I60" t="s">
        <v>3592</v>
      </c>
      <c r="J60" t="s">
        <v>10</v>
      </c>
      <c r="K60" t="s">
        <v>10</v>
      </c>
      <c r="L60" t="s">
        <v>525</v>
      </c>
      <c r="M60" t="s">
        <v>3405</v>
      </c>
      <c r="N60" t="s">
        <v>10</v>
      </c>
      <c r="O60" t="s">
        <v>524</v>
      </c>
      <c r="P60">
        <v>309</v>
      </c>
      <c r="Q60" t="s">
        <v>537</v>
      </c>
      <c r="R60" t="s">
        <v>557</v>
      </c>
      <c r="S60" t="s">
        <v>6525</v>
      </c>
      <c r="T60">
        <v>46</v>
      </c>
      <c r="U60">
        <v>4520</v>
      </c>
      <c r="V60" t="s">
        <v>531</v>
      </c>
      <c r="Z60" s="5" t="s">
        <v>10</v>
      </c>
      <c r="AA60" t="s">
        <v>10</v>
      </c>
      <c r="AB60" t="s">
        <v>10</v>
      </c>
      <c r="AC60" t="s">
        <v>10</v>
      </c>
      <c r="AD60" t="s">
        <v>10</v>
      </c>
      <c r="AI60" t="s">
        <v>10</v>
      </c>
    </row>
    <row r="61" spans="1:282" x14ac:dyDescent="0.25">
      <c r="A61">
        <v>400073</v>
      </c>
      <c r="B61" t="s">
        <v>1989</v>
      </c>
      <c r="C61" t="s">
        <v>1988</v>
      </c>
      <c r="D61" t="s">
        <v>3593</v>
      </c>
      <c r="E61" t="s">
        <v>3594</v>
      </c>
      <c r="F61" t="s">
        <v>1990</v>
      </c>
      <c r="G61" t="s">
        <v>1991</v>
      </c>
      <c r="H61" t="s">
        <v>1992</v>
      </c>
      <c r="I61" t="s">
        <v>3595</v>
      </c>
      <c r="J61" t="s">
        <v>10</v>
      </c>
      <c r="K61" t="s">
        <v>10</v>
      </c>
      <c r="L61" t="s">
        <v>525</v>
      </c>
      <c r="M61" t="s">
        <v>3405</v>
      </c>
      <c r="N61" t="s">
        <v>10</v>
      </c>
      <c r="O61" t="s">
        <v>535</v>
      </c>
      <c r="P61">
        <v>312</v>
      </c>
      <c r="Q61" t="s">
        <v>537</v>
      </c>
      <c r="R61" t="s">
        <v>536</v>
      </c>
      <c r="S61" t="s">
        <v>6525</v>
      </c>
      <c r="T61">
        <v>42</v>
      </c>
      <c r="U61">
        <v>4140</v>
      </c>
      <c r="V61" t="s">
        <v>531</v>
      </c>
      <c r="Z61" s="5" t="s">
        <v>10</v>
      </c>
      <c r="AA61" t="s">
        <v>10</v>
      </c>
      <c r="AB61" t="s">
        <v>10</v>
      </c>
      <c r="AC61" t="s">
        <v>10</v>
      </c>
      <c r="AD61" t="s">
        <v>10</v>
      </c>
      <c r="AI61" t="s">
        <v>10</v>
      </c>
    </row>
    <row r="62" spans="1:282" x14ac:dyDescent="0.25">
      <c r="A62">
        <v>400074</v>
      </c>
      <c r="B62" t="s">
        <v>1994</v>
      </c>
      <c r="C62" t="s">
        <v>1993</v>
      </c>
      <c r="D62" t="s">
        <v>3596</v>
      </c>
      <c r="E62" t="s">
        <v>3597</v>
      </c>
      <c r="F62" t="s">
        <v>1995</v>
      </c>
      <c r="G62" t="s">
        <v>1996</v>
      </c>
      <c r="H62" t="s">
        <v>1997</v>
      </c>
      <c r="I62" t="s">
        <v>3598</v>
      </c>
      <c r="J62" t="s">
        <v>10</v>
      </c>
      <c r="K62" t="s">
        <v>10</v>
      </c>
      <c r="L62" t="s">
        <v>525</v>
      </c>
      <c r="M62" t="s">
        <v>3405</v>
      </c>
      <c r="N62" t="s">
        <v>10</v>
      </c>
      <c r="O62" t="s">
        <v>524</v>
      </c>
      <c r="P62">
        <v>307</v>
      </c>
      <c r="Q62" t="s">
        <v>530</v>
      </c>
      <c r="R62" t="s">
        <v>621</v>
      </c>
      <c r="S62" t="s">
        <v>6525</v>
      </c>
      <c r="T62">
        <v>43</v>
      </c>
      <c r="U62">
        <v>5130</v>
      </c>
      <c r="V62" t="s">
        <v>531</v>
      </c>
      <c r="W62">
        <v>2</v>
      </c>
      <c r="X62">
        <v>299</v>
      </c>
      <c r="Y62">
        <v>1</v>
      </c>
      <c r="Z62" s="5" t="s">
        <v>3522</v>
      </c>
      <c r="AA62" t="s">
        <v>524</v>
      </c>
      <c r="AB62" t="s">
        <v>576</v>
      </c>
      <c r="AC62" t="s">
        <v>10</v>
      </c>
      <c r="AD62" t="s">
        <v>10</v>
      </c>
      <c r="AE62">
        <v>0</v>
      </c>
      <c r="AH62">
        <v>0.1</v>
      </c>
      <c r="AI62" t="s">
        <v>3410</v>
      </c>
      <c r="AJ62">
        <v>1</v>
      </c>
      <c r="AK62">
        <v>1</v>
      </c>
      <c r="AS62">
        <v>1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1</v>
      </c>
      <c r="BY62">
        <v>1</v>
      </c>
      <c r="BZ62">
        <v>1</v>
      </c>
      <c r="CA62">
        <v>1</v>
      </c>
      <c r="CB62">
        <v>1</v>
      </c>
      <c r="CC62">
        <v>1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1</v>
      </c>
      <c r="DO62">
        <v>1</v>
      </c>
      <c r="DP62">
        <v>1</v>
      </c>
      <c r="DQ62">
        <v>1</v>
      </c>
      <c r="DR62">
        <v>1</v>
      </c>
      <c r="DS62">
        <v>1</v>
      </c>
      <c r="DT62">
        <v>1</v>
      </c>
      <c r="DU62">
        <v>1</v>
      </c>
      <c r="DV62">
        <v>1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1</v>
      </c>
      <c r="FQ62">
        <v>1</v>
      </c>
      <c r="FR62">
        <v>1</v>
      </c>
      <c r="FS62">
        <v>1</v>
      </c>
      <c r="FT62">
        <v>1</v>
      </c>
      <c r="FU62">
        <v>1</v>
      </c>
      <c r="FV62">
        <v>1</v>
      </c>
      <c r="FW62">
        <v>1</v>
      </c>
      <c r="FX62">
        <v>1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1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1</v>
      </c>
      <c r="HG62">
        <v>1</v>
      </c>
      <c r="HH62">
        <v>1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1</v>
      </c>
      <c r="IN62">
        <v>1</v>
      </c>
      <c r="IO62">
        <v>1</v>
      </c>
      <c r="IP62">
        <v>1</v>
      </c>
      <c r="IQ62">
        <v>1</v>
      </c>
      <c r="IR62">
        <v>1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1</v>
      </c>
      <c r="JN62">
        <v>1</v>
      </c>
      <c r="JO62">
        <v>1</v>
      </c>
      <c r="JP62">
        <v>1</v>
      </c>
      <c r="JQ62">
        <v>1</v>
      </c>
    </row>
    <row r="63" spans="1:282" x14ac:dyDescent="0.25">
      <c r="A63">
        <v>400075</v>
      </c>
      <c r="B63" t="s">
        <v>1999</v>
      </c>
      <c r="C63" t="s">
        <v>1998</v>
      </c>
      <c r="D63" t="s">
        <v>3599</v>
      </c>
      <c r="E63" t="s">
        <v>3600</v>
      </c>
      <c r="F63" t="s">
        <v>2000</v>
      </c>
      <c r="G63" t="s">
        <v>2001</v>
      </c>
      <c r="H63" t="s">
        <v>2002</v>
      </c>
      <c r="I63" t="s">
        <v>3601</v>
      </c>
      <c r="J63" t="s">
        <v>10</v>
      </c>
      <c r="K63" t="s">
        <v>10</v>
      </c>
      <c r="L63" t="s">
        <v>525</v>
      </c>
      <c r="M63" t="s">
        <v>3405</v>
      </c>
      <c r="N63" t="s">
        <v>10</v>
      </c>
      <c r="O63" t="s">
        <v>524</v>
      </c>
      <c r="P63">
        <v>484</v>
      </c>
      <c r="Q63" t="s">
        <v>537</v>
      </c>
      <c r="R63" t="s">
        <v>550</v>
      </c>
      <c r="S63" t="s">
        <v>6525</v>
      </c>
      <c r="T63">
        <v>40</v>
      </c>
      <c r="U63">
        <v>2600</v>
      </c>
      <c r="V63" t="s">
        <v>531</v>
      </c>
      <c r="W63">
        <v>129</v>
      </c>
      <c r="X63">
        <v>482</v>
      </c>
      <c r="Y63">
        <v>27</v>
      </c>
      <c r="Z63" s="5" t="s">
        <v>3602</v>
      </c>
      <c r="AA63" t="s">
        <v>524</v>
      </c>
      <c r="AB63" t="s">
        <v>564</v>
      </c>
      <c r="AC63" t="s">
        <v>533</v>
      </c>
      <c r="AD63" t="s">
        <v>564</v>
      </c>
      <c r="AE63">
        <v>46.5</v>
      </c>
      <c r="AF63">
        <v>63</v>
      </c>
      <c r="AG63">
        <v>44.9</v>
      </c>
      <c r="AH63">
        <v>2.7</v>
      </c>
      <c r="AI63" t="s">
        <v>3410</v>
      </c>
      <c r="AJ63">
        <v>103</v>
      </c>
      <c r="AL63">
        <v>95</v>
      </c>
      <c r="AQ63">
        <v>3</v>
      </c>
      <c r="AR63">
        <v>5</v>
      </c>
      <c r="AS63">
        <v>103</v>
      </c>
      <c r="AT63">
        <v>0.02</v>
      </c>
      <c r="AU63">
        <v>0.03</v>
      </c>
      <c r="AV63">
        <v>0</v>
      </c>
      <c r="AW63">
        <v>0</v>
      </c>
      <c r="AX63">
        <v>0.02</v>
      </c>
      <c r="AY63">
        <v>0.08</v>
      </c>
      <c r="AZ63">
        <v>0.08</v>
      </c>
      <c r="BA63">
        <v>7.8E-2</v>
      </c>
      <c r="BB63">
        <v>0.16</v>
      </c>
      <c r="BC63">
        <v>0.03</v>
      </c>
      <c r="BD63">
        <v>0.15</v>
      </c>
      <c r="BE63">
        <v>0.14000000000000001</v>
      </c>
      <c r="BF63">
        <v>0.28999999999999998</v>
      </c>
      <c r="BG63">
        <v>0.28000000000000003</v>
      </c>
      <c r="BH63">
        <v>0.31</v>
      </c>
      <c r="BI63">
        <v>0.14000000000000001</v>
      </c>
      <c r="BJ63">
        <v>0.36</v>
      </c>
      <c r="BK63">
        <v>0.33</v>
      </c>
      <c r="BL63">
        <v>0</v>
      </c>
      <c r="BM63">
        <v>0</v>
      </c>
      <c r="BN63">
        <v>0.01</v>
      </c>
      <c r="BO63">
        <v>0.03</v>
      </c>
      <c r="BP63">
        <v>0.03</v>
      </c>
      <c r="BQ63">
        <v>0.03</v>
      </c>
      <c r="BR63">
        <v>0.61</v>
      </c>
      <c r="BS63">
        <v>0.61</v>
      </c>
      <c r="BT63">
        <v>0.52</v>
      </c>
      <c r="BU63">
        <v>0.81</v>
      </c>
      <c r="BV63">
        <v>0.45</v>
      </c>
      <c r="BW63">
        <v>0.43</v>
      </c>
      <c r="BX63">
        <v>3.5</v>
      </c>
      <c r="BY63">
        <v>3.48</v>
      </c>
      <c r="BZ63">
        <v>3.37</v>
      </c>
      <c r="CA63">
        <v>3.8</v>
      </c>
      <c r="CB63">
        <v>3.27</v>
      </c>
      <c r="CC63">
        <v>3.14</v>
      </c>
      <c r="CD63">
        <v>0</v>
      </c>
      <c r="CE63">
        <v>0</v>
      </c>
      <c r="CF63">
        <v>0</v>
      </c>
      <c r="CG63">
        <v>0.01</v>
      </c>
      <c r="CH63">
        <v>0.01</v>
      </c>
      <c r="CI63">
        <v>0.01</v>
      </c>
      <c r="CJ63">
        <v>0</v>
      </c>
      <c r="CK63">
        <v>0.05</v>
      </c>
      <c r="CL63">
        <v>0.01</v>
      </c>
      <c r="CM63">
        <v>0.04</v>
      </c>
      <c r="CN63">
        <v>0.02</v>
      </c>
      <c r="CO63">
        <v>0.03</v>
      </c>
      <c r="CP63">
        <v>0.05</v>
      </c>
      <c r="CQ63">
        <v>0.03</v>
      </c>
      <c r="CR63">
        <v>0.06</v>
      </c>
      <c r="CS63">
        <v>0.05</v>
      </c>
      <c r="CT63">
        <v>0.09</v>
      </c>
      <c r="CU63">
        <v>7.0000000000000007E-2</v>
      </c>
      <c r="CV63">
        <v>3.82</v>
      </c>
      <c r="CW63">
        <v>3.83</v>
      </c>
      <c r="CX63">
        <v>3.82</v>
      </c>
      <c r="CY63">
        <v>3.8</v>
      </c>
      <c r="CZ63">
        <v>3.78</v>
      </c>
      <c r="DA63">
        <v>3.58</v>
      </c>
      <c r="DB63">
        <v>3.7</v>
      </c>
      <c r="DC63">
        <v>3.46</v>
      </c>
      <c r="DD63">
        <v>3.61</v>
      </c>
      <c r="DE63">
        <v>0.11</v>
      </c>
      <c r="DF63">
        <v>0.14000000000000001</v>
      </c>
      <c r="DG63">
        <v>0.13</v>
      </c>
      <c r="DH63">
        <v>0.08</v>
      </c>
      <c r="DI63">
        <v>0.13</v>
      </c>
      <c r="DJ63">
        <v>0.27</v>
      </c>
      <c r="DK63">
        <v>0.19</v>
      </c>
      <c r="DL63">
        <v>0.21</v>
      </c>
      <c r="DM63">
        <v>0.22</v>
      </c>
      <c r="DN63">
        <v>0</v>
      </c>
      <c r="DO63">
        <v>0</v>
      </c>
      <c r="DP63">
        <v>0</v>
      </c>
      <c r="DQ63">
        <v>0</v>
      </c>
      <c r="DR63">
        <v>0.01</v>
      </c>
      <c r="DS63">
        <v>0.01</v>
      </c>
      <c r="DT63">
        <v>0.02</v>
      </c>
      <c r="DU63">
        <v>0.02</v>
      </c>
      <c r="DV63">
        <v>0</v>
      </c>
      <c r="DW63">
        <v>0.85</v>
      </c>
      <c r="DX63">
        <v>0.84</v>
      </c>
      <c r="DY63">
        <v>0.84</v>
      </c>
      <c r="DZ63">
        <v>0.86</v>
      </c>
      <c r="EA63">
        <v>0.83</v>
      </c>
      <c r="EB63">
        <v>0.65</v>
      </c>
      <c r="EC63">
        <v>0.74</v>
      </c>
      <c r="ED63">
        <v>0.63</v>
      </c>
      <c r="EE63">
        <v>0.7</v>
      </c>
      <c r="EF63">
        <v>0.54</v>
      </c>
      <c r="EG63">
        <v>0</v>
      </c>
      <c r="EH63">
        <v>0</v>
      </c>
      <c r="EI63">
        <v>0.02</v>
      </c>
      <c r="EJ63">
        <v>0.02</v>
      </c>
      <c r="EK63">
        <v>0.01</v>
      </c>
      <c r="EL63">
        <v>0.13</v>
      </c>
      <c r="EM63">
        <v>0.06</v>
      </c>
      <c r="EN63">
        <v>0.02</v>
      </c>
      <c r="EO63">
        <v>0.28000000000000003</v>
      </c>
      <c r="EP63">
        <v>0.08</v>
      </c>
      <c r="EQ63">
        <v>4.9000000000000002E-2</v>
      </c>
      <c r="ER63">
        <v>0.11</v>
      </c>
      <c r="ES63">
        <v>4.9000000000000002E-2</v>
      </c>
      <c r="ET63">
        <v>0.12</v>
      </c>
      <c r="EU63">
        <v>0.22</v>
      </c>
      <c r="EV63">
        <v>0.05</v>
      </c>
      <c r="EW63">
        <v>0.04</v>
      </c>
      <c r="EX63">
        <v>6.8000000000000005E-2</v>
      </c>
      <c r="EY63">
        <v>0.3</v>
      </c>
      <c r="EZ63">
        <v>0.37</v>
      </c>
      <c r="FA63">
        <v>0.34</v>
      </c>
      <c r="FB63">
        <v>0.28999999999999998</v>
      </c>
      <c r="FC63">
        <v>0.38</v>
      </c>
      <c r="FD63">
        <v>0.27</v>
      </c>
      <c r="FE63">
        <v>0.32</v>
      </c>
      <c r="FF63">
        <v>0.33</v>
      </c>
      <c r="FG63">
        <v>0.05</v>
      </c>
      <c r="FH63">
        <v>0.62</v>
      </c>
      <c r="FI63">
        <v>0.57999999999999996</v>
      </c>
      <c r="FJ63">
        <v>0.53</v>
      </c>
      <c r="FK63">
        <v>0.64</v>
      </c>
      <c r="FL63">
        <v>0.5</v>
      </c>
      <c r="FM63">
        <v>0.28999999999999998</v>
      </c>
      <c r="FN63">
        <v>0.56999999999999995</v>
      </c>
      <c r="FO63">
        <v>0.6</v>
      </c>
      <c r="FP63">
        <v>0.06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0.09</v>
      </c>
      <c r="FW63">
        <v>0</v>
      </c>
      <c r="FX63">
        <v>0.01</v>
      </c>
      <c r="FY63">
        <v>1.6</v>
      </c>
      <c r="FZ63">
        <v>3.54</v>
      </c>
      <c r="GA63">
        <v>3.53</v>
      </c>
      <c r="GB63">
        <v>3.39</v>
      </c>
      <c r="GC63">
        <v>3.55</v>
      </c>
      <c r="GD63">
        <v>3.36</v>
      </c>
      <c r="GE63">
        <v>2.8</v>
      </c>
      <c r="GF63">
        <v>3.41</v>
      </c>
      <c r="GG63">
        <v>3.53</v>
      </c>
      <c r="GH63">
        <v>8.4600000000000009</v>
      </c>
      <c r="GI63">
        <v>0.01</v>
      </c>
      <c r="GJ63">
        <v>1.9E-2</v>
      </c>
      <c r="GK63">
        <v>2.9000000000000001E-2</v>
      </c>
      <c r="GL63">
        <v>0.02</v>
      </c>
      <c r="GM63">
        <v>0.02</v>
      </c>
      <c r="GN63">
        <v>0.03</v>
      </c>
      <c r="GO63">
        <v>0.08</v>
      </c>
      <c r="GP63">
        <v>0.16</v>
      </c>
      <c r="GQ63">
        <v>0.22</v>
      </c>
      <c r="GR63">
        <v>0.42</v>
      </c>
      <c r="GS63">
        <v>0</v>
      </c>
      <c r="GT63">
        <v>0.56000000000000005</v>
      </c>
      <c r="GU63">
        <v>0.71</v>
      </c>
      <c r="GV63">
        <v>0.15</v>
      </c>
      <c r="GW63">
        <v>0.17</v>
      </c>
      <c r="GX63">
        <v>0.155</v>
      </c>
      <c r="GY63">
        <v>0.2</v>
      </c>
      <c r="GZ63">
        <v>0.126</v>
      </c>
      <c r="HA63">
        <v>4.9000000000000002E-2</v>
      </c>
      <c r="HB63">
        <v>0.4</v>
      </c>
      <c r="HC63">
        <v>7.0000000000000007E-2</v>
      </c>
      <c r="HD63">
        <v>0.02</v>
      </c>
      <c r="HE63">
        <v>0.25</v>
      </c>
      <c r="HF63">
        <v>0.08</v>
      </c>
      <c r="HG63">
        <v>7.0000000000000007E-2</v>
      </c>
      <c r="HH63">
        <v>0</v>
      </c>
      <c r="HI63">
        <v>0.01</v>
      </c>
      <c r="HJ63">
        <v>0.02</v>
      </c>
      <c r="HK63">
        <v>0.05</v>
      </c>
      <c r="HL63">
        <v>0.04</v>
      </c>
      <c r="HM63">
        <v>0.1</v>
      </c>
      <c r="HN63">
        <v>0.08</v>
      </c>
      <c r="HO63">
        <v>0.36</v>
      </c>
      <c r="HP63">
        <v>0.27</v>
      </c>
      <c r="HQ63">
        <v>0.45</v>
      </c>
      <c r="HR63">
        <v>0.51</v>
      </c>
      <c r="HS63">
        <v>0.54</v>
      </c>
      <c r="HT63">
        <v>0.5</v>
      </c>
      <c r="HU63">
        <v>0.62</v>
      </c>
      <c r="HV63">
        <v>0.44</v>
      </c>
      <c r="HW63">
        <v>0.44</v>
      </c>
      <c r="HX63">
        <v>0.34</v>
      </c>
      <c r="HY63">
        <v>0.28000000000000003</v>
      </c>
      <c r="HZ63">
        <v>0.42</v>
      </c>
      <c r="IA63">
        <v>0</v>
      </c>
      <c r="IB63">
        <v>0.22</v>
      </c>
      <c r="IC63">
        <v>0.06</v>
      </c>
      <c r="ID63">
        <v>0.09</v>
      </c>
      <c r="IE63">
        <v>7.0000000000000007E-2</v>
      </c>
      <c r="IF63">
        <v>0</v>
      </c>
      <c r="IG63">
        <v>0.01</v>
      </c>
      <c r="IH63">
        <v>0.04</v>
      </c>
      <c r="II63">
        <v>0.01</v>
      </c>
      <c r="IJ63">
        <v>0.01</v>
      </c>
      <c r="IK63">
        <v>0.01</v>
      </c>
      <c r="IL63">
        <v>0.01</v>
      </c>
      <c r="IM63">
        <v>0</v>
      </c>
      <c r="IN63">
        <v>0.01</v>
      </c>
      <c r="IO63">
        <v>0</v>
      </c>
      <c r="IP63">
        <v>0.01</v>
      </c>
      <c r="IQ63">
        <v>0</v>
      </c>
      <c r="IR63">
        <v>0</v>
      </c>
      <c r="IS63">
        <v>0.01</v>
      </c>
      <c r="IT63">
        <v>0.44</v>
      </c>
      <c r="IU63">
        <v>0.28999999999999998</v>
      </c>
      <c r="IV63">
        <v>0.03</v>
      </c>
      <c r="IW63">
        <v>0.14000000000000001</v>
      </c>
      <c r="IX63">
        <v>0.1</v>
      </c>
      <c r="IY63">
        <v>0.36</v>
      </c>
      <c r="IZ63">
        <v>0.43</v>
      </c>
      <c r="JA63">
        <v>0.14000000000000001</v>
      </c>
      <c r="JB63">
        <v>0.5</v>
      </c>
      <c r="JC63">
        <v>0.3</v>
      </c>
      <c r="JD63">
        <v>0.08</v>
      </c>
      <c r="JE63">
        <v>0.2</v>
      </c>
      <c r="JF63">
        <v>0.16</v>
      </c>
      <c r="JG63">
        <v>0.24</v>
      </c>
      <c r="JH63">
        <v>0.59</v>
      </c>
      <c r="JI63">
        <v>0.13</v>
      </c>
      <c r="JJ63">
        <v>0.08</v>
      </c>
      <c r="JK63">
        <v>0.68</v>
      </c>
      <c r="JL63">
        <v>0.12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3.48</v>
      </c>
      <c r="JS63">
        <v>1.89</v>
      </c>
      <c r="JT63">
        <v>2.0699999999999998</v>
      </c>
      <c r="JU63">
        <v>3.49</v>
      </c>
      <c r="JV63">
        <v>2.34</v>
      </c>
    </row>
    <row r="64" spans="1:282" x14ac:dyDescent="0.25">
      <c r="A64">
        <v>400076</v>
      </c>
      <c r="B64" t="s">
        <v>2004</v>
      </c>
      <c r="C64" t="s">
        <v>2003</v>
      </c>
      <c r="D64" t="s">
        <v>3603</v>
      </c>
      <c r="E64" t="s">
        <v>3604</v>
      </c>
      <c r="F64" t="s">
        <v>2006</v>
      </c>
      <c r="G64" t="s">
        <v>2007</v>
      </c>
      <c r="H64" t="s">
        <v>2008</v>
      </c>
      <c r="I64" t="s">
        <v>3605</v>
      </c>
      <c r="J64" t="s">
        <v>10</v>
      </c>
      <c r="K64" t="s">
        <v>10</v>
      </c>
      <c r="L64" t="s">
        <v>525</v>
      </c>
      <c r="M64" t="s">
        <v>3405</v>
      </c>
      <c r="N64" t="s">
        <v>10</v>
      </c>
      <c r="O64" t="s">
        <v>524</v>
      </c>
      <c r="P64">
        <v>332</v>
      </c>
      <c r="Q64" t="s">
        <v>537</v>
      </c>
      <c r="R64" t="s">
        <v>550</v>
      </c>
      <c r="S64" t="s">
        <v>6525</v>
      </c>
      <c r="T64">
        <v>42</v>
      </c>
      <c r="U64">
        <v>3060</v>
      </c>
      <c r="V64" t="s">
        <v>531</v>
      </c>
      <c r="W64">
        <v>150</v>
      </c>
      <c r="X64">
        <v>330</v>
      </c>
      <c r="Y64">
        <v>45</v>
      </c>
      <c r="Z64" s="5" t="s">
        <v>638</v>
      </c>
      <c r="AA64" t="s">
        <v>524</v>
      </c>
      <c r="AB64" t="s">
        <v>534</v>
      </c>
      <c r="AC64" t="s">
        <v>533</v>
      </c>
      <c r="AD64" t="s">
        <v>564</v>
      </c>
      <c r="AE64">
        <v>92.1</v>
      </c>
      <c r="AF64">
        <v>69.2</v>
      </c>
      <c r="AG64">
        <v>51.3</v>
      </c>
      <c r="AH64">
        <v>4.5</v>
      </c>
      <c r="AI64" t="s">
        <v>3410</v>
      </c>
      <c r="AJ64">
        <v>119</v>
      </c>
      <c r="AK64">
        <v>3</v>
      </c>
      <c r="AL64">
        <v>111</v>
      </c>
      <c r="AN64">
        <v>1</v>
      </c>
      <c r="AO64">
        <v>1</v>
      </c>
      <c r="AQ64">
        <v>4</v>
      </c>
      <c r="AR64">
        <v>1</v>
      </c>
      <c r="AS64">
        <v>119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0.01</v>
      </c>
      <c r="AZ64">
        <v>0</v>
      </c>
      <c r="BA64">
        <v>0</v>
      </c>
      <c r="BB64">
        <v>0.01</v>
      </c>
      <c r="BC64">
        <v>0</v>
      </c>
      <c r="BD64">
        <v>0.03</v>
      </c>
      <c r="BE64">
        <v>0.08</v>
      </c>
      <c r="BF64">
        <v>0.14000000000000001</v>
      </c>
      <c r="BG64">
        <v>0.13</v>
      </c>
      <c r="BH64">
        <v>0.18</v>
      </c>
      <c r="BI64">
        <v>0.12</v>
      </c>
      <c r="BJ64">
        <v>0.28000000000000003</v>
      </c>
      <c r="BK64">
        <v>0.26</v>
      </c>
      <c r="BL64">
        <v>0</v>
      </c>
      <c r="BM64">
        <v>0</v>
      </c>
      <c r="BN64">
        <v>0</v>
      </c>
      <c r="BO64">
        <v>0</v>
      </c>
      <c r="BP64">
        <v>0.02</v>
      </c>
      <c r="BQ64">
        <v>0.02</v>
      </c>
      <c r="BR64">
        <v>0.86</v>
      </c>
      <c r="BS64">
        <v>0.87</v>
      </c>
      <c r="BT64">
        <v>0.82</v>
      </c>
      <c r="BU64">
        <v>0.88</v>
      </c>
      <c r="BV64">
        <v>0.67</v>
      </c>
      <c r="BW64">
        <v>0.63</v>
      </c>
      <c r="BX64">
        <v>3.86</v>
      </c>
      <c r="BY64">
        <v>3.87</v>
      </c>
      <c r="BZ64">
        <v>3.81</v>
      </c>
      <c r="CA64">
        <v>3.88</v>
      </c>
      <c r="CB64">
        <v>3.65</v>
      </c>
      <c r="CC64">
        <v>3.54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0.01</v>
      </c>
      <c r="CK64">
        <v>0.06</v>
      </c>
      <c r="CL64">
        <v>0</v>
      </c>
      <c r="CM64">
        <v>0</v>
      </c>
      <c r="CN64">
        <v>0</v>
      </c>
      <c r="CO64">
        <v>0.01</v>
      </c>
      <c r="CP64">
        <v>0.01</v>
      </c>
      <c r="CQ64">
        <v>0.01</v>
      </c>
      <c r="CR64">
        <v>0.02</v>
      </c>
      <c r="CS64">
        <v>0.06</v>
      </c>
      <c r="CT64">
        <v>0.08</v>
      </c>
      <c r="CU64">
        <v>0.04</v>
      </c>
      <c r="CV64">
        <v>3.87</v>
      </c>
      <c r="CW64">
        <v>3.86</v>
      </c>
      <c r="CX64">
        <v>3.86</v>
      </c>
      <c r="CY64">
        <v>3.86</v>
      </c>
      <c r="CZ64">
        <v>3.85</v>
      </c>
      <c r="DA64">
        <v>3.64</v>
      </c>
      <c r="DB64">
        <v>3.63</v>
      </c>
      <c r="DC64">
        <v>3.46</v>
      </c>
      <c r="DD64">
        <v>3.69</v>
      </c>
      <c r="DE64">
        <v>0.13</v>
      </c>
      <c r="DF64">
        <v>0.14000000000000001</v>
      </c>
      <c r="DG64">
        <v>0.13</v>
      </c>
      <c r="DH64">
        <v>0.13</v>
      </c>
      <c r="DI64">
        <v>0.13</v>
      </c>
      <c r="DJ64">
        <v>0.32</v>
      </c>
      <c r="DK64">
        <v>0.23</v>
      </c>
      <c r="DL64">
        <v>0.21</v>
      </c>
      <c r="DM64">
        <v>0.23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0.01</v>
      </c>
      <c r="DT64">
        <v>0</v>
      </c>
      <c r="DU64">
        <v>0</v>
      </c>
      <c r="DV64">
        <v>0</v>
      </c>
      <c r="DW64">
        <v>0.87</v>
      </c>
      <c r="DX64">
        <v>0.86</v>
      </c>
      <c r="DY64">
        <v>0.87</v>
      </c>
      <c r="DZ64">
        <v>0.87</v>
      </c>
      <c r="EA64">
        <v>0.86</v>
      </c>
      <c r="EB64">
        <v>0.66</v>
      </c>
      <c r="EC64">
        <v>0.71</v>
      </c>
      <c r="ED64">
        <v>0.66</v>
      </c>
      <c r="EE64">
        <v>0.73</v>
      </c>
      <c r="EF64">
        <v>0.54</v>
      </c>
      <c r="EG64">
        <v>0.01</v>
      </c>
      <c r="EH64">
        <v>0.01</v>
      </c>
      <c r="EI64">
        <v>0</v>
      </c>
      <c r="EJ64">
        <v>0</v>
      </c>
      <c r="EK64">
        <v>0</v>
      </c>
      <c r="EL64">
        <v>0.08</v>
      </c>
      <c r="EM64">
        <v>0.01</v>
      </c>
      <c r="EN64">
        <v>0</v>
      </c>
      <c r="EO64">
        <v>0.32</v>
      </c>
      <c r="EP64">
        <v>0.02</v>
      </c>
      <c r="EQ64">
        <v>8.0000000000000002E-3</v>
      </c>
      <c r="ER64">
        <v>0.05</v>
      </c>
      <c r="ES64">
        <v>2.5000000000000001E-2</v>
      </c>
      <c r="ET64">
        <v>0.03</v>
      </c>
      <c r="EU64">
        <v>0.14000000000000001</v>
      </c>
      <c r="EV64">
        <v>0.06</v>
      </c>
      <c r="EW64">
        <v>0.03</v>
      </c>
      <c r="EX64">
        <v>2.5000000000000001E-2</v>
      </c>
      <c r="EY64">
        <v>0.22</v>
      </c>
      <c r="EZ64">
        <v>0.2</v>
      </c>
      <c r="FA64">
        <v>0.28000000000000003</v>
      </c>
      <c r="FB64">
        <v>0.19</v>
      </c>
      <c r="FC64">
        <v>0.28000000000000003</v>
      </c>
      <c r="FD64">
        <v>0.28999999999999998</v>
      </c>
      <c r="FE64">
        <v>0.33</v>
      </c>
      <c r="FF64">
        <v>0.28999999999999998</v>
      </c>
      <c r="FG64">
        <v>0.08</v>
      </c>
      <c r="FH64">
        <v>0.73</v>
      </c>
      <c r="FI64">
        <v>0.76</v>
      </c>
      <c r="FJ64">
        <v>0.66</v>
      </c>
      <c r="FK64">
        <v>0.77</v>
      </c>
      <c r="FL64">
        <v>0.68</v>
      </c>
      <c r="FM64">
        <v>0.4</v>
      </c>
      <c r="FN64">
        <v>0.6</v>
      </c>
      <c r="FO64">
        <v>0.67</v>
      </c>
      <c r="FP64">
        <v>0.03</v>
      </c>
      <c r="FQ64">
        <v>0.03</v>
      </c>
      <c r="FR64">
        <v>0.03</v>
      </c>
      <c r="FS64">
        <v>0.01</v>
      </c>
      <c r="FT64">
        <v>0.01</v>
      </c>
      <c r="FU64">
        <v>0.02</v>
      </c>
      <c r="FV64">
        <v>0.08</v>
      </c>
      <c r="FW64">
        <v>0.01</v>
      </c>
      <c r="FX64">
        <v>0.01</v>
      </c>
      <c r="FY64">
        <v>1.64</v>
      </c>
      <c r="FZ64">
        <v>3.72</v>
      </c>
      <c r="GA64">
        <v>3.75</v>
      </c>
      <c r="GB64">
        <v>3.62</v>
      </c>
      <c r="GC64">
        <v>3.75</v>
      </c>
      <c r="GD64">
        <v>3.67</v>
      </c>
      <c r="GE64">
        <v>3.1</v>
      </c>
      <c r="GF64">
        <v>3.53</v>
      </c>
      <c r="GG64">
        <v>3.65</v>
      </c>
      <c r="GH64">
        <v>9.2799999999999994</v>
      </c>
      <c r="GI64">
        <v>0</v>
      </c>
      <c r="GJ64">
        <v>8.0000000000000002E-3</v>
      </c>
      <c r="GK64">
        <v>0</v>
      </c>
      <c r="GL64">
        <v>0.01</v>
      </c>
      <c r="GM64">
        <v>0</v>
      </c>
      <c r="GN64">
        <v>0.01</v>
      </c>
      <c r="GO64">
        <v>0.03</v>
      </c>
      <c r="GP64">
        <v>0.1</v>
      </c>
      <c r="GQ64">
        <v>0.27</v>
      </c>
      <c r="GR64">
        <v>0.55000000000000004</v>
      </c>
      <c r="GS64">
        <v>0.03</v>
      </c>
      <c r="GT64">
        <v>0.4</v>
      </c>
      <c r="GU64">
        <v>0.74</v>
      </c>
      <c r="GV64">
        <v>0.14000000000000001</v>
      </c>
      <c r="GW64">
        <v>0.27</v>
      </c>
      <c r="GX64">
        <v>0.10100000000000001</v>
      </c>
      <c r="GY64">
        <v>0.22</v>
      </c>
      <c r="GZ64">
        <v>0.109</v>
      </c>
      <c r="HA64">
        <v>1.7000000000000001E-2</v>
      </c>
      <c r="HB64">
        <v>0.31</v>
      </c>
      <c r="HC64">
        <v>0.13</v>
      </c>
      <c r="HD64">
        <v>0.06</v>
      </c>
      <c r="HE64">
        <v>0.28999999999999998</v>
      </c>
      <c r="HF64">
        <v>0.08</v>
      </c>
      <c r="HG64">
        <v>0.08</v>
      </c>
      <c r="HH64">
        <v>0.03</v>
      </c>
      <c r="HI64">
        <v>0</v>
      </c>
      <c r="HJ64">
        <v>0.02</v>
      </c>
      <c r="HK64">
        <v>0.04</v>
      </c>
      <c r="HL64">
        <v>0.03</v>
      </c>
      <c r="HM64">
        <v>0.08</v>
      </c>
      <c r="HN64">
        <v>0.04</v>
      </c>
      <c r="HO64">
        <v>0.28999999999999998</v>
      </c>
      <c r="HP64">
        <v>0.28999999999999998</v>
      </c>
      <c r="HQ64">
        <v>0.28999999999999998</v>
      </c>
      <c r="HR64">
        <v>0.45</v>
      </c>
      <c r="HS64">
        <v>0.47</v>
      </c>
      <c r="HT64">
        <v>0.46</v>
      </c>
      <c r="HU64">
        <v>0.66</v>
      </c>
      <c r="HV64">
        <v>0.53</v>
      </c>
      <c r="HW64">
        <v>0.39</v>
      </c>
      <c r="HX64">
        <v>0.39</v>
      </c>
      <c r="HY64">
        <v>0.35</v>
      </c>
      <c r="HZ64">
        <v>0.47</v>
      </c>
      <c r="IA64">
        <v>0.01</v>
      </c>
      <c r="IB64">
        <v>0.12</v>
      </c>
      <c r="IC64">
        <v>0.18</v>
      </c>
      <c r="ID64">
        <v>0.08</v>
      </c>
      <c r="IE64">
        <v>0.05</v>
      </c>
      <c r="IF64">
        <v>0</v>
      </c>
      <c r="IG64">
        <v>8.0000000000000002E-3</v>
      </c>
      <c r="IH64">
        <v>0.03</v>
      </c>
      <c r="II64">
        <v>0.08</v>
      </c>
      <c r="IJ64">
        <v>0.01</v>
      </c>
      <c r="IK64">
        <v>1.7000000000000001E-2</v>
      </c>
      <c r="IL64">
        <v>8.0000000000000002E-3</v>
      </c>
      <c r="IM64">
        <v>0.04</v>
      </c>
      <c r="IN64">
        <v>0.02</v>
      </c>
      <c r="IO64">
        <v>0.01</v>
      </c>
      <c r="IP64">
        <v>0.03</v>
      </c>
      <c r="IQ64">
        <v>0.03</v>
      </c>
      <c r="IR64">
        <v>0.02</v>
      </c>
      <c r="IS64">
        <v>0</v>
      </c>
      <c r="IT64">
        <v>0.32</v>
      </c>
      <c r="IU64">
        <v>0.13</v>
      </c>
      <c r="IV64">
        <v>0</v>
      </c>
      <c r="IW64">
        <v>0.14000000000000001</v>
      </c>
      <c r="IX64">
        <v>7.0000000000000007E-2</v>
      </c>
      <c r="IY64">
        <v>0.45</v>
      </c>
      <c r="IZ64">
        <v>0.37</v>
      </c>
      <c r="JA64">
        <v>0.12</v>
      </c>
      <c r="JB64">
        <v>0.42</v>
      </c>
      <c r="JC64">
        <v>0.34</v>
      </c>
      <c r="JD64">
        <v>0.1</v>
      </c>
      <c r="JE64">
        <v>0.28999999999999998</v>
      </c>
      <c r="JF64">
        <v>0.18</v>
      </c>
      <c r="JG64">
        <v>0.27</v>
      </c>
      <c r="JH64">
        <v>0.57999999999999996</v>
      </c>
      <c r="JI64">
        <v>0.12</v>
      </c>
      <c r="JJ64">
        <v>0.2</v>
      </c>
      <c r="JK64">
        <v>0.69</v>
      </c>
      <c r="JL64">
        <v>0.16</v>
      </c>
      <c r="JM64">
        <v>0.01</v>
      </c>
      <c r="JN64">
        <v>0.02</v>
      </c>
      <c r="JO64">
        <v>0.01</v>
      </c>
      <c r="JP64">
        <v>0.02</v>
      </c>
      <c r="JQ64">
        <v>0.01</v>
      </c>
      <c r="JR64">
        <v>3.52</v>
      </c>
      <c r="JS64">
        <v>2.02</v>
      </c>
      <c r="JT64">
        <v>2.58</v>
      </c>
      <c r="JU64">
        <v>3.58</v>
      </c>
      <c r="JV64">
        <v>2.4500000000000002</v>
      </c>
    </row>
    <row r="65" spans="1:282" x14ac:dyDescent="0.25">
      <c r="A65">
        <v>400077</v>
      </c>
      <c r="B65" t="s">
        <v>2010</v>
      </c>
      <c r="C65" t="s">
        <v>2009</v>
      </c>
      <c r="D65" t="s">
        <v>3606</v>
      </c>
      <c r="E65" t="s">
        <v>3607</v>
      </c>
      <c r="F65" t="s">
        <v>2011</v>
      </c>
      <c r="G65" t="s">
        <v>2012</v>
      </c>
      <c r="H65" t="s">
        <v>2013</v>
      </c>
      <c r="I65" t="s">
        <v>3608</v>
      </c>
      <c r="J65" t="s">
        <v>10</v>
      </c>
      <c r="K65" t="s">
        <v>10</v>
      </c>
      <c r="L65" t="s">
        <v>525</v>
      </c>
      <c r="M65" t="s">
        <v>3405</v>
      </c>
      <c r="N65" t="s">
        <v>10</v>
      </c>
      <c r="O65" t="s">
        <v>535</v>
      </c>
      <c r="P65">
        <v>582</v>
      </c>
      <c r="Q65" t="s">
        <v>537</v>
      </c>
      <c r="R65" t="s">
        <v>536</v>
      </c>
      <c r="S65" t="s">
        <v>6525</v>
      </c>
      <c r="T65">
        <v>46</v>
      </c>
      <c r="U65">
        <v>3061</v>
      </c>
      <c r="V65" t="s">
        <v>531</v>
      </c>
      <c r="W65">
        <v>136</v>
      </c>
      <c r="X65">
        <v>572</v>
      </c>
      <c r="Y65">
        <v>24</v>
      </c>
      <c r="Z65" s="5" t="s">
        <v>3609</v>
      </c>
      <c r="AA65" t="s">
        <v>535</v>
      </c>
      <c r="AB65" t="s">
        <v>564</v>
      </c>
      <c r="AC65" t="s">
        <v>564</v>
      </c>
      <c r="AD65" t="s">
        <v>555</v>
      </c>
      <c r="AE65">
        <v>54</v>
      </c>
      <c r="AF65">
        <v>44.3</v>
      </c>
      <c r="AG65">
        <v>21</v>
      </c>
      <c r="AH65">
        <v>2.4</v>
      </c>
      <c r="AI65" t="s">
        <v>3410</v>
      </c>
      <c r="AJ65">
        <v>117</v>
      </c>
      <c r="AK65">
        <v>1</v>
      </c>
      <c r="AL65">
        <v>108</v>
      </c>
      <c r="AM65">
        <v>1</v>
      </c>
      <c r="AN65">
        <v>2</v>
      </c>
      <c r="AQ65">
        <v>5</v>
      </c>
      <c r="AR65">
        <v>3</v>
      </c>
      <c r="AS65">
        <v>117</v>
      </c>
      <c r="AT65">
        <v>0.03</v>
      </c>
      <c r="AU65">
        <v>0.03</v>
      </c>
      <c r="AV65">
        <v>0.02</v>
      </c>
      <c r="AW65">
        <v>0.02</v>
      </c>
      <c r="AX65">
        <v>0.04</v>
      </c>
      <c r="AY65">
        <v>0.12</v>
      </c>
      <c r="AZ65">
        <v>0.09</v>
      </c>
      <c r="BA65">
        <v>0.06</v>
      </c>
      <c r="BB65">
        <v>0.09</v>
      </c>
      <c r="BC65">
        <v>0.03</v>
      </c>
      <c r="BD65">
        <v>0.1</v>
      </c>
      <c r="BE65">
        <v>0.16</v>
      </c>
      <c r="BF65">
        <v>0.39</v>
      </c>
      <c r="BG65">
        <v>0.32</v>
      </c>
      <c r="BH65">
        <v>0.38</v>
      </c>
      <c r="BI65">
        <v>0.21</v>
      </c>
      <c r="BJ65">
        <v>0.44</v>
      </c>
      <c r="BK65">
        <v>0.38</v>
      </c>
      <c r="BL65">
        <v>0.03</v>
      </c>
      <c r="BM65">
        <v>0</v>
      </c>
      <c r="BN65">
        <v>0.05</v>
      </c>
      <c r="BO65">
        <v>0.02</v>
      </c>
      <c r="BP65">
        <v>0.01</v>
      </c>
      <c r="BQ65">
        <v>0.05</v>
      </c>
      <c r="BR65">
        <v>0.47</v>
      </c>
      <c r="BS65">
        <v>0.6</v>
      </c>
      <c r="BT65">
        <v>0.46</v>
      </c>
      <c r="BU65">
        <v>0.72</v>
      </c>
      <c r="BV65">
        <v>0.4</v>
      </c>
      <c r="BW65">
        <v>0.28000000000000003</v>
      </c>
      <c r="BX65">
        <v>3.34</v>
      </c>
      <c r="BY65">
        <v>3.49</v>
      </c>
      <c r="BZ65">
        <v>3.36</v>
      </c>
      <c r="CA65">
        <v>3.66</v>
      </c>
      <c r="CB65">
        <v>3.22</v>
      </c>
      <c r="CC65">
        <v>2.87</v>
      </c>
      <c r="CD65">
        <v>0</v>
      </c>
      <c r="CE65">
        <v>1.7000000000000001E-2</v>
      </c>
      <c r="CF65">
        <v>3.4000000000000002E-2</v>
      </c>
      <c r="CG65">
        <v>3.4000000000000002E-2</v>
      </c>
      <c r="CH65">
        <v>1.7000000000000001E-2</v>
      </c>
      <c r="CI65">
        <v>0.03</v>
      </c>
      <c r="CJ65">
        <v>0.06</v>
      </c>
      <c r="CK65">
        <v>0.21</v>
      </c>
      <c r="CL65">
        <v>0.08</v>
      </c>
      <c r="CM65">
        <v>7.0000000000000007E-2</v>
      </c>
      <c r="CN65">
        <v>0.09</v>
      </c>
      <c r="CO65">
        <v>7.0000000000000007E-2</v>
      </c>
      <c r="CP65">
        <v>0.09</v>
      </c>
      <c r="CQ65">
        <v>0.06</v>
      </c>
      <c r="CR65">
        <v>0.09</v>
      </c>
      <c r="CS65">
        <v>0.22</v>
      </c>
      <c r="CT65">
        <v>0.15</v>
      </c>
      <c r="CU65">
        <v>0.2</v>
      </c>
      <c r="CV65">
        <v>3.65</v>
      </c>
      <c r="CW65">
        <v>3.46</v>
      </c>
      <c r="CX65">
        <v>3.44</v>
      </c>
      <c r="CY65">
        <v>3.49</v>
      </c>
      <c r="CZ65">
        <v>3.52</v>
      </c>
      <c r="DA65">
        <v>3.33</v>
      </c>
      <c r="DB65">
        <v>3.06</v>
      </c>
      <c r="DC65">
        <v>2.82</v>
      </c>
      <c r="DD65">
        <v>3.07</v>
      </c>
      <c r="DE65">
        <v>0.21</v>
      </c>
      <c r="DF65">
        <v>0.3</v>
      </c>
      <c r="DG65">
        <v>0.31</v>
      </c>
      <c r="DH65">
        <v>0.23</v>
      </c>
      <c r="DI65">
        <v>0.3</v>
      </c>
      <c r="DJ65">
        <v>0.36</v>
      </c>
      <c r="DK65">
        <v>0.31</v>
      </c>
      <c r="DL65">
        <v>0.26</v>
      </c>
      <c r="DM65">
        <v>0.28000000000000003</v>
      </c>
      <c r="DN65">
        <v>0.01</v>
      </c>
      <c r="DO65">
        <v>0.01</v>
      </c>
      <c r="DP65">
        <v>0.02</v>
      </c>
      <c r="DQ65">
        <v>0.01</v>
      </c>
      <c r="DR65">
        <v>0.02</v>
      </c>
      <c r="DS65">
        <v>0.03</v>
      </c>
      <c r="DT65">
        <v>0.01</v>
      </c>
      <c r="DU65">
        <v>0.02</v>
      </c>
      <c r="DV65">
        <v>0.03</v>
      </c>
      <c r="DW65">
        <v>0.71</v>
      </c>
      <c r="DX65">
        <v>0.57999999999999996</v>
      </c>
      <c r="DY65">
        <v>0.56999999999999995</v>
      </c>
      <c r="DZ65">
        <v>0.64</v>
      </c>
      <c r="EA65">
        <v>0.61</v>
      </c>
      <c r="EB65">
        <v>0.49</v>
      </c>
      <c r="EC65">
        <v>0.4</v>
      </c>
      <c r="ED65">
        <v>0.38</v>
      </c>
      <c r="EE65">
        <v>0.42</v>
      </c>
      <c r="EF65">
        <v>0.44</v>
      </c>
      <c r="EG65">
        <v>0.03</v>
      </c>
      <c r="EH65">
        <v>0.01</v>
      </c>
      <c r="EI65">
        <v>0.03</v>
      </c>
      <c r="EJ65">
        <v>0.01</v>
      </c>
      <c r="EK65">
        <v>0.03</v>
      </c>
      <c r="EL65">
        <v>0.13</v>
      </c>
      <c r="EM65">
        <v>0.03</v>
      </c>
      <c r="EN65">
        <v>0.03</v>
      </c>
      <c r="EO65">
        <v>0.35</v>
      </c>
      <c r="EP65">
        <v>0.16</v>
      </c>
      <c r="EQ65">
        <v>0.13700000000000001</v>
      </c>
      <c r="ER65">
        <v>0.15</v>
      </c>
      <c r="ES65">
        <v>0.13700000000000001</v>
      </c>
      <c r="ET65">
        <v>0.17</v>
      </c>
      <c r="EU65">
        <v>0.17</v>
      </c>
      <c r="EV65">
        <v>0.11</v>
      </c>
      <c r="EW65">
        <v>0.13</v>
      </c>
      <c r="EX65">
        <v>7.6999999999999999E-2</v>
      </c>
      <c r="EY65">
        <v>0.51</v>
      </c>
      <c r="EZ65">
        <v>0.42</v>
      </c>
      <c r="FA65">
        <v>0.47</v>
      </c>
      <c r="FB65">
        <v>0.41</v>
      </c>
      <c r="FC65">
        <v>0.4</v>
      </c>
      <c r="FD65">
        <v>0.31</v>
      </c>
      <c r="FE65">
        <v>0.49</v>
      </c>
      <c r="FF65">
        <v>0.43</v>
      </c>
      <c r="FG65">
        <v>0.1</v>
      </c>
      <c r="FH65">
        <v>0.27</v>
      </c>
      <c r="FI65">
        <v>0.42</v>
      </c>
      <c r="FJ65">
        <v>0.32</v>
      </c>
      <c r="FK65">
        <v>0.42</v>
      </c>
      <c r="FL65">
        <v>0.37</v>
      </c>
      <c r="FM65">
        <v>0.32</v>
      </c>
      <c r="FN65">
        <v>0.34</v>
      </c>
      <c r="FO65">
        <v>0.37</v>
      </c>
      <c r="FP65">
        <v>0.03</v>
      </c>
      <c r="FQ65">
        <v>0.03</v>
      </c>
      <c r="FR65">
        <v>0.02</v>
      </c>
      <c r="FS65">
        <v>0.03</v>
      </c>
      <c r="FT65">
        <v>0.03</v>
      </c>
      <c r="FU65">
        <v>0.03</v>
      </c>
      <c r="FV65">
        <v>7.0000000000000007E-2</v>
      </c>
      <c r="FW65">
        <v>0.03</v>
      </c>
      <c r="FX65">
        <v>0.05</v>
      </c>
      <c r="FY65">
        <v>1.84</v>
      </c>
      <c r="FZ65">
        <v>3.06</v>
      </c>
      <c r="GA65">
        <v>3.27</v>
      </c>
      <c r="GB65">
        <v>3.11</v>
      </c>
      <c r="GC65">
        <v>3.27</v>
      </c>
      <c r="GD65">
        <v>3.13</v>
      </c>
      <c r="GE65">
        <v>2.89</v>
      </c>
      <c r="GF65">
        <v>3.17</v>
      </c>
      <c r="GG65">
        <v>3.2</v>
      </c>
      <c r="GH65">
        <v>7.79</v>
      </c>
      <c r="GI65">
        <v>0.04</v>
      </c>
      <c r="GJ65">
        <v>0</v>
      </c>
      <c r="GK65">
        <v>1.7000000000000001E-2</v>
      </c>
      <c r="GL65">
        <v>0.03</v>
      </c>
      <c r="GM65">
        <v>0.11</v>
      </c>
      <c r="GN65">
        <v>0.03</v>
      </c>
      <c r="GO65">
        <v>0.05</v>
      </c>
      <c r="GP65">
        <v>0.16</v>
      </c>
      <c r="GQ65">
        <v>0.26</v>
      </c>
      <c r="GR65">
        <v>0.26</v>
      </c>
      <c r="GS65">
        <v>0.03</v>
      </c>
      <c r="GT65">
        <v>0.7</v>
      </c>
      <c r="GU65">
        <v>0.75</v>
      </c>
      <c r="GV65">
        <v>0.15</v>
      </c>
      <c r="GW65">
        <v>0.11</v>
      </c>
      <c r="GX65">
        <v>8.5000000000000006E-2</v>
      </c>
      <c r="GY65">
        <v>0.34</v>
      </c>
      <c r="GZ65">
        <v>7.6999999999999999E-2</v>
      </c>
      <c r="HA65">
        <v>5.0999999999999997E-2</v>
      </c>
      <c r="HB65">
        <v>0.27</v>
      </c>
      <c r="HC65">
        <v>0.03</v>
      </c>
      <c r="HD65">
        <v>0.03</v>
      </c>
      <c r="HE65">
        <v>0.2</v>
      </c>
      <c r="HF65">
        <v>0.08</v>
      </c>
      <c r="HG65">
        <v>0.08</v>
      </c>
      <c r="HH65">
        <v>0.03</v>
      </c>
      <c r="HI65">
        <v>0.02</v>
      </c>
      <c r="HJ65">
        <v>0.03</v>
      </c>
      <c r="HK65">
        <v>0.08</v>
      </c>
      <c r="HL65">
        <v>0.14000000000000001</v>
      </c>
      <c r="HM65">
        <v>0.22</v>
      </c>
      <c r="HN65">
        <v>0.05</v>
      </c>
      <c r="HO65">
        <v>0.55000000000000004</v>
      </c>
      <c r="HP65">
        <v>0.35</v>
      </c>
      <c r="HQ65">
        <v>0.23</v>
      </c>
      <c r="HR65">
        <v>0.36</v>
      </c>
      <c r="HS65">
        <v>0.46</v>
      </c>
      <c r="HT65">
        <v>0.54</v>
      </c>
      <c r="HU65">
        <v>0.24</v>
      </c>
      <c r="HV65">
        <v>0.32</v>
      </c>
      <c r="HW65">
        <v>0.15</v>
      </c>
      <c r="HX65">
        <v>0.18</v>
      </c>
      <c r="HY65">
        <v>0.06</v>
      </c>
      <c r="HZ65">
        <v>0.26</v>
      </c>
      <c r="IA65">
        <v>0.14000000000000001</v>
      </c>
      <c r="IB65">
        <v>0.25</v>
      </c>
      <c r="IC65">
        <v>0.35</v>
      </c>
      <c r="ID65">
        <v>0.26</v>
      </c>
      <c r="IE65">
        <v>0.17</v>
      </c>
      <c r="IF65">
        <v>0.10299999999999999</v>
      </c>
      <c r="IG65">
        <v>8.9999999999999993E-3</v>
      </c>
      <c r="IH65">
        <v>0.02</v>
      </c>
      <c r="II65">
        <v>0.14000000000000001</v>
      </c>
      <c r="IJ65">
        <v>0.03</v>
      </c>
      <c r="IK65">
        <v>5.0999999999999997E-2</v>
      </c>
      <c r="IL65">
        <v>1.7000000000000001E-2</v>
      </c>
      <c r="IM65">
        <v>0.05</v>
      </c>
      <c r="IN65">
        <v>0.04</v>
      </c>
      <c r="IO65">
        <v>0.05</v>
      </c>
      <c r="IP65">
        <v>0.03</v>
      </c>
      <c r="IQ65">
        <v>0.03</v>
      </c>
      <c r="IR65">
        <v>0.03</v>
      </c>
      <c r="IS65">
        <v>0.01</v>
      </c>
      <c r="IT65">
        <v>0.56999999999999995</v>
      </c>
      <c r="IU65">
        <v>0.37</v>
      </c>
      <c r="IV65">
        <v>0.01</v>
      </c>
      <c r="IW65">
        <v>0.06</v>
      </c>
      <c r="IX65">
        <v>0.19</v>
      </c>
      <c r="IY65">
        <v>0.32</v>
      </c>
      <c r="IZ65">
        <v>0.46</v>
      </c>
      <c r="JA65">
        <v>0.09</v>
      </c>
      <c r="JB65">
        <v>0.32</v>
      </c>
      <c r="JC65">
        <v>0.48</v>
      </c>
      <c r="JD65">
        <v>0.02</v>
      </c>
      <c r="JE65">
        <v>0.08</v>
      </c>
      <c r="JF65">
        <v>0.32</v>
      </c>
      <c r="JG65">
        <v>0.36</v>
      </c>
      <c r="JH65">
        <v>0.31</v>
      </c>
      <c r="JI65">
        <v>0.05</v>
      </c>
      <c r="JJ65">
        <v>0.05</v>
      </c>
      <c r="JK65">
        <v>0.55000000000000004</v>
      </c>
      <c r="JL65">
        <v>0.24</v>
      </c>
      <c r="JM65">
        <v>0.02</v>
      </c>
      <c r="JN65">
        <v>0.03</v>
      </c>
      <c r="JO65">
        <v>0.04</v>
      </c>
      <c r="JP65">
        <v>0.03</v>
      </c>
      <c r="JQ65">
        <v>0.03</v>
      </c>
      <c r="JR65">
        <v>3.1</v>
      </c>
      <c r="JS65">
        <v>1.53</v>
      </c>
      <c r="JT65">
        <v>1.8</v>
      </c>
      <c r="JU65">
        <v>3.45</v>
      </c>
      <c r="JV65">
        <v>2.8</v>
      </c>
    </row>
    <row r="66" spans="1:282" x14ac:dyDescent="0.25">
      <c r="A66">
        <v>400078</v>
      </c>
      <c r="B66" t="s">
        <v>2015</v>
      </c>
      <c r="C66" t="s">
        <v>2014</v>
      </c>
      <c r="D66" t="s">
        <v>3610</v>
      </c>
      <c r="E66" t="s">
        <v>3611</v>
      </c>
      <c r="F66" t="s">
        <v>2016</v>
      </c>
      <c r="G66" t="s">
        <v>2017</v>
      </c>
      <c r="H66" t="s">
        <v>2018</v>
      </c>
      <c r="I66" t="s">
        <v>3612</v>
      </c>
      <c r="J66" t="s">
        <v>10</v>
      </c>
      <c r="K66" t="s">
        <v>10</v>
      </c>
      <c r="L66" t="s">
        <v>525</v>
      </c>
      <c r="M66" t="s">
        <v>3399</v>
      </c>
      <c r="N66" t="s">
        <v>10</v>
      </c>
      <c r="O66" t="s">
        <v>543</v>
      </c>
      <c r="P66">
        <v>388</v>
      </c>
      <c r="Q66" t="s">
        <v>537</v>
      </c>
      <c r="R66" t="s">
        <v>550</v>
      </c>
      <c r="S66" t="s">
        <v>6525</v>
      </c>
      <c r="T66">
        <v>40</v>
      </c>
      <c r="U66">
        <v>3062</v>
      </c>
      <c r="V66" t="s">
        <v>531</v>
      </c>
      <c r="Z66" s="5" t="s">
        <v>10</v>
      </c>
      <c r="AA66" t="s">
        <v>10</v>
      </c>
      <c r="AB66" t="s">
        <v>10</v>
      </c>
      <c r="AC66" t="s">
        <v>10</v>
      </c>
      <c r="AD66" t="s">
        <v>10</v>
      </c>
      <c r="AI66" t="s">
        <v>10</v>
      </c>
    </row>
    <row r="67" spans="1:282" x14ac:dyDescent="0.25">
      <c r="A67">
        <v>400079</v>
      </c>
      <c r="B67" t="s">
        <v>2020</v>
      </c>
      <c r="C67" t="s">
        <v>2019</v>
      </c>
      <c r="D67" t="s">
        <v>3613</v>
      </c>
      <c r="E67" t="s">
        <v>3614</v>
      </c>
      <c r="F67" t="s">
        <v>2021</v>
      </c>
      <c r="G67" t="s">
        <v>2022</v>
      </c>
      <c r="H67" t="s">
        <v>2023</v>
      </c>
      <c r="I67" t="s">
        <v>3615</v>
      </c>
      <c r="J67" t="s">
        <v>10</v>
      </c>
      <c r="K67" t="s">
        <v>10</v>
      </c>
      <c r="L67" t="s">
        <v>525</v>
      </c>
      <c r="M67" t="s">
        <v>3399</v>
      </c>
      <c r="N67" t="s">
        <v>10</v>
      </c>
      <c r="O67" t="s">
        <v>524</v>
      </c>
      <c r="P67">
        <v>634</v>
      </c>
      <c r="Q67" t="s">
        <v>530</v>
      </c>
      <c r="R67" t="s">
        <v>529</v>
      </c>
      <c r="S67" t="s">
        <v>6525</v>
      </c>
      <c r="T67">
        <v>44</v>
      </c>
      <c r="U67">
        <v>3344</v>
      </c>
      <c r="V67" t="s">
        <v>531</v>
      </c>
      <c r="Z67" s="5" t="s">
        <v>10</v>
      </c>
      <c r="AA67" t="s">
        <v>10</v>
      </c>
      <c r="AB67" t="s">
        <v>10</v>
      </c>
      <c r="AC67" t="s">
        <v>10</v>
      </c>
      <c r="AD67" t="s">
        <v>10</v>
      </c>
      <c r="AI67" t="s">
        <v>10</v>
      </c>
    </row>
    <row r="68" spans="1:282" x14ac:dyDescent="0.25">
      <c r="A68">
        <v>400080</v>
      </c>
      <c r="B68" t="s">
        <v>3616</v>
      </c>
      <c r="C68" t="s">
        <v>2024</v>
      </c>
      <c r="D68" t="s">
        <v>3613</v>
      </c>
      <c r="E68" t="s">
        <v>3614</v>
      </c>
      <c r="F68" t="s">
        <v>2025</v>
      </c>
      <c r="G68" t="s">
        <v>2026</v>
      </c>
      <c r="H68" t="s">
        <v>2027</v>
      </c>
      <c r="I68" t="s">
        <v>3617</v>
      </c>
      <c r="J68" t="s">
        <v>10</v>
      </c>
      <c r="K68" t="s">
        <v>10</v>
      </c>
      <c r="L68" t="s">
        <v>525</v>
      </c>
      <c r="M68" t="s">
        <v>3399</v>
      </c>
      <c r="N68" t="s">
        <v>10</v>
      </c>
      <c r="O68" t="s">
        <v>524</v>
      </c>
      <c r="P68">
        <v>629</v>
      </c>
      <c r="Q68" t="s">
        <v>530</v>
      </c>
      <c r="R68" t="s">
        <v>529</v>
      </c>
      <c r="S68" t="s">
        <v>6525</v>
      </c>
      <c r="T68">
        <v>44</v>
      </c>
      <c r="U68">
        <v>3345</v>
      </c>
      <c r="V68" t="s">
        <v>531</v>
      </c>
      <c r="W68">
        <v>1</v>
      </c>
      <c r="X68">
        <v>629</v>
      </c>
      <c r="Y68">
        <v>0</v>
      </c>
      <c r="Z68" s="5" t="s">
        <v>3409</v>
      </c>
      <c r="AA68" t="s">
        <v>524</v>
      </c>
      <c r="AB68" t="s">
        <v>534</v>
      </c>
      <c r="AC68" t="s">
        <v>534</v>
      </c>
      <c r="AD68" t="s">
        <v>533</v>
      </c>
      <c r="AE68">
        <v>99</v>
      </c>
      <c r="AF68">
        <v>99</v>
      </c>
      <c r="AG68">
        <v>76.8</v>
      </c>
      <c r="AH68">
        <v>0</v>
      </c>
      <c r="AI68" t="s">
        <v>3410</v>
      </c>
      <c r="AJ68">
        <v>1</v>
      </c>
      <c r="AN68">
        <v>1</v>
      </c>
      <c r="AS68">
        <v>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4</v>
      </c>
      <c r="BY68">
        <v>4</v>
      </c>
      <c r="BZ68">
        <v>4</v>
      </c>
      <c r="CA68">
        <v>4</v>
      </c>
      <c r="CB68">
        <v>4</v>
      </c>
      <c r="CC68">
        <v>4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4</v>
      </c>
      <c r="CW68">
        <v>4</v>
      </c>
      <c r="CX68">
        <v>4</v>
      </c>
      <c r="CY68">
        <v>4</v>
      </c>
      <c r="CZ68">
        <v>4</v>
      </c>
      <c r="DA68">
        <v>4</v>
      </c>
      <c r="DB68">
        <v>4</v>
      </c>
      <c r="DC68">
        <v>4</v>
      </c>
      <c r="DD68">
        <v>4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1</v>
      </c>
      <c r="EE68">
        <v>1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1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1</v>
      </c>
      <c r="EV68">
        <v>0</v>
      </c>
      <c r="EW68">
        <v>0</v>
      </c>
      <c r="EX68">
        <v>0</v>
      </c>
      <c r="EY68">
        <v>0</v>
      </c>
      <c r="EZ68">
        <v>1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1</v>
      </c>
      <c r="FI68">
        <v>0</v>
      </c>
      <c r="FJ68">
        <v>1</v>
      </c>
      <c r="FK68">
        <v>1</v>
      </c>
      <c r="FL68">
        <v>1</v>
      </c>
      <c r="FM68">
        <v>0</v>
      </c>
      <c r="FN68">
        <v>1</v>
      </c>
      <c r="FO68">
        <v>1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2</v>
      </c>
      <c r="FZ68">
        <v>4</v>
      </c>
      <c r="GA68">
        <v>3</v>
      </c>
      <c r="GB68">
        <v>4</v>
      </c>
      <c r="GC68">
        <v>4</v>
      </c>
      <c r="GD68">
        <v>4</v>
      </c>
      <c r="GE68">
        <v>2</v>
      </c>
      <c r="GF68">
        <v>4</v>
      </c>
      <c r="GG68">
        <v>4</v>
      </c>
      <c r="GH68">
        <v>10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1</v>
      </c>
      <c r="GS68">
        <v>0</v>
      </c>
      <c r="GT68">
        <v>1</v>
      </c>
      <c r="GU68">
        <v>1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1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1</v>
      </c>
      <c r="HR68">
        <v>1</v>
      </c>
      <c r="HS68">
        <v>0</v>
      </c>
      <c r="HT68">
        <v>0</v>
      </c>
      <c r="HU68">
        <v>1</v>
      </c>
      <c r="HV68">
        <v>1</v>
      </c>
      <c r="HW68">
        <v>0</v>
      </c>
      <c r="HX68">
        <v>0</v>
      </c>
      <c r="HY68">
        <v>1</v>
      </c>
      <c r="HZ68">
        <v>1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1</v>
      </c>
      <c r="IZ68">
        <v>1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1</v>
      </c>
      <c r="JG68">
        <v>1</v>
      </c>
      <c r="JH68">
        <v>1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4</v>
      </c>
      <c r="JS68">
        <v>2</v>
      </c>
      <c r="JT68">
        <v>2</v>
      </c>
      <c r="JU68">
        <v>3</v>
      </c>
      <c r="JV68">
        <v>3</v>
      </c>
    </row>
    <row r="69" spans="1:282" x14ac:dyDescent="0.25">
      <c r="A69">
        <v>400081</v>
      </c>
      <c r="B69" t="s">
        <v>2029</v>
      </c>
      <c r="C69" t="s">
        <v>2028</v>
      </c>
      <c r="D69" t="s">
        <v>3618</v>
      </c>
      <c r="E69" t="s">
        <v>3619</v>
      </c>
      <c r="F69" t="s">
        <v>2030</v>
      </c>
      <c r="G69" t="s">
        <v>2031</v>
      </c>
      <c r="H69" t="s">
        <v>2032</v>
      </c>
      <c r="I69" t="s">
        <v>3620</v>
      </c>
      <c r="J69" t="s">
        <v>10</v>
      </c>
      <c r="K69" t="s">
        <v>10</v>
      </c>
      <c r="L69" t="s">
        <v>525</v>
      </c>
      <c r="M69" t="s">
        <v>3405</v>
      </c>
      <c r="N69" t="s">
        <v>10</v>
      </c>
      <c r="O69" t="s">
        <v>524</v>
      </c>
      <c r="P69">
        <v>287</v>
      </c>
      <c r="Q69" t="s">
        <v>539</v>
      </c>
      <c r="R69" t="s">
        <v>3621</v>
      </c>
      <c r="S69" t="s">
        <v>6525</v>
      </c>
      <c r="T69">
        <v>39</v>
      </c>
      <c r="U69">
        <v>3341</v>
      </c>
      <c r="V69" t="s">
        <v>531</v>
      </c>
      <c r="Z69" s="5" t="s">
        <v>10</v>
      </c>
      <c r="AA69" t="s">
        <v>10</v>
      </c>
      <c r="AB69" t="s">
        <v>10</v>
      </c>
      <c r="AC69" t="s">
        <v>10</v>
      </c>
      <c r="AD69" t="s">
        <v>10</v>
      </c>
      <c r="AI69" t="s">
        <v>10</v>
      </c>
      <c r="AJ69">
        <v>1</v>
      </c>
      <c r="AR69">
        <v>1</v>
      </c>
      <c r="AS69">
        <v>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1</v>
      </c>
      <c r="DO69">
        <v>1</v>
      </c>
      <c r="DP69">
        <v>1</v>
      </c>
      <c r="DQ69">
        <v>1</v>
      </c>
      <c r="DR69">
        <v>1</v>
      </c>
      <c r="DS69">
        <v>1</v>
      </c>
      <c r="DT69">
        <v>1</v>
      </c>
      <c r="DU69">
        <v>1</v>
      </c>
      <c r="DV69">
        <v>1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1</v>
      </c>
      <c r="FQ69">
        <v>1</v>
      </c>
      <c r="FR69">
        <v>1</v>
      </c>
      <c r="FS69">
        <v>1</v>
      </c>
      <c r="FT69">
        <v>1</v>
      </c>
      <c r="FU69">
        <v>1</v>
      </c>
      <c r="FV69">
        <v>1</v>
      </c>
      <c r="FW69">
        <v>1</v>
      </c>
      <c r="FX69">
        <v>1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1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1</v>
      </c>
      <c r="HG69">
        <v>1</v>
      </c>
      <c r="HH69">
        <v>1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1</v>
      </c>
      <c r="IN69">
        <v>1</v>
      </c>
      <c r="IO69">
        <v>1</v>
      </c>
      <c r="IP69">
        <v>1</v>
      </c>
      <c r="IQ69">
        <v>1</v>
      </c>
      <c r="IR69">
        <v>1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</v>
      </c>
      <c r="JN69">
        <v>1</v>
      </c>
      <c r="JO69">
        <v>1</v>
      </c>
      <c r="JP69">
        <v>1</v>
      </c>
      <c r="JQ69">
        <v>1</v>
      </c>
    </row>
    <row r="70" spans="1:282" x14ac:dyDescent="0.25">
      <c r="A70">
        <v>400082</v>
      </c>
      <c r="B70" t="s">
        <v>2034</v>
      </c>
      <c r="C70" t="s">
        <v>2033</v>
      </c>
      <c r="D70" t="s">
        <v>3622</v>
      </c>
      <c r="E70" t="s">
        <v>3623</v>
      </c>
      <c r="F70" t="s">
        <v>2035</v>
      </c>
      <c r="G70" t="s">
        <v>2036</v>
      </c>
      <c r="H70" t="s">
        <v>2037</v>
      </c>
      <c r="I70" t="s">
        <v>3624</v>
      </c>
      <c r="J70" t="s">
        <v>10</v>
      </c>
      <c r="K70" t="s">
        <v>10</v>
      </c>
      <c r="L70" t="s">
        <v>525</v>
      </c>
      <c r="M70" t="s">
        <v>3405</v>
      </c>
      <c r="N70" t="s">
        <v>10</v>
      </c>
      <c r="O70" t="s">
        <v>524</v>
      </c>
      <c r="P70">
        <v>569</v>
      </c>
      <c r="Q70" t="s">
        <v>541</v>
      </c>
      <c r="R70" t="s">
        <v>562</v>
      </c>
      <c r="S70" t="s">
        <v>6525</v>
      </c>
      <c r="T70">
        <v>31</v>
      </c>
      <c r="U70">
        <v>3342</v>
      </c>
      <c r="V70" t="s">
        <v>531</v>
      </c>
      <c r="Z70" s="5" t="s">
        <v>10</v>
      </c>
      <c r="AA70" t="s">
        <v>10</v>
      </c>
      <c r="AB70" t="s">
        <v>10</v>
      </c>
      <c r="AC70" t="s">
        <v>10</v>
      </c>
      <c r="AD70" t="s">
        <v>10</v>
      </c>
      <c r="AI70" t="s">
        <v>10</v>
      </c>
    </row>
    <row r="71" spans="1:282" x14ac:dyDescent="0.25">
      <c r="A71">
        <v>400083</v>
      </c>
      <c r="B71" t="s">
        <v>2039</v>
      </c>
      <c r="C71" t="s">
        <v>2038</v>
      </c>
      <c r="D71" t="s">
        <v>3625</v>
      </c>
      <c r="E71" t="s">
        <v>3626</v>
      </c>
      <c r="F71" t="s">
        <v>2040</v>
      </c>
      <c r="G71" t="s">
        <v>2041</v>
      </c>
      <c r="H71" t="s">
        <v>2042</v>
      </c>
      <c r="I71" t="s">
        <v>3627</v>
      </c>
      <c r="J71" t="s">
        <v>10</v>
      </c>
      <c r="K71" t="s">
        <v>10</v>
      </c>
      <c r="L71" t="s">
        <v>525</v>
      </c>
      <c r="M71" t="s">
        <v>3405</v>
      </c>
      <c r="N71" t="s">
        <v>10</v>
      </c>
      <c r="O71" t="s">
        <v>524</v>
      </c>
      <c r="P71">
        <v>439</v>
      </c>
      <c r="Q71" t="s">
        <v>539</v>
      </c>
      <c r="R71" t="s">
        <v>3621</v>
      </c>
      <c r="S71" t="s">
        <v>6525</v>
      </c>
      <c r="T71">
        <v>39</v>
      </c>
      <c r="U71">
        <v>5810</v>
      </c>
      <c r="V71" t="s">
        <v>531</v>
      </c>
      <c r="Z71" s="5" t="s">
        <v>10</v>
      </c>
      <c r="AA71" t="s">
        <v>10</v>
      </c>
      <c r="AB71" t="s">
        <v>10</v>
      </c>
      <c r="AC71" t="s">
        <v>10</v>
      </c>
      <c r="AD71" t="s">
        <v>10</v>
      </c>
      <c r="AI71" t="s">
        <v>10</v>
      </c>
    </row>
    <row r="72" spans="1:282" x14ac:dyDescent="0.25">
      <c r="A72">
        <v>400084</v>
      </c>
      <c r="B72" t="s">
        <v>2044</v>
      </c>
      <c r="C72" t="s">
        <v>2043</v>
      </c>
      <c r="D72" t="s">
        <v>3628</v>
      </c>
      <c r="E72" t="s">
        <v>3629</v>
      </c>
      <c r="F72" t="s">
        <v>2045</v>
      </c>
      <c r="G72" t="s">
        <v>2046</v>
      </c>
      <c r="H72" t="s">
        <v>2047</v>
      </c>
      <c r="I72" t="s">
        <v>3630</v>
      </c>
      <c r="J72" t="s">
        <v>10</v>
      </c>
      <c r="K72" t="s">
        <v>10</v>
      </c>
      <c r="L72" t="s">
        <v>525</v>
      </c>
      <c r="M72" t="s">
        <v>3405</v>
      </c>
      <c r="N72" t="s">
        <v>10</v>
      </c>
      <c r="O72" t="s">
        <v>524</v>
      </c>
      <c r="P72">
        <v>288</v>
      </c>
      <c r="Q72" t="s">
        <v>530</v>
      </c>
      <c r="R72" t="s">
        <v>529</v>
      </c>
      <c r="S72" t="s">
        <v>6525</v>
      </c>
      <c r="T72">
        <v>44</v>
      </c>
      <c r="U72">
        <v>3340</v>
      </c>
      <c r="V72" t="s">
        <v>531</v>
      </c>
      <c r="Z72" s="5" t="s">
        <v>10</v>
      </c>
      <c r="AA72" t="s">
        <v>10</v>
      </c>
      <c r="AB72" t="s">
        <v>10</v>
      </c>
      <c r="AC72" t="s">
        <v>10</v>
      </c>
      <c r="AD72" t="s">
        <v>10</v>
      </c>
      <c r="AI72" t="s">
        <v>10</v>
      </c>
    </row>
    <row r="73" spans="1:282" x14ac:dyDescent="0.25">
      <c r="A73">
        <v>400085</v>
      </c>
      <c r="B73" t="s">
        <v>2049</v>
      </c>
      <c r="C73" t="s">
        <v>2048</v>
      </c>
      <c r="D73" t="s">
        <v>3613</v>
      </c>
      <c r="E73" t="s">
        <v>3614</v>
      </c>
      <c r="F73" t="s">
        <v>2050</v>
      </c>
      <c r="G73" t="s">
        <v>2051</v>
      </c>
      <c r="H73" t="s">
        <v>2052</v>
      </c>
      <c r="I73" t="s">
        <v>3631</v>
      </c>
      <c r="J73" t="s">
        <v>10</v>
      </c>
      <c r="K73" t="s">
        <v>10</v>
      </c>
      <c r="L73" t="s">
        <v>525</v>
      </c>
      <c r="M73" t="s">
        <v>3399</v>
      </c>
      <c r="N73" t="s">
        <v>10</v>
      </c>
      <c r="O73" t="s">
        <v>535</v>
      </c>
      <c r="P73">
        <v>633</v>
      </c>
      <c r="Q73" t="s">
        <v>530</v>
      </c>
      <c r="R73" t="s">
        <v>540</v>
      </c>
      <c r="S73" t="s">
        <v>6525</v>
      </c>
      <c r="T73">
        <v>44</v>
      </c>
      <c r="U73">
        <v>3343</v>
      </c>
      <c r="V73" t="s">
        <v>531</v>
      </c>
      <c r="Z73" s="5" t="s">
        <v>10</v>
      </c>
      <c r="AA73" t="s">
        <v>10</v>
      </c>
      <c r="AB73" t="s">
        <v>10</v>
      </c>
      <c r="AC73" t="s">
        <v>10</v>
      </c>
      <c r="AD73" t="s">
        <v>10</v>
      </c>
      <c r="AI73" t="s">
        <v>10</v>
      </c>
    </row>
    <row r="74" spans="1:282" x14ac:dyDescent="0.25">
      <c r="A74">
        <v>400086</v>
      </c>
      <c r="B74" t="s">
        <v>2054</v>
      </c>
      <c r="C74" t="s">
        <v>2053</v>
      </c>
      <c r="D74" t="s">
        <v>3632</v>
      </c>
      <c r="E74" t="s">
        <v>3633</v>
      </c>
      <c r="F74" t="s">
        <v>2055</v>
      </c>
      <c r="G74" t="s">
        <v>2056</v>
      </c>
      <c r="H74" t="s">
        <v>2057</v>
      </c>
      <c r="I74" t="s">
        <v>3634</v>
      </c>
      <c r="J74" t="s">
        <v>10</v>
      </c>
      <c r="K74" t="s">
        <v>10</v>
      </c>
      <c r="L74" t="s">
        <v>525</v>
      </c>
      <c r="M74" t="s">
        <v>3399</v>
      </c>
      <c r="N74" t="s">
        <v>10</v>
      </c>
      <c r="O74" t="s">
        <v>535</v>
      </c>
      <c r="P74">
        <v>480</v>
      </c>
      <c r="Q74" t="s">
        <v>530</v>
      </c>
      <c r="R74" t="s">
        <v>540</v>
      </c>
      <c r="S74" t="s">
        <v>6525</v>
      </c>
      <c r="T74">
        <v>45</v>
      </c>
      <c r="U74">
        <v>7030</v>
      </c>
      <c r="V74" t="s">
        <v>531</v>
      </c>
      <c r="W74">
        <v>177</v>
      </c>
      <c r="X74">
        <v>463</v>
      </c>
      <c r="Y74">
        <v>38</v>
      </c>
      <c r="Z74" s="5" t="s">
        <v>625</v>
      </c>
      <c r="AA74" t="s">
        <v>535</v>
      </c>
      <c r="AB74" t="s">
        <v>533</v>
      </c>
      <c r="AC74" t="s">
        <v>564</v>
      </c>
      <c r="AD74" t="s">
        <v>555</v>
      </c>
      <c r="AE74">
        <v>65.8</v>
      </c>
      <c r="AF74">
        <v>55.2</v>
      </c>
      <c r="AG74">
        <v>39.4</v>
      </c>
      <c r="AH74">
        <v>3.8</v>
      </c>
      <c r="AI74" t="s">
        <v>3410</v>
      </c>
      <c r="AJ74">
        <v>160</v>
      </c>
      <c r="AL74">
        <v>159</v>
      </c>
      <c r="AR74">
        <v>1</v>
      </c>
      <c r="AS74">
        <v>160</v>
      </c>
      <c r="AT74">
        <v>0</v>
      </c>
      <c r="AU74">
        <v>0</v>
      </c>
      <c r="AV74">
        <v>0</v>
      </c>
      <c r="AW74">
        <v>0.03</v>
      </c>
      <c r="AX74">
        <v>0.03</v>
      </c>
      <c r="AY74">
        <v>0.11</v>
      </c>
      <c r="AZ74">
        <v>0.03</v>
      </c>
      <c r="BA74">
        <v>3.1E-2</v>
      </c>
      <c r="BB74">
        <v>0.03</v>
      </c>
      <c r="BC74">
        <v>7.0000000000000007E-2</v>
      </c>
      <c r="BD74">
        <v>0.09</v>
      </c>
      <c r="BE74">
        <v>0.19</v>
      </c>
      <c r="BF74">
        <v>0.33</v>
      </c>
      <c r="BG74">
        <v>0.26</v>
      </c>
      <c r="BH74">
        <v>0.33</v>
      </c>
      <c r="BI74">
        <v>0.21</v>
      </c>
      <c r="BJ74">
        <v>0.4</v>
      </c>
      <c r="BK74">
        <v>0.31</v>
      </c>
      <c r="BL74">
        <v>0</v>
      </c>
      <c r="BM74">
        <v>0.01</v>
      </c>
      <c r="BN74">
        <v>0.02</v>
      </c>
      <c r="BO74">
        <v>0.03</v>
      </c>
      <c r="BP74">
        <v>0.01</v>
      </c>
      <c r="BQ74">
        <v>0.02</v>
      </c>
      <c r="BR74">
        <v>0.65</v>
      </c>
      <c r="BS74">
        <v>0.7</v>
      </c>
      <c r="BT74">
        <v>0.62</v>
      </c>
      <c r="BU74">
        <v>0.68</v>
      </c>
      <c r="BV74">
        <v>0.48</v>
      </c>
      <c r="BW74">
        <v>0.37</v>
      </c>
      <c r="BX74">
        <v>3.63</v>
      </c>
      <c r="BY74">
        <v>3.67</v>
      </c>
      <c r="BZ74">
        <v>3.6</v>
      </c>
      <c r="CA74">
        <v>3.57</v>
      </c>
      <c r="CB74">
        <v>3.35</v>
      </c>
      <c r="CC74">
        <v>2.95</v>
      </c>
      <c r="CD74">
        <v>6.0000000000000001E-3</v>
      </c>
      <c r="CE74">
        <v>6.0000000000000001E-3</v>
      </c>
      <c r="CF74">
        <v>6.0000000000000001E-3</v>
      </c>
      <c r="CG74">
        <v>6.0000000000000001E-3</v>
      </c>
      <c r="CH74">
        <v>6.0000000000000001E-3</v>
      </c>
      <c r="CI74">
        <v>0.02</v>
      </c>
      <c r="CJ74">
        <v>0.11</v>
      </c>
      <c r="CK74">
        <v>0.15</v>
      </c>
      <c r="CL74">
        <v>0.11</v>
      </c>
      <c r="CM74">
        <v>0.02</v>
      </c>
      <c r="CN74">
        <v>0.02</v>
      </c>
      <c r="CO74">
        <v>0.03</v>
      </c>
      <c r="CP74">
        <v>0.05</v>
      </c>
      <c r="CQ74">
        <v>0.01</v>
      </c>
      <c r="CR74">
        <v>0.06</v>
      </c>
      <c r="CS74">
        <v>0.14000000000000001</v>
      </c>
      <c r="CT74">
        <v>0.2</v>
      </c>
      <c r="CU74">
        <v>0.2</v>
      </c>
      <c r="CV74">
        <v>3.73</v>
      </c>
      <c r="CW74">
        <v>3.64</v>
      </c>
      <c r="CX74">
        <v>3.64</v>
      </c>
      <c r="CY74">
        <v>3.63</v>
      </c>
      <c r="CZ74">
        <v>3.71</v>
      </c>
      <c r="DA74">
        <v>3.47</v>
      </c>
      <c r="DB74">
        <v>3.03</v>
      </c>
      <c r="DC74">
        <v>2.87</v>
      </c>
      <c r="DD74">
        <v>2.97</v>
      </c>
      <c r="DE74">
        <v>0.22</v>
      </c>
      <c r="DF74">
        <v>0.3</v>
      </c>
      <c r="DG74">
        <v>0.28999999999999998</v>
      </c>
      <c r="DH74">
        <v>0.26</v>
      </c>
      <c r="DI74">
        <v>0.26</v>
      </c>
      <c r="DJ74">
        <v>0.35</v>
      </c>
      <c r="DK74">
        <v>0.34</v>
      </c>
      <c r="DL74">
        <v>0.27</v>
      </c>
      <c r="DM74">
        <v>0.3</v>
      </c>
      <c r="DN74">
        <v>0</v>
      </c>
      <c r="DO74">
        <v>0</v>
      </c>
      <c r="DP74">
        <v>0</v>
      </c>
      <c r="DQ74">
        <v>0</v>
      </c>
      <c r="DR74">
        <v>0.01</v>
      </c>
      <c r="DS74">
        <v>0</v>
      </c>
      <c r="DT74">
        <v>0.01</v>
      </c>
      <c r="DU74">
        <v>0.01</v>
      </c>
      <c r="DV74">
        <v>0.01</v>
      </c>
      <c r="DW74">
        <v>0.76</v>
      </c>
      <c r="DX74">
        <v>0.68</v>
      </c>
      <c r="DY74">
        <v>0.68</v>
      </c>
      <c r="DZ74">
        <v>0.69</v>
      </c>
      <c r="EA74">
        <v>0.72</v>
      </c>
      <c r="EB74">
        <v>0.56999999999999995</v>
      </c>
      <c r="EC74">
        <v>0.39</v>
      </c>
      <c r="ED74">
        <v>0.38</v>
      </c>
      <c r="EE74">
        <v>0.39</v>
      </c>
      <c r="EF74">
        <v>0.41</v>
      </c>
      <c r="EG74">
        <v>0.06</v>
      </c>
      <c r="EH74">
        <v>0.02</v>
      </c>
      <c r="EI74">
        <v>0.05</v>
      </c>
      <c r="EJ74">
        <v>0.01</v>
      </c>
      <c r="EK74">
        <v>0.01</v>
      </c>
      <c r="EL74">
        <v>0.06</v>
      </c>
      <c r="EM74">
        <v>0.01</v>
      </c>
      <c r="EN74">
        <v>0.03</v>
      </c>
      <c r="EO74">
        <v>0.34</v>
      </c>
      <c r="EP74">
        <v>0.21</v>
      </c>
      <c r="EQ74">
        <v>7.4999999999999997E-2</v>
      </c>
      <c r="ER74">
        <v>0.15</v>
      </c>
      <c r="ES74">
        <v>4.3999999999999997E-2</v>
      </c>
      <c r="ET74">
        <v>0.13</v>
      </c>
      <c r="EU74">
        <v>0.17</v>
      </c>
      <c r="EV74">
        <v>0.08</v>
      </c>
      <c r="EW74">
        <v>0.11</v>
      </c>
      <c r="EX74">
        <v>0.1</v>
      </c>
      <c r="EY74">
        <v>0.41</v>
      </c>
      <c r="EZ74">
        <v>0.45</v>
      </c>
      <c r="FA74">
        <v>0.43</v>
      </c>
      <c r="FB74">
        <v>0.38</v>
      </c>
      <c r="FC74">
        <v>0.46</v>
      </c>
      <c r="FD74">
        <v>0.35</v>
      </c>
      <c r="FE74">
        <v>0.38</v>
      </c>
      <c r="FF74">
        <v>0.5</v>
      </c>
      <c r="FG74">
        <v>0.09</v>
      </c>
      <c r="FH74">
        <v>0.31</v>
      </c>
      <c r="FI74">
        <v>0.42</v>
      </c>
      <c r="FJ74">
        <v>0.36</v>
      </c>
      <c r="FK74">
        <v>0.56000000000000005</v>
      </c>
      <c r="FL74">
        <v>0.38</v>
      </c>
      <c r="FM74">
        <v>0.35</v>
      </c>
      <c r="FN74">
        <v>0.53</v>
      </c>
      <c r="FO74">
        <v>0.35</v>
      </c>
      <c r="FP74">
        <v>0.06</v>
      </c>
      <c r="FQ74">
        <v>0.01</v>
      </c>
      <c r="FR74">
        <v>0.04</v>
      </c>
      <c r="FS74">
        <v>0.01</v>
      </c>
      <c r="FT74">
        <v>0.02</v>
      </c>
      <c r="FU74">
        <v>0.03</v>
      </c>
      <c r="FV74">
        <v>7.0000000000000007E-2</v>
      </c>
      <c r="FW74">
        <v>0.01</v>
      </c>
      <c r="FX74">
        <v>0.01</v>
      </c>
      <c r="FY74">
        <v>1.87</v>
      </c>
      <c r="FZ74">
        <v>2.99</v>
      </c>
      <c r="GA74">
        <v>3.32</v>
      </c>
      <c r="GB74">
        <v>3.11</v>
      </c>
      <c r="GC74">
        <v>3.51</v>
      </c>
      <c r="GD74">
        <v>3.23</v>
      </c>
      <c r="GE74">
        <v>3.06</v>
      </c>
      <c r="GF74">
        <v>3.44</v>
      </c>
      <c r="GG74">
        <v>3.19</v>
      </c>
      <c r="GH74">
        <v>9.18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0.08</v>
      </c>
      <c r="GP74">
        <v>0.16</v>
      </c>
      <c r="GQ74">
        <v>0.24</v>
      </c>
      <c r="GR74">
        <v>0.51</v>
      </c>
      <c r="GS74">
        <v>0.01</v>
      </c>
      <c r="GT74">
        <v>0.69</v>
      </c>
      <c r="GU74">
        <v>0.62</v>
      </c>
      <c r="GV74">
        <v>0.19</v>
      </c>
      <c r="GW74">
        <v>7.0000000000000007E-2</v>
      </c>
      <c r="GX74">
        <v>0.113</v>
      </c>
      <c r="GY74">
        <v>0.24</v>
      </c>
      <c r="GZ74">
        <v>7.4999999999999997E-2</v>
      </c>
      <c r="HA74">
        <v>9.4E-2</v>
      </c>
      <c r="HB74">
        <v>0.33</v>
      </c>
      <c r="HC74">
        <v>0.02</v>
      </c>
      <c r="HD74">
        <v>0.04</v>
      </c>
      <c r="HE74">
        <v>0.19</v>
      </c>
      <c r="HF74">
        <v>0.14000000000000001</v>
      </c>
      <c r="HG74">
        <v>0.13</v>
      </c>
      <c r="HH74">
        <v>0.05</v>
      </c>
      <c r="HI74">
        <v>0.01</v>
      </c>
      <c r="HJ74">
        <v>0.01</v>
      </c>
      <c r="HK74">
        <v>0.05</v>
      </c>
      <c r="HL74">
        <v>0.02</v>
      </c>
      <c r="HM74">
        <v>0.11</v>
      </c>
      <c r="HN74">
        <v>0.02</v>
      </c>
      <c r="HO74">
        <v>0.52</v>
      </c>
      <c r="HP74">
        <v>0.42</v>
      </c>
      <c r="HQ74">
        <v>0.33</v>
      </c>
      <c r="HR74">
        <v>0.42</v>
      </c>
      <c r="HS74">
        <v>0.49</v>
      </c>
      <c r="HT74">
        <v>0.54</v>
      </c>
      <c r="HU74">
        <v>0.31</v>
      </c>
      <c r="HV74">
        <v>0.26</v>
      </c>
      <c r="HW74">
        <v>0.23</v>
      </c>
      <c r="HX74">
        <v>0.28000000000000003</v>
      </c>
      <c r="HY74">
        <v>0.14000000000000001</v>
      </c>
      <c r="HZ74">
        <v>0.33</v>
      </c>
      <c r="IA74">
        <v>0.13</v>
      </c>
      <c r="IB74">
        <v>0.24</v>
      </c>
      <c r="IC74">
        <v>0.26</v>
      </c>
      <c r="ID74">
        <v>0.19</v>
      </c>
      <c r="IE74">
        <v>0.2</v>
      </c>
      <c r="IF74">
        <v>7.4999999999999997E-2</v>
      </c>
      <c r="IG74">
        <v>1.9E-2</v>
      </c>
      <c r="IH74">
        <v>0.03</v>
      </c>
      <c r="II74">
        <v>0.09</v>
      </c>
      <c r="IJ74">
        <v>0.04</v>
      </c>
      <c r="IK74">
        <v>3.1E-2</v>
      </c>
      <c r="IL74">
        <v>1.2999999999999999E-2</v>
      </c>
      <c r="IM74">
        <v>0.02</v>
      </c>
      <c r="IN74">
        <v>0.04</v>
      </c>
      <c r="IO74">
        <v>0.04</v>
      </c>
      <c r="IP74">
        <v>0.04</v>
      </c>
      <c r="IQ74">
        <v>0.03</v>
      </c>
      <c r="IR74">
        <v>0.03</v>
      </c>
      <c r="IS74">
        <v>0.02</v>
      </c>
      <c r="IT74">
        <v>0.78</v>
      </c>
      <c r="IU74">
        <v>0.66</v>
      </c>
      <c r="IV74">
        <v>0.04</v>
      </c>
      <c r="IW74">
        <v>0.13</v>
      </c>
      <c r="IX74">
        <v>0.35</v>
      </c>
      <c r="IY74">
        <v>0.19</v>
      </c>
      <c r="IZ74">
        <v>0.24</v>
      </c>
      <c r="JA74">
        <v>0.19</v>
      </c>
      <c r="JB74">
        <v>0.4</v>
      </c>
      <c r="JC74">
        <v>0.42</v>
      </c>
      <c r="JD74">
        <v>0.02</v>
      </c>
      <c r="JE74">
        <v>0.06</v>
      </c>
      <c r="JF74">
        <v>0.39</v>
      </c>
      <c r="JG74">
        <v>0.28999999999999998</v>
      </c>
      <c r="JH74">
        <v>0.21</v>
      </c>
      <c r="JI74">
        <v>0.01</v>
      </c>
      <c r="JJ74">
        <v>0.02</v>
      </c>
      <c r="JK74">
        <v>0.38</v>
      </c>
      <c r="JL74">
        <v>0.17</v>
      </c>
      <c r="JM74">
        <v>0</v>
      </c>
      <c r="JN74">
        <v>0</v>
      </c>
      <c r="JO74">
        <v>0.03</v>
      </c>
      <c r="JP74">
        <v>0</v>
      </c>
      <c r="JQ74">
        <v>0.01</v>
      </c>
      <c r="JR74">
        <v>2.83</v>
      </c>
      <c r="JS74">
        <v>1.25</v>
      </c>
      <c r="JT74">
        <v>1.42</v>
      </c>
      <c r="JU74">
        <v>3.12</v>
      </c>
      <c r="JV74">
        <v>2.52</v>
      </c>
    </row>
    <row r="75" spans="1:282" x14ac:dyDescent="0.25">
      <c r="A75">
        <v>400087</v>
      </c>
      <c r="B75" t="s">
        <v>2059</v>
      </c>
      <c r="C75" t="s">
        <v>2058</v>
      </c>
      <c r="D75" t="s">
        <v>3635</v>
      </c>
      <c r="E75" t="s">
        <v>3636</v>
      </c>
      <c r="F75" t="s">
        <v>2060</v>
      </c>
      <c r="G75" t="s">
        <v>2061</v>
      </c>
      <c r="H75" t="s">
        <v>2062</v>
      </c>
      <c r="I75" t="s">
        <v>3637</v>
      </c>
      <c r="J75" t="s">
        <v>10</v>
      </c>
      <c r="K75" t="s">
        <v>10</v>
      </c>
      <c r="L75" t="s">
        <v>525</v>
      </c>
      <c r="M75" t="s">
        <v>3405</v>
      </c>
      <c r="N75" t="s">
        <v>10</v>
      </c>
      <c r="O75" t="s">
        <v>535</v>
      </c>
      <c r="P75">
        <v>346</v>
      </c>
      <c r="Q75" t="s">
        <v>537</v>
      </c>
      <c r="R75" t="s">
        <v>536</v>
      </c>
      <c r="S75" t="s">
        <v>6525</v>
      </c>
      <c r="T75">
        <v>40</v>
      </c>
      <c r="U75">
        <v>2490</v>
      </c>
      <c r="V75" t="s">
        <v>531</v>
      </c>
      <c r="W75">
        <v>249</v>
      </c>
      <c r="X75">
        <v>336</v>
      </c>
      <c r="Y75">
        <v>74</v>
      </c>
      <c r="Z75" s="5" t="s">
        <v>554</v>
      </c>
      <c r="AA75" t="s">
        <v>535</v>
      </c>
      <c r="AB75" t="s">
        <v>533</v>
      </c>
      <c r="AC75" t="s">
        <v>564</v>
      </c>
      <c r="AD75" t="s">
        <v>555</v>
      </c>
      <c r="AE75">
        <v>62.8</v>
      </c>
      <c r="AF75">
        <v>43.6</v>
      </c>
      <c r="AG75">
        <v>28.8</v>
      </c>
      <c r="AH75">
        <v>7.4</v>
      </c>
      <c r="AI75" t="s">
        <v>3410</v>
      </c>
      <c r="AJ75">
        <v>206</v>
      </c>
      <c r="AK75">
        <v>15</v>
      </c>
      <c r="AL75">
        <v>164</v>
      </c>
      <c r="AN75">
        <v>16</v>
      </c>
      <c r="AO75">
        <v>5</v>
      </c>
      <c r="AQ75">
        <v>6</v>
      </c>
      <c r="AR75">
        <v>11</v>
      </c>
      <c r="AS75">
        <v>206</v>
      </c>
      <c r="AT75">
        <v>0</v>
      </c>
      <c r="AU75">
        <v>0.01</v>
      </c>
      <c r="AV75">
        <v>0.03</v>
      </c>
      <c r="AW75">
        <v>0.02</v>
      </c>
      <c r="AX75">
        <v>0.05</v>
      </c>
      <c r="AY75">
        <v>0.1</v>
      </c>
      <c r="AZ75">
        <v>0.04</v>
      </c>
      <c r="BA75">
        <v>5.8000000000000003E-2</v>
      </c>
      <c r="BB75">
        <v>0.1</v>
      </c>
      <c r="BC75">
        <v>0.05</v>
      </c>
      <c r="BD75">
        <v>0.08</v>
      </c>
      <c r="BE75">
        <v>0.17</v>
      </c>
      <c r="BF75">
        <v>0.27</v>
      </c>
      <c r="BG75">
        <v>0.3</v>
      </c>
      <c r="BH75">
        <v>0.31</v>
      </c>
      <c r="BI75">
        <v>0.17</v>
      </c>
      <c r="BJ75">
        <v>0.39</v>
      </c>
      <c r="BK75">
        <v>0.37</v>
      </c>
      <c r="BL75">
        <v>0</v>
      </c>
      <c r="BM75">
        <v>0</v>
      </c>
      <c r="BN75">
        <v>0.01</v>
      </c>
      <c r="BO75">
        <v>0</v>
      </c>
      <c r="BP75">
        <v>0.01</v>
      </c>
      <c r="BQ75">
        <v>0.03</v>
      </c>
      <c r="BR75">
        <v>0.69</v>
      </c>
      <c r="BS75">
        <v>0.63</v>
      </c>
      <c r="BT75">
        <v>0.55000000000000004</v>
      </c>
      <c r="BU75">
        <v>0.76</v>
      </c>
      <c r="BV75">
        <v>0.47</v>
      </c>
      <c r="BW75">
        <v>0.33</v>
      </c>
      <c r="BX75">
        <v>3.64</v>
      </c>
      <c r="BY75">
        <v>3.56</v>
      </c>
      <c r="BZ75">
        <v>3.39</v>
      </c>
      <c r="CA75">
        <v>3.66</v>
      </c>
      <c r="CB75">
        <v>3.29</v>
      </c>
      <c r="CC75">
        <v>2.96</v>
      </c>
      <c r="CD75">
        <v>1.9E-2</v>
      </c>
      <c r="CE75">
        <v>1.9E-2</v>
      </c>
      <c r="CF75">
        <v>5.0000000000000001E-3</v>
      </c>
      <c r="CG75">
        <v>1.9E-2</v>
      </c>
      <c r="CH75">
        <v>5.0000000000000001E-3</v>
      </c>
      <c r="CI75">
        <v>0.02</v>
      </c>
      <c r="CJ75">
        <v>0.13</v>
      </c>
      <c r="CK75">
        <v>0.11</v>
      </c>
      <c r="CL75">
        <v>0.12</v>
      </c>
      <c r="CM75">
        <v>0.03</v>
      </c>
      <c r="CN75">
        <v>7.0000000000000007E-2</v>
      </c>
      <c r="CO75">
        <v>0.09</v>
      </c>
      <c r="CP75">
        <v>0.06</v>
      </c>
      <c r="CQ75">
        <v>0.05</v>
      </c>
      <c r="CR75">
        <v>0.15</v>
      </c>
      <c r="CS75">
        <v>0.22</v>
      </c>
      <c r="CT75">
        <v>0.23</v>
      </c>
      <c r="CU75">
        <v>0.22</v>
      </c>
      <c r="CV75">
        <v>3.64</v>
      </c>
      <c r="CW75">
        <v>3.47</v>
      </c>
      <c r="CX75">
        <v>3.47</v>
      </c>
      <c r="CY75">
        <v>3.57</v>
      </c>
      <c r="CZ75">
        <v>3.53</v>
      </c>
      <c r="DA75">
        <v>3.23</v>
      </c>
      <c r="DB75">
        <v>2.85</v>
      </c>
      <c r="DC75">
        <v>2.95</v>
      </c>
      <c r="DD75">
        <v>2.94</v>
      </c>
      <c r="DE75">
        <v>0.24</v>
      </c>
      <c r="DF75">
        <v>0.33</v>
      </c>
      <c r="DG75">
        <v>0.34</v>
      </c>
      <c r="DH75">
        <v>0.26</v>
      </c>
      <c r="DI75">
        <v>0.34</v>
      </c>
      <c r="DJ75">
        <v>0.39</v>
      </c>
      <c r="DK75">
        <v>0.28999999999999998</v>
      </c>
      <c r="DL75">
        <v>0.25</v>
      </c>
      <c r="DM75">
        <v>0.26</v>
      </c>
      <c r="DN75">
        <v>0</v>
      </c>
      <c r="DO75">
        <v>0</v>
      </c>
      <c r="DP75">
        <v>0.01</v>
      </c>
      <c r="DQ75">
        <v>0</v>
      </c>
      <c r="DR75">
        <v>0.01</v>
      </c>
      <c r="DS75">
        <v>0.01</v>
      </c>
      <c r="DT75">
        <v>0.03</v>
      </c>
      <c r="DU75">
        <v>0.01</v>
      </c>
      <c r="DV75">
        <v>0.01</v>
      </c>
      <c r="DW75">
        <v>0.71</v>
      </c>
      <c r="DX75">
        <v>0.57999999999999996</v>
      </c>
      <c r="DY75">
        <v>0.56000000000000005</v>
      </c>
      <c r="DZ75">
        <v>0.67</v>
      </c>
      <c r="EA75">
        <v>0.59</v>
      </c>
      <c r="EB75">
        <v>0.42</v>
      </c>
      <c r="EC75">
        <v>0.33</v>
      </c>
      <c r="ED75">
        <v>0.39</v>
      </c>
      <c r="EE75">
        <v>0.39</v>
      </c>
      <c r="EF75">
        <v>0.4</v>
      </c>
      <c r="EG75">
        <v>0.03</v>
      </c>
      <c r="EH75">
        <v>0.01</v>
      </c>
      <c r="EI75">
        <v>7.0000000000000007E-2</v>
      </c>
      <c r="EJ75">
        <v>0.03</v>
      </c>
      <c r="EK75">
        <v>0.09</v>
      </c>
      <c r="EL75">
        <v>0.08</v>
      </c>
      <c r="EM75">
        <v>0.04</v>
      </c>
      <c r="EN75">
        <v>0.05</v>
      </c>
      <c r="EO75">
        <v>0.4</v>
      </c>
      <c r="EP75">
        <v>0.13</v>
      </c>
      <c r="EQ75">
        <v>7.8E-2</v>
      </c>
      <c r="ER75">
        <v>0.22</v>
      </c>
      <c r="ES75">
        <v>0.13600000000000001</v>
      </c>
      <c r="ET75">
        <v>0.17</v>
      </c>
      <c r="EU75">
        <v>0.16</v>
      </c>
      <c r="EV75">
        <v>0.1</v>
      </c>
      <c r="EW75">
        <v>0.27</v>
      </c>
      <c r="EX75">
        <v>7.2999999999999995E-2</v>
      </c>
      <c r="EY75">
        <v>0.34</v>
      </c>
      <c r="EZ75">
        <v>0.34</v>
      </c>
      <c r="FA75">
        <v>0.31</v>
      </c>
      <c r="FB75">
        <v>0.35</v>
      </c>
      <c r="FC75">
        <v>0.36</v>
      </c>
      <c r="FD75">
        <v>0.37</v>
      </c>
      <c r="FE75">
        <v>0.4</v>
      </c>
      <c r="FF75">
        <v>0.43</v>
      </c>
      <c r="FG75">
        <v>0.09</v>
      </c>
      <c r="FH75">
        <v>0.49</v>
      </c>
      <c r="FI75">
        <v>0.56000000000000005</v>
      </c>
      <c r="FJ75">
        <v>0.4</v>
      </c>
      <c r="FK75">
        <v>0.47</v>
      </c>
      <c r="FL75">
        <v>0.35</v>
      </c>
      <c r="FM75">
        <v>0.35</v>
      </c>
      <c r="FN75">
        <v>0.46</v>
      </c>
      <c r="FO75">
        <v>0.23</v>
      </c>
      <c r="FP75">
        <v>0.03</v>
      </c>
      <c r="FQ75">
        <v>0.01</v>
      </c>
      <c r="FR75">
        <v>0</v>
      </c>
      <c r="FS75">
        <v>0</v>
      </c>
      <c r="FT75">
        <v>0.01</v>
      </c>
      <c r="FU75">
        <v>0.02</v>
      </c>
      <c r="FV75">
        <v>0.04</v>
      </c>
      <c r="FW75">
        <v>0.01</v>
      </c>
      <c r="FX75">
        <v>0.02</v>
      </c>
      <c r="FY75">
        <v>1.85</v>
      </c>
      <c r="FZ75">
        <v>3.3</v>
      </c>
      <c r="GA75">
        <v>3.45</v>
      </c>
      <c r="GB75">
        <v>3.05</v>
      </c>
      <c r="GC75">
        <v>3.27</v>
      </c>
      <c r="GD75">
        <v>3.01</v>
      </c>
      <c r="GE75">
        <v>3.04</v>
      </c>
      <c r="GF75">
        <v>3.28</v>
      </c>
      <c r="GG75">
        <v>2.85</v>
      </c>
      <c r="GH75">
        <v>7.78</v>
      </c>
      <c r="GI75">
        <v>0</v>
      </c>
      <c r="GJ75">
        <v>0.01</v>
      </c>
      <c r="GK75">
        <v>2.9000000000000001E-2</v>
      </c>
      <c r="GL75">
        <v>0.05</v>
      </c>
      <c r="GM75">
        <v>0.1</v>
      </c>
      <c r="GN75">
        <v>0.08</v>
      </c>
      <c r="GO75">
        <v>0.08</v>
      </c>
      <c r="GP75">
        <v>0.18</v>
      </c>
      <c r="GQ75">
        <v>0.11</v>
      </c>
      <c r="GR75">
        <v>0.33</v>
      </c>
      <c r="GS75">
        <v>0.01</v>
      </c>
      <c r="GT75">
        <v>0.64</v>
      </c>
      <c r="GU75">
        <v>0.6</v>
      </c>
      <c r="GV75">
        <v>0.21</v>
      </c>
      <c r="GW75">
        <v>0.15</v>
      </c>
      <c r="GX75">
        <v>0.155</v>
      </c>
      <c r="GY75">
        <v>0.2</v>
      </c>
      <c r="GZ75">
        <v>8.3000000000000004E-2</v>
      </c>
      <c r="HA75">
        <v>0.10199999999999999</v>
      </c>
      <c r="HB75">
        <v>0.32</v>
      </c>
      <c r="HC75">
        <v>0.06</v>
      </c>
      <c r="HD75">
        <v>0.08</v>
      </c>
      <c r="HE75">
        <v>0.24</v>
      </c>
      <c r="HF75">
        <v>7.0000000000000007E-2</v>
      </c>
      <c r="HG75">
        <v>7.0000000000000007E-2</v>
      </c>
      <c r="HH75">
        <v>0.03</v>
      </c>
      <c r="HI75">
        <v>0.03</v>
      </c>
      <c r="HJ75">
        <v>0.02</v>
      </c>
      <c r="HK75">
        <v>0.17</v>
      </c>
      <c r="HL75">
        <v>0.25</v>
      </c>
      <c r="HM75">
        <v>0.21</v>
      </c>
      <c r="HN75">
        <v>0.04</v>
      </c>
      <c r="HO75">
        <v>0.41</v>
      </c>
      <c r="HP75">
        <v>0.33</v>
      </c>
      <c r="HQ75">
        <v>0.26</v>
      </c>
      <c r="HR75">
        <v>0.13</v>
      </c>
      <c r="HS75">
        <v>0.38</v>
      </c>
      <c r="HT75">
        <v>0.4</v>
      </c>
      <c r="HU75">
        <v>0.37</v>
      </c>
      <c r="HV75">
        <v>0.41</v>
      </c>
      <c r="HW75">
        <v>0.18</v>
      </c>
      <c r="HX75">
        <v>0.08</v>
      </c>
      <c r="HY75">
        <v>0.18</v>
      </c>
      <c r="HZ75">
        <v>0.44</v>
      </c>
      <c r="IA75">
        <v>0.17</v>
      </c>
      <c r="IB75">
        <v>0.21</v>
      </c>
      <c r="IC75">
        <v>0.19</v>
      </c>
      <c r="ID75">
        <v>0.11</v>
      </c>
      <c r="IE75">
        <v>0.17</v>
      </c>
      <c r="IF75">
        <v>9.7000000000000003E-2</v>
      </c>
      <c r="IG75">
        <v>5.0000000000000001E-3</v>
      </c>
      <c r="IH75">
        <v>0.01</v>
      </c>
      <c r="II75">
        <v>0.17</v>
      </c>
      <c r="IJ75">
        <v>0.4</v>
      </c>
      <c r="IK75">
        <v>3.4000000000000002E-2</v>
      </c>
      <c r="IL75">
        <v>0.01</v>
      </c>
      <c r="IM75">
        <v>0.01</v>
      </c>
      <c r="IN75">
        <v>0.02</v>
      </c>
      <c r="IO75">
        <v>0.02</v>
      </c>
      <c r="IP75">
        <v>0.03</v>
      </c>
      <c r="IQ75">
        <v>0.02</v>
      </c>
      <c r="IR75">
        <v>0.01</v>
      </c>
      <c r="IS75">
        <v>0.04</v>
      </c>
      <c r="IT75">
        <v>0.71</v>
      </c>
      <c r="IU75">
        <v>0.43</v>
      </c>
      <c r="IV75">
        <v>0.03</v>
      </c>
      <c r="IW75">
        <v>0.17</v>
      </c>
      <c r="IX75">
        <v>0.34</v>
      </c>
      <c r="IY75">
        <v>0.19</v>
      </c>
      <c r="IZ75">
        <v>0.37</v>
      </c>
      <c r="JA75">
        <v>0.17</v>
      </c>
      <c r="JB75">
        <v>0.34</v>
      </c>
      <c r="JC75">
        <v>0.38</v>
      </c>
      <c r="JD75">
        <v>0.03</v>
      </c>
      <c r="JE75">
        <v>0.11</v>
      </c>
      <c r="JF75">
        <v>0.38</v>
      </c>
      <c r="JG75">
        <v>0.27</v>
      </c>
      <c r="JH75">
        <v>0.23</v>
      </c>
      <c r="JI75">
        <v>0.03</v>
      </c>
      <c r="JJ75">
        <v>0.05</v>
      </c>
      <c r="JK75">
        <v>0.41</v>
      </c>
      <c r="JL75">
        <v>0.22</v>
      </c>
      <c r="JM75">
        <v>0</v>
      </c>
      <c r="JN75">
        <v>0.03</v>
      </c>
      <c r="JO75">
        <v>0.03</v>
      </c>
      <c r="JP75">
        <v>0</v>
      </c>
      <c r="JQ75">
        <v>0</v>
      </c>
      <c r="JR75">
        <v>2.81</v>
      </c>
      <c r="JS75">
        <v>1.38</v>
      </c>
      <c r="JT75">
        <v>1.78</v>
      </c>
      <c r="JU75">
        <v>3.18</v>
      </c>
      <c r="JV75">
        <v>2.5499999999999998</v>
      </c>
    </row>
    <row r="76" spans="1:282" x14ac:dyDescent="0.25">
      <c r="A76">
        <v>400089</v>
      </c>
      <c r="B76" t="s">
        <v>2064</v>
      </c>
      <c r="C76" t="s">
        <v>2063</v>
      </c>
      <c r="D76" t="s">
        <v>3638</v>
      </c>
      <c r="E76" t="s">
        <v>3639</v>
      </c>
      <c r="F76" t="s">
        <v>2065</v>
      </c>
      <c r="G76" t="s">
        <v>2066</v>
      </c>
      <c r="H76" t="s">
        <v>2067</v>
      </c>
      <c r="I76" t="s">
        <v>3640</v>
      </c>
      <c r="J76" t="s">
        <v>10</v>
      </c>
      <c r="K76" t="s">
        <v>10</v>
      </c>
      <c r="L76" t="s">
        <v>525</v>
      </c>
      <c r="M76" t="s">
        <v>3405</v>
      </c>
      <c r="N76" t="s">
        <v>10</v>
      </c>
      <c r="O76" t="s">
        <v>524</v>
      </c>
      <c r="P76">
        <v>575</v>
      </c>
      <c r="Q76" t="s">
        <v>530</v>
      </c>
      <c r="R76" t="s">
        <v>558</v>
      </c>
      <c r="S76" t="s">
        <v>6525</v>
      </c>
      <c r="T76">
        <v>42</v>
      </c>
      <c r="U76">
        <v>3346</v>
      </c>
      <c r="V76" t="s">
        <v>531</v>
      </c>
      <c r="Z76" s="5" t="s">
        <v>10</v>
      </c>
      <c r="AA76" t="s">
        <v>10</v>
      </c>
      <c r="AB76" t="s">
        <v>10</v>
      </c>
      <c r="AC76" t="s">
        <v>10</v>
      </c>
      <c r="AD76" t="s">
        <v>10</v>
      </c>
      <c r="AI76" t="s">
        <v>10</v>
      </c>
    </row>
    <row r="77" spans="1:282" x14ac:dyDescent="0.25">
      <c r="A77">
        <v>400091</v>
      </c>
      <c r="B77" t="s">
        <v>630</v>
      </c>
      <c r="C77" t="s">
        <v>2068</v>
      </c>
      <c r="D77" t="s">
        <v>3641</v>
      </c>
      <c r="E77" t="s">
        <v>3642</v>
      </c>
      <c r="F77" t="s">
        <v>631</v>
      </c>
      <c r="G77" t="s">
        <v>632</v>
      </c>
      <c r="H77" t="s">
        <v>633</v>
      </c>
      <c r="I77" t="s">
        <v>3643</v>
      </c>
      <c r="J77" t="s">
        <v>10</v>
      </c>
      <c r="K77" t="s">
        <v>10</v>
      </c>
      <c r="L77" t="s">
        <v>556</v>
      </c>
      <c r="M77" t="s">
        <v>3399</v>
      </c>
      <c r="N77" t="s">
        <v>10</v>
      </c>
      <c r="O77" t="s">
        <v>535</v>
      </c>
      <c r="P77">
        <v>366</v>
      </c>
      <c r="Q77" t="s">
        <v>539</v>
      </c>
      <c r="R77" t="s">
        <v>542</v>
      </c>
      <c r="S77" t="s">
        <v>6525</v>
      </c>
      <c r="T77">
        <v>38</v>
      </c>
      <c r="U77">
        <v>8022</v>
      </c>
      <c r="V77" t="s">
        <v>531</v>
      </c>
      <c r="W77">
        <v>12</v>
      </c>
      <c r="X77">
        <v>346</v>
      </c>
      <c r="Y77">
        <v>3</v>
      </c>
      <c r="Z77" s="5" t="s">
        <v>3644</v>
      </c>
      <c r="AA77" t="s">
        <v>535</v>
      </c>
      <c r="AB77" t="s">
        <v>533</v>
      </c>
      <c r="AC77" t="s">
        <v>564</v>
      </c>
      <c r="AD77" t="s">
        <v>564</v>
      </c>
      <c r="AE77">
        <v>60.2</v>
      </c>
      <c r="AF77">
        <v>46.4</v>
      </c>
      <c r="AG77">
        <v>43.3</v>
      </c>
      <c r="AH77">
        <v>0.3</v>
      </c>
      <c r="AI77" t="s">
        <v>3410</v>
      </c>
      <c r="AJ77">
        <v>10</v>
      </c>
      <c r="AL77">
        <v>8</v>
      </c>
      <c r="AN77">
        <v>2</v>
      </c>
      <c r="AS77">
        <v>10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0.1</v>
      </c>
      <c r="BA77">
        <v>0</v>
      </c>
      <c r="BB77">
        <v>0.1</v>
      </c>
      <c r="BC77">
        <v>0.1</v>
      </c>
      <c r="BD77">
        <v>0.1</v>
      </c>
      <c r="BE77">
        <v>0.2</v>
      </c>
      <c r="BF77">
        <v>0.3</v>
      </c>
      <c r="BG77">
        <v>0.4</v>
      </c>
      <c r="BH77">
        <v>0.3</v>
      </c>
      <c r="BI77">
        <v>0.2</v>
      </c>
      <c r="BJ77">
        <v>0.4</v>
      </c>
      <c r="BK77">
        <v>0.4</v>
      </c>
      <c r="BL77">
        <v>0</v>
      </c>
      <c r="BM77">
        <v>0</v>
      </c>
      <c r="BN77">
        <v>0.1</v>
      </c>
      <c r="BO77">
        <v>0</v>
      </c>
      <c r="BP77">
        <v>0</v>
      </c>
      <c r="BQ77">
        <v>0</v>
      </c>
      <c r="BR77">
        <v>0.6</v>
      </c>
      <c r="BS77">
        <v>0.6</v>
      </c>
      <c r="BT77">
        <v>0.5</v>
      </c>
      <c r="BU77">
        <v>0.7</v>
      </c>
      <c r="BV77">
        <v>0.5</v>
      </c>
      <c r="BW77">
        <v>0.4</v>
      </c>
      <c r="BX77">
        <v>3.5</v>
      </c>
      <c r="BY77">
        <v>3.6</v>
      </c>
      <c r="BZ77">
        <v>3.44</v>
      </c>
      <c r="CA77">
        <v>3.6</v>
      </c>
      <c r="CB77">
        <v>3.4</v>
      </c>
      <c r="CC77">
        <v>3.2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0.1</v>
      </c>
      <c r="CK77">
        <v>0.2</v>
      </c>
      <c r="CL77">
        <v>0.2</v>
      </c>
      <c r="CM77">
        <v>0.1</v>
      </c>
      <c r="CN77">
        <v>0</v>
      </c>
      <c r="CO77">
        <v>0</v>
      </c>
      <c r="CP77">
        <v>0</v>
      </c>
      <c r="CQ77">
        <v>0.1</v>
      </c>
      <c r="CR77">
        <v>0.2</v>
      </c>
      <c r="CS77">
        <v>0.2</v>
      </c>
      <c r="CT77">
        <v>0.2</v>
      </c>
      <c r="CU77">
        <v>0.1</v>
      </c>
      <c r="CV77">
        <v>3.75</v>
      </c>
      <c r="CW77">
        <v>3.78</v>
      </c>
      <c r="CX77">
        <v>3.56</v>
      </c>
      <c r="CY77">
        <v>3.78</v>
      </c>
      <c r="CZ77">
        <v>3.38</v>
      </c>
      <c r="DA77">
        <v>3.22</v>
      </c>
      <c r="DB77">
        <v>3</v>
      </c>
      <c r="DC77">
        <v>2.44</v>
      </c>
      <c r="DD77">
        <v>2.67</v>
      </c>
      <c r="DE77">
        <v>0</v>
      </c>
      <c r="DF77">
        <v>0.2</v>
      </c>
      <c r="DG77">
        <v>0.4</v>
      </c>
      <c r="DH77">
        <v>0.2</v>
      </c>
      <c r="DI77">
        <v>0.3</v>
      </c>
      <c r="DJ77">
        <v>0.3</v>
      </c>
      <c r="DK77">
        <v>0.1</v>
      </c>
      <c r="DL77">
        <v>0.4</v>
      </c>
      <c r="DM77">
        <v>0.4</v>
      </c>
      <c r="DN77">
        <v>0.2</v>
      </c>
      <c r="DO77">
        <v>0.1</v>
      </c>
      <c r="DP77">
        <v>0.1</v>
      </c>
      <c r="DQ77">
        <v>0.1</v>
      </c>
      <c r="DR77">
        <v>0.2</v>
      </c>
      <c r="DS77">
        <v>0.1</v>
      </c>
      <c r="DT77">
        <v>0.2</v>
      </c>
      <c r="DU77">
        <v>0.1</v>
      </c>
      <c r="DV77">
        <v>0.1</v>
      </c>
      <c r="DW77">
        <v>0.7</v>
      </c>
      <c r="DX77">
        <v>0.7</v>
      </c>
      <c r="DY77">
        <v>0.5</v>
      </c>
      <c r="DZ77">
        <v>0.7</v>
      </c>
      <c r="EA77">
        <v>0.4</v>
      </c>
      <c r="EB77">
        <v>0.4</v>
      </c>
      <c r="EC77">
        <v>0.4</v>
      </c>
      <c r="ED77">
        <v>0.1</v>
      </c>
      <c r="EE77">
        <v>0.2</v>
      </c>
      <c r="EF77">
        <v>0.6</v>
      </c>
      <c r="EG77">
        <v>0.1</v>
      </c>
      <c r="EH77">
        <v>0.1</v>
      </c>
      <c r="EI77">
        <v>0.1</v>
      </c>
      <c r="EJ77">
        <v>0</v>
      </c>
      <c r="EK77">
        <v>0</v>
      </c>
      <c r="EL77">
        <v>0.1</v>
      </c>
      <c r="EM77">
        <v>0</v>
      </c>
      <c r="EN77">
        <v>0</v>
      </c>
      <c r="EO77">
        <v>0.2</v>
      </c>
      <c r="EP77">
        <v>0.1</v>
      </c>
      <c r="EQ77">
        <v>0.2</v>
      </c>
      <c r="ER77">
        <v>0.3</v>
      </c>
      <c r="ES77">
        <v>0.1</v>
      </c>
      <c r="ET77">
        <v>0.1</v>
      </c>
      <c r="EU77">
        <v>0.2</v>
      </c>
      <c r="EV77">
        <v>0.1</v>
      </c>
      <c r="EW77">
        <v>0.2</v>
      </c>
      <c r="EX77">
        <v>0</v>
      </c>
      <c r="EY77">
        <v>0.4</v>
      </c>
      <c r="EZ77">
        <v>0.3</v>
      </c>
      <c r="FA77">
        <v>0.3</v>
      </c>
      <c r="FB77">
        <v>0.2</v>
      </c>
      <c r="FC77">
        <v>0.2</v>
      </c>
      <c r="FD77">
        <v>0.4</v>
      </c>
      <c r="FE77">
        <v>0.4</v>
      </c>
      <c r="FF77">
        <v>0.4</v>
      </c>
      <c r="FG77">
        <v>0</v>
      </c>
      <c r="FH77">
        <v>0.3</v>
      </c>
      <c r="FI77">
        <v>0.3</v>
      </c>
      <c r="FJ77">
        <v>0.2</v>
      </c>
      <c r="FK77">
        <v>0.5</v>
      </c>
      <c r="FL77">
        <v>0.5</v>
      </c>
      <c r="FM77">
        <v>0.1</v>
      </c>
      <c r="FN77">
        <v>0.3</v>
      </c>
      <c r="FO77">
        <v>0.2</v>
      </c>
      <c r="FP77">
        <v>0.2</v>
      </c>
      <c r="FQ77">
        <v>0.1</v>
      </c>
      <c r="FR77">
        <v>0.1</v>
      </c>
      <c r="FS77">
        <v>0.1</v>
      </c>
      <c r="FT77">
        <v>0.2</v>
      </c>
      <c r="FU77">
        <v>0.2</v>
      </c>
      <c r="FV77">
        <v>0.2</v>
      </c>
      <c r="FW77">
        <v>0.2</v>
      </c>
      <c r="FX77">
        <v>0.2</v>
      </c>
      <c r="FY77">
        <v>1.25</v>
      </c>
      <c r="FZ77">
        <v>3</v>
      </c>
      <c r="GA77">
        <v>2.89</v>
      </c>
      <c r="GB77">
        <v>2.67</v>
      </c>
      <c r="GC77">
        <v>3.5</v>
      </c>
      <c r="GD77">
        <v>3.5</v>
      </c>
      <c r="GE77">
        <v>2.63</v>
      </c>
      <c r="GF77">
        <v>3.25</v>
      </c>
      <c r="GG77">
        <v>3</v>
      </c>
      <c r="GH77">
        <v>7.6</v>
      </c>
      <c r="GI77">
        <v>0</v>
      </c>
      <c r="GJ77">
        <v>0</v>
      </c>
      <c r="GK77">
        <v>0.1</v>
      </c>
      <c r="GL77">
        <v>0</v>
      </c>
      <c r="GM77">
        <v>0.1</v>
      </c>
      <c r="GN77">
        <v>0.1</v>
      </c>
      <c r="GO77">
        <v>0.2</v>
      </c>
      <c r="GP77">
        <v>0.1</v>
      </c>
      <c r="GQ77">
        <v>0</v>
      </c>
      <c r="GR77">
        <v>0.4</v>
      </c>
      <c r="GS77">
        <v>0</v>
      </c>
      <c r="GT77">
        <v>0.7</v>
      </c>
      <c r="GU77">
        <v>0.7</v>
      </c>
      <c r="GV77">
        <v>0</v>
      </c>
      <c r="GW77">
        <v>0.2</v>
      </c>
      <c r="GX77">
        <v>0.2</v>
      </c>
      <c r="GY77">
        <v>0.3</v>
      </c>
      <c r="GZ77">
        <v>0</v>
      </c>
      <c r="HA77">
        <v>0</v>
      </c>
      <c r="HB77">
        <v>0.3</v>
      </c>
      <c r="HC77">
        <v>0</v>
      </c>
      <c r="HD77">
        <v>0</v>
      </c>
      <c r="HE77">
        <v>0.4</v>
      </c>
      <c r="HF77">
        <v>0.1</v>
      </c>
      <c r="HG77">
        <v>0.1</v>
      </c>
      <c r="HH77">
        <v>0</v>
      </c>
      <c r="HI77">
        <v>0</v>
      </c>
      <c r="HJ77">
        <v>0</v>
      </c>
      <c r="HK77">
        <v>0.1</v>
      </c>
      <c r="HL77">
        <v>0.1</v>
      </c>
      <c r="HM77">
        <v>0</v>
      </c>
      <c r="HN77">
        <v>0</v>
      </c>
      <c r="HO77">
        <v>0.6</v>
      </c>
      <c r="HP77">
        <v>0.4</v>
      </c>
      <c r="HQ77">
        <v>0.5</v>
      </c>
      <c r="HR77">
        <v>0.6</v>
      </c>
      <c r="HS77">
        <v>0.6</v>
      </c>
      <c r="HT77">
        <v>0.4</v>
      </c>
      <c r="HU77">
        <v>0.3</v>
      </c>
      <c r="HV77">
        <v>0.5</v>
      </c>
      <c r="HW77">
        <v>0.1</v>
      </c>
      <c r="HX77">
        <v>0.2</v>
      </c>
      <c r="HY77">
        <v>0.2</v>
      </c>
      <c r="HZ77">
        <v>0.4</v>
      </c>
      <c r="IA77">
        <v>0</v>
      </c>
      <c r="IB77">
        <v>0</v>
      </c>
      <c r="IC77">
        <v>0.2</v>
      </c>
      <c r="ID77">
        <v>0</v>
      </c>
      <c r="IE77">
        <v>0.1</v>
      </c>
      <c r="IF77">
        <v>0.1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0.1</v>
      </c>
      <c r="IN77">
        <v>0.1</v>
      </c>
      <c r="IO77">
        <v>0.1</v>
      </c>
      <c r="IP77">
        <v>0.1</v>
      </c>
      <c r="IQ77">
        <v>0.1</v>
      </c>
      <c r="IR77">
        <v>0.1</v>
      </c>
      <c r="IS77">
        <v>0</v>
      </c>
      <c r="IT77">
        <v>0.8</v>
      </c>
      <c r="IU77">
        <v>0.6</v>
      </c>
      <c r="IV77">
        <v>0</v>
      </c>
      <c r="IW77">
        <v>0.3</v>
      </c>
      <c r="IX77">
        <v>0.3</v>
      </c>
      <c r="IY77">
        <v>0.1</v>
      </c>
      <c r="IZ77">
        <v>0.3</v>
      </c>
      <c r="JA77">
        <v>0.4</v>
      </c>
      <c r="JB77">
        <v>0.5</v>
      </c>
      <c r="JC77">
        <v>0.6</v>
      </c>
      <c r="JD77">
        <v>0</v>
      </c>
      <c r="JE77">
        <v>0</v>
      </c>
      <c r="JF77">
        <v>0.1</v>
      </c>
      <c r="JG77">
        <v>0.1</v>
      </c>
      <c r="JH77">
        <v>0</v>
      </c>
      <c r="JI77">
        <v>0</v>
      </c>
      <c r="JJ77">
        <v>0</v>
      </c>
      <c r="JK77">
        <v>0.4</v>
      </c>
      <c r="JL77">
        <v>0</v>
      </c>
      <c r="JM77">
        <v>0.1</v>
      </c>
      <c r="JN77">
        <v>0.1</v>
      </c>
      <c r="JO77">
        <v>0.1</v>
      </c>
      <c r="JP77">
        <v>0.1</v>
      </c>
      <c r="JQ77">
        <v>0.1</v>
      </c>
      <c r="JR77">
        <v>2.67</v>
      </c>
      <c r="JS77">
        <v>1.1100000000000001</v>
      </c>
      <c r="JT77">
        <v>1.33</v>
      </c>
      <c r="JU77">
        <v>3</v>
      </c>
      <c r="JV77">
        <v>1.78</v>
      </c>
    </row>
    <row r="78" spans="1:282" x14ac:dyDescent="0.25">
      <c r="A78">
        <v>400092</v>
      </c>
      <c r="B78" t="s">
        <v>634</v>
      </c>
      <c r="C78" t="s">
        <v>2069</v>
      </c>
      <c r="D78" t="s">
        <v>3645</v>
      </c>
      <c r="E78" t="s">
        <v>3646</v>
      </c>
      <c r="F78" t="s">
        <v>635</v>
      </c>
      <c r="G78" t="s">
        <v>636</v>
      </c>
      <c r="H78" t="s">
        <v>637</v>
      </c>
      <c r="I78" t="s">
        <v>3647</v>
      </c>
      <c r="J78" t="s">
        <v>10</v>
      </c>
      <c r="K78" t="s">
        <v>10</v>
      </c>
      <c r="L78" t="s">
        <v>525</v>
      </c>
      <c r="M78" t="s">
        <v>3399</v>
      </c>
      <c r="N78" t="s">
        <v>10</v>
      </c>
      <c r="O78" t="s">
        <v>524</v>
      </c>
      <c r="P78">
        <v>335</v>
      </c>
      <c r="Q78" t="s">
        <v>566</v>
      </c>
      <c r="R78" t="s">
        <v>574</v>
      </c>
      <c r="S78" t="s">
        <v>6525</v>
      </c>
      <c r="T78">
        <v>48</v>
      </c>
      <c r="U78">
        <v>8049</v>
      </c>
      <c r="V78" t="s">
        <v>531</v>
      </c>
      <c r="W78">
        <v>126</v>
      </c>
      <c r="X78">
        <v>334</v>
      </c>
      <c r="Y78">
        <v>38</v>
      </c>
      <c r="Z78" s="5" t="s">
        <v>625</v>
      </c>
      <c r="AA78" t="s">
        <v>524</v>
      </c>
      <c r="AB78" t="s">
        <v>564</v>
      </c>
      <c r="AC78" t="s">
        <v>555</v>
      </c>
      <c r="AD78" t="s">
        <v>555</v>
      </c>
      <c r="AE78">
        <v>54</v>
      </c>
      <c r="AF78">
        <v>35</v>
      </c>
      <c r="AG78">
        <v>39.4</v>
      </c>
      <c r="AH78">
        <v>3.8</v>
      </c>
      <c r="AI78" t="s">
        <v>3410</v>
      </c>
      <c r="AJ78">
        <v>70</v>
      </c>
      <c r="AL78">
        <v>67</v>
      </c>
      <c r="AN78">
        <v>2</v>
      </c>
      <c r="AR78">
        <v>1</v>
      </c>
      <c r="AS78">
        <v>70</v>
      </c>
      <c r="AT78">
        <v>0</v>
      </c>
      <c r="AU78">
        <v>0.04</v>
      </c>
      <c r="AV78">
        <v>0.04</v>
      </c>
      <c r="AW78">
        <v>0.03</v>
      </c>
      <c r="AX78">
        <v>0.03</v>
      </c>
      <c r="AY78">
        <v>0.09</v>
      </c>
      <c r="AZ78">
        <v>0.16</v>
      </c>
      <c r="BA78">
        <v>8.5999999999999993E-2</v>
      </c>
      <c r="BB78">
        <v>7.0000000000000007E-2</v>
      </c>
      <c r="BC78">
        <v>0.01</v>
      </c>
      <c r="BD78">
        <v>0.09</v>
      </c>
      <c r="BE78">
        <v>0.17</v>
      </c>
      <c r="BF78">
        <v>0.23</v>
      </c>
      <c r="BG78">
        <v>0.19</v>
      </c>
      <c r="BH78">
        <v>0.17</v>
      </c>
      <c r="BI78">
        <v>0.16</v>
      </c>
      <c r="BJ78">
        <v>0.36</v>
      </c>
      <c r="BK78">
        <v>0.31</v>
      </c>
      <c r="BL78">
        <v>0</v>
      </c>
      <c r="BM78">
        <v>0</v>
      </c>
      <c r="BN78">
        <v>0.01</v>
      </c>
      <c r="BO78">
        <v>0</v>
      </c>
      <c r="BP78">
        <v>0</v>
      </c>
      <c r="BQ78">
        <v>0</v>
      </c>
      <c r="BR78">
        <v>0.61</v>
      </c>
      <c r="BS78">
        <v>0.69</v>
      </c>
      <c r="BT78">
        <v>0.7</v>
      </c>
      <c r="BU78">
        <v>0.8</v>
      </c>
      <c r="BV78">
        <v>0.53</v>
      </c>
      <c r="BW78">
        <v>0.43</v>
      </c>
      <c r="BX78">
        <v>3.46</v>
      </c>
      <c r="BY78">
        <v>3.51</v>
      </c>
      <c r="BZ78">
        <v>3.55</v>
      </c>
      <c r="CA78">
        <v>3.73</v>
      </c>
      <c r="CB78">
        <v>3.39</v>
      </c>
      <c r="CC78">
        <v>3.09</v>
      </c>
      <c r="CD78">
        <v>2.9000000000000001E-2</v>
      </c>
      <c r="CE78">
        <v>0</v>
      </c>
      <c r="CF78">
        <v>0</v>
      </c>
      <c r="CG78">
        <v>1.4E-2</v>
      </c>
      <c r="CH78">
        <v>1.4E-2</v>
      </c>
      <c r="CI78">
        <v>0</v>
      </c>
      <c r="CJ78">
        <v>0.06</v>
      </c>
      <c r="CK78">
        <v>0.17</v>
      </c>
      <c r="CL78">
        <v>0.1</v>
      </c>
      <c r="CM78">
        <v>0.06</v>
      </c>
      <c r="CN78">
        <v>0.04</v>
      </c>
      <c r="CO78">
        <v>7.0000000000000007E-2</v>
      </c>
      <c r="CP78">
        <v>0.04</v>
      </c>
      <c r="CQ78">
        <v>0.03</v>
      </c>
      <c r="CR78">
        <v>0.11</v>
      </c>
      <c r="CS78">
        <v>0.1</v>
      </c>
      <c r="CT78">
        <v>0.06</v>
      </c>
      <c r="CU78">
        <v>0.1</v>
      </c>
      <c r="CV78">
        <v>3.69</v>
      </c>
      <c r="CW78">
        <v>3.71</v>
      </c>
      <c r="CX78">
        <v>3.65</v>
      </c>
      <c r="CY78">
        <v>3.67</v>
      </c>
      <c r="CZ78">
        <v>3.64</v>
      </c>
      <c r="DA78">
        <v>3.43</v>
      </c>
      <c r="DB78">
        <v>3.46</v>
      </c>
      <c r="DC78">
        <v>3.11</v>
      </c>
      <c r="DD78">
        <v>3.33</v>
      </c>
      <c r="DE78">
        <v>0.11</v>
      </c>
      <c r="DF78">
        <v>0.2</v>
      </c>
      <c r="DG78">
        <v>0.2</v>
      </c>
      <c r="DH78">
        <v>0.2</v>
      </c>
      <c r="DI78">
        <v>0.26</v>
      </c>
      <c r="DJ78">
        <v>0.34</v>
      </c>
      <c r="DK78">
        <v>0.16</v>
      </c>
      <c r="DL78">
        <v>0.26</v>
      </c>
      <c r="DM78">
        <v>0.17</v>
      </c>
      <c r="DN78">
        <v>0</v>
      </c>
      <c r="DO78">
        <v>0</v>
      </c>
      <c r="DP78">
        <v>0.01</v>
      </c>
      <c r="DQ78">
        <v>0.01</v>
      </c>
      <c r="DR78">
        <v>0</v>
      </c>
      <c r="DS78">
        <v>0</v>
      </c>
      <c r="DT78">
        <v>0.01</v>
      </c>
      <c r="DU78">
        <v>0</v>
      </c>
      <c r="DV78">
        <v>0</v>
      </c>
      <c r="DW78">
        <v>0.8</v>
      </c>
      <c r="DX78">
        <v>0.76</v>
      </c>
      <c r="DY78">
        <v>0.71</v>
      </c>
      <c r="DZ78">
        <v>0.73</v>
      </c>
      <c r="EA78">
        <v>0.7</v>
      </c>
      <c r="EB78">
        <v>0.54</v>
      </c>
      <c r="EC78">
        <v>0.67</v>
      </c>
      <c r="ED78">
        <v>0.51</v>
      </c>
      <c r="EE78">
        <v>0.63</v>
      </c>
      <c r="EF78">
        <v>0.31</v>
      </c>
      <c r="EG78">
        <v>0.06</v>
      </c>
      <c r="EH78">
        <v>0.01</v>
      </c>
      <c r="EI78">
        <v>0.03</v>
      </c>
      <c r="EJ78">
        <v>0.01</v>
      </c>
      <c r="EK78">
        <v>0.01</v>
      </c>
      <c r="EL78">
        <v>0.09</v>
      </c>
      <c r="EM78">
        <v>0.03</v>
      </c>
      <c r="EN78">
        <v>0.06</v>
      </c>
      <c r="EO78">
        <v>0.4</v>
      </c>
      <c r="EP78">
        <v>0.1</v>
      </c>
      <c r="EQ78">
        <v>0.1</v>
      </c>
      <c r="ER78">
        <v>0.19</v>
      </c>
      <c r="ES78">
        <v>4.2999999999999997E-2</v>
      </c>
      <c r="ET78">
        <v>0.16</v>
      </c>
      <c r="EU78">
        <v>0.24</v>
      </c>
      <c r="EV78">
        <v>0.16</v>
      </c>
      <c r="EW78">
        <v>0.13</v>
      </c>
      <c r="EX78">
        <v>0.114</v>
      </c>
      <c r="EY78">
        <v>0.27</v>
      </c>
      <c r="EZ78">
        <v>0.39</v>
      </c>
      <c r="FA78">
        <v>0.33</v>
      </c>
      <c r="FB78">
        <v>0.34</v>
      </c>
      <c r="FC78">
        <v>0.34</v>
      </c>
      <c r="FD78">
        <v>0.26</v>
      </c>
      <c r="FE78">
        <v>0.28999999999999998</v>
      </c>
      <c r="FF78">
        <v>0.49</v>
      </c>
      <c r="FG78">
        <v>0.16</v>
      </c>
      <c r="FH78">
        <v>0.56999999999999995</v>
      </c>
      <c r="FI78">
        <v>0.49</v>
      </c>
      <c r="FJ78">
        <v>0.46</v>
      </c>
      <c r="FK78">
        <v>0.6</v>
      </c>
      <c r="FL78">
        <v>0.49</v>
      </c>
      <c r="FM78">
        <v>0.34</v>
      </c>
      <c r="FN78">
        <v>0.53</v>
      </c>
      <c r="FO78">
        <v>0.33</v>
      </c>
      <c r="FP78">
        <v>0.01</v>
      </c>
      <c r="FQ78">
        <v>0</v>
      </c>
      <c r="FR78">
        <v>0.01</v>
      </c>
      <c r="FS78">
        <v>0</v>
      </c>
      <c r="FT78">
        <v>0</v>
      </c>
      <c r="FU78">
        <v>0</v>
      </c>
      <c r="FV78">
        <v>7.0000000000000007E-2</v>
      </c>
      <c r="FW78">
        <v>0</v>
      </c>
      <c r="FX78">
        <v>0</v>
      </c>
      <c r="FY78">
        <v>2.12</v>
      </c>
      <c r="FZ78">
        <v>3.36</v>
      </c>
      <c r="GA78">
        <v>3.36</v>
      </c>
      <c r="GB78">
        <v>3.21</v>
      </c>
      <c r="GC78">
        <v>3.53</v>
      </c>
      <c r="GD78">
        <v>3.3</v>
      </c>
      <c r="GE78">
        <v>2.92</v>
      </c>
      <c r="GF78">
        <v>3.31</v>
      </c>
      <c r="GG78">
        <v>3.09</v>
      </c>
      <c r="GH78">
        <v>8.16</v>
      </c>
      <c r="GI78">
        <v>0</v>
      </c>
      <c r="GJ78">
        <v>0</v>
      </c>
      <c r="GK78">
        <v>1.4E-2</v>
      </c>
      <c r="GL78">
        <v>0.03</v>
      </c>
      <c r="GM78">
        <v>0.11</v>
      </c>
      <c r="GN78">
        <v>0.06</v>
      </c>
      <c r="GO78">
        <v>7.0000000000000007E-2</v>
      </c>
      <c r="GP78">
        <v>0.11</v>
      </c>
      <c r="GQ78">
        <v>0.27</v>
      </c>
      <c r="GR78">
        <v>0.3</v>
      </c>
      <c r="GS78">
        <v>0.03</v>
      </c>
      <c r="GT78">
        <v>0.51</v>
      </c>
      <c r="GU78">
        <v>0.64</v>
      </c>
      <c r="GV78">
        <v>0.21</v>
      </c>
      <c r="GW78">
        <v>0.21</v>
      </c>
      <c r="GX78">
        <v>0.129</v>
      </c>
      <c r="GY78">
        <v>0.23</v>
      </c>
      <c r="GZ78">
        <v>7.0999999999999994E-2</v>
      </c>
      <c r="HA78">
        <v>5.7000000000000002E-2</v>
      </c>
      <c r="HB78">
        <v>0.2</v>
      </c>
      <c r="HC78">
        <v>7.0000000000000007E-2</v>
      </c>
      <c r="HD78">
        <v>0.06</v>
      </c>
      <c r="HE78">
        <v>0.36</v>
      </c>
      <c r="HF78">
        <v>0.13</v>
      </c>
      <c r="HG78">
        <v>0.11</v>
      </c>
      <c r="HH78">
        <v>0</v>
      </c>
      <c r="HI78">
        <v>0.01</v>
      </c>
      <c r="HJ78">
        <v>0.01</v>
      </c>
      <c r="HK78">
        <v>0.03</v>
      </c>
      <c r="HL78">
        <v>0.01</v>
      </c>
      <c r="HM78">
        <v>0.13</v>
      </c>
      <c r="HN78">
        <v>0</v>
      </c>
      <c r="HO78">
        <v>0.44</v>
      </c>
      <c r="HP78">
        <v>0.33</v>
      </c>
      <c r="HQ78">
        <v>0.46</v>
      </c>
      <c r="HR78">
        <v>0.43</v>
      </c>
      <c r="HS78">
        <v>0.5</v>
      </c>
      <c r="HT78">
        <v>0.41</v>
      </c>
      <c r="HU78">
        <v>0.46</v>
      </c>
      <c r="HV78">
        <v>0.36</v>
      </c>
      <c r="HW78">
        <v>0.34</v>
      </c>
      <c r="HX78">
        <v>0.46</v>
      </c>
      <c r="HY78">
        <v>0.26</v>
      </c>
      <c r="HZ78">
        <v>0.53</v>
      </c>
      <c r="IA78">
        <v>7.0000000000000007E-2</v>
      </c>
      <c r="IB78">
        <v>0.27</v>
      </c>
      <c r="IC78">
        <v>0.16</v>
      </c>
      <c r="ID78">
        <v>0.09</v>
      </c>
      <c r="IE78">
        <v>0.1</v>
      </c>
      <c r="IF78">
        <v>2.9000000000000001E-2</v>
      </c>
      <c r="IG78">
        <v>1.4E-2</v>
      </c>
      <c r="IH78">
        <v>0.03</v>
      </c>
      <c r="II78">
        <v>0.01</v>
      </c>
      <c r="IJ78">
        <v>0.01</v>
      </c>
      <c r="IK78">
        <v>1.4E-2</v>
      </c>
      <c r="IL78">
        <v>1.4E-2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0.01</v>
      </c>
      <c r="IS78">
        <v>0.01</v>
      </c>
      <c r="IT78">
        <v>0.36</v>
      </c>
      <c r="IU78">
        <v>0.11</v>
      </c>
      <c r="IV78">
        <v>0</v>
      </c>
      <c r="IW78">
        <v>0.17</v>
      </c>
      <c r="IX78">
        <v>0.16</v>
      </c>
      <c r="IY78">
        <v>0.21</v>
      </c>
      <c r="IZ78">
        <v>0.27</v>
      </c>
      <c r="JA78">
        <v>0.11</v>
      </c>
      <c r="JB78">
        <v>0.39</v>
      </c>
      <c r="JC78">
        <v>0.34</v>
      </c>
      <c r="JD78">
        <v>0.19</v>
      </c>
      <c r="JE78">
        <v>0.31</v>
      </c>
      <c r="JF78">
        <v>0.23</v>
      </c>
      <c r="JG78">
        <v>0.26</v>
      </c>
      <c r="JH78">
        <v>0.49</v>
      </c>
      <c r="JI78">
        <v>0.23</v>
      </c>
      <c r="JJ78">
        <v>0.28999999999999998</v>
      </c>
      <c r="JK78">
        <v>0.66</v>
      </c>
      <c r="JL78">
        <v>0.19</v>
      </c>
      <c r="JM78">
        <v>0</v>
      </c>
      <c r="JN78">
        <v>0.01</v>
      </c>
      <c r="JO78">
        <v>0.01</v>
      </c>
      <c r="JP78">
        <v>0</v>
      </c>
      <c r="JQ78">
        <v>0</v>
      </c>
      <c r="JR78">
        <v>3.3</v>
      </c>
      <c r="JS78">
        <v>2.29</v>
      </c>
      <c r="JT78">
        <v>2.78</v>
      </c>
      <c r="JU78">
        <v>3.54</v>
      </c>
      <c r="JV78">
        <v>2.46</v>
      </c>
    </row>
    <row r="79" spans="1:282" x14ac:dyDescent="0.25">
      <c r="A79">
        <v>400093</v>
      </c>
      <c r="B79" t="s">
        <v>639</v>
      </c>
      <c r="C79" t="s">
        <v>2070</v>
      </c>
      <c r="D79" t="s">
        <v>3648</v>
      </c>
      <c r="E79" t="s">
        <v>3649</v>
      </c>
      <c r="F79" t="s">
        <v>640</v>
      </c>
      <c r="G79" t="s">
        <v>641</v>
      </c>
      <c r="H79" t="s">
        <v>642</v>
      </c>
      <c r="I79" t="s">
        <v>3650</v>
      </c>
      <c r="J79" t="s">
        <v>10</v>
      </c>
      <c r="K79" t="s">
        <v>10</v>
      </c>
      <c r="L79" t="s">
        <v>525</v>
      </c>
      <c r="M79" t="s">
        <v>3399</v>
      </c>
      <c r="N79" t="s">
        <v>10</v>
      </c>
      <c r="O79" t="s">
        <v>535</v>
      </c>
      <c r="P79">
        <v>283</v>
      </c>
      <c r="Q79" t="s">
        <v>539</v>
      </c>
      <c r="R79" t="s">
        <v>542</v>
      </c>
      <c r="S79" t="s">
        <v>6525</v>
      </c>
      <c r="T79">
        <v>36</v>
      </c>
      <c r="U79">
        <v>8053</v>
      </c>
      <c r="V79" t="s">
        <v>531</v>
      </c>
      <c r="W79">
        <v>56</v>
      </c>
      <c r="X79">
        <v>284</v>
      </c>
      <c r="Y79">
        <v>20</v>
      </c>
      <c r="Z79" s="5" t="s">
        <v>3418</v>
      </c>
      <c r="AA79" t="s">
        <v>535</v>
      </c>
      <c r="AB79" t="s">
        <v>534</v>
      </c>
      <c r="AC79" t="s">
        <v>533</v>
      </c>
      <c r="AD79" t="s">
        <v>564</v>
      </c>
      <c r="AE79">
        <v>80.099999999999994</v>
      </c>
      <c r="AF79">
        <v>76.7</v>
      </c>
      <c r="AG79">
        <v>56.9</v>
      </c>
      <c r="AH79">
        <v>2</v>
      </c>
      <c r="AI79" t="s">
        <v>3410</v>
      </c>
      <c r="AJ79">
        <v>51</v>
      </c>
      <c r="AL79">
        <v>47</v>
      </c>
      <c r="AN79">
        <v>1</v>
      </c>
      <c r="AQ79">
        <v>2</v>
      </c>
      <c r="AR79">
        <v>1</v>
      </c>
      <c r="AS79">
        <v>51</v>
      </c>
      <c r="AT79">
        <v>0</v>
      </c>
      <c r="AU79">
        <v>0</v>
      </c>
      <c r="AV79">
        <v>0</v>
      </c>
      <c r="AW79">
        <v>0.02</v>
      </c>
      <c r="AX79">
        <v>0.02</v>
      </c>
      <c r="AY79">
        <v>0.02</v>
      </c>
      <c r="AZ79">
        <v>0.08</v>
      </c>
      <c r="BA79">
        <v>0</v>
      </c>
      <c r="BB79">
        <v>0.04</v>
      </c>
      <c r="BC79">
        <v>0.1</v>
      </c>
      <c r="BD79">
        <v>0.06</v>
      </c>
      <c r="BE79">
        <v>0.16</v>
      </c>
      <c r="BF79">
        <v>0.14000000000000001</v>
      </c>
      <c r="BG79">
        <v>0.24</v>
      </c>
      <c r="BH79">
        <v>0.24</v>
      </c>
      <c r="BI79">
        <v>0.25</v>
      </c>
      <c r="BJ79">
        <v>0.25</v>
      </c>
      <c r="BK79">
        <v>0.28999999999999998</v>
      </c>
      <c r="BL79">
        <v>0</v>
      </c>
      <c r="BM79">
        <v>0</v>
      </c>
      <c r="BN79">
        <v>0.02</v>
      </c>
      <c r="BO79">
        <v>0.02</v>
      </c>
      <c r="BP79">
        <v>0.02</v>
      </c>
      <c r="BQ79">
        <v>0</v>
      </c>
      <c r="BR79">
        <v>0.78</v>
      </c>
      <c r="BS79">
        <v>0.76</v>
      </c>
      <c r="BT79">
        <v>0.71</v>
      </c>
      <c r="BU79">
        <v>0.61</v>
      </c>
      <c r="BV79">
        <v>0.65</v>
      </c>
      <c r="BW79">
        <v>0.53</v>
      </c>
      <c r="BX79">
        <v>3.71</v>
      </c>
      <c r="BY79">
        <v>3.76</v>
      </c>
      <c r="BZ79">
        <v>3.68</v>
      </c>
      <c r="CA79">
        <v>3.48</v>
      </c>
      <c r="CB79">
        <v>3.56</v>
      </c>
      <c r="CC79">
        <v>3.33</v>
      </c>
      <c r="CD79">
        <v>0</v>
      </c>
      <c r="CE79">
        <v>0</v>
      </c>
      <c r="CF79">
        <v>0</v>
      </c>
      <c r="CG79">
        <v>0.02</v>
      </c>
      <c r="CH79">
        <v>0</v>
      </c>
      <c r="CI79">
        <v>0</v>
      </c>
      <c r="CJ79">
        <v>0.04</v>
      </c>
      <c r="CK79">
        <v>0.04</v>
      </c>
      <c r="CL79">
        <v>0.06</v>
      </c>
      <c r="CM79">
        <v>0.02</v>
      </c>
      <c r="CN79">
        <v>0</v>
      </c>
      <c r="CO79">
        <v>0</v>
      </c>
      <c r="CP79">
        <v>0.04</v>
      </c>
      <c r="CQ79">
        <v>0</v>
      </c>
      <c r="CR79">
        <v>0.04</v>
      </c>
      <c r="CS79">
        <v>0.04</v>
      </c>
      <c r="CT79">
        <v>0.08</v>
      </c>
      <c r="CU79">
        <v>0.06</v>
      </c>
      <c r="CV79">
        <v>3.73</v>
      </c>
      <c r="CW79">
        <v>3.76</v>
      </c>
      <c r="CX79">
        <v>3.73</v>
      </c>
      <c r="CY79">
        <v>3.57</v>
      </c>
      <c r="CZ79">
        <v>3.73</v>
      </c>
      <c r="DA79">
        <v>3.58</v>
      </c>
      <c r="DB79">
        <v>3.49</v>
      </c>
      <c r="DC79">
        <v>3.47</v>
      </c>
      <c r="DD79">
        <v>3.39</v>
      </c>
      <c r="DE79">
        <v>0.24</v>
      </c>
      <c r="DF79">
        <v>0.24</v>
      </c>
      <c r="DG79">
        <v>0.27</v>
      </c>
      <c r="DH79">
        <v>0.28999999999999998</v>
      </c>
      <c r="DI79">
        <v>0.25</v>
      </c>
      <c r="DJ79">
        <v>0.33</v>
      </c>
      <c r="DK79">
        <v>0.31</v>
      </c>
      <c r="DL79">
        <v>0.25</v>
      </c>
      <c r="DM79">
        <v>0.31</v>
      </c>
      <c r="DN79">
        <v>0</v>
      </c>
      <c r="DO79">
        <v>0</v>
      </c>
      <c r="DP79">
        <v>0</v>
      </c>
      <c r="DQ79">
        <v>0</v>
      </c>
      <c r="DR79">
        <v>0.04</v>
      </c>
      <c r="DS79">
        <v>0.02</v>
      </c>
      <c r="DT79">
        <v>0</v>
      </c>
      <c r="DU79">
        <v>0</v>
      </c>
      <c r="DV79">
        <v>0</v>
      </c>
      <c r="DW79">
        <v>0.75</v>
      </c>
      <c r="DX79">
        <v>0.76</v>
      </c>
      <c r="DY79">
        <v>0.73</v>
      </c>
      <c r="DZ79">
        <v>0.65</v>
      </c>
      <c r="EA79">
        <v>0.71</v>
      </c>
      <c r="EB79">
        <v>0.61</v>
      </c>
      <c r="EC79">
        <v>0.61</v>
      </c>
      <c r="ED79">
        <v>0.63</v>
      </c>
      <c r="EE79">
        <v>0.56999999999999995</v>
      </c>
      <c r="EF79">
        <v>0.41</v>
      </c>
      <c r="EG79">
        <v>0.08</v>
      </c>
      <c r="EH79">
        <v>0.04</v>
      </c>
      <c r="EI79">
        <v>0.06</v>
      </c>
      <c r="EJ79">
        <v>0.06</v>
      </c>
      <c r="EK79">
        <v>0.06</v>
      </c>
      <c r="EL79">
        <v>0.1</v>
      </c>
      <c r="EM79">
        <v>0</v>
      </c>
      <c r="EN79">
        <v>0.04</v>
      </c>
      <c r="EO79">
        <v>0.35</v>
      </c>
      <c r="EP79">
        <v>0.18</v>
      </c>
      <c r="EQ79">
        <v>5.8999999999999997E-2</v>
      </c>
      <c r="ER79">
        <v>0.08</v>
      </c>
      <c r="ES79">
        <v>0.02</v>
      </c>
      <c r="ET79">
        <v>0.06</v>
      </c>
      <c r="EU79">
        <v>0.06</v>
      </c>
      <c r="EV79">
        <v>0.1</v>
      </c>
      <c r="EW79">
        <v>0.08</v>
      </c>
      <c r="EX79">
        <v>0.13700000000000001</v>
      </c>
      <c r="EY79">
        <v>0.25</v>
      </c>
      <c r="EZ79">
        <v>0.33</v>
      </c>
      <c r="FA79">
        <v>0.25</v>
      </c>
      <c r="FB79">
        <v>0.22</v>
      </c>
      <c r="FC79">
        <v>0.35</v>
      </c>
      <c r="FD79">
        <v>0.33</v>
      </c>
      <c r="FE79">
        <v>0.31</v>
      </c>
      <c r="FF79">
        <v>0.39</v>
      </c>
      <c r="FG79">
        <v>0.08</v>
      </c>
      <c r="FH79">
        <v>0.47</v>
      </c>
      <c r="FI79">
        <v>0.55000000000000004</v>
      </c>
      <c r="FJ79">
        <v>0.59</v>
      </c>
      <c r="FK79">
        <v>0.67</v>
      </c>
      <c r="FL79">
        <v>0.49</v>
      </c>
      <c r="FM79">
        <v>0.47</v>
      </c>
      <c r="FN79">
        <v>0.56999999999999995</v>
      </c>
      <c r="FO79">
        <v>0.45</v>
      </c>
      <c r="FP79">
        <v>0.02</v>
      </c>
      <c r="FQ79">
        <v>0.02</v>
      </c>
      <c r="FR79">
        <v>0.02</v>
      </c>
      <c r="FS79">
        <v>0.02</v>
      </c>
      <c r="FT79">
        <v>0.04</v>
      </c>
      <c r="FU79">
        <v>0.04</v>
      </c>
      <c r="FV79">
        <v>0.04</v>
      </c>
      <c r="FW79">
        <v>0.02</v>
      </c>
      <c r="FX79">
        <v>0.04</v>
      </c>
      <c r="FY79">
        <v>1.88</v>
      </c>
      <c r="FZ79">
        <v>3.14</v>
      </c>
      <c r="GA79">
        <v>3.42</v>
      </c>
      <c r="GB79">
        <v>3.4</v>
      </c>
      <c r="GC79">
        <v>3.55</v>
      </c>
      <c r="GD79">
        <v>3.33</v>
      </c>
      <c r="GE79">
        <v>3.22</v>
      </c>
      <c r="GF79">
        <v>3.48</v>
      </c>
      <c r="GG79">
        <v>3.31</v>
      </c>
      <c r="GH79">
        <v>8.69</v>
      </c>
      <c r="GI79">
        <v>0</v>
      </c>
      <c r="GJ79">
        <v>0</v>
      </c>
      <c r="GK79">
        <v>0</v>
      </c>
      <c r="GL79">
        <v>0.02</v>
      </c>
      <c r="GM79">
        <v>0.06</v>
      </c>
      <c r="GN79">
        <v>0.04</v>
      </c>
      <c r="GO79">
        <v>0.04</v>
      </c>
      <c r="GP79">
        <v>0.18</v>
      </c>
      <c r="GQ79">
        <v>0.12</v>
      </c>
      <c r="GR79">
        <v>0.43</v>
      </c>
      <c r="GS79">
        <v>0.12</v>
      </c>
      <c r="GT79">
        <v>0.65</v>
      </c>
      <c r="GU79">
        <v>0.56999999999999995</v>
      </c>
      <c r="GV79">
        <v>0.28999999999999998</v>
      </c>
      <c r="GW79">
        <v>0.08</v>
      </c>
      <c r="GX79">
        <v>0.157</v>
      </c>
      <c r="GY79">
        <v>0.18</v>
      </c>
      <c r="GZ79">
        <v>3.9E-2</v>
      </c>
      <c r="HA79">
        <v>3.9E-2</v>
      </c>
      <c r="HB79">
        <v>0.2</v>
      </c>
      <c r="HC79">
        <v>0.12</v>
      </c>
      <c r="HD79">
        <v>0.1</v>
      </c>
      <c r="HE79">
        <v>0.24</v>
      </c>
      <c r="HF79">
        <v>0.12</v>
      </c>
      <c r="HG79">
        <v>0.14000000000000001</v>
      </c>
      <c r="HH79">
        <v>0.1</v>
      </c>
      <c r="HI79">
        <v>0</v>
      </c>
      <c r="HJ79">
        <v>0.02</v>
      </c>
      <c r="HK79">
        <v>0.02</v>
      </c>
      <c r="HL79">
        <v>0.02</v>
      </c>
      <c r="HM79">
        <v>0.08</v>
      </c>
      <c r="HN79">
        <v>0</v>
      </c>
      <c r="HO79">
        <v>0.31</v>
      </c>
      <c r="HP79">
        <v>0.33</v>
      </c>
      <c r="HQ79">
        <v>0.27</v>
      </c>
      <c r="HR79">
        <v>0.31</v>
      </c>
      <c r="HS79">
        <v>0.35</v>
      </c>
      <c r="HT79">
        <v>0.37</v>
      </c>
      <c r="HU79">
        <v>0.43</v>
      </c>
      <c r="HV79">
        <v>0.33</v>
      </c>
      <c r="HW79">
        <v>0.37</v>
      </c>
      <c r="HX79">
        <v>0.39</v>
      </c>
      <c r="HY79">
        <v>0.31</v>
      </c>
      <c r="HZ79">
        <v>0.43</v>
      </c>
      <c r="IA79">
        <v>0.2</v>
      </c>
      <c r="IB79">
        <v>0.24</v>
      </c>
      <c r="IC79">
        <v>0.25</v>
      </c>
      <c r="ID79">
        <v>0.22</v>
      </c>
      <c r="IE79">
        <v>0.18</v>
      </c>
      <c r="IF79">
        <v>0.13700000000000001</v>
      </c>
      <c r="IG79">
        <v>3.9E-2</v>
      </c>
      <c r="IH79">
        <v>0.04</v>
      </c>
      <c r="II79">
        <v>0.04</v>
      </c>
      <c r="IJ79">
        <v>0.02</v>
      </c>
      <c r="IK79">
        <v>0.02</v>
      </c>
      <c r="IL79">
        <v>0.02</v>
      </c>
      <c r="IM79">
        <v>0.02</v>
      </c>
      <c r="IN79">
        <v>0.04</v>
      </c>
      <c r="IO79">
        <v>0.04</v>
      </c>
      <c r="IP79">
        <v>0.04</v>
      </c>
      <c r="IQ79">
        <v>0.06</v>
      </c>
      <c r="IR79">
        <v>0.04</v>
      </c>
      <c r="IS79">
        <v>0.04</v>
      </c>
      <c r="IT79">
        <v>0.8</v>
      </c>
      <c r="IU79">
        <v>0.75</v>
      </c>
      <c r="IV79">
        <v>0</v>
      </c>
      <c r="IW79">
        <v>0.31</v>
      </c>
      <c r="IX79">
        <v>0.33</v>
      </c>
      <c r="IY79">
        <v>0.12</v>
      </c>
      <c r="IZ79">
        <v>0.16</v>
      </c>
      <c r="JA79">
        <v>0.33</v>
      </c>
      <c r="JB79">
        <v>0.43</v>
      </c>
      <c r="JC79">
        <v>0.37</v>
      </c>
      <c r="JD79">
        <v>0.02</v>
      </c>
      <c r="JE79">
        <v>0.04</v>
      </c>
      <c r="JF79">
        <v>0.43</v>
      </c>
      <c r="JG79">
        <v>0.14000000000000001</v>
      </c>
      <c r="JH79">
        <v>0.24</v>
      </c>
      <c r="JI79">
        <v>0.04</v>
      </c>
      <c r="JJ79">
        <v>0.04</v>
      </c>
      <c r="JK79">
        <v>0.22</v>
      </c>
      <c r="JL79">
        <v>0.1</v>
      </c>
      <c r="JM79">
        <v>0.02</v>
      </c>
      <c r="JN79">
        <v>0.02</v>
      </c>
      <c r="JO79">
        <v>0.02</v>
      </c>
      <c r="JP79">
        <v>0.02</v>
      </c>
      <c r="JQ79">
        <v>0.02</v>
      </c>
      <c r="JR79">
        <v>2.82</v>
      </c>
      <c r="JS79">
        <v>1.28</v>
      </c>
      <c r="JT79">
        <v>1.36</v>
      </c>
      <c r="JU79">
        <v>2.88</v>
      </c>
      <c r="JV79">
        <v>2.02</v>
      </c>
    </row>
    <row r="80" spans="1:282" x14ac:dyDescent="0.25">
      <c r="A80">
        <v>400094</v>
      </c>
      <c r="B80" t="s">
        <v>2072</v>
      </c>
      <c r="C80" t="s">
        <v>2071</v>
      </c>
      <c r="D80" t="s">
        <v>3651</v>
      </c>
      <c r="E80" t="s">
        <v>3652</v>
      </c>
      <c r="F80" t="s">
        <v>2073</v>
      </c>
      <c r="G80" t="s">
        <v>2074</v>
      </c>
      <c r="H80" t="s">
        <v>2075</v>
      </c>
      <c r="I80" t="s">
        <v>3653</v>
      </c>
      <c r="J80" t="s">
        <v>10</v>
      </c>
      <c r="K80" t="s">
        <v>10</v>
      </c>
      <c r="L80" t="s">
        <v>525</v>
      </c>
      <c r="M80" t="s">
        <v>3399</v>
      </c>
      <c r="N80" t="s">
        <v>10</v>
      </c>
      <c r="O80" t="s">
        <v>535</v>
      </c>
      <c r="P80">
        <v>481</v>
      </c>
      <c r="Q80" t="s">
        <v>537</v>
      </c>
      <c r="R80" t="s">
        <v>536</v>
      </c>
      <c r="S80" t="s">
        <v>6525</v>
      </c>
      <c r="T80">
        <v>47</v>
      </c>
      <c r="U80">
        <v>8058</v>
      </c>
      <c r="V80" t="s">
        <v>531</v>
      </c>
      <c r="W80">
        <v>9</v>
      </c>
      <c r="X80">
        <v>459</v>
      </c>
      <c r="Y80">
        <v>2</v>
      </c>
      <c r="Z80" s="5" t="s">
        <v>3654</v>
      </c>
      <c r="AA80" t="s">
        <v>535</v>
      </c>
      <c r="AB80" t="s">
        <v>533</v>
      </c>
      <c r="AC80" t="s">
        <v>564</v>
      </c>
      <c r="AD80" t="s">
        <v>534</v>
      </c>
      <c r="AE80">
        <v>61</v>
      </c>
      <c r="AF80">
        <v>48</v>
      </c>
      <c r="AG80">
        <v>97.4</v>
      </c>
      <c r="AH80">
        <v>0.2</v>
      </c>
      <c r="AI80" t="s">
        <v>3410</v>
      </c>
      <c r="AJ80">
        <v>9</v>
      </c>
      <c r="AL80">
        <v>7</v>
      </c>
      <c r="AN80">
        <v>2</v>
      </c>
      <c r="AS80">
        <v>9</v>
      </c>
      <c r="AT80">
        <v>0</v>
      </c>
      <c r="AU80">
        <v>0</v>
      </c>
      <c r="AV80">
        <v>0</v>
      </c>
      <c r="AW80">
        <v>0</v>
      </c>
      <c r="AX80">
        <v>0.22</v>
      </c>
      <c r="AY80">
        <v>0.22</v>
      </c>
      <c r="AZ80">
        <v>0.22</v>
      </c>
      <c r="BA80">
        <v>0.111</v>
      </c>
      <c r="BB80">
        <v>0</v>
      </c>
      <c r="BC80">
        <v>0</v>
      </c>
      <c r="BD80">
        <v>0</v>
      </c>
      <c r="BE80">
        <v>0</v>
      </c>
      <c r="BF80">
        <v>0.11</v>
      </c>
      <c r="BG80">
        <v>0.22</v>
      </c>
      <c r="BH80">
        <v>0.11</v>
      </c>
      <c r="BI80">
        <v>0.22</v>
      </c>
      <c r="BJ80">
        <v>0.22</v>
      </c>
      <c r="BK80">
        <v>0.33</v>
      </c>
      <c r="BL80">
        <v>0.22</v>
      </c>
      <c r="BM80">
        <v>0.22</v>
      </c>
      <c r="BN80">
        <v>0.22</v>
      </c>
      <c r="BO80">
        <v>0</v>
      </c>
      <c r="BP80">
        <v>0</v>
      </c>
      <c r="BQ80">
        <v>0</v>
      </c>
      <c r="BR80">
        <v>0.44</v>
      </c>
      <c r="BS80">
        <v>0.44</v>
      </c>
      <c r="BT80">
        <v>0.67</v>
      </c>
      <c r="BU80">
        <v>0.78</v>
      </c>
      <c r="BV80">
        <v>0.56000000000000005</v>
      </c>
      <c r="BW80">
        <v>0.44</v>
      </c>
      <c r="BX80">
        <v>3.29</v>
      </c>
      <c r="BY80">
        <v>3.43</v>
      </c>
      <c r="BZ80">
        <v>3.86</v>
      </c>
      <c r="CA80">
        <v>3.78</v>
      </c>
      <c r="CB80">
        <v>3.11</v>
      </c>
      <c r="CC80">
        <v>3</v>
      </c>
      <c r="CD80">
        <v>0</v>
      </c>
      <c r="CE80">
        <v>0.111</v>
      </c>
      <c r="CF80">
        <v>0.111</v>
      </c>
      <c r="CG80">
        <v>0.111</v>
      </c>
      <c r="CH80">
        <v>0.111</v>
      </c>
      <c r="CI80">
        <v>0.11</v>
      </c>
      <c r="CJ80">
        <v>0.11</v>
      </c>
      <c r="CK80">
        <v>0.11</v>
      </c>
      <c r="CL80">
        <v>0.11</v>
      </c>
      <c r="CM80">
        <v>0.11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0.11</v>
      </c>
      <c r="CU80">
        <v>0</v>
      </c>
      <c r="CV80">
        <v>3.38</v>
      </c>
      <c r="CW80">
        <v>3.38</v>
      </c>
      <c r="CX80">
        <v>3.38</v>
      </c>
      <c r="CY80">
        <v>3.38</v>
      </c>
      <c r="CZ80">
        <v>3.38</v>
      </c>
      <c r="DA80">
        <v>3.13</v>
      </c>
      <c r="DB80">
        <v>3.13</v>
      </c>
      <c r="DC80">
        <v>3.13</v>
      </c>
      <c r="DD80">
        <v>3.25</v>
      </c>
      <c r="DE80">
        <v>0.33</v>
      </c>
      <c r="DF80">
        <v>0.22</v>
      </c>
      <c r="DG80">
        <v>0.22</v>
      </c>
      <c r="DH80">
        <v>0.22</v>
      </c>
      <c r="DI80">
        <v>0.22</v>
      </c>
      <c r="DJ80">
        <v>0.44</v>
      </c>
      <c r="DK80">
        <v>0.44</v>
      </c>
      <c r="DL80">
        <v>0.22</v>
      </c>
      <c r="DM80">
        <v>0.33</v>
      </c>
      <c r="DN80">
        <v>0.11</v>
      </c>
      <c r="DO80">
        <v>0.11</v>
      </c>
      <c r="DP80">
        <v>0.11</v>
      </c>
      <c r="DQ80">
        <v>0.11</v>
      </c>
      <c r="DR80">
        <v>0.11</v>
      </c>
      <c r="DS80">
        <v>0.11</v>
      </c>
      <c r="DT80">
        <v>0.11</v>
      </c>
      <c r="DU80">
        <v>0.11</v>
      </c>
      <c r="DV80">
        <v>0.11</v>
      </c>
      <c r="DW80">
        <v>0.44</v>
      </c>
      <c r="DX80">
        <v>0.56000000000000005</v>
      </c>
      <c r="DY80">
        <v>0.56000000000000005</v>
      </c>
      <c r="DZ80">
        <v>0.56000000000000005</v>
      </c>
      <c r="EA80">
        <v>0.56000000000000005</v>
      </c>
      <c r="EB80">
        <v>0.33</v>
      </c>
      <c r="EC80">
        <v>0.33</v>
      </c>
      <c r="ED80">
        <v>0.44</v>
      </c>
      <c r="EE80">
        <v>0.44</v>
      </c>
      <c r="EF80">
        <v>0.56000000000000005</v>
      </c>
      <c r="EG80">
        <v>0</v>
      </c>
      <c r="EH80">
        <v>0</v>
      </c>
      <c r="EI80">
        <v>0.11</v>
      </c>
      <c r="EJ80">
        <v>0.11</v>
      </c>
      <c r="EK80">
        <v>0.11</v>
      </c>
      <c r="EL80">
        <v>0</v>
      </c>
      <c r="EM80">
        <v>0.11</v>
      </c>
      <c r="EN80">
        <v>0.11</v>
      </c>
      <c r="EO80">
        <v>0.11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0.111</v>
      </c>
      <c r="EY80">
        <v>0.22</v>
      </c>
      <c r="EZ80">
        <v>0.22</v>
      </c>
      <c r="FA80">
        <v>0.11</v>
      </c>
      <c r="FB80">
        <v>0.11</v>
      </c>
      <c r="FC80">
        <v>0.33</v>
      </c>
      <c r="FD80">
        <v>0.44</v>
      </c>
      <c r="FE80">
        <v>0.33</v>
      </c>
      <c r="FF80">
        <v>0.44</v>
      </c>
      <c r="FG80">
        <v>0</v>
      </c>
      <c r="FH80">
        <v>0.56000000000000005</v>
      </c>
      <c r="FI80">
        <v>0.56000000000000005</v>
      </c>
      <c r="FJ80">
        <v>0.56000000000000005</v>
      </c>
      <c r="FK80">
        <v>0.56000000000000005</v>
      </c>
      <c r="FL80">
        <v>0.33</v>
      </c>
      <c r="FM80">
        <v>0.22</v>
      </c>
      <c r="FN80">
        <v>0.33</v>
      </c>
      <c r="FO80">
        <v>0.22</v>
      </c>
      <c r="FP80">
        <v>0.22</v>
      </c>
      <c r="FQ80">
        <v>0.22</v>
      </c>
      <c r="FR80">
        <v>0.22</v>
      </c>
      <c r="FS80">
        <v>0.22</v>
      </c>
      <c r="FT80">
        <v>0.22</v>
      </c>
      <c r="FU80">
        <v>0.22</v>
      </c>
      <c r="FV80">
        <v>0.33</v>
      </c>
      <c r="FW80">
        <v>0.22</v>
      </c>
      <c r="FX80">
        <v>0.22</v>
      </c>
      <c r="FY80">
        <v>1.43</v>
      </c>
      <c r="FZ80">
        <v>3.71</v>
      </c>
      <c r="GA80">
        <v>3.71</v>
      </c>
      <c r="GB80">
        <v>3.43</v>
      </c>
      <c r="GC80">
        <v>3.43</v>
      </c>
      <c r="GD80">
        <v>3.14</v>
      </c>
      <c r="GE80">
        <v>3.33</v>
      </c>
      <c r="GF80">
        <v>3.14</v>
      </c>
      <c r="GG80">
        <v>3</v>
      </c>
      <c r="GH80">
        <v>8.14</v>
      </c>
      <c r="GI80">
        <v>0.11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0.11</v>
      </c>
      <c r="GQ80">
        <v>0.22</v>
      </c>
      <c r="GR80">
        <v>0.33</v>
      </c>
      <c r="GS80">
        <v>0.22</v>
      </c>
      <c r="GT80">
        <v>0.56000000000000005</v>
      </c>
      <c r="GU80">
        <v>0.56000000000000005</v>
      </c>
      <c r="GV80">
        <v>0.22</v>
      </c>
      <c r="GW80">
        <v>0</v>
      </c>
      <c r="GX80">
        <v>0.111</v>
      </c>
      <c r="GY80">
        <v>0</v>
      </c>
      <c r="GZ80">
        <v>0.111</v>
      </c>
      <c r="HA80">
        <v>0</v>
      </c>
      <c r="HB80">
        <v>0</v>
      </c>
      <c r="HC80">
        <v>0.11</v>
      </c>
      <c r="HD80">
        <v>0.11</v>
      </c>
      <c r="HE80">
        <v>0.56000000000000005</v>
      </c>
      <c r="HF80">
        <v>0.22</v>
      </c>
      <c r="HG80">
        <v>0.22</v>
      </c>
      <c r="HH80">
        <v>0.22</v>
      </c>
      <c r="HI80">
        <v>0</v>
      </c>
      <c r="HJ80">
        <v>0</v>
      </c>
      <c r="HK80">
        <v>0</v>
      </c>
      <c r="HL80">
        <v>0</v>
      </c>
      <c r="HM80">
        <v>0.11</v>
      </c>
      <c r="HN80">
        <v>0</v>
      </c>
      <c r="HO80">
        <v>0.11</v>
      </c>
      <c r="HP80">
        <v>0.11</v>
      </c>
      <c r="HQ80">
        <v>0.11</v>
      </c>
      <c r="HR80">
        <v>0.11</v>
      </c>
      <c r="HS80">
        <v>0.11</v>
      </c>
      <c r="HT80">
        <v>0.11</v>
      </c>
      <c r="HU80">
        <v>0.67</v>
      </c>
      <c r="HV80">
        <v>0.67</v>
      </c>
      <c r="HW80">
        <v>0.44</v>
      </c>
      <c r="HX80">
        <v>0.56000000000000005</v>
      </c>
      <c r="HY80">
        <v>0.44</v>
      </c>
      <c r="HZ80">
        <v>0.67</v>
      </c>
      <c r="IA80">
        <v>0</v>
      </c>
      <c r="IB80">
        <v>0</v>
      </c>
      <c r="IC80">
        <v>0.22</v>
      </c>
      <c r="ID80">
        <v>0.11</v>
      </c>
      <c r="IE80">
        <v>0.11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0.22</v>
      </c>
      <c r="IN80">
        <v>0.22</v>
      </c>
      <c r="IO80">
        <v>0.22</v>
      </c>
      <c r="IP80">
        <v>0.22</v>
      </c>
      <c r="IQ80">
        <v>0.22</v>
      </c>
      <c r="IR80">
        <v>0.22</v>
      </c>
      <c r="IS80">
        <v>0</v>
      </c>
      <c r="IT80">
        <v>0.44</v>
      </c>
      <c r="IU80">
        <v>0.56000000000000005</v>
      </c>
      <c r="IV80">
        <v>0</v>
      </c>
      <c r="IW80">
        <v>0.22</v>
      </c>
      <c r="IX80">
        <v>0.22</v>
      </c>
      <c r="IY80">
        <v>0.22</v>
      </c>
      <c r="IZ80">
        <v>0.11</v>
      </c>
      <c r="JA80">
        <v>0.11</v>
      </c>
      <c r="JB80">
        <v>0.44</v>
      </c>
      <c r="JC80">
        <v>0.44</v>
      </c>
      <c r="JD80">
        <v>0.11</v>
      </c>
      <c r="JE80">
        <v>0.11</v>
      </c>
      <c r="JF80">
        <v>0.33</v>
      </c>
      <c r="JG80">
        <v>0.11</v>
      </c>
      <c r="JH80">
        <v>0.11</v>
      </c>
      <c r="JI80">
        <v>0</v>
      </c>
      <c r="JJ80">
        <v>0</v>
      </c>
      <c r="JK80">
        <v>0.33</v>
      </c>
      <c r="JL80">
        <v>0</v>
      </c>
      <c r="JM80">
        <v>0.22</v>
      </c>
      <c r="JN80">
        <v>0.22</v>
      </c>
      <c r="JO80">
        <v>0.22</v>
      </c>
      <c r="JP80">
        <v>0.22</v>
      </c>
      <c r="JQ80">
        <v>0.22</v>
      </c>
      <c r="JR80">
        <v>2.86</v>
      </c>
      <c r="JS80">
        <v>1.57</v>
      </c>
      <c r="JT80">
        <v>1.43</v>
      </c>
      <c r="JU80">
        <v>3.29</v>
      </c>
      <c r="JV80">
        <v>1.86</v>
      </c>
    </row>
    <row r="81" spans="1:282" x14ac:dyDescent="0.25">
      <c r="A81">
        <v>400096</v>
      </c>
      <c r="B81" t="s">
        <v>327</v>
      </c>
      <c r="C81" t="s">
        <v>2076</v>
      </c>
      <c r="D81" t="s">
        <v>3658</v>
      </c>
      <c r="E81" t="s">
        <v>3659</v>
      </c>
      <c r="F81" t="s">
        <v>644</v>
      </c>
      <c r="G81" t="s">
        <v>645</v>
      </c>
      <c r="H81" t="s">
        <v>646</v>
      </c>
      <c r="I81" t="s">
        <v>3660</v>
      </c>
      <c r="J81" t="s">
        <v>10</v>
      </c>
      <c r="K81" t="s">
        <v>10</v>
      </c>
      <c r="L81" t="s">
        <v>525</v>
      </c>
      <c r="M81" t="s">
        <v>3399</v>
      </c>
      <c r="N81" t="s">
        <v>10</v>
      </c>
      <c r="O81" t="s">
        <v>524</v>
      </c>
      <c r="P81">
        <v>478</v>
      </c>
      <c r="Q81" t="s">
        <v>539</v>
      </c>
      <c r="R81" t="s">
        <v>591</v>
      </c>
      <c r="S81" t="s">
        <v>6525</v>
      </c>
      <c r="T81">
        <v>35</v>
      </c>
      <c r="U81">
        <v>8077</v>
      </c>
      <c r="V81" t="s">
        <v>531</v>
      </c>
      <c r="W81">
        <v>171</v>
      </c>
      <c r="X81">
        <v>479</v>
      </c>
      <c r="Y81">
        <v>36</v>
      </c>
      <c r="Z81" s="5" t="s">
        <v>592</v>
      </c>
      <c r="AA81" t="s">
        <v>524</v>
      </c>
      <c r="AB81" t="s">
        <v>534</v>
      </c>
      <c r="AC81" t="s">
        <v>534</v>
      </c>
      <c r="AD81" t="s">
        <v>534</v>
      </c>
      <c r="AE81">
        <v>96.2</v>
      </c>
      <c r="AF81">
        <v>99</v>
      </c>
      <c r="AG81">
        <v>88</v>
      </c>
      <c r="AH81">
        <v>3.6</v>
      </c>
      <c r="AI81" t="s">
        <v>3410</v>
      </c>
      <c r="AJ81">
        <v>137</v>
      </c>
      <c r="AK81">
        <v>6</v>
      </c>
      <c r="AL81">
        <v>27</v>
      </c>
      <c r="AN81">
        <v>101</v>
      </c>
      <c r="AO81">
        <v>2</v>
      </c>
      <c r="AQ81">
        <v>5</v>
      </c>
      <c r="AR81">
        <v>1</v>
      </c>
      <c r="AS81">
        <v>137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0.02</v>
      </c>
      <c r="AZ81">
        <v>0.01</v>
      </c>
      <c r="BA81">
        <v>7.0000000000000001E-3</v>
      </c>
      <c r="BB81">
        <v>0.01</v>
      </c>
      <c r="BC81">
        <v>0.01</v>
      </c>
      <c r="BD81">
        <v>0.03</v>
      </c>
      <c r="BE81">
        <v>0.09</v>
      </c>
      <c r="BF81">
        <v>0.1</v>
      </c>
      <c r="BG81">
        <v>0.09</v>
      </c>
      <c r="BH81">
        <v>0.14000000000000001</v>
      </c>
      <c r="BI81">
        <v>0.08</v>
      </c>
      <c r="BJ81">
        <v>0.24</v>
      </c>
      <c r="BK81">
        <v>0.21</v>
      </c>
      <c r="BL81">
        <v>0</v>
      </c>
      <c r="BM81">
        <v>0</v>
      </c>
      <c r="BN81">
        <v>0.02</v>
      </c>
      <c r="BO81">
        <v>0.01</v>
      </c>
      <c r="BP81">
        <v>0.01</v>
      </c>
      <c r="BQ81">
        <v>0.02</v>
      </c>
      <c r="BR81">
        <v>0.89</v>
      </c>
      <c r="BS81">
        <v>0.91</v>
      </c>
      <c r="BT81">
        <v>0.82</v>
      </c>
      <c r="BU81">
        <v>0.91</v>
      </c>
      <c r="BV81">
        <v>0.72</v>
      </c>
      <c r="BW81">
        <v>0.66</v>
      </c>
      <c r="BX81">
        <v>3.88</v>
      </c>
      <c r="BY81">
        <v>3.9</v>
      </c>
      <c r="BZ81">
        <v>3.83</v>
      </c>
      <c r="CA81">
        <v>3.9</v>
      </c>
      <c r="CB81">
        <v>3.7</v>
      </c>
      <c r="CC81">
        <v>3.54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0.01</v>
      </c>
      <c r="CK81">
        <v>0.02</v>
      </c>
      <c r="CL81">
        <v>0.01</v>
      </c>
      <c r="CM81">
        <v>0</v>
      </c>
      <c r="CN81">
        <v>0.01</v>
      </c>
      <c r="CO81">
        <v>0</v>
      </c>
      <c r="CP81">
        <v>0</v>
      </c>
      <c r="CQ81">
        <v>0</v>
      </c>
      <c r="CR81">
        <v>0.03</v>
      </c>
      <c r="CS81">
        <v>0.01</v>
      </c>
      <c r="CT81">
        <v>0.05</v>
      </c>
      <c r="CU81">
        <v>0.01</v>
      </c>
      <c r="CV81">
        <v>3.95</v>
      </c>
      <c r="CW81">
        <v>3.93</v>
      </c>
      <c r="CX81">
        <v>3.91</v>
      </c>
      <c r="CY81">
        <v>3.95</v>
      </c>
      <c r="CZ81">
        <v>3.91</v>
      </c>
      <c r="DA81">
        <v>3.84</v>
      </c>
      <c r="DB81">
        <v>3.85</v>
      </c>
      <c r="DC81">
        <v>3.71</v>
      </c>
      <c r="DD81">
        <v>3.85</v>
      </c>
      <c r="DE81">
        <v>0.05</v>
      </c>
      <c r="DF81">
        <v>0.05</v>
      </c>
      <c r="DG81">
        <v>0.09</v>
      </c>
      <c r="DH81">
        <v>0.05</v>
      </c>
      <c r="DI81">
        <v>0.09</v>
      </c>
      <c r="DJ81">
        <v>0.1</v>
      </c>
      <c r="DK81">
        <v>0.11</v>
      </c>
      <c r="DL81">
        <v>0.12</v>
      </c>
      <c r="DM81">
        <v>0.1</v>
      </c>
      <c r="DN81">
        <v>0</v>
      </c>
      <c r="DO81">
        <v>0.01</v>
      </c>
      <c r="DP81">
        <v>0</v>
      </c>
      <c r="DQ81">
        <v>0.01</v>
      </c>
      <c r="DR81">
        <v>0</v>
      </c>
      <c r="DS81">
        <v>0.01</v>
      </c>
      <c r="DT81">
        <v>0.02</v>
      </c>
      <c r="DU81">
        <v>0.01</v>
      </c>
      <c r="DV81">
        <v>0.01</v>
      </c>
      <c r="DW81">
        <v>0.95</v>
      </c>
      <c r="DX81">
        <v>0.93</v>
      </c>
      <c r="DY81">
        <v>0.91</v>
      </c>
      <c r="DZ81">
        <v>0.94</v>
      </c>
      <c r="EA81">
        <v>0.91</v>
      </c>
      <c r="EB81">
        <v>0.85</v>
      </c>
      <c r="EC81">
        <v>0.85</v>
      </c>
      <c r="ED81">
        <v>0.8</v>
      </c>
      <c r="EE81">
        <v>0.87</v>
      </c>
      <c r="EF81">
        <v>0.6</v>
      </c>
      <c r="EG81">
        <v>0.01</v>
      </c>
      <c r="EH81">
        <v>0.01</v>
      </c>
      <c r="EI81">
        <v>0</v>
      </c>
      <c r="EJ81">
        <v>0</v>
      </c>
      <c r="EK81">
        <v>0.01</v>
      </c>
      <c r="EL81">
        <v>0.01</v>
      </c>
      <c r="EM81">
        <v>0.02</v>
      </c>
      <c r="EN81">
        <v>0</v>
      </c>
      <c r="EO81">
        <v>0.23</v>
      </c>
      <c r="EP81">
        <v>0.01</v>
      </c>
      <c r="EQ81">
        <v>0</v>
      </c>
      <c r="ER81">
        <v>0.02</v>
      </c>
      <c r="ES81">
        <v>7.0000000000000001E-3</v>
      </c>
      <c r="ET81">
        <v>0.03</v>
      </c>
      <c r="EU81">
        <v>0.04</v>
      </c>
      <c r="EV81">
        <v>0.01</v>
      </c>
      <c r="EW81">
        <v>0.01</v>
      </c>
      <c r="EX81">
        <v>7.2999999999999995E-2</v>
      </c>
      <c r="EY81">
        <v>0.13</v>
      </c>
      <c r="EZ81">
        <v>0.15</v>
      </c>
      <c r="FA81">
        <v>0.16</v>
      </c>
      <c r="FB81">
        <v>0.12</v>
      </c>
      <c r="FC81">
        <v>0.16</v>
      </c>
      <c r="FD81">
        <v>0.19</v>
      </c>
      <c r="FE81">
        <v>0.18</v>
      </c>
      <c r="FF81">
        <v>0.15</v>
      </c>
      <c r="FG81">
        <v>0.08</v>
      </c>
      <c r="FH81">
        <v>0.83</v>
      </c>
      <c r="FI81">
        <v>0.82</v>
      </c>
      <c r="FJ81">
        <v>0.81</v>
      </c>
      <c r="FK81">
        <v>0.84</v>
      </c>
      <c r="FL81">
        <v>0.78</v>
      </c>
      <c r="FM81">
        <v>0.73</v>
      </c>
      <c r="FN81">
        <v>0.78</v>
      </c>
      <c r="FO81">
        <v>0.83</v>
      </c>
      <c r="FP81">
        <v>0.01</v>
      </c>
      <c r="FQ81">
        <v>0.02</v>
      </c>
      <c r="FR81">
        <v>0.02</v>
      </c>
      <c r="FS81">
        <v>0.01</v>
      </c>
      <c r="FT81">
        <v>0.03</v>
      </c>
      <c r="FU81">
        <v>0.01</v>
      </c>
      <c r="FV81">
        <v>0.02</v>
      </c>
      <c r="FW81">
        <v>0.01</v>
      </c>
      <c r="FX81">
        <v>0.01</v>
      </c>
      <c r="FY81">
        <v>1.63</v>
      </c>
      <c r="FZ81">
        <v>3.83</v>
      </c>
      <c r="GA81">
        <v>3.82</v>
      </c>
      <c r="GB81">
        <v>3.79</v>
      </c>
      <c r="GC81">
        <v>3.86</v>
      </c>
      <c r="GD81">
        <v>3.73</v>
      </c>
      <c r="GE81">
        <v>3.67</v>
      </c>
      <c r="GF81">
        <v>3.73</v>
      </c>
      <c r="GG81">
        <v>3.84</v>
      </c>
      <c r="GH81">
        <v>9.65</v>
      </c>
      <c r="GI81">
        <v>0.01</v>
      </c>
      <c r="GJ81">
        <v>0</v>
      </c>
      <c r="GK81">
        <v>0</v>
      </c>
      <c r="GL81">
        <v>0</v>
      </c>
      <c r="GM81">
        <v>0</v>
      </c>
      <c r="GN81">
        <v>0.01</v>
      </c>
      <c r="GO81">
        <v>0.03</v>
      </c>
      <c r="GP81">
        <v>0.03</v>
      </c>
      <c r="GQ81">
        <v>0.1</v>
      </c>
      <c r="GR81">
        <v>0.81</v>
      </c>
      <c r="GS81">
        <v>0.01</v>
      </c>
      <c r="GT81">
        <v>0.47</v>
      </c>
      <c r="GU81">
        <v>0.53</v>
      </c>
      <c r="GV81">
        <v>0.16</v>
      </c>
      <c r="GW81">
        <v>0.18</v>
      </c>
      <c r="GX81">
        <v>0.161</v>
      </c>
      <c r="GY81">
        <v>0.24</v>
      </c>
      <c r="GZ81">
        <v>0.124</v>
      </c>
      <c r="HA81">
        <v>5.0999999999999997E-2</v>
      </c>
      <c r="HB81">
        <v>0.3</v>
      </c>
      <c r="HC81">
        <v>0.12</v>
      </c>
      <c r="HD81">
        <v>0.09</v>
      </c>
      <c r="HE81">
        <v>0.22</v>
      </c>
      <c r="HF81">
        <v>0.11</v>
      </c>
      <c r="HG81">
        <v>0.17</v>
      </c>
      <c r="HH81">
        <v>0.08</v>
      </c>
      <c r="HI81">
        <v>0.01</v>
      </c>
      <c r="HJ81">
        <v>0.01</v>
      </c>
      <c r="HK81">
        <v>0.01</v>
      </c>
      <c r="HL81">
        <v>0.01</v>
      </c>
      <c r="HM81">
        <v>0.04</v>
      </c>
      <c r="HN81">
        <v>0.01</v>
      </c>
      <c r="HO81">
        <v>0.14000000000000001</v>
      </c>
      <c r="HP81">
        <v>0.2</v>
      </c>
      <c r="HQ81">
        <v>0.2</v>
      </c>
      <c r="HR81">
        <v>0.2</v>
      </c>
      <c r="HS81">
        <v>0.28000000000000003</v>
      </c>
      <c r="HT81">
        <v>0.14000000000000001</v>
      </c>
      <c r="HU81">
        <v>0.81</v>
      </c>
      <c r="HV81">
        <v>0.51</v>
      </c>
      <c r="HW81">
        <v>0.66</v>
      </c>
      <c r="HX81">
        <v>0.66</v>
      </c>
      <c r="HY81">
        <v>0.53</v>
      </c>
      <c r="HZ81">
        <v>0.81</v>
      </c>
      <c r="IA81">
        <v>0.01</v>
      </c>
      <c r="IB81">
        <v>0.17</v>
      </c>
      <c r="IC81">
        <v>0.08</v>
      </c>
      <c r="ID81">
        <v>0.09</v>
      </c>
      <c r="IE81">
        <v>0.08</v>
      </c>
      <c r="IF81">
        <v>0</v>
      </c>
      <c r="IG81">
        <v>2.1999999999999999E-2</v>
      </c>
      <c r="IH81">
        <v>0.09</v>
      </c>
      <c r="II81">
        <v>0.02</v>
      </c>
      <c r="IJ81">
        <v>0.02</v>
      </c>
      <c r="IK81">
        <v>4.3999999999999997E-2</v>
      </c>
      <c r="IL81">
        <v>2.1999999999999999E-2</v>
      </c>
      <c r="IM81">
        <v>0.01</v>
      </c>
      <c r="IN81">
        <v>0.02</v>
      </c>
      <c r="IO81">
        <v>0.02</v>
      </c>
      <c r="IP81">
        <v>0.03</v>
      </c>
      <c r="IQ81">
        <v>0.02</v>
      </c>
      <c r="IR81">
        <v>0.02</v>
      </c>
      <c r="IS81">
        <v>0</v>
      </c>
      <c r="IT81">
        <v>0.39</v>
      </c>
      <c r="IU81">
        <v>0.15</v>
      </c>
      <c r="IV81">
        <v>0.01</v>
      </c>
      <c r="IW81">
        <v>0.18</v>
      </c>
      <c r="IX81">
        <v>0.08</v>
      </c>
      <c r="IY81">
        <v>0.38</v>
      </c>
      <c r="IZ81">
        <v>0.45</v>
      </c>
      <c r="JA81">
        <v>0.12</v>
      </c>
      <c r="JB81">
        <v>0.35</v>
      </c>
      <c r="JC81">
        <v>0.38</v>
      </c>
      <c r="JD81">
        <v>0.11</v>
      </c>
      <c r="JE81">
        <v>0.17</v>
      </c>
      <c r="JF81">
        <v>0.2</v>
      </c>
      <c r="JG81">
        <v>0.22</v>
      </c>
      <c r="JH81">
        <v>0.53</v>
      </c>
      <c r="JI81">
        <v>0.12</v>
      </c>
      <c r="JJ81">
        <v>0.22</v>
      </c>
      <c r="JK81">
        <v>0.66</v>
      </c>
      <c r="JL81">
        <v>0.23</v>
      </c>
      <c r="JM81">
        <v>0.01</v>
      </c>
      <c r="JN81">
        <v>0.01</v>
      </c>
      <c r="JO81">
        <v>0.02</v>
      </c>
      <c r="JP81">
        <v>0.01</v>
      </c>
      <c r="JQ81">
        <v>0.01</v>
      </c>
      <c r="JR81">
        <v>3.45</v>
      </c>
      <c r="JS81">
        <v>1.96</v>
      </c>
      <c r="JT81">
        <v>2.4700000000000002</v>
      </c>
      <c r="JU81">
        <v>3.53</v>
      </c>
      <c r="JV81">
        <v>2.5099999999999998</v>
      </c>
    </row>
    <row r="82" spans="1:282" x14ac:dyDescent="0.25">
      <c r="A82">
        <v>400097</v>
      </c>
      <c r="B82" t="s">
        <v>2078</v>
      </c>
      <c r="C82" t="s">
        <v>2077</v>
      </c>
      <c r="D82" t="s">
        <v>3661</v>
      </c>
      <c r="E82" t="s">
        <v>3662</v>
      </c>
      <c r="F82" t="s">
        <v>2079</v>
      </c>
      <c r="G82" t="s">
        <v>2080</v>
      </c>
      <c r="H82" t="s">
        <v>2081</v>
      </c>
      <c r="I82" t="s">
        <v>3663</v>
      </c>
      <c r="J82" t="s">
        <v>10</v>
      </c>
      <c r="K82" t="s">
        <v>10</v>
      </c>
      <c r="L82" t="s">
        <v>525</v>
      </c>
      <c r="M82" t="s">
        <v>3399</v>
      </c>
      <c r="N82" t="s">
        <v>10</v>
      </c>
      <c r="O82" t="s">
        <v>535</v>
      </c>
      <c r="P82">
        <v>996</v>
      </c>
      <c r="Q82" t="s">
        <v>539</v>
      </c>
      <c r="R82" t="s">
        <v>542</v>
      </c>
      <c r="S82" t="s">
        <v>6525</v>
      </c>
      <c r="T82">
        <v>38</v>
      </c>
      <c r="U82">
        <v>8078</v>
      </c>
      <c r="V82" t="s">
        <v>531</v>
      </c>
      <c r="Z82" s="5" t="s">
        <v>10</v>
      </c>
      <c r="AA82" t="s">
        <v>10</v>
      </c>
      <c r="AB82" t="s">
        <v>10</v>
      </c>
      <c r="AC82" t="s">
        <v>10</v>
      </c>
      <c r="AD82" t="s">
        <v>10</v>
      </c>
      <c r="AI82" t="s">
        <v>10</v>
      </c>
    </row>
    <row r="83" spans="1:282" x14ac:dyDescent="0.25">
      <c r="A83">
        <v>400098</v>
      </c>
      <c r="B83" t="s">
        <v>2083</v>
      </c>
      <c r="C83" t="s">
        <v>2082</v>
      </c>
      <c r="D83" t="s">
        <v>3664</v>
      </c>
      <c r="E83" t="s">
        <v>3665</v>
      </c>
      <c r="F83" t="s">
        <v>2084</v>
      </c>
      <c r="G83" t="s">
        <v>2085</v>
      </c>
      <c r="H83" t="s">
        <v>2086</v>
      </c>
      <c r="I83" t="s">
        <v>3666</v>
      </c>
      <c r="J83" t="s">
        <v>10</v>
      </c>
      <c r="K83" t="s">
        <v>10</v>
      </c>
      <c r="L83" t="s">
        <v>525</v>
      </c>
      <c r="M83" t="s">
        <v>3399</v>
      </c>
      <c r="N83" t="s">
        <v>10</v>
      </c>
      <c r="O83" t="s">
        <v>535</v>
      </c>
      <c r="P83">
        <v>852</v>
      </c>
      <c r="Q83" t="s">
        <v>537</v>
      </c>
      <c r="R83" t="s">
        <v>536</v>
      </c>
      <c r="S83" t="s">
        <v>6525</v>
      </c>
      <c r="T83">
        <v>38</v>
      </c>
      <c r="U83">
        <v>8079</v>
      </c>
      <c r="V83" t="s">
        <v>531</v>
      </c>
      <c r="Z83" s="5" t="s">
        <v>10</v>
      </c>
      <c r="AA83" t="s">
        <v>10</v>
      </c>
      <c r="AB83" t="s">
        <v>10</v>
      </c>
      <c r="AC83" t="s">
        <v>10</v>
      </c>
      <c r="AD83" t="s">
        <v>10</v>
      </c>
      <c r="AI83" t="s">
        <v>10</v>
      </c>
    </row>
    <row r="84" spans="1:282" x14ac:dyDescent="0.25">
      <c r="A84">
        <v>400101</v>
      </c>
      <c r="B84" t="s">
        <v>3667</v>
      </c>
      <c r="C84" t="s">
        <v>3668</v>
      </c>
      <c r="D84" t="s">
        <v>3669</v>
      </c>
      <c r="E84" t="s">
        <v>3670</v>
      </c>
      <c r="F84" t="s">
        <v>2087</v>
      </c>
      <c r="G84" t="s">
        <v>2088</v>
      </c>
      <c r="H84" t="s">
        <v>2089</v>
      </c>
      <c r="I84" t="s">
        <v>3671</v>
      </c>
      <c r="J84" t="s">
        <v>10</v>
      </c>
      <c r="K84" t="s">
        <v>10</v>
      </c>
      <c r="L84" t="s">
        <v>525</v>
      </c>
      <c r="M84" t="s">
        <v>3399</v>
      </c>
      <c r="N84" t="s">
        <v>10</v>
      </c>
      <c r="O84" t="s">
        <v>524</v>
      </c>
      <c r="P84">
        <v>574</v>
      </c>
      <c r="Q84" t="s">
        <v>530</v>
      </c>
      <c r="R84" t="s">
        <v>558</v>
      </c>
      <c r="S84" t="s">
        <v>6525</v>
      </c>
      <c r="T84">
        <v>39</v>
      </c>
      <c r="U84">
        <v>8094</v>
      </c>
      <c r="V84" t="s">
        <v>531</v>
      </c>
      <c r="Z84" s="5" t="s">
        <v>10</v>
      </c>
      <c r="AA84" t="s">
        <v>10</v>
      </c>
      <c r="AB84" t="s">
        <v>10</v>
      </c>
      <c r="AC84" t="s">
        <v>10</v>
      </c>
      <c r="AD84" t="s">
        <v>10</v>
      </c>
      <c r="AI84" t="s">
        <v>10</v>
      </c>
    </row>
    <row r="85" spans="1:282" x14ac:dyDescent="0.25">
      <c r="A85">
        <v>400102</v>
      </c>
      <c r="B85" t="s">
        <v>2091</v>
      </c>
      <c r="C85" t="s">
        <v>2090</v>
      </c>
      <c r="D85" t="s">
        <v>3672</v>
      </c>
      <c r="E85" t="s">
        <v>3673</v>
      </c>
      <c r="F85" t="s">
        <v>2092</v>
      </c>
      <c r="G85" t="s">
        <v>2093</v>
      </c>
      <c r="H85" t="s">
        <v>2094</v>
      </c>
      <c r="I85" t="s">
        <v>3674</v>
      </c>
      <c r="J85" t="s">
        <v>10</v>
      </c>
      <c r="K85" t="s">
        <v>10</v>
      </c>
      <c r="L85" t="s">
        <v>525</v>
      </c>
      <c r="M85" t="s">
        <v>3399</v>
      </c>
      <c r="N85" t="s">
        <v>10</v>
      </c>
      <c r="O85" t="s">
        <v>535</v>
      </c>
      <c r="P85">
        <v>414</v>
      </c>
      <c r="Q85" t="s">
        <v>539</v>
      </c>
      <c r="R85" t="s">
        <v>542</v>
      </c>
      <c r="S85" t="s">
        <v>6525</v>
      </c>
      <c r="T85">
        <v>38</v>
      </c>
      <c r="U85">
        <v>8096</v>
      </c>
      <c r="V85" t="s">
        <v>531</v>
      </c>
      <c r="Z85" s="5" t="s">
        <v>10</v>
      </c>
      <c r="AA85" t="s">
        <v>10</v>
      </c>
      <c r="AB85" t="s">
        <v>10</v>
      </c>
      <c r="AC85" t="s">
        <v>10</v>
      </c>
      <c r="AD85" t="s">
        <v>10</v>
      </c>
      <c r="AI85" t="s">
        <v>10</v>
      </c>
    </row>
    <row r="86" spans="1:282" x14ac:dyDescent="0.25">
      <c r="A86">
        <v>400104</v>
      </c>
      <c r="B86" t="s">
        <v>2096</v>
      </c>
      <c r="C86" t="s">
        <v>2095</v>
      </c>
      <c r="D86" t="s">
        <v>3675</v>
      </c>
      <c r="E86" t="s">
        <v>3676</v>
      </c>
      <c r="F86" t="s">
        <v>3677</v>
      </c>
      <c r="G86" t="s">
        <v>3678</v>
      </c>
      <c r="H86" t="s">
        <v>2098</v>
      </c>
      <c r="I86" t="s">
        <v>3679</v>
      </c>
      <c r="J86" t="s">
        <v>10</v>
      </c>
      <c r="K86" t="s">
        <v>10</v>
      </c>
      <c r="L86" t="s">
        <v>525</v>
      </c>
      <c r="M86" t="s">
        <v>3399</v>
      </c>
      <c r="N86" t="s">
        <v>10</v>
      </c>
      <c r="O86" t="s">
        <v>535</v>
      </c>
      <c r="P86">
        <v>530</v>
      </c>
      <c r="Q86" t="s">
        <v>537</v>
      </c>
      <c r="R86" t="s">
        <v>536</v>
      </c>
      <c r="S86" t="s">
        <v>6525</v>
      </c>
      <c r="T86">
        <v>39</v>
      </c>
      <c r="U86">
        <v>8026</v>
      </c>
      <c r="V86" t="s">
        <v>531</v>
      </c>
      <c r="W86">
        <v>87</v>
      </c>
      <c r="X86">
        <v>527</v>
      </c>
      <c r="Y86">
        <v>17</v>
      </c>
      <c r="Z86" s="5" t="s">
        <v>3680</v>
      </c>
      <c r="AA86" t="s">
        <v>535</v>
      </c>
      <c r="AB86" t="s">
        <v>564</v>
      </c>
      <c r="AC86" t="s">
        <v>564</v>
      </c>
      <c r="AD86" t="s">
        <v>533</v>
      </c>
      <c r="AE86">
        <v>48.8</v>
      </c>
      <c r="AF86">
        <v>57</v>
      </c>
      <c r="AG86">
        <v>63.5</v>
      </c>
      <c r="AH86">
        <v>1.7</v>
      </c>
      <c r="AI86" t="s">
        <v>3410</v>
      </c>
      <c r="AJ86">
        <v>72</v>
      </c>
      <c r="AK86">
        <v>1</v>
      </c>
      <c r="AM86">
        <v>1</v>
      </c>
      <c r="AN86">
        <v>68</v>
      </c>
      <c r="AO86">
        <v>1</v>
      </c>
      <c r="AQ86">
        <v>1</v>
      </c>
      <c r="AR86">
        <v>1</v>
      </c>
      <c r="AS86">
        <v>72</v>
      </c>
      <c r="AT86">
        <v>0</v>
      </c>
      <c r="AU86">
        <v>0.01</v>
      </c>
      <c r="AV86">
        <v>0.01</v>
      </c>
      <c r="AW86">
        <v>0</v>
      </c>
      <c r="AX86">
        <v>0.03</v>
      </c>
      <c r="AY86">
        <v>0.15</v>
      </c>
      <c r="AZ86">
        <v>0.08</v>
      </c>
      <c r="BA86">
        <v>4.2000000000000003E-2</v>
      </c>
      <c r="BB86">
        <v>0.03</v>
      </c>
      <c r="BC86">
        <v>0.1</v>
      </c>
      <c r="BD86">
        <v>0.11</v>
      </c>
      <c r="BE86">
        <v>0.19</v>
      </c>
      <c r="BF86">
        <v>0.43</v>
      </c>
      <c r="BG86">
        <v>0.38</v>
      </c>
      <c r="BH86">
        <v>0.44</v>
      </c>
      <c r="BI86">
        <v>0.31</v>
      </c>
      <c r="BJ86">
        <v>0.49</v>
      </c>
      <c r="BK86">
        <v>0.35</v>
      </c>
      <c r="BL86">
        <v>0.01</v>
      </c>
      <c r="BM86">
        <v>0.01</v>
      </c>
      <c r="BN86">
        <v>0.01</v>
      </c>
      <c r="BO86">
        <v>0.03</v>
      </c>
      <c r="BP86">
        <v>0.01</v>
      </c>
      <c r="BQ86">
        <v>0.04</v>
      </c>
      <c r="BR86">
        <v>0.47</v>
      </c>
      <c r="BS86">
        <v>0.56000000000000005</v>
      </c>
      <c r="BT86">
        <v>0.5</v>
      </c>
      <c r="BU86">
        <v>0.56999999999999995</v>
      </c>
      <c r="BV86">
        <v>0.36</v>
      </c>
      <c r="BW86">
        <v>0.26</v>
      </c>
      <c r="BX86">
        <v>3.39</v>
      </c>
      <c r="BY86">
        <v>3.49</v>
      </c>
      <c r="BZ86">
        <v>3.45</v>
      </c>
      <c r="CA86">
        <v>3.49</v>
      </c>
      <c r="CB86">
        <v>3.2</v>
      </c>
      <c r="CC86">
        <v>2.75</v>
      </c>
      <c r="CD86">
        <v>0</v>
      </c>
      <c r="CE86">
        <v>1.4E-2</v>
      </c>
      <c r="CF86">
        <v>1.4E-2</v>
      </c>
      <c r="CG86">
        <v>1.4E-2</v>
      </c>
      <c r="CH86">
        <v>1.4E-2</v>
      </c>
      <c r="CI86">
        <v>0.01</v>
      </c>
      <c r="CJ86">
        <v>0.03</v>
      </c>
      <c r="CK86">
        <v>0.19</v>
      </c>
      <c r="CL86">
        <v>0.06</v>
      </c>
      <c r="CM86">
        <v>0.01</v>
      </c>
      <c r="CN86">
        <v>0.03</v>
      </c>
      <c r="CO86">
        <v>0.01</v>
      </c>
      <c r="CP86">
        <v>0.06</v>
      </c>
      <c r="CQ86">
        <v>0.01</v>
      </c>
      <c r="CR86">
        <v>0.04</v>
      </c>
      <c r="CS86">
        <v>0.19</v>
      </c>
      <c r="CT86">
        <v>0.11</v>
      </c>
      <c r="CU86">
        <v>0.19</v>
      </c>
      <c r="CV86">
        <v>3.74</v>
      </c>
      <c r="CW86">
        <v>3.63</v>
      </c>
      <c r="CX86">
        <v>3.59</v>
      </c>
      <c r="CY86">
        <v>3.62</v>
      </c>
      <c r="CZ86">
        <v>3.62</v>
      </c>
      <c r="DA86">
        <v>3.48</v>
      </c>
      <c r="DB86">
        <v>3.21</v>
      </c>
      <c r="DC86">
        <v>2.91</v>
      </c>
      <c r="DD86">
        <v>3.19</v>
      </c>
      <c r="DE86">
        <v>0.22</v>
      </c>
      <c r="DF86">
        <v>0.26</v>
      </c>
      <c r="DG86">
        <v>0.33</v>
      </c>
      <c r="DH86">
        <v>0.21</v>
      </c>
      <c r="DI86">
        <v>0.28999999999999998</v>
      </c>
      <c r="DJ86">
        <v>0.38</v>
      </c>
      <c r="DK86">
        <v>0.28999999999999998</v>
      </c>
      <c r="DL86">
        <v>0.25</v>
      </c>
      <c r="DM86">
        <v>0.22</v>
      </c>
      <c r="DN86">
        <v>0.03</v>
      </c>
      <c r="DO86">
        <v>0.03</v>
      </c>
      <c r="DP86">
        <v>0.03</v>
      </c>
      <c r="DQ86">
        <v>0.04</v>
      </c>
      <c r="DR86">
        <v>0.06</v>
      </c>
      <c r="DS86">
        <v>0.04</v>
      </c>
      <c r="DT86">
        <v>0.03</v>
      </c>
      <c r="DU86">
        <v>0.03</v>
      </c>
      <c r="DV86">
        <v>0.04</v>
      </c>
      <c r="DW86">
        <v>0.74</v>
      </c>
      <c r="DX86">
        <v>0.67</v>
      </c>
      <c r="DY86">
        <v>0.61</v>
      </c>
      <c r="DZ86">
        <v>0.68</v>
      </c>
      <c r="EA86">
        <v>0.63</v>
      </c>
      <c r="EB86">
        <v>0.53</v>
      </c>
      <c r="EC86">
        <v>0.46</v>
      </c>
      <c r="ED86">
        <v>0.42</v>
      </c>
      <c r="EE86">
        <v>0.49</v>
      </c>
      <c r="EF86">
        <v>0.32</v>
      </c>
      <c r="EG86">
        <v>0.01</v>
      </c>
      <c r="EH86">
        <v>0.03</v>
      </c>
      <c r="EI86">
        <v>0.04</v>
      </c>
      <c r="EJ86">
        <v>0.01</v>
      </c>
      <c r="EK86">
        <v>0.03</v>
      </c>
      <c r="EL86">
        <v>0</v>
      </c>
      <c r="EM86">
        <v>0.01</v>
      </c>
      <c r="EN86">
        <v>0.03</v>
      </c>
      <c r="EO86">
        <v>0.35</v>
      </c>
      <c r="EP86">
        <v>0.04</v>
      </c>
      <c r="EQ86">
        <v>5.6000000000000001E-2</v>
      </c>
      <c r="ER86">
        <v>0.08</v>
      </c>
      <c r="ES86">
        <v>2.8000000000000001E-2</v>
      </c>
      <c r="ET86">
        <v>0.14000000000000001</v>
      </c>
      <c r="EU86">
        <v>0.13</v>
      </c>
      <c r="EV86">
        <v>0.04</v>
      </c>
      <c r="EW86">
        <v>0.11</v>
      </c>
      <c r="EX86">
        <v>6.9000000000000006E-2</v>
      </c>
      <c r="EY86">
        <v>0.5</v>
      </c>
      <c r="EZ86">
        <v>0.4</v>
      </c>
      <c r="FA86">
        <v>0.39</v>
      </c>
      <c r="FB86">
        <v>0.39</v>
      </c>
      <c r="FC86">
        <v>0.39</v>
      </c>
      <c r="FD86">
        <v>0.28999999999999998</v>
      </c>
      <c r="FE86">
        <v>0.32</v>
      </c>
      <c r="FF86">
        <v>0.43</v>
      </c>
      <c r="FG86">
        <v>0.11</v>
      </c>
      <c r="FH86">
        <v>0.31</v>
      </c>
      <c r="FI86">
        <v>0.38</v>
      </c>
      <c r="FJ86">
        <v>0.35</v>
      </c>
      <c r="FK86">
        <v>0.43</v>
      </c>
      <c r="FL86">
        <v>0.31</v>
      </c>
      <c r="FM86">
        <v>0.38</v>
      </c>
      <c r="FN86">
        <v>0.43</v>
      </c>
      <c r="FO86">
        <v>0.25</v>
      </c>
      <c r="FP86">
        <v>0.15</v>
      </c>
      <c r="FQ86">
        <v>0.14000000000000001</v>
      </c>
      <c r="FR86">
        <v>0.14000000000000001</v>
      </c>
      <c r="FS86">
        <v>0.14000000000000001</v>
      </c>
      <c r="FT86">
        <v>0.14000000000000001</v>
      </c>
      <c r="FU86">
        <v>0.14000000000000001</v>
      </c>
      <c r="FV86">
        <v>0.21</v>
      </c>
      <c r="FW86">
        <v>0.19</v>
      </c>
      <c r="FX86">
        <v>0.18</v>
      </c>
      <c r="FY86">
        <v>1.97</v>
      </c>
      <c r="FZ86">
        <v>3.27</v>
      </c>
      <c r="GA86">
        <v>3.31</v>
      </c>
      <c r="GB86">
        <v>3.21</v>
      </c>
      <c r="GC86">
        <v>3.44</v>
      </c>
      <c r="GD86">
        <v>3.13</v>
      </c>
      <c r="GE86">
        <v>3.32</v>
      </c>
      <c r="GF86">
        <v>3.45</v>
      </c>
      <c r="GG86">
        <v>3.1</v>
      </c>
      <c r="GH86">
        <v>8.33</v>
      </c>
      <c r="GI86">
        <v>0.01</v>
      </c>
      <c r="GJ86">
        <v>0</v>
      </c>
      <c r="GK86">
        <v>2.8000000000000001E-2</v>
      </c>
      <c r="GL86">
        <v>0</v>
      </c>
      <c r="GM86">
        <v>0.06</v>
      </c>
      <c r="GN86">
        <v>0.01</v>
      </c>
      <c r="GO86">
        <v>0.06</v>
      </c>
      <c r="GP86">
        <v>0.25</v>
      </c>
      <c r="GQ86">
        <v>0.17</v>
      </c>
      <c r="GR86">
        <v>0.31</v>
      </c>
      <c r="GS86">
        <v>0.11</v>
      </c>
      <c r="GT86">
        <v>0.44</v>
      </c>
      <c r="GU86">
        <v>0.42</v>
      </c>
      <c r="GV86">
        <v>0.21</v>
      </c>
      <c r="GW86">
        <v>0.13</v>
      </c>
      <c r="GX86">
        <v>0.13900000000000001</v>
      </c>
      <c r="GY86">
        <v>0.13</v>
      </c>
      <c r="GZ86">
        <v>8.3000000000000004E-2</v>
      </c>
      <c r="HA86">
        <v>8.3000000000000004E-2</v>
      </c>
      <c r="HB86">
        <v>0.26</v>
      </c>
      <c r="HC86">
        <v>0.03</v>
      </c>
      <c r="HD86">
        <v>0.04</v>
      </c>
      <c r="HE86">
        <v>0.15</v>
      </c>
      <c r="HF86">
        <v>0.32</v>
      </c>
      <c r="HG86">
        <v>0.32</v>
      </c>
      <c r="HH86">
        <v>0.25</v>
      </c>
      <c r="HI86">
        <v>0</v>
      </c>
      <c r="HJ86">
        <v>0</v>
      </c>
      <c r="HK86">
        <v>0</v>
      </c>
      <c r="HL86">
        <v>0.19</v>
      </c>
      <c r="HM86">
        <v>0.13</v>
      </c>
      <c r="HN86">
        <v>0</v>
      </c>
      <c r="HO86">
        <v>0.28000000000000003</v>
      </c>
      <c r="HP86">
        <v>0.22</v>
      </c>
      <c r="HQ86">
        <v>0.22</v>
      </c>
      <c r="HR86">
        <v>0.18</v>
      </c>
      <c r="HS86">
        <v>0.31</v>
      </c>
      <c r="HT86">
        <v>0.21</v>
      </c>
      <c r="HU86">
        <v>0.47</v>
      </c>
      <c r="HV86">
        <v>0.5</v>
      </c>
      <c r="HW86">
        <v>0.53</v>
      </c>
      <c r="HX86">
        <v>0.13</v>
      </c>
      <c r="HY86">
        <v>0.28000000000000003</v>
      </c>
      <c r="HZ86">
        <v>0.61</v>
      </c>
      <c r="IA86">
        <v>0.08</v>
      </c>
      <c r="IB86">
        <v>0.08</v>
      </c>
      <c r="IC86">
        <v>0.08</v>
      </c>
      <c r="ID86">
        <v>0.13</v>
      </c>
      <c r="IE86">
        <v>0.13</v>
      </c>
      <c r="IF86">
        <v>1.4E-2</v>
      </c>
      <c r="IG86">
        <v>1.4E-2</v>
      </c>
      <c r="IH86">
        <v>0.01</v>
      </c>
      <c r="II86">
        <v>0.01</v>
      </c>
      <c r="IJ86">
        <v>0.17</v>
      </c>
      <c r="IK86">
        <v>1.4E-2</v>
      </c>
      <c r="IL86">
        <v>2.8000000000000001E-2</v>
      </c>
      <c r="IM86">
        <v>0.15</v>
      </c>
      <c r="IN86">
        <v>0.18</v>
      </c>
      <c r="IO86">
        <v>0.15</v>
      </c>
      <c r="IP86">
        <v>0.21</v>
      </c>
      <c r="IQ86">
        <v>0.15</v>
      </c>
      <c r="IR86">
        <v>0.14000000000000001</v>
      </c>
      <c r="IS86">
        <v>0.03</v>
      </c>
      <c r="IT86">
        <v>0.5</v>
      </c>
      <c r="IU86">
        <v>0.43</v>
      </c>
      <c r="IV86">
        <v>0</v>
      </c>
      <c r="IW86">
        <v>0.03</v>
      </c>
      <c r="IX86">
        <v>0.25</v>
      </c>
      <c r="IY86">
        <v>0.17</v>
      </c>
      <c r="IZ86">
        <v>0.25</v>
      </c>
      <c r="JA86">
        <v>0.19</v>
      </c>
      <c r="JB86">
        <v>0.19</v>
      </c>
      <c r="JC86">
        <v>0.28999999999999998</v>
      </c>
      <c r="JD86">
        <v>0.08</v>
      </c>
      <c r="JE86">
        <v>0.04</v>
      </c>
      <c r="JF86">
        <v>0.19</v>
      </c>
      <c r="JG86">
        <v>0.26</v>
      </c>
      <c r="JH86">
        <v>0.31</v>
      </c>
      <c r="JI86">
        <v>0.11</v>
      </c>
      <c r="JJ86">
        <v>0.1</v>
      </c>
      <c r="JK86">
        <v>0.47</v>
      </c>
      <c r="JL86">
        <v>0.36</v>
      </c>
      <c r="JM86">
        <v>0.13</v>
      </c>
      <c r="JN86">
        <v>0.14000000000000001</v>
      </c>
      <c r="JO86">
        <v>0.18</v>
      </c>
      <c r="JP86">
        <v>0.14000000000000001</v>
      </c>
      <c r="JQ86">
        <v>0.15</v>
      </c>
      <c r="JR86">
        <v>3</v>
      </c>
      <c r="JS86">
        <v>1.77</v>
      </c>
      <c r="JT86">
        <v>1.76</v>
      </c>
      <c r="JU86">
        <v>3.32</v>
      </c>
      <c r="JV86">
        <v>3.13</v>
      </c>
    </row>
    <row r="87" spans="1:282" x14ac:dyDescent="0.25">
      <c r="A87">
        <v>400105</v>
      </c>
      <c r="B87" t="s">
        <v>2100</v>
      </c>
      <c r="C87" t="s">
        <v>2099</v>
      </c>
      <c r="D87" t="s">
        <v>3681</v>
      </c>
      <c r="E87" t="s">
        <v>3682</v>
      </c>
      <c r="F87" t="s">
        <v>2101</v>
      </c>
      <c r="G87" t="s">
        <v>2102</v>
      </c>
      <c r="H87" t="s">
        <v>2057</v>
      </c>
      <c r="I87" t="s">
        <v>3634</v>
      </c>
      <c r="J87" t="s">
        <v>10</v>
      </c>
      <c r="K87" t="s">
        <v>10</v>
      </c>
      <c r="L87" t="s">
        <v>525</v>
      </c>
      <c r="M87" t="s">
        <v>3399</v>
      </c>
      <c r="N87" t="s">
        <v>10</v>
      </c>
      <c r="O87" t="s">
        <v>535</v>
      </c>
      <c r="P87">
        <v>393</v>
      </c>
      <c r="Q87" t="s">
        <v>537</v>
      </c>
      <c r="R87" t="s">
        <v>536</v>
      </c>
      <c r="S87" t="s">
        <v>6525</v>
      </c>
      <c r="T87">
        <v>40</v>
      </c>
      <c r="U87">
        <v>8027</v>
      </c>
      <c r="V87" t="s">
        <v>531</v>
      </c>
      <c r="Z87" s="5" t="s">
        <v>10</v>
      </c>
      <c r="AA87" t="s">
        <v>10</v>
      </c>
      <c r="AB87" t="s">
        <v>10</v>
      </c>
      <c r="AC87" t="s">
        <v>10</v>
      </c>
      <c r="AD87" t="s">
        <v>10</v>
      </c>
      <c r="AI87" t="s">
        <v>10</v>
      </c>
    </row>
    <row r="88" spans="1:282" x14ac:dyDescent="0.25">
      <c r="A88">
        <v>400106</v>
      </c>
      <c r="B88" t="s">
        <v>2103</v>
      </c>
      <c r="C88" t="s">
        <v>3683</v>
      </c>
      <c r="D88" t="s">
        <v>3684</v>
      </c>
      <c r="E88" t="s">
        <v>3685</v>
      </c>
      <c r="F88" t="s">
        <v>2104</v>
      </c>
      <c r="G88" t="s">
        <v>2105</v>
      </c>
      <c r="H88" t="s">
        <v>2106</v>
      </c>
      <c r="I88" t="s">
        <v>3686</v>
      </c>
      <c r="J88" t="s">
        <v>10</v>
      </c>
      <c r="K88" t="s">
        <v>10</v>
      </c>
      <c r="L88" t="s">
        <v>525</v>
      </c>
      <c r="M88" t="s">
        <v>3399</v>
      </c>
      <c r="N88" t="s">
        <v>10</v>
      </c>
      <c r="O88" t="s">
        <v>535</v>
      </c>
      <c r="P88">
        <v>602</v>
      </c>
      <c r="Q88" t="s">
        <v>530</v>
      </c>
      <c r="R88" t="s">
        <v>540</v>
      </c>
      <c r="S88" t="s">
        <v>6525</v>
      </c>
      <c r="T88">
        <v>45</v>
      </c>
      <c r="U88">
        <v>8028</v>
      </c>
      <c r="V88" t="s">
        <v>531</v>
      </c>
      <c r="Z88" s="5" t="s">
        <v>10</v>
      </c>
      <c r="AA88" t="s">
        <v>10</v>
      </c>
      <c r="AB88" t="s">
        <v>10</v>
      </c>
      <c r="AC88" t="s">
        <v>10</v>
      </c>
      <c r="AD88" t="s">
        <v>10</v>
      </c>
      <c r="AI88" t="s">
        <v>10</v>
      </c>
    </row>
    <row r="89" spans="1:282" x14ac:dyDescent="0.25">
      <c r="A89">
        <v>400107</v>
      </c>
      <c r="B89" t="s">
        <v>648</v>
      </c>
      <c r="C89" t="s">
        <v>2107</v>
      </c>
      <c r="D89" t="s">
        <v>3687</v>
      </c>
      <c r="E89" t="s">
        <v>3688</v>
      </c>
      <c r="F89" t="s">
        <v>649</v>
      </c>
      <c r="G89" t="s">
        <v>3689</v>
      </c>
      <c r="H89" t="s">
        <v>650</v>
      </c>
      <c r="I89" t="s">
        <v>3690</v>
      </c>
      <c r="J89" t="s">
        <v>10</v>
      </c>
      <c r="K89" t="s">
        <v>10</v>
      </c>
      <c r="L89" t="s">
        <v>525</v>
      </c>
      <c r="M89" t="s">
        <v>3399</v>
      </c>
      <c r="N89" t="s">
        <v>10</v>
      </c>
      <c r="O89" t="s">
        <v>524</v>
      </c>
      <c r="P89">
        <v>337</v>
      </c>
      <c r="Q89" t="s">
        <v>537</v>
      </c>
      <c r="R89" t="s">
        <v>557</v>
      </c>
      <c r="S89" t="s">
        <v>6525</v>
      </c>
      <c r="T89">
        <v>47</v>
      </c>
      <c r="U89">
        <v>8029</v>
      </c>
      <c r="V89" t="s">
        <v>531</v>
      </c>
      <c r="W89">
        <v>3</v>
      </c>
      <c r="X89">
        <v>324</v>
      </c>
      <c r="Y89">
        <v>1</v>
      </c>
      <c r="Z89" s="5" t="s">
        <v>3522</v>
      </c>
      <c r="AA89" t="s">
        <v>524</v>
      </c>
      <c r="AB89" t="s">
        <v>576</v>
      </c>
      <c r="AC89" t="s">
        <v>534</v>
      </c>
      <c r="AD89" t="s">
        <v>576</v>
      </c>
      <c r="AE89">
        <v>0</v>
      </c>
      <c r="AF89">
        <v>99</v>
      </c>
      <c r="AG89">
        <v>0</v>
      </c>
      <c r="AH89">
        <v>0.1</v>
      </c>
      <c r="AI89" t="s">
        <v>3410</v>
      </c>
      <c r="AJ89">
        <v>2</v>
      </c>
      <c r="AL89">
        <v>2</v>
      </c>
      <c r="AS89">
        <v>2</v>
      </c>
      <c r="AT89">
        <v>0.5</v>
      </c>
      <c r="AU89">
        <v>1</v>
      </c>
      <c r="AV89">
        <v>0</v>
      </c>
      <c r="AW89">
        <v>0</v>
      </c>
      <c r="AX89">
        <v>0.5</v>
      </c>
      <c r="AY89">
        <v>1</v>
      </c>
      <c r="AZ89">
        <v>0.5</v>
      </c>
      <c r="BA89">
        <v>0</v>
      </c>
      <c r="BB89">
        <v>1</v>
      </c>
      <c r="BC89">
        <v>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0.5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1.5</v>
      </c>
      <c r="BY89">
        <v>1</v>
      </c>
      <c r="BZ89">
        <v>2</v>
      </c>
      <c r="CA89">
        <v>2</v>
      </c>
      <c r="CB89">
        <v>2</v>
      </c>
      <c r="CC89">
        <v>1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4</v>
      </c>
      <c r="CW89">
        <v>4</v>
      </c>
      <c r="CX89">
        <v>4</v>
      </c>
      <c r="CY89">
        <v>4</v>
      </c>
      <c r="CZ89">
        <v>4</v>
      </c>
      <c r="DA89">
        <v>3.5</v>
      </c>
      <c r="DB89">
        <v>3.5</v>
      </c>
      <c r="DC89">
        <v>4</v>
      </c>
      <c r="DD89">
        <v>4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0.5</v>
      </c>
      <c r="DK89">
        <v>0.5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1</v>
      </c>
      <c r="DX89">
        <v>1</v>
      </c>
      <c r="DY89">
        <v>1</v>
      </c>
      <c r="DZ89">
        <v>1</v>
      </c>
      <c r="EA89">
        <v>1</v>
      </c>
      <c r="EB89">
        <v>0.5</v>
      </c>
      <c r="EC89">
        <v>0.5</v>
      </c>
      <c r="ED89">
        <v>1</v>
      </c>
      <c r="EE89">
        <v>1</v>
      </c>
      <c r="EF89">
        <v>1</v>
      </c>
      <c r="EG89">
        <v>0</v>
      </c>
      <c r="EH89">
        <v>0</v>
      </c>
      <c r="EI89">
        <v>0</v>
      </c>
      <c r="EJ89">
        <v>0.5</v>
      </c>
      <c r="EK89">
        <v>0</v>
      </c>
      <c r="EL89">
        <v>1</v>
      </c>
      <c r="EM89">
        <v>0.5</v>
      </c>
      <c r="EN89">
        <v>0</v>
      </c>
      <c r="EO89">
        <v>0</v>
      </c>
      <c r="EP89">
        <v>0.5</v>
      </c>
      <c r="EQ89">
        <v>0.5</v>
      </c>
      <c r="ER89">
        <v>0.5</v>
      </c>
      <c r="ES89">
        <v>0</v>
      </c>
      <c r="ET89">
        <v>0.5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0.5</v>
      </c>
      <c r="FA89">
        <v>0.5</v>
      </c>
      <c r="FB89">
        <v>0.5</v>
      </c>
      <c r="FC89">
        <v>0.5</v>
      </c>
      <c r="FD89">
        <v>0</v>
      </c>
      <c r="FE89">
        <v>0.5</v>
      </c>
      <c r="FF89">
        <v>1</v>
      </c>
      <c r="FG89">
        <v>0</v>
      </c>
      <c r="FH89">
        <v>0.5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1</v>
      </c>
      <c r="FZ89">
        <v>3</v>
      </c>
      <c r="GA89">
        <v>2.5</v>
      </c>
      <c r="GB89">
        <v>2.5</v>
      </c>
      <c r="GC89">
        <v>2</v>
      </c>
      <c r="GD89">
        <v>2.5</v>
      </c>
      <c r="GE89">
        <v>1</v>
      </c>
      <c r="GF89">
        <v>2</v>
      </c>
      <c r="GG89">
        <v>3</v>
      </c>
      <c r="GH89">
        <v>4</v>
      </c>
      <c r="GI89">
        <v>0.5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0.5</v>
      </c>
      <c r="GP89">
        <v>0</v>
      </c>
      <c r="GQ89">
        <v>0</v>
      </c>
      <c r="GR89">
        <v>0</v>
      </c>
      <c r="GS89">
        <v>0</v>
      </c>
      <c r="GT89">
        <v>0.5</v>
      </c>
      <c r="GU89">
        <v>1</v>
      </c>
      <c r="GV89">
        <v>0</v>
      </c>
      <c r="GW89">
        <v>0.5</v>
      </c>
      <c r="GX89">
        <v>0</v>
      </c>
      <c r="GY89">
        <v>0.5</v>
      </c>
      <c r="GZ89">
        <v>0</v>
      </c>
      <c r="HA89">
        <v>0</v>
      </c>
      <c r="HB89">
        <v>0.5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0.5</v>
      </c>
      <c r="HL89">
        <v>0.5</v>
      </c>
      <c r="HM89">
        <v>0</v>
      </c>
      <c r="HN89">
        <v>0.5</v>
      </c>
      <c r="HO89">
        <v>1</v>
      </c>
      <c r="HP89">
        <v>0.5</v>
      </c>
      <c r="HQ89">
        <v>0</v>
      </c>
      <c r="HR89">
        <v>0.5</v>
      </c>
      <c r="HS89">
        <v>0.5</v>
      </c>
      <c r="HT89">
        <v>0.5</v>
      </c>
      <c r="HU89">
        <v>0</v>
      </c>
      <c r="HV89">
        <v>0.5</v>
      </c>
      <c r="HW89">
        <v>0</v>
      </c>
      <c r="HX89">
        <v>0</v>
      </c>
      <c r="HY89">
        <v>0.5</v>
      </c>
      <c r="HZ89">
        <v>0</v>
      </c>
      <c r="IA89">
        <v>0</v>
      </c>
      <c r="IB89">
        <v>0</v>
      </c>
      <c r="IC89">
        <v>0.5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0.5</v>
      </c>
      <c r="IU89">
        <v>0.5</v>
      </c>
      <c r="IV89">
        <v>0</v>
      </c>
      <c r="IW89">
        <v>0</v>
      </c>
      <c r="IX89">
        <v>0</v>
      </c>
      <c r="IY89">
        <v>0.5</v>
      </c>
      <c r="IZ89">
        <v>0.5</v>
      </c>
      <c r="JA89">
        <v>0</v>
      </c>
      <c r="JB89">
        <v>1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1</v>
      </c>
      <c r="JI89">
        <v>0</v>
      </c>
      <c r="JJ89">
        <v>0</v>
      </c>
      <c r="JK89">
        <v>1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4</v>
      </c>
      <c r="JS89">
        <v>1.5</v>
      </c>
      <c r="JT89">
        <v>1.5</v>
      </c>
      <c r="JU89">
        <v>4</v>
      </c>
      <c r="JV89">
        <v>2</v>
      </c>
    </row>
    <row r="90" spans="1:282" x14ac:dyDescent="0.25">
      <c r="A90">
        <v>400108</v>
      </c>
      <c r="B90" t="s">
        <v>2109</v>
      </c>
      <c r="C90" t="s">
        <v>2108</v>
      </c>
      <c r="D90" t="s">
        <v>3691</v>
      </c>
      <c r="E90" t="s">
        <v>3692</v>
      </c>
      <c r="F90" t="s">
        <v>2110</v>
      </c>
      <c r="G90" t="s">
        <v>636</v>
      </c>
      <c r="H90" t="s">
        <v>2111</v>
      </c>
      <c r="I90" t="s">
        <v>3693</v>
      </c>
      <c r="J90" t="s">
        <v>10</v>
      </c>
      <c r="K90" t="s">
        <v>10</v>
      </c>
      <c r="L90" t="s">
        <v>525</v>
      </c>
      <c r="M90" t="s">
        <v>3399</v>
      </c>
      <c r="N90" t="s">
        <v>10</v>
      </c>
      <c r="O90" t="s">
        <v>535</v>
      </c>
      <c r="P90">
        <v>355</v>
      </c>
      <c r="Q90" t="s">
        <v>566</v>
      </c>
      <c r="R90" t="s">
        <v>574</v>
      </c>
      <c r="S90" t="s">
        <v>6525</v>
      </c>
      <c r="T90">
        <v>48</v>
      </c>
      <c r="U90">
        <v>8110</v>
      </c>
      <c r="V90" t="s">
        <v>531</v>
      </c>
      <c r="Z90" s="5" t="s">
        <v>10</v>
      </c>
      <c r="AA90" t="s">
        <v>10</v>
      </c>
      <c r="AB90" t="s">
        <v>10</v>
      </c>
      <c r="AC90" t="s">
        <v>10</v>
      </c>
      <c r="AD90" t="s">
        <v>10</v>
      </c>
      <c r="AI90" t="s">
        <v>10</v>
      </c>
    </row>
    <row r="91" spans="1:282" x14ac:dyDescent="0.25">
      <c r="A91">
        <v>400109</v>
      </c>
      <c r="B91" t="s">
        <v>2112</v>
      </c>
      <c r="C91" t="s">
        <v>3694</v>
      </c>
      <c r="D91" t="s">
        <v>3695</v>
      </c>
      <c r="E91" t="s">
        <v>3696</v>
      </c>
      <c r="F91" t="s">
        <v>2113</v>
      </c>
      <c r="G91" t="s">
        <v>2114</v>
      </c>
      <c r="H91" t="s">
        <v>2115</v>
      </c>
      <c r="I91" t="s">
        <v>3697</v>
      </c>
      <c r="J91" t="s">
        <v>10</v>
      </c>
      <c r="K91" t="s">
        <v>10</v>
      </c>
      <c r="L91" t="s">
        <v>525</v>
      </c>
      <c r="M91" t="s">
        <v>3399</v>
      </c>
      <c r="N91" t="s">
        <v>10</v>
      </c>
      <c r="O91" t="s">
        <v>535</v>
      </c>
      <c r="P91">
        <v>239</v>
      </c>
      <c r="Q91" t="s">
        <v>566</v>
      </c>
      <c r="R91" t="s">
        <v>586</v>
      </c>
      <c r="S91" t="s">
        <v>6525</v>
      </c>
      <c r="T91">
        <v>49</v>
      </c>
      <c r="U91">
        <v>8670</v>
      </c>
      <c r="V91" t="s">
        <v>531</v>
      </c>
      <c r="Z91" s="5" t="s">
        <v>10</v>
      </c>
      <c r="AA91" t="s">
        <v>10</v>
      </c>
      <c r="AB91" t="s">
        <v>10</v>
      </c>
      <c r="AC91" t="s">
        <v>10</v>
      </c>
      <c r="AD91" t="s">
        <v>10</v>
      </c>
      <c r="AI91" t="s">
        <v>10</v>
      </c>
    </row>
    <row r="92" spans="1:282" x14ac:dyDescent="0.25">
      <c r="A92">
        <v>400111</v>
      </c>
      <c r="B92" t="s">
        <v>3698</v>
      </c>
      <c r="C92" t="s">
        <v>3699</v>
      </c>
      <c r="D92" t="s">
        <v>3700</v>
      </c>
      <c r="E92" t="s">
        <v>3701</v>
      </c>
      <c r="F92" t="s">
        <v>2116</v>
      </c>
      <c r="G92" t="s">
        <v>2117</v>
      </c>
      <c r="H92" t="s">
        <v>2118</v>
      </c>
      <c r="I92" t="s">
        <v>3702</v>
      </c>
      <c r="J92" t="s">
        <v>10</v>
      </c>
      <c r="K92" t="s">
        <v>10</v>
      </c>
      <c r="L92" t="s">
        <v>525</v>
      </c>
      <c r="M92" t="s">
        <v>3399</v>
      </c>
      <c r="N92" t="s">
        <v>3703</v>
      </c>
      <c r="O92" t="s">
        <v>524</v>
      </c>
      <c r="P92">
        <v>312</v>
      </c>
      <c r="Q92" t="s">
        <v>537</v>
      </c>
      <c r="R92" t="s">
        <v>557</v>
      </c>
      <c r="S92" t="s">
        <v>6525</v>
      </c>
      <c r="T92">
        <v>45</v>
      </c>
      <c r="U92">
        <v>8677</v>
      </c>
      <c r="V92" t="s">
        <v>531</v>
      </c>
      <c r="Z92" s="5" t="s">
        <v>10</v>
      </c>
      <c r="AA92" t="s">
        <v>10</v>
      </c>
      <c r="AB92" t="s">
        <v>10</v>
      </c>
      <c r="AC92" t="s">
        <v>10</v>
      </c>
      <c r="AD92" t="s">
        <v>10</v>
      </c>
      <c r="AI92" t="s">
        <v>10</v>
      </c>
    </row>
    <row r="93" spans="1:282" x14ac:dyDescent="0.25">
      <c r="A93">
        <v>400112</v>
      </c>
      <c r="B93" t="s">
        <v>2120</v>
      </c>
      <c r="C93" t="s">
        <v>2119</v>
      </c>
      <c r="D93" t="s">
        <v>3704</v>
      </c>
      <c r="E93" t="s">
        <v>3705</v>
      </c>
      <c r="F93" t="s">
        <v>2087</v>
      </c>
      <c r="G93" t="s">
        <v>2121</v>
      </c>
      <c r="H93" t="s">
        <v>2122</v>
      </c>
      <c r="I93" t="s">
        <v>3706</v>
      </c>
      <c r="J93" t="s">
        <v>10</v>
      </c>
      <c r="K93" t="s">
        <v>10</v>
      </c>
      <c r="L93" t="s">
        <v>525</v>
      </c>
      <c r="M93" t="s">
        <v>3399</v>
      </c>
      <c r="N93" t="s">
        <v>3703</v>
      </c>
      <c r="O93" t="s">
        <v>524</v>
      </c>
      <c r="P93">
        <v>572</v>
      </c>
      <c r="Q93" t="s">
        <v>530</v>
      </c>
      <c r="R93" t="s">
        <v>529</v>
      </c>
      <c r="S93" t="s">
        <v>6525</v>
      </c>
      <c r="T93">
        <v>44</v>
      </c>
      <c r="U93">
        <v>8671</v>
      </c>
      <c r="V93" t="s">
        <v>531</v>
      </c>
      <c r="Z93" s="5" t="s">
        <v>10</v>
      </c>
      <c r="AA93" t="s">
        <v>10</v>
      </c>
      <c r="AB93" t="s">
        <v>10</v>
      </c>
      <c r="AC93" t="s">
        <v>10</v>
      </c>
      <c r="AD93" t="s">
        <v>10</v>
      </c>
      <c r="AI93" t="s">
        <v>10</v>
      </c>
    </row>
    <row r="94" spans="1:282" x14ac:dyDescent="0.25">
      <c r="A94">
        <v>400113</v>
      </c>
      <c r="B94" t="s">
        <v>2124</v>
      </c>
      <c r="C94" t="s">
        <v>2123</v>
      </c>
      <c r="D94" t="s">
        <v>3707</v>
      </c>
      <c r="E94" t="s">
        <v>3708</v>
      </c>
      <c r="F94" t="s">
        <v>2125</v>
      </c>
      <c r="G94" t="s">
        <v>2126</v>
      </c>
      <c r="H94" t="s">
        <v>2127</v>
      </c>
      <c r="I94" t="s">
        <v>3709</v>
      </c>
      <c r="J94" t="s">
        <v>10</v>
      </c>
      <c r="K94" t="s">
        <v>10</v>
      </c>
      <c r="L94" t="s">
        <v>525</v>
      </c>
      <c r="M94" t="s">
        <v>3399</v>
      </c>
      <c r="N94" t="s">
        <v>3703</v>
      </c>
      <c r="O94" t="s">
        <v>535</v>
      </c>
      <c r="P94">
        <v>280</v>
      </c>
      <c r="Q94" t="s">
        <v>541</v>
      </c>
      <c r="R94" t="s">
        <v>3417</v>
      </c>
      <c r="S94" t="s">
        <v>6525</v>
      </c>
      <c r="T94">
        <v>33</v>
      </c>
      <c r="U94">
        <v>8672</v>
      </c>
      <c r="V94" t="s">
        <v>531</v>
      </c>
      <c r="W94">
        <v>98</v>
      </c>
      <c r="X94">
        <v>262</v>
      </c>
      <c r="Y94">
        <v>37</v>
      </c>
      <c r="Z94" s="5" t="s">
        <v>687</v>
      </c>
      <c r="AA94" t="s">
        <v>524</v>
      </c>
      <c r="AB94" t="s">
        <v>564</v>
      </c>
      <c r="AC94" t="s">
        <v>576</v>
      </c>
      <c r="AD94" t="s">
        <v>533</v>
      </c>
      <c r="AE94">
        <v>44.8</v>
      </c>
      <c r="AF94">
        <v>1.7</v>
      </c>
      <c r="AG94">
        <v>60.2</v>
      </c>
      <c r="AH94">
        <v>3.7</v>
      </c>
      <c r="AI94" t="s">
        <v>3410</v>
      </c>
      <c r="AJ94">
        <v>83</v>
      </c>
      <c r="AK94">
        <v>11</v>
      </c>
      <c r="AL94">
        <v>37</v>
      </c>
      <c r="AM94">
        <v>2</v>
      </c>
      <c r="AN94">
        <v>30</v>
      </c>
      <c r="AQ94">
        <v>4</v>
      </c>
      <c r="AR94">
        <v>2</v>
      </c>
      <c r="AS94">
        <v>83</v>
      </c>
      <c r="AT94">
        <v>0</v>
      </c>
      <c r="AU94">
        <v>0.01</v>
      </c>
      <c r="AV94">
        <v>0.01</v>
      </c>
      <c r="AW94">
        <v>0.01</v>
      </c>
      <c r="AX94">
        <v>0.01</v>
      </c>
      <c r="AY94">
        <v>0.06</v>
      </c>
      <c r="AZ94">
        <v>7.0000000000000007E-2</v>
      </c>
      <c r="BA94">
        <v>2.4E-2</v>
      </c>
      <c r="BB94">
        <v>0.05</v>
      </c>
      <c r="BC94">
        <v>0.02</v>
      </c>
      <c r="BD94">
        <v>0.14000000000000001</v>
      </c>
      <c r="BE94">
        <v>0.22</v>
      </c>
      <c r="BF94">
        <v>0.28000000000000003</v>
      </c>
      <c r="BG94">
        <v>0.3</v>
      </c>
      <c r="BH94">
        <v>0.35</v>
      </c>
      <c r="BI94">
        <v>0.31</v>
      </c>
      <c r="BJ94">
        <v>0.53</v>
      </c>
      <c r="BK94">
        <v>0.39</v>
      </c>
      <c r="BL94">
        <v>0.01</v>
      </c>
      <c r="BM94">
        <v>0.01</v>
      </c>
      <c r="BN94">
        <v>0.02</v>
      </c>
      <c r="BO94">
        <v>0.04</v>
      </c>
      <c r="BP94">
        <v>0.01</v>
      </c>
      <c r="BQ94">
        <v>0.02</v>
      </c>
      <c r="BR94">
        <v>0.64</v>
      </c>
      <c r="BS94">
        <v>0.65</v>
      </c>
      <c r="BT94">
        <v>0.56999999999999995</v>
      </c>
      <c r="BU94">
        <v>0.61</v>
      </c>
      <c r="BV94">
        <v>0.3</v>
      </c>
      <c r="BW94">
        <v>0.31</v>
      </c>
      <c r="BX94">
        <v>3.57</v>
      </c>
      <c r="BY94">
        <v>3.61</v>
      </c>
      <c r="BZ94">
        <v>3.51</v>
      </c>
      <c r="CA94">
        <v>3.59</v>
      </c>
      <c r="CB94">
        <v>3.13</v>
      </c>
      <c r="CC94">
        <v>2.98</v>
      </c>
      <c r="CD94">
        <v>0</v>
      </c>
      <c r="CE94">
        <v>1.2E-2</v>
      </c>
      <c r="CF94">
        <v>1.2E-2</v>
      </c>
      <c r="CG94">
        <v>1.2E-2</v>
      </c>
      <c r="CH94">
        <v>1.2E-2</v>
      </c>
      <c r="CI94">
        <v>7.0000000000000007E-2</v>
      </c>
      <c r="CJ94">
        <v>0.13</v>
      </c>
      <c r="CK94">
        <v>0.16</v>
      </c>
      <c r="CL94">
        <v>0.1</v>
      </c>
      <c r="CM94">
        <v>0</v>
      </c>
      <c r="CN94">
        <v>0.06</v>
      </c>
      <c r="CO94">
        <v>7.0000000000000007E-2</v>
      </c>
      <c r="CP94">
        <v>0.02</v>
      </c>
      <c r="CQ94">
        <v>0.05</v>
      </c>
      <c r="CR94">
        <v>7.0000000000000007E-2</v>
      </c>
      <c r="CS94">
        <v>0.2</v>
      </c>
      <c r="CT94">
        <v>0.27</v>
      </c>
      <c r="CU94">
        <v>0.23</v>
      </c>
      <c r="CV94">
        <v>3.73</v>
      </c>
      <c r="CW94">
        <v>3.5</v>
      </c>
      <c r="CX94">
        <v>3.49</v>
      </c>
      <c r="CY94">
        <v>3.56</v>
      </c>
      <c r="CZ94">
        <v>3.51</v>
      </c>
      <c r="DA94">
        <v>3.23</v>
      </c>
      <c r="DB94">
        <v>2.88</v>
      </c>
      <c r="DC94">
        <v>2.73</v>
      </c>
      <c r="DD94">
        <v>2.93</v>
      </c>
      <c r="DE94">
        <v>0.27</v>
      </c>
      <c r="DF94">
        <v>0.34</v>
      </c>
      <c r="DG94">
        <v>0.33</v>
      </c>
      <c r="DH94">
        <v>0.35</v>
      </c>
      <c r="DI94">
        <v>0.36</v>
      </c>
      <c r="DJ94">
        <v>0.4</v>
      </c>
      <c r="DK94">
        <v>0.28999999999999998</v>
      </c>
      <c r="DL94">
        <v>0.25</v>
      </c>
      <c r="DM94">
        <v>0.31</v>
      </c>
      <c r="DN94">
        <v>0.02</v>
      </c>
      <c r="DO94">
        <v>0.01</v>
      </c>
      <c r="DP94">
        <v>0.01</v>
      </c>
      <c r="DQ94">
        <v>0.02</v>
      </c>
      <c r="DR94">
        <v>0</v>
      </c>
      <c r="DS94">
        <v>0.01</v>
      </c>
      <c r="DT94">
        <v>0.02</v>
      </c>
      <c r="DU94">
        <v>0.01</v>
      </c>
      <c r="DV94">
        <v>0.01</v>
      </c>
      <c r="DW94">
        <v>0.71</v>
      </c>
      <c r="DX94">
        <v>0.57999999999999996</v>
      </c>
      <c r="DY94">
        <v>0.57999999999999996</v>
      </c>
      <c r="DZ94">
        <v>0.59</v>
      </c>
      <c r="EA94">
        <v>0.57999999999999996</v>
      </c>
      <c r="EB94">
        <v>0.45</v>
      </c>
      <c r="EC94">
        <v>0.35</v>
      </c>
      <c r="ED94">
        <v>0.31</v>
      </c>
      <c r="EE94">
        <v>0.35</v>
      </c>
      <c r="EF94">
        <v>0.23</v>
      </c>
      <c r="EG94">
        <v>0.05</v>
      </c>
      <c r="EH94">
        <v>0.01</v>
      </c>
      <c r="EI94">
        <v>0.04</v>
      </c>
      <c r="EJ94">
        <v>0.01</v>
      </c>
      <c r="EK94">
        <v>0.01</v>
      </c>
      <c r="EL94">
        <v>0.12</v>
      </c>
      <c r="EM94">
        <v>0.01</v>
      </c>
      <c r="EN94">
        <v>0.13</v>
      </c>
      <c r="EO94">
        <v>0.42</v>
      </c>
      <c r="EP94">
        <v>0.11</v>
      </c>
      <c r="EQ94">
        <v>0.14499999999999999</v>
      </c>
      <c r="ER94">
        <v>0.19</v>
      </c>
      <c r="ES94">
        <v>0.13300000000000001</v>
      </c>
      <c r="ET94">
        <v>0.16</v>
      </c>
      <c r="EU94">
        <v>0.23</v>
      </c>
      <c r="EV94">
        <v>0.16</v>
      </c>
      <c r="EW94">
        <v>0.39</v>
      </c>
      <c r="EX94">
        <v>0.13300000000000001</v>
      </c>
      <c r="EY94">
        <v>0.49</v>
      </c>
      <c r="EZ94">
        <v>0.46</v>
      </c>
      <c r="FA94">
        <v>0.4</v>
      </c>
      <c r="FB94">
        <v>0.34</v>
      </c>
      <c r="FC94">
        <v>0.51</v>
      </c>
      <c r="FD94">
        <v>0.37</v>
      </c>
      <c r="FE94">
        <v>0.46</v>
      </c>
      <c r="FF94">
        <v>0.28000000000000003</v>
      </c>
      <c r="FG94">
        <v>0.16</v>
      </c>
      <c r="FH94">
        <v>0.27</v>
      </c>
      <c r="FI94">
        <v>0.34</v>
      </c>
      <c r="FJ94">
        <v>0.33</v>
      </c>
      <c r="FK94">
        <v>0.46</v>
      </c>
      <c r="FL94">
        <v>0.27</v>
      </c>
      <c r="FM94">
        <v>0.17</v>
      </c>
      <c r="FN94">
        <v>0.33</v>
      </c>
      <c r="FO94">
        <v>0.14000000000000001</v>
      </c>
      <c r="FP94">
        <v>0.06</v>
      </c>
      <c r="FQ94">
        <v>0.08</v>
      </c>
      <c r="FR94">
        <v>0.05</v>
      </c>
      <c r="FS94">
        <v>0.05</v>
      </c>
      <c r="FT94">
        <v>0.06</v>
      </c>
      <c r="FU94">
        <v>0.06</v>
      </c>
      <c r="FV94">
        <v>0.11</v>
      </c>
      <c r="FW94">
        <v>0.05</v>
      </c>
      <c r="FX94">
        <v>0.06</v>
      </c>
      <c r="FY94">
        <v>2.23</v>
      </c>
      <c r="FZ94">
        <v>3.07</v>
      </c>
      <c r="GA94">
        <v>3.18</v>
      </c>
      <c r="GB94">
        <v>3.06</v>
      </c>
      <c r="GC94">
        <v>3.32</v>
      </c>
      <c r="GD94">
        <v>3.09</v>
      </c>
      <c r="GE94">
        <v>2.66</v>
      </c>
      <c r="GF94">
        <v>3.15</v>
      </c>
      <c r="GG94">
        <v>2.46</v>
      </c>
      <c r="GH94">
        <v>6.71</v>
      </c>
      <c r="GI94">
        <v>0.01</v>
      </c>
      <c r="GJ94">
        <v>4.8000000000000001E-2</v>
      </c>
      <c r="GK94">
        <v>0.06</v>
      </c>
      <c r="GL94">
        <v>0.04</v>
      </c>
      <c r="GM94">
        <v>0.13</v>
      </c>
      <c r="GN94">
        <v>0.11</v>
      </c>
      <c r="GO94">
        <v>0.14000000000000001</v>
      </c>
      <c r="GP94">
        <v>0.16</v>
      </c>
      <c r="GQ94">
        <v>7.0000000000000007E-2</v>
      </c>
      <c r="GR94">
        <v>0.16</v>
      </c>
      <c r="GS94">
        <v>7.0000000000000007E-2</v>
      </c>
      <c r="GT94">
        <v>0.52</v>
      </c>
      <c r="GU94">
        <v>0.51</v>
      </c>
      <c r="GV94">
        <v>0.08</v>
      </c>
      <c r="GW94">
        <v>0.18</v>
      </c>
      <c r="GX94">
        <v>0.22900000000000001</v>
      </c>
      <c r="GY94">
        <v>0.24</v>
      </c>
      <c r="GZ94">
        <v>0.12</v>
      </c>
      <c r="HA94">
        <v>0.14499999999999999</v>
      </c>
      <c r="HB94">
        <v>0.34</v>
      </c>
      <c r="HC94">
        <v>0.05</v>
      </c>
      <c r="HD94">
        <v>0.01</v>
      </c>
      <c r="HE94">
        <v>0.27</v>
      </c>
      <c r="HF94">
        <v>0.13</v>
      </c>
      <c r="HG94">
        <v>0.11</v>
      </c>
      <c r="HH94">
        <v>7.0000000000000007E-2</v>
      </c>
      <c r="HI94">
        <v>0</v>
      </c>
      <c r="HJ94">
        <v>0</v>
      </c>
      <c r="HK94">
        <v>0.02</v>
      </c>
      <c r="HL94">
        <v>0.18</v>
      </c>
      <c r="HM94">
        <v>0.01</v>
      </c>
      <c r="HN94">
        <v>0.01</v>
      </c>
      <c r="HO94">
        <v>0.28000000000000003</v>
      </c>
      <c r="HP94">
        <v>0.17</v>
      </c>
      <c r="HQ94">
        <v>0.31</v>
      </c>
      <c r="HR94">
        <v>0.23</v>
      </c>
      <c r="HS94">
        <v>0.42</v>
      </c>
      <c r="HT94">
        <v>0.24</v>
      </c>
      <c r="HU94">
        <v>0.55000000000000004</v>
      </c>
      <c r="HV94">
        <v>0.6</v>
      </c>
      <c r="HW94">
        <v>0.42</v>
      </c>
      <c r="HX94">
        <v>0.17</v>
      </c>
      <c r="HY94">
        <v>0.3</v>
      </c>
      <c r="HZ94">
        <v>0.56999999999999995</v>
      </c>
      <c r="IA94">
        <v>0.05</v>
      </c>
      <c r="IB94">
        <v>0.1</v>
      </c>
      <c r="IC94">
        <v>0.12</v>
      </c>
      <c r="ID94">
        <v>0.18</v>
      </c>
      <c r="IE94">
        <v>0.13</v>
      </c>
      <c r="IF94">
        <v>7.1999999999999995E-2</v>
      </c>
      <c r="IG94">
        <v>1.2E-2</v>
      </c>
      <c r="IH94">
        <v>0.02</v>
      </c>
      <c r="II94">
        <v>0.01</v>
      </c>
      <c r="IJ94">
        <v>0.13</v>
      </c>
      <c r="IK94">
        <v>1.2E-2</v>
      </c>
      <c r="IL94">
        <v>1.2E-2</v>
      </c>
      <c r="IM94">
        <v>0.11</v>
      </c>
      <c r="IN94">
        <v>0.11</v>
      </c>
      <c r="IO94">
        <v>0.11</v>
      </c>
      <c r="IP94">
        <v>0.11</v>
      </c>
      <c r="IQ94">
        <v>0.12</v>
      </c>
      <c r="IR94">
        <v>0.1</v>
      </c>
      <c r="IS94">
        <v>0</v>
      </c>
      <c r="IT94">
        <v>0.54</v>
      </c>
      <c r="IU94">
        <v>0.45</v>
      </c>
      <c r="IV94">
        <v>0</v>
      </c>
      <c r="IW94">
        <v>0.11</v>
      </c>
      <c r="IX94">
        <v>0.2</v>
      </c>
      <c r="IY94">
        <v>0.19</v>
      </c>
      <c r="IZ94">
        <v>0.25</v>
      </c>
      <c r="JA94">
        <v>7.0000000000000007E-2</v>
      </c>
      <c r="JB94">
        <v>0.28999999999999998</v>
      </c>
      <c r="JC94">
        <v>0.43</v>
      </c>
      <c r="JD94">
        <v>0.12</v>
      </c>
      <c r="JE94">
        <v>0.14000000000000001</v>
      </c>
      <c r="JF94">
        <v>0.3</v>
      </c>
      <c r="JG94">
        <v>0.28999999999999998</v>
      </c>
      <c r="JH94">
        <v>0.3</v>
      </c>
      <c r="JI94">
        <v>0.08</v>
      </c>
      <c r="JJ94">
        <v>0.1</v>
      </c>
      <c r="JK94">
        <v>0.56999999999999995</v>
      </c>
      <c r="JL94">
        <v>0.25</v>
      </c>
      <c r="JM94">
        <v>0.06</v>
      </c>
      <c r="JN94">
        <v>0.06</v>
      </c>
      <c r="JO94">
        <v>0.06</v>
      </c>
      <c r="JP94">
        <v>0.06</v>
      </c>
      <c r="JQ94">
        <v>0.06</v>
      </c>
      <c r="JR94">
        <v>3.1</v>
      </c>
      <c r="JS94">
        <v>1.73</v>
      </c>
      <c r="JT94">
        <v>1.88</v>
      </c>
      <c r="JU94">
        <v>3.53</v>
      </c>
      <c r="JV94">
        <v>2.73</v>
      </c>
    </row>
    <row r="95" spans="1:282" x14ac:dyDescent="0.25">
      <c r="A95">
        <v>400114</v>
      </c>
      <c r="B95" t="s">
        <v>2129</v>
      </c>
      <c r="C95" t="s">
        <v>2128</v>
      </c>
      <c r="D95" t="s">
        <v>3710</v>
      </c>
      <c r="E95" t="s">
        <v>3711</v>
      </c>
      <c r="F95" t="s">
        <v>2087</v>
      </c>
      <c r="G95" t="s">
        <v>2130</v>
      </c>
      <c r="H95" t="s">
        <v>2131</v>
      </c>
      <c r="I95" t="s">
        <v>3712</v>
      </c>
      <c r="J95" t="s">
        <v>10</v>
      </c>
      <c r="K95" t="s">
        <v>10</v>
      </c>
      <c r="L95" t="s">
        <v>525</v>
      </c>
      <c r="M95" t="s">
        <v>3399</v>
      </c>
      <c r="N95" t="s">
        <v>3703</v>
      </c>
      <c r="O95" t="s">
        <v>524</v>
      </c>
      <c r="P95">
        <v>272</v>
      </c>
      <c r="Q95" t="s">
        <v>539</v>
      </c>
      <c r="R95" t="s">
        <v>591</v>
      </c>
      <c r="S95" t="s">
        <v>6525</v>
      </c>
      <c r="T95">
        <v>35</v>
      </c>
      <c r="U95">
        <v>8093</v>
      </c>
      <c r="V95" t="s">
        <v>531</v>
      </c>
      <c r="Z95" s="5" t="s">
        <v>10</v>
      </c>
      <c r="AA95" t="s">
        <v>10</v>
      </c>
      <c r="AB95" t="s">
        <v>10</v>
      </c>
      <c r="AC95" t="s">
        <v>10</v>
      </c>
      <c r="AD95" t="s">
        <v>10</v>
      </c>
      <c r="AI95" t="s">
        <v>10</v>
      </c>
    </row>
    <row r="96" spans="1:282" x14ac:dyDescent="0.25">
      <c r="A96">
        <v>400115</v>
      </c>
      <c r="B96" t="s">
        <v>3713</v>
      </c>
      <c r="C96" t="s">
        <v>3714</v>
      </c>
      <c r="D96" t="s">
        <v>3715</v>
      </c>
      <c r="E96" t="s">
        <v>3716</v>
      </c>
      <c r="F96" t="s">
        <v>3717</v>
      </c>
      <c r="G96" t="s">
        <v>3689</v>
      </c>
      <c r="H96" t="s">
        <v>3718</v>
      </c>
      <c r="I96" t="s">
        <v>3719</v>
      </c>
      <c r="J96" t="s">
        <v>10</v>
      </c>
      <c r="K96" t="s">
        <v>10</v>
      </c>
      <c r="L96" t="s">
        <v>525</v>
      </c>
      <c r="M96" t="s">
        <v>3399</v>
      </c>
      <c r="N96" t="s">
        <v>10</v>
      </c>
      <c r="O96" t="s">
        <v>524</v>
      </c>
      <c r="P96">
        <v>548</v>
      </c>
      <c r="Q96" t="s">
        <v>530</v>
      </c>
      <c r="R96" t="s">
        <v>529</v>
      </c>
      <c r="S96" t="s">
        <v>6525</v>
      </c>
      <c r="T96">
        <v>43</v>
      </c>
      <c r="U96">
        <v>9032</v>
      </c>
      <c r="V96" t="s">
        <v>531</v>
      </c>
      <c r="W96">
        <v>573</v>
      </c>
      <c r="X96">
        <v>545</v>
      </c>
      <c r="Y96">
        <v>105</v>
      </c>
      <c r="Z96" s="5" t="s">
        <v>575</v>
      </c>
      <c r="AA96" t="s">
        <v>524</v>
      </c>
      <c r="AB96" t="s">
        <v>564</v>
      </c>
      <c r="AC96" t="s">
        <v>533</v>
      </c>
      <c r="AD96" t="s">
        <v>533</v>
      </c>
      <c r="AE96">
        <v>57.5</v>
      </c>
      <c r="AF96">
        <v>62.5</v>
      </c>
      <c r="AG96">
        <v>68.2</v>
      </c>
      <c r="AH96">
        <v>99</v>
      </c>
      <c r="AI96" t="s">
        <v>3400</v>
      </c>
      <c r="AJ96">
        <v>388</v>
      </c>
      <c r="AK96">
        <v>8</v>
      </c>
      <c r="AL96">
        <v>166</v>
      </c>
      <c r="AM96">
        <v>1</v>
      </c>
      <c r="AN96">
        <v>198</v>
      </c>
      <c r="AO96">
        <v>3</v>
      </c>
      <c r="AQ96">
        <v>6</v>
      </c>
      <c r="AR96">
        <v>9</v>
      </c>
      <c r="AS96">
        <v>388</v>
      </c>
      <c r="AT96">
        <v>0.01</v>
      </c>
      <c r="AU96">
        <v>0.01</v>
      </c>
      <c r="AV96">
        <v>0.01</v>
      </c>
      <c r="AW96">
        <v>0.01</v>
      </c>
      <c r="AX96">
        <v>0.02</v>
      </c>
      <c r="AY96">
        <v>0.11</v>
      </c>
      <c r="AZ96">
        <v>0.06</v>
      </c>
      <c r="BA96">
        <v>4.1000000000000002E-2</v>
      </c>
      <c r="BB96">
        <v>0.04</v>
      </c>
      <c r="BC96">
        <v>0.03</v>
      </c>
      <c r="BD96">
        <v>0.08</v>
      </c>
      <c r="BE96">
        <v>0.2</v>
      </c>
      <c r="BF96">
        <v>0.26</v>
      </c>
      <c r="BG96">
        <v>0.2</v>
      </c>
      <c r="BH96">
        <v>0.26</v>
      </c>
      <c r="BI96">
        <v>0.19</v>
      </c>
      <c r="BJ96">
        <v>0.33</v>
      </c>
      <c r="BK96">
        <v>0.28999999999999998</v>
      </c>
      <c r="BL96">
        <v>0.01</v>
      </c>
      <c r="BM96">
        <v>0.01</v>
      </c>
      <c r="BN96">
        <v>0.01</v>
      </c>
      <c r="BO96">
        <v>0.01</v>
      </c>
      <c r="BP96">
        <v>0.01</v>
      </c>
      <c r="BQ96">
        <v>0.03</v>
      </c>
      <c r="BR96">
        <v>0.65</v>
      </c>
      <c r="BS96">
        <v>0.74</v>
      </c>
      <c r="BT96">
        <v>0.68</v>
      </c>
      <c r="BU96">
        <v>0.76</v>
      </c>
      <c r="BV96">
        <v>0.56000000000000005</v>
      </c>
      <c r="BW96">
        <v>0.37</v>
      </c>
      <c r="BX96">
        <v>3.58</v>
      </c>
      <c r="BY96">
        <v>3.7</v>
      </c>
      <c r="BZ96">
        <v>3.64</v>
      </c>
      <c r="CA96">
        <v>3.72</v>
      </c>
      <c r="CB96">
        <v>3.45</v>
      </c>
      <c r="CC96">
        <v>2.96</v>
      </c>
      <c r="CD96">
        <v>0</v>
      </c>
      <c r="CE96">
        <v>0</v>
      </c>
      <c r="CF96">
        <v>3.0000000000000001E-3</v>
      </c>
      <c r="CG96">
        <v>8.0000000000000002E-3</v>
      </c>
      <c r="CH96">
        <v>3.0000000000000001E-3</v>
      </c>
      <c r="CI96">
        <v>0.01</v>
      </c>
      <c r="CJ96">
        <v>0.02</v>
      </c>
      <c r="CK96">
        <v>0.08</v>
      </c>
      <c r="CL96">
        <v>0.03</v>
      </c>
      <c r="CM96">
        <v>0.01</v>
      </c>
      <c r="CN96">
        <v>0.02</v>
      </c>
      <c r="CO96">
        <v>0.01</v>
      </c>
      <c r="CP96">
        <v>0.02</v>
      </c>
      <c r="CQ96">
        <v>0.02</v>
      </c>
      <c r="CR96">
        <v>0.06</v>
      </c>
      <c r="CS96">
        <v>0.08</v>
      </c>
      <c r="CT96">
        <v>0.08</v>
      </c>
      <c r="CU96">
        <v>7.0000000000000007E-2</v>
      </c>
      <c r="CV96">
        <v>3.9</v>
      </c>
      <c r="CW96">
        <v>3.83</v>
      </c>
      <c r="CX96">
        <v>3.81</v>
      </c>
      <c r="CY96">
        <v>3.79</v>
      </c>
      <c r="CZ96">
        <v>3.78</v>
      </c>
      <c r="DA96">
        <v>3.65</v>
      </c>
      <c r="DB96">
        <v>3.56</v>
      </c>
      <c r="DC96">
        <v>3.43</v>
      </c>
      <c r="DD96">
        <v>3.6</v>
      </c>
      <c r="DE96">
        <v>0.09</v>
      </c>
      <c r="DF96">
        <v>0.14000000000000001</v>
      </c>
      <c r="DG96">
        <v>0.16</v>
      </c>
      <c r="DH96">
        <v>0.15</v>
      </c>
      <c r="DI96">
        <v>0.17</v>
      </c>
      <c r="DJ96">
        <v>0.21</v>
      </c>
      <c r="DK96">
        <v>0.21</v>
      </c>
      <c r="DL96">
        <v>0.18</v>
      </c>
      <c r="DM96">
        <v>0.16</v>
      </c>
      <c r="DN96">
        <v>0</v>
      </c>
      <c r="DO96">
        <v>0.01</v>
      </c>
      <c r="DP96">
        <v>0.01</v>
      </c>
      <c r="DQ96">
        <v>0.01</v>
      </c>
      <c r="DR96">
        <v>0</v>
      </c>
      <c r="DS96">
        <v>0.01</v>
      </c>
      <c r="DT96">
        <v>0.01</v>
      </c>
      <c r="DU96">
        <v>0.01</v>
      </c>
      <c r="DV96">
        <v>0.02</v>
      </c>
      <c r="DW96">
        <v>0.9</v>
      </c>
      <c r="DX96">
        <v>0.84</v>
      </c>
      <c r="DY96">
        <v>0.82</v>
      </c>
      <c r="DZ96">
        <v>0.82</v>
      </c>
      <c r="EA96">
        <v>0.8</v>
      </c>
      <c r="EB96">
        <v>0.71</v>
      </c>
      <c r="EC96">
        <v>0.68</v>
      </c>
      <c r="ED96">
        <v>0.66</v>
      </c>
      <c r="EE96">
        <v>0.72</v>
      </c>
      <c r="EF96">
        <v>0.55000000000000004</v>
      </c>
      <c r="EG96">
        <v>0.03</v>
      </c>
      <c r="EH96">
        <v>0.01</v>
      </c>
      <c r="EI96">
        <v>0.03</v>
      </c>
      <c r="EJ96">
        <v>0.01</v>
      </c>
      <c r="EK96">
        <v>0.02</v>
      </c>
      <c r="EL96">
        <v>0.06</v>
      </c>
      <c r="EM96">
        <v>0.03</v>
      </c>
      <c r="EN96">
        <v>0.02</v>
      </c>
      <c r="EO96">
        <v>0.28999999999999998</v>
      </c>
      <c r="EP96">
        <v>0.05</v>
      </c>
      <c r="EQ96">
        <v>3.4000000000000002E-2</v>
      </c>
      <c r="ER96">
        <v>7.0000000000000007E-2</v>
      </c>
      <c r="ES96">
        <v>5.1999999999999998E-2</v>
      </c>
      <c r="ET96">
        <v>0.09</v>
      </c>
      <c r="EU96">
        <v>0.12</v>
      </c>
      <c r="EV96">
        <v>0.08</v>
      </c>
      <c r="EW96">
        <v>0.04</v>
      </c>
      <c r="EX96">
        <v>9.5000000000000001E-2</v>
      </c>
      <c r="EY96">
        <v>0.28000000000000003</v>
      </c>
      <c r="EZ96">
        <v>0.24</v>
      </c>
      <c r="FA96">
        <v>0.28000000000000003</v>
      </c>
      <c r="FB96">
        <v>0.23</v>
      </c>
      <c r="FC96">
        <v>0.3</v>
      </c>
      <c r="FD96">
        <v>0.31</v>
      </c>
      <c r="FE96">
        <v>0.28999999999999998</v>
      </c>
      <c r="FF96">
        <v>0.33</v>
      </c>
      <c r="FG96">
        <v>0.05</v>
      </c>
      <c r="FH96">
        <v>0.64</v>
      </c>
      <c r="FI96">
        <v>0.71</v>
      </c>
      <c r="FJ96">
        <v>0.61</v>
      </c>
      <c r="FK96">
        <v>0.7</v>
      </c>
      <c r="FL96">
        <v>0.56999999999999995</v>
      </c>
      <c r="FM96">
        <v>0.43</v>
      </c>
      <c r="FN96">
        <v>0.57999999999999996</v>
      </c>
      <c r="FO96">
        <v>0.6</v>
      </c>
      <c r="FP96">
        <v>0.02</v>
      </c>
      <c r="FQ96">
        <v>0.01</v>
      </c>
      <c r="FR96">
        <v>0.01</v>
      </c>
      <c r="FS96">
        <v>0.01</v>
      </c>
      <c r="FT96">
        <v>0.01</v>
      </c>
      <c r="FU96">
        <v>0.02</v>
      </c>
      <c r="FV96">
        <v>0.09</v>
      </c>
      <c r="FW96">
        <v>0.03</v>
      </c>
      <c r="FX96">
        <v>0.02</v>
      </c>
      <c r="FY96">
        <v>1.65</v>
      </c>
      <c r="FZ96">
        <v>3.54</v>
      </c>
      <c r="GA96">
        <v>3.67</v>
      </c>
      <c r="GB96">
        <v>3.48</v>
      </c>
      <c r="GC96">
        <v>3.64</v>
      </c>
      <c r="GD96">
        <v>3.46</v>
      </c>
      <c r="GE96">
        <v>3.21</v>
      </c>
      <c r="GF96">
        <v>3.45</v>
      </c>
      <c r="GG96">
        <v>3.54</v>
      </c>
      <c r="GH96">
        <v>8.82</v>
      </c>
      <c r="GI96">
        <v>0</v>
      </c>
      <c r="GJ96">
        <v>8.0000000000000002E-3</v>
      </c>
      <c r="GK96">
        <v>1.2999999999999999E-2</v>
      </c>
      <c r="GL96">
        <v>0</v>
      </c>
      <c r="GM96">
        <v>0.04</v>
      </c>
      <c r="GN96">
        <v>0.04</v>
      </c>
      <c r="GO96">
        <v>0.04</v>
      </c>
      <c r="GP96">
        <v>0.15</v>
      </c>
      <c r="GQ96">
        <v>0.17</v>
      </c>
      <c r="GR96">
        <v>0.48</v>
      </c>
      <c r="GS96">
        <v>0.05</v>
      </c>
      <c r="GT96">
        <v>0.52</v>
      </c>
      <c r="GU96">
        <v>0.57999999999999996</v>
      </c>
      <c r="GV96">
        <v>0.24</v>
      </c>
      <c r="GW96">
        <v>0.19</v>
      </c>
      <c r="GX96">
        <v>0.14899999999999999</v>
      </c>
      <c r="GY96">
        <v>0.28999999999999998</v>
      </c>
      <c r="GZ96">
        <v>8.7999999999999995E-2</v>
      </c>
      <c r="HA96">
        <v>8.2000000000000003E-2</v>
      </c>
      <c r="HB96">
        <v>0.21</v>
      </c>
      <c r="HC96">
        <v>0.1</v>
      </c>
      <c r="HD96">
        <v>0.08</v>
      </c>
      <c r="HE96">
        <v>0.19</v>
      </c>
      <c r="HF96">
        <v>0.1</v>
      </c>
      <c r="HG96">
        <v>0.11</v>
      </c>
      <c r="HH96">
        <v>0.06</v>
      </c>
      <c r="HI96">
        <v>0.01</v>
      </c>
      <c r="HJ96">
        <v>0.02</v>
      </c>
      <c r="HK96">
        <v>0.02</v>
      </c>
      <c r="HL96">
        <v>0.02</v>
      </c>
      <c r="HM96">
        <v>0.06</v>
      </c>
      <c r="HN96">
        <v>0.01</v>
      </c>
      <c r="HO96">
        <v>0.27</v>
      </c>
      <c r="HP96">
        <v>0.25</v>
      </c>
      <c r="HQ96">
        <v>0.26</v>
      </c>
      <c r="HR96">
        <v>0.25</v>
      </c>
      <c r="HS96">
        <v>0.36</v>
      </c>
      <c r="HT96">
        <v>0.26</v>
      </c>
      <c r="HU96">
        <v>0.65</v>
      </c>
      <c r="HV96">
        <v>0.47</v>
      </c>
      <c r="HW96">
        <v>0.47</v>
      </c>
      <c r="HX96">
        <v>0.57999999999999996</v>
      </c>
      <c r="HY96">
        <v>0.41</v>
      </c>
      <c r="HZ96">
        <v>0.67</v>
      </c>
      <c r="IA96">
        <v>0.05</v>
      </c>
      <c r="IB96">
        <v>0.21</v>
      </c>
      <c r="IC96">
        <v>0.21</v>
      </c>
      <c r="ID96">
        <v>0.12</v>
      </c>
      <c r="IE96">
        <v>0.14000000000000001</v>
      </c>
      <c r="IF96">
        <v>3.5999999999999997E-2</v>
      </c>
      <c r="IG96">
        <v>1.2999999999999999E-2</v>
      </c>
      <c r="IH96">
        <v>0.03</v>
      </c>
      <c r="II96">
        <v>0.03</v>
      </c>
      <c r="IJ96">
        <v>0.01</v>
      </c>
      <c r="IK96">
        <v>1.7999999999999999E-2</v>
      </c>
      <c r="IL96">
        <v>5.0000000000000001E-3</v>
      </c>
      <c r="IM96">
        <v>0.01</v>
      </c>
      <c r="IN96">
        <v>0.02</v>
      </c>
      <c r="IO96">
        <v>0.02</v>
      </c>
      <c r="IP96">
        <v>0.02</v>
      </c>
      <c r="IQ96">
        <v>0.01</v>
      </c>
      <c r="IR96">
        <v>0.01</v>
      </c>
      <c r="IS96">
        <v>0.01</v>
      </c>
      <c r="IT96">
        <v>0.72</v>
      </c>
      <c r="IU96">
        <v>0.55000000000000004</v>
      </c>
      <c r="IV96">
        <v>0.02</v>
      </c>
      <c r="IW96">
        <v>0.12</v>
      </c>
      <c r="IX96">
        <v>0.16</v>
      </c>
      <c r="IY96">
        <v>0.15</v>
      </c>
      <c r="IZ96">
        <v>0.31</v>
      </c>
      <c r="JA96">
        <v>0.12</v>
      </c>
      <c r="JB96">
        <v>0.31</v>
      </c>
      <c r="JC96">
        <v>0.37</v>
      </c>
      <c r="JD96">
        <v>0.04</v>
      </c>
      <c r="JE96">
        <v>0.06</v>
      </c>
      <c r="JF96">
        <v>0.28999999999999998</v>
      </c>
      <c r="JG96">
        <v>0.3</v>
      </c>
      <c r="JH96">
        <v>0.44</v>
      </c>
      <c r="JI96">
        <v>0.06</v>
      </c>
      <c r="JJ96">
        <v>0.05</v>
      </c>
      <c r="JK96">
        <v>0.53</v>
      </c>
      <c r="JL96">
        <v>0.25</v>
      </c>
      <c r="JM96">
        <v>0.02</v>
      </c>
      <c r="JN96">
        <v>0.02</v>
      </c>
      <c r="JO96">
        <v>0.04</v>
      </c>
      <c r="JP96">
        <v>0.03</v>
      </c>
      <c r="JQ96">
        <v>0.02</v>
      </c>
      <c r="JR96">
        <v>3.26</v>
      </c>
      <c r="JS96">
        <v>1.43</v>
      </c>
      <c r="JT96">
        <v>1.59</v>
      </c>
      <c r="JU96">
        <v>3.37</v>
      </c>
      <c r="JV96">
        <v>2.69</v>
      </c>
    </row>
    <row r="97" spans="1:282" x14ac:dyDescent="0.25">
      <c r="A97">
        <v>400116</v>
      </c>
      <c r="B97" t="s">
        <v>3720</v>
      </c>
      <c r="C97" t="s">
        <v>3721</v>
      </c>
      <c r="D97" t="s">
        <v>3722</v>
      </c>
      <c r="E97" t="s">
        <v>3723</v>
      </c>
      <c r="F97" t="s">
        <v>3724</v>
      </c>
      <c r="G97" t="s">
        <v>3689</v>
      </c>
      <c r="H97" t="s">
        <v>3725</v>
      </c>
      <c r="I97" t="s">
        <v>3521</v>
      </c>
      <c r="J97" t="s">
        <v>10</v>
      </c>
      <c r="K97" t="s">
        <v>10</v>
      </c>
      <c r="L97" t="s">
        <v>525</v>
      </c>
      <c r="M97" t="s">
        <v>3399</v>
      </c>
      <c r="N97" t="s">
        <v>10</v>
      </c>
      <c r="O97" t="s">
        <v>524</v>
      </c>
      <c r="P97">
        <v>92</v>
      </c>
      <c r="Q97" t="s">
        <v>530</v>
      </c>
      <c r="R97" t="s">
        <v>621</v>
      </c>
      <c r="S97" t="s">
        <v>6525</v>
      </c>
      <c r="U97">
        <v>9033</v>
      </c>
      <c r="V97" t="s">
        <v>531</v>
      </c>
      <c r="W97">
        <v>49</v>
      </c>
      <c r="X97">
        <v>84</v>
      </c>
      <c r="Y97">
        <v>58</v>
      </c>
      <c r="Z97" s="5" t="s">
        <v>890</v>
      </c>
      <c r="AA97" t="s">
        <v>524</v>
      </c>
      <c r="AB97" t="s">
        <v>534</v>
      </c>
      <c r="AC97" t="s">
        <v>534</v>
      </c>
      <c r="AD97" t="s">
        <v>533</v>
      </c>
      <c r="AE97">
        <v>99</v>
      </c>
      <c r="AF97">
        <v>87.5</v>
      </c>
      <c r="AG97">
        <v>68.599999999999994</v>
      </c>
      <c r="AH97">
        <v>5.8</v>
      </c>
      <c r="AI97" t="s">
        <v>3410</v>
      </c>
      <c r="AJ97">
        <v>41</v>
      </c>
      <c r="AK97">
        <v>1</v>
      </c>
      <c r="AL97">
        <v>36</v>
      </c>
      <c r="AN97">
        <v>1</v>
      </c>
      <c r="AQ97">
        <v>2</v>
      </c>
      <c r="AR97">
        <v>1</v>
      </c>
      <c r="AS97">
        <v>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0.02</v>
      </c>
      <c r="AZ97">
        <v>0.02</v>
      </c>
      <c r="BA97">
        <v>0</v>
      </c>
      <c r="BB97">
        <v>0</v>
      </c>
      <c r="BC97">
        <v>0.02</v>
      </c>
      <c r="BD97">
        <v>0.05</v>
      </c>
      <c r="BE97">
        <v>7.0000000000000007E-2</v>
      </c>
      <c r="BF97">
        <v>0.12</v>
      </c>
      <c r="BG97">
        <v>0.05</v>
      </c>
      <c r="BH97">
        <v>0.1</v>
      </c>
      <c r="BI97">
        <v>0.02</v>
      </c>
      <c r="BJ97">
        <v>0.27</v>
      </c>
      <c r="BK97">
        <v>7.0000000000000007E-2</v>
      </c>
      <c r="BL97">
        <v>0</v>
      </c>
      <c r="BM97">
        <v>0</v>
      </c>
      <c r="BN97">
        <v>0.02</v>
      </c>
      <c r="BO97">
        <v>0.02</v>
      </c>
      <c r="BP97">
        <v>0</v>
      </c>
      <c r="BQ97">
        <v>0</v>
      </c>
      <c r="BR97">
        <v>0.85</v>
      </c>
      <c r="BS97">
        <v>0.95</v>
      </c>
      <c r="BT97">
        <v>0.88</v>
      </c>
      <c r="BU97">
        <v>0.93</v>
      </c>
      <c r="BV97">
        <v>0.68</v>
      </c>
      <c r="BW97">
        <v>0.83</v>
      </c>
      <c r="BX97">
        <v>3.83</v>
      </c>
      <c r="BY97">
        <v>3.95</v>
      </c>
      <c r="BZ97">
        <v>3.9</v>
      </c>
      <c r="CA97">
        <v>3.92</v>
      </c>
      <c r="CB97">
        <v>3.63</v>
      </c>
      <c r="CC97">
        <v>3.71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0.1</v>
      </c>
      <c r="CL97">
        <v>0.02</v>
      </c>
      <c r="CM97">
        <v>0</v>
      </c>
      <c r="CN97">
        <v>0.02</v>
      </c>
      <c r="CO97">
        <v>0.02</v>
      </c>
      <c r="CP97">
        <v>0.02</v>
      </c>
      <c r="CQ97">
        <v>0</v>
      </c>
      <c r="CR97">
        <v>0.05</v>
      </c>
      <c r="CS97">
        <v>7.0000000000000007E-2</v>
      </c>
      <c r="CT97">
        <v>0</v>
      </c>
      <c r="CU97">
        <v>0.02</v>
      </c>
      <c r="CV97">
        <v>3.98</v>
      </c>
      <c r="CW97">
        <v>3.92</v>
      </c>
      <c r="CX97">
        <v>3.93</v>
      </c>
      <c r="CY97">
        <v>3.88</v>
      </c>
      <c r="CZ97">
        <v>3.95</v>
      </c>
      <c r="DA97">
        <v>3.77</v>
      </c>
      <c r="DB97">
        <v>3.73</v>
      </c>
      <c r="DC97">
        <v>3.56</v>
      </c>
      <c r="DD97">
        <v>3.68</v>
      </c>
      <c r="DE97">
        <v>0.02</v>
      </c>
      <c r="DF97">
        <v>0.02</v>
      </c>
      <c r="DG97">
        <v>0.02</v>
      </c>
      <c r="DH97">
        <v>7.0000000000000007E-2</v>
      </c>
      <c r="DI97">
        <v>0.05</v>
      </c>
      <c r="DJ97">
        <v>0.12</v>
      </c>
      <c r="DK97">
        <v>0.12</v>
      </c>
      <c r="DL97">
        <v>0.15</v>
      </c>
      <c r="DM97">
        <v>0.2</v>
      </c>
      <c r="DN97">
        <v>0</v>
      </c>
      <c r="DO97">
        <v>0.02</v>
      </c>
      <c r="DP97">
        <v>0</v>
      </c>
      <c r="DQ97">
        <v>0.02</v>
      </c>
      <c r="DR97">
        <v>0</v>
      </c>
      <c r="DS97">
        <v>0.02</v>
      </c>
      <c r="DT97">
        <v>0</v>
      </c>
      <c r="DU97">
        <v>0</v>
      </c>
      <c r="DV97">
        <v>0</v>
      </c>
      <c r="DW97">
        <v>0.98</v>
      </c>
      <c r="DX97">
        <v>0.93</v>
      </c>
      <c r="DY97">
        <v>0.95</v>
      </c>
      <c r="DZ97">
        <v>0.88</v>
      </c>
      <c r="EA97">
        <v>0.95</v>
      </c>
      <c r="EB97">
        <v>0.8</v>
      </c>
      <c r="EC97">
        <v>0.8</v>
      </c>
      <c r="ED97">
        <v>0.76</v>
      </c>
      <c r="EE97">
        <v>0.76</v>
      </c>
      <c r="EF97">
        <v>0.61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0.02</v>
      </c>
      <c r="EM97">
        <v>0</v>
      </c>
      <c r="EN97">
        <v>0</v>
      </c>
      <c r="EO97">
        <v>0.28999999999999998</v>
      </c>
      <c r="EP97">
        <v>0.05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0.02</v>
      </c>
      <c r="EW97">
        <v>0</v>
      </c>
      <c r="EX97">
        <v>2.4E-2</v>
      </c>
      <c r="EY97">
        <v>0.12</v>
      </c>
      <c r="EZ97">
        <v>0.05</v>
      </c>
      <c r="FA97">
        <v>0.1</v>
      </c>
      <c r="FB97">
        <v>0.05</v>
      </c>
      <c r="FC97">
        <v>7.0000000000000007E-2</v>
      </c>
      <c r="FD97">
        <v>0.27</v>
      </c>
      <c r="FE97">
        <v>0.1</v>
      </c>
      <c r="FF97">
        <v>0.17</v>
      </c>
      <c r="FG97">
        <v>0.05</v>
      </c>
      <c r="FH97">
        <v>0.83</v>
      </c>
      <c r="FI97">
        <v>0.95</v>
      </c>
      <c r="FJ97">
        <v>0.9</v>
      </c>
      <c r="FK97">
        <v>0.95</v>
      </c>
      <c r="FL97">
        <v>0.93</v>
      </c>
      <c r="FM97">
        <v>0.61</v>
      </c>
      <c r="FN97">
        <v>0.85</v>
      </c>
      <c r="FO97">
        <v>0.78</v>
      </c>
      <c r="FP97">
        <v>0.02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0.1</v>
      </c>
      <c r="FW97">
        <v>0.02</v>
      </c>
      <c r="FX97">
        <v>0.05</v>
      </c>
      <c r="FY97">
        <v>1.5</v>
      </c>
      <c r="FZ97">
        <v>3.78</v>
      </c>
      <c r="GA97">
        <v>3.95</v>
      </c>
      <c r="GB97">
        <v>3.9</v>
      </c>
      <c r="GC97">
        <v>3.95</v>
      </c>
      <c r="GD97">
        <v>3.93</v>
      </c>
      <c r="GE97">
        <v>3.62</v>
      </c>
      <c r="GF97">
        <v>3.85</v>
      </c>
      <c r="GG97">
        <v>3.82</v>
      </c>
      <c r="GH97">
        <v>9.49</v>
      </c>
      <c r="GI97">
        <v>0</v>
      </c>
      <c r="GJ97">
        <v>0</v>
      </c>
      <c r="GK97">
        <v>0</v>
      </c>
      <c r="GL97">
        <v>0</v>
      </c>
      <c r="GM97">
        <v>0.02</v>
      </c>
      <c r="GN97">
        <v>0</v>
      </c>
      <c r="GO97">
        <v>0.02</v>
      </c>
      <c r="GP97">
        <v>0.1</v>
      </c>
      <c r="GQ97">
        <v>0.1</v>
      </c>
      <c r="GR97">
        <v>0.71</v>
      </c>
      <c r="GS97">
        <v>0.05</v>
      </c>
      <c r="GT97">
        <v>0.66</v>
      </c>
      <c r="GU97">
        <v>0.68</v>
      </c>
      <c r="GV97">
        <v>0.32</v>
      </c>
      <c r="GW97">
        <v>0.17</v>
      </c>
      <c r="GX97">
        <v>0.122</v>
      </c>
      <c r="GY97">
        <v>0.28999999999999998</v>
      </c>
      <c r="GZ97">
        <v>9.8000000000000004E-2</v>
      </c>
      <c r="HA97">
        <v>4.9000000000000002E-2</v>
      </c>
      <c r="HB97">
        <v>0.22</v>
      </c>
      <c r="HC97">
        <v>0.02</v>
      </c>
      <c r="HD97">
        <v>0.1</v>
      </c>
      <c r="HE97">
        <v>0.17</v>
      </c>
      <c r="HF97">
        <v>0.05</v>
      </c>
      <c r="HG97">
        <v>0.05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0.02</v>
      </c>
      <c r="HN97">
        <v>0</v>
      </c>
      <c r="HO97">
        <v>0.24</v>
      </c>
      <c r="HP97">
        <v>0.27</v>
      </c>
      <c r="HQ97">
        <v>0.22</v>
      </c>
      <c r="HR97">
        <v>0.15</v>
      </c>
      <c r="HS97">
        <v>0.51</v>
      </c>
      <c r="HT97">
        <v>0.27</v>
      </c>
      <c r="HU97">
        <v>0.73</v>
      </c>
      <c r="HV97">
        <v>0.27</v>
      </c>
      <c r="HW97">
        <v>0.41</v>
      </c>
      <c r="HX97">
        <v>0.28999999999999998</v>
      </c>
      <c r="HY97">
        <v>0.39</v>
      </c>
      <c r="HZ97">
        <v>0.68</v>
      </c>
      <c r="IA97">
        <v>0</v>
      </c>
      <c r="IB97">
        <v>0.24</v>
      </c>
      <c r="IC97">
        <v>0.17</v>
      </c>
      <c r="ID97">
        <v>0.15</v>
      </c>
      <c r="IE97">
        <v>0.02</v>
      </c>
      <c r="IF97">
        <v>0</v>
      </c>
      <c r="IG97">
        <v>0</v>
      </c>
      <c r="IH97">
        <v>0.17</v>
      </c>
      <c r="II97">
        <v>0.15</v>
      </c>
      <c r="IJ97">
        <v>0.37</v>
      </c>
      <c r="IK97">
        <v>2.4E-2</v>
      </c>
      <c r="IL97">
        <v>2.4E-2</v>
      </c>
      <c r="IM97">
        <v>0.02</v>
      </c>
      <c r="IN97">
        <v>0.05</v>
      </c>
      <c r="IO97">
        <v>0.05</v>
      </c>
      <c r="IP97">
        <v>0.05</v>
      </c>
      <c r="IQ97">
        <v>0.02</v>
      </c>
      <c r="IR97">
        <v>0.02</v>
      </c>
      <c r="IS97">
        <v>0</v>
      </c>
      <c r="IT97">
        <v>0.39</v>
      </c>
      <c r="IU97">
        <v>0.46</v>
      </c>
      <c r="IV97">
        <v>0</v>
      </c>
      <c r="IW97">
        <v>7.0000000000000007E-2</v>
      </c>
      <c r="IX97">
        <v>0.17</v>
      </c>
      <c r="IY97">
        <v>0.27</v>
      </c>
      <c r="IZ97">
        <v>0.28999999999999998</v>
      </c>
      <c r="JA97">
        <v>0.1</v>
      </c>
      <c r="JB97">
        <v>0.34</v>
      </c>
      <c r="JC97">
        <v>0.27</v>
      </c>
      <c r="JD97">
        <v>7.0000000000000007E-2</v>
      </c>
      <c r="JE97">
        <v>0.05</v>
      </c>
      <c r="JF97">
        <v>0.22</v>
      </c>
      <c r="JG97">
        <v>0.27</v>
      </c>
      <c r="JH97">
        <v>0.56000000000000005</v>
      </c>
      <c r="JI97">
        <v>0.27</v>
      </c>
      <c r="JJ97">
        <v>0.17</v>
      </c>
      <c r="JK97">
        <v>0.63</v>
      </c>
      <c r="JL97">
        <v>0.32</v>
      </c>
      <c r="JM97">
        <v>0</v>
      </c>
      <c r="JN97">
        <v>0</v>
      </c>
      <c r="JO97">
        <v>0.02</v>
      </c>
      <c r="JP97">
        <v>0.05</v>
      </c>
      <c r="JQ97">
        <v>0</v>
      </c>
      <c r="JR97">
        <v>3.39</v>
      </c>
      <c r="JS97">
        <v>2.2200000000000002</v>
      </c>
      <c r="JT97">
        <v>1.93</v>
      </c>
      <c r="JU97">
        <v>3.56</v>
      </c>
      <c r="JV97">
        <v>2.83</v>
      </c>
    </row>
    <row r="98" spans="1:282" x14ac:dyDescent="0.25">
      <c r="A98">
        <v>400117</v>
      </c>
      <c r="B98" t="s">
        <v>3726</v>
      </c>
      <c r="C98" t="s">
        <v>3727</v>
      </c>
      <c r="D98" t="s">
        <v>3728</v>
      </c>
      <c r="E98" t="s">
        <v>3729</v>
      </c>
      <c r="F98" t="s">
        <v>1915</v>
      </c>
      <c r="G98" t="s">
        <v>3689</v>
      </c>
      <c r="H98" t="s">
        <v>3730</v>
      </c>
      <c r="I98" t="s">
        <v>3731</v>
      </c>
      <c r="J98" t="s">
        <v>10</v>
      </c>
      <c r="K98" t="s">
        <v>10</v>
      </c>
      <c r="L98" t="s">
        <v>525</v>
      </c>
      <c r="M98" t="s">
        <v>3399</v>
      </c>
      <c r="N98" t="s">
        <v>10</v>
      </c>
      <c r="O98" t="s">
        <v>535</v>
      </c>
      <c r="P98">
        <v>247</v>
      </c>
      <c r="Q98" t="s">
        <v>537</v>
      </c>
      <c r="R98" t="s">
        <v>550</v>
      </c>
      <c r="S98" t="s">
        <v>6525</v>
      </c>
      <c r="T98">
        <v>49</v>
      </c>
      <c r="U98">
        <v>9034</v>
      </c>
      <c r="V98" t="s">
        <v>531</v>
      </c>
      <c r="Z98" s="5" t="s">
        <v>10</v>
      </c>
      <c r="AA98" t="s">
        <v>10</v>
      </c>
      <c r="AB98" t="s">
        <v>10</v>
      </c>
      <c r="AC98" t="s">
        <v>10</v>
      </c>
      <c r="AD98" t="s">
        <v>10</v>
      </c>
      <c r="AI98" t="s">
        <v>10</v>
      </c>
    </row>
    <row r="99" spans="1:282" x14ac:dyDescent="0.25">
      <c r="A99">
        <v>400118</v>
      </c>
      <c r="B99" t="s">
        <v>3732</v>
      </c>
      <c r="C99" t="s">
        <v>3733</v>
      </c>
      <c r="D99" t="s">
        <v>3734</v>
      </c>
      <c r="E99" t="s">
        <v>3735</v>
      </c>
      <c r="F99" t="s">
        <v>1915</v>
      </c>
      <c r="G99" t="s">
        <v>3689</v>
      </c>
      <c r="H99" t="s">
        <v>3736</v>
      </c>
      <c r="I99" t="s">
        <v>3737</v>
      </c>
      <c r="J99" t="s">
        <v>10</v>
      </c>
      <c r="K99" t="s">
        <v>10</v>
      </c>
      <c r="L99" t="s">
        <v>525</v>
      </c>
      <c r="M99" t="s">
        <v>3399</v>
      </c>
      <c r="N99" t="s">
        <v>10</v>
      </c>
      <c r="O99" t="s">
        <v>535</v>
      </c>
      <c r="P99">
        <v>217</v>
      </c>
      <c r="Q99" t="s">
        <v>537</v>
      </c>
      <c r="R99" t="s">
        <v>550</v>
      </c>
      <c r="S99" t="s">
        <v>6525</v>
      </c>
      <c r="T99">
        <v>37</v>
      </c>
      <c r="U99">
        <v>9035</v>
      </c>
      <c r="V99" t="s">
        <v>531</v>
      </c>
      <c r="Z99" s="5" t="s">
        <v>10</v>
      </c>
      <c r="AA99" t="s">
        <v>10</v>
      </c>
      <c r="AB99" t="s">
        <v>10</v>
      </c>
      <c r="AC99" t="s">
        <v>10</v>
      </c>
      <c r="AD99" t="s">
        <v>10</v>
      </c>
      <c r="AI99" t="s">
        <v>10</v>
      </c>
    </row>
    <row r="100" spans="1:282" x14ac:dyDescent="0.25">
      <c r="A100">
        <v>400119</v>
      </c>
      <c r="B100" t="s">
        <v>3738</v>
      </c>
      <c r="C100" t="s">
        <v>3739</v>
      </c>
      <c r="D100" t="s">
        <v>3740</v>
      </c>
      <c r="E100" t="s">
        <v>3741</v>
      </c>
      <c r="F100" t="s">
        <v>3689</v>
      </c>
      <c r="G100" t="s">
        <v>3689</v>
      </c>
      <c r="H100" t="s">
        <v>3742</v>
      </c>
      <c r="I100" t="s">
        <v>3743</v>
      </c>
      <c r="J100" t="s">
        <v>10</v>
      </c>
      <c r="K100" t="s">
        <v>10</v>
      </c>
      <c r="L100" t="s">
        <v>525</v>
      </c>
      <c r="M100" t="s">
        <v>3399</v>
      </c>
      <c r="N100" t="s">
        <v>10</v>
      </c>
      <c r="O100" t="s">
        <v>535</v>
      </c>
      <c r="P100">
        <v>176</v>
      </c>
      <c r="Q100" t="s">
        <v>539</v>
      </c>
      <c r="R100" t="s">
        <v>542</v>
      </c>
      <c r="S100" t="s">
        <v>6525</v>
      </c>
      <c r="T100">
        <v>36</v>
      </c>
      <c r="U100">
        <v>9036</v>
      </c>
      <c r="V100" t="s">
        <v>531</v>
      </c>
      <c r="Z100" s="5" t="s">
        <v>10</v>
      </c>
      <c r="AA100" t="s">
        <v>10</v>
      </c>
      <c r="AB100" t="s">
        <v>10</v>
      </c>
      <c r="AC100" t="s">
        <v>10</v>
      </c>
      <c r="AD100" t="s">
        <v>10</v>
      </c>
      <c r="AI100" t="s">
        <v>10</v>
      </c>
    </row>
    <row r="101" spans="1:282" x14ac:dyDescent="0.25">
      <c r="A101">
        <v>400120</v>
      </c>
      <c r="B101" t="s">
        <v>3744</v>
      </c>
      <c r="C101" t="s">
        <v>3745</v>
      </c>
      <c r="D101" t="s">
        <v>3746</v>
      </c>
      <c r="E101" t="s">
        <v>3747</v>
      </c>
      <c r="F101" t="s">
        <v>2087</v>
      </c>
      <c r="G101" t="s">
        <v>3689</v>
      </c>
      <c r="H101" t="s">
        <v>3748</v>
      </c>
      <c r="I101" t="s">
        <v>3749</v>
      </c>
      <c r="J101" t="s">
        <v>10</v>
      </c>
      <c r="K101" t="s">
        <v>10</v>
      </c>
      <c r="L101" t="s">
        <v>525</v>
      </c>
      <c r="M101" t="s">
        <v>3399</v>
      </c>
      <c r="N101" t="s">
        <v>10</v>
      </c>
      <c r="O101" t="s">
        <v>524</v>
      </c>
      <c r="P101">
        <v>555</v>
      </c>
      <c r="Q101" t="s">
        <v>537</v>
      </c>
      <c r="R101" t="s">
        <v>550</v>
      </c>
      <c r="S101" t="s">
        <v>6525</v>
      </c>
      <c r="T101">
        <v>32</v>
      </c>
      <c r="U101">
        <v>9600</v>
      </c>
      <c r="V101" t="s">
        <v>531</v>
      </c>
      <c r="Z101" s="5" t="s">
        <v>10</v>
      </c>
      <c r="AA101" t="s">
        <v>10</v>
      </c>
      <c r="AB101" t="s">
        <v>10</v>
      </c>
      <c r="AC101" t="s">
        <v>10</v>
      </c>
      <c r="AD101" t="s">
        <v>10</v>
      </c>
      <c r="AI101" t="s">
        <v>10</v>
      </c>
    </row>
    <row r="102" spans="1:282" x14ac:dyDescent="0.25">
      <c r="A102">
        <v>400121</v>
      </c>
      <c r="B102" t="s">
        <v>3750</v>
      </c>
      <c r="C102" t="s">
        <v>3751</v>
      </c>
      <c r="D102" t="s">
        <v>3752</v>
      </c>
      <c r="E102" t="s">
        <v>3753</v>
      </c>
      <c r="F102" t="s">
        <v>2087</v>
      </c>
      <c r="G102" t="s">
        <v>3689</v>
      </c>
      <c r="H102" t="s">
        <v>3748</v>
      </c>
      <c r="I102" t="s">
        <v>3749</v>
      </c>
      <c r="J102" t="s">
        <v>10</v>
      </c>
      <c r="K102" t="s">
        <v>10</v>
      </c>
      <c r="L102" t="s">
        <v>525</v>
      </c>
      <c r="M102" t="s">
        <v>3399</v>
      </c>
      <c r="N102" t="s">
        <v>10</v>
      </c>
      <c r="O102" t="s">
        <v>524</v>
      </c>
      <c r="P102">
        <v>483</v>
      </c>
      <c r="Q102" t="s">
        <v>537</v>
      </c>
      <c r="R102" t="s">
        <v>536</v>
      </c>
      <c r="S102" t="s">
        <v>6525</v>
      </c>
      <c r="T102">
        <v>29</v>
      </c>
      <c r="U102">
        <v>9038</v>
      </c>
      <c r="V102" t="s">
        <v>531</v>
      </c>
      <c r="Z102" s="5" t="s">
        <v>10</v>
      </c>
      <c r="AA102" t="s">
        <v>10</v>
      </c>
      <c r="AB102" t="s">
        <v>10</v>
      </c>
      <c r="AC102" t="s">
        <v>10</v>
      </c>
      <c r="AD102" t="s">
        <v>10</v>
      </c>
      <c r="AI102" t="s">
        <v>10</v>
      </c>
    </row>
    <row r="103" spans="1:282" x14ac:dyDescent="0.25">
      <c r="A103">
        <v>400123</v>
      </c>
      <c r="B103" t="s">
        <v>3754</v>
      </c>
      <c r="C103" t="s">
        <v>3755</v>
      </c>
      <c r="D103" t="s">
        <v>3756</v>
      </c>
      <c r="E103" t="s">
        <v>3757</v>
      </c>
      <c r="F103" t="s">
        <v>3689</v>
      </c>
      <c r="G103" t="s">
        <v>3689</v>
      </c>
      <c r="H103" t="s">
        <v>3758</v>
      </c>
      <c r="I103" t="s">
        <v>10</v>
      </c>
      <c r="J103" t="s">
        <v>10</v>
      </c>
      <c r="K103" t="s">
        <v>10</v>
      </c>
      <c r="L103" t="s">
        <v>525</v>
      </c>
      <c r="M103" t="s">
        <v>3399</v>
      </c>
      <c r="N103" t="s">
        <v>10</v>
      </c>
      <c r="O103" t="s">
        <v>535</v>
      </c>
      <c r="P103">
        <v>138</v>
      </c>
      <c r="Q103" t="s">
        <v>539</v>
      </c>
      <c r="R103" t="s">
        <v>542</v>
      </c>
      <c r="S103" t="s">
        <v>6525</v>
      </c>
      <c r="T103">
        <v>36</v>
      </c>
      <c r="U103">
        <v>9040</v>
      </c>
      <c r="V103" t="s">
        <v>531</v>
      </c>
      <c r="Z103" s="5" t="s">
        <v>10</v>
      </c>
      <c r="AA103" t="s">
        <v>10</v>
      </c>
      <c r="AB103" t="s">
        <v>10</v>
      </c>
      <c r="AC103" t="s">
        <v>10</v>
      </c>
      <c r="AD103" t="s">
        <v>10</v>
      </c>
      <c r="AI103" t="s">
        <v>10</v>
      </c>
    </row>
    <row r="104" spans="1:282" x14ac:dyDescent="0.25">
      <c r="A104">
        <v>400124</v>
      </c>
      <c r="B104" t="s">
        <v>3759</v>
      </c>
      <c r="C104" t="s">
        <v>3760</v>
      </c>
      <c r="D104" t="s">
        <v>3761</v>
      </c>
      <c r="E104" t="s">
        <v>10</v>
      </c>
      <c r="F104" t="s">
        <v>3689</v>
      </c>
      <c r="G104" t="s">
        <v>3689</v>
      </c>
      <c r="H104" t="s">
        <v>3762</v>
      </c>
      <c r="I104" t="s">
        <v>10</v>
      </c>
      <c r="J104" t="s">
        <v>10</v>
      </c>
      <c r="K104" t="s">
        <v>10</v>
      </c>
      <c r="L104" t="s">
        <v>525</v>
      </c>
      <c r="M104" t="s">
        <v>3399</v>
      </c>
      <c r="N104" t="s">
        <v>10</v>
      </c>
      <c r="O104" t="s">
        <v>535</v>
      </c>
      <c r="P104">
        <v>110</v>
      </c>
      <c r="Q104" t="s">
        <v>537</v>
      </c>
      <c r="R104" t="s">
        <v>536</v>
      </c>
      <c r="S104" t="s">
        <v>6525</v>
      </c>
      <c r="T104">
        <v>40</v>
      </c>
      <c r="U104">
        <v>9041</v>
      </c>
      <c r="V104" t="s">
        <v>531</v>
      </c>
      <c r="Z104" s="5" t="s">
        <v>10</v>
      </c>
      <c r="AA104" t="s">
        <v>10</v>
      </c>
      <c r="AB104" t="s">
        <v>10</v>
      </c>
      <c r="AC104" t="s">
        <v>10</v>
      </c>
      <c r="AD104" t="s">
        <v>10</v>
      </c>
      <c r="AI104" t="s">
        <v>10</v>
      </c>
    </row>
    <row r="105" spans="1:282" x14ac:dyDescent="0.25">
      <c r="A105">
        <v>400125</v>
      </c>
      <c r="B105" t="s">
        <v>3763</v>
      </c>
      <c r="C105" t="s">
        <v>3764</v>
      </c>
      <c r="D105" t="s">
        <v>3765</v>
      </c>
      <c r="E105" t="s">
        <v>3766</v>
      </c>
      <c r="F105" t="s">
        <v>3689</v>
      </c>
      <c r="G105" t="s">
        <v>3689</v>
      </c>
      <c r="H105" t="s">
        <v>10</v>
      </c>
      <c r="I105" t="s">
        <v>10</v>
      </c>
      <c r="J105" t="s">
        <v>10</v>
      </c>
      <c r="K105" t="s">
        <v>10</v>
      </c>
      <c r="L105" t="s">
        <v>525</v>
      </c>
      <c r="M105" t="s">
        <v>3399</v>
      </c>
      <c r="N105" t="s">
        <v>10</v>
      </c>
      <c r="O105" t="s">
        <v>535</v>
      </c>
      <c r="P105">
        <v>112</v>
      </c>
      <c r="Q105" t="s">
        <v>541</v>
      </c>
      <c r="R105" t="s">
        <v>3417</v>
      </c>
      <c r="S105" t="s">
        <v>6525</v>
      </c>
      <c r="T105">
        <v>29</v>
      </c>
      <c r="U105">
        <v>9042</v>
      </c>
      <c r="V105" t="s">
        <v>531</v>
      </c>
      <c r="Z105" s="5" t="s">
        <v>10</v>
      </c>
      <c r="AA105" t="s">
        <v>10</v>
      </c>
      <c r="AB105" t="s">
        <v>10</v>
      </c>
      <c r="AC105" t="s">
        <v>10</v>
      </c>
      <c r="AD105" t="s">
        <v>10</v>
      </c>
      <c r="AI105" t="s">
        <v>10</v>
      </c>
    </row>
    <row r="106" spans="1:282" x14ac:dyDescent="0.25">
      <c r="A106">
        <v>400126</v>
      </c>
      <c r="B106" t="s">
        <v>3767</v>
      </c>
      <c r="C106" t="s">
        <v>3768</v>
      </c>
      <c r="D106" t="s">
        <v>3769</v>
      </c>
      <c r="E106" t="s">
        <v>3770</v>
      </c>
      <c r="F106" t="s">
        <v>3689</v>
      </c>
      <c r="G106" t="s">
        <v>3689</v>
      </c>
      <c r="H106" t="s">
        <v>10</v>
      </c>
      <c r="I106" t="s">
        <v>10</v>
      </c>
      <c r="J106" t="s">
        <v>10</v>
      </c>
      <c r="K106" t="s">
        <v>10</v>
      </c>
      <c r="L106" t="s">
        <v>525</v>
      </c>
      <c r="M106" t="s">
        <v>3399</v>
      </c>
      <c r="N106" t="s">
        <v>10</v>
      </c>
      <c r="O106" t="s">
        <v>535</v>
      </c>
      <c r="P106">
        <v>88</v>
      </c>
      <c r="Q106" t="s">
        <v>539</v>
      </c>
      <c r="R106" t="s">
        <v>542</v>
      </c>
      <c r="S106" t="s">
        <v>6525</v>
      </c>
      <c r="T106">
        <v>34</v>
      </c>
      <c r="U106">
        <v>9043</v>
      </c>
      <c r="V106" t="s">
        <v>531</v>
      </c>
      <c r="W106">
        <v>41</v>
      </c>
      <c r="X106">
        <v>123</v>
      </c>
      <c r="Y106">
        <v>33</v>
      </c>
      <c r="Z106" s="5" t="s">
        <v>620</v>
      </c>
      <c r="AA106" t="s">
        <v>535</v>
      </c>
      <c r="AB106" t="s">
        <v>533</v>
      </c>
      <c r="AC106" t="s">
        <v>533</v>
      </c>
      <c r="AD106" t="s">
        <v>564</v>
      </c>
      <c r="AE106">
        <v>61.6</v>
      </c>
      <c r="AF106">
        <v>73.2</v>
      </c>
      <c r="AG106">
        <v>59.8</v>
      </c>
      <c r="AH106">
        <v>3.3</v>
      </c>
      <c r="AI106" t="s">
        <v>3410</v>
      </c>
      <c r="AJ106">
        <v>38</v>
      </c>
      <c r="AL106">
        <v>5</v>
      </c>
      <c r="AN106">
        <v>29</v>
      </c>
      <c r="AQ106">
        <v>3</v>
      </c>
      <c r="AR106">
        <v>1</v>
      </c>
      <c r="AS106">
        <v>38</v>
      </c>
      <c r="AT106">
        <v>0</v>
      </c>
      <c r="AU106">
        <v>0</v>
      </c>
      <c r="AV106">
        <v>0</v>
      </c>
      <c r="AW106">
        <v>0.03</v>
      </c>
      <c r="AX106">
        <v>0</v>
      </c>
      <c r="AY106">
        <v>0.08</v>
      </c>
      <c r="AZ106">
        <v>0.03</v>
      </c>
      <c r="BA106">
        <v>2.5999999999999999E-2</v>
      </c>
      <c r="BB106">
        <v>0.08</v>
      </c>
      <c r="BC106">
        <v>0.05</v>
      </c>
      <c r="BD106">
        <v>0.03</v>
      </c>
      <c r="BE106">
        <v>0.21</v>
      </c>
      <c r="BF106">
        <v>0.39</v>
      </c>
      <c r="BG106">
        <v>0.26</v>
      </c>
      <c r="BH106">
        <v>0.24</v>
      </c>
      <c r="BI106">
        <v>0.32</v>
      </c>
      <c r="BJ106">
        <v>0.39</v>
      </c>
      <c r="BK106">
        <v>0.28999999999999998</v>
      </c>
      <c r="BL106">
        <v>0.03</v>
      </c>
      <c r="BM106">
        <v>0.08</v>
      </c>
      <c r="BN106">
        <v>0.05</v>
      </c>
      <c r="BO106">
        <v>0.03</v>
      </c>
      <c r="BP106">
        <v>0.08</v>
      </c>
      <c r="BQ106">
        <v>0.05</v>
      </c>
      <c r="BR106">
        <v>0.55000000000000004</v>
      </c>
      <c r="BS106">
        <v>0.63</v>
      </c>
      <c r="BT106">
        <v>0.63</v>
      </c>
      <c r="BU106">
        <v>0.57999999999999996</v>
      </c>
      <c r="BV106">
        <v>0.5</v>
      </c>
      <c r="BW106">
        <v>0.37</v>
      </c>
      <c r="BX106">
        <v>3.54</v>
      </c>
      <c r="BY106">
        <v>3.66</v>
      </c>
      <c r="BZ106">
        <v>3.58</v>
      </c>
      <c r="CA106">
        <v>3.49</v>
      </c>
      <c r="CB106">
        <v>3.51</v>
      </c>
      <c r="CC106">
        <v>3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0.03</v>
      </c>
      <c r="CK106">
        <v>0.11</v>
      </c>
      <c r="CL106">
        <v>0.03</v>
      </c>
      <c r="CM106">
        <v>0.03</v>
      </c>
      <c r="CN106">
        <v>0</v>
      </c>
      <c r="CO106">
        <v>0</v>
      </c>
      <c r="CP106">
        <v>0.03</v>
      </c>
      <c r="CQ106">
        <v>0.03</v>
      </c>
      <c r="CR106">
        <v>0.05</v>
      </c>
      <c r="CS106">
        <v>0.08</v>
      </c>
      <c r="CT106">
        <v>0.05</v>
      </c>
      <c r="CU106">
        <v>0.08</v>
      </c>
      <c r="CV106">
        <v>3.74</v>
      </c>
      <c r="CW106">
        <v>3.76</v>
      </c>
      <c r="CX106">
        <v>3.72</v>
      </c>
      <c r="CY106">
        <v>3.66</v>
      </c>
      <c r="CZ106">
        <v>3.71</v>
      </c>
      <c r="DA106">
        <v>3.49</v>
      </c>
      <c r="DB106">
        <v>3.41</v>
      </c>
      <c r="DC106">
        <v>3.26</v>
      </c>
      <c r="DD106">
        <v>3.44</v>
      </c>
      <c r="DE106">
        <v>0.21</v>
      </c>
      <c r="DF106">
        <v>0.24</v>
      </c>
      <c r="DG106">
        <v>0.26</v>
      </c>
      <c r="DH106">
        <v>0.28999999999999998</v>
      </c>
      <c r="DI106">
        <v>0.24</v>
      </c>
      <c r="DJ106">
        <v>0.39</v>
      </c>
      <c r="DK106">
        <v>0.34</v>
      </c>
      <c r="DL106">
        <v>0.32</v>
      </c>
      <c r="DM106">
        <v>0.28999999999999998</v>
      </c>
      <c r="DN106">
        <v>0</v>
      </c>
      <c r="DO106">
        <v>0</v>
      </c>
      <c r="DP106">
        <v>0.05</v>
      </c>
      <c r="DQ106">
        <v>0</v>
      </c>
      <c r="DR106">
        <v>0</v>
      </c>
      <c r="DS106">
        <v>0.03</v>
      </c>
      <c r="DT106">
        <v>0.03</v>
      </c>
      <c r="DU106">
        <v>0</v>
      </c>
      <c r="DV106">
        <v>0.05</v>
      </c>
      <c r="DW106">
        <v>0.76</v>
      </c>
      <c r="DX106">
        <v>0.76</v>
      </c>
      <c r="DY106">
        <v>0.68</v>
      </c>
      <c r="DZ106">
        <v>0.68</v>
      </c>
      <c r="EA106">
        <v>0.74</v>
      </c>
      <c r="EB106">
        <v>0.53</v>
      </c>
      <c r="EC106">
        <v>0.53</v>
      </c>
      <c r="ED106">
        <v>0.53</v>
      </c>
      <c r="EE106">
        <v>0.55000000000000004</v>
      </c>
      <c r="EF106">
        <v>0.61</v>
      </c>
      <c r="EG106">
        <v>0.03</v>
      </c>
      <c r="EH106">
        <v>0</v>
      </c>
      <c r="EI106">
        <v>0.03</v>
      </c>
      <c r="EJ106">
        <v>0</v>
      </c>
      <c r="EK106">
        <v>0.05</v>
      </c>
      <c r="EL106">
        <v>0.03</v>
      </c>
      <c r="EM106">
        <v>0.03</v>
      </c>
      <c r="EN106">
        <v>0.05</v>
      </c>
      <c r="EO106">
        <v>0.13</v>
      </c>
      <c r="EP106">
        <v>0</v>
      </c>
      <c r="EQ106">
        <v>0</v>
      </c>
      <c r="ER106">
        <v>0.05</v>
      </c>
      <c r="ES106">
        <v>2.5999999999999999E-2</v>
      </c>
      <c r="ET106">
        <v>0.05</v>
      </c>
      <c r="EU106">
        <v>0.05</v>
      </c>
      <c r="EV106">
        <v>0.03</v>
      </c>
      <c r="EW106">
        <v>0</v>
      </c>
      <c r="EX106">
        <v>0.105</v>
      </c>
      <c r="EY106">
        <v>0.45</v>
      </c>
      <c r="EZ106">
        <v>0.34</v>
      </c>
      <c r="FA106">
        <v>0.28999999999999998</v>
      </c>
      <c r="FB106">
        <v>0.28999999999999998</v>
      </c>
      <c r="FC106">
        <v>0.28999999999999998</v>
      </c>
      <c r="FD106">
        <v>0.39</v>
      </c>
      <c r="FE106">
        <v>0.37</v>
      </c>
      <c r="FF106">
        <v>0.34</v>
      </c>
      <c r="FG106">
        <v>0.03</v>
      </c>
      <c r="FH106">
        <v>0.42</v>
      </c>
      <c r="FI106">
        <v>0.5</v>
      </c>
      <c r="FJ106">
        <v>0.53</v>
      </c>
      <c r="FK106">
        <v>0.55000000000000004</v>
      </c>
      <c r="FL106">
        <v>0.47</v>
      </c>
      <c r="FM106">
        <v>0.37</v>
      </c>
      <c r="FN106">
        <v>0.42</v>
      </c>
      <c r="FO106">
        <v>0.42</v>
      </c>
      <c r="FP106">
        <v>0.13</v>
      </c>
      <c r="FQ106">
        <v>0.11</v>
      </c>
      <c r="FR106">
        <v>0.16</v>
      </c>
      <c r="FS106">
        <v>0.11</v>
      </c>
      <c r="FT106">
        <v>0.13</v>
      </c>
      <c r="FU106">
        <v>0.13</v>
      </c>
      <c r="FV106">
        <v>0.16</v>
      </c>
      <c r="FW106">
        <v>0.16</v>
      </c>
      <c r="FX106">
        <v>0.18</v>
      </c>
      <c r="FY106">
        <v>1.48</v>
      </c>
      <c r="FZ106">
        <v>3.41</v>
      </c>
      <c r="GA106">
        <v>3.59</v>
      </c>
      <c r="GB106">
        <v>3.47</v>
      </c>
      <c r="GC106">
        <v>3.61</v>
      </c>
      <c r="GD106">
        <v>3.36</v>
      </c>
      <c r="GE106">
        <v>3.31</v>
      </c>
      <c r="GF106">
        <v>3.41</v>
      </c>
      <c r="GG106">
        <v>3.39</v>
      </c>
      <c r="GH106">
        <v>9.18</v>
      </c>
      <c r="GI106">
        <v>0</v>
      </c>
      <c r="GJ106">
        <v>0</v>
      </c>
      <c r="GK106">
        <v>2.5999999999999999E-2</v>
      </c>
      <c r="GL106">
        <v>0</v>
      </c>
      <c r="GM106">
        <v>0</v>
      </c>
      <c r="GN106">
        <v>0</v>
      </c>
      <c r="GO106">
        <v>0.05</v>
      </c>
      <c r="GP106">
        <v>0.08</v>
      </c>
      <c r="GQ106">
        <v>0.21</v>
      </c>
      <c r="GR106">
        <v>0.5</v>
      </c>
      <c r="GS106">
        <v>0.13</v>
      </c>
      <c r="GT106">
        <v>0.61</v>
      </c>
      <c r="GU106">
        <v>0.5</v>
      </c>
      <c r="GV106">
        <v>0.34</v>
      </c>
      <c r="GW106">
        <v>0.08</v>
      </c>
      <c r="GX106">
        <v>5.2999999999999999E-2</v>
      </c>
      <c r="GY106">
        <v>0.21</v>
      </c>
      <c r="GZ106">
        <v>7.9000000000000001E-2</v>
      </c>
      <c r="HA106">
        <v>0.158</v>
      </c>
      <c r="HB106">
        <v>0.11</v>
      </c>
      <c r="HC106">
        <v>0.08</v>
      </c>
      <c r="HD106">
        <v>0.11</v>
      </c>
      <c r="HE106">
        <v>0.21</v>
      </c>
      <c r="HF106">
        <v>0.16</v>
      </c>
      <c r="HG106">
        <v>0.18</v>
      </c>
      <c r="HH106">
        <v>0.13</v>
      </c>
      <c r="HI106">
        <v>0.03</v>
      </c>
      <c r="HJ106">
        <v>0</v>
      </c>
      <c r="HK106">
        <v>0.03</v>
      </c>
      <c r="HL106">
        <v>0.03</v>
      </c>
      <c r="HM106">
        <v>0.05</v>
      </c>
      <c r="HN106">
        <v>0.05</v>
      </c>
      <c r="HO106">
        <v>0.28999999999999998</v>
      </c>
      <c r="HP106">
        <v>0.32</v>
      </c>
      <c r="HQ106">
        <v>0.24</v>
      </c>
      <c r="HR106">
        <v>0.18</v>
      </c>
      <c r="HS106">
        <v>0.32</v>
      </c>
      <c r="HT106">
        <v>0.24</v>
      </c>
      <c r="HU106">
        <v>0.47</v>
      </c>
      <c r="HV106">
        <v>0.42</v>
      </c>
      <c r="HW106">
        <v>0.32</v>
      </c>
      <c r="HX106">
        <v>0.32</v>
      </c>
      <c r="HY106">
        <v>0.28999999999999998</v>
      </c>
      <c r="HZ106">
        <v>0.47</v>
      </c>
      <c r="IA106">
        <v>0.11</v>
      </c>
      <c r="IB106">
        <v>0.16</v>
      </c>
      <c r="IC106">
        <v>0.24</v>
      </c>
      <c r="ID106">
        <v>0.24</v>
      </c>
      <c r="IE106">
        <v>0.13</v>
      </c>
      <c r="IF106">
        <v>0.13200000000000001</v>
      </c>
      <c r="IG106">
        <v>0</v>
      </c>
      <c r="IH106">
        <v>0</v>
      </c>
      <c r="II106">
        <v>0</v>
      </c>
      <c r="IJ106">
        <v>0.05</v>
      </c>
      <c r="IK106">
        <v>5.2999999999999999E-2</v>
      </c>
      <c r="IL106">
        <v>0</v>
      </c>
      <c r="IM106">
        <v>0.11</v>
      </c>
      <c r="IN106">
        <v>0.11</v>
      </c>
      <c r="IO106">
        <v>0.18</v>
      </c>
      <c r="IP106">
        <v>0.18</v>
      </c>
      <c r="IQ106">
        <v>0.16</v>
      </c>
      <c r="IR106">
        <v>0.11</v>
      </c>
      <c r="IS106">
        <v>0.11</v>
      </c>
      <c r="IT106">
        <v>0.76</v>
      </c>
      <c r="IU106">
        <v>0.71</v>
      </c>
      <c r="IV106">
        <v>0.05</v>
      </c>
      <c r="IW106">
        <v>0.34</v>
      </c>
      <c r="IX106">
        <v>0.53</v>
      </c>
      <c r="IY106">
        <v>0.03</v>
      </c>
      <c r="IZ106">
        <v>0.11</v>
      </c>
      <c r="JA106">
        <v>0.45</v>
      </c>
      <c r="JB106">
        <v>0.32</v>
      </c>
      <c r="JC106">
        <v>0.18</v>
      </c>
      <c r="JD106">
        <v>0.08</v>
      </c>
      <c r="JE106">
        <v>0.05</v>
      </c>
      <c r="JF106">
        <v>0.28999999999999998</v>
      </c>
      <c r="JG106">
        <v>0.11</v>
      </c>
      <c r="JH106">
        <v>0.08</v>
      </c>
      <c r="JI106">
        <v>0.03</v>
      </c>
      <c r="JJ106">
        <v>0.03</v>
      </c>
      <c r="JK106">
        <v>0.11</v>
      </c>
      <c r="JL106">
        <v>0.08</v>
      </c>
      <c r="JM106">
        <v>0.11</v>
      </c>
      <c r="JN106">
        <v>0.11</v>
      </c>
      <c r="JO106">
        <v>0.11</v>
      </c>
      <c r="JP106">
        <v>0.11</v>
      </c>
      <c r="JQ106">
        <v>0.16</v>
      </c>
      <c r="JR106">
        <v>2.2599999999999998</v>
      </c>
      <c r="JS106">
        <v>1.29</v>
      </c>
      <c r="JT106">
        <v>1.32</v>
      </c>
      <c r="JU106">
        <v>2.5</v>
      </c>
      <c r="JV106">
        <v>1.91</v>
      </c>
    </row>
    <row r="107" spans="1:282" x14ac:dyDescent="0.25">
      <c r="A107">
        <v>400127</v>
      </c>
      <c r="B107" t="s">
        <v>3771</v>
      </c>
      <c r="C107" t="s">
        <v>3772</v>
      </c>
      <c r="D107" t="s">
        <v>3773</v>
      </c>
      <c r="E107" t="s">
        <v>3774</v>
      </c>
      <c r="F107" t="s">
        <v>3689</v>
      </c>
      <c r="G107" t="s">
        <v>3689</v>
      </c>
      <c r="H107" t="s">
        <v>10</v>
      </c>
      <c r="I107" t="s">
        <v>10</v>
      </c>
      <c r="J107" t="s">
        <v>10</v>
      </c>
      <c r="K107" t="s">
        <v>10</v>
      </c>
      <c r="L107" t="s">
        <v>525</v>
      </c>
      <c r="M107" t="s">
        <v>3399</v>
      </c>
      <c r="N107" t="s">
        <v>10</v>
      </c>
      <c r="O107" t="s">
        <v>535</v>
      </c>
      <c r="P107">
        <v>130</v>
      </c>
      <c r="Q107" t="s">
        <v>539</v>
      </c>
      <c r="R107" t="s">
        <v>542</v>
      </c>
      <c r="S107" t="s">
        <v>6525</v>
      </c>
      <c r="T107">
        <v>36</v>
      </c>
      <c r="U107">
        <v>9044</v>
      </c>
      <c r="V107" t="s">
        <v>531</v>
      </c>
      <c r="Z107" s="5" t="s">
        <v>10</v>
      </c>
      <c r="AA107" t="s">
        <v>10</v>
      </c>
      <c r="AB107" t="s">
        <v>10</v>
      </c>
      <c r="AC107" t="s">
        <v>10</v>
      </c>
      <c r="AD107" t="s">
        <v>10</v>
      </c>
      <c r="AI107" t="s">
        <v>10</v>
      </c>
    </row>
    <row r="108" spans="1:282" x14ac:dyDescent="0.25">
      <c r="A108">
        <v>400128</v>
      </c>
      <c r="B108" t="s">
        <v>3775</v>
      </c>
      <c r="C108" t="s">
        <v>3776</v>
      </c>
      <c r="D108" t="s">
        <v>3777</v>
      </c>
      <c r="E108" t="s">
        <v>3778</v>
      </c>
      <c r="F108" t="s">
        <v>3689</v>
      </c>
      <c r="G108" t="s">
        <v>3689</v>
      </c>
      <c r="H108" t="s">
        <v>3779</v>
      </c>
      <c r="I108" t="s">
        <v>10</v>
      </c>
      <c r="J108" t="s">
        <v>10</v>
      </c>
      <c r="K108" t="s">
        <v>10</v>
      </c>
      <c r="L108" t="s">
        <v>525</v>
      </c>
      <c r="M108" t="s">
        <v>3399</v>
      </c>
      <c r="N108" t="s">
        <v>10</v>
      </c>
      <c r="O108" t="s">
        <v>535</v>
      </c>
      <c r="P108">
        <v>137</v>
      </c>
      <c r="Q108" t="s">
        <v>539</v>
      </c>
      <c r="R108" t="s">
        <v>542</v>
      </c>
      <c r="S108" t="s">
        <v>6525</v>
      </c>
      <c r="T108">
        <v>36</v>
      </c>
      <c r="U108">
        <v>9045</v>
      </c>
      <c r="V108" t="s">
        <v>531</v>
      </c>
      <c r="Z108" s="5" t="s">
        <v>10</v>
      </c>
      <c r="AA108" t="s">
        <v>10</v>
      </c>
      <c r="AB108" t="s">
        <v>10</v>
      </c>
      <c r="AC108" t="s">
        <v>10</v>
      </c>
      <c r="AD108" t="s">
        <v>10</v>
      </c>
      <c r="AI108" t="s">
        <v>10</v>
      </c>
    </row>
    <row r="109" spans="1:282" x14ac:dyDescent="0.25">
      <c r="A109">
        <v>400129</v>
      </c>
      <c r="B109" t="s">
        <v>3780</v>
      </c>
      <c r="C109" t="s">
        <v>3781</v>
      </c>
      <c r="D109" t="s">
        <v>3782</v>
      </c>
      <c r="E109" t="s">
        <v>3783</v>
      </c>
      <c r="F109" t="s">
        <v>3689</v>
      </c>
      <c r="G109" t="s">
        <v>3689</v>
      </c>
      <c r="H109" t="s">
        <v>1982</v>
      </c>
      <c r="I109" t="s">
        <v>10</v>
      </c>
      <c r="J109" t="s">
        <v>10</v>
      </c>
      <c r="K109" t="s">
        <v>10</v>
      </c>
      <c r="L109" t="s">
        <v>525</v>
      </c>
      <c r="M109" t="s">
        <v>3399</v>
      </c>
      <c r="N109" t="s">
        <v>10</v>
      </c>
      <c r="O109" t="s">
        <v>535</v>
      </c>
      <c r="P109">
        <v>126</v>
      </c>
      <c r="Q109" t="s">
        <v>537</v>
      </c>
      <c r="R109" t="s">
        <v>536</v>
      </c>
      <c r="S109" t="s">
        <v>6525</v>
      </c>
      <c r="T109">
        <v>40</v>
      </c>
      <c r="U109">
        <v>9046</v>
      </c>
      <c r="V109" t="s">
        <v>531</v>
      </c>
      <c r="Z109" s="5" t="s">
        <v>10</v>
      </c>
      <c r="AA109" t="s">
        <v>10</v>
      </c>
      <c r="AB109" t="s">
        <v>10</v>
      </c>
      <c r="AC109" t="s">
        <v>10</v>
      </c>
      <c r="AD109" t="s">
        <v>10</v>
      </c>
      <c r="AI109" t="s">
        <v>10</v>
      </c>
    </row>
    <row r="110" spans="1:282" x14ac:dyDescent="0.25">
      <c r="A110">
        <v>400130</v>
      </c>
      <c r="B110" t="s">
        <v>3784</v>
      </c>
      <c r="C110" t="s">
        <v>3785</v>
      </c>
      <c r="D110" t="s">
        <v>3786</v>
      </c>
      <c r="E110" t="s">
        <v>3787</v>
      </c>
      <c r="F110" t="s">
        <v>3689</v>
      </c>
      <c r="G110" t="s">
        <v>3689</v>
      </c>
      <c r="H110" t="s">
        <v>10</v>
      </c>
      <c r="I110" t="s">
        <v>10</v>
      </c>
      <c r="J110" t="s">
        <v>10</v>
      </c>
      <c r="K110" t="s">
        <v>10</v>
      </c>
      <c r="L110" t="s">
        <v>525</v>
      </c>
      <c r="M110" t="s">
        <v>3399</v>
      </c>
      <c r="N110" t="s">
        <v>10</v>
      </c>
      <c r="O110" t="s">
        <v>535</v>
      </c>
      <c r="P110">
        <v>153</v>
      </c>
      <c r="Q110" t="s">
        <v>530</v>
      </c>
      <c r="R110" t="s">
        <v>540</v>
      </c>
      <c r="S110" t="s">
        <v>6525</v>
      </c>
      <c r="T110">
        <v>45</v>
      </c>
      <c r="U110">
        <v>9047</v>
      </c>
      <c r="V110" t="s">
        <v>531</v>
      </c>
      <c r="Z110" s="5" t="s">
        <v>10</v>
      </c>
      <c r="AA110" t="s">
        <v>10</v>
      </c>
      <c r="AB110" t="s">
        <v>10</v>
      </c>
      <c r="AC110" t="s">
        <v>10</v>
      </c>
      <c r="AD110" t="s">
        <v>10</v>
      </c>
      <c r="AI110" t="s">
        <v>10</v>
      </c>
    </row>
    <row r="111" spans="1:282" x14ac:dyDescent="0.25">
      <c r="A111">
        <v>400131</v>
      </c>
      <c r="B111" t="s">
        <v>3788</v>
      </c>
      <c r="C111" t="s">
        <v>3789</v>
      </c>
      <c r="D111" t="s">
        <v>3790</v>
      </c>
      <c r="E111" t="s">
        <v>3791</v>
      </c>
      <c r="F111" t="s">
        <v>3689</v>
      </c>
      <c r="G111" t="s">
        <v>3689</v>
      </c>
      <c r="H111" t="s">
        <v>10</v>
      </c>
      <c r="I111" t="s">
        <v>10</v>
      </c>
      <c r="J111" t="s">
        <v>10</v>
      </c>
      <c r="K111" t="s">
        <v>10</v>
      </c>
      <c r="L111" t="s">
        <v>525</v>
      </c>
      <c r="M111" t="s">
        <v>3399</v>
      </c>
      <c r="N111" t="s">
        <v>10</v>
      </c>
      <c r="O111" t="s">
        <v>535</v>
      </c>
      <c r="P111">
        <v>134</v>
      </c>
      <c r="Q111" t="s">
        <v>539</v>
      </c>
      <c r="R111" t="s">
        <v>542</v>
      </c>
      <c r="S111" t="s">
        <v>6525</v>
      </c>
      <c r="T111">
        <v>34</v>
      </c>
      <c r="U111">
        <v>9601</v>
      </c>
      <c r="V111" t="s">
        <v>531</v>
      </c>
      <c r="Z111" s="5" t="s">
        <v>10</v>
      </c>
      <c r="AA111" t="s">
        <v>10</v>
      </c>
      <c r="AB111" t="s">
        <v>10</v>
      </c>
      <c r="AC111" t="s">
        <v>10</v>
      </c>
      <c r="AD111" t="s">
        <v>10</v>
      </c>
      <c r="AI111" t="s">
        <v>10</v>
      </c>
    </row>
    <row r="112" spans="1:282" x14ac:dyDescent="0.25">
      <c r="A112">
        <v>400132</v>
      </c>
      <c r="B112" t="s">
        <v>3792</v>
      </c>
      <c r="C112" t="s">
        <v>3793</v>
      </c>
      <c r="D112" t="s">
        <v>3794</v>
      </c>
      <c r="E112" t="s">
        <v>3795</v>
      </c>
      <c r="F112" t="s">
        <v>3689</v>
      </c>
      <c r="G112" t="s">
        <v>3689</v>
      </c>
      <c r="H112" t="s">
        <v>10</v>
      </c>
      <c r="I112" t="s">
        <v>10</v>
      </c>
      <c r="J112" t="s">
        <v>10</v>
      </c>
      <c r="K112" t="s">
        <v>10</v>
      </c>
      <c r="L112" t="s">
        <v>525</v>
      </c>
      <c r="M112" t="s">
        <v>3399</v>
      </c>
      <c r="N112" t="s">
        <v>10</v>
      </c>
      <c r="O112" t="s">
        <v>535</v>
      </c>
      <c r="P112">
        <v>69</v>
      </c>
      <c r="Q112" t="s">
        <v>541</v>
      </c>
      <c r="R112" t="s">
        <v>3417</v>
      </c>
      <c r="S112" t="s">
        <v>6525</v>
      </c>
      <c r="T112">
        <v>32</v>
      </c>
      <c r="U112">
        <v>9049</v>
      </c>
      <c r="V112" t="s">
        <v>531</v>
      </c>
      <c r="Z112" s="5" t="s">
        <v>10</v>
      </c>
      <c r="AA112" t="s">
        <v>10</v>
      </c>
      <c r="AB112" t="s">
        <v>10</v>
      </c>
      <c r="AC112" t="s">
        <v>10</v>
      </c>
      <c r="AD112" t="s">
        <v>10</v>
      </c>
      <c r="AI112" t="s">
        <v>10</v>
      </c>
    </row>
    <row r="113" spans="1:282" x14ac:dyDescent="0.25">
      <c r="A113">
        <v>400133</v>
      </c>
      <c r="B113" t="s">
        <v>3796</v>
      </c>
      <c r="C113" t="s">
        <v>3797</v>
      </c>
      <c r="D113" t="s">
        <v>3798</v>
      </c>
      <c r="E113" t="s">
        <v>3799</v>
      </c>
      <c r="F113" t="s">
        <v>3689</v>
      </c>
      <c r="G113" t="s">
        <v>3689</v>
      </c>
      <c r="H113" t="s">
        <v>10</v>
      </c>
      <c r="I113" t="s">
        <v>10</v>
      </c>
      <c r="J113" t="s">
        <v>10</v>
      </c>
      <c r="K113" t="s">
        <v>10</v>
      </c>
      <c r="L113" t="s">
        <v>525</v>
      </c>
      <c r="M113" t="s">
        <v>3399</v>
      </c>
      <c r="N113" t="s">
        <v>10</v>
      </c>
      <c r="O113" t="s">
        <v>535</v>
      </c>
      <c r="P113">
        <v>182</v>
      </c>
      <c r="Q113" t="s">
        <v>530</v>
      </c>
      <c r="R113" t="s">
        <v>540</v>
      </c>
      <c r="S113" t="s">
        <v>6525</v>
      </c>
      <c r="T113">
        <v>38</v>
      </c>
      <c r="U113">
        <v>9602</v>
      </c>
      <c r="V113" t="s">
        <v>531</v>
      </c>
      <c r="W113">
        <v>8</v>
      </c>
      <c r="X113">
        <v>198</v>
      </c>
      <c r="Y113">
        <v>4</v>
      </c>
      <c r="Z113" s="5" t="s">
        <v>3800</v>
      </c>
      <c r="AA113" t="s">
        <v>535</v>
      </c>
      <c r="AB113" t="s">
        <v>534</v>
      </c>
      <c r="AC113" t="s">
        <v>533</v>
      </c>
      <c r="AD113" t="s">
        <v>534</v>
      </c>
      <c r="AE113">
        <v>89.6</v>
      </c>
      <c r="AF113">
        <v>63.9</v>
      </c>
      <c r="AG113">
        <v>88.1</v>
      </c>
      <c r="AH113">
        <v>0.4</v>
      </c>
      <c r="AI113" t="s">
        <v>3410</v>
      </c>
      <c r="AJ113">
        <v>8</v>
      </c>
      <c r="AK113">
        <v>2</v>
      </c>
      <c r="AL113">
        <v>5</v>
      </c>
      <c r="AN113">
        <v>1</v>
      </c>
      <c r="AS113">
        <v>8</v>
      </c>
      <c r="AT113">
        <v>0</v>
      </c>
      <c r="AU113">
        <v>0</v>
      </c>
      <c r="AV113">
        <v>0</v>
      </c>
      <c r="AW113">
        <v>0</v>
      </c>
      <c r="AX113">
        <v>0.13</v>
      </c>
      <c r="AY113">
        <v>0.13</v>
      </c>
      <c r="AZ113">
        <v>0</v>
      </c>
      <c r="BA113">
        <v>0</v>
      </c>
      <c r="BB113">
        <v>0</v>
      </c>
      <c r="BC113">
        <v>0</v>
      </c>
      <c r="BD113">
        <v>0.13</v>
      </c>
      <c r="BE113">
        <v>0.25</v>
      </c>
      <c r="BF113">
        <v>0</v>
      </c>
      <c r="BG113">
        <v>0</v>
      </c>
      <c r="BH113">
        <v>0.13</v>
      </c>
      <c r="BI113">
        <v>0</v>
      </c>
      <c r="BJ113">
        <v>0.13</v>
      </c>
      <c r="BK113">
        <v>0.38</v>
      </c>
      <c r="BL113">
        <v>0.13</v>
      </c>
      <c r="BM113">
        <v>0</v>
      </c>
      <c r="BN113">
        <v>0</v>
      </c>
      <c r="BO113">
        <v>0</v>
      </c>
      <c r="BP113">
        <v>0.13</v>
      </c>
      <c r="BQ113">
        <v>0.13</v>
      </c>
      <c r="BR113">
        <v>0.88</v>
      </c>
      <c r="BS113">
        <v>1</v>
      </c>
      <c r="BT113">
        <v>0.88</v>
      </c>
      <c r="BU113">
        <v>1</v>
      </c>
      <c r="BV113">
        <v>0.5</v>
      </c>
      <c r="BW113">
        <v>0.13</v>
      </c>
      <c r="BX113">
        <v>4</v>
      </c>
      <c r="BY113">
        <v>4</v>
      </c>
      <c r="BZ113">
        <v>3.88</v>
      </c>
      <c r="CA113">
        <v>4</v>
      </c>
      <c r="CB113">
        <v>3.14</v>
      </c>
      <c r="CC113">
        <v>2.57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0.25</v>
      </c>
      <c r="CK113">
        <v>0.13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0.13</v>
      </c>
      <c r="CS113">
        <v>0.25</v>
      </c>
      <c r="CT113">
        <v>0.25</v>
      </c>
      <c r="CU113">
        <v>0.25</v>
      </c>
      <c r="CV113">
        <v>3.88</v>
      </c>
      <c r="CW113">
        <v>3.88</v>
      </c>
      <c r="CX113">
        <v>3.88</v>
      </c>
      <c r="CY113">
        <v>3.88</v>
      </c>
      <c r="CZ113">
        <v>3.88</v>
      </c>
      <c r="DA113">
        <v>3.63</v>
      </c>
      <c r="DB113">
        <v>2.5</v>
      </c>
      <c r="DC113">
        <v>2.88</v>
      </c>
      <c r="DD113">
        <v>3.13</v>
      </c>
      <c r="DE113">
        <v>0.13</v>
      </c>
      <c r="DF113">
        <v>0.13</v>
      </c>
      <c r="DG113">
        <v>0.13</v>
      </c>
      <c r="DH113">
        <v>0.13</v>
      </c>
      <c r="DI113">
        <v>0.13</v>
      </c>
      <c r="DJ113">
        <v>0.13</v>
      </c>
      <c r="DK113">
        <v>0.25</v>
      </c>
      <c r="DL113">
        <v>0.25</v>
      </c>
      <c r="DM113">
        <v>0.38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0.88</v>
      </c>
      <c r="DX113">
        <v>0.88</v>
      </c>
      <c r="DY113">
        <v>0.88</v>
      </c>
      <c r="DZ113">
        <v>0.88</v>
      </c>
      <c r="EA113">
        <v>0.88</v>
      </c>
      <c r="EB113">
        <v>0.75</v>
      </c>
      <c r="EC113">
        <v>0.25</v>
      </c>
      <c r="ED113">
        <v>0.38</v>
      </c>
      <c r="EE113">
        <v>0.38</v>
      </c>
      <c r="EF113">
        <v>1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0.13</v>
      </c>
      <c r="EU113">
        <v>0.25</v>
      </c>
      <c r="EV113">
        <v>0</v>
      </c>
      <c r="EW113">
        <v>0.13</v>
      </c>
      <c r="EX113">
        <v>0</v>
      </c>
      <c r="EY113">
        <v>0.25</v>
      </c>
      <c r="EZ113">
        <v>0.13</v>
      </c>
      <c r="FA113">
        <v>0.25</v>
      </c>
      <c r="FB113">
        <v>0.25</v>
      </c>
      <c r="FC113">
        <v>0.25</v>
      </c>
      <c r="FD113">
        <v>0.25</v>
      </c>
      <c r="FE113">
        <v>0.25</v>
      </c>
      <c r="FF113">
        <v>0.38</v>
      </c>
      <c r="FG113">
        <v>0</v>
      </c>
      <c r="FH113">
        <v>0.75</v>
      </c>
      <c r="FI113">
        <v>0.88</v>
      </c>
      <c r="FJ113">
        <v>0.75</v>
      </c>
      <c r="FK113">
        <v>0.75</v>
      </c>
      <c r="FL113">
        <v>0.63</v>
      </c>
      <c r="FM113">
        <v>0.25</v>
      </c>
      <c r="FN113">
        <v>0.63</v>
      </c>
      <c r="FO113">
        <v>0.5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0.25</v>
      </c>
      <c r="FW113">
        <v>0.13</v>
      </c>
      <c r="FX113">
        <v>0</v>
      </c>
      <c r="FY113">
        <v>1</v>
      </c>
      <c r="FZ113">
        <v>3.75</v>
      </c>
      <c r="GA113">
        <v>3.88</v>
      </c>
      <c r="GB113">
        <v>3.75</v>
      </c>
      <c r="GC113">
        <v>3.75</v>
      </c>
      <c r="GD113">
        <v>3.5</v>
      </c>
      <c r="GE113">
        <v>3</v>
      </c>
      <c r="GF113">
        <v>3.71</v>
      </c>
      <c r="GG113">
        <v>3.38</v>
      </c>
      <c r="GH113">
        <v>9.1300000000000008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0.13</v>
      </c>
      <c r="GP113">
        <v>0.13</v>
      </c>
      <c r="GQ113">
        <v>0.25</v>
      </c>
      <c r="GR113">
        <v>0.5</v>
      </c>
      <c r="GS113">
        <v>0</v>
      </c>
      <c r="GT113">
        <v>0.63</v>
      </c>
      <c r="GU113">
        <v>0.38</v>
      </c>
      <c r="GV113">
        <v>0.13</v>
      </c>
      <c r="GW113">
        <v>0</v>
      </c>
      <c r="GX113">
        <v>0.25</v>
      </c>
      <c r="GY113">
        <v>0.13</v>
      </c>
      <c r="GZ113">
        <v>0</v>
      </c>
      <c r="HA113">
        <v>0.125</v>
      </c>
      <c r="HB113">
        <v>0.63</v>
      </c>
      <c r="HC113">
        <v>0</v>
      </c>
      <c r="HD113">
        <v>0</v>
      </c>
      <c r="HE113">
        <v>0</v>
      </c>
      <c r="HF113">
        <v>0.38</v>
      </c>
      <c r="HG113">
        <v>0.25</v>
      </c>
      <c r="HH113">
        <v>0.13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0.13</v>
      </c>
      <c r="HQ113">
        <v>0.13</v>
      </c>
      <c r="HR113">
        <v>0</v>
      </c>
      <c r="HS113">
        <v>0.25</v>
      </c>
      <c r="HT113">
        <v>0.13</v>
      </c>
      <c r="HU113">
        <v>0.5</v>
      </c>
      <c r="HV113">
        <v>0.38</v>
      </c>
      <c r="HW113">
        <v>0.13</v>
      </c>
      <c r="HX113">
        <v>0.38</v>
      </c>
      <c r="HY113">
        <v>0.38</v>
      </c>
      <c r="HZ113">
        <v>0.63</v>
      </c>
      <c r="IA113">
        <v>0.38</v>
      </c>
      <c r="IB113">
        <v>0.25</v>
      </c>
      <c r="IC113">
        <v>0.25</v>
      </c>
      <c r="ID113">
        <v>0.25</v>
      </c>
      <c r="IE113">
        <v>0.13</v>
      </c>
      <c r="IF113">
        <v>0.125</v>
      </c>
      <c r="IG113">
        <v>0</v>
      </c>
      <c r="IH113">
        <v>0</v>
      </c>
      <c r="II113">
        <v>0.13</v>
      </c>
      <c r="IJ113">
        <v>0.13</v>
      </c>
      <c r="IK113">
        <v>0</v>
      </c>
      <c r="IL113">
        <v>0</v>
      </c>
      <c r="IM113">
        <v>0.13</v>
      </c>
      <c r="IN113">
        <v>0.25</v>
      </c>
      <c r="IO113">
        <v>0.38</v>
      </c>
      <c r="IP113">
        <v>0.25</v>
      </c>
      <c r="IQ113">
        <v>0.25</v>
      </c>
      <c r="IR113">
        <v>0.13</v>
      </c>
      <c r="IS113">
        <v>0.13</v>
      </c>
      <c r="IT113">
        <v>1</v>
      </c>
      <c r="IU113">
        <v>1</v>
      </c>
      <c r="IV113">
        <v>0</v>
      </c>
      <c r="IW113">
        <v>0.13</v>
      </c>
      <c r="IX113">
        <v>0.38</v>
      </c>
      <c r="IY113">
        <v>0</v>
      </c>
      <c r="IZ113">
        <v>0</v>
      </c>
      <c r="JA113">
        <v>0.25</v>
      </c>
      <c r="JB113">
        <v>0.38</v>
      </c>
      <c r="JC113">
        <v>0.13</v>
      </c>
      <c r="JD113">
        <v>0</v>
      </c>
      <c r="JE113">
        <v>0</v>
      </c>
      <c r="JF113">
        <v>0.5</v>
      </c>
      <c r="JG113">
        <v>0.38</v>
      </c>
      <c r="JH113">
        <v>0.25</v>
      </c>
      <c r="JI113">
        <v>0</v>
      </c>
      <c r="JJ113">
        <v>0</v>
      </c>
      <c r="JK113">
        <v>0.25</v>
      </c>
      <c r="JL113">
        <v>0.13</v>
      </c>
      <c r="JM113">
        <v>0.13</v>
      </c>
      <c r="JN113">
        <v>0</v>
      </c>
      <c r="JO113">
        <v>0</v>
      </c>
      <c r="JP113">
        <v>0</v>
      </c>
      <c r="JQ113">
        <v>0</v>
      </c>
      <c r="JR113">
        <v>2.57</v>
      </c>
      <c r="JS113">
        <v>1</v>
      </c>
      <c r="JT113">
        <v>1</v>
      </c>
      <c r="JU113">
        <v>3</v>
      </c>
      <c r="JV113">
        <v>2.5</v>
      </c>
    </row>
    <row r="114" spans="1:282" x14ac:dyDescent="0.25">
      <c r="A114">
        <v>400134</v>
      </c>
      <c r="B114" t="s">
        <v>3801</v>
      </c>
      <c r="C114" t="s">
        <v>3802</v>
      </c>
      <c r="D114" t="s">
        <v>3803</v>
      </c>
      <c r="E114" t="s">
        <v>10</v>
      </c>
      <c r="F114" t="s">
        <v>3689</v>
      </c>
      <c r="G114" t="s">
        <v>3689</v>
      </c>
      <c r="H114" t="s">
        <v>10</v>
      </c>
      <c r="I114" t="s">
        <v>10</v>
      </c>
      <c r="J114" t="s">
        <v>10</v>
      </c>
      <c r="K114" t="s">
        <v>10</v>
      </c>
      <c r="L114" t="s">
        <v>525</v>
      </c>
      <c r="M114" t="s">
        <v>3399</v>
      </c>
      <c r="N114" t="s">
        <v>10</v>
      </c>
      <c r="O114" t="s">
        <v>535</v>
      </c>
      <c r="P114">
        <v>177</v>
      </c>
      <c r="Q114" t="s">
        <v>539</v>
      </c>
      <c r="R114" t="s">
        <v>542</v>
      </c>
      <c r="S114" t="s">
        <v>6525</v>
      </c>
      <c r="T114">
        <v>39</v>
      </c>
      <c r="U114">
        <v>9051</v>
      </c>
      <c r="V114" t="s">
        <v>531</v>
      </c>
      <c r="Z114" s="5" t="s">
        <v>10</v>
      </c>
      <c r="AA114" t="s">
        <v>10</v>
      </c>
      <c r="AB114" t="s">
        <v>10</v>
      </c>
      <c r="AC114" t="s">
        <v>10</v>
      </c>
      <c r="AD114" t="s">
        <v>10</v>
      </c>
      <c r="AI114" t="s">
        <v>10</v>
      </c>
    </row>
    <row r="115" spans="1:282" x14ac:dyDescent="0.25">
      <c r="A115">
        <v>400135</v>
      </c>
      <c r="B115" t="s">
        <v>3804</v>
      </c>
      <c r="C115" t="s">
        <v>3805</v>
      </c>
      <c r="D115" t="s">
        <v>3806</v>
      </c>
      <c r="E115" t="s">
        <v>10</v>
      </c>
      <c r="F115" t="s">
        <v>3689</v>
      </c>
      <c r="G115" t="s">
        <v>3689</v>
      </c>
      <c r="H115" t="s">
        <v>10</v>
      </c>
      <c r="I115" t="s">
        <v>10</v>
      </c>
      <c r="J115" t="s">
        <v>10</v>
      </c>
      <c r="K115" t="s">
        <v>10</v>
      </c>
      <c r="L115" t="s">
        <v>525</v>
      </c>
      <c r="M115" t="s">
        <v>3399</v>
      </c>
      <c r="N115" t="s">
        <v>10</v>
      </c>
      <c r="O115" t="s">
        <v>535</v>
      </c>
      <c r="P115">
        <v>145</v>
      </c>
      <c r="Q115" t="s">
        <v>539</v>
      </c>
      <c r="R115" t="s">
        <v>542</v>
      </c>
      <c r="S115" t="s">
        <v>6525</v>
      </c>
      <c r="T115">
        <v>39</v>
      </c>
      <c r="U115">
        <v>9052</v>
      </c>
      <c r="V115" t="s">
        <v>531</v>
      </c>
      <c r="Z115" s="5" t="s">
        <v>10</v>
      </c>
      <c r="AA115" t="s">
        <v>10</v>
      </c>
      <c r="AB115" t="s">
        <v>10</v>
      </c>
      <c r="AC115" t="s">
        <v>10</v>
      </c>
      <c r="AD115" t="s">
        <v>10</v>
      </c>
      <c r="AI115" t="s">
        <v>10</v>
      </c>
    </row>
    <row r="116" spans="1:282" x14ac:dyDescent="0.25">
      <c r="A116">
        <v>400136</v>
      </c>
      <c r="B116" t="s">
        <v>3807</v>
      </c>
      <c r="C116" t="s">
        <v>3808</v>
      </c>
      <c r="D116" t="s">
        <v>3809</v>
      </c>
      <c r="E116" t="s">
        <v>3810</v>
      </c>
      <c r="F116" t="s">
        <v>3689</v>
      </c>
      <c r="G116" t="s">
        <v>3689</v>
      </c>
      <c r="H116" t="s">
        <v>10</v>
      </c>
      <c r="I116" t="s">
        <v>10</v>
      </c>
      <c r="J116" t="s">
        <v>10</v>
      </c>
      <c r="K116" t="s">
        <v>10</v>
      </c>
      <c r="L116" t="s">
        <v>525</v>
      </c>
      <c r="M116" t="s">
        <v>3399</v>
      </c>
      <c r="N116" t="s">
        <v>10</v>
      </c>
      <c r="O116" t="s">
        <v>535</v>
      </c>
      <c r="P116">
        <v>114</v>
      </c>
      <c r="Q116" t="s">
        <v>566</v>
      </c>
      <c r="R116" t="s">
        <v>586</v>
      </c>
      <c r="S116" t="s">
        <v>6525</v>
      </c>
      <c r="T116">
        <v>48</v>
      </c>
      <c r="U116">
        <v>9053</v>
      </c>
      <c r="V116" t="s">
        <v>531</v>
      </c>
      <c r="Z116" s="5" t="s">
        <v>10</v>
      </c>
      <c r="AA116" t="s">
        <v>10</v>
      </c>
      <c r="AB116" t="s">
        <v>10</v>
      </c>
      <c r="AC116" t="s">
        <v>10</v>
      </c>
      <c r="AD116" t="s">
        <v>10</v>
      </c>
      <c r="AI116" t="s">
        <v>10</v>
      </c>
    </row>
    <row r="117" spans="1:282" x14ac:dyDescent="0.25">
      <c r="A117">
        <v>400137</v>
      </c>
      <c r="B117" t="s">
        <v>3811</v>
      </c>
      <c r="C117" t="s">
        <v>3812</v>
      </c>
      <c r="D117" t="s">
        <v>3813</v>
      </c>
      <c r="E117" t="s">
        <v>3814</v>
      </c>
      <c r="F117" t="s">
        <v>3689</v>
      </c>
      <c r="G117" t="s">
        <v>3689</v>
      </c>
      <c r="H117" t="s">
        <v>10</v>
      </c>
      <c r="I117" t="s">
        <v>10</v>
      </c>
      <c r="J117" t="s">
        <v>10</v>
      </c>
      <c r="K117" t="s">
        <v>10</v>
      </c>
      <c r="L117" t="s">
        <v>525</v>
      </c>
      <c r="M117" t="s">
        <v>3399</v>
      </c>
      <c r="N117" t="s">
        <v>10</v>
      </c>
      <c r="O117" t="s">
        <v>535</v>
      </c>
      <c r="P117">
        <v>130</v>
      </c>
      <c r="Q117" t="s">
        <v>537</v>
      </c>
      <c r="R117" t="s">
        <v>536</v>
      </c>
      <c r="S117" t="s">
        <v>6525</v>
      </c>
      <c r="T117">
        <v>42</v>
      </c>
      <c r="U117">
        <v>9054</v>
      </c>
      <c r="V117" t="s">
        <v>531</v>
      </c>
      <c r="Z117" s="5" t="s">
        <v>10</v>
      </c>
      <c r="AA117" t="s">
        <v>10</v>
      </c>
      <c r="AB117" t="s">
        <v>10</v>
      </c>
      <c r="AC117" t="s">
        <v>10</v>
      </c>
      <c r="AD117" t="s">
        <v>10</v>
      </c>
      <c r="AI117" t="s">
        <v>10</v>
      </c>
    </row>
    <row r="118" spans="1:282" x14ac:dyDescent="0.25">
      <c r="A118">
        <v>400139</v>
      </c>
      <c r="B118" t="s">
        <v>3815</v>
      </c>
      <c r="C118" t="s">
        <v>3816</v>
      </c>
      <c r="D118" t="s">
        <v>3817</v>
      </c>
      <c r="E118" t="s">
        <v>3818</v>
      </c>
      <c r="F118" t="s">
        <v>3689</v>
      </c>
      <c r="G118" t="s">
        <v>3689</v>
      </c>
      <c r="H118" t="s">
        <v>10</v>
      </c>
      <c r="I118" t="s">
        <v>10</v>
      </c>
      <c r="J118" t="s">
        <v>10</v>
      </c>
      <c r="K118" t="s">
        <v>10</v>
      </c>
      <c r="L118" t="s">
        <v>525</v>
      </c>
      <c r="M118" t="s">
        <v>3399</v>
      </c>
      <c r="N118" t="s">
        <v>10</v>
      </c>
      <c r="O118" t="s">
        <v>535</v>
      </c>
      <c r="P118">
        <v>225</v>
      </c>
      <c r="Q118" t="s">
        <v>537</v>
      </c>
      <c r="R118" t="s">
        <v>536</v>
      </c>
      <c r="S118" t="s">
        <v>6525</v>
      </c>
      <c r="T118">
        <v>47</v>
      </c>
      <c r="U118">
        <v>9056</v>
      </c>
      <c r="V118" t="s">
        <v>651</v>
      </c>
      <c r="Z118" s="5" t="s">
        <v>10</v>
      </c>
      <c r="AA118" t="s">
        <v>10</v>
      </c>
      <c r="AB118" t="s">
        <v>10</v>
      </c>
      <c r="AC118" t="s">
        <v>10</v>
      </c>
      <c r="AD118" t="s">
        <v>10</v>
      </c>
      <c r="AI118" t="s">
        <v>10</v>
      </c>
    </row>
    <row r="119" spans="1:282" x14ac:dyDescent="0.25">
      <c r="A119">
        <v>400140</v>
      </c>
      <c r="B119" t="s">
        <v>3819</v>
      </c>
      <c r="C119" t="s">
        <v>3820</v>
      </c>
      <c r="D119" t="s">
        <v>3821</v>
      </c>
      <c r="E119" t="s">
        <v>3822</v>
      </c>
      <c r="F119" t="s">
        <v>3689</v>
      </c>
      <c r="G119" t="s">
        <v>3689</v>
      </c>
      <c r="H119" t="s">
        <v>10</v>
      </c>
      <c r="I119" t="s">
        <v>10</v>
      </c>
      <c r="J119" t="s">
        <v>10</v>
      </c>
      <c r="K119" t="s">
        <v>10</v>
      </c>
      <c r="L119" t="s">
        <v>525</v>
      </c>
      <c r="M119" t="s">
        <v>3399</v>
      </c>
      <c r="N119" t="s">
        <v>10</v>
      </c>
      <c r="O119" t="s">
        <v>535</v>
      </c>
      <c r="Q119" t="s">
        <v>539</v>
      </c>
      <c r="R119" t="s">
        <v>542</v>
      </c>
      <c r="S119" t="s">
        <v>6525</v>
      </c>
      <c r="T119">
        <v>37</v>
      </c>
      <c r="U119">
        <v>9057</v>
      </c>
      <c r="V119" t="s">
        <v>531</v>
      </c>
      <c r="Z119" s="5" t="s">
        <v>10</v>
      </c>
      <c r="AA119" t="s">
        <v>10</v>
      </c>
      <c r="AB119" t="s">
        <v>10</v>
      </c>
      <c r="AC119" t="s">
        <v>10</v>
      </c>
      <c r="AD119" t="s">
        <v>10</v>
      </c>
      <c r="AI119" t="s">
        <v>10</v>
      </c>
    </row>
    <row r="120" spans="1:282" x14ac:dyDescent="0.25">
      <c r="A120">
        <v>400141</v>
      </c>
      <c r="B120" t="s">
        <v>3823</v>
      </c>
      <c r="C120" t="s">
        <v>3824</v>
      </c>
      <c r="D120" t="s">
        <v>3825</v>
      </c>
      <c r="E120" t="s">
        <v>3826</v>
      </c>
      <c r="F120" t="s">
        <v>3689</v>
      </c>
      <c r="G120" t="s">
        <v>3689</v>
      </c>
      <c r="H120" t="s">
        <v>10</v>
      </c>
      <c r="I120" t="s">
        <v>10</v>
      </c>
      <c r="J120" t="s">
        <v>10</v>
      </c>
      <c r="K120" t="s">
        <v>10</v>
      </c>
      <c r="L120" t="s">
        <v>525</v>
      </c>
      <c r="M120" t="s">
        <v>3399</v>
      </c>
      <c r="N120" t="s">
        <v>10</v>
      </c>
      <c r="O120" t="s">
        <v>535</v>
      </c>
      <c r="P120">
        <v>151</v>
      </c>
      <c r="Q120" t="s">
        <v>541</v>
      </c>
      <c r="R120" t="s">
        <v>3417</v>
      </c>
      <c r="S120" t="s">
        <v>6525</v>
      </c>
      <c r="T120">
        <v>32</v>
      </c>
      <c r="U120">
        <v>9058</v>
      </c>
      <c r="V120" t="s">
        <v>531</v>
      </c>
      <c r="W120">
        <v>27</v>
      </c>
      <c r="X120">
        <v>170</v>
      </c>
      <c r="Y120">
        <v>16</v>
      </c>
      <c r="Z120" s="5" t="s">
        <v>3827</v>
      </c>
      <c r="AA120" t="s">
        <v>535</v>
      </c>
      <c r="AB120" t="s">
        <v>533</v>
      </c>
      <c r="AC120" t="s">
        <v>564</v>
      </c>
      <c r="AD120" t="s">
        <v>564</v>
      </c>
      <c r="AE120">
        <v>63.2</v>
      </c>
      <c r="AF120">
        <v>45</v>
      </c>
      <c r="AG120">
        <v>57</v>
      </c>
      <c r="AH120">
        <v>1.6</v>
      </c>
      <c r="AI120" t="s">
        <v>3410</v>
      </c>
      <c r="AJ120">
        <v>28</v>
      </c>
      <c r="AK120">
        <v>5</v>
      </c>
      <c r="AL120">
        <v>9</v>
      </c>
      <c r="AN120">
        <v>13</v>
      </c>
      <c r="AO120">
        <v>1</v>
      </c>
      <c r="AR120">
        <v>1</v>
      </c>
      <c r="AS120">
        <v>28</v>
      </c>
      <c r="AT120">
        <v>0</v>
      </c>
      <c r="AU120">
        <v>0</v>
      </c>
      <c r="AV120">
        <v>0</v>
      </c>
      <c r="AW120">
        <v>0.04</v>
      </c>
      <c r="AX120">
        <v>0.04</v>
      </c>
      <c r="AY120">
        <v>0.11</v>
      </c>
      <c r="AZ120">
        <v>0</v>
      </c>
      <c r="BA120">
        <v>0</v>
      </c>
      <c r="BB120">
        <v>0</v>
      </c>
      <c r="BC120">
        <v>7.0000000000000007E-2</v>
      </c>
      <c r="BD120">
        <v>0.14000000000000001</v>
      </c>
      <c r="BE120">
        <v>0.28999999999999998</v>
      </c>
      <c r="BF120">
        <v>0.28999999999999998</v>
      </c>
      <c r="BG120">
        <v>0.25</v>
      </c>
      <c r="BH120">
        <v>0.54</v>
      </c>
      <c r="BI120">
        <v>7.0000000000000007E-2</v>
      </c>
      <c r="BJ120">
        <v>0.36</v>
      </c>
      <c r="BK120">
        <v>0.32</v>
      </c>
      <c r="BL120">
        <v>0.04</v>
      </c>
      <c r="BM120">
        <v>0.04</v>
      </c>
      <c r="BN120">
        <v>0.04</v>
      </c>
      <c r="BO120">
        <v>0</v>
      </c>
      <c r="BP120">
        <v>0</v>
      </c>
      <c r="BQ120">
        <v>0</v>
      </c>
      <c r="BR120">
        <v>0.68</v>
      </c>
      <c r="BS120">
        <v>0.71</v>
      </c>
      <c r="BT120">
        <v>0.43</v>
      </c>
      <c r="BU120">
        <v>0.82</v>
      </c>
      <c r="BV120">
        <v>0.46</v>
      </c>
      <c r="BW120">
        <v>0.28999999999999998</v>
      </c>
      <c r="BX120">
        <v>3.7</v>
      </c>
      <c r="BY120">
        <v>3.74</v>
      </c>
      <c r="BZ120">
        <v>3.44</v>
      </c>
      <c r="CA120">
        <v>3.68</v>
      </c>
      <c r="CB120">
        <v>3.25</v>
      </c>
      <c r="CC120">
        <v>2.79</v>
      </c>
      <c r="CD120">
        <v>3.5999999999999997E-2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0.11</v>
      </c>
      <c r="CK120">
        <v>0.14000000000000001</v>
      </c>
      <c r="CL120">
        <v>0.11</v>
      </c>
      <c r="CM120">
        <v>0.04</v>
      </c>
      <c r="CN120">
        <v>0</v>
      </c>
      <c r="CO120">
        <v>0</v>
      </c>
      <c r="CP120">
        <v>0.04</v>
      </c>
      <c r="CQ120">
        <v>0</v>
      </c>
      <c r="CR120">
        <v>0.11</v>
      </c>
      <c r="CS120">
        <v>0.14000000000000001</v>
      </c>
      <c r="CT120">
        <v>0.32</v>
      </c>
      <c r="CU120">
        <v>0.32</v>
      </c>
      <c r="CV120">
        <v>3.54</v>
      </c>
      <c r="CW120">
        <v>3.75</v>
      </c>
      <c r="CX120">
        <v>3.57</v>
      </c>
      <c r="CY120">
        <v>3.56</v>
      </c>
      <c r="CZ120">
        <v>3.68</v>
      </c>
      <c r="DA120">
        <v>3.37</v>
      </c>
      <c r="DB120">
        <v>3.04</v>
      </c>
      <c r="DC120">
        <v>2.74</v>
      </c>
      <c r="DD120">
        <v>2.78</v>
      </c>
      <c r="DE120">
        <v>0.28999999999999998</v>
      </c>
      <c r="DF120">
        <v>0.25</v>
      </c>
      <c r="DG120">
        <v>0.43</v>
      </c>
      <c r="DH120">
        <v>0.36</v>
      </c>
      <c r="DI120">
        <v>0.32</v>
      </c>
      <c r="DJ120">
        <v>0.39</v>
      </c>
      <c r="DK120">
        <v>0.32</v>
      </c>
      <c r="DL120">
        <v>0.14000000000000001</v>
      </c>
      <c r="DM120">
        <v>0.21</v>
      </c>
      <c r="DN120">
        <v>0</v>
      </c>
      <c r="DO120">
        <v>0</v>
      </c>
      <c r="DP120">
        <v>0</v>
      </c>
      <c r="DQ120">
        <v>0.04</v>
      </c>
      <c r="DR120">
        <v>0</v>
      </c>
      <c r="DS120">
        <v>0.04</v>
      </c>
      <c r="DT120">
        <v>0.04</v>
      </c>
      <c r="DU120">
        <v>0.04</v>
      </c>
      <c r="DV120">
        <v>0.04</v>
      </c>
      <c r="DW120">
        <v>0.64</v>
      </c>
      <c r="DX120">
        <v>0.75</v>
      </c>
      <c r="DY120">
        <v>0.56999999999999995</v>
      </c>
      <c r="DZ120">
        <v>0.56999999999999995</v>
      </c>
      <c r="EA120">
        <v>0.68</v>
      </c>
      <c r="EB120">
        <v>0.46</v>
      </c>
      <c r="EC120">
        <v>0.39</v>
      </c>
      <c r="ED120">
        <v>0.36</v>
      </c>
      <c r="EE120">
        <v>0.32</v>
      </c>
      <c r="EF120">
        <v>0.56999999999999995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7.0000000000000007E-2</v>
      </c>
      <c r="EM120">
        <v>0.04</v>
      </c>
      <c r="EN120">
        <v>0</v>
      </c>
      <c r="EO120">
        <v>0.11</v>
      </c>
      <c r="EP120">
        <v>0.14000000000000001</v>
      </c>
      <c r="EQ120">
        <v>7.0999999999999994E-2</v>
      </c>
      <c r="ER120">
        <v>0.14000000000000001</v>
      </c>
      <c r="ES120">
        <v>3.5999999999999997E-2</v>
      </c>
      <c r="ET120">
        <v>0.11</v>
      </c>
      <c r="EU120">
        <v>0.11</v>
      </c>
      <c r="EV120">
        <v>0</v>
      </c>
      <c r="EW120">
        <v>7.0000000000000007E-2</v>
      </c>
      <c r="EX120">
        <v>0.107</v>
      </c>
      <c r="EY120">
        <v>0.25</v>
      </c>
      <c r="EZ120">
        <v>0.36</v>
      </c>
      <c r="FA120">
        <v>0.46</v>
      </c>
      <c r="FB120">
        <v>0.36</v>
      </c>
      <c r="FC120">
        <v>0.43</v>
      </c>
      <c r="FD120">
        <v>0.36</v>
      </c>
      <c r="FE120">
        <v>0.36</v>
      </c>
      <c r="FF120">
        <v>0.39</v>
      </c>
      <c r="FG120">
        <v>0.14000000000000001</v>
      </c>
      <c r="FH120">
        <v>0.56999999999999995</v>
      </c>
      <c r="FI120">
        <v>0.54</v>
      </c>
      <c r="FJ120">
        <v>0.32</v>
      </c>
      <c r="FK120">
        <v>0.56999999999999995</v>
      </c>
      <c r="FL120">
        <v>0.39</v>
      </c>
      <c r="FM120">
        <v>0.39</v>
      </c>
      <c r="FN120">
        <v>0.54</v>
      </c>
      <c r="FO120">
        <v>0.46</v>
      </c>
      <c r="FP120">
        <v>7.0000000000000007E-2</v>
      </c>
      <c r="FQ120">
        <v>0.04</v>
      </c>
      <c r="FR120">
        <v>0.04</v>
      </c>
      <c r="FS120">
        <v>7.0000000000000007E-2</v>
      </c>
      <c r="FT120">
        <v>0.04</v>
      </c>
      <c r="FU120">
        <v>7.0000000000000007E-2</v>
      </c>
      <c r="FV120">
        <v>7.0000000000000007E-2</v>
      </c>
      <c r="FW120">
        <v>7.0000000000000007E-2</v>
      </c>
      <c r="FX120">
        <v>7.0000000000000007E-2</v>
      </c>
      <c r="FY120">
        <v>1.81</v>
      </c>
      <c r="FZ120">
        <v>3.44</v>
      </c>
      <c r="GA120">
        <v>3.48</v>
      </c>
      <c r="GB120">
        <v>3.19</v>
      </c>
      <c r="GC120">
        <v>3.56</v>
      </c>
      <c r="GD120">
        <v>3.31</v>
      </c>
      <c r="GE120">
        <v>3.15</v>
      </c>
      <c r="GF120">
        <v>3.5</v>
      </c>
      <c r="GG120">
        <v>3.42</v>
      </c>
      <c r="GH120">
        <v>8.68</v>
      </c>
      <c r="GI120">
        <v>0</v>
      </c>
      <c r="GJ120">
        <v>0</v>
      </c>
      <c r="GK120">
        <v>0</v>
      </c>
      <c r="GL120">
        <v>0</v>
      </c>
      <c r="GM120">
        <v>0.04</v>
      </c>
      <c r="GN120">
        <v>7.0000000000000007E-2</v>
      </c>
      <c r="GO120">
        <v>0.11</v>
      </c>
      <c r="GP120">
        <v>0.11</v>
      </c>
      <c r="GQ120">
        <v>0.18</v>
      </c>
      <c r="GR120">
        <v>0.39</v>
      </c>
      <c r="GS120">
        <v>0.11</v>
      </c>
      <c r="GT120">
        <v>0.56999999999999995</v>
      </c>
      <c r="GU120">
        <v>0.46</v>
      </c>
      <c r="GV120">
        <v>7.0000000000000007E-2</v>
      </c>
      <c r="GW120">
        <v>0.04</v>
      </c>
      <c r="GX120">
        <v>0.107</v>
      </c>
      <c r="GY120">
        <v>0.14000000000000001</v>
      </c>
      <c r="GZ120">
        <v>3.5999999999999997E-2</v>
      </c>
      <c r="HA120">
        <v>3.5999999999999997E-2</v>
      </c>
      <c r="HB120">
        <v>0.36</v>
      </c>
      <c r="HC120">
        <v>7.0000000000000007E-2</v>
      </c>
      <c r="HD120">
        <v>7.0000000000000007E-2</v>
      </c>
      <c r="HE120">
        <v>0.28999999999999998</v>
      </c>
      <c r="HF120">
        <v>0.28999999999999998</v>
      </c>
      <c r="HG120">
        <v>0.32</v>
      </c>
      <c r="HH120">
        <v>0.14000000000000001</v>
      </c>
      <c r="HI120">
        <v>0</v>
      </c>
      <c r="HJ120">
        <v>0</v>
      </c>
      <c r="HK120">
        <v>0</v>
      </c>
      <c r="HL120">
        <v>0.04</v>
      </c>
      <c r="HM120">
        <v>0.11</v>
      </c>
      <c r="HN120">
        <v>0</v>
      </c>
      <c r="HO120">
        <v>0.32</v>
      </c>
      <c r="HP120">
        <v>0.25</v>
      </c>
      <c r="HQ120">
        <v>0.21</v>
      </c>
      <c r="HR120">
        <v>0.25</v>
      </c>
      <c r="HS120">
        <v>0.28999999999999998</v>
      </c>
      <c r="HT120">
        <v>0.25</v>
      </c>
      <c r="HU120">
        <v>0.39</v>
      </c>
      <c r="HV120">
        <v>0.36</v>
      </c>
      <c r="HW120">
        <v>0.32</v>
      </c>
      <c r="HX120">
        <v>0.14000000000000001</v>
      </c>
      <c r="HY120">
        <v>0.18</v>
      </c>
      <c r="HZ120">
        <v>0.54</v>
      </c>
      <c r="IA120">
        <v>0.18</v>
      </c>
      <c r="IB120">
        <v>0.28999999999999998</v>
      </c>
      <c r="IC120">
        <v>0.32</v>
      </c>
      <c r="ID120">
        <v>0.32</v>
      </c>
      <c r="IE120">
        <v>0.28999999999999998</v>
      </c>
      <c r="IF120">
        <v>0.107</v>
      </c>
      <c r="IG120">
        <v>3.5999999999999997E-2</v>
      </c>
      <c r="IH120">
        <v>0.04</v>
      </c>
      <c r="II120">
        <v>7.0000000000000007E-2</v>
      </c>
      <c r="IJ120">
        <v>0.21</v>
      </c>
      <c r="IK120">
        <v>7.0999999999999994E-2</v>
      </c>
      <c r="IL120">
        <v>3.5999999999999997E-2</v>
      </c>
      <c r="IM120">
        <v>7.0000000000000007E-2</v>
      </c>
      <c r="IN120">
        <v>7.0000000000000007E-2</v>
      </c>
      <c r="IO120">
        <v>7.0000000000000007E-2</v>
      </c>
      <c r="IP120">
        <v>0.04</v>
      </c>
      <c r="IQ120">
        <v>7.0000000000000007E-2</v>
      </c>
      <c r="IR120">
        <v>7.0000000000000007E-2</v>
      </c>
      <c r="IS120">
        <v>0.21</v>
      </c>
      <c r="IT120">
        <v>0.89</v>
      </c>
      <c r="IU120">
        <v>0.79</v>
      </c>
      <c r="IV120">
        <v>0.04</v>
      </c>
      <c r="IW120">
        <v>0.28999999999999998</v>
      </c>
      <c r="IX120">
        <v>0.43</v>
      </c>
      <c r="IY120">
        <v>0.04</v>
      </c>
      <c r="IZ120">
        <v>0.14000000000000001</v>
      </c>
      <c r="JA120">
        <v>0.56999999999999995</v>
      </c>
      <c r="JB120">
        <v>0.46</v>
      </c>
      <c r="JC120">
        <v>0.18</v>
      </c>
      <c r="JD120">
        <v>0</v>
      </c>
      <c r="JE120">
        <v>0</v>
      </c>
      <c r="JF120">
        <v>0.21</v>
      </c>
      <c r="JG120">
        <v>0.14000000000000001</v>
      </c>
      <c r="JH120">
        <v>0.04</v>
      </c>
      <c r="JI120">
        <v>0</v>
      </c>
      <c r="JJ120">
        <v>0</v>
      </c>
      <c r="JK120">
        <v>0.11</v>
      </c>
      <c r="JL120">
        <v>0.04</v>
      </c>
      <c r="JM120">
        <v>0.14000000000000001</v>
      </c>
      <c r="JN120">
        <v>7.0000000000000007E-2</v>
      </c>
      <c r="JO120">
        <v>7.0000000000000007E-2</v>
      </c>
      <c r="JP120">
        <v>7.0000000000000007E-2</v>
      </c>
      <c r="JQ120">
        <v>7.0000000000000007E-2</v>
      </c>
      <c r="JR120">
        <v>2.04</v>
      </c>
      <c r="JS120">
        <v>1.04</v>
      </c>
      <c r="JT120">
        <v>1.1499999999999999</v>
      </c>
      <c r="JU120">
        <v>2.42</v>
      </c>
      <c r="JV120">
        <v>1.92</v>
      </c>
    </row>
    <row r="121" spans="1:282" x14ac:dyDescent="0.25">
      <c r="A121">
        <v>400142</v>
      </c>
      <c r="B121" t="s">
        <v>3828</v>
      </c>
      <c r="C121" t="s">
        <v>3829</v>
      </c>
      <c r="D121" t="s">
        <v>3830</v>
      </c>
      <c r="E121" t="s">
        <v>3831</v>
      </c>
      <c r="F121" t="s">
        <v>3689</v>
      </c>
      <c r="G121" t="s">
        <v>3689</v>
      </c>
      <c r="H121" t="s">
        <v>10</v>
      </c>
      <c r="I121" t="s">
        <v>10</v>
      </c>
      <c r="J121" t="s">
        <v>10</v>
      </c>
      <c r="K121" t="s">
        <v>10</v>
      </c>
      <c r="L121" t="s">
        <v>525</v>
      </c>
      <c r="M121" t="s">
        <v>3399</v>
      </c>
      <c r="N121" t="s">
        <v>10</v>
      </c>
      <c r="O121" t="s">
        <v>535</v>
      </c>
      <c r="P121">
        <v>104</v>
      </c>
      <c r="Q121" t="s">
        <v>539</v>
      </c>
      <c r="R121" t="s">
        <v>542</v>
      </c>
      <c r="S121" t="s">
        <v>6525</v>
      </c>
      <c r="T121">
        <v>38</v>
      </c>
      <c r="U121">
        <v>9059</v>
      </c>
      <c r="V121" t="s">
        <v>531</v>
      </c>
      <c r="Z121" s="5" t="s">
        <v>10</v>
      </c>
      <c r="AA121" t="s">
        <v>10</v>
      </c>
      <c r="AB121" t="s">
        <v>10</v>
      </c>
      <c r="AC121" t="s">
        <v>10</v>
      </c>
      <c r="AD121" t="s">
        <v>10</v>
      </c>
      <c r="AI121" t="s">
        <v>10</v>
      </c>
    </row>
    <row r="122" spans="1:282" x14ac:dyDescent="0.25">
      <c r="A122">
        <v>400143</v>
      </c>
      <c r="B122" t="s">
        <v>3832</v>
      </c>
      <c r="C122" t="s">
        <v>3833</v>
      </c>
      <c r="D122" t="s">
        <v>3834</v>
      </c>
      <c r="E122" t="s">
        <v>10</v>
      </c>
      <c r="F122" t="s">
        <v>3689</v>
      </c>
      <c r="G122" t="s">
        <v>3689</v>
      </c>
      <c r="H122" t="s">
        <v>10</v>
      </c>
      <c r="I122" t="s">
        <v>10</v>
      </c>
      <c r="J122" t="s">
        <v>10</v>
      </c>
      <c r="K122" t="s">
        <v>10</v>
      </c>
      <c r="L122" t="s">
        <v>525</v>
      </c>
      <c r="M122" t="s">
        <v>3399</v>
      </c>
      <c r="N122" t="s">
        <v>10</v>
      </c>
      <c r="O122" t="s">
        <v>535</v>
      </c>
      <c r="P122">
        <v>96</v>
      </c>
      <c r="Q122" t="s">
        <v>539</v>
      </c>
      <c r="R122" t="s">
        <v>542</v>
      </c>
      <c r="S122" t="s">
        <v>6525</v>
      </c>
      <c r="T122">
        <v>34</v>
      </c>
      <c r="U122">
        <v>9603</v>
      </c>
      <c r="V122" t="s">
        <v>651</v>
      </c>
      <c r="Z122" s="5" t="s">
        <v>10</v>
      </c>
      <c r="AA122" t="s">
        <v>10</v>
      </c>
      <c r="AB122" t="s">
        <v>10</v>
      </c>
      <c r="AC122" t="s">
        <v>10</v>
      </c>
      <c r="AD122" t="s">
        <v>10</v>
      </c>
      <c r="AI122" t="s">
        <v>10</v>
      </c>
    </row>
    <row r="123" spans="1:282" x14ac:dyDescent="0.25">
      <c r="A123">
        <v>400144</v>
      </c>
      <c r="B123" t="s">
        <v>3835</v>
      </c>
      <c r="C123" t="s">
        <v>3836</v>
      </c>
      <c r="D123" t="s">
        <v>3837</v>
      </c>
      <c r="E123" t="s">
        <v>3838</v>
      </c>
      <c r="F123" t="s">
        <v>3689</v>
      </c>
      <c r="G123" t="s">
        <v>3689</v>
      </c>
      <c r="H123" t="s">
        <v>3839</v>
      </c>
      <c r="I123" t="s">
        <v>10</v>
      </c>
      <c r="J123" t="s">
        <v>10</v>
      </c>
      <c r="K123" t="s">
        <v>10</v>
      </c>
      <c r="L123" t="s">
        <v>525</v>
      </c>
      <c r="M123" t="s">
        <v>3399</v>
      </c>
      <c r="N123" t="s">
        <v>10</v>
      </c>
      <c r="O123" t="s">
        <v>535</v>
      </c>
      <c r="P123">
        <v>109</v>
      </c>
      <c r="Q123" t="s">
        <v>539</v>
      </c>
      <c r="R123" t="s">
        <v>542</v>
      </c>
      <c r="S123" t="s">
        <v>6525</v>
      </c>
      <c r="T123">
        <v>36</v>
      </c>
      <c r="U123">
        <v>9604</v>
      </c>
      <c r="V123" t="s">
        <v>531</v>
      </c>
      <c r="Z123" s="5" t="s">
        <v>10</v>
      </c>
      <c r="AA123" t="s">
        <v>10</v>
      </c>
      <c r="AB123" t="s">
        <v>10</v>
      </c>
      <c r="AC123" t="s">
        <v>10</v>
      </c>
      <c r="AD123" t="s">
        <v>10</v>
      </c>
      <c r="AI123" t="s">
        <v>10</v>
      </c>
    </row>
    <row r="124" spans="1:282" x14ac:dyDescent="0.25">
      <c r="A124">
        <v>400145</v>
      </c>
      <c r="B124" t="s">
        <v>3840</v>
      </c>
      <c r="C124" t="s">
        <v>3841</v>
      </c>
      <c r="D124" t="s">
        <v>3842</v>
      </c>
      <c r="E124" t="s">
        <v>3843</v>
      </c>
      <c r="F124" t="s">
        <v>3689</v>
      </c>
      <c r="G124" t="s">
        <v>3689</v>
      </c>
      <c r="H124" t="s">
        <v>10</v>
      </c>
      <c r="I124" t="s">
        <v>10</v>
      </c>
      <c r="J124" t="s">
        <v>10</v>
      </c>
      <c r="K124" t="s">
        <v>10</v>
      </c>
      <c r="L124" t="s">
        <v>525</v>
      </c>
      <c r="M124" t="s">
        <v>3399</v>
      </c>
      <c r="N124" t="s">
        <v>10</v>
      </c>
      <c r="O124" t="s">
        <v>535</v>
      </c>
      <c r="P124">
        <v>131</v>
      </c>
      <c r="Q124" t="s">
        <v>537</v>
      </c>
      <c r="R124" t="s">
        <v>536</v>
      </c>
      <c r="S124" t="s">
        <v>6525</v>
      </c>
      <c r="T124">
        <v>40</v>
      </c>
      <c r="U124">
        <v>9062</v>
      </c>
      <c r="V124" t="s">
        <v>531</v>
      </c>
      <c r="Z124" s="5" t="s">
        <v>10</v>
      </c>
      <c r="AA124" t="s">
        <v>10</v>
      </c>
      <c r="AB124" t="s">
        <v>10</v>
      </c>
      <c r="AC124" t="s">
        <v>10</v>
      </c>
      <c r="AD124" t="s">
        <v>10</v>
      </c>
      <c r="AI124" t="s">
        <v>10</v>
      </c>
    </row>
    <row r="125" spans="1:282" x14ac:dyDescent="0.25">
      <c r="A125">
        <v>400146</v>
      </c>
      <c r="B125" t="s">
        <v>3844</v>
      </c>
      <c r="C125" t="s">
        <v>2302</v>
      </c>
      <c r="D125" t="s">
        <v>3845</v>
      </c>
      <c r="E125" t="s">
        <v>3846</v>
      </c>
      <c r="F125" t="s">
        <v>3689</v>
      </c>
      <c r="G125" t="s">
        <v>3689</v>
      </c>
      <c r="H125" t="s">
        <v>3847</v>
      </c>
      <c r="I125" t="s">
        <v>3848</v>
      </c>
      <c r="J125" t="s">
        <v>10</v>
      </c>
      <c r="K125" t="s">
        <v>10</v>
      </c>
      <c r="L125" t="s">
        <v>525</v>
      </c>
      <c r="M125" t="s">
        <v>3399</v>
      </c>
      <c r="N125" t="s">
        <v>10</v>
      </c>
      <c r="O125" t="s">
        <v>524</v>
      </c>
      <c r="P125">
        <v>83</v>
      </c>
      <c r="Q125" t="s">
        <v>539</v>
      </c>
      <c r="R125" t="s">
        <v>542</v>
      </c>
      <c r="S125" t="s">
        <v>6525</v>
      </c>
      <c r="U125">
        <v>9605</v>
      </c>
      <c r="V125" t="s">
        <v>531</v>
      </c>
      <c r="W125">
        <v>63</v>
      </c>
      <c r="X125">
        <v>82</v>
      </c>
      <c r="Y125">
        <v>77</v>
      </c>
      <c r="Z125" s="5" t="s">
        <v>575</v>
      </c>
      <c r="AA125" t="s">
        <v>524</v>
      </c>
      <c r="AB125" t="s">
        <v>534</v>
      </c>
      <c r="AC125" t="s">
        <v>534</v>
      </c>
      <c r="AD125" t="s">
        <v>534</v>
      </c>
      <c r="AE125">
        <v>99</v>
      </c>
      <c r="AF125">
        <v>91.7</v>
      </c>
      <c r="AG125">
        <v>93.7</v>
      </c>
      <c r="AH125">
        <v>99</v>
      </c>
      <c r="AI125" t="s">
        <v>3400</v>
      </c>
      <c r="AJ125">
        <v>44</v>
      </c>
      <c r="AL125">
        <v>41</v>
      </c>
      <c r="AN125">
        <v>2</v>
      </c>
      <c r="AQ125">
        <v>1</v>
      </c>
      <c r="AR125">
        <v>1</v>
      </c>
      <c r="AS125">
        <v>44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0.09</v>
      </c>
      <c r="BF125">
        <v>7.0000000000000007E-2</v>
      </c>
      <c r="BG125">
        <v>7.0000000000000007E-2</v>
      </c>
      <c r="BH125">
        <v>0.09</v>
      </c>
      <c r="BI125">
        <v>0.09</v>
      </c>
      <c r="BJ125">
        <v>0.18</v>
      </c>
      <c r="BK125">
        <v>0.2</v>
      </c>
      <c r="BL125">
        <v>0.02</v>
      </c>
      <c r="BM125">
        <v>0.02</v>
      </c>
      <c r="BN125">
        <v>0.02</v>
      </c>
      <c r="BO125">
        <v>0.02</v>
      </c>
      <c r="BP125">
        <v>0.05</v>
      </c>
      <c r="BQ125">
        <v>0.05</v>
      </c>
      <c r="BR125">
        <v>0.91</v>
      </c>
      <c r="BS125">
        <v>0.91</v>
      </c>
      <c r="BT125">
        <v>0.89</v>
      </c>
      <c r="BU125">
        <v>0.89</v>
      </c>
      <c r="BV125">
        <v>0.77</v>
      </c>
      <c r="BW125">
        <v>0.66</v>
      </c>
      <c r="BX125">
        <v>3.93</v>
      </c>
      <c r="BY125">
        <v>3.93</v>
      </c>
      <c r="BZ125">
        <v>3.91</v>
      </c>
      <c r="CA125">
        <v>3.91</v>
      </c>
      <c r="CB125">
        <v>3.81</v>
      </c>
      <c r="CC125">
        <v>3.6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0.02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0.05</v>
      </c>
      <c r="CT125">
        <v>0.02</v>
      </c>
      <c r="CU125">
        <v>0.05</v>
      </c>
      <c r="CV125">
        <v>3.98</v>
      </c>
      <c r="CW125">
        <v>3.95</v>
      </c>
      <c r="CX125">
        <v>3.88</v>
      </c>
      <c r="CY125">
        <v>3.93</v>
      </c>
      <c r="CZ125">
        <v>3.91</v>
      </c>
      <c r="DA125">
        <v>3.74</v>
      </c>
      <c r="DB125">
        <v>3.77</v>
      </c>
      <c r="DC125">
        <v>3.72</v>
      </c>
      <c r="DD125">
        <v>3.72</v>
      </c>
      <c r="DE125">
        <v>0.02</v>
      </c>
      <c r="DF125">
        <v>0.05</v>
      </c>
      <c r="DG125">
        <v>0.11</v>
      </c>
      <c r="DH125">
        <v>7.0000000000000007E-2</v>
      </c>
      <c r="DI125">
        <v>0.09</v>
      </c>
      <c r="DJ125">
        <v>0.25</v>
      </c>
      <c r="DK125">
        <v>0.14000000000000001</v>
      </c>
      <c r="DL125">
        <v>0.16</v>
      </c>
      <c r="DM125">
        <v>0.18</v>
      </c>
      <c r="DN125">
        <v>0.02</v>
      </c>
      <c r="DO125">
        <v>0.02</v>
      </c>
      <c r="DP125">
        <v>0.02</v>
      </c>
      <c r="DQ125">
        <v>0.02</v>
      </c>
      <c r="DR125">
        <v>0.02</v>
      </c>
      <c r="DS125">
        <v>0.05</v>
      </c>
      <c r="DT125">
        <v>0.02</v>
      </c>
      <c r="DU125">
        <v>0.02</v>
      </c>
      <c r="DV125">
        <v>0.02</v>
      </c>
      <c r="DW125">
        <v>0.95</v>
      </c>
      <c r="DX125">
        <v>0.93</v>
      </c>
      <c r="DY125">
        <v>0.86</v>
      </c>
      <c r="DZ125">
        <v>0.91</v>
      </c>
      <c r="EA125">
        <v>0.89</v>
      </c>
      <c r="EB125">
        <v>0.7</v>
      </c>
      <c r="EC125">
        <v>0.8</v>
      </c>
      <c r="ED125">
        <v>0.77</v>
      </c>
      <c r="EE125">
        <v>0.75</v>
      </c>
      <c r="EF125">
        <v>0.66</v>
      </c>
      <c r="EG125">
        <v>0.02</v>
      </c>
      <c r="EH125">
        <v>0</v>
      </c>
      <c r="EI125">
        <v>0</v>
      </c>
      <c r="EJ125">
        <v>0</v>
      </c>
      <c r="EK125">
        <v>0</v>
      </c>
      <c r="EL125">
        <v>0.05</v>
      </c>
      <c r="EM125">
        <v>0.02</v>
      </c>
      <c r="EN125">
        <v>0</v>
      </c>
      <c r="EO125">
        <v>0.18</v>
      </c>
      <c r="EP125">
        <v>0.02</v>
      </c>
      <c r="EQ125">
        <v>0</v>
      </c>
      <c r="ER125">
        <v>0</v>
      </c>
      <c r="ES125">
        <v>0</v>
      </c>
      <c r="ET125">
        <v>0.05</v>
      </c>
      <c r="EU125">
        <v>0.05</v>
      </c>
      <c r="EV125">
        <v>0</v>
      </c>
      <c r="EW125">
        <v>0.02</v>
      </c>
      <c r="EX125">
        <v>0</v>
      </c>
      <c r="EY125">
        <v>0.2</v>
      </c>
      <c r="EZ125">
        <v>0.27</v>
      </c>
      <c r="FA125">
        <v>0.3</v>
      </c>
      <c r="FB125">
        <v>0.14000000000000001</v>
      </c>
      <c r="FC125">
        <v>0.2</v>
      </c>
      <c r="FD125">
        <v>0.27</v>
      </c>
      <c r="FE125">
        <v>0.23</v>
      </c>
      <c r="FF125">
        <v>0.27</v>
      </c>
      <c r="FG125">
        <v>0.09</v>
      </c>
      <c r="FH125">
        <v>0.7</v>
      </c>
      <c r="FI125">
        <v>0.68</v>
      </c>
      <c r="FJ125">
        <v>0.64</v>
      </c>
      <c r="FK125">
        <v>0.82</v>
      </c>
      <c r="FL125">
        <v>0.66</v>
      </c>
      <c r="FM125">
        <v>0.56999999999999995</v>
      </c>
      <c r="FN125">
        <v>0.7</v>
      </c>
      <c r="FO125">
        <v>0.66</v>
      </c>
      <c r="FP125">
        <v>7.0000000000000007E-2</v>
      </c>
      <c r="FQ125">
        <v>0.05</v>
      </c>
      <c r="FR125">
        <v>0.05</v>
      </c>
      <c r="FS125">
        <v>7.0000000000000007E-2</v>
      </c>
      <c r="FT125">
        <v>0.05</v>
      </c>
      <c r="FU125">
        <v>0.09</v>
      </c>
      <c r="FV125">
        <v>7.0000000000000007E-2</v>
      </c>
      <c r="FW125">
        <v>0.05</v>
      </c>
      <c r="FX125">
        <v>0.05</v>
      </c>
      <c r="FY125">
        <v>1.49</v>
      </c>
      <c r="FZ125">
        <v>3.67</v>
      </c>
      <c r="GA125">
        <v>3.71</v>
      </c>
      <c r="GB125">
        <v>3.68</v>
      </c>
      <c r="GC125">
        <v>3.86</v>
      </c>
      <c r="GD125">
        <v>3.67</v>
      </c>
      <c r="GE125">
        <v>3.46</v>
      </c>
      <c r="GF125">
        <v>3.69</v>
      </c>
      <c r="GG125">
        <v>3.67</v>
      </c>
      <c r="GH125">
        <v>9.56</v>
      </c>
      <c r="GI125">
        <v>0</v>
      </c>
      <c r="GJ125">
        <v>0</v>
      </c>
      <c r="GK125">
        <v>2.3E-2</v>
      </c>
      <c r="GL125">
        <v>0</v>
      </c>
      <c r="GM125">
        <v>0</v>
      </c>
      <c r="GN125">
        <v>0</v>
      </c>
      <c r="GO125">
        <v>0</v>
      </c>
      <c r="GP125">
        <v>0.05</v>
      </c>
      <c r="GQ125">
        <v>0.16</v>
      </c>
      <c r="GR125">
        <v>0.7</v>
      </c>
      <c r="GS125">
        <v>7.0000000000000007E-2</v>
      </c>
      <c r="GT125">
        <v>0.59</v>
      </c>
      <c r="GU125">
        <v>0.64</v>
      </c>
      <c r="GV125">
        <v>0.32</v>
      </c>
      <c r="GW125">
        <v>7.0000000000000007E-2</v>
      </c>
      <c r="GX125">
        <v>0.13600000000000001</v>
      </c>
      <c r="GY125">
        <v>0.14000000000000001</v>
      </c>
      <c r="GZ125">
        <v>0.13600000000000001</v>
      </c>
      <c r="HA125">
        <v>6.8000000000000005E-2</v>
      </c>
      <c r="HB125">
        <v>0.25</v>
      </c>
      <c r="HC125">
        <v>0.11</v>
      </c>
      <c r="HD125">
        <v>7.0000000000000007E-2</v>
      </c>
      <c r="HE125">
        <v>0.25</v>
      </c>
      <c r="HF125">
        <v>0.09</v>
      </c>
      <c r="HG125">
        <v>0.09</v>
      </c>
      <c r="HH125">
        <v>0.05</v>
      </c>
      <c r="HI125">
        <v>0</v>
      </c>
      <c r="HJ125">
        <v>0</v>
      </c>
      <c r="HK125">
        <v>0</v>
      </c>
      <c r="HL125">
        <v>0.02</v>
      </c>
      <c r="HM125">
        <v>7.0000000000000007E-2</v>
      </c>
      <c r="HN125">
        <v>0</v>
      </c>
      <c r="HO125">
        <v>0.16</v>
      </c>
      <c r="HP125">
        <v>0.11</v>
      </c>
      <c r="HQ125">
        <v>0.09</v>
      </c>
      <c r="HR125">
        <v>0.16</v>
      </c>
      <c r="HS125">
        <v>0.3</v>
      </c>
      <c r="HT125">
        <v>0.11</v>
      </c>
      <c r="HU125">
        <v>0.77</v>
      </c>
      <c r="HV125">
        <v>0.77</v>
      </c>
      <c r="HW125">
        <v>0.66</v>
      </c>
      <c r="HX125">
        <v>0.68</v>
      </c>
      <c r="HY125">
        <v>0.45</v>
      </c>
      <c r="HZ125">
        <v>0.82</v>
      </c>
      <c r="IA125">
        <v>0.02</v>
      </c>
      <c r="IB125">
        <v>7.0000000000000007E-2</v>
      </c>
      <c r="IC125">
        <v>0.18</v>
      </c>
      <c r="ID125">
        <v>0.09</v>
      </c>
      <c r="IE125">
        <v>0.11</v>
      </c>
      <c r="IF125">
        <v>2.3E-2</v>
      </c>
      <c r="IG125">
        <v>2.3E-2</v>
      </c>
      <c r="IH125">
        <v>0.02</v>
      </c>
      <c r="II125">
        <v>0.05</v>
      </c>
      <c r="IJ125">
        <v>0.02</v>
      </c>
      <c r="IK125">
        <v>2.3E-2</v>
      </c>
      <c r="IL125">
        <v>2.3E-2</v>
      </c>
      <c r="IM125">
        <v>0.02</v>
      </c>
      <c r="IN125">
        <v>0.02</v>
      </c>
      <c r="IO125">
        <v>0.02</v>
      </c>
      <c r="IP125">
        <v>0.02</v>
      </c>
      <c r="IQ125">
        <v>0.05</v>
      </c>
      <c r="IR125">
        <v>0.02</v>
      </c>
      <c r="IS125">
        <v>0</v>
      </c>
      <c r="IT125">
        <v>0.68</v>
      </c>
      <c r="IU125">
        <v>0.59</v>
      </c>
      <c r="IV125">
        <v>0</v>
      </c>
      <c r="IW125">
        <v>0.18</v>
      </c>
      <c r="IX125">
        <v>0.16</v>
      </c>
      <c r="IY125">
        <v>0.16</v>
      </c>
      <c r="IZ125">
        <v>0.2</v>
      </c>
      <c r="JA125">
        <v>0.16</v>
      </c>
      <c r="JB125">
        <v>0.3</v>
      </c>
      <c r="JC125">
        <v>0.34</v>
      </c>
      <c r="JD125">
        <v>7.0000000000000007E-2</v>
      </c>
      <c r="JE125">
        <v>0.09</v>
      </c>
      <c r="JF125">
        <v>0.18</v>
      </c>
      <c r="JG125">
        <v>0.34</v>
      </c>
      <c r="JH125">
        <v>0.48</v>
      </c>
      <c r="JI125">
        <v>7.0000000000000007E-2</v>
      </c>
      <c r="JJ125">
        <v>7.0000000000000007E-2</v>
      </c>
      <c r="JK125">
        <v>0.64</v>
      </c>
      <c r="JL125">
        <v>0.16</v>
      </c>
      <c r="JM125">
        <v>0.02</v>
      </c>
      <c r="JN125">
        <v>0.02</v>
      </c>
      <c r="JO125">
        <v>0.05</v>
      </c>
      <c r="JP125">
        <v>0.02</v>
      </c>
      <c r="JQ125">
        <v>0.02</v>
      </c>
      <c r="JR125">
        <v>3.33</v>
      </c>
      <c r="JS125">
        <v>1.51</v>
      </c>
      <c r="JT125">
        <v>1.62</v>
      </c>
      <c r="JU125">
        <v>3.49</v>
      </c>
      <c r="JV125">
        <v>2.4900000000000002</v>
      </c>
    </row>
    <row r="126" spans="1:282" x14ac:dyDescent="0.25">
      <c r="A126">
        <v>400147</v>
      </c>
      <c r="B126" t="s">
        <v>3849</v>
      </c>
      <c r="C126" t="s">
        <v>3850</v>
      </c>
      <c r="D126" t="s">
        <v>3851</v>
      </c>
      <c r="E126" t="s">
        <v>3852</v>
      </c>
      <c r="F126" t="s">
        <v>3689</v>
      </c>
      <c r="G126" t="s">
        <v>3689</v>
      </c>
      <c r="H126" t="s">
        <v>3853</v>
      </c>
      <c r="I126" t="s">
        <v>3854</v>
      </c>
      <c r="J126" t="s">
        <v>10</v>
      </c>
      <c r="K126" t="s">
        <v>10</v>
      </c>
      <c r="L126" t="s">
        <v>556</v>
      </c>
      <c r="M126" t="s">
        <v>3399</v>
      </c>
      <c r="N126" t="s">
        <v>10</v>
      </c>
      <c r="O126" t="s">
        <v>535</v>
      </c>
      <c r="P126">
        <v>204</v>
      </c>
      <c r="Q126" t="s">
        <v>537</v>
      </c>
      <c r="R126" t="s">
        <v>536</v>
      </c>
      <c r="S126" t="s">
        <v>6525</v>
      </c>
      <c r="U126">
        <v>9066</v>
      </c>
      <c r="V126" t="s">
        <v>531</v>
      </c>
      <c r="Z126" s="5" t="s">
        <v>10</v>
      </c>
      <c r="AA126" t="s">
        <v>10</v>
      </c>
      <c r="AB126" t="s">
        <v>10</v>
      </c>
      <c r="AC126" t="s">
        <v>10</v>
      </c>
      <c r="AD126" t="s">
        <v>10</v>
      </c>
      <c r="AI126" t="s">
        <v>10</v>
      </c>
    </row>
    <row r="127" spans="1:282" x14ac:dyDescent="0.25">
      <c r="A127">
        <v>400148</v>
      </c>
      <c r="B127" t="s">
        <v>3855</v>
      </c>
      <c r="C127" t="s">
        <v>3856</v>
      </c>
      <c r="D127" t="s">
        <v>3857</v>
      </c>
      <c r="E127" t="s">
        <v>3858</v>
      </c>
      <c r="F127" t="s">
        <v>2097</v>
      </c>
      <c r="G127" t="s">
        <v>3689</v>
      </c>
      <c r="H127" t="s">
        <v>3859</v>
      </c>
      <c r="I127" t="s">
        <v>3860</v>
      </c>
      <c r="J127" t="s">
        <v>10</v>
      </c>
      <c r="K127" t="s">
        <v>10</v>
      </c>
      <c r="L127" t="s">
        <v>525</v>
      </c>
      <c r="M127" t="s">
        <v>3399</v>
      </c>
      <c r="N127" t="s">
        <v>10</v>
      </c>
      <c r="O127" t="s">
        <v>535</v>
      </c>
      <c r="P127">
        <v>142</v>
      </c>
      <c r="Q127" t="s">
        <v>539</v>
      </c>
      <c r="R127" t="s">
        <v>542</v>
      </c>
      <c r="S127" t="s">
        <v>6525</v>
      </c>
      <c r="U127">
        <v>9065</v>
      </c>
      <c r="V127" t="s">
        <v>10</v>
      </c>
      <c r="Z127" s="5" t="s">
        <v>10</v>
      </c>
      <c r="AA127" t="s">
        <v>10</v>
      </c>
      <c r="AB127" t="s">
        <v>10</v>
      </c>
      <c r="AC127" t="s">
        <v>10</v>
      </c>
      <c r="AD127" t="s">
        <v>10</v>
      </c>
      <c r="AI127" t="s">
        <v>10</v>
      </c>
    </row>
    <row r="128" spans="1:282" x14ac:dyDescent="0.25">
      <c r="A128">
        <v>400150</v>
      </c>
      <c r="B128" t="s">
        <v>3861</v>
      </c>
      <c r="C128" t="s">
        <v>3862</v>
      </c>
      <c r="D128" t="s">
        <v>3863</v>
      </c>
      <c r="E128" t="s">
        <v>3864</v>
      </c>
      <c r="F128" t="s">
        <v>3689</v>
      </c>
      <c r="G128" t="s">
        <v>3689</v>
      </c>
      <c r="H128" t="s">
        <v>3865</v>
      </c>
      <c r="I128" t="s">
        <v>3866</v>
      </c>
      <c r="J128" t="s">
        <v>10</v>
      </c>
      <c r="K128" t="s">
        <v>10</v>
      </c>
      <c r="L128" t="s">
        <v>525</v>
      </c>
      <c r="M128" t="s">
        <v>3399</v>
      </c>
      <c r="N128" t="s">
        <v>10</v>
      </c>
      <c r="O128" t="s">
        <v>535</v>
      </c>
      <c r="P128">
        <v>114</v>
      </c>
      <c r="Q128" t="s">
        <v>10</v>
      </c>
      <c r="R128" t="s">
        <v>10</v>
      </c>
      <c r="S128" t="s">
        <v>6525</v>
      </c>
      <c r="T128">
        <v>40</v>
      </c>
      <c r="U128">
        <v>9599</v>
      </c>
      <c r="V128" t="s">
        <v>10</v>
      </c>
      <c r="Z128" s="5" t="s">
        <v>10</v>
      </c>
      <c r="AA128" t="s">
        <v>10</v>
      </c>
      <c r="AB128" t="s">
        <v>10</v>
      </c>
      <c r="AC128" t="s">
        <v>10</v>
      </c>
      <c r="AD128" t="s">
        <v>10</v>
      </c>
      <c r="AI128" t="s">
        <v>10</v>
      </c>
    </row>
    <row r="129" spans="1:282" x14ac:dyDescent="0.25">
      <c r="A129">
        <v>609674</v>
      </c>
      <c r="B129" t="s">
        <v>2133</v>
      </c>
      <c r="C129" t="s">
        <v>2132</v>
      </c>
      <c r="D129" t="s">
        <v>3867</v>
      </c>
      <c r="E129" t="s">
        <v>3868</v>
      </c>
      <c r="F129" t="s">
        <v>2134</v>
      </c>
      <c r="G129" t="s">
        <v>2135</v>
      </c>
      <c r="H129" t="s">
        <v>2136</v>
      </c>
      <c r="I129" t="s">
        <v>3869</v>
      </c>
      <c r="J129" t="s">
        <v>3870</v>
      </c>
      <c r="K129" t="s">
        <v>3871</v>
      </c>
      <c r="L129" t="s">
        <v>546</v>
      </c>
      <c r="M129" t="s">
        <v>3399</v>
      </c>
      <c r="N129" t="s">
        <v>3872</v>
      </c>
      <c r="O129" t="s">
        <v>535</v>
      </c>
      <c r="P129">
        <v>887</v>
      </c>
      <c r="Q129" t="s">
        <v>537</v>
      </c>
      <c r="R129" t="s">
        <v>536</v>
      </c>
      <c r="S129" t="s">
        <v>536</v>
      </c>
      <c r="T129">
        <v>47</v>
      </c>
      <c r="U129">
        <v>1010</v>
      </c>
      <c r="V129" t="s">
        <v>651</v>
      </c>
      <c r="W129">
        <v>83</v>
      </c>
      <c r="X129">
        <v>869</v>
      </c>
      <c r="Y129">
        <v>10</v>
      </c>
      <c r="Z129" s="5" t="s">
        <v>3873</v>
      </c>
      <c r="AA129" t="s">
        <v>535</v>
      </c>
      <c r="AB129" t="s">
        <v>555</v>
      </c>
      <c r="AC129" t="s">
        <v>555</v>
      </c>
      <c r="AD129" t="s">
        <v>555</v>
      </c>
      <c r="AE129">
        <v>38.1</v>
      </c>
      <c r="AF129">
        <v>28.5</v>
      </c>
      <c r="AG129">
        <v>36.700000000000003</v>
      </c>
      <c r="AH129">
        <v>1</v>
      </c>
      <c r="AI129" t="s">
        <v>3410</v>
      </c>
      <c r="AJ129">
        <v>69</v>
      </c>
      <c r="AL129">
        <v>66</v>
      </c>
      <c r="AO129">
        <v>1</v>
      </c>
      <c r="AQ129">
        <v>1</v>
      </c>
      <c r="AR129">
        <v>2</v>
      </c>
      <c r="AS129">
        <v>69</v>
      </c>
      <c r="AT129">
        <v>7.0000000000000007E-2</v>
      </c>
      <c r="AU129">
        <v>0.06</v>
      </c>
      <c r="AV129">
        <v>7.0000000000000007E-2</v>
      </c>
      <c r="AW129">
        <v>7.0000000000000007E-2</v>
      </c>
      <c r="AX129">
        <v>0.1</v>
      </c>
      <c r="AY129">
        <v>0.12</v>
      </c>
      <c r="AZ129">
        <v>0.09</v>
      </c>
      <c r="BA129">
        <v>0.13</v>
      </c>
      <c r="BB129">
        <v>0.09</v>
      </c>
      <c r="BC129">
        <v>0.17</v>
      </c>
      <c r="BD129">
        <v>0.16</v>
      </c>
      <c r="BE129">
        <v>0.25</v>
      </c>
      <c r="BF129">
        <v>0.38</v>
      </c>
      <c r="BG129">
        <v>0.26</v>
      </c>
      <c r="BH129">
        <v>0.32</v>
      </c>
      <c r="BI129">
        <v>0.22</v>
      </c>
      <c r="BJ129">
        <v>0.35</v>
      </c>
      <c r="BK129">
        <v>0.26</v>
      </c>
      <c r="BL129">
        <v>0</v>
      </c>
      <c r="BM129">
        <v>0.01</v>
      </c>
      <c r="BN129">
        <v>0.03</v>
      </c>
      <c r="BO129">
        <v>0.04</v>
      </c>
      <c r="BP129">
        <v>0.01</v>
      </c>
      <c r="BQ129">
        <v>0.04</v>
      </c>
      <c r="BR129">
        <v>0.46</v>
      </c>
      <c r="BS129">
        <v>0.54</v>
      </c>
      <c r="BT129">
        <v>0.49</v>
      </c>
      <c r="BU129">
        <v>0.49</v>
      </c>
      <c r="BV129">
        <v>0.38</v>
      </c>
      <c r="BW129">
        <v>0.33</v>
      </c>
      <c r="BX129">
        <v>3.23</v>
      </c>
      <c r="BY129">
        <v>3.29</v>
      </c>
      <c r="BZ129">
        <v>3.27</v>
      </c>
      <c r="CA129">
        <v>3.18</v>
      </c>
      <c r="CB129">
        <v>3.01</v>
      </c>
      <c r="CC129">
        <v>2.85</v>
      </c>
      <c r="CD129">
        <v>4.2999999999999997E-2</v>
      </c>
      <c r="CE129">
        <v>4.2999999999999997E-2</v>
      </c>
      <c r="CF129">
        <v>4.2999999999999997E-2</v>
      </c>
      <c r="CG129">
        <v>8.6999999999999994E-2</v>
      </c>
      <c r="CH129">
        <v>5.8000000000000003E-2</v>
      </c>
      <c r="CI129">
        <v>7.0000000000000007E-2</v>
      </c>
      <c r="CJ129">
        <v>0.19</v>
      </c>
      <c r="CK129">
        <v>0.23</v>
      </c>
      <c r="CL129">
        <v>0.2</v>
      </c>
      <c r="CM129">
        <v>0.09</v>
      </c>
      <c r="CN129">
        <v>0.1</v>
      </c>
      <c r="CO129">
        <v>0.13</v>
      </c>
      <c r="CP129">
        <v>7.0000000000000007E-2</v>
      </c>
      <c r="CQ129">
        <v>0.13</v>
      </c>
      <c r="CR129">
        <v>0.14000000000000001</v>
      </c>
      <c r="CS129">
        <v>0.09</v>
      </c>
      <c r="CT129">
        <v>0.16</v>
      </c>
      <c r="CU129">
        <v>0.19</v>
      </c>
      <c r="CV129">
        <v>3.44</v>
      </c>
      <c r="CW129">
        <v>3.3</v>
      </c>
      <c r="CX129">
        <v>3.27</v>
      </c>
      <c r="CY129">
        <v>3.36</v>
      </c>
      <c r="CZ129">
        <v>3.26</v>
      </c>
      <c r="DA129">
        <v>3.11</v>
      </c>
      <c r="DB129">
        <v>2.97</v>
      </c>
      <c r="DC129">
        <v>2.72</v>
      </c>
      <c r="DD129">
        <v>2.85</v>
      </c>
      <c r="DE129">
        <v>0.25</v>
      </c>
      <c r="DF129">
        <v>0.35</v>
      </c>
      <c r="DG129">
        <v>0.32</v>
      </c>
      <c r="DH129">
        <v>0.23</v>
      </c>
      <c r="DI129">
        <v>0.28999999999999998</v>
      </c>
      <c r="DJ129">
        <v>0.35</v>
      </c>
      <c r="DK129">
        <v>0.28999999999999998</v>
      </c>
      <c r="DL129">
        <v>0.23</v>
      </c>
      <c r="DM129">
        <v>0.14000000000000001</v>
      </c>
      <c r="DN129">
        <v>0.01</v>
      </c>
      <c r="DO129">
        <v>0.03</v>
      </c>
      <c r="DP129">
        <v>0.03</v>
      </c>
      <c r="DQ129">
        <v>0</v>
      </c>
      <c r="DR129">
        <v>0.01</v>
      </c>
      <c r="DS129">
        <v>0.04</v>
      </c>
      <c r="DT129">
        <v>0</v>
      </c>
      <c r="DU129">
        <v>0.03</v>
      </c>
      <c r="DV129">
        <v>0.01</v>
      </c>
      <c r="DW129">
        <v>0.61</v>
      </c>
      <c r="DX129">
        <v>0.48</v>
      </c>
      <c r="DY129">
        <v>0.48</v>
      </c>
      <c r="DZ129">
        <v>0.61</v>
      </c>
      <c r="EA129">
        <v>0.51</v>
      </c>
      <c r="EB129">
        <v>0.39</v>
      </c>
      <c r="EC129">
        <v>0.43</v>
      </c>
      <c r="ED129">
        <v>0.35</v>
      </c>
      <c r="EE129">
        <v>0.45</v>
      </c>
      <c r="EF129">
        <v>0.41</v>
      </c>
      <c r="EG129">
        <v>0.09</v>
      </c>
      <c r="EH129">
        <v>0.04</v>
      </c>
      <c r="EI129">
        <v>0.09</v>
      </c>
      <c r="EJ129">
        <v>7.0000000000000007E-2</v>
      </c>
      <c r="EK129">
        <v>7.0000000000000007E-2</v>
      </c>
      <c r="EL129">
        <v>0.04</v>
      </c>
      <c r="EM129">
        <v>0.1</v>
      </c>
      <c r="EN129">
        <v>0.09</v>
      </c>
      <c r="EO129">
        <v>0.32</v>
      </c>
      <c r="EP129">
        <v>0.12</v>
      </c>
      <c r="EQ129">
        <v>0.14499999999999999</v>
      </c>
      <c r="ER129">
        <v>0.1</v>
      </c>
      <c r="ES129">
        <v>0.10100000000000001</v>
      </c>
      <c r="ET129">
        <v>0.16</v>
      </c>
      <c r="EU129">
        <v>0.19</v>
      </c>
      <c r="EV129">
        <v>0.09</v>
      </c>
      <c r="EW129">
        <v>0.16</v>
      </c>
      <c r="EX129">
        <v>5.8000000000000003E-2</v>
      </c>
      <c r="EY129">
        <v>0.39</v>
      </c>
      <c r="EZ129">
        <v>0.38</v>
      </c>
      <c r="FA129">
        <v>0.43</v>
      </c>
      <c r="FB129">
        <v>0.28999999999999998</v>
      </c>
      <c r="FC129">
        <v>0.32</v>
      </c>
      <c r="FD129">
        <v>0.3</v>
      </c>
      <c r="FE129">
        <v>0.36</v>
      </c>
      <c r="FF129">
        <v>0.39</v>
      </c>
      <c r="FG129">
        <v>0.13</v>
      </c>
      <c r="FH129">
        <v>0.36</v>
      </c>
      <c r="FI129">
        <v>0.38</v>
      </c>
      <c r="FJ129">
        <v>0.3</v>
      </c>
      <c r="FK129">
        <v>0.46</v>
      </c>
      <c r="FL129">
        <v>0.39</v>
      </c>
      <c r="FM129">
        <v>0.33</v>
      </c>
      <c r="FN129">
        <v>0.38</v>
      </c>
      <c r="FO129">
        <v>0.28000000000000003</v>
      </c>
      <c r="FP129">
        <v>0.09</v>
      </c>
      <c r="FQ129">
        <v>0.04</v>
      </c>
      <c r="FR129">
        <v>0.06</v>
      </c>
      <c r="FS129">
        <v>7.0000000000000007E-2</v>
      </c>
      <c r="FT129">
        <v>7.0000000000000007E-2</v>
      </c>
      <c r="FU129">
        <v>0.06</v>
      </c>
      <c r="FV129">
        <v>0.13</v>
      </c>
      <c r="FW129">
        <v>7.0000000000000007E-2</v>
      </c>
      <c r="FX129">
        <v>0.09</v>
      </c>
      <c r="FY129">
        <v>1.9</v>
      </c>
      <c r="FZ129">
        <v>3.08</v>
      </c>
      <c r="GA129">
        <v>3.15</v>
      </c>
      <c r="GB129">
        <v>3.03</v>
      </c>
      <c r="GC129">
        <v>3.23</v>
      </c>
      <c r="GD129">
        <v>3.09</v>
      </c>
      <c r="GE129">
        <v>3.07</v>
      </c>
      <c r="GF129">
        <v>3.09</v>
      </c>
      <c r="GG129">
        <v>2.94</v>
      </c>
      <c r="GH129">
        <v>6.88</v>
      </c>
      <c r="GI129">
        <v>7.0000000000000007E-2</v>
      </c>
      <c r="GJ129">
        <v>1.4E-2</v>
      </c>
      <c r="GK129">
        <v>4.2999999999999997E-2</v>
      </c>
      <c r="GL129">
        <v>0.04</v>
      </c>
      <c r="GM129">
        <v>0.1</v>
      </c>
      <c r="GN129">
        <v>0.09</v>
      </c>
      <c r="GO129">
        <v>0.13</v>
      </c>
      <c r="GP129">
        <v>0.12</v>
      </c>
      <c r="GQ129">
        <v>0.13</v>
      </c>
      <c r="GR129">
        <v>0.2</v>
      </c>
      <c r="GS129">
        <v>0.06</v>
      </c>
      <c r="GT129">
        <v>0.56999999999999995</v>
      </c>
      <c r="GU129">
        <v>0.51</v>
      </c>
      <c r="GV129">
        <v>0.38</v>
      </c>
      <c r="GW129">
        <v>0.14000000000000001</v>
      </c>
      <c r="GX129">
        <v>0.13</v>
      </c>
      <c r="GY129">
        <v>0.22</v>
      </c>
      <c r="GZ129">
        <v>7.1999999999999995E-2</v>
      </c>
      <c r="HA129">
        <v>7.1999999999999995E-2</v>
      </c>
      <c r="HB129">
        <v>0.22</v>
      </c>
      <c r="HC129">
        <v>0.04</v>
      </c>
      <c r="HD129">
        <v>0.14000000000000001</v>
      </c>
      <c r="HE129">
        <v>0.09</v>
      </c>
      <c r="HF129">
        <v>0.17</v>
      </c>
      <c r="HG129">
        <v>0.14000000000000001</v>
      </c>
      <c r="HH129">
        <v>0.1</v>
      </c>
      <c r="HI129">
        <v>0.06</v>
      </c>
      <c r="HJ129">
        <v>0.04</v>
      </c>
      <c r="HK129">
        <v>0.04</v>
      </c>
      <c r="HL129">
        <v>0.06</v>
      </c>
      <c r="HM129">
        <v>0.09</v>
      </c>
      <c r="HN129">
        <v>0.06</v>
      </c>
      <c r="HO129">
        <v>0.35</v>
      </c>
      <c r="HP129">
        <v>0.35</v>
      </c>
      <c r="HQ129">
        <v>0.3</v>
      </c>
      <c r="HR129">
        <v>0.38</v>
      </c>
      <c r="HS129">
        <v>0.36</v>
      </c>
      <c r="HT129">
        <v>0.46</v>
      </c>
      <c r="HU129">
        <v>0.23</v>
      </c>
      <c r="HV129">
        <v>0.25</v>
      </c>
      <c r="HW129">
        <v>0.28000000000000003</v>
      </c>
      <c r="HX129">
        <v>0.28999999999999998</v>
      </c>
      <c r="HY129">
        <v>0.25</v>
      </c>
      <c r="HZ129">
        <v>0.33</v>
      </c>
      <c r="IA129">
        <v>0.28000000000000003</v>
      </c>
      <c r="IB129">
        <v>0.28000000000000003</v>
      </c>
      <c r="IC129">
        <v>0.28000000000000003</v>
      </c>
      <c r="ID129">
        <v>0.19</v>
      </c>
      <c r="IE129">
        <v>0.17</v>
      </c>
      <c r="IF129">
        <v>5.8000000000000003E-2</v>
      </c>
      <c r="IG129">
        <v>1.4E-2</v>
      </c>
      <c r="IH129">
        <v>0.01</v>
      </c>
      <c r="II129">
        <v>0.03</v>
      </c>
      <c r="IJ129">
        <v>0.01</v>
      </c>
      <c r="IK129">
        <v>2.9000000000000001E-2</v>
      </c>
      <c r="IL129">
        <v>1.4E-2</v>
      </c>
      <c r="IM129">
        <v>7.0000000000000007E-2</v>
      </c>
      <c r="IN129">
        <v>7.0000000000000007E-2</v>
      </c>
      <c r="IO129">
        <v>7.0000000000000007E-2</v>
      </c>
      <c r="IP129">
        <v>7.0000000000000007E-2</v>
      </c>
      <c r="IQ129">
        <v>0.1</v>
      </c>
      <c r="IR129">
        <v>7.0000000000000007E-2</v>
      </c>
      <c r="IS129">
        <v>0.03</v>
      </c>
      <c r="IT129">
        <v>0.67</v>
      </c>
      <c r="IU129">
        <v>0.54</v>
      </c>
      <c r="IV129">
        <v>0.01</v>
      </c>
      <c r="IW129">
        <v>0.28999999999999998</v>
      </c>
      <c r="IX129">
        <v>0.39</v>
      </c>
      <c r="IY129">
        <v>0.2</v>
      </c>
      <c r="IZ129">
        <v>0.32</v>
      </c>
      <c r="JA129">
        <v>0.23</v>
      </c>
      <c r="JB129">
        <v>0.33</v>
      </c>
      <c r="JC129">
        <v>0.41</v>
      </c>
      <c r="JD129">
        <v>0.04</v>
      </c>
      <c r="JE129">
        <v>0.09</v>
      </c>
      <c r="JF129">
        <v>0.33</v>
      </c>
      <c r="JG129">
        <v>0.19</v>
      </c>
      <c r="JH129">
        <v>0.13</v>
      </c>
      <c r="JI129">
        <v>0.04</v>
      </c>
      <c r="JJ129">
        <v>0.01</v>
      </c>
      <c r="JK129">
        <v>0.38</v>
      </c>
      <c r="JL129">
        <v>0.13</v>
      </c>
      <c r="JM129">
        <v>0.04</v>
      </c>
      <c r="JN129">
        <v>0.04</v>
      </c>
      <c r="JO129">
        <v>0.04</v>
      </c>
      <c r="JP129">
        <v>0.04</v>
      </c>
      <c r="JQ129">
        <v>0.06</v>
      </c>
      <c r="JR129">
        <v>2.67</v>
      </c>
      <c r="JS129">
        <v>1.44</v>
      </c>
      <c r="JT129">
        <v>1.56</v>
      </c>
      <c r="JU129">
        <v>3.12</v>
      </c>
      <c r="JV129">
        <v>2.17</v>
      </c>
    </row>
    <row r="130" spans="1:282" x14ac:dyDescent="0.25">
      <c r="A130">
        <v>609675</v>
      </c>
      <c r="B130" t="s">
        <v>2138</v>
      </c>
      <c r="C130" t="s">
        <v>2137</v>
      </c>
      <c r="D130" t="s">
        <v>3867</v>
      </c>
      <c r="E130" t="s">
        <v>3868</v>
      </c>
      <c r="F130" t="s">
        <v>2139</v>
      </c>
      <c r="G130" t="s">
        <v>2140</v>
      </c>
      <c r="H130" t="s">
        <v>2136</v>
      </c>
      <c r="I130" t="s">
        <v>3869</v>
      </c>
      <c r="J130" t="s">
        <v>10</v>
      </c>
      <c r="K130" t="s">
        <v>10</v>
      </c>
      <c r="L130" t="s">
        <v>546</v>
      </c>
      <c r="M130" t="s">
        <v>3399</v>
      </c>
      <c r="N130" t="s">
        <v>3874</v>
      </c>
      <c r="O130" t="s">
        <v>535</v>
      </c>
      <c r="P130">
        <v>23</v>
      </c>
      <c r="Q130" t="s">
        <v>537</v>
      </c>
      <c r="R130" t="s">
        <v>536</v>
      </c>
      <c r="S130" t="s">
        <v>536</v>
      </c>
      <c r="T130">
        <v>47</v>
      </c>
      <c r="U130">
        <v>7670</v>
      </c>
      <c r="V130" t="s">
        <v>651</v>
      </c>
      <c r="Z130" s="5" t="s">
        <v>10</v>
      </c>
      <c r="AA130" t="s">
        <v>10</v>
      </c>
      <c r="AB130" t="s">
        <v>10</v>
      </c>
      <c r="AC130" t="s">
        <v>10</v>
      </c>
      <c r="AD130" t="s">
        <v>10</v>
      </c>
      <c r="AI130" t="s">
        <v>10</v>
      </c>
    </row>
    <row r="131" spans="1:282" x14ac:dyDescent="0.25">
      <c r="A131">
        <v>609676</v>
      </c>
      <c r="B131" t="s">
        <v>2142</v>
      </c>
      <c r="C131" t="s">
        <v>2141</v>
      </c>
      <c r="D131" t="s">
        <v>3875</v>
      </c>
      <c r="E131" t="s">
        <v>3876</v>
      </c>
      <c r="F131" t="s">
        <v>2143</v>
      </c>
      <c r="G131" t="s">
        <v>2144</v>
      </c>
      <c r="H131" t="s">
        <v>2145</v>
      </c>
      <c r="I131" t="s">
        <v>3877</v>
      </c>
      <c r="J131" t="s">
        <v>3878</v>
      </c>
      <c r="K131" t="s">
        <v>3879</v>
      </c>
      <c r="L131" t="s">
        <v>546</v>
      </c>
      <c r="M131" t="s">
        <v>3399</v>
      </c>
      <c r="N131" t="s">
        <v>3872</v>
      </c>
      <c r="O131" t="s">
        <v>535</v>
      </c>
      <c r="P131">
        <v>1250</v>
      </c>
      <c r="Q131" t="s">
        <v>537</v>
      </c>
      <c r="R131" t="s">
        <v>536</v>
      </c>
      <c r="S131" t="s">
        <v>536</v>
      </c>
      <c r="T131">
        <v>40</v>
      </c>
      <c r="U131">
        <v>1030</v>
      </c>
      <c r="V131" t="s">
        <v>651</v>
      </c>
      <c r="W131">
        <v>1</v>
      </c>
      <c r="X131">
        <v>1194</v>
      </c>
      <c r="Y131">
        <v>0</v>
      </c>
      <c r="Z131" s="5" t="s">
        <v>3409</v>
      </c>
      <c r="AA131" t="s">
        <v>535</v>
      </c>
      <c r="AB131" t="s">
        <v>555</v>
      </c>
      <c r="AC131" t="s">
        <v>555</v>
      </c>
      <c r="AD131" t="s">
        <v>576</v>
      </c>
      <c r="AE131">
        <v>28.9</v>
      </c>
      <c r="AF131">
        <v>21.6</v>
      </c>
      <c r="AG131">
        <v>0</v>
      </c>
      <c r="AH131">
        <v>0</v>
      </c>
      <c r="AI131" t="s">
        <v>3410</v>
      </c>
      <c r="AJ131">
        <v>1</v>
      </c>
      <c r="AL131">
        <v>1</v>
      </c>
      <c r="AS131">
        <v>1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3</v>
      </c>
      <c r="BY131">
        <v>3</v>
      </c>
      <c r="BZ131">
        <v>3</v>
      </c>
      <c r="CA131">
        <v>3</v>
      </c>
      <c r="CB131">
        <v>3</v>
      </c>
      <c r="CC131">
        <v>3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3</v>
      </c>
      <c r="CW131">
        <v>3</v>
      </c>
      <c r="CX131">
        <v>3</v>
      </c>
      <c r="CY131">
        <v>3</v>
      </c>
      <c r="CZ131">
        <v>3</v>
      </c>
      <c r="DA131">
        <v>3</v>
      </c>
      <c r="DB131">
        <v>3</v>
      </c>
      <c r="DC131">
        <v>3</v>
      </c>
      <c r="DD131">
        <v>3</v>
      </c>
      <c r="DE131">
        <v>1</v>
      </c>
      <c r="DF131">
        <v>1</v>
      </c>
      <c r="DG131">
        <v>1</v>
      </c>
      <c r="DH131">
        <v>1</v>
      </c>
      <c r="DI131">
        <v>1</v>
      </c>
      <c r="DJ131">
        <v>1</v>
      </c>
      <c r="DK131">
        <v>1</v>
      </c>
      <c r="DL131">
        <v>1</v>
      </c>
      <c r="DM131">
        <v>1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1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1</v>
      </c>
      <c r="FE131">
        <v>1</v>
      </c>
      <c r="FF131">
        <v>1</v>
      </c>
      <c r="FG131">
        <v>0</v>
      </c>
      <c r="FH131">
        <v>1</v>
      </c>
      <c r="FI131">
        <v>1</v>
      </c>
      <c r="FJ131">
        <v>1</v>
      </c>
      <c r="FK131">
        <v>1</v>
      </c>
      <c r="FL131">
        <v>1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1</v>
      </c>
      <c r="FZ131">
        <v>4</v>
      </c>
      <c r="GA131">
        <v>4</v>
      </c>
      <c r="GB131">
        <v>4</v>
      </c>
      <c r="GC131">
        <v>4</v>
      </c>
      <c r="GD131">
        <v>4</v>
      </c>
      <c r="GE131">
        <v>3</v>
      </c>
      <c r="GF131">
        <v>3</v>
      </c>
      <c r="GG131">
        <v>3</v>
      </c>
      <c r="GH131">
        <v>9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1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1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1</v>
      </c>
      <c r="HG131">
        <v>1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1</v>
      </c>
      <c r="HN131">
        <v>0</v>
      </c>
      <c r="HO131">
        <v>1</v>
      </c>
      <c r="HP131">
        <v>1</v>
      </c>
      <c r="HQ131">
        <v>1</v>
      </c>
      <c r="HR131">
        <v>1</v>
      </c>
      <c r="HS131">
        <v>0</v>
      </c>
      <c r="HT131">
        <v>1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1</v>
      </c>
      <c r="IY131">
        <v>1</v>
      </c>
      <c r="IZ131">
        <v>1</v>
      </c>
      <c r="JA131">
        <v>1</v>
      </c>
      <c r="JB131">
        <v>1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2</v>
      </c>
      <c r="JS131">
        <v>2</v>
      </c>
      <c r="JT131">
        <v>2</v>
      </c>
      <c r="JU131">
        <v>2</v>
      </c>
      <c r="JV131">
        <v>2</v>
      </c>
    </row>
    <row r="132" spans="1:282" x14ac:dyDescent="0.25">
      <c r="A132">
        <v>609678</v>
      </c>
      <c r="B132" t="s">
        <v>2147</v>
      </c>
      <c r="C132" t="s">
        <v>2146</v>
      </c>
      <c r="D132" t="s">
        <v>3880</v>
      </c>
      <c r="E132" t="s">
        <v>3881</v>
      </c>
      <c r="F132" t="s">
        <v>2148</v>
      </c>
      <c r="G132" t="s">
        <v>2149</v>
      </c>
      <c r="H132" t="s">
        <v>2150</v>
      </c>
      <c r="I132" t="s">
        <v>3882</v>
      </c>
      <c r="J132" t="s">
        <v>3883</v>
      </c>
      <c r="K132" t="s">
        <v>3884</v>
      </c>
      <c r="L132" t="s">
        <v>546</v>
      </c>
      <c r="M132" t="s">
        <v>3399</v>
      </c>
      <c r="N132" t="s">
        <v>3872</v>
      </c>
      <c r="O132" t="s">
        <v>535</v>
      </c>
      <c r="P132">
        <v>879</v>
      </c>
      <c r="Q132" t="s">
        <v>537</v>
      </c>
      <c r="R132" t="s">
        <v>536</v>
      </c>
      <c r="S132" t="s">
        <v>536</v>
      </c>
      <c r="T132">
        <v>38</v>
      </c>
      <c r="U132">
        <v>1060</v>
      </c>
      <c r="V132" t="s">
        <v>651</v>
      </c>
      <c r="W132">
        <v>209</v>
      </c>
      <c r="X132">
        <v>878</v>
      </c>
      <c r="Y132">
        <v>24</v>
      </c>
      <c r="Z132" s="5" t="s">
        <v>3609</v>
      </c>
      <c r="AA132" t="s">
        <v>535</v>
      </c>
      <c r="AB132" t="s">
        <v>533</v>
      </c>
      <c r="AC132" t="s">
        <v>564</v>
      </c>
      <c r="AD132" t="s">
        <v>555</v>
      </c>
      <c r="AE132">
        <v>74.5</v>
      </c>
      <c r="AF132">
        <v>49.1</v>
      </c>
      <c r="AG132">
        <v>30.5</v>
      </c>
      <c r="AH132">
        <v>2.4</v>
      </c>
      <c r="AI132" t="s">
        <v>3410</v>
      </c>
      <c r="AJ132">
        <v>199</v>
      </c>
      <c r="AK132">
        <v>93</v>
      </c>
      <c r="AL132">
        <v>37</v>
      </c>
      <c r="AM132">
        <v>13</v>
      </c>
      <c r="AN132">
        <v>41</v>
      </c>
      <c r="AO132">
        <v>2</v>
      </c>
      <c r="AQ132">
        <v>8</v>
      </c>
      <c r="AR132">
        <v>10</v>
      </c>
      <c r="AS132">
        <v>199</v>
      </c>
      <c r="AT132">
        <v>0.01</v>
      </c>
      <c r="AU132">
        <v>0</v>
      </c>
      <c r="AV132">
        <v>0</v>
      </c>
      <c r="AW132">
        <v>0</v>
      </c>
      <c r="AX132">
        <v>0.02</v>
      </c>
      <c r="AY132">
        <v>0.04</v>
      </c>
      <c r="AZ132">
        <v>0.03</v>
      </c>
      <c r="BA132">
        <v>4.4999999999999998E-2</v>
      </c>
      <c r="BB132">
        <v>0.02</v>
      </c>
      <c r="BC132">
        <v>0.02</v>
      </c>
      <c r="BD132">
        <v>0.12</v>
      </c>
      <c r="BE132">
        <v>0.17</v>
      </c>
      <c r="BF132">
        <v>0.31</v>
      </c>
      <c r="BG132">
        <v>0.22</v>
      </c>
      <c r="BH132">
        <v>0.31</v>
      </c>
      <c r="BI132">
        <v>0.14000000000000001</v>
      </c>
      <c r="BJ132">
        <v>0.34</v>
      </c>
      <c r="BK132">
        <v>0.31</v>
      </c>
      <c r="BL132">
        <v>0.03</v>
      </c>
      <c r="BM132">
        <v>0.03</v>
      </c>
      <c r="BN132">
        <v>0.04</v>
      </c>
      <c r="BO132">
        <v>0.02</v>
      </c>
      <c r="BP132">
        <v>0.02</v>
      </c>
      <c r="BQ132">
        <v>0.04</v>
      </c>
      <c r="BR132">
        <v>0.64</v>
      </c>
      <c r="BS132">
        <v>0.71</v>
      </c>
      <c r="BT132">
        <v>0.64</v>
      </c>
      <c r="BU132">
        <v>0.82</v>
      </c>
      <c r="BV132">
        <v>0.51</v>
      </c>
      <c r="BW132">
        <v>0.44</v>
      </c>
      <c r="BX132">
        <v>3.62</v>
      </c>
      <c r="BY132">
        <v>3.69</v>
      </c>
      <c r="BZ132">
        <v>3.65</v>
      </c>
      <c r="CA132">
        <v>3.83</v>
      </c>
      <c r="CB132">
        <v>3.37</v>
      </c>
      <c r="CC132">
        <v>3.2</v>
      </c>
      <c r="CD132">
        <v>0</v>
      </c>
      <c r="CE132">
        <v>0</v>
      </c>
      <c r="CF132">
        <v>0</v>
      </c>
      <c r="CG132">
        <v>0.01</v>
      </c>
      <c r="CH132">
        <v>5.0000000000000001E-3</v>
      </c>
      <c r="CI132">
        <v>0.01</v>
      </c>
      <c r="CJ132">
        <v>0.06</v>
      </c>
      <c r="CK132">
        <v>0.27</v>
      </c>
      <c r="CL132">
        <v>0.12</v>
      </c>
      <c r="CM132">
        <v>0.02</v>
      </c>
      <c r="CN132">
        <v>0.02</v>
      </c>
      <c r="CO132">
        <v>0.05</v>
      </c>
      <c r="CP132">
        <v>0.02</v>
      </c>
      <c r="CQ132">
        <v>0.03</v>
      </c>
      <c r="CR132">
        <v>0.06</v>
      </c>
      <c r="CS132">
        <v>0.18</v>
      </c>
      <c r="CT132">
        <v>0.22</v>
      </c>
      <c r="CU132">
        <v>0.19</v>
      </c>
      <c r="CV132">
        <v>3.73</v>
      </c>
      <c r="CW132">
        <v>3.67</v>
      </c>
      <c r="CX132">
        <v>3.56</v>
      </c>
      <c r="CY132">
        <v>3.64</v>
      </c>
      <c r="CZ132">
        <v>3.64</v>
      </c>
      <c r="DA132">
        <v>3.56</v>
      </c>
      <c r="DB132">
        <v>3.13</v>
      </c>
      <c r="DC132">
        <v>2.52</v>
      </c>
      <c r="DD132">
        <v>2.94</v>
      </c>
      <c r="DE132">
        <v>0.23</v>
      </c>
      <c r="DF132">
        <v>0.28999999999999998</v>
      </c>
      <c r="DG132">
        <v>0.32</v>
      </c>
      <c r="DH132">
        <v>0.28999999999999998</v>
      </c>
      <c r="DI132">
        <v>0.28999999999999998</v>
      </c>
      <c r="DJ132">
        <v>0.27</v>
      </c>
      <c r="DK132">
        <v>0.31</v>
      </c>
      <c r="DL132">
        <v>0.2</v>
      </c>
      <c r="DM132">
        <v>0.28999999999999998</v>
      </c>
      <c r="DN132">
        <v>0.03</v>
      </c>
      <c r="DO132">
        <v>0.04</v>
      </c>
      <c r="DP132">
        <v>0.03</v>
      </c>
      <c r="DQ132">
        <v>0.04</v>
      </c>
      <c r="DR132">
        <v>0.04</v>
      </c>
      <c r="DS132">
        <v>0.05</v>
      </c>
      <c r="DT132">
        <v>0.05</v>
      </c>
      <c r="DU132">
        <v>0.04</v>
      </c>
      <c r="DV132">
        <v>0.04</v>
      </c>
      <c r="DW132">
        <v>0.72</v>
      </c>
      <c r="DX132">
        <v>0.66</v>
      </c>
      <c r="DY132">
        <v>0.6</v>
      </c>
      <c r="DZ132">
        <v>0.65</v>
      </c>
      <c r="EA132">
        <v>0.65</v>
      </c>
      <c r="EB132">
        <v>0.61</v>
      </c>
      <c r="EC132">
        <v>0.41</v>
      </c>
      <c r="ED132">
        <v>0.28999999999999998</v>
      </c>
      <c r="EE132">
        <v>0.37</v>
      </c>
      <c r="EF132">
        <v>0.51</v>
      </c>
      <c r="EG132">
        <v>0</v>
      </c>
      <c r="EH132">
        <v>0</v>
      </c>
      <c r="EI132">
        <v>0.02</v>
      </c>
      <c r="EJ132">
        <v>0.01</v>
      </c>
      <c r="EK132">
        <v>0.02</v>
      </c>
      <c r="EL132">
        <v>0.06</v>
      </c>
      <c r="EM132">
        <v>0.03</v>
      </c>
      <c r="EN132">
        <v>0</v>
      </c>
      <c r="EO132">
        <v>0.39</v>
      </c>
      <c r="EP132">
        <v>7.0000000000000007E-2</v>
      </c>
      <c r="EQ132">
        <v>0.02</v>
      </c>
      <c r="ER132">
        <v>7.0000000000000007E-2</v>
      </c>
      <c r="ES132">
        <v>3.5000000000000003E-2</v>
      </c>
      <c r="ET132">
        <v>7.0000000000000007E-2</v>
      </c>
      <c r="EU132">
        <v>0.16</v>
      </c>
      <c r="EV132">
        <v>0.1</v>
      </c>
      <c r="EW132">
        <v>0.03</v>
      </c>
      <c r="EX132">
        <v>2.5000000000000001E-2</v>
      </c>
      <c r="EY132">
        <v>0.42</v>
      </c>
      <c r="EZ132">
        <v>0.25</v>
      </c>
      <c r="FA132">
        <v>0.24</v>
      </c>
      <c r="FB132">
        <v>0.24</v>
      </c>
      <c r="FC132">
        <v>0.32</v>
      </c>
      <c r="FD132">
        <v>0.37</v>
      </c>
      <c r="FE132">
        <v>0.42</v>
      </c>
      <c r="FF132">
        <v>0.47</v>
      </c>
      <c r="FG132">
        <v>0.02</v>
      </c>
      <c r="FH132">
        <v>0.45</v>
      </c>
      <c r="FI132">
        <v>0.68</v>
      </c>
      <c r="FJ132">
        <v>0.62</v>
      </c>
      <c r="FK132">
        <v>0.67</v>
      </c>
      <c r="FL132">
        <v>0.56000000000000005</v>
      </c>
      <c r="FM132">
        <v>0.34</v>
      </c>
      <c r="FN132">
        <v>0.42</v>
      </c>
      <c r="FO132">
        <v>0.46</v>
      </c>
      <c r="FP132">
        <v>7.0000000000000007E-2</v>
      </c>
      <c r="FQ132">
        <v>0.06</v>
      </c>
      <c r="FR132">
        <v>0.05</v>
      </c>
      <c r="FS132">
        <v>0.05</v>
      </c>
      <c r="FT132">
        <v>0.05</v>
      </c>
      <c r="FU132">
        <v>0.05</v>
      </c>
      <c r="FV132">
        <v>7.0000000000000007E-2</v>
      </c>
      <c r="FW132">
        <v>0.04</v>
      </c>
      <c r="FX132">
        <v>0.05</v>
      </c>
      <c r="FY132">
        <v>1.52</v>
      </c>
      <c r="FZ132">
        <v>3.4</v>
      </c>
      <c r="GA132">
        <v>3.7</v>
      </c>
      <c r="GB132">
        <v>3.54</v>
      </c>
      <c r="GC132">
        <v>3.64</v>
      </c>
      <c r="GD132">
        <v>3.48</v>
      </c>
      <c r="GE132">
        <v>3.06</v>
      </c>
      <c r="GF132">
        <v>3.29</v>
      </c>
      <c r="GG132">
        <v>3.46</v>
      </c>
      <c r="GH132">
        <v>9.42</v>
      </c>
      <c r="GI132">
        <v>0</v>
      </c>
      <c r="GJ132">
        <v>0</v>
      </c>
      <c r="GK132">
        <v>0.01</v>
      </c>
      <c r="GL132">
        <v>0</v>
      </c>
      <c r="GM132">
        <v>0.01</v>
      </c>
      <c r="GN132">
        <v>0.01</v>
      </c>
      <c r="GO132">
        <v>0.04</v>
      </c>
      <c r="GP132">
        <v>7.0000000000000007E-2</v>
      </c>
      <c r="GQ132">
        <v>0.19</v>
      </c>
      <c r="GR132">
        <v>0.63</v>
      </c>
      <c r="GS132">
        <v>0.05</v>
      </c>
      <c r="GT132">
        <v>0.62</v>
      </c>
      <c r="GU132">
        <v>0.49</v>
      </c>
      <c r="GV132">
        <v>0.13</v>
      </c>
      <c r="GW132">
        <v>0.16</v>
      </c>
      <c r="GX132">
        <v>0.23100000000000001</v>
      </c>
      <c r="GY132">
        <v>0.28000000000000003</v>
      </c>
      <c r="GZ132">
        <v>7.0000000000000007E-2</v>
      </c>
      <c r="HA132">
        <v>0.126</v>
      </c>
      <c r="HB132">
        <v>0.38</v>
      </c>
      <c r="HC132">
        <v>0.03</v>
      </c>
      <c r="HD132">
        <v>0.03</v>
      </c>
      <c r="HE132">
        <v>0.13</v>
      </c>
      <c r="HF132">
        <v>0.13</v>
      </c>
      <c r="HG132">
        <v>0.12</v>
      </c>
      <c r="HH132">
        <v>0.08</v>
      </c>
      <c r="HI132">
        <v>0</v>
      </c>
      <c r="HJ132">
        <v>0.05</v>
      </c>
      <c r="HK132">
        <v>0.13</v>
      </c>
      <c r="HL132">
        <v>0.27</v>
      </c>
      <c r="HM132">
        <v>0.15</v>
      </c>
      <c r="HN132">
        <v>0</v>
      </c>
      <c r="HO132">
        <v>0.48</v>
      </c>
      <c r="HP132">
        <v>0.49</v>
      </c>
      <c r="HQ132">
        <v>0.27</v>
      </c>
      <c r="HR132">
        <v>0.14000000000000001</v>
      </c>
      <c r="HS132">
        <v>0.45</v>
      </c>
      <c r="HT132">
        <v>0.34</v>
      </c>
      <c r="HU132">
        <v>0.35</v>
      </c>
      <c r="HV132">
        <v>0.26</v>
      </c>
      <c r="HW132">
        <v>0.15</v>
      </c>
      <c r="HX132">
        <v>0.06</v>
      </c>
      <c r="HY132">
        <v>0.09</v>
      </c>
      <c r="HZ132">
        <v>0.54</v>
      </c>
      <c r="IA132">
        <v>0.11</v>
      </c>
      <c r="IB132">
        <v>0.12</v>
      </c>
      <c r="IC132">
        <v>0.13</v>
      </c>
      <c r="ID132">
        <v>0.05</v>
      </c>
      <c r="IE132">
        <v>0.2</v>
      </c>
      <c r="IF132">
        <v>0.04</v>
      </c>
      <c r="IG132">
        <v>0.01</v>
      </c>
      <c r="IH132">
        <v>0.02</v>
      </c>
      <c r="II132">
        <v>0.25</v>
      </c>
      <c r="IJ132">
        <v>0.41</v>
      </c>
      <c r="IK132">
        <v>0.05</v>
      </c>
      <c r="IL132">
        <v>0.01</v>
      </c>
      <c r="IM132">
        <v>0.06</v>
      </c>
      <c r="IN132">
        <v>7.0000000000000007E-2</v>
      </c>
      <c r="IO132">
        <v>7.0000000000000007E-2</v>
      </c>
      <c r="IP132">
        <v>0.08</v>
      </c>
      <c r="IQ132">
        <v>7.0000000000000007E-2</v>
      </c>
      <c r="IR132">
        <v>7.0000000000000007E-2</v>
      </c>
      <c r="IS132">
        <v>7.0000000000000007E-2</v>
      </c>
      <c r="IT132">
        <v>0.47</v>
      </c>
      <c r="IU132">
        <v>0.19</v>
      </c>
      <c r="IV132">
        <v>0.02</v>
      </c>
      <c r="IW132">
        <v>0.11</v>
      </c>
      <c r="IX132">
        <v>0.49</v>
      </c>
      <c r="IY132">
        <v>0.32</v>
      </c>
      <c r="IZ132">
        <v>0.55000000000000004</v>
      </c>
      <c r="JA132">
        <v>0.21</v>
      </c>
      <c r="JB132">
        <v>0.43</v>
      </c>
      <c r="JC132">
        <v>0.26</v>
      </c>
      <c r="JD132">
        <v>7.0000000000000007E-2</v>
      </c>
      <c r="JE132">
        <v>0.13</v>
      </c>
      <c r="JF132">
        <v>0.44</v>
      </c>
      <c r="JG132">
        <v>0.28999999999999998</v>
      </c>
      <c r="JH132">
        <v>0.12</v>
      </c>
      <c r="JI132">
        <v>0.08</v>
      </c>
      <c r="JJ132">
        <v>7.0000000000000007E-2</v>
      </c>
      <c r="JK132">
        <v>0.27</v>
      </c>
      <c r="JL132">
        <v>0.11</v>
      </c>
      <c r="JM132">
        <v>0.06</v>
      </c>
      <c r="JN132">
        <v>0.06</v>
      </c>
      <c r="JO132">
        <v>7.0000000000000007E-2</v>
      </c>
      <c r="JP132">
        <v>7.0000000000000007E-2</v>
      </c>
      <c r="JQ132">
        <v>0.06</v>
      </c>
      <c r="JR132">
        <v>2.4500000000000002</v>
      </c>
      <c r="JS132">
        <v>1.74</v>
      </c>
      <c r="JT132">
        <v>2.08</v>
      </c>
      <c r="JU132">
        <v>3.03</v>
      </c>
      <c r="JV132">
        <v>2.42</v>
      </c>
    </row>
    <row r="133" spans="1:282" x14ac:dyDescent="0.25">
      <c r="A133">
        <v>609679</v>
      </c>
      <c r="B133" t="s">
        <v>2152</v>
      </c>
      <c r="C133" t="s">
        <v>2151</v>
      </c>
      <c r="D133" t="s">
        <v>3885</v>
      </c>
      <c r="E133" t="s">
        <v>3886</v>
      </c>
      <c r="F133" t="s">
        <v>2153</v>
      </c>
      <c r="G133" t="s">
        <v>2154</v>
      </c>
      <c r="H133" t="s">
        <v>2155</v>
      </c>
      <c r="I133" t="s">
        <v>3887</v>
      </c>
      <c r="J133" t="s">
        <v>3888</v>
      </c>
      <c r="K133" t="s">
        <v>3889</v>
      </c>
      <c r="L133" t="s">
        <v>546</v>
      </c>
      <c r="M133" t="s">
        <v>3399</v>
      </c>
      <c r="N133" t="s">
        <v>3890</v>
      </c>
      <c r="O133" t="s">
        <v>535</v>
      </c>
      <c r="P133">
        <v>1459</v>
      </c>
      <c r="Q133" t="s">
        <v>541</v>
      </c>
      <c r="R133" t="s">
        <v>3417</v>
      </c>
      <c r="S133" t="s">
        <v>6521</v>
      </c>
      <c r="T133">
        <v>29</v>
      </c>
      <c r="U133">
        <v>1070</v>
      </c>
      <c r="V133" t="s">
        <v>651</v>
      </c>
      <c r="W133">
        <v>761</v>
      </c>
      <c r="X133">
        <v>1448</v>
      </c>
      <c r="Y133">
        <v>53</v>
      </c>
      <c r="Z133" s="5" t="s">
        <v>660</v>
      </c>
      <c r="AA133" t="s">
        <v>535</v>
      </c>
      <c r="AB133" t="s">
        <v>555</v>
      </c>
      <c r="AC133" t="s">
        <v>564</v>
      </c>
      <c r="AD133" t="s">
        <v>555</v>
      </c>
      <c r="AE133">
        <v>31.7</v>
      </c>
      <c r="AF133">
        <v>40.1</v>
      </c>
      <c r="AG133">
        <v>27.5</v>
      </c>
      <c r="AH133">
        <v>5.3</v>
      </c>
      <c r="AI133" t="s">
        <v>3410</v>
      </c>
      <c r="AJ133">
        <v>602</v>
      </c>
      <c r="AK133">
        <v>23</v>
      </c>
      <c r="AL133">
        <v>102</v>
      </c>
      <c r="AM133">
        <v>5</v>
      </c>
      <c r="AN133">
        <v>442</v>
      </c>
      <c r="AO133">
        <v>2</v>
      </c>
      <c r="AQ133">
        <v>9</v>
      </c>
      <c r="AR133">
        <v>22</v>
      </c>
      <c r="AS133">
        <v>602</v>
      </c>
      <c r="AT133">
        <v>0.02</v>
      </c>
      <c r="AU133">
        <v>0.02</v>
      </c>
      <c r="AV133">
        <v>0.03</v>
      </c>
      <c r="AW133">
        <v>7.0000000000000007E-2</v>
      </c>
      <c r="AX133">
        <v>0.11</v>
      </c>
      <c r="AY133">
        <v>0.17</v>
      </c>
      <c r="AZ133">
        <v>0.09</v>
      </c>
      <c r="BA133">
        <v>8.5999999999999993E-2</v>
      </c>
      <c r="BB133">
        <v>0.14000000000000001</v>
      </c>
      <c r="BC133">
        <v>0.16</v>
      </c>
      <c r="BD133">
        <v>0.23</v>
      </c>
      <c r="BE133">
        <v>0.27</v>
      </c>
      <c r="BF133">
        <v>0.47</v>
      </c>
      <c r="BG133">
        <v>0.41</v>
      </c>
      <c r="BH133">
        <v>0.47</v>
      </c>
      <c r="BI133">
        <v>0.32</v>
      </c>
      <c r="BJ133">
        <v>0.37</v>
      </c>
      <c r="BK133">
        <v>0.31</v>
      </c>
      <c r="BL133">
        <v>0</v>
      </c>
      <c r="BM133">
        <v>0</v>
      </c>
      <c r="BN133">
        <v>0</v>
      </c>
      <c r="BO133">
        <v>0</v>
      </c>
      <c r="BP133">
        <v>0.01</v>
      </c>
      <c r="BQ133">
        <v>0.01</v>
      </c>
      <c r="BR133">
        <v>0.41</v>
      </c>
      <c r="BS133">
        <v>0.49</v>
      </c>
      <c r="BT133">
        <v>0.36</v>
      </c>
      <c r="BU133">
        <v>0.45</v>
      </c>
      <c r="BV133">
        <v>0.28000000000000003</v>
      </c>
      <c r="BW133">
        <v>0.23</v>
      </c>
      <c r="BX133">
        <v>3.27</v>
      </c>
      <c r="BY133">
        <v>3.36</v>
      </c>
      <c r="BZ133">
        <v>3.16</v>
      </c>
      <c r="CA133">
        <v>3.16</v>
      </c>
      <c r="CB133">
        <v>2.82</v>
      </c>
      <c r="CC133">
        <v>2.62</v>
      </c>
      <c r="CD133">
        <v>5.0000000000000001E-3</v>
      </c>
      <c r="CE133">
        <v>7.0000000000000001E-3</v>
      </c>
      <c r="CF133">
        <v>8.0000000000000002E-3</v>
      </c>
      <c r="CG133">
        <v>2.7E-2</v>
      </c>
      <c r="CH133">
        <v>0.01</v>
      </c>
      <c r="CI133">
        <v>0.02</v>
      </c>
      <c r="CJ133">
        <v>0.14000000000000001</v>
      </c>
      <c r="CK133">
        <v>0.17</v>
      </c>
      <c r="CL133">
        <v>0.09</v>
      </c>
      <c r="CM133">
        <v>0.03</v>
      </c>
      <c r="CN133">
        <v>0.05</v>
      </c>
      <c r="CO133">
        <v>7.0000000000000007E-2</v>
      </c>
      <c r="CP133">
        <v>7.0000000000000007E-2</v>
      </c>
      <c r="CQ133">
        <v>0.05</v>
      </c>
      <c r="CR133">
        <v>0.09</v>
      </c>
      <c r="CS133">
        <v>0.21</v>
      </c>
      <c r="CT133">
        <v>0.22</v>
      </c>
      <c r="CU133">
        <v>0.19</v>
      </c>
      <c r="CV133">
        <v>3.62</v>
      </c>
      <c r="CW133">
        <v>3.54</v>
      </c>
      <c r="CX133">
        <v>3.45</v>
      </c>
      <c r="CY133">
        <v>3.39</v>
      </c>
      <c r="CZ133">
        <v>3.52</v>
      </c>
      <c r="DA133">
        <v>3.34</v>
      </c>
      <c r="DB133">
        <v>2.85</v>
      </c>
      <c r="DC133">
        <v>2.75</v>
      </c>
      <c r="DD133">
        <v>2.97</v>
      </c>
      <c r="DE133">
        <v>0.31</v>
      </c>
      <c r="DF133">
        <v>0.34</v>
      </c>
      <c r="DG133">
        <v>0.38</v>
      </c>
      <c r="DH133">
        <v>0.38</v>
      </c>
      <c r="DI133">
        <v>0.35</v>
      </c>
      <c r="DJ133">
        <v>0.41</v>
      </c>
      <c r="DK133">
        <v>0.31</v>
      </c>
      <c r="DL133">
        <v>0.3</v>
      </c>
      <c r="DM133">
        <v>0.35</v>
      </c>
      <c r="DN133">
        <v>0</v>
      </c>
      <c r="DO133">
        <v>0</v>
      </c>
      <c r="DP133">
        <v>0</v>
      </c>
      <c r="DQ133">
        <v>0.01</v>
      </c>
      <c r="DR133">
        <v>0.01</v>
      </c>
      <c r="DS133">
        <v>0.01</v>
      </c>
      <c r="DT133">
        <v>0.01</v>
      </c>
      <c r="DU133">
        <v>0.01</v>
      </c>
      <c r="DV133">
        <v>0.01</v>
      </c>
      <c r="DW133">
        <v>0.65</v>
      </c>
      <c r="DX133">
        <v>0.6</v>
      </c>
      <c r="DY133">
        <v>0.54</v>
      </c>
      <c r="DZ133">
        <v>0.52</v>
      </c>
      <c r="EA133">
        <v>0.57999999999999996</v>
      </c>
      <c r="EB133">
        <v>0.47</v>
      </c>
      <c r="EC133">
        <v>0.34</v>
      </c>
      <c r="ED133">
        <v>0.31</v>
      </c>
      <c r="EE133">
        <v>0.35</v>
      </c>
      <c r="EF133">
        <v>0.5</v>
      </c>
      <c r="EG133">
        <v>0.03</v>
      </c>
      <c r="EH133">
        <v>0.01</v>
      </c>
      <c r="EI133">
        <v>0.05</v>
      </c>
      <c r="EJ133">
        <v>0.02</v>
      </c>
      <c r="EK133">
        <v>0.05</v>
      </c>
      <c r="EL133">
        <v>0.05</v>
      </c>
      <c r="EM133">
        <v>0.03</v>
      </c>
      <c r="EN133">
        <v>0.04</v>
      </c>
      <c r="EO133">
        <v>0.31</v>
      </c>
      <c r="EP133">
        <v>0.16</v>
      </c>
      <c r="EQ133">
        <v>0.11600000000000001</v>
      </c>
      <c r="ER133">
        <v>0.15</v>
      </c>
      <c r="ES133">
        <v>7.4999999999999997E-2</v>
      </c>
      <c r="ET133">
        <v>0.13</v>
      </c>
      <c r="EU133">
        <v>0.14000000000000001</v>
      </c>
      <c r="EV133">
        <v>0.09</v>
      </c>
      <c r="EW133">
        <v>0.17</v>
      </c>
      <c r="EX133">
        <v>0.108</v>
      </c>
      <c r="EY133">
        <v>0.41</v>
      </c>
      <c r="EZ133">
        <v>0.41</v>
      </c>
      <c r="FA133">
        <v>0.43</v>
      </c>
      <c r="FB133">
        <v>0.43</v>
      </c>
      <c r="FC133">
        <v>0.45</v>
      </c>
      <c r="FD133">
        <v>0.43</v>
      </c>
      <c r="FE133">
        <v>0.46</v>
      </c>
      <c r="FF133">
        <v>0.5</v>
      </c>
      <c r="FG133">
        <v>7.0000000000000007E-2</v>
      </c>
      <c r="FH133">
        <v>0.39</v>
      </c>
      <c r="FI133">
        <v>0.45</v>
      </c>
      <c r="FJ133">
        <v>0.36</v>
      </c>
      <c r="FK133">
        <v>0.47</v>
      </c>
      <c r="FL133">
        <v>0.36</v>
      </c>
      <c r="FM133">
        <v>0.36</v>
      </c>
      <c r="FN133">
        <v>0.41</v>
      </c>
      <c r="FO133">
        <v>0.27</v>
      </c>
      <c r="FP133">
        <v>0.01</v>
      </c>
      <c r="FQ133">
        <v>0.01</v>
      </c>
      <c r="FR133">
        <v>0.01</v>
      </c>
      <c r="FS133">
        <v>0.01</v>
      </c>
      <c r="FT133">
        <v>0.01</v>
      </c>
      <c r="FU133">
        <v>0.01</v>
      </c>
      <c r="FV133">
        <v>0.02</v>
      </c>
      <c r="FW133">
        <v>0.02</v>
      </c>
      <c r="FX133">
        <v>0.02</v>
      </c>
      <c r="FY133">
        <v>1.73</v>
      </c>
      <c r="FZ133">
        <v>3.17</v>
      </c>
      <c r="GA133">
        <v>3.3</v>
      </c>
      <c r="GB133">
        <v>3.12</v>
      </c>
      <c r="GC133">
        <v>3.34</v>
      </c>
      <c r="GD133">
        <v>3.13</v>
      </c>
      <c r="GE133">
        <v>3.12</v>
      </c>
      <c r="GF133">
        <v>3.27</v>
      </c>
      <c r="GG133">
        <v>3.01</v>
      </c>
      <c r="GH133">
        <v>7.99</v>
      </c>
      <c r="GI133">
        <v>0.01</v>
      </c>
      <c r="GJ133">
        <v>7.0000000000000001E-3</v>
      </c>
      <c r="GK133">
        <v>7.0000000000000001E-3</v>
      </c>
      <c r="GL133">
        <v>0.02</v>
      </c>
      <c r="GM133">
        <v>0.05</v>
      </c>
      <c r="GN133">
        <v>0.06</v>
      </c>
      <c r="GO133">
        <v>0.14000000000000001</v>
      </c>
      <c r="GP133">
        <v>0.27</v>
      </c>
      <c r="GQ133">
        <v>0.19</v>
      </c>
      <c r="GR133">
        <v>0.22</v>
      </c>
      <c r="GS133">
        <v>0.02</v>
      </c>
      <c r="GT133">
        <v>0.49</v>
      </c>
      <c r="GU133">
        <v>0.49</v>
      </c>
      <c r="GV133">
        <v>0.22</v>
      </c>
      <c r="GW133">
        <v>0.23</v>
      </c>
      <c r="GX133">
        <v>0.24399999999999999</v>
      </c>
      <c r="GY133">
        <v>0.25</v>
      </c>
      <c r="GZ133">
        <v>0.14799999999999999</v>
      </c>
      <c r="HA133">
        <v>0.125</v>
      </c>
      <c r="HB133">
        <v>0.26</v>
      </c>
      <c r="HC133">
        <v>7.0000000000000007E-2</v>
      </c>
      <c r="HD133">
        <v>0.09</v>
      </c>
      <c r="HE133">
        <v>0.24</v>
      </c>
      <c r="HF133">
        <v>0.06</v>
      </c>
      <c r="HG133">
        <v>0.05</v>
      </c>
      <c r="HH133">
        <v>0.03</v>
      </c>
      <c r="HI133">
        <v>0.05</v>
      </c>
      <c r="HJ133">
        <v>0.09</v>
      </c>
      <c r="HK133">
        <v>0.08</v>
      </c>
      <c r="HL133">
        <v>0.03</v>
      </c>
      <c r="HM133">
        <v>0.28999999999999998</v>
      </c>
      <c r="HN133">
        <v>0.12</v>
      </c>
      <c r="HO133">
        <v>0.4</v>
      </c>
      <c r="HP133">
        <v>0.36</v>
      </c>
      <c r="HQ133">
        <v>0.38</v>
      </c>
      <c r="HR133">
        <v>0.4</v>
      </c>
      <c r="HS133">
        <v>0.35</v>
      </c>
      <c r="HT133">
        <v>0.43</v>
      </c>
      <c r="HU133">
        <v>0.28000000000000003</v>
      </c>
      <c r="HV133">
        <v>0.28000000000000003</v>
      </c>
      <c r="HW133">
        <v>0.32</v>
      </c>
      <c r="HX133">
        <v>0.43</v>
      </c>
      <c r="HY133">
        <v>0.17</v>
      </c>
      <c r="HZ133">
        <v>0.28000000000000003</v>
      </c>
      <c r="IA133">
        <v>0.24</v>
      </c>
      <c r="IB133">
        <v>0.23</v>
      </c>
      <c r="IC133">
        <v>0.18</v>
      </c>
      <c r="ID133">
        <v>0.11</v>
      </c>
      <c r="IE133">
        <v>0.15</v>
      </c>
      <c r="IF133">
        <v>0.14299999999999999</v>
      </c>
      <c r="IG133">
        <v>8.0000000000000002E-3</v>
      </c>
      <c r="IH133">
        <v>0.01</v>
      </c>
      <c r="II133">
        <v>0.01</v>
      </c>
      <c r="IJ133">
        <v>0.02</v>
      </c>
      <c r="IK133">
        <v>8.0000000000000002E-3</v>
      </c>
      <c r="IL133">
        <v>8.0000000000000002E-3</v>
      </c>
      <c r="IM133">
        <v>0.02</v>
      </c>
      <c r="IN133">
        <v>0.02</v>
      </c>
      <c r="IO133">
        <v>0.02</v>
      </c>
      <c r="IP133">
        <v>0.02</v>
      </c>
      <c r="IQ133">
        <v>0.03</v>
      </c>
      <c r="IR133">
        <v>0.02</v>
      </c>
      <c r="IS133">
        <v>0.1</v>
      </c>
      <c r="IT133">
        <v>0.73</v>
      </c>
      <c r="IU133">
        <v>0.56999999999999995</v>
      </c>
      <c r="IV133">
        <v>0.05</v>
      </c>
      <c r="IW133">
        <v>0.45</v>
      </c>
      <c r="IX133">
        <v>0.53</v>
      </c>
      <c r="IY133">
        <v>0.19</v>
      </c>
      <c r="IZ133">
        <v>0.31</v>
      </c>
      <c r="JA133">
        <v>0.34</v>
      </c>
      <c r="JB133">
        <v>0.37</v>
      </c>
      <c r="JC133">
        <v>0.26</v>
      </c>
      <c r="JD133">
        <v>0.03</v>
      </c>
      <c r="JE133">
        <v>0.06</v>
      </c>
      <c r="JF133">
        <v>0.37</v>
      </c>
      <c r="JG133">
        <v>0.1</v>
      </c>
      <c r="JH133">
        <v>0.08</v>
      </c>
      <c r="JI133">
        <v>0.03</v>
      </c>
      <c r="JJ133">
        <v>0.04</v>
      </c>
      <c r="JK133">
        <v>0.22</v>
      </c>
      <c r="JL133">
        <v>7.0000000000000007E-2</v>
      </c>
      <c r="JM133">
        <v>0.02</v>
      </c>
      <c r="JN133">
        <v>0.02</v>
      </c>
      <c r="JO133">
        <v>0.02</v>
      </c>
      <c r="JP133">
        <v>0.02</v>
      </c>
      <c r="JQ133">
        <v>0.02</v>
      </c>
      <c r="JR133">
        <v>2.33</v>
      </c>
      <c r="JS133">
        <v>1.35</v>
      </c>
      <c r="JT133">
        <v>1.57</v>
      </c>
      <c r="JU133">
        <v>2.78</v>
      </c>
      <c r="JV133">
        <v>1.78</v>
      </c>
    </row>
    <row r="134" spans="1:282" x14ac:dyDescent="0.25">
      <c r="A134">
        <v>609680</v>
      </c>
      <c r="B134" t="s">
        <v>324</v>
      </c>
      <c r="C134" t="s">
        <v>2156</v>
      </c>
      <c r="D134" t="s">
        <v>3891</v>
      </c>
      <c r="E134" t="s">
        <v>3892</v>
      </c>
      <c r="F134" t="s">
        <v>652</v>
      </c>
      <c r="G134" t="s">
        <v>653</v>
      </c>
      <c r="H134" t="s">
        <v>654</v>
      </c>
      <c r="I134" t="s">
        <v>3893</v>
      </c>
      <c r="J134" t="s">
        <v>3894</v>
      </c>
      <c r="K134" t="s">
        <v>3895</v>
      </c>
      <c r="L134" t="s">
        <v>546</v>
      </c>
      <c r="M134" t="s">
        <v>3399</v>
      </c>
      <c r="N134" t="s">
        <v>3872</v>
      </c>
      <c r="O134" t="s">
        <v>535</v>
      </c>
      <c r="P134">
        <v>856</v>
      </c>
      <c r="Q134" t="s">
        <v>541</v>
      </c>
      <c r="R134" t="s">
        <v>3417</v>
      </c>
      <c r="S134" t="s">
        <v>6521</v>
      </c>
      <c r="T134">
        <v>33</v>
      </c>
      <c r="U134">
        <v>1090</v>
      </c>
      <c r="V134" t="s">
        <v>651</v>
      </c>
      <c r="W134">
        <v>200</v>
      </c>
      <c r="X134">
        <v>850</v>
      </c>
      <c r="Y134">
        <v>24</v>
      </c>
      <c r="Z134" s="5" t="s">
        <v>3609</v>
      </c>
      <c r="AA134" t="s">
        <v>535</v>
      </c>
      <c r="AB134" t="s">
        <v>533</v>
      </c>
      <c r="AC134" t="s">
        <v>564</v>
      </c>
      <c r="AD134" t="s">
        <v>533</v>
      </c>
      <c r="AE134">
        <v>74.099999999999994</v>
      </c>
      <c r="AF134">
        <v>47.6</v>
      </c>
      <c r="AG134">
        <v>65.900000000000006</v>
      </c>
      <c r="AH134">
        <v>2.4</v>
      </c>
      <c r="AI134" t="s">
        <v>3410</v>
      </c>
      <c r="AJ134">
        <v>199</v>
      </c>
      <c r="AK134">
        <v>86</v>
      </c>
      <c r="AL134">
        <v>34</v>
      </c>
      <c r="AM134">
        <v>15</v>
      </c>
      <c r="AN134">
        <v>47</v>
      </c>
      <c r="AP134">
        <v>1</v>
      </c>
      <c r="AQ134">
        <v>12</v>
      </c>
      <c r="AR134">
        <v>8</v>
      </c>
      <c r="AS134">
        <v>199</v>
      </c>
      <c r="AT134">
        <v>0.02</v>
      </c>
      <c r="AU134">
        <v>0.01</v>
      </c>
      <c r="AV134">
        <v>0.01</v>
      </c>
      <c r="AW134">
        <v>0</v>
      </c>
      <c r="AX134">
        <v>0.01</v>
      </c>
      <c r="AY134">
        <v>0.02</v>
      </c>
      <c r="AZ134">
        <v>0.06</v>
      </c>
      <c r="BA134">
        <v>3.5000000000000003E-2</v>
      </c>
      <c r="BB134">
        <v>0.03</v>
      </c>
      <c r="BC134">
        <v>0.03</v>
      </c>
      <c r="BD134">
        <v>0.09</v>
      </c>
      <c r="BE134">
        <v>0.2</v>
      </c>
      <c r="BF134">
        <v>0.28000000000000003</v>
      </c>
      <c r="BG134">
        <v>0.25</v>
      </c>
      <c r="BH134">
        <v>0.26</v>
      </c>
      <c r="BI134">
        <v>0.15</v>
      </c>
      <c r="BJ134">
        <v>0.44</v>
      </c>
      <c r="BK134">
        <v>0.34</v>
      </c>
      <c r="BL134">
        <v>0.02</v>
      </c>
      <c r="BM134">
        <v>0.01</v>
      </c>
      <c r="BN134">
        <v>0.03</v>
      </c>
      <c r="BO134">
        <v>0.02</v>
      </c>
      <c r="BP134">
        <v>0.01</v>
      </c>
      <c r="BQ134">
        <v>0.01</v>
      </c>
      <c r="BR134">
        <v>0.64</v>
      </c>
      <c r="BS134">
        <v>0.7</v>
      </c>
      <c r="BT134">
        <v>0.67</v>
      </c>
      <c r="BU134">
        <v>0.81</v>
      </c>
      <c r="BV134">
        <v>0.46</v>
      </c>
      <c r="BW134">
        <v>0.44</v>
      </c>
      <c r="BX134">
        <v>3.56</v>
      </c>
      <c r="BY134">
        <v>3.66</v>
      </c>
      <c r="BZ134">
        <v>3.65</v>
      </c>
      <c r="CA134">
        <v>3.8</v>
      </c>
      <c r="CB134">
        <v>3.36</v>
      </c>
      <c r="CC134">
        <v>3.22</v>
      </c>
      <c r="CD134">
        <v>5.0000000000000001E-3</v>
      </c>
      <c r="CE134">
        <v>5.0000000000000001E-3</v>
      </c>
      <c r="CF134">
        <v>5.0000000000000001E-3</v>
      </c>
      <c r="CG134">
        <v>5.0000000000000001E-3</v>
      </c>
      <c r="CH134">
        <v>5.0000000000000001E-3</v>
      </c>
      <c r="CI134">
        <v>0.01</v>
      </c>
      <c r="CJ134">
        <v>0.13</v>
      </c>
      <c r="CK134">
        <v>0.33</v>
      </c>
      <c r="CL134">
        <v>0.13</v>
      </c>
      <c r="CM134">
        <v>0.01</v>
      </c>
      <c r="CN134">
        <v>0.02</v>
      </c>
      <c r="CO134">
        <v>0.04</v>
      </c>
      <c r="CP134">
        <v>0.02</v>
      </c>
      <c r="CQ134">
        <v>0.01</v>
      </c>
      <c r="CR134">
        <v>0.05</v>
      </c>
      <c r="CS134">
        <v>0.17</v>
      </c>
      <c r="CT134">
        <v>0.23</v>
      </c>
      <c r="CU134">
        <v>0.17</v>
      </c>
      <c r="CV134">
        <v>3.7</v>
      </c>
      <c r="CW134">
        <v>3.62</v>
      </c>
      <c r="CX134">
        <v>3.57</v>
      </c>
      <c r="CY134">
        <v>3.67</v>
      </c>
      <c r="CZ134">
        <v>3.7</v>
      </c>
      <c r="DA134">
        <v>3.53</v>
      </c>
      <c r="DB134">
        <v>2.93</v>
      </c>
      <c r="DC134">
        <v>2.2799999999999998</v>
      </c>
      <c r="DD134">
        <v>2.88</v>
      </c>
      <c r="DE134">
        <v>0.26</v>
      </c>
      <c r="DF134">
        <v>0.32</v>
      </c>
      <c r="DG134">
        <v>0.33</v>
      </c>
      <c r="DH134">
        <v>0.27</v>
      </c>
      <c r="DI134">
        <v>0.27</v>
      </c>
      <c r="DJ134">
        <v>0.34</v>
      </c>
      <c r="DK134">
        <v>0.32</v>
      </c>
      <c r="DL134">
        <v>0.2</v>
      </c>
      <c r="DM134">
        <v>0.35</v>
      </c>
      <c r="DN134">
        <v>0.02</v>
      </c>
      <c r="DO134">
        <v>0.02</v>
      </c>
      <c r="DP134">
        <v>0.02</v>
      </c>
      <c r="DQ134">
        <v>0.02</v>
      </c>
      <c r="DR134">
        <v>0.02</v>
      </c>
      <c r="DS134">
        <v>0.02</v>
      </c>
      <c r="DT134">
        <v>0.03</v>
      </c>
      <c r="DU134">
        <v>0.05</v>
      </c>
      <c r="DV134">
        <v>0.04</v>
      </c>
      <c r="DW134">
        <v>0.7</v>
      </c>
      <c r="DX134">
        <v>0.64</v>
      </c>
      <c r="DY134">
        <v>0.61</v>
      </c>
      <c r="DZ134">
        <v>0.69</v>
      </c>
      <c r="EA134">
        <v>0.71</v>
      </c>
      <c r="EB134">
        <v>0.59</v>
      </c>
      <c r="EC134">
        <v>0.36</v>
      </c>
      <c r="ED134">
        <v>0.2</v>
      </c>
      <c r="EE134">
        <v>0.32</v>
      </c>
      <c r="EF134">
        <v>0.72</v>
      </c>
      <c r="EG134">
        <v>0.04</v>
      </c>
      <c r="EH134">
        <v>0.04</v>
      </c>
      <c r="EI134">
        <v>0.03</v>
      </c>
      <c r="EJ134">
        <v>0.03</v>
      </c>
      <c r="EK134">
        <v>0.04</v>
      </c>
      <c r="EL134">
        <v>0.05</v>
      </c>
      <c r="EM134">
        <v>0.02</v>
      </c>
      <c r="EN134">
        <v>0.01</v>
      </c>
      <c r="EO134">
        <v>0.15</v>
      </c>
      <c r="EP134">
        <v>0.04</v>
      </c>
      <c r="EQ134">
        <v>5.0000000000000001E-3</v>
      </c>
      <c r="ER134">
        <v>0.08</v>
      </c>
      <c r="ES134">
        <v>0.03</v>
      </c>
      <c r="ET134">
        <v>0.08</v>
      </c>
      <c r="EU134">
        <v>0.2</v>
      </c>
      <c r="EV134">
        <v>0.06</v>
      </c>
      <c r="EW134">
        <v>0.01</v>
      </c>
      <c r="EX134">
        <v>0.01</v>
      </c>
      <c r="EY134">
        <v>0.42</v>
      </c>
      <c r="EZ134">
        <v>0.13</v>
      </c>
      <c r="FA134">
        <v>0.2</v>
      </c>
      <c r="FB134">
        <v>0.22</v>
      </c>
      <c r="FC134">
        <v>0.33</v>
      </c>
      <c r="FD134">
        <v>0.38</v>
      </c>
      <c r="FE134">
        <v>0.39</v>
      </c>
      <c r="FF134">
        <v>0.35</v>
      </c>
      <c r="FG134">
        <v>0.05</v>
      </c>
      <c r="FH134">
        <v>0.5</v>
      </c>
      <c r="FI134">
        <v>0.81</v>
      </c>
      <c r="FJ134">
        <v>0.68</v>
      </c>
      <c r="FK134">
        <v>0.71</v>
      </c>
      <c r="FL134">
        <v>0.55000000000000004</v>
      </c>
      <c r="FM134">
        <v>0.31</v>
      </c>
      <c r="FN134">
        <v>0.51</v>
      </c>
      <c r="FO134">
        <v>0.62</v>
      </c>
      <c r="FP134">
        <v>7.0000000000000007E-2</v>
      </c>
      <c r="FQ134">
        <v>0.01</v>
      </c>
      <c r="FR134">
        <v>0.03</v>
      </c>
      <c r="FS134">
        <v>0.01</v>
      </c>
      <c r="FT134">
        <v>0.01</v>
      </c>
      <c r="FU134">
        <v>0.01</v>
      </c>
      <c r="FV134">
        <v>7.0000000000000007E-2</v>
      </c>
      <c r="FW134">
        <v>0.03</v>
      </c>
      <c r="FX134">
        <v>0.02</v>
      </c>
      <c r="FY134">
        <v>1.33</v>
      </c>
      <c r="FZ134">
        <v>3.39</v>
      </c>
      <c r="GA134">
        <v>3.75</v>
      </c>
      <c r="GB134">
        <v>3.55</v>
      </c>
      <c r="GC134">
        <v>3.64</v>
      </c>
      <c r="GD134">
        <v>3.41</v>
      </c>
      <c r="GE134">
        <v>3.01</v>
      </c>
      <c r="GF134">
        <v>3.43</v>
      </c>
      <c r="GG134">
        <v>3.61</v>
      </c>
      <c r="GH134">
        <v>9.61</v>
      </c>
      <c r="GI134">
        <v>0.01</v>
      </c>
      <c r="GJ134">
        <v>0</v>
      </c>
      <c r="GK134">
        <v>5.0000000000000001E-3</v>
      </c>
      <c r="GL134">
        <v>0</v>
      </c>
      <c r="GM134">
        <v>0</v>
      </c>
      <c r="GN134">
        <v>0.01</v>
      </c>
      <c r="GO134">
        <v>0.01</v>
      </c>
      <c r="GP134">
        <v>0.03</v>
      </c>
      <c r="GQ134">
        <v>0.19</v>
      </c>
      <c r="GR134">
        <v>0.73</v>
      </c>
      <c r="GS134">
        <v>0.02</v>
      </c>
      <c r="GT134">
        <v>0.62</v>
      </c>
      <c r="GU134">
        <v>0.61</v>
      </c>
      <c r="GV134">
        <v>0.15</v>
      </c>
      <c r="GW134">
        <v>0.18</v>
      </c>
      <c r="GX134">
        <v>0.19600000000000001</v>
      </c>
      <c r="GY134">
        <v>0.27</v>
      </c>
      <c r="GZ134">
        <v>5.5E-2</v>
      </c>
      <c r="HA134">
        <v>0.06</v>
      </c>
      <c r="HB134">
        <v>0.35</v>
      </c>
      <c r="HC134">
        <v>0.05</v>
      </c>
      <c r="HD134">
        <v>0.06</v>
      </c>
      <c r="HE134">
        <v>0.21</v>
      </c>
      <c r="HF134">
        <v>0.1</v>
      </c>
      <c r="HG134">
        <v>0.08</v>
      </c>
      <c r="HH134">
        <v>0.03</v>
      </c>
      <c r="HI134">
        <v>0</v>
      </c>
      <c r="HJ134">
        <v>0.02</v>
      </c>
      <c r="HK134">
        <v>0.01</v>
      </c>
      <c r="HL134">
        <v>0.12</v>
      </c>
      <c r="HM134">
        <v>0.19</v>
      </c>
      <c r="HN134">
        <v>0</v>
      </c>
      <c r="HO134">
        <v>0.26</v>
      </c>
      <c r="HP134">
        <v>0.28000000000000003</v>
      </c>
      <c r="HQ134">
        <v>0.31</v>
      </c>
      <c r="HR134">
        <v>0.38</v>
      </c>
      <c r="HS134">
        <v>0.37</v>
      </c>
      <c r="HT134">
        <v>0.13</v>
      </c>
      <c r="HU134">
        <v>0.65</v>
      </c>
      <c r="HV134">
        <v>0.47</v>
      </c>
      <c r="HW134">
        <v>0.54</v>
      </c>
      <c r="HX134">
        <v>0.38</v>
      </c>
      <c r="HY134">
        <v>0.18</v>
      </c>
      <c r="HZ134">
        <v>0.81</v>
      </c>
      <c r="IA134">
        <v>0.03</v>
      </c>
      <c r="IB134">
        <v>0.18</v>
      </c>
      <c r="IC134">
        <v>0.1</v>
      </c>
      <c r="ID134">
        <v>0.05</v>
      </c>
      <c r="IE134">
        <v>0.18</v>
      </c>
      <c r="IF134">
        <v>5.0000000000000001E-3</v>
      </c>
      <c r="IG134">
        <v>5.0000000000000001E-3</v>
      </c>
      <c r="IH134">
        <v>0.02</v>
      </c>
      <c r="II134">
        <v>0.01</v>
      </c>
      <c r="IJ134">
        <v>0.01</v>
      </c>
      <c r="IK134">
        <v>3.5000000000000003E-2</v>
      </c>
      <c r="IL134">
        <v>5.0000000000000001E-3</v>
      </c>
      <c r="IM134">
        <v>0.06</v>
      </c>
      <c r="IN134">
        <v>0.05</v>
      </c>
      <c r="IO134">
        <v>0.05</v>
      </c>
      <c r="IP134">
        <v>0.06</v>
      </c>
      <c r="IQ134">
        <v>0.05</v>
      </c>
      <c r="IR134">
        <v>0.05</v>
      </c>
      <c r="IS134">
        <v>0.04</v>
      </c>
      <c r="IT134">
        <v>0.35</v>
      </c>
      <c r="IU134">
        <v>0.15</v>
      </c>
      <c r="IV134">
        <v>0.01</v>
      </c>
      <c r="IW134">
        <v>0.1</v>
      </c>
      <c r="IX134">
        <v>0.48</v>
      </c>
      <c r="IY134">
        <v>0.37</v>
      </c>
      <c r="IZ134">
        <v>0.42</v>
      </c>
      <c r="JA134">
        <v>0.13</v>
      </c>
      <c r="JB134">
        <v>0.36</v>
      </c>
      <c r="JC134">
        <v>0.33</v>
      </c>
      <c r="JD134">
        <v>0.13</v>
      </c>
      <c r="JE134">
        <v>0.23</v>
      </c>
      <c r="JF134">
        <v>0.44</v>
      </c>
      <c r="JG134">
        <v>0.3</v>
      </c>
      <c r="JH134">
        <v>0.12</v>
      </c>
      <c r="JI134">
        <v>0.09</v>
      </c>
      <c r="JJ134">
        <v>0.16</v>
      </c>
      <c r="JK134">
        <v>0.4</v>
      </c>
      <c r="JL134">
        <v>0.21</v>
      </c>
      <c r="JM134">
        <v>0.03</v>
      </c>
      <c r="JN134">
        <v>0.06</v>
      </c>
      <c r="JO134">
        <v>0.05</v>
      </c>
      <c r="JP134">
        <v>0.03</v>
      </c>
      <c r="JQ134">
        <v>0.04</v>
      </c>
      <c r="JR134">
        <v>2.54</v>
      </c>
      <c r="JS134">
        <v>1.96</v>
      </c>
      <c r="JT134">
        <v>2.41</v>
      </c>
      <c r="JU134">
        <v>3.27</v>
      </c>
      <c r="JV134">
        <v>2.64</v>
      </c>
    </row>
    <row r="135" spans="1:282" x14ac:dyDescent="0.25">
      <c r="A135">
        <v>609682</v>
      </c>
      <c r="B135" t="s">
        <v>2158</v>
      </c>
      <c r="C135" t="s">
        <v>2157</v>
      </c>
      <c r="D135" t="s">
        <v>3896</v>
      </c>
      <c r="E135" t="s">
        <v>3897</v>
      </c>
      <c r="F135" t="s">
        <v>2159</v>
      </c>
      <c r="G135" t="s">
        <v>2160</v>
      </c>
      <c r="H135" t="s">
        <v>3898</v>
      </c>
      <c r="I135" t="s">
        <v>3899</v>
      </c>
      <c r="J135" t="s">
        <v>3898</v>
      </c>
      <c r="K135" t="s">
        <v>3899</v>
      </c>
      <c r="L135" t="s">
        <v>546</v>
      </c>
      <c r="M135" t="s">
        <v>3399</v>
      </c>
      <c r="N135" t="s">
        <v>3872</v>
      </c>
      <c r="O135" t="s">
        <v>535</v>
      </c>
      <c r="P135">
        <v>455</v>
      </c>
      <c r="Q135" t="s">
        <v>530</v>
      </c>
      <c r="R135" t="s">
        <v>540</v>
      </c>
      <c r="S135" t="s">
        <v>540</v>
      </c>
      <c r="T135">
        <v>42</v>
      </c>
      <c r="U135">
        <v>1110</v>
      </c>
      <c r="V135" t="s">
        <v>655</v>
      </c>
      <c r="Z135" s="5" t="s">
        <v>10</v>
      </c>
      <c r="AA135" t="s">
        <v>10</v>
      </c>
      <c r="AB135" t="s">
        <v>10</v>
      </c>
      <c r="AC135" t="s">
        <v>10</v>
      </c>
      <c r="AD135" t="s">
        <v>10</v>
      </c>
      <c r="AI135" t="s">
        <v>10</v>
      </c>
    </row>
    <row r="136" spans="1:282" x14ac:dyDescent="0.25">
      <c r="A136">
        <v>609686</v>
      </c>
      <c r="B136" t="s">
        <v>2162</v>
      </c>
      <c r="C136" t="s">
        <v>2161</v>
      </c>
      <c r="D136" t="s">
        <v>3900</v>
      </c>
      <c r="E136" t="s">
        <v>3901</v>
      </c>
      <c r="F136" t="s">
        <v>2163</v>
      </c>
      <c r="G136" t="s">
        <v>2164</v>
      </c>
      <c r="H136" t="s">
        <v>2165</v>
      </c>
      <c r="I136" t="s">
        <v>3902</v>
      </c>
      <c r="J136" t="s">
        <v>10</v>
      </c>
      <c r="K136" t="s">
        <v>10</v>
      </c>
      <c r="L136" t="s">
        <v>525</v>
      </c>
      <c r="M136" t="s">
        <v>3405</v>
      </c>
      <c r="N136" t="s">
        <v>3657</v>
      </c>
      <c r="O136" t="s">
        <v>535</v>
      </c>
      <c r="Q136" t="s">
        <v>537</v>
      </c>
      <c r="R136" t="s">
        <v>536</v>
      </c>
      <c r="S136" t="s">
        <v>6525</v>
      </c>
      <c r="T136">
        <v>36</v>
      </c>
      <c r="U136">
        <v>1121</v>
      </c>
      <c r="V136" t="s">
        <v>531</v>
      </c>
      <c r="Z136" s="5" t="s">
        <v>10</v>
      </c>
      <c r="AA136" t="s">
        <v>10</v>
      </c>
      <c r="AB136" t="s">
        <v>10</v>
      </c>
      <c r="AC136" t="s">
        <v>10</v>
      </c>
      <c r="AD136" t="s">
        <v>10</v>
      </c>
      <c r="AI136" t="s">
        <v>10</v>
      </c>
      <c r="AJ136">
        <v>3</v>
      </c>
      <c r="AL136">
        <v>1</v>
      </c>
      <c r="AR136">
        <v>2</v>
      </c>
      <c r="AS136">
        <v>3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0.67</v>
      </c>
      <c r="BM136">
        <v>0.67</v>
      </c>
      <c r="BN136">
        <v>0.67</v>
      </c>
      <c r="BO136">
        <v>0.67</v>
      </c>
      <c r="BP136">
        <v>0.67</v>
      </c>
      <c r="BQ136">
        <v>0.67</v>
      </c>
      <c r="BR136">
        <v>0.33</v>
      </c>
      <c r="BS136">
        <v>0.33</v>
      </c>
      <c r="BT136">
        <v>0.33</v>
      </c>
      <c r="BU136">
        <v>0.33</v>
      </c>
      <c r="BV136">
        <v>0.33</v>
      </c>
      <c r="BW136">
        <v>0.33</v>
      </c>
      <c r="BX136">
        <v>4</v>
      </c>
      <c r="BY136">
        <v>4</v>
      </c>
      <c r="BZ136">
        <v>4</v>
      </c>
      <c r="CA136">
        <v>4</v>
      </c>
      <c r="CB136">
        <v>4</v>
      </c>
      <c r="CC136">
        <v>4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4</v>
      </c>
      <c r="CW136">
        <v>4</v>
      </c>
      <c r="CX136">
        <v>4</v>
      </c>
      <c r="CY136">
        <v>4</v>
      </c>
      <c r="CZ136">
        <v>4</v>
      </c>
      <c r="DA136">
        <v>3</v>
      </c>
      <c r="DB136">
        <v>4</v>
      </c>
      <c r="DC136">
        <v>4</v>
      </c>
      <c r="DD136">
        <v>4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0.33</v>
      </c>
      <c r="DK136">
        <v>0</v>
      </c>
      <c r="DL136">
        <v>0</v>
      </c>
      <c r="DM136">
        <v>0</v>
      </c>
      <c r="DN136">
        <v>0.67</v>
      </c>
      <c r="DO136">
        <v>0.67</v>
      </c>
      <c r="DP136">
        <v>0.67</v>
      </c>
      <c r="DQ136">
        <v>0.67</v>
      </c>
      <c r="DR136">
        <v>0.67</v>
      </c>
      <c r="DS136">
        <v>0.67</v>
      </c>
      <c r="DT136">
        <v>0.67</v>
      </c>
      <c r="DU136">
        <v>0.67</v>
      </c>
      <c r="DV136">
        <v>0.67</v>
      </c>
      <c r="DW136">
        <v>0.33</v>
      </c>
      <c r="DX136">
        <v>0.33</v>
      </c>
      <c r="DY136">
        <v>0.33</v>
      </c>
      <c r="DZ136">
        <v>0.33</v>
      </c>
      <c r="EA136">
        <v>0.33</v>
      </c>
      <c r="EB136">
        <v>0</v>
      </c>
      <c r="EC136">
        <v>0.33</v>
      </c>
      <c r="ED136">
        <v>0.33</v>
      </c>
      <c r="EE136">
        <v>0.33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0.33300000000000002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0.33</v>
      </c>
      <c r="FE136">
        <v>0</v>
      </c>
      <c r="FF136">
        <v>0.33</v>
      </c>
      <c r="FG136">
        <v>0</v>
      </c>
      <c r="FH136">
        <v>0.33</v>
      </c>
      <c r="FI136">
        <v>0.33</v>
      </c>
      <c r="FJ136">
        <v>0.33</v>
      </c>
      <c r="FK136">
        <v>0.33</v>
      </c>
      <c r="FL136">
        <v>0.33</v>
      </c>
      <c r="FM136">
        <v>0</v>
      </c>
      <c r="FN136">
        <v>0.33</v>
      </c>
      <c r="FO136">
        <v>0</v>
      </c>
      <c r="FP136">
        <v>0.67</v>
      </c>
      <c r="FQ136">
        <v>0.67</v>
      </c>
      <c r="FR136">
        <v>0.67</v>
      </c>
      <c r="FS136">
        <v>0.67</v>
      </c>
      <c r="FT136">
        <v>0.67</v>
      </c>
      <c r="FU136">
        <v>0.67</v>
      </c>
      <c r="FV136">
        <v>0.67</v>
      </c>
      <c r="FW136">
        <v>0.67</v>
      </c>
      <c r="FX136">
        <v>0.67</v>
      </c>
      <c r="FY136">
        <v>3</v>
      </c>
      <c r="FZ136">
        <v>4</v>
      </c>
      <c r="GA136">
        <v>4</v>
      </c>
      <c r="GB136">
        <v>4</v>
      </c>
      <c r="GC136">
        <v>4</v>
      </c>
      <c r="GD136">
        <v>4</v>
      </c>
      <c r="GE136">
        <v>3</v>
      </c>
      <c r="GF136">
        <v>4</v>
      </c>
      <c r="GG136">
        <v>3</v>
      </c>
      <c r="GH136">
        <v>9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0.33</v>
      </c>
      <c r="GR136">
        <v>0</v>
      </c>
      <c r="GS136">
        <v>0.67</v>
      </c>
      <c r="GT136">
        <v>0</v>
      </c>
      <c r="GU136">
        <v>0.33</v>
      </c>
      <c r="GV136">
        <v>0.33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0.33</v>
      </c>
      <c r="HD136">
        <v>0</v>
      </c>
      <c r="HE136">
        <v>0</v>
      </c>
      <c r="HF136">
        <v>0.67</v>
      </c>
      <c r="HG136">
        <v>0.67</v>
      </c>
      <c r="HH136">
        <v>0.67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0.33</v>
      </c>
      <c r="HR136">
        <v>0</v>
      </c>
      <c r="HS136">
        <v>0</v>
      </c>
      <c r="HT136">
        <v>0</v>
      </c>
      <c r="HU136">
        <v>0.33</v>
      </c>
      <c r="HV136">
        <v>0.33</v>
      </c>
      <c r="HW136">
        <v>0</v>
      </c>
      <c r="HX136">
        <v>0</v>
      </c>
      <c r="HY136">
        <v>0.33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0.33300000000000002</v>
      </c>
      <c r="IG136">
        <v>0</v>
      </c>
      <c r="IH136">
        <v>0</v>
      </c>
      <c r="II136">
        <v>0</v>
      </c>
      <c r="IJ136">
        <v>0.33</v>
      </c>
      <c r="IK136">
        <v>0</v>
      </c>
      <c r="IL136">
        <v>0</v>
      </c>
      <c r="IM136">
        <v>0.67</v>
      </c>
      <c r="IN136">
        <v>0.67</v>
      </c>
      <c r="IO136">
        <v>0.67</v>
      </c>
      <c r="IP136">
        <v>0.67</v>
      </c>
      <c r="IQ136">
        <v>0.67</v>
      </c>
      <c r="IR136">
        <v>0.67</v>
      </c>
      <c r="IS136">
        <v>0</v>
      </c>
      <c r="IT136">
        <v>0.33</v>
      </c>
      <c r="IU136">
        <v>0.33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0.33</v>
      </c>
      <c r="JI136">
        <v>0</v>
      </c>
      <c r="JJ136">
        <v>0</v>
      </c>
      <c r="JK136">
        <v>0.33</v>
      </c>
      <c r="JL136">
        <v>0.33</v>
      </c>
      <c r="JM136">
        <v>0.67</v>
      </c>
      <c r="JN136">
        <v>0.67</v>
      </c>
      <c r="JO136">
        <v>0.67</v>
      </c>
      <c r="JP136">
        <v>0.67</v>
      </c>
      <c r="JQ136">
        <v>0.67</v>
      </c>
      <c r="JR136">
        <v>4</v>
      </c>
      <c r="JS136">
        <v>1</v>
      </c>
      <c r="JT136">
        <v>1</v>
      </c>
      <c r="JU136">
        <v>4</v>
      </c>
      <c r="JV136">
        <v>4</v>
      </c>
    </row>
    <row r="137" spans="1:282" x14ac:dyDescent="0.25">
      <c r="A137">
        <v>609691</v>
      </c>
      <c r="B137" t="s">
        <v>358</v>
      </c>
      <c r="C137" t="s">
        <v>656</v>
      </c>
      <c r="D137" t="s">
        <v>3903</v>
      </c>
      <c r="E137" t="s">
        <v>3904</v>
      </c>
      <c r="F137" t="s">
        <v>657</v>
      </c>
      <c r="G137" t="s">
        <v>658</v>
      </c>
      <c r="H137" t="s">
        <v>659</v>
      </c>
      <c r="I137" t="s">
        <v>3905</v>
      </c>
      <c r="J137" t="s">
        <v>3906</v>
      </c>
      <c r="K137" t="s">
        <v>3907</v>
      </c>
      <c r="L137" t="s">
        <v>546</v>
      </c>
      <c r="M137" t="s">
        <v>3399</v>
      </c>
      <c r="N137" t="s">
        <v>3908</v>
      </c>
      <c r="O137" t="s">
        <v>535</v>
      </c>
      <c r="P137">
        <v>893</v>
      </c>
      <c r="Q137" t="s">
        <v>539</v>
      </c>
      <c r="R137" t="s">
        <v>542</v>
      </c>
      <c r="S137" t="s">
        <v>542</v>
      </c>
      <c r="T137">
        <v>34</v>
      </c>
      <c r="U137">
        <v>1140</v>
      </c>
      <c r="V137" t="s">
        <v>651</v>
      </c>
      <c r="W137">
        <v>401</v>
      </c>
      <c r="X137">
        <v>889</v>
      </c>
      <c r="Y137">
        <v>45</v>
      </c>
      <c r="Z137" s="5" t="s">
        <v>638</v>
      </c>
      <c r="AA137" t="s">
        <v>535</v>
      </c>
      <c r="AB137" t="s">
        <v>564</v>
      </c>
      <c r="AC137" t="s">
        <v>564</v>
      </c>
      <c r="AD137" t="s">
        <v>533</v>
      </c>
      <c r="AE137">
        <v>50</v>
      </c>
      <c r="AF137">
        <v>41.9</v>
      </c>
      <c r="AG137">
        <v>68.3</v>
      </c>
      <c r="AH137">
        <v>4.5</v>
      </c>
      <c r="AI137" t="s">
        <v>3410</v>
      </c>
      <c r="AJ137">
        <v>323</v>
      </c>
      <c r="AK137">
        <v>9</v>
      </c>
      <c r="AL137">
        <v>23</v>
      </c>
      <c r="AN137">
        <v>285</v>
      </c>
      <c r="AQ137">
        <v>3</v>
      </c>
      <c r="AR137">
        <v>6</v>
      </c>
      <c r="AS137">
        <v>323</v>
      </c>
      <c r="AT137">
        <v>0.02</v>
      </c>
      <c r="AU137">
        <v>0.01</v>
      </c>
      <c r="AV137">
        <v>0.02</v>
      </c>
      <c r="AW137">
        <v>0.05</v>
      </c>
      <c r="AX137">
        <v>0.03</v>
      </c>
      <c r="AY137">
        <v>0.09</v>
      </c>
      <c r="AZ137">
        <v>0.05</v>
      </c>
      <c r="BA137">
        <v>5.6000000000000001E-2</v>
      </c>
      <c r="BB137">
        <v>0.08</v>
      </c>
      <c r="BC137">
        <v>0.08</v>
      </c>
      <c r="BD137">
        <v>0.16</v>
      </c>
      <c r="BE137">
        <v>0.22</v>
      </c>
      <c r="BF137">
        <v>0.39</v>
      </c>
      <c r="BG137">
        <v>0.34</v>
      </c>
      <c r="BH137">
        <v>0.36</v>
      </c>
      <c r="BI137">
        <v>0.34</v>
      </c>
      <c r="BJ137">
        <v>0.4</v>
      </c>
      <c r="BK137">
        <v>0.35</v>
      </c>
      <c r="BL137">
        <v>0.01</v>
      </c>
      <c r="BM137">
        <v>0.01</v>
      </c>
      <c r="BN137">
        <v>0.03</v>
      </c>
      <c r="BO137">
        <v>0.02</v>
      </c>
      <c r="BP137">
        <v>0.02</v>
      </c>
      <c r="BQ137">
        <v>0.02</v>
      </c>
      <c r="BR137">
        <v>0.52</v>
      </c>
      <c r="BS137">
        <v>0.59</v>
      </c>
      <c r="BT137">
        <v>0.51</v>
      </c>
      <c r="BU137">
        <v>0.51</v>
      </c>
      <c r="BV137">
        <v>0.38</v>
      </c>
      <c r="BW137">
        <v>0.32</v>
      </c>
      <c r="BX137">
        <v>3.43</v>
      </c>
      <c r="BY137">
        <v>3.53</v>
      </c>
      <c r="BZ137">
        <v>3.39</v>
      </c>
      <c r="CA137">
        <v>3.33</v>
      </c>
      <c r="CB137">
        <v>3.15</v>
      </c>
      <c r="CC137">
        <v>2.92</v>
      </c>
      <c r="CD137">
        <v>1.2E-2</v>
      </c>
      <c r="CE137">
        <v>3.0000000000000001E-3</v>
      </c>
      <c r="CF137">
        <v>8.9999999999999993E-3</v>
      </c>
      <c r="CG137">
        <v>2.8000000000000001E-2</v>
      </c>
      <c r="CH137">
        <v>8.9999999999999993E-3</v>
      </c>
      <c r="CI137">
        <v>0</v>
      </c>
      <c r="CJ137">
        <v>0.11</v>
      </c>
      <c r="CK137">
        <v>0.2</v>
      </c>
      <c r="CL137">
        <v>0.14000000000000001</v>
      </c>
      <c r="CM137">
        <v>0.02</v>
      </c>
      <c r="CN137">
        <v>0.03</v>
      </c>
      <c r="CO137">
        <v>0.06</v>
      </c>
      <c r="CP137">
        <v>0.08</v>
      </c>
      <c r="CQ137">
        <v>0.03</v>
      </c>
      <c r="CR137">
        <v>0.08</v>
      </c>
      <c r="CS137">
        <v>0.13</v>
      </c>
      <c r="CT137">
        <v>0.14000000000000001</v>
      </c>
      <c r="CU137">
        <v>0.13</v>
      </c>
      <c r="CV137">
        <v>3.61</v>
      </c>
      <c r="CW137">
        <v>3.55</v>
      </c>
      <c r="CX137">
        <v>3.47</v>
      </c>
      <c r="CY137">
        <v>3.39</v>
      </c>
      <c r="CZ137">
        <v>3.51</v>
      </c>
      <c r="DA137">
        <v>3.4</v>
      </c>
      <c r="DB137">
        <v>3.03</v>
      </c>
      <c r="DC137">
        <v>2.82</v>
      </c>
      <c r="DD137">
        <v>2.95</v>
      </c>
      <c r="DE137">
        <v>0.32</v>
      </c>
      <c r="DF137">
        <v>0.36</v>
      </c>
      <c r="DG137">
        <v>0.37</v>
      </c>
      <c r="DH137">
        <v>0.35</v>
      </c>
      <c r="DI137">
        <v>0.38</v>
      </c>
      <c r="DJ137">
        <v>0.42</v>
      </c>
      <c r="DK137">
        <v>0.34</v>
      </c>
      <c r="DL137">
        <v>0.26</v>
      </c>
      <c r="DM137">
        <v>0.34</v>
      </c>
      <c r="DN137">
        <v>0.01</v>
      </c>
      <c r="DO137">
        <v>0.02</v>
      </c>
      <c r="DP137">
        <v>0.03</v>
      </c>
      <c r="DQ137">
        <v>0.03</v>
      </c>
      <c r="DR137">
        <v>0.03</v>
      </c>
      <c r="DS137">
        <v>0.02</v>
      </c>
      <c r="DT137">
        <v>0.02</v>
      </c>
      <c r="DU137">
        <v>0.03</v>
      </c>
      <c r="DV137">
        <v>0.03</v>
      </c>
      <c r="DW137">
        <v>0.64</v>
      </c>
      <c r="DX137">
        <v>0.57999999999999996</v>
      </c>
      <c r="DY137">
        <v>0.53</v>
      </c>
      <c r="DZ137">
        <v>0.52</v>
      </c>
      <c r="EA137">
        <v>0.54</v>
      </c>
      <c r="EB137">
        <v>0.47</v>
      </c>
      <c r="EC137">
        <v>0.39</v>
      </c>
      <c r="ED137">
        <v>0.37</v>
      </c>
      <c r="EE137">
        <v>0.37</v>
      </c>
      <c r="EF137">
        <v>0.42</v>
      </c>
      <c r="EG137">
        <v>0.03</v>
      </c>
      <c r="EH137">
        <v>0.02</v>
      </c>
      <c r="EI137">
        <v>0.02</v>
      </c>
      <c r="EJ137">
        <v>0.02</v>
      </c>
      <c r="EK137">
        <v>0.02</v>
      </c>
      <c r="EL137">
        <v>0.02</v>
      </c>
      <c r="EM137">
        <v>0.02</v>
      </c>
      <c r="EN137">
        <v>0.03</v>
      </c>
      <c r="EO137">
        <v>0.24</v>
      </c>
      <c r="EP137">
        <v>0.13</v>
      </c>
      <c r="EQ137">
        <v>9.6000000000000002E-2</v>
      </c>
      <c r="ER137">
        <v>0.1</v>
      </c>
      <c r="ES137">
        <v>7.0999999999999994E-2</v>
      </c>
      <c r="ET137">
        <v>0.09</v>
      </c>
      <c r="EU137">
        <v>0.12</v>
      </c>
      <c r="EV137">
        <v>0.1</v>
      </c>
      <c r="EW137">
        <v>0.11</v>
      </c>
      <c r="EX137">
        <v>0.17299999999999999</v>
      </c>
      <c r="EY137">
        <v>0.41</v>
      </c>
      <c r="EZ137">
        <v>0.39</v>
      </c>
      <c r="FA137">
        <v>0.43</v>
      </c>
      <c r="FB137">
        <v>0.38</v>
      </c>
      <c r="FC137">
        <v>0.39</v>
      </c>
      <c r="FD137">
        <v>0.43</v>
      </c>
      <c r="FE137">
        <v>0.44</v>
      </c>
      <c r="FF137">
        <v>0.48</v>
      </c>
      <c r="FG137">
        <v>0.11</v>
      </c>
      <c r="FH137">
        <v>0.41</v>
      </c>
      <c r="FI137">
        <v>0.47</v>
      </c>
      <c r="FJ137">
        <v>0.44</v>
      </c>
      <c r="FK137">
        <v>0.51</v>
      </c>
      <c r="FL137">
        <v>0.45</v>
      </c>
      <c r="FM137">
        <v>0.38</v>
      </c>
      <c r="FN137">
        <v>0.42</v>
      </c>
      <c r="FO137">
        <v>0.36</v>
      </c>
      <c r="FP137">
        <v>0.05</v>
      </c>
      <c r="FQ137">
        <v>0.02</v>
      </c>
      <c r="FR137">
        <v>0.03</v>
      </c>
      <c r="FS137">
        <v>0.02</v>
      </c>
      <c r="FT137">
        <v>0.02</v>
      </c>
      <c r="FU137">
        <v>0.05</v>
      </c>
      <c r="FV137">
        <v>0.05</v>
      </c>
      <c r="FW137">
        <v>0.02</v>
      </c>
      <c r="FX137">
        <v>0.02</v>
      </c>
      <c r="FY137">
        <v>1.98</v>
      </c>
      <c r="FZ137">
        <v>3.23</v>
      </c>
      <c r="GA137">
        <v>3.35</v>
      </c>
      <c r="GB137">
        <v>3.3</v>
      </c>
      <c r="GC137">
        <v>3.42</v>
      </c>
      <c r="GD137">
        <v>3.35</v>
      </c>
      <c r="GE137">
        <v>3.24</v>
      </c>
      <c r="GF137">
        <v>3.3</v>
      </c>
      <c r="GG137">
        <v>3.19</v>
      </c>
      <c r="GH137">
        <v>8.14</v>
      </c>
      <c r="GI137">
        <v>0.01</v>
      </c>
      <c r="GJ137">
        <v>0</v>
      </c>
      <c r="GK137">
        <v>1.9E-2</v>
      </c>
      <c r="GL137">
        <v>0.01</v>
      </c>
      <c r="GM137">
        <v>7.0000000000000007E-2</v>
      </c>
      <c r="GN137">
        <v>0.08</v>
      </c>
      <c r="GO137">
        <v>0.1</v>
      </c>
      <c r="GP137">
        <v>0.19</v>
      </c>
      <c r="GQ137">
        <v>0.13</v>
      </c>
      <c r="GR137">
        <v>0.33</v>
      </c>
      <c r="GS137">
        <v>0.08</v>
      </c>
      <c r="GT137">
        <v>0.42</v>
      </c>
      <c r="GU137">
        <v>0.38</v>
      </c>
      <c r="GV137">
        <v>0.22</v>
      </c>
      <c r="GW137">
        <v>0.15</v>
      </c>
      <c r="GX137">
        <v>0.17299999999999999</v>
      </c>
      <c r="GY137">
        <v>0.24</v>
      </c>
      <c r="GZ137">
        <v>0.121</v>
      </c>
      <c r="HA137">
        <v>0.13600000000000001</v>
      </c>
      <c r="HB137">
        <v>0.21</v>
      </c>
      <c r="HC137">
        <v>0.11</v>
      </c>
      <c r="HD137">
        <v>0.08</v>
      </c>
      <c r="HE137">
        <v>0.2</v>
      </c>
      <c r="HF137">
        <v>0.2</v>
      </c>
      <c r="HG137">
        <v>0.23</v>
      </c>
      <c r="HH137">
        <v>0.13</v>
      </c>
      <c r="HI137">
        <v>0</v>
      </c>
      <c r="HJ137">
        <v>0.01</v>
      </c>
      <c r="HK137">
        <v>0</v>
      </c>
      <c r="HL137">
        <v>0.01</v>
      </c>
      <c r="HM137">
        <v>0.15</v>
      </c>
      <c r="HN137">
        <v>0.01</v>
      </c>
      <c r="HO137">
        <v>0.35</v>
      </c>
      <c r="HP137">
        <v>0.28999999999999998</v>
      </c>
      <c r="HQ137">
        <v>0.27</v>
      </c>
      <c r="HR137">
        <v>0.24</v>
      </c>
      <c r="HS137">
        <v>0.28999999999999998</v>
      </c>
      <c r="HT137">
        <v>0.27</v>
      </c>
      <c r="HU137">
        <v>0.45</v>
      </c>
      <c r="HV137">
        <v>0.48</v>
      </c>
      <c r="HW137">
        <v>0.51</v>
      </c>
      <c r="HX137">
        <v>0.56999999999999995</v>
      </c>
      <c r="HY137">
        <v>0.32</v>
      </c>
      <c r="HZ137">
        <v>0.57999999999999996</v>
      </c>
      <c r="IA137">
        <v>0.15</v>
      </c>
      <c r="IB137">
        <v>0.15</v>
      </c>
      <c r="IC137">
        <v>0.16</v>
      </c>
      <c r="ID137">
        <v>0.11</v>
      </c>
      <c r="IE137">
        <v>0.16</v>
      </c>
      <c r="IF137">
        <v>8.4000000000000005E-2</v>
      </c>
      <c r="IG137">
        <v>2.5000000000000001E-2</v>
      </c>
      <c r="IH137">
        <v>0.03</v>
      </c>
      <c r="II137">
        <v>0.02</v>
      </c>
      <c r="IJ137">
        <v>0.02</v>
      </c>
      <c r="IK137">
        <v>2.8000000000000001E-2</v>
      </c>
      <c r="IL137">
        <v>2.5000000000000001E-2</v>
      </c>
      <c r="IM137">
        <v>0.03</v>
      </c>
      <c r="IN137">
        <v>0.04</v>
      </c>
      <c r="IO137">
        <v>0.04</v>
      </c>
      <c r="IP137">
        <v>0.04</v>
      </c>
      <c r="IQ137">
        <v>0.04</v>
      </c>
      <c r="IR137">
        <v>0.04</v>
      </c>
      <c r="IS137">
        <v>0.14000000000000001</v>
      </c>
      <c r="IT137">
        <v>0.72</v>
      </c>
      <c r="IU137">
        <v>0.59</v>
      </c>
      <c r="IV137">
        <v>7.0000000000000007E-2</v>
      </c>
      <c r="IW137">
        <v>0.35</v>
      </c>
      <c r="IX137">
        <v>0.47</v>
      </c>
      <c r="IY137">
        <v>0.16</v>
      </c>
      <c r="IZ137">
        <v>0.23</v>
      </c>
      <c r="JA137">
        <v>0.31</v>
      </c>
      <c r="JB137">
        <v>0.36</v>
      </c>
      <c r="JC137">
        <v>0.28000000000000003</v>
      </c>
      <c r="JD137">
        <v>0.05</v>
      </c>
      <c r="JE137">
        <v>0.1</v>
      </c>
      <c r="JF137">
        <v>0.35</v>
      </c>
      <c r="JG137">
        <v>0.17</v>
      </c>
      <c r="JH137">
        <v>0.09</v>
      </c>
      <c r="JI137">
        <v>0.03</v>
      </c>
      <c r="JJ137">
        <v>0.04</v>
      </c>
      <c r="JK137">
        <v>0.26</v>
      </c>
      <c r="JL137">
        <v>0.1</v>
      </c>
      <c r="JM137">
        <v>0.02</v>
      </c>
      <c r="JN137">
        <v>0.03</v>
      </c>
      <c r="JO137">
        <v>0.04</v>
      </c>
      <c r="JP137">
        <v>0.02</v>
      </c>
      <c r="JQ137">
        <v>0.02</v>
      </c>
      <c r="JR137">
        <v>2.33</v>
      </c>
      <c r="JS137">
        <v>1.37</v>
      </c>
      <c r="JT137">
        <v>1.57</v>
      </c>
      <c r="JU137">
        <v>2.82</v>
      </c>
      <c r="JV137">
        <v>2.0299999999999998</v>
      </c>
    </row>
    <row r="138" spans="1:282" x14ac:dyDescent="0.25">
      <c r="A138">
        <v>609692</v>
      </c>
      <c r="B138" t="s">
        <v>2167</v>
      </c>
      <c r="C138" t="s">
        <v>2166</v>
      </c>
      <c r="D138" t="s">
        <v>3909</v>
      </c>
      <c r="E138" t="s">
        <v>3910</v>
      </c>
      <c r="F138" t="s">
        <v>2168</v>
      </c>
      <c r="G138" t="s">
        <v>2169</v>
      </c>
      <c r="H138" t="s">
        <v>2170</v>
      </c>
      <c r="I138" t="s">
        <v>3911</v>
      </c>
      <c r="J138" t="s">
        <v>3912</v>
      </c>
      <c r="K138" t="s">
        <v>3913</v>
      </c>
      <c r="L138" t="s">
        <v>546</v>
      </c>
      <c r="M138" t="s">
        <v>3399</v>
      </c>
      <c r="N138" t="s">
        <v>3872</v>
      </c>
      <c r="O138" t="s">
        <v>535</v>
      </c>
      <c r="P138">
        <v>1480</v>
      </c>
      <c r="Q138" t="s">
        <v>537</v>
      </c>
      <c r="R138" t="s">
        <v>536</v>
      </c>
      <c r="S138" t="s">
        <v>536</v>
      </c>
      <c r="T138">
        <v>45</v>
      </c>
      <c r="U138">
        <v>1150</v>
      </c>
      <c r="V138" t="s">
        <v>651</v>
      </c>
      <c r="W138">
        <v>5</v>
      </c>
      <c r="X138">
        <v>1460</v>
      </c>
      <c r="Y138">
        <v>0</v>
      </c>
      <c r="Z138" s="5" t="s">
        <v>3409</v>
      </c>
      <c r="AA138" t="s">
        <v>535</v>
      </c>
      <c r="AB138" t="s">
        <v>576</v>
      </c>
      <c r="AC138" t="s">
        <v>576</v>
      </c>
      <c r="AD138" t="s">
        <v>564</v>
      </c>
      <c r="AE138">
        <v>14.4</v>
      </c>
      <c r="AF138">
        <v>18.3</v>
      </c>
      <c r="AG138">
        <v>53.4</v>
      </c>
      <c r="AH138">
        <v>0</v>
      </c>
      <c r="AI138" t="s">
        <v>3410</v>
      </c>
      <c r="AJ138">
        <v>5</v>
      </c>
      <c r="AK138">
        <v>1</v>
      </c>
      <c r="AL138">
        <v>4</v>
      </c>
      <c r="AS138">
        <v>5</v>
      </c>
      <c r="AT138">
        <v>0</v>
      </c>
      <c r="AU138">
        <v>0</v>
      </c>
      <c r="AV138">
        <v>0.2</v>
      </c>
      <c r="AW138">
        <v>0.2</v>
      </c>
      <c r="AX138">
        <v>0.2</v>
      </c>
      <c r="AY138">
        <v>0.2</v>
      </c>
      <c r="AZ138">
        <v>0.4</v>
      </c>
      <c r="BA138">
        <v>0.2</v>
      </c>
      <c r="BB138">
        <v>0</v>
      </c>
      <c r="BC138">
        <v>0</v>
      </c>
      <c r="BD138">
        <v>0</v>
      </c>
      <c r="BE138">
        <v>0</v>
      </c>
      <c r="BF138">
        <v>0.4</v>
      </c>
      <c r="BG138">
        <v>0.4</v>
      </c>
      <c r="BH138">
        <v>0.4</v>
      </c>
      <c r="BI138">
        <v>0.6</v>
      </c>
      <c r="BJ138">
        <v>0.6</v>
      </c>
      <c r="BK138">
        <v>0.6</v>
      </c>
      <c r="BL138">
        <v>0</v>
      </c>
      <c r="BM138">
        <v>0</v>
      </c>
      <c r="BN138">
        <v>0.2</v>
      </c>
      <c r="BO138">
        <v>0</v>
      </c>
      <c r="BP138">
        <v>0</v>
      </c>
      <c r="BQ138">
        <v>0</v>
      </c>
      <c r="BR138">
        <v>0.2</v>
      </c>
      <c r="BS138">
        <v>0.4</v>
      </c>
      <c r="BT138">
        <v>0.2</v>
      </c>
      <c r="BU138">
        <v>0.2</v>
      </c>
      <c r="BV138">
        <v>0.2</v>
      </c>
      <c r="BW138">
        <v>0.2</v>
      </c>
      <c r="BX138">
        <v>2.8</v>
      </c>
      <c r="BY138">
        <v>3.2</v>
      </c>
      <c r="BZ138">
        <v>2.75</v>
      </c>
      <c r="CA138">
        <v>2.8</v>
      </c>
      <c r="CB138">
        <v>2.8</v>
      </c>
      <c r="CC138">
        <v>2.8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0.2</v>
      </c>
      <c r="CJ138">
        <v>0.2</v>
      </c>
      <c r="CK138">
        <v>0.2</v>
      </c>
      <c r="CL138">
        <v>0</v>
      </c>
      <c r="CM138">
        <v>0</v>
      </c>
      <c r="CN138">
        <v>0.2</v>
      </c>
      <c r="CO138">
        <v>0.2</v>
      </c>
      <c r="CP138">
        <v>0.2</v>
      </c>
      <c r="CQ138">
        <v>0.2</v>
      </c>
      <c r="CR138">
        <v>0.2</v>
      </c>
      <c r="CS138">
        <v>0.2</v>
      </c>
      <c r="CT138">
        <v>0.2</v>
      </c>
      <c r="CU138">
        <v>0.2</v>
      </c>
      <c r="CV138">
        <v>3.75</v>
      </c>
      <c r="CW138">
        <v>3.25</v>
      </c>
      <c r="CX138">
        <v>3.25</v>
      </c>
      <c r="CY138">
        <v>3.25</v>
      </c>
      <c r="CZ138">
        <v>3.25</v>
      </c>
      <c r="DA138">
        <v>2.5</v>
      </c>
      <c r="DB138">
        <v>2.5</v>
      </c>
      <c r="DC138">
        <v>2.25</v>
      </c>
      <c r="DD138">
        <v>2.75</v>
      </c>
      <c r="DE138">
        <v>0.2</v>
      </c>
      <c r="DF138">
        <v>0.2</v>
      </c>
      <c r="DG138">
        <v>0.2</v>
      </c>
      <c r="DH138">
        <v>0.2</v>
      </c>
      <c r="DI138">
        <v>0.2</v>
      </c>
      <c r="DJ138">
        <v>0.2</v>
      </c>
      <c r="DK138">
        <v>0.2</v>
      </c>
      <c r="DL138">
        <v>0.4</v>
      </c>
      <c r="DM138">
        <v>0.6</v>
      </c>
      <c r="DN138">
        <v>0.2</v>
      </c>
      <c r="DO138">
        <v>0.2</v>
      </c>
      <c r="DP138">
        <v>0.2</v>
      </c>
      <c r="DQ138">
        <v>0.2</v>
      </c>
      <c r="DR138">
        <v>0.2</v>
      </c>
      <c r="DS138">
        <v>0.2</v>
      </c>
      <c r="DT138">
        <v>0.2</v>
      </c>
      <c r="DU138">
        <v>0.2</v>
      </c>
      <c r="DV138">
        <v>0.2</v>
      </c>
      <c r="DW138">
        <v>0.6</v>
      </c>
      <c r="DX138">
        <v>0.4</v>
      </c>
      <c r="DY138">
        <v>0.4</v>
      </c>
      <c r="DZ138">
        <v>0.4</v>
      </c>
      <c r="EA138">
        <v>0.4</v>
      </c>
      <c r="EB138">
        <v>0.2</v>
      </c>
      <c r="EC138">
        <v>0.2</v>
      </c>
      <c r="ED138">
        <v>0</v>
      </c>
      <c r="EE138">
        <v>0</v>
      </c>
      <c r="EF138">
        <v>0.2</v>
      </c>
      <c r="EG138">
        <v>0.4</v>
      </c>
      <c r="EH138">
        <v>0.2</v>
      </c>
      <c r="EI138">
        <v>0.2</v>
      </c>
      <c r="EJ138">
        <v>0.2</v>
      </c>
      <c r="EK138">
        <v>0.2</v>
      </c>
      <c r="EL138">
        <v>0.2</v>
      </c>
      <c r="EM138">
        <v>0.2</v>
      </c>
      <c r="EN138">
        <v>0.2</v>
      </c>
      <c r="EO138">
        <v>0.4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0.2</v>
      </c>
      <c r="EZ138">
        <v>0.4</v>
      </c>
      <c r="FA138">
        <v>0.4</v>
      </c>
      <c r="FB138">
        <v>0.2</v>
      </c>
      <c r="FC138">
        <v>0.2</v>
      </c>
      <c r="FD138">
        <v>0.4</v>
      </c>
      <c r="FE138">
        <v>0.6</v>
      </c>
      <c r="FF138">
        <v>0.4</v>
      </c>
      <c r="FG138">
        <v>0.2</v>
      </c>
      <c r="FH138">
        <v>0.2</v>
      </c>
      <c r="FI138">
        <v>0.2</v>
      </c>
      <c r="FJ138">
        <v>0.2</v>
      </c>
      <c r="FK138">
        <v>0.4</v>
      </c>
      <c r="FL138">
        <v>0.4</v>
      </c>
      <c r="FM138">
        <v>0.2</v>
      </c>
      <c r="FN138">
        <v>0</v>
      </c>
      <c r="FO138">
        <v>0.2</v>
      </c>
      <c r="FP138">
        <v>0.2</v>
      </c>
      <c r="FQ138">
        <v>0.2</v>
      </c>
      <c r="FR138">
        <v>0.2</v>
      </c>
      <c r="FS138">
        <v>0.2</v>
      </c>
      <c r="FT138">
        <v>0.2</v>
      </c>
      <c r="FU138">
        <v>0.2</v>
      </c>
      <c r="FV138">
        <v>0.2</v>
      </c>
      <c r="FW138">
        <v>0.2</v>
      </c>
      <c r="FX138">
        <v>0.2</v>
      </c>
      <c r="FY138">
        <v>2.25</v>
      </c>
      <c r="FZ138">
        <v>2.25</v>
      </c>
      <c r="GA138">
        <v>2.75</v>
      </c>
      <c r="GB138">
        <v>2.75</v>
      </c>
      <c r="GC138">
        <v>3</v>
      </c>
      <c r="GD138">
        <v>3</v>
      </c>
      <c r="GE138">
        <v>2.75</v>
      </c>
      <c r="GF138">
        <v>2.5</v>
      </c>
      <c r="GG138">
        <v>2.75</v>
      </c>
      <c r="GH138">
        <v>7.5</v>
      </c>
      <c r="GI138">
        <v>0</v>
      </c>
      <c r="GJ138">
        <v>0</v>
      </c>
      <c r="GK138">
        <v>0.2</v>
      </c>
      <c r="GL138">
        <v>0</v>
      </c>
      <c r="GM138">
        <v>0</v>
      </c>
      <c r="GN138">
        <v>0</v>
      </c>
      <c r="GO138">
        <v>0</v>
      </c>
      <c r="GP138">
        <v>0.2</v>
      </c>
      <c r="GQ138">
        <v>0.2</v>
      </c>
      <c r="GR138">
        <v>0.2</v>
      </c>
      <c r="GS138">
        <v>0.2</v>
      </c>
      <c r="GT138">
        <v>0.8</v>
      </c>
      <c r="GU138">
        <v>0.8</v>
      </c>
      <c r="GV138">
        <v>0.6</v>
      </c>
      <c r="GW138">
        <v>0</v>
      </c>
      <c r="GX138">
        <v>0</v>
      </c>
      <c r="GY138">
        <v>0.2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0.2</v>
      </c>
      <c r="HG138">
        <v>0.2</v>
      </c>
      <c r="HH138">
        <v>0.2</v>
      </c>
      <c r="HI138">
        <v>0.2</v>
      </c>
      <c r="HJ138">
        <v>0.2</v>
      </c>
      <c r="HK138">
        <v>0.2</v>
      </c>
      <c r="HL138">
        <v>0.2</v>
      </c>
      <c r="HM138">
        <v>0.2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0.2</v>
      </c>
      <c r="HU138">
        <v>0.4</v>
      </c>
      <c r="HV138">
        <v>0.4</v>
      </c>
      <c r="HW138">
        <v>0.6</v>
      </c>
      <c r="HX138">
        <v>0.6</v>
      </c>
      <c r="HY138">
        <v>0.4</v>
      </c>
      <c r="HZ138">
        <v>0.4</v>
      </c>
      <c r="IA138">
        <v>0.2</v>
      </c>
      <c r="IB138">
        <v>0.2</v>
      </c>
      <c r="IC138">
        <v>0</v>
      </c>
      <c r="ID138">
        <v>0</v>
      </c>
      <c r="IE138">
        <v>0.2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0.2</v>
      </c>
      <c r="IN138">
        <v>0.2</v>
      </c>
      <c r="IO138">
        <v>0.2</v>
      </c>
      <c r="IP138">
        <v>0.2</v>
      </c>
      <c r="IQ138">
        <v>0.2</v>
      </c>
      <c r="IR138">
        <v>0.4</v>
      </c>
      <c r="IS138">
        <v>0</v>
      </c>
      <c r="IT138">
        <v>0.6</v>
      </c>
      <c r="IU138">
        <v>0.2</v>
      </c>
      <c r="IV138">
        <v>0</v>
      </c>
      <c r="IW138">
        <v>0.2</v>
      </c>
      <c r="IX138">
        <v>0.2</v>
      </c>
      <c r="IY138">
        <v>0</v>
      </c>
      <c r="IZ138">
        <v>0.2</v>
      </c>
      <c r="JA138">
        <v>0</v>
      </c>
      <c r="JB138">
        <v>0</v>
      </c>
      <c r="JC138">
        <v>0.2</v>
      </c>
      <c r="JD138">
        <v>0</v>
      </c>
      <c r="JE138">
        <v>0</v>
      </c>
      <c r="JF138">
        <v>0.2</v>
      </c>
      <c r="JG138">
        <v>0.2</v>
      </c>
      <c r="JH138">
        <v>0.4</v>
      </c>
      <c r="JI138">
        <v>0.2</v>
      </c>
      <c r="JJ138">
        <v>0.4</v>
      </c>
      <c r="JK138">
        <v>0.6</v>
      </c>
      <c r="JL138">
        <v>0.4</v>
      </c>
      <c r="JM138">
        <v>0.2</v>
      </c>
      <c r="JN138">
        <v>0.2</v>
      </c>
      <c r="JO138">
        <v>0.2</v>
      </c>
      <c r="JP138">
        <v>0.2</v>
      </c>
      <c r="JQ138">
        <v>0.2</v>
      </c>
      <c r="JR138">
        <v>3.25</v>
      </c>
      <c r="JS138">
        <v>1.75</v>
      </c>
      <c r="JT138">
        <v>2.75</v>
      </c>
      <c r="JU138">
        <v>3.75</v>
      </c>
      <c r="JV138">
        <v>3</v>
      </c>
    </row>
    <row r="139" spans="1:282" x14ac:dyDescent="0.25">
      <c r="A139">
        <v>609693</v>
      </c>
      <c r="B139" t="s">
        <v>661</v>
      </c>
      <c r="C139" t="s">
        <v>662</v>
      </c>
      <c r="D139" t="s">
        <v>3914</v>
      </c>
      <c r="E139" t="s">
        <v>3915</v>
      </c>
      <c r="F139" t="s">
        <v>663</v>
      </c>
      <c r="G139" t="s">
        <v>664</v>
      </c>
      <c r="H139" t="s">
        <v>3916</v>
      </c>
      <c r="I139" t="s">
        <v>3917</v>
      </c>
      <c r="J139" t="s">
        <v>3918</v>
      </c>
      <c r="K139" t="s">
        <v>3919</v>
      </c>
      <c r="L139" t="s">
        <v>546</v>
      </c>
      <c r="M139" t="s">
        <v>3399</v>
      </c>
      <c r="N139" t="s">
        <v>3872</v>
      </c>
      <c r="O139" t="s">
        <v>535</v>
      </c>
      <c r="P139">
        <v>1101</v>
      </c>
      <c r="Q139" t="s">
        <v>539</v>
      </c>
      <c r="R139" t="s">
        <v>542</v>
      </c>
      <c r="S139" t="s">
        <v>542</v>
      </c>
      <c r="T139">
        <v>34</v>
      </c>
      <c r="U139">
        <v>1160</v>
      </c>
      <c r="V139" t="s">
        <v>651</v>
      </c>
      <c r="W139">
        <v>472</v>
      </c>
      <c r="X139">
        <v>1096</v>
      </c>
      <c r="Y139">
        <v>43</v>
      </c>
      <c r="Z139" s="5" t="s">
        <v>766</v>
      </c>
      <c r="AA139" t="s">
        <v>535</v>
      </c>
      <c r="AB139" t="s">
        <v>564</v>
      </c>
      <c r="AC139" t="s">
        <v>564</v>
      </c>
      <c r="AD139" t="s">
        <v>534</v>
      </c>
      <c r="AE139">
        <v>56.7</v>
      </c>
      <c r="AF139">
        <v>50.5</v>
      </c>
      <c r="AG139">
        <v>80.2</v>
      </c>
      <c r="AH139">
        <v>4.3</v>
      </c>
      <c r="AI139" t="s">
        <v>3410</v>
      </c>
      <c r="AJ139">
        <v>425</v>
      </c>
      <c r="AK139">
        <v>12</v>
      </c>
      <c r="AL139">
        <v>252</v>
      </c>
      <c r="AM139">
        <v>7</v>
      </c>
      <c r="AN139">
        <v>119</v>
      </c>
      <c r="AO139">
        <v>3</v>
      </c>
      <c r="AQ139">
        <v>9</v>
      </c>
      <c r="AR139">
        <v>23</v>
      </c>
      <c r="AS139">
        <v>425</v>
      </c>
      <c r="AT139">
        <v>0.02</v>
      </c>
      <c r="AU139">
        <v>0.01</v>
      </c>
      <c r="AV139">
        <v>0.02</v>
      </c>
      <c r="AW139">
        <v>0.01</v>
      </c>
      <c r="AX139">
        <v>0.03</v>
      </c>
      <c r="AY139">
        <v>0.05</v>
      </c>
      <c r="AZ139">
        <v>7.0000000000000007E-2</v>
      </c>
      <c r="BA139">
        <v>5.6000000000000001E-2</v>
      </c>
      <c r="BB139">
        <v>0.08</v>
      </c>
      <c r="BC139">
        <v>0.05</v>
      </c>
      <c r="BD139">
        <v>0.12</v>
      </c>
      <c r="BE139">
        <v>0.17</v>
      </c>
      <c r="BF139">
        <v>0.36</v>
      </c>
      <c r="BG139">
        <v>0.28999999999999998</v>
      </c>
      <c r="BH139">
        <v>0.35</v>
      </c>
      <c r="BI139">
        <v>0.26</v>
      </c>
      <c r="BJ139">
        <v>0.39</v>
      </c>
      <c r="BK139">
        <v>0.33</v>
      </c>
      <c r="BL139">
        <v>0.05</v>
      </c>
      <c r="BM139">
        <v>0.06</v>
      </c>
      <c r="BN139">
        <v>0.06</v>
      </c>
      <c r="BO139">
        <v>0.03</v>
      </c>
      <c r="BP139">
        <v>0.02</v>
      </c>
      <c r="BQ139">
        <v>0.02</v>
      </c>
      <c r="BR139">
        <v>0.51</v>
      </c>
      <c r="BS139">
        <v>0.59</v>
      </c>
      <c r="BT139">
        <v>0.49</v>
      </c>
      <c r="BU139">
        <v>0.64</v>
      </c>
      <c r="BV139">
        <v>0.45</v>
      </c>
      <c r="BW139">
        <v>0.42</v>
      </c>
      <c r="BX139">
        <v>3.42</v>
      </c>
      <c r="BY139">
        <v>3.54</v>
      </c>
      <c r="BZ139">
        <v>3.39</v>
      </c>
      <c r="CA139">
        <v>3.57</v>
      </c>
      <c r="CB139">
        <v>3.28</v>
      </c>
      <c r="CC139">
        <v>3.14</v>
      </c>
      <c r="CD139">
        <v>5.0000000000000001E-3</v>
      </c>
      <c r="CE139">
        <v>8.9999999999999993E-3</v>
      </c>
      <c r="CF139">
        <v>7.0000000000000001E-3</v>
      </c>
      <c r="CG139">
        <v>2.4E-2</v>
      </c>
      <c r="CH139">
        <v>8.9999999999999993E-3</v>
      </c>
      <c r="CI139">
        <v>0.02</v>
      </c>
      <c r="CJ139">
        <v>0.09</v>
      </c>
      <c r="CK139">
        <v>0.12</v>
      </c>
      <c r="CL139">
        <v>0.1</v>
      </c>
      <c r="CM139">
        <v>0.03</v>
      </c>
      <c r="CN139">
        <v>0.04</v>
      </c>
      <c r="CO139">
        <v>0.06</v>
      </c>
      <c r="CP139">
        <v>0.06</v>
      </c>
      <c r="CQ139">
        <v>0.05</v>
      </c>
      <c r="CR139">
        <v>0.08</v>
      </c>
      <c r="CS139">
        <v>0.16</v>
      </c>
      <c r="CT139">
        <v>0.14000000000000001</v>
      </c>
      <c r="CU139">
        <v>0.15</v>
      </c>
      <c r="CV139">
        <v>3.66</v>
      </c>
      <c r="CW139">
        <v>3.56</v>
      </c>
      <c r="CX139">
        <v>3.53</v>
      </c>
      <c r="CY139">
        <v>3.53</v>
      </c>
      <c r="CZ139">
        <v>3.56</v>
      </c>
      <c r="DA139">
        <v>3.39</v>
      </c>
      <c r="DB139">
        <v>3.07</v>
      </c>
      <c r="DC139">
        <v>3.05</v>
      </c>
      <c r="DD139">
        <v>3.06</v>
      </c>
      <c r="DE139">
        <v>0.26</v>
      </c>
      <c r="DF139">
        <v>0.32</v>
      </c>
      <c r="DG139">
        <v>0.32</v>
      </c>
      <c r="DH139">
        <v>0.28000000000000003</v>
      </c>
      <c r="DI139">
        <v>0.31</v>
      </c>
      <c r="DJ139">
        <v>0.38</v>
      </c>
      <c r="DK139">
        <v>0.31</v>
      </c>
      <c r="DL139">
        <v>0.28000000000000003</v>
      </c>
      <c r="DM139">
        <v>0.32</v>
      </c>
      <c r="DN139">
        <v>0.02</v>
      </c>
      <c r="DO139">
        <v>0.02</v>
      </c>
      <c r="DP139">
        <v>0.02</v>
      </c>
      <c r="DQ139">
        <v>0.02</v>
      </c>
      <c r="DR139">
        <v>0.02</v>
      </c>
      <c r="DS139">
        <v>0.03</v>
      </c>
      <c r="DT139">
        <v>0.04</v>
      </c>
      <c r="DU139">
        <v>0.02</v>
      </c>
      <c r="DV139">
        <v>0.02</v>
      </c>
      <c r="DW139">
        <v>0.68</v>
      </c>
      <c r="DX139">
        <v>0.61</v>
      </c>
      <c r="DY139">
        <v>0.59</v>
      </c>
      <c r="DZ139">
        <v>0.62</v>
      </c>
      <c r="EA139">
        <v>0.61</v>
      </c>
      <c r="EB139">
        <v>0.49</v>
      </c>
      <c r="EC139">
        <v>0.4</v>
      </c>
      <c r="ED139">
        <v>0.44</v>
      </c>
      <c r="EE139">
        <v>0.4</v>
      </c>
      <c r="EF139">
        <v>0.64</v>
      </c>
      <c r="EG139">
        <v>0.02</v>
      </c>
      <c r="EH139">
        <v>0.01</v>
      </c>
      <c r="EI139">
        <v>0.05</v>
      </c>
      <c r="EJ139">
        <v>0.01</v>
      </c>
      <c r="EK139">
        <v>0.03</v>
      </c>
      <c r="EL139">
        <v>0.08</v>
      </c>
      <c r="EM139">
        <v>0.02</v>
      </c>
      <c r="EN139">
        <v>0.01</v>
      </c>
      <c r="EO139">
        <v>0.22</v>
      </c>
      <c r="EP139">
        <v>0.15</v>
      </c>
      <c r="EQ139">
        <v>5.6000000000000001E-2</v>
      </c>
      <c r="ER139">
        <v>0.1</v>
      </c>
      <c r="ES139">
        <v>7.0999999999999994E-2</v>
      </c>
      <c r="ET139">
        <v>0.09</v>
      </c>
      <c r="EU139">
        <v>0.2</v>
      </c>
      <c r="EV139">
        <v>0.11</v>
      </c>
      <c r="EW139">
        <v>0.08</v>
      </c>
      <c r="EX139">
        <v>4.4999999999999998E-2</v>
      </c>
      <c r="EY139">
        <v>0.35</v>
      </c>
      <c r="EZ139">
        <v>0.34</v>
      </c>
      <c r="FA139">
        <v>0.37</v>
      </c>
      <c r="FB139">
        <v>0.33</v>
      </c>
      <c r="FC139">
        <v>0.36</v>
      </c>
      <c r="FD139">
        <v>0.31</v>
      </c>
      <c r="FE139">
        <v>0.37</v>
      </c>
      <c r="FF139">
        <v>0.44</v>
      </c>
      <c r="FG139">
        <v>7.0000000000000007E-2</v>
      </c>
      <c r="FH139">
        <v>0.46</v>
      </c>
      <c r="FI139">
        <v>0.55000000000000004</v>
      </c>
      <c r="FJ139">
        <v>0.45</v>
      </c>
      <c r="FK139">
        <v>0.55000000000000004</v>
      </c>
      <c r="FL139">
        <v>0.48</v>
      </c>
      <c r="FM139">
        <v>0.36</v>
      </c>
      <c r="FN139">
        <v>0.47</v>
      </c>
      <c r="FO139">
        <v>0.45</v>
      </c>
      <c r="FP139">
        <v>0.03</v>
      </c>
      <c r="FQ139">
        <v>0.03</v>
      </c>
      <c r="FR139">
        <v>0.04</v>
      </c>
      <c r="FS139">
        <v>0.03</v>
      </c>
      <c r="FT139">
        <v>0.03</v>
      </c>
      <c r="FU139">
        <v>0.04</v>
      </c>
      <c r="FV139">
        <v>0.05</v>
      </c>
      <c r="FW139">
        <v>0.03</v>
      </c>
      <c r="FX139">
        <v>0.02</v>
      </c>
      <c r="FY139">
        <v>1.53</v>
      </c>
      <c r="FZ139">
        <v>3.28</v>
      </c>
      <c r="GA139">
        <v>3.48</v>
      </c>
      <c r="GB139">
        <v>3.27</v>
      </c>
      <c r="GC139">
        <v>3.47</v>
      </c>
      <c r="GD139">
        <v>3.35</v>
      </c>
      <c r="GE139">
        <v>3</v>
      </c>
      <c r="GF139">
        <v>3.33</v>
      </c>
      <c r="GG139">
        <v>3.36</v>
      </c>
      <c r="GH139">
        <v>8.7899999999999991</v>
      </c>
      <c r="GI139">
        <v>0.01</v>
      </c>
      <c r="GJ139">
        <v>2E-3</v>
      </c>
      <c r="GK139">
        <v>1.4E-2</v>
      </c>
      <c r="GL139">
        <v>0</v>
      </c>
      <c r="GM139">
        <v>0.04</v>
      </c>
      <c r="GN139">
        <v>0.02</v>
      </c>
      <c r="GO139">
        <v>7.0000000000000007E-2</v>
      </c>
      <c r="GP139">
        <v>0.17</v>
      </c>
      <c r="GQ139">
        <v>0.14000000000000001</v>
      </c>
      <c r="GR139">
        <v>0.49</v>
      </c>
      <c r="GS139">
        <v>0.04</v>
      </c>
      <c r="GT139">
        <v>0.59</v>
      </c>
      <c r="GU139">
        <v>0.53</v>
      </c>
      <c r="GV139">
        <v>0.15</v>
      </c>
      <c r="GW139">
        <v>0.14000000000000001</v>
      </c>
      <c r="GX139">
        <v>0.16500000000000001</v>
      </c>
      <c r="GY139">
        <v>0.28999999999999998</v>
      </c>
      <c r="GZ139">
        <v>9.9000000000000005E-2</v>
      </c>
      <c r="HA139">
        <v>0.106</v>
      </c>
      <c r="HB139">
        <v>0.27</v>
      </c>
      <c r="HC139">
        <v>7.0000000000000007E-2</v>
      </c>
      <c r="HD139">
        <v>0.1</v>
      </c>
      <c r="HE139">
        <v>0.25</v>
      </c>
      <c r="HF139">
        <v>0.1</v>
      </c>
      <c r="HG139">
        <v>0.1</v>
      </c>
      <c r="HH139">
        <v>0.05</v>
      </c>
      <c r="HI139">
        <v>0</v>
      </c>
      <c r="HJ139">
        <v>0</v>
      </c>
      <c r="HK139">
        <v>0</v>
      </c>
      <c r="HL139">
        <v>0.01</v>
      </c>
      <c r="HM139">
        <v>0.12</v>
      </c>
      <c r="HN139">
        <v>0.01</v>
      </c>
      <c r="HO139">
        <v>0.24</v>
      </c>
      <c r="HP139">
        <v>0.22</v>
      </c>
      <c r="HQ139">
        <v>0.2</v>
      </c>
      <c r="HR139">
        <v>0.22</v>
      </c>
      <c r="HS139">
        <v>0.37</v>
      </c>
      <c r="HT139">
        <v>0.19</v>
      </c>
      <c r="HU139">
        <v>0.64</v>
      </c>
      <c r="HV139">
        <v>0.64</v>
      </c>
      <c r="HW139">
        <v>0.67</v>
      </c>
      <c r="HX139">
        <v>0.66</v>
      </c>
      <c r="HY139">
        <v>0.33</v>
      </c>
      <c r="HZ139">
        <v>0.71</v>
      </c>
      <c r="IA139">
        <v>7.0000000000000007E-2</v>
      </c>
      <c r="IB139">
        <v>0.08</v>
      </c>
      <c r="IC139">
        <v>0.08</v>
      </c>
      <c r="ID139">
        <v>0.06</v>
      </c>
      <c r="IE139">
        <v>0.12</v>
      </c>
      <c r="IF139">
        <v>3.1E-2</v>
      </c>
      <c r="IG139">
        <v>1.9E-2</v>
      </c>
      <c r="IH139">
        <v>0.02</v>
      </c>
      <c r="II139">
        <v>0.02</v>
      </c>
      <c r="IJ139">
        <v>0.02</v>
      </c>
      <c r="IK139">
        <v>1.9E-2</v>
      </c>
      <c r="IL139">
        <v>1.9E-2</v>
      </c>
      <c r="IM139">
        <v>0.03</v>
      </c>
      <c r="IN139">
        <v>0.03</v>
      </c>
      <c r="IO139">
        <v>0.03</v>
      </c>
      <c r="IP139">
        <v>0.03</v>
      </c>
      <c r="IQ139">
        <v>0.04</v>
      </c>
      <c r="IR139">
        <v>0.04</v>
      </c>
      <c r="IS139">
        <v>0.06</v>
      </c>
      <c r="IT139">
        <v>0.64</v>
      </c>
      <c r="IU139">
        <v>0.45</v>
      </c>
      <c r="IV139">
        <v>0.02</v>
      </c>
      <c r="IW139">
        <v>0.18</v>
      </c>
      <c r="IX139">
        <v>0.48</v>
      </c>
      <c r="IY139">
        <v>0.23</v>
      </c>
      <c r="IZ139">
        <v>0.37</v>
      </c>
      <c r="JA139">
        <v>0.25</v>
      </c>
      <c r="JB139">
        <v>0.46</v>
      </c>
      <c r="JC139">
        <v>0.28999999999999998</v>
      </c>
      <c r="JD139">
        <v>0.06</v>
      </c>
      <c r="JE139">
        <v>0.09</v>
      </c>
      <c r="JF139">
        <v>0.38</v>
      </c>
      <c r="JG139">
        <v>0.2</v>
      </c>
      <c r="JH139">
        <v>0.13</v>
      </c>
      <c r="JI139">
        <v>0.04</v>
      </c>
      <c r="JJ139">
        <v>0.05</v>
      </c>
      <c r="JK139">
        <v>0.32</v>
      </c>
      <c r="JL139">
        <v>0.13</v>
      </c>
      <c r="JM139">
        <v>0.03</v>
      </c>
      <c r="JN139">
        <v>0.03</v>
      </c>
      <c r="JO139">
        <v>0.04</v>
      </c>
      <c r="JP139">
        <v>0.03</v>
      </c>
      <c r="JQ139">
        <v>0.03</v>
      </c>
      <c r="JR139">
        <v>2.5099999999999998</v>
      </c>
      <c r="JS139">
        <v>1.49</v>
      </c>
      <c r="JT139">
        <v>1.73</v>
      </c>
      <c r="JU139">
        <v>3.04</v>
      </c>
      <c r="JV139">
        <v>2.2799999999999998</v>
      </c>
    </row>
    <row r="140" spans="1:282" x14ac:dyDescent="0.25">
      <c r="A140">
        <v>609694</v>
      </c>
      <c r="B140" t="s">
        <v>2172</v>
      </c>
      <c r="C140" t="s">
        <v>2171</v>
      </c>
      <c r="D140" t="s">
        <v>3920</v>
      </c>
      <c r="E140" t="s">
        <v>3921</v>
      </c>
      <c r="F140" t="s">
        <v>2173</v>
      </c>
      <c r="G140" t="s">
        <v>2174</v>
      </c>
      <c r="H140" t="s">
        <v>3922</v>
      </c>
      <c r="I140" t="s">
        <v>3923</v>
      </c>
      <c r="J140" t="s">
        <v>3924</v>
      </c>
      <c r="K140" t="s">
        <v>3925</v>
      </c>
      <c r="L140" t="s">
        <v>546</v>
      </c>
      <c r="M140" t="s">
        <v>3399</v>
      </c>
      <c r="N140" t="s">
        <v>3908</v>
      </c>
      <c r="O140" t="s">
        <v>535</v>
      </c>
      <c r="P140">
        <v>952</v>
      </c>
      <c r="Q140" t="s">
        <v>530</v>
      </c>
      <c r="R140" t="s">
        <v>540</v>
      </c>
      <c r="S140" t="s">
        <v>540</v>
      </c>
      <c r="T140">
        <v>44</v>
      </c>
      <c r="U140">
        <v>1200</v>
      </c>
      <c r="V140" t="s">
        <v>651</v>
      </c>
      <c r="W140">
        <v>197</v>
      </c>
      <c r="X140">
        <v>950</v>
      </c>
      <c r="Y140">
        <v>21</v>
      </c>
      <c r="Z140" s="5" t="s">
        <v>3491</v>
      </c>
      <c r="AA140" t="s">
        <v>535</v>
      </c>
      <c r="AB140" t="s">
        <v>555</v>
      </c>
      <c r="AC140" t="s">
        <v>564</v>
      </c>
      <c r="AD140" t="s">
        <v>555</v>
      </c>
      <c r="AE140">
        <v>28.5</v>
      </c>
      <c r="AF140">
        <v>47.6</v>
      </c>
      <c r="AG140">
        <v>27.3</v>
      </c>
      <c r="AH140">
        <v>2.1</v>
      </c>
      <c r="AI140" t="s">
        <v>3410</v>
      </c>
      <c r="AJ140">
        <v>156</v>
      </c>
      <c r="AK140">
        <v>2</v>
      </c>
      <c r="AL140">
        <v>2</v>
      </c>
      <c r="AM140">
        <v>1</v>
      </c>
      <c r="AN140">
        <v>152</v>
      </c>
      <c r="AQ140">
        <v>1</v>
      </c>
      <c r="AS140">
        <v>156</v>
      </c>
      <c r="AT140">
        <v>0.03</v>
      </c>
      <c r="AU140">
        <v>0.01</v>
      </c>
      <c r="AV140">
        <v>0.02</v>
      </c>
      <c r="AW140">
        <v>0.02</v>
      </c>
      <c r="AX140">
        <v>0.03</v>
      </c>
      <c r="AY140">
        <v>0.06</v>
      </c>
      <c r="AZ140">
        <v>0.18</v>
      </c>
      <c r="BA140">
        <v>0.154</v>
      </c>
      <c r="BB140">
        <v>0.1</v>
      </c>
      <c r="BC140">
        <v>0.12</v>
      </c>
      <c r="BD140">
        <v>0.15</v>
      </c>
      <c r="BE140">
        <v>0.17</v>
      </c>
      <c r="BF140">
        <v>0.52</v>
      </c>
      <c r="BG140">
        <v>0.52</v>
      </c>
      <c r="BH140">
        <v>0.6</v>
      </c>
      <c r="BI140">
        <v>0.53</v>
      </c>
      <c r="BJ140">
        <v>0.51</v>
      </c>
      <c r="BK140">
        <v>0.49</v>
      </c>
      <c r="BL140">
        <v>0</v>
      </c>
      <c r="BM140">
        <v>0.01</v>
      </c>
      <c r="BN140">
        <v>0</v>
      </c>
      <c r="BO140">
        <v>0.01</v>
      </c>
      <c r="BP140">
        <v>0.03</v>
      </c>
      <c r="BQ140">
        <v>0.03</v>
      </c>
      <c r="BR140">
        <v>0.27</v>
      </c>
      <c r="BS140">
        <v>0.31</v>
      </c>
      <c r="BT140">
        <v>0.28999999999999998</v>
      </c>
      <c r="BU140">
        <v>0.31</v>
      </c>
      <c r="BV140">
        <v>0.28000000000000003</v>
      </c>
      <c r="BW140">
        <v>0.26</v>
      </c>
      <c r="BX140">
        <v>3.03</v>
      </c>
      <c r="BY140">
        <v>3.14</v>
      </c>
      <c r="BZ140">
        <v>3.15</v>
      </c>
      <c r="CA140">
        <v>3.16</v>
      </c>
      <c r="CB140">
        <v>3.06</v>
      </c>
      <c r="CC140">
        <v>2.96</v>
      </c>
      <c r="CD140">
        <v>1.9E-2</v>
      </c>
      <c r="CE140">
        <v>2.5999999999999999E-2</v>
      </c>
      <c r="CF140">
        <v>1.2999999999999999E-2</v>
      </c>
      <c r="CG140">
        <v>1.2999999999999999E-2</v>
      </c>
      <c r="CH140">
        <v>6.0000000000000001E-3</v>
      </c>
      <c r="CI140">
        <v>0.01</v>
      </c>
      <c r="CJ140">
        <v>0.02</v>
      </c>
      <c r="CK140">
        <v>0.06</v>
      </c>
      <c r="CL140">
        <v>0.04</v>
      </c>
      <c r="CM140">
        <v>0.05</v>
      </c>
      <c r="CN140">
        <v>0.04</v>
      </c>
      <c r="CO140">
        <v>0.06</v>
      </c>
      <c r="CP140">
        <v>0.04</v>
      </c>
      <c r="CQ140">
        <v>0.05</v>
      </c>
      <c r="CR140">
        <v>0.06</v>
      </c>
      <c r="CS140">
        <v>0.1</v>
      </c>
      <c r="CT140">
        <v>0.11</v>
      </c>
      <c r="CU140">
        <v>0.1</v>
      </c>
      <c r="CV140">
        <v>3.46</v>
      </c>
      <c r="CW140">
        <v>3.4</v>
      </c>
      <c r="CX140">
        <v>3.43</v>
      </c>
      <c r="CY140">
        <v>3.46</v>
      </c>
      <c r="CZ140">
        <v>3.46</v>
      </c>
      <c r="DA140">
        <v>3.44</v>
      </c>
      <c r="DB140">
        <v>3.34</v>
      </c>
      <c r="DC140">
        <v>3.19</v>
      </c>
      <c r="DD140">
        <v>3.26</v>
      </c>
      <c r="DE140">
        <v>0.38</v>
      </c>
      <c r="DF140">
        <v>0.43</v>
      </c>
      <c r="DG140">
        <v>0.4</v>
      </c>
      <c r="DH140">
        <v>0.42</v>
      </c>
      <c r="DI140">
        <v>0.42</v>
      </c>
      <c r="DJ140">
        <v>0.4</v>
      </c>
      <c r="DK140">
        <v>0.39</v>
      </c>
      <c r="DL140">
        <v>0.41</v>
      </c>
      <c r="DM140">
        <v>0.4</v>
      </c>
      <c r="DN140">
        <v>0</v>
      </c>
      <c r="DO140">
        <v>0</v>
      </c>
      <c r="DP140">
        <v>0.01</v>
      </c>
      <c r="DQ140">
        <v>0</v>
      </c>
      <c r="DR140">
        <v>0</v>
      </c>
      <c r="DS140">
        <v>0.01</v>
      </c>
      <c r="DT140">
        <v>0.01</v>
      </c>
      <c r="DU140">
        <v>0.01</v>
      </c>
      <c r="DV140">
        <v>0.03</v>
      </c>
      <c r="DW140">
        <v>0.55000000000000004</v>
      </c>
      <c r="DX140">
        <v>0.5</v>
      </c>
      <c r="DY140">
        <v>0.52</v>
      </c>
      <c r="DZ140">
        <v>0.53</v>
      </c>
      <c r="EA140">
        <v>0.53</v>
      </c>
      <c r="EB140">
        <v>0.51</v>
      </c>
      <c r="EC140">
        <v>0.47</v>
      </c>
      <c r="ED140">
        <v>0.42</v>
      </c>
      <c r="EE140">
        <v>0.44</v>
      </c>
      <c r="EF140">
        <v>0.71</v>
      </c>
      <c r="EG140">
        <v>0.01</v>
      </c>
      <c r="EH140">
        <v>0.03</v>
      </c>
      <c r="EI140">
        <v>0</v>
      </c>
      <c r="EJ140">
        <v>0.01</v>
      </c>
      <c r="EK140">
        <v>0.01</v>
      </c>
      <c r="EL140">
        <v>0.03</v>
      </c>
      <c r="EM140">
        <v>0.01</v>
      </c>
      <c r="EN140">
        <v>0.04</v>
      </c>
      <c r="EO140">
        <v>0.08</v>
      </c>
      <c r="EP140">
        <v>7.0000000000000007E-2</v>
      </c>
      <c r="EQ140">
        <v>6.4000000000000001E-2</v>
      </c>
      <c r="ER140">
        <v>0.04</v>
      </c>
      <c r="ES140">
        <v>3.2000000000000001E-2</v>
      </c>
      <c r="ET140">
        <v>0.08</v>
      </c>
      <c r="EU140">
        <v>7.0000000000000007E-2</v>
      </c>
      <c r="EV140">
        <v>0.09</v>
      </c>
      <c r="EW140">
        <v>0.06</v>
      </c>
      <c r="EX140">
        <v>0.115</v>
      </c>
      <c r="EY140">
        <v>0.39</v>
      </c>
      <c r="EZ140">
        <v>0.36</v>
      </c>
      <c r="FA140">
        <v>0.41</v>
      </c>
      <c r="FB140">
        <v>0.42</v>
      </c>
      <c r="FC140">
        <v>0.39</v>
      </c>
      <c r="FD140">
        <v>0.44</v>
      </c>
      <c r="FE140">
        <v>0.42</v>
      </c>
      <c r="FF140">
        <v>0.46</v>
      </c>
      <c r="FG140">
        <v>0.05</v>
      </c>
      <c r="FH140">
        <v>0.49</v>
      </c>
      <c r="FI140">
        <v>0.51</v>
      </c>
      <c r="FJ140">
        <v>0.52</v>
      </c>
      <c r="FK140">
        <v>0.5</v>
      </c>
      <c r="FL140">
        <v>0.47</v>
      </c>
      <c r="FM140">
        <v>0.42</v>
      </c>
      <c r="FN140">
        <v>0.44</v>
      </c>
      <c r="FO140">
        <v>0.4</v>
      </c>
      <c r="FP140">
        <v>0.05</v>
      </c>
      <c r="FQ140">
        <v>0.04</v>
      </c>
      <c r="FR140">
        <v>0.04</v>
      </c>
      <c r="FS140">
        <v>0.03</v>
      </c>
      <c r="FT140">
        <v>0.04</v>
      </c>
      <c r="FU140">
        <v>0.05</v>
      </c>
      <c r="FV140">
        <v>0.04</v>
      </c>
      <c r="FW140">
        <v>0.04</v>
      </c>
      <c r="FX140">
        <v>0.04</v>
      </c>
      <c r="FY140">
        <v>1.49</v>
      </c>
      <c r="FZ140">
        <v>3.43</v>
      </c>
      <c r="GA140">
        <v>3.41</v>
      </c>
      <c r="GB140">
        <v>3.5</v>
      </c>
      <c r="GC140">
        <v>3.48</v>
      </c>
      <c r="GD140">
        <v>3.39</v>
      </c>
      <c r="GE140">
        <v>3.31</v>
      </c>
      <c r="GF140">
        <v>3.33</v>
      </c>
      <c r="GG140">
        <v>3.27</v>
      </c>
      <c r="GH140">
        <v>8.77</v>
      </c>
      <c r="GI140">
        <v>0.01</v>
      </c>
      <c r="GJ140">
        <v>0</v>
      </c>
      <c r="GK140">
        <v>1.2999999999999999E-2</v>
      </c>
      <c r="GL140">
        <v>0</v>
      </c>
      <c r="GM140">
        <v>0.02</v>
      </c>
      <c r="GN140">
        <v>0.04</v>
      </c>
      <c r="GO140">
        <v>0.01</v>
      </c>
      <c r="GP140">
        <v>0.1</v>
      </c>
      <c r="GQ140">
        <v>0.5</v>
      </c>
      <c r="GR140">
        <v>0.24</v>
      </c>
      <c r="GS140">
        <v>0.08</v>
      </c>
      <c r="GT140">
        <v>0.12</v>
      </c>
      <c r="GU140">
        <v>0.1</v>
      </c>
      <c r="GV140">
        <v>0.06</v>
      </c>
      <c r="GW140">
        <v>0.26</v>
      </c>
      <c r="GX140">
        <v>0.25600000000000001</v>
      </c>
      <c r="GY140">
        <v>0.25</v>
      </c>
      <c r="GZ140">
        <v>0.25</v>
      </c>
      <c r="HA140">
        <v>0.27600000000000002</v>
      </c>
      <c r="HB140">
        <v>0.31</v>
      </c>
      <c r="HC140">
        <v>0.25</v>
      </c>
      <c r="HD140">
        <v>0.2</v>
      </c>
      <c r="HE140">
        <v>0.27</v>
      </c>
      <c r="HF140">
        <v>0.13</v>
      </c>
      <c r="HG140">
        <v>0.17</v>
      </c>
      <c r="HH140">
        <v>0.11</v>
      </c>
      <c r="HI140">
        <v>0.04</v>
      </c>
      <c r="HJ140">
        <v>0.06</v>
      </c>
      <c r="HK140">
        <v>0.03</v>
      </c>
      <c r="HL140">
        <v>0.22</v>
      </c>
      <c r="HM140">
        <v>0.05</v>
      </c>
      <c r="HN140">
        <v>0.04</v>
      </c>
      <c r="HO140">
        <v>0.45</v>
      </c>
      <c r="HP140">
        <v>0.41</v>
      </c>
      <c r="HQ140">
        <v>0.43</v>
      </c>
      <c r="HR140">
        <v>0.3</v>
      </c>
      <c r="HS140">
        <v>0.49</v>
      </c>
      <c r="HT140">
        <v>0.48</v>
      </c>
      <c r="HU140">
        <v>0.26</v>
      </c>
      <c r="HV140">
        <v>0.27</v>
      </c>
      <c r="HW140">
        <v>0.24</v>
      </c>
      <c r="HX140">
        <v>0.21</v>
      </c>
      <c r="HY140">
        <v>0.21</v>
      </c>
      <c r="HZ140">
        <v>0.22</v>
      </c>
      <c r="IA140">
        <v>0.16</v>
      </c>
      <c r="IB140">
        <v>0.18</v>
      </c>
      <c r="IC140">
        <v>0.18</v>
      </c>
      <c r="ID140">
        <v>0.15</v>
      </c>
      <c r="IE140">
        <v>0.16</v>
      </c>
      <c r="IF140">
        <v>0.16700000000000001</v>
      </c>
      <c r="IG140">
        <v>2.5999999999999999E-2</v>
      </c>
      <c r="IH140">
        <v>0.02</v>
      </c>
      <c r="II140">
        <v>0.02</v>
      </c>
      <c r="IJ140">
        <v>0.03</v>
      </c>
      <c r="IK140">
        <v>1.9E-2</v>
      </c>
      <c r="IL140">
        <v>2.5999999999999999E-2</v>
      </c>
      <c r="IM140">
        <v>7.0000000000000007E-2</v>
      </c>
      <c r="IN140">
        <v>0.06</v>
      </c>
      <c r="IO140">
        <v>0.1</v>
      </c>
      <c r="IP140">
        <v>0.08</v>
      </c>
      <c r="IQ140">
        <v>7.0000000000000007E-2</v>
      </c>
      <c r="IR140">
        <v>0.06</v>
      </c>
      <c r="IS140">
        <v>0.14000000000000001</v>
      </c>
      <c r="IT140">
        <v>0.59</v>
      </c>
      <c r="IU140">
        <v>0.54</v>
      </c>
      <c r="IV140">
        <v>7.0000000000000007E-2</v>
      </c>
      <c r="IW140">
        <v>0.21</v>
      </c>
      <c r="IX140">
        <v>0.52</v>
      </c>
      <c r="IY140">
        <v>0.19</v>
      </c>
      <c r="IZ140">
        <v>0.21</v>
      </c>
      <c r="JA140">
        <v>0.52</v>
      </c>
      <c r="JB140">
        <v>0.48</v>
      </c>
      <c r="JC140">
        <v>0.13</v>
      </c>
      <c r="JD140">
        <v>0.04</v>
      </c>
      <c r="JE140">
        <v>0.04</v>
      </c>
      <c r="JF140">
        <v>0.15</v>
      </c>
      <c r="JG140">
        <v>0.12</v>
      </c>
      <c r="JH140">
        <v>0.06</v>
      </c>
      <c r="JI140">
        <v>0.01</v>
      </c>
      <c r="JJ140">
        <v>0.01</v>
      </c>
      <c r="JK140">
        <v>0.09</v>
      </c>
      <c r="JL140">
        <v>0.03</v>
      </c>
      <c r="JM140">
        <v>0.15</v>
      </c>
      <c r="JN140">
        <v>0.18</v>
      </c>
      <c r="JO140">
        <v>0.2</v>
      </c>
      <c r="JP140">
        <v>0.17</v>
      </c>
      <c r="JQ140">
        <v>0.17</v>
      </c>
      <c r="JR140">
        <v>2.14</v>
      </c>
      <c r="JS140">
        <v>1.34</v>
      </c>
      <c r="JT140">
        <v>1.38</v>
      </c>
      <c r="JU140">
        <v>2.3199999999999998</v>
      </c>
      <c r="JV140">
        <v>1.95</v>
      </c>
    </row>
    <row r="141" spans="1:282" x14ac:dyDescent="0.25">
      <c r="A141">
        <v>609695</v>
      </c>
      <c r="B141" t="s">
        <v>16</v>
      </c>
      <c r="C141" t="s">
        <v>2175</v>
      </c>
      <c r="D141" t="s">
        <v>3926</v>
      </c>
      <c r="E141" t="s">
        <v>3927</v>
      </c>
      <c r="F141" t="s">
        <v>666</v>
      </c>
      <c r="G141" t="s">
        <v>667</v>
      </c>
      <c r="H141" t="s">
        <v>2223</v>
      </c>
      <c r="I141" t="s">
        <v>3928</v>
      </c>
      <c r="J141" t="s">
        <v>3929</v>
      </c>
      <c r="K141" t="s">
        <v>3930</v>
      </c>
      <c r="L141" t="s">
        <v>546</v>
      </c>
      <c r="M141" t="s">
        <v>3399</v>
      </c>
      <c r="N141" t="s">
        <v>3908</v>
      </c>
      <c r="O141" t="s">
        <v>535</v>
      </c>
      <c r="P141">
        <v>1405</v>
      </c>
      <c r="Q141" t="s">
        <v>541</v>
      </c>
      <c r="R141" t="s">
        <v>3417</v>
      </c>
      <c r="S141" t="s">
        <v>6521</v>
      </c>
      <c r="T141">
        <v>31</v>
      </c>
      <c r="U141">
        <v>1210</v>
      </c>
      <c r="V141" t="s">
        <v>651</v>
      </c>
      <c r="W141">
        <v>494</v>
      </c>
      <c r="X141">
        <v>1359</v>
      </c>
      <c r="Y141">
        <v>36</v>
      </c>
      <c r="Z141" s="5" t="s">
        <v>592</v>
      </c>
      <c r="AA141" t="s">
        <v>535</v>
      </c>
      <c r="AB141" t="s">
        <v>555</v>
      </c>
      <c r="AC141" t="s">
        <v>564</v>
      </c>
      <c r="AD141" t="s">
        <v>564</v>
      </c>
      <c r="AE141">
        <v>35.299999999999997</v>
      </c>
      <c r="AF141">
        <v>40</v>
      </c>
      <c r="AG141">
        <v>51</v>
      </c>
      <c r="AH141">
        <v>3.6</v>
      </c>
      <c r="AI141" t="s">
        <v>3410</v>
      </c>
      <c r="AJ141">
        <v>423</v>
      </c>
      <c r="AK141">
        <v>45</v>
      </c>
      <c r="AL141">
        <v>30</v>
      </c>
      <c r="AM141">
        <v>42</v>
      </c>
      <c r="AN141">
        <v>292</v>
      </c>
      <c r="AO141">
        <v>1</v>
      </c>
      <c r="AP141">
        <v>1</v>
      </c>
      <c r="AQ141">
        <v>5</v>
      </c>
      <c r="AR141">
        <v>12</v>
      </c>
      <c r="AS141">
        <v>423</v>
      </c>
      <c r="AT141">
        <v>0.01</v>
      </c>
      <c r="AU141">
        <v>0.01</v>
      </c>
      <c r="AV141">
        <v>0.02</v>
      </c>
      <c r="AW141">
        <v>0.08</v>
      </c>
      <c r="AX141">
        <v>0.08</v>
      </c>
      <c r="AY141">
        <v>0.16</v>
      </c>
      <c r="AZ141">
        <v>7.0000000000000007E-2</v>
      </c>
      <c r="BA141">
        <v>4.4999999999999998E-2</v>
      </c>
      <c r="BB141">
        <v>0.09</v>
      </c>
      <c r="BC141">
        <v>0.18</v>
      </c>
      <c r="BD141">
        <v>0.2</v>
      </c>
      <c r="BE141">
        <v>0.25</v>
      </c>
      <c r="BF141">
        <v>0.46</v>
      </c>
      <c r="BG141">
        <v>0.38</v>
      </c>
      <c r="BH141">
        <v>0.46</v>
      </c>
      <c r="BI141">
        <v>0.35</v>
      </c>
      <c r="BJ141">
        <v>0.41</v>
      </c>
      <c r="BK141">
        <v>0.31</v>
      </c>
      <c r="BL141">
        <v>0.04</v>
      </c>
      <c r="BM141">
        <v>0.03</v>
      </c>
      <c r="BN141">
        <v>0.03</v>
      </c>
      <c r="BO141">
        <v>0.02</v>
      </c>
      <c r="BP141">
        <v>0.01</v>
      </c>
      <c r="BQ141">
        <v>0.03</v>
      </c>
      <c r="BR141">
        <v>0.43</v>
      </c>
      <c r="BS141">
        <v>0.53</v>
      </c>
      <c r="BT141">
        <v>0.39</v>
      </c>
      <c r="BU141">
        <v>0.37</v>
      </c>
      <c r="BV141">
        <v>0.3</v>
      </c>
      <c r="BW141">
        <v>0.24</v>
      </c>
      <c r="BX141">
        <v>3.34</v>
      </c>
      <c r="BY141">
        <v>3.49</v>
      </c>
      <c r="BZ141">
        <v>3.27</v>
      </c>
      <c r="CA141">
        <v>3.02</v>
      </c>
      <c r="CB141">
        <v>2.95</v>
      </c>
      <c r="CC141">
        <v>2.65</v>
      </c>
      <c r="CD141">
        <v>7.0000000000000001E-3</v>
      </c>
      <c r="CE141">
        <v>5.0000000000000001E-3</v>
      </c>
      <c r="CF141">
        <v>7.0000000000000001E-3</v>
      </c>
      <c r="CG141">
        <v>1.9E-2</v>
      </c>
      <c r="CH141">
        <v>5.0000000000000001E-3</v>
      </c>
      <c r="CI141">
        <v>0.02</v>
      </c>
      <c r="CJ141">
        <v>0.08</v>
      </c>
      <c r="CK141">
        <v>0.18</v>
      </c>
      <c r="CL141">
        <v>0.1</v>
      </c>
      <c r="CM141">
        <v>0.03</v>
      </c>
      <c r="CN141">
        <v>0.04</v>
      </c>
      <c r="CO141">
        <v>0.05</v>
      </c>
      <c r="CP141">
        <v>0.09</v>
      </c>
      <c r="CQ141">
        <v>0.05</v>
      </c>
      <c r="CR141">
        <v>0.08</v>
      </c>
      <c r="CS141">
        <v>0.17</v>
      </c>
      <c r="CT141">
        <v>0.17</v>
      </c>
      <c r="CU141">
        <v>0.16</v>
      </c>
      <c r="CV141">
        <v>3.58</v>
      </c>
      <c r="CW141">
        <v>3.49</v>
      </c>
      <c r="CX141">
        <v>3.47</v>
      </c>
      <c r="CY141">
        <v>3.34</v>
      </c>
      <c r="CZ141">
        <v>3.46</v>
      </c>
      <c r="DA141">
        <v>3.36</v>
      </c>
      <c r="DB141">
        <v>3.02</v>
      </c>
      <c r="DC141">
        <v>2.78</v>
      </c>
      <c r="DD141">
        <v>2.99</v>
      </c>
      <c r="DE141">
        <v>0.33</v>
      </c>
      <c r="DF141">
        <v>0.4</v>
      </c>
      <c r="DG141">
        <v>0.41</v>
      </c>
      <c r="DH141">
        <v>0.43</v>
      </c>
      <c r="DI141">
        <v>0.42</v>
      </c>
      <c r="DJ141">
        <v>0.42</v>
      </c>
      <c r="DK141">
        <v>0.4</v>
      </c>
      <c r="DL141">
        <v>0.32</v>
      </c>
      <c r="DM141">
        <v>0.39</v>
      </c>
      <c r="DN141">
        <v>0.01</v>
      </c>
      <c r="DO141">
        <v>0</v>
      </c>
      <c r="DP141">
        <v>0.01</v>
      </c>
      <c r="DQ141">
        <v>0.01</v>
      </c>
      <c r="DR141">
        <v>0.01</v>
      </c>
      <c r="DS141">
        <v>0.01</v>
      </c>
      <c r="DT141">
        <v>0.01</v>
      </c>
      <c r="DU141">
        <v>0.01</v>
      </c>
      <c r="DV141">
        <v>0.01</v>
      </c>
      <c r="DW141">
        <v>0.62</v>
      </c>
      <c r="DX141">
        <v>0.54</v>
      </c>
      <c r="DY141">
        <v>0.52</v>
      </c>
      <c r="DZ141">
        <v>0.46</v>
      </c>
      <c r="EA141">
        <v>0.52</v>
      </c>
      <c r="EB141">
        <v>0.47</v>
      </c>
      <c r="EC141">
        <v>0.35</v>
      </c>
      <c r="ED141">
        <v>0.31</v>
      </c>
      <c r="EE141">
        <v>0.35</v>
      </c>
      <c r="EF141">
        <v>0.39</v>
      </c>
      <c r="EG141">
        <v>0.02</v>
      </c>
      <c r="EH141">
        <v>0.02</v>
      </c>
      <c r="EI141">
        <v>0.04</v>
      </c>
      <c r="EJ141">
        <v>0.01</v>
      </c>
      <c r="EK141">
        <v>0.03</v>
      </c>
      <c r="EL141">
        <v>0.05</v>
      </c>
      <c r="EM141">
        <v>0.01</v>
      </c>
      <c r="EN141">
        <v>0.02</v>
      </c>
      <c r="EO141">
        <v>0.3</v>
      </c>
      <c r="EP141">
        <v>7.0000000000000007E-2</v>
      </c>
      <c r="EQ141">
        <v>0.08</v>
      </c>
      <c r="ER141">
        <v>0.09</v>
      </c>
      <c r="ES141">
        <v>6.6000000000000003E-2</v>
      </c>
      <c r="ET141">
        <v>0.09</v>
      </c>
      <c r="EU141">
        <v>0.11</v>
      </c>
      <c r="EV141">
        <v>7.0000000000000007E-2</v>
      </c>
      <c r="EW141">
        <v>0.13</v>
      </c>
      <c r="EX141">
        <v>0.17499999999999999</v>
      </c>
      <c r="EY141">
        <v>0.47</v>
      </c>
      <c r="EZ141">
        <v>0.42</v>
      </c>
      <c r="FA141">
        <v>0.45</v>
      </c>
      <c r="FB141">
        <v>0.4</v>
      </c>
      <c r="FC141">
        <v>0.48</v>
      </c>
      <c r="FD141">
        <v>0.43</v>
      </c>
      <c r="FE141">
        <v>0.5</v>
      </c>
      <c r="FF141">
        <v>0.51</v>
      </c>
      <c r="FG141">
        <v>0.1</v>
      </c>
      <c r="FH141">
        <v>0.42</v>
      </c>
      <c r="FI141">
        <v>0.46</v>
      </c>
      <c r="FJ141">
        <v>0.41</v>
      </c>
      <c r="FK141">
        <v>0.49</v>
      </c>
      <c r="FL141">
        <v>0.36</v>
      </c>
      <c r="FM141">
        <v>0.37</v>
      </c>
      <c r="FN141">
        <v>0.39</v>
      </c>
      <c r="FO141">
        <v>0.31</v>
      </c>
      <c r="FP141">
        <v>0.03</v>
      </c>
      <c r="FQ141">
        <v>0.02</v>
      </c>
      <c r="FR141">
        <v>0.02</v>
      </c>
      <c r="FS141">
        <v>0.02</v>
      </c>
      <c r="FT141">
        <v>0.03</v>
      </c>
      <c r="FU141">
        <v>0.03</v>
      </c>
      <c r="FV141">
        <v>0.03</v>
      </c>
      <c r="FW141">
        <v>0.02</v>
      </c>
      <c r="FX141">
        <v>0.03</v>
      </c>
      <c r="FY141">
        <v>1.98</v>
      </c>
      <c r="FZ141">
        <v>3.31</v>
      </c>
      <c r="GA141">
        <v>3.34</v>
      </c>
      <c r="GB141">
        <v>3.26</v>
      </c>
      <c r="GC141">
        <v>3.41</v>
      </c>
      <c r="GD141">
        <v>3.21</v>
      </c>
      <c r="GE141">
        <v>3.16</v>
      </c>
      <c r="GF141">
        <v>3.3</v>
      </c>
      <c r="GG141">
        <v>3.15</v>
      </c>
      <c r="GH141">
        <v>7.66</v>
      </c>
      <c r="GI141">
        <v>0.01</v>
      </c>
      <c r="GJ141">
        <v>2E-3</v>
      </c>
      <c r="GK141">
        <v>1.4E-2</v>
      </c>
      <c r="GL141">
        <v>0.03</v>
      </c>
      <c r="GM141">
        <v>0.1</v>
      </c>
      <c r="GN141">
        <v>0.08</v>
      </c>
      <c r="GO141">
        <v>0.13</v>
      </c>
      <c r="GP141">
        <v>0.24</v>
      </c>
      <c r="GQ141">
        <v>0.17</v>
      </c>
      <c r="GR141">
        <v>0.19</v>
      </c>
      <c r="GS141">
        <v>0.04</v>
      </c>
      <c r="GT141">
        <v>0.48</v>
      </c>
      <c r="GU141">
        <v>0.42</v>
      </c>
      <c r="GV141">
        <v>0.26</v>
      </c>
      <c r="GW141">
        <v>0.15</v>
      </c>
      <c r="GX141">
        <v>0.187</v>
      </c>
      <c r="GY141">
        <v>0.23</v>
      </c>
      <c r="GZ141">
        <v>0.13500000000000001</v>
      </c>
      <c r="HA141">
        <v>0.121</v>
      </c>
      <c r="HB141">
        <v>0.23</v>
      </c>
      <c r="HC141">
        <v>0.08</v>
      </c>
      <c r="HD141">
        <v>0.1</v>
      </c>
      <c r="HE141">
        <v>0.21</v>
      </c>
      <c r="HF141">
        <v>0.16</v>
      </c>
      <c r="HG141">
        <v>0.17</v>
      </c>
      <c r="HH141">
        <v>0.08</v>
      </c>
      <c r="HI141">
        <v>0.01</v>
      </c>
      <c r="HJ141">
        <v>0.02</v>
      </c>
      <c r="HK141">
        <v>0.02</v>
      </c>
      <c r="HL141">
        <v>0.02</v>
      </c>
      <c r="HM141">
        <v>0.12</v>
      </c>
      <c r="HN141">
        <v>0.02</v>
      </c>
      <c r="HO141">
        <v>0.43</v>
      </c>
      <c r="HP141">
        <v>0.38</v>
      </c>
      <c r="HQ141">
        <v>0.39</v>
      </c>
      <c r="HR141">
        <v>0.38</v>
      </c>
      <c r="HS141">
        <v>0.4</v>
      </c>
      <c r="HT141">
        <v>0.44</v>
      </c>
      <c r="HU141">
        <v>0.31</v>
      </c>
      <c r="HV141">
        <v>0.35</v>
      </c>
      <c r="HW141">
        <v>0.46</v>
      </c>
      <c r="HX141">
        <v>0.43</v>
      </c>
      <c r="HY141">
        <v>0.26</v>
      </c>
      <c r="HZ141">
        <v>0.39</v>
      </c>
      <c r="IA141">
        <v>0.22</v>
      </c>
      <c r="IB141">
        <v>0.22</v>
      </c>
      <c r="IC141">
        <v>0.1</v>
      </c>
      <c r="ID141">
        <v>0.13</v>
      </c>
      <c r="IE141">
        <v>0.18</v>
      </c>
      <c r="IF141">
        <v>0.109</v>
      </c>
      <c r="IG141">
        <v>7.0000000000000001E-3</v>
      </c>
      <c r="IH141">
        <v>0.01</v>
      </c>
      <c r="II141">
        <v>0.01</v>
      </c>
      <c r="IJ141">
        <v>0.01</v>
      </c>
      <c r="IK141">
        <v>8.9999999999999993E-3</v>
      </c>
      <c r="IL141">
        <v>1.7000000000000001E-2</v>
      </c>
      <c r="IM141">
        <v>0.02</v>
      </c>
      <c r="IN141">
        <v>0.02</v>
      </c>
      <c r="IO141">
        <v>0.02</v>
      </c>
      <c r="IP141">
        <v>0.03</v>
      </c>
      <c r="IQ141">
        <v>0.02</v>
      </c>
      <c r="IR141">
        <v>0.03</v>
      </c>
      <c r="IS141">
        <v>0.09</v>
      </c>
      <c r="IT141">
        <v>0.78</v>
      </c>
      <c r="IU141">
        <v>0.63</v>
      </c>
      <c r="IV141">
        <v>0.05</v>
      </c>
      <c r="IW141">
        <v>0.41</v>
      </c>
      <c r="IX141">
        <v>0.54</v>
      </c>
      <c r="IY141">
        <v>0.12</v>
      </c>
      <c r="IZ141">
        <v>0.23</v>
      </c>
      <c r="JA141">
        <v>0.39</v>
      </c>
      <c r="JB141">
        <v>0.39</v>
      </c>
      <c r="JC141">
        <v>0.26</v>
      </c>
      <c r="JD141">
        <v>0.04</v>
      </c>
      <c r="JE141">
        <v>0.08</v>
      </c>
      <c r="JF141">
        <v>0.33</v>
      </c>
      <c r="JG141">
        <v>0.12</v>
      </c>
      <c r="JH141">
        <v>0.09</v>
      </c>
      <c r="JI141">
        <v>0.03</v>
      </c>
      <c r="JJ141">
        <v>0.03</v>
      </c>
      <c r="JK141">
        <v>0.19</v>
      </c>
      <c r="JL141">
        <v>0.06</v>
      </c>
      <c r="JM141">
        <v>0.02</v>
      </c>
      <c r="JN141">
        <v>0.03</v>
      </c>
      <c r="JO141">
        <v>0.04</v>
      </c>
      <c r="JP141">
        <v>0.03</v>
      </c>
      <c r="JQ141">
        <v>0.02</v>
      </c>
      <c r="JR141">
        <v>2.35</v>
      </c>
      <c r="JS141">
        <v>1.3</v>
      </c>
      <c r="JT141">
        <v>1.48</v>
      </c>
      <c r="JU141">
        <v>2.69</v>
      </c>
      <c r="JV141">
        <v>1.82</v>
      </c>
    </row>
    <row r="142" spans="1:282" x14ac:dyDescent="0.25">
      <c r="A142">
        <v>609698</v>
      </c>
      <c r="B142" t="s">
        <v>2177</v>
      </c>
      <c r="C142" t="s">
        <v>2176</v>
      </c>
      <c r="D142" t="s">
        <v>3931</v>
      </c>
      <c r="E142" t="s">
        <v>3932</v>
      </c>
      <c r="F142" t="s">
        <v>2178</v>
      </c>
      <c r="G142" t="s">
        <v>2179</v>
      </c>
      <c r="H142" t="s">
        <v>3933</v>
      </c>
      <c r="I142" t="s">
        <v>3934</v>
      </c>
      <c r="J142" t="s">
        <v>3935</v>
      </c>
      <c r="K142" t="s">
        <v>3936</v>
      </c>
      <c r="L142" t="s">
        <v>546</v>
      </c>
      <c r="M142" t="s">
        <v>3399</v>
      </c>
      <c r="N142" t="s">
        <v>3937</v>
      </c>
      <c r="O142" t="s">
        <v>535</v>
      </c>
      <c r="P142">
        <v>1394</v>
      </c>
      <c r="Q142" t="s">
        <v>530</v>
      </c>
      <c r="R142" t="s">
        <v>540</v>
      </c>
      <c r="S142" t="s">
        <v>540</v>
      </c>
      <c r="T142">
        <v>44</v>
      </c>
      <c r="U142">
        <v>1230</v>
      </c>
      <c r="V142" t="s">
        <v>651</v>
      </c>
      <c r="W142">
        <v>446</v>
      </c>
      <c r="X142">
        <v>1389</v>
      </c>
      <c r="Y142">
        <v>32</v>
      </c>
      <c r="Z142" s="5" t="s">
        <v>962</v>
      </c>
      <c r="AA142" t="s">
        <v>535</v>
      </c>
      <c r="AB142" t="s">
        <v>555</v>
      </c>
      <c r="AC142" t="s">
        <v>555</v>
      </c>
      <c r="AD142" t="s">
        <v>555</v>
      </c>
      <c r="AE142">
        <v>34.700000000000003</v>
      </c>
      <c r="AF142">
        <v>25</v>
      </c>
      <c r="AG142">
        <v>20.5</v>
      </c>
      <c r="AH142">
        <v>3.2</v>
      </c>
      <c r="AI142" t="s">
        <v>3410</v>
      </c>
      <c r="AJ142">
        <v>230</v>
      </c>
      <c r="AK142">
        <v>4</v>
      </c>
      <c r="AL142">
        <v>123</v>
      </c>
      <c r="AM142">
        <v>1</v>
      </c>
      <c r="AN142">
        <v>94</v>
      </c>
      <c r="AQ142">
        <v>6</v>
      </c>
      <c r="AR142">
        <v>3</v>
      </c>
      <c r="AS142">
        <v>230</v>
      </c>
      <c r="AT142">
        <v>0.03</v>
      </c>
      <c r="AU142">
        <v>0.02</v>
      </c>
      <c r="AV142">
        <v>0.01</v>
      </c>
      <c r="AW142">
        <v>0.01</v>
      </c>
      <c r="AX142">
        <v>0.02</v>
      </c>
      <c r="AY142">
        <v>0.03</v>
      </c>
      <c r="AZ142">
        <v>0.09</v>
      </c>
      <c r="BA142">
        <v>9.0999999999999998E-2</v>
      </c>
      <c r="BB142">
        <v>0.15</v>
      </c>
      <c r="BC142">
        <v>0.12</v>
      </c>
      <c r="BD142">
        <v>0.27</v>
      </c>
      <c r="BE142">
        <v>0.3</v>
      </c>
      <c r="BF142">
        <v>0.51</v>
      </c>
      <c r="BG142">
        <v>0.47</v>
      </c>
      <c r="BH142">
        <v>0.45</v>
      </c>
      <c r="BI142">
        <v>0.47</v>
      </c>
      <c r="BJ142">
        <v>0.43</v>
      </c>
      <c r="BK142">
        <v>0.37</v>
      </c>
      <c r="BL142">
        <v>0.01</v>
      </c>
      <c r="BM142">
        <v>0.01</v>
      </c>
      <c r="BN142">
        <v>0.02</v>
      </c>
      <c r="BO142">
        <v>0.01</v>
      </c>
      <c r="BP142">
        <v>0.01</v>
      </c>
      <c r="BQ142">
        <v>0.01</v>
      </c>
      <c r="BR142">
        <v>0.37</v>
      </c>
      <c r="BS142">
        <v>0.41</v>
      </c>
      <c r="BT142">
        <v>0.37</v>
      </c>
      <c r="BU142">
        <v>0.4</v>
      </c>
      <c r="BV142">
        <v>0.27</v>
      </c>
      <c r="BW142">
        <v>0.28000000000000003</v>
      </c>
      <c r="BX142">
        <v>3.22</v>
      </c>
      <c r="BY142">
        <v>3.29</v>
      </c>
      <c r="BZ142">
        <v>3.2</v>
      </c>
      <c r="CA142">
        <v>3.27</v>
      </c>
      <c r="CB142">
        <v>2.97</v>
      </c>
      <c r="CC142">
        <v>2.92</v>
      </c>
      <c r="CD142">
        <v>4.0000000000000001E-3</v>
      </c>
      <c r="CE142">
        <v>8.9999999999999993E-3</v>
      </c>
      <c r="CF142">
        <v>1.2999999999999999E-2</v>
      </c>
      <c r="CG142">
        <v>1.2999999999999999E-2</v>
      </c>
      <c r="CH142">
        <v>8.9999999999999993E-3</v>
      </c>
      <c r="CI142">
        <v>0.01</v>
      </c>
      <c r="CJ142">
        <v>0.06</v>
      </c>
      <c r="CK142">
        <v>7.0000000000000007E-2</v>
      </c>
      <c r="CL142">
        <v>0.06</v>
      </c>
      <c r="CM142">
        <v>0.11</v>
      </c>
      <c r="CN142">
        <v>0.1</v>
      </c>
      <c r="CO142">
        <v>0.11</v>
      </c>
      <c r="CP142">
        <v>0.09</v>
      </c>
      <c r="CQ142">
        <v>0.12</v>
      </c>
      <c r="CR142">
        <v>0.13</v>
      </c>
      <c r="CS142">
        <v>0.31</v>
      </c>
      <c r="CT142">
        <v>0.32</v>
      </c>
      <c r="CU142">
        <v>0.33</v>
      </c>
      <c r="CV142">
        <v>3.28</v>
      </c>
      <c r="CW142">
        <v>3.29</v>
      </c>
      <c r="CX142">
        <v>3.27</v>
      </c>
      <c r="CY142">
        <v>3.28</v>
      </c>
      <c r="CZ142">
        <v>3.26</v>
      </c>
      <c r="DA142">
        <v>3.22</v>
      </c>
      <c r="DB142">
        <v>2.79</v>
      </c>
      <c r="DC142">
        <v>2.72</v>
      </c>
      <c r="DD142">
        <v>2.76</v>
      </c>
      <c r="DE142">
        <v>0.48</v>
      </c>
      <c r="DF142">
        <v>0.49</v>
      </c>
      <c r="DG142">
        <v>0.47</v>
      </c>
      <c r="DH142">
        <v>0.49</v>
      </c>
      <c r="DI142">
        <v>0.46</v>
      </c>
      <c r="DJ142">
        <v>0.46</v>
      </c>
      <c r="DK142">
        <v>0.4</v>
      </c>
      <c r="DL142">
        <v>0.4</v>
      </c>
      <c r="DM142">
        <v>0.4</v>
      </c>
      <c r="DN142">
        <v>0.01</v>
      </c>
      <c r="DO142">
        <v>0.01</v>
      </c>
      <c r="DP142">
        <v>0.01</v>
      </c>
      <c r="DQ142">
        <v>0.01</v>
      </c>
      <c r="DR142">
        <v>0.01</v>
      </c>
      <c r="DS142">
        <v>0.01</v>
      </c>
      <c r="DT142">
        <v>0.01</v>
      </c>
      <c r="DU142">
        <v>0.01</v>
      </c>
      <c r="DV142">
        <v>0.01</v>
      </c>
      <c r="DW142">
        <v>0.39</v>
      </c>
      <c r="DX142">
        <v>0.4</v>
      </c>
      <c r="DY142">
        <v>0.4</v>
      </c>
      <c r="DZ142">
        <v>0.39</v>
      </c>
      <c r="EA142">
        <v>0.4</v>
      </c>
      <c r="EB142">
        <v>0.38</v>
      </c>
      <c r="EC142">
        <v>0.22</v>
      </c>
      <c r="ED142">
        <v>0.2</v>
      </c>
      <c r="EE142">
        <v>0.2</v>
      </c>
      <c r="EF142">
        <v>0.16</v>
      </c>
      <c r="EG142">
        <v>0.03</v>
      </c>
      <c r="EH142">
        <v>0.02</v>
      </c>
      <c r="EI142">
        <v>0.02</v>
      </c>
      <c r="EJ142">
        <v>0.02</v>
      </c>
      <c r="EK142">
        <v>0.02</v>
      </c>
      <c r="EL142">
        <v>0.01</v>
      </c>
      <c r="EM142">
        <v>0.02</v>
      </c>
      <c r="EN142">
        <v>0.04</v>
      </c>
      <c r="EO142">
        <v>0.55000000000000004</v>
      </c>
      <c r="EP142">
        <v>0.13</v>
      </c>
      <c r="EQ142">
        <v>0.17</v>
      </c>
      <c r="ER142">
        <v>0.14000000000000001</v>
      </c>
      <c r="ES142">
        <v>0.126</v>
      </c>
      <c r="ET142">
        <v>0.13</v>
      </c>
      <c r="EU142">
        <v>0.19</v>
      </c>
      <c r="EV142">
        <v>0.15</v>
      </c>
      <c r="EW142">
        <v>0.18</v>
      </c>
      <c r="EX142">
        <v>0.17399999999999999</v>
      </c>
      <c r="EY142">
        <v>0.68</v>
      </c>
      <c r="EZ142">
        <v>0.62</v>
      </c>
      <c r="FA142">
        <v>0.67</v>
      </c>
      <c r="FB142">
        <v>0.66</v>
      </c>
      <c r="FC142">
        <v>0.64</v>
      </c>
      <c r="FD142">
        <v>0.52</v>
      </c>
      <c r="FE142">
        <v>0.52</v>
      </c>
      <c r="FF142">
        <v>0.51</v>
      </c>
      <c r="FG142">
        <v>0.08</v>
      </c>
      <c r="FH142">
        <v>0.13</v>
      </c>
      <c r="FI142">
        <v>0.14000000000000001</v>
      </c>
      <c r="FJ142">
        <v>0.13</v>
      </c>
      <c r="FK142">
        <v>0.16</v>
      </c>
      <c r="FL142">
        <v>0.16</v>
      </c>
      <c r="FM142">
        <v>0.23</v>
      </c>
      <c r="FN142">
        <v>0.28000000000000003</v>
      </c>
      <c r="FO142">
        <v>0.23</v>
      </c>
      <c r="FP142">
        <v>0.04</v>
      </c>
      <c r="FQ142">
        <v>0.03</v>
      </c>
      <c r="FR142">
        <v>0.05</v>
      </c>
      <c r="FS142">
        <v>0.04</v>
      </c>
      <c r="FT142">
        <v>0.04</v>
      </c>
      <c r="FU142">
        <v>0.05</v>
      </c>
      <c r="FV142">
        <v>0.05</v>
      </c>
      <c r="FW142">
        <v>0.03</v>
      </c>
      <c r="FX142">
        <v>0.03</v>
      </c>
      <c r="FY142">
        <v>2.1800000000000002</v>
      </c>
      <c r="FZ142">
        <v>2.93</v>
      </c>
      <c r="GA142">
        <v>2.93</v>
      </c>
      <c r="GB142">
        <v>2.96</v>
      </c>
      <c r="GC142">
        <v>3</v>
      </c>
      <c r="GD142">
        <v>2.99</v>
      </c>
      <c r="GE142">
        <v>3.01</v>
      </c>
      <c r="GF142">
        <v>3.1</v>
      </c>
      <c r="GG142">
        <v>2.98</v>
      </c>
      <c r="GH142">
        <v>7.09</v>
      </c>
      <c r="GI142">
        <v>0.03</v>
      </c>
      <c r="GJ142">
        <v>1.2999999999999999E-2</v>
      </c>
      <c r="GK142">
        <v>3.5000000000000003E-2</v>
      </c>
      <c r="GL142">
        <v>0.03</v>
      </c>
      <c r="GM142">
        <v>0.04</v>
      </c>
      <c r="GN142">
        <v>0.03</v>
      </c>
      <c r="GO142">
        <v>0.27</v>
      </c>
      <c r="GP142">
        <v>0.3</v>
      </c>
      <c r="GQ142">
        <v>0.13</v>
      </c>
      <c r="GR142">
        <v>0.06</v>
      </c>
      <c r="GS142">
        <v>0.06</v>
      </c>
      <c r="GT142">
        <v>0.39</v>
      </c>
      <c r="GU142">
        <v>0.44</v>
      </c>
      <c r="GV142">
        <v>0.13</v>
      </c>
      <c r="GW142">
        <v>0.37</v>
      </c>
      <c r="GX142">
        <v>0.32200000000000001</v>
      </c>
      <c r="GY142">
        <v>0.37</v>
      </c>
      <c r="GZ142">
        <v>8.3000000000000004E-2</v>
      </c>
      <c r="HA142">
        <v>7.0000000000000007E-2</v>
      </c>
      <c r="HB142">
        <v>0.34</v>
      </c>
      <c r="HC142">
        <v>0.05</v>
      </c>
      <c r="HD142">
        <v>0.05</v>
      </c>
      <c r="HE142">
        <v>7.0000000000000007E-2</v>
      </c>
      <c r="HF142">
        <v>0.1</v>
      </c>
      <c r="HG142">
        <v>0.12</v>
      </c>
      <c r="HH142">
        <v>0.09</v>
      </c>
      <c r="HI142">
        <v>0.03</v>
      </c>
      <c r="HJ142">
        <v>0.01</v>
      </c>
      <c r="HK142">
        <v>0</v>
      </c>
      <c r="HL142">
        <v>0.01</v>
      </c>
      <c r="HM142">
        <v>0.04</v>
      </c>
      <c r="HN142">
        <v>0.03</v>
      </c>
      <c r="HO142">
        <v>0.69</v>
      </c>
      <c r="HP142">
        <v>0.66</v>
      </c>
      <c r="HQ142">
        <v>0.66</v>
      </c>
      <c r="HR142">
        <v>0.68</v>
      </c>
      <c r="HS142">
        <v>0.65</v>
      </c>
      <c r="HT142">
        <v>0.66</v>
      </c>
      <c r="HU142">
        <v>0.13</v>
      </c>
      <c r="HV142">
        <v>0.14000000000000001</v>
      </c>
      <c r="HW142">
        <v>0.17</v>
      </c>
      <c r="HX142">
        <v>0.15</v>
      </c>
      <c r="HY142">
        <v>0.13</v>
      </c>
      <c r="HZ142">
        <v>0.14000000000000001</v>
      </c>
      <c r="IA142">
        <v>0.09</v>
      </c>
      <c r="IB142">
        <v>0.11</v>
      </c>
      <c r="IC142">
        <v>0.1</v>
      </c>
      <c r="ID142">
        <v>0.08</v>
      </c>
      <c r="IE142">
        <v>0.09</v>
      </c>
      <c r="IF142">
        <v>8.6999999999999994E-2</v>
      </c>
      <c r="IG142">
        <v>1.7000000000000001E-2</v>
      </c>
      <c r="IH142">
        <v>0.02</v>
      </c>
      <c r="II142">
        <v>0.02</v>
      </c>
      <c r="IJ142">
        <v>0.03</v>
      </c>
      <c r="IK142">
        <v>0.03</v>
      </c>
      <c r="IL142">
        <v>2.1999999999999999E-2</v>
      </c>
      <c r="IM142">
        <v>0.05</v>
      </c>
      <c r="IN142">
        <v>0.05</v>
      </c>
      <c r="IO142">
        <v>0.06</v>
      </c>
      <c r="IP142">
        <v>0.05</v>
      </c>
      <c r="IQ142">
        <v>0.06</v>
      </c>
      <c r="IR142">
        <v>7.0000000000000007E-2</v>
      </c>
      <c r="IS142">
        <v>0.09</v>
      </c>
      <c r="IT142">
        <v>0.66</v>
      </c>
      <c r="IU142">
        <v>0.56999999999999995</v>
      </c>
      <c r="IV142">
        <v>0.08</v>
      </c>
      <c r="IW142">
        <v>0.3</v>
      </c>
      <c r="IX142">
        <v>0.61</v>
      </c>
      <c r="IY142">
        <v>0.19</v>
      </c>
      <c r="IZ142">
        <v>0.28999999999999998</v>
      </c>
      <c r="JA142">
        <v>0.45</v>
      </c>
      <c r="JB142">
        <v>0.49</v>
      </c>
      <c r="JC142">
        <v>0.2</v>
      </c>
      <c r="JD142">
        <v>0.09</v>
      </c>
      <c r="JE142">
        <v>0.08</v>
      </c>
      <c r="JF142">
        <v>0.25</v>
      </c>
      <c r="JG142">
        <v>0.12</v>
      </c>
      <c r="JH142">
        <v>7.0000000000000007E-2</v>
      </c>
      <c r="JI142">
        <v>0.03</v>
      </c>
      <c r="JJ142">
        <v>0.03</v>
      </c>
      <c r="JK142">
        <v>0.18</v>
      </c>
      <c r="JL142">
        <v>0.05</v>
      </c>
      <c r="JM142">
        <v>0.03</v>
      </c>
      <c r="JN142">
        <v>0.03</v>
      </c>
      <c r="JO142">
        <v>0.03</v>
      </c>
      <c r="JP142">
        <v>0.03</v>
      </c>
      <c r="JQ142">
        <v>0.03</v>
      </c>
      <c r="JR142">
        <v>2.25</v>
      </c>
      <c r="JS142">
        <v>1.48</v>
      </c>
      <c r="JT142">
        <v>1.55</v>
      </c>
      <c r="JU142">
        <v>2.5499999999999998</v>
      </c>
      <c r="JV142">
        <v>1.91</v>
      </c>
    </row>
    <row r="143" spans="1:282" x14ac:dyDescent="0.25">
      <c r="A143">
        <v>609702</v>
      </c>
      <c r="B143" t="s">
        <v>373</v>
      </c>
      <c r="C143" t="s">
        <v>2180</v>
      </c>
      <c r="D143" t="s">
        <v>3938</v>
      </c>
      <c r="E143" t="s">
        <v>3939</v>
      </c>
      <c r="F143" t="s">
        <v>670</v>
      </c>
      <c r="G143" t="s">
        <v>671</v>
      </c>
      <c r="H143" t="s">
        <v>672</v>
      </c>
      <c r="I143" t="s">
        <v>3940</v>
      </c>
      <c r="J143" t="s">
        <v>3941</v>
      </c>
      <c r="K143" t="s">
        <v>3942</v>
      </c>
      <c r="L143" t="s">
        <v>546</v>
      </c>
      <c r="M143" t="s">
        <v>3399</v>
      </c>
      <c r="N143" t="s">
        <v>3908</v>
      </c>
      <c r="O143" t="s">
        <v>535</v>
      </c>
      <c r="P143">
        <v>275</v>
      </c>
      <c r="Q143" t="s">
        <v>539</v>
      </c>
      <c r="R143" t="s">
        <v>542</v>
      </c>
      <c r="S143" t="s">
        <v>542</v>
      </c>
      <c r="T143">
        <v>38</v>
      </c>
      <c r="U143">
        <v>1270</v>
      </c>
      <c r="V143" t="s">
        <v>651</v>
      </c>
      <c r="W143">
        <v>5</v>
      </c>
      <c r="X143">
        <v>253</v>
      </c>
      <c r="Y143">
        <v>2</v>
      </c>
      <c r="Z143" s="5" t="s">
        <v>3654</v>
      </c>
      <c r="AA143" t="s">
        <v>535</v>
      </c>
      <c r="AB143" t="s">
        <v>534</v>
      </c>
      <c r="AC143" t="s">
        <v>534</v>
      </c>
      <c r="AD143" t="s">
        <v>564</v>
      </c>
      <c r="AE143">
        <v>86.6</v>
      </c>
      <c r="AF143">
        <v>99</v>
      </c>
      <c r="AG143">
        <v>58.9</v>
      </c>
      <c r="AH143">
        <v>0.2</v>
      </c>
      <c r="AI143" t="s">
        <v>3410</v>
      </c>
      <c r="AJ143">
        <v>4</v>
      </c>
      <c r="AL143">
        <v>3</v>
      </c>
      <c r="AR143">
        <v>1</v>
      </c>
      <c r="AS143">
        <v>4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0.25</v>
      </c>
      <c r="BF143">
        <v>0.25</v>
      </c>
      <c r="BG143">
        <v>0.25</v>
      </c>
      <c r="BH143">
        <v>0.25</v>
      </c>
      <c r="BI143">
        <v>0.25</v>
      </c>
      <c r="BJ143">
        <v>0.25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0.75</v>
      </c>
      <c r="BS143">
        <v>0.75</v>
      </c>
      <c r="BT143">
        <v>0.75</v>
      </c>
      <c r="BU143">
        <v>0.75</v>
      </c>
      <c r="BV143">
        <v>0.75</v>
      </c>
      <c r="BW143">
        <v>0.75</v>
      </c>
      <c r="BX143">
        <v>3.75</v>
      </c>
      <c r="BY143">
        <v>3.75</v>
      </c>
      <c r="BZ143">
        <v>3.75</v>
      </c>
      <c r="CA143">
        <v>3.75</v>
      </c>
      <c r="CB143">
        <v>3.75</v>
      </c>
      <c r="CC143">
        <v>3.5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4</v>
      </c>
      <c r="CW143">
        <v>4</v>
      </c>
      <c r="CX143">
        <v>3.75</v>
      </c>
      <c r="CY143">
        <v>3.75</v>
      </c>
      <c r="CZ143">
        <v>3.75</v>
      </c>
      <c r="DA143">
        <v>3.75</v>
      </c>
      <c r="DB143">
        <v>3.75</v>
      </c>
      <c r="DC143">
        <v>3.75</v>
      </c>
      <c r="DD143">
        <v>3.67</v>
      </c>
      <c r="DE143">
        <v>0</v>
      </c>
      <c r="DF143">
        <v>0</v>
      </c>
      <c r="DG143">
        <v>0.25</v>
      </c>
      <c r="DH143">
        <v>0.25</v>
      </c>
      <c r="DI143">
        <v>0.25</v>
      </c>
      <c r="DJ143">
        <v>0.25</v>
      </c>
      <c r="DK143">
        <v>0.25</v>
      </c>
      <c r="DL143">
        <v>0.25</v>
      </c>
      <c r="DM143">
        <v>0.25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0.25</v>
      </c>
      <c r="DW143">
        <v>1</v>
      </c>
      <c r="DX143">
        <v>1</v>
      </c>
      <c r="DY143">
        <v>0.75</v>
      </c>
      <c r="DZ143">
        <v>0.75</v>
      </c>
      <c r="EA143">
        <v>0.75</v>
      </c>
      <c r="EB143">
        <v>0.75</v>
      </c>
      <c r="EC143">
        <v>0.75</v>
      </c>
      <c r="ED143">
        <v>0.75</v>
      </c>
      <c r="EE143">
        <v>0.5</v>
      </c>
      <c r="EF143">
        <v>0.75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0.25</v>
      </c>
      <c r="EO143">
        <v>0.25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0.25</v>
      </c>
      <c r="EX143">
        <v>0</v>
      </c>
      <c r="EY143">
        <v>0.5</v>
      </c>
      <c r="EZ143">
        <v>0.5</v>
      </c>
      <c r="FA143">
        <v>0.25</v>
      </c>
      <c r="FB143">
        <v>0.25</v>
      </c>
      <c r="FC143">
        <v>0.5</v>
      </c>
      <c r="FD143">
        <v>0.25</v>
      </c>
      <c r="FE143">
        <v>0</v>
      </c>
      <c r="FF143">
        <v>0</v>
      </c>
      <c r="FG143">
        <v>0</v>
      </c>
      <c r="FH143">
        <v>0.5</v>
      </c>
      <c r="FI143">
        <v>0.5</v>
      </c>
      <c r="FJ143">
        <v>0.75</v>
      </c>
      <c r="FK143">
        <v>0.75</v>
      </c>
      <c r="FL143">
        <v>0.5</v>
      </c>
      <c r="FM143">
        <v>0.75</v>
      </c>
      <c r="FN143">
        <v>1</v>
      </c>
      <c r="FO143">
        <v>0.5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1.25</v>
      </c>
      <c r="FZ143">
        <v>3.5</v>
      </c>
      <c r="GA143">
        <v>3.5</v>
      </c>
      <c r="GB143">
        <v>3.75</v>
      </c>
      <c r="GC143">
        <v>3.75</v>
      </c>
      <c r="GD143">
        <v>3.5</v>
      </c>
      <c r="GE143">
        <v>3.75</v>
      </c>
      <c r="GF143">
        <v>4</v>
      </c>
      <c r="GG143">
        <v>2.75</v>
      </c>
      <c r="GH143">
        <v>8.5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0.5</v>
      </c>
      <c r="GP143">
        <v>0</v>
      </c>
      <c r="GQ143">
        <v>0</v>
      </c>
      <c r="GR143">
        <v>0.5</v>
      </c>
      <c r="GS143">
        <v>0</v>
      </c>
      <c r="GT143">
        <v>1</v>
      </c>
      <c r="GU143">
        <v>1</v>
      </c>
      <c r="GV143">
        <v>0.25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0.25</v>
      </c>
      <c r="HC143">
        <v>0</v>
      </c>
      <c r="HD143">
        <v>0</v>
      </c>
      <c r="HE143">
        <v>0.25</v>
      </c>
      <c r="HF143">
        <v>0</v>
      </c>
      <c r="HG143">
        <v>0</v>
      </c>
      <c r="HH143">
        <v>0.25</v>
      </c>
      <c r="HI143">
        <v>0</v>
      </c>
      <c r="HJ143">
        <v>0</v>
      </c>
      <c r="HK143">
        <v>0</v>
      </c>
      <c r="HL143">
        <v>0</v>
      </c>
      <c r="HM143">
        <v>0.25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0.25</v>
      </c>
      <c r="HT143">
        <v>0.5</v>
      </c>
      <c r="HU143">
        <v>0.75</v>
      </c>
      <c r="HV143">
        <v>0.5</v>
      </c>
      <c r="HW143">
        <v>0.5</v>
      </c>
      <c r="HX143">
        <v>0.5</v>
      </c>
      <c r="HY143">
        <v>0.25</v>
      </c>
      <c r="HZ143">
        <v>0.5</v>
      </c>
      <c r="IA143">
        <v>0.25</v>
      </c>
      <c r="IB143">
        <v>0.5</v>
      </c>
      <c r="IC143">
        <v>0.5</v>
      </c>
      <c r="ID143">
        <v>0.25</v>
      </c>
      <c r="IE143">
        <v>0.25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0.25</v>
      </c>
      <c r="IQ143">
        <v>0</v>
      </c>
      <c r="IR143">
        <v>0</v>
      </c>
      <c r="IS143">
        <v>0</v>
      </c>
      <c r="IT143">
        <v>0.75</v>
      </c>
      <c r="IU143">
        <v>0.5</v>
      </c>
      <c r="IV143">
        <v>0</v>
      </c>
      <c r="IW143">
        <v>0</v>
      </c>
      <c r="IX143">
        <v>0.5</v>
      </c>
      <c r="IY143">
        <v>0.25</v>
      </c>
      <c r="IZ143">
        <v>0.5</v>
      </c>
      <c r="JA143">
        <v>0.5</v>
      </c>
      <c r="JB143">
        <v>0.5</v>
      </c>
      <c r="JC143">
        <v>0.25</v>
      </c>
      <c r="JD143">
        <v>0</v>
      </c>
      <c r="JE143">
        <v>0</v>
      </c>
      <c r="JF143">
        <v>0</v>
      </c>
      <c r="JG143">
        <v>0</v>
      </c>
      <c r="JH143">
        <v>0.25</v>
      </c>
      <c r="JI143">
        <v>0</v>
      </c>
      <c r="JJ143">
        <v>0</v>
      </c>
      <c r="JK143">
        <v>0.5</v>
      </c>
      <c r="JL143">
        <v>0.5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2.75</v>
      </c>
      <c r="JS143">
        <v>1.25</v>
      </c>
      <c r="JT143">
        <v>1.5</v>
      </c>
      <c r="JU143">
        <v>3</v>
      </c>
      <c r="JV143">
        <v>3</v>
      </c>
    </row>
    <row r="144" spans="1:282" x14ac:dyDescent="0.25">
      <c r="A144">
        <v>609704</v>
      </c>
      <c r="B144" t="s">
        <v>362</v>
      </c>
      <c r="C144" t="s">
        <v>2181</v>
      </c>
      <c r="D144" t="s">
        <v>3943</v>
      </c>
      <c r="E144" t="s">
        <v>3944</v>
      </c>
      <c r="F144" t="s">
        <v>673</v>
      </c>
      <c r="G144" t="s">
        <v>674</v>
      </c>
      <c r="H144" t="s">
        <v>3945</v>
      </c>
      <c r="I144" t="s">
        <v>3946</v>
      </c>
      <c r="J144" t="s">
        <v>3947</v>
      </c>
      <c r="K144" t="s">
        <v>3948</v>
      </c>
      <c r="L144" t="s">
        <v>546</v>
      </c>
      <c r="M144" t="s">
        <v>3399</v>
      </c>
      <c r="N144" t="s">
        <v>3908</v>
      </c>
      <c r="O144" t="s">
        <v>535</v>
      </c>
      <c r="P144">
        <v>1217</v>
      </c>
      <c r="Q144" t="s">
        <v>539</v>
      </c>
      <c r="R144" t="s">
        <v>542</v>
      </c>
      <c r="S144" t="s">
        <v>542</v>
      </c>
      <c r="T144">
        <v>37</v>
      </c>
      <c r="U144">
        <v>1300</v>
      </c>
      <c r="V144" t="s">
        <v>651</v>
      </c>
      <c r="W144">
        <v>481</v>
      </c>
      <c r="X144">
        <v>1179</v>
      </c>
      <c r="Y144">
        <v>41</v>
      </c>
      <c r="Z144" s="5" t="s">
        <v>532</v>
      </c>
      <c r="AA144" t="s">
        <v>535</v>
      </c>
      <c r="AB144" t="s">
        <v>564</v>
      </c>
      <c r="AC144" t="s">
        <v>564</v>
      </c>
      <c r="AD144" t="s">
        <v>564</v>
      </c>
      <c r="AE144">
        <v>40.299999999999997</v>
      </c>
      <c r="AF144">
        <v>52.8</v>
      </c>
      <c r="AG144">
        <v>47.7</v>
      </c>
      <c r="AH144">
        <v>4.0999999999999996</v>
      </c>
      <c r="AI144" t="s">
        <v>3410</v>
      </c>
      <c r="AJ144">
        <v>359</v>
      </c>
      <c r="AK144">
        <v>4</v>
      </c>
      <c r="AL144">
        <v>30</v>
      </c>
      <c r="AM144">
        <v>1</v>
      </c>
      <c r="AN144">
        <v>312</v>
      </c>
      <c r="AQ144">
        <v>2</v>
      </c>
      <c r="AR144">
        <v>10</v>
      </c>
      <c r="AS144">
        <v>359</v>
      </c>
      <c r="AT144">
        <v>0.03</v>
      </c>
      <c r="AU144">
        <v>0.02</v>
      </c>
      <c r="AV144">
        <v>0.03</v>
      </c>
      <c r="AW144">
        <v>0.03</v>
      </c>
      <c r="AX144">
        <v>0.06</v>
      </c>
      <c r="AY144">
        <v>0.11</v>
      </c>
      <c r="AZ144">
        <v>0.14000000000000001</v>
      </c>
      <c r="BA144">
        <v>0.11700000000000001</v>
      </c>
      <c r="BB144">
        <v>0.12</v>
      </c>
      <c r="BC144">
        <v>0.11</v>
      </c>
      <c r="BD144">
        <v>0.14000000000000001</v>
      </c>
      <c r="BE144">
        <v>0.17</v>
      </c>
      <c r="BF144">
        <v>0.37</v>
      </c>
      <c r="BG144">
        <v>0.33</v>
      </c>
      <c r="BH144">
        <v>0.38</v>
      </c>
      <c r="BI144">
        <v>0.36</v>
      </c>
      <c r="BJ144">
        <v>0.38</v>
      </c>
      <c r="BK144">
        <v>0.34</v>
      </c>
      <c r="BL144">
        <v>0.03</v>
      </c>
      <c r="BM144">
        <v>0.03</v>
      </c>
      <c r="BN144">
        <v>0.03</v>
      </c>
      <c r="BO144">
        <v>0.01</v>
      </c>
      <c r="BP144">
        <v>0.03</v>
      </c>
      <c r="BQ144">
        <v>0.03</v>
      </c>
      <c r="BR144">
        <v>0.43</v>
      </c>
      <c r="BS144">
        <v>0.51</v>
      </c>
      <c r="BT144">
        <v>0.44</v>
      </c>
      <c r="BU144">
        <v>0.48</v>
      </c>
      <c r="BV144">
        <v>0.39</v>
      </c>
      <c r="BW144">
        <v>0.35</v>
      </c>
      <c r="BX144">
        <v>3.25</v>
      </c>
      <c r="BY144">
        <v>3.37</v>
      </c>
      <c r="BZ144">
        <v>3.28</v>
      </c>
      <c r="CA144">
        <v>3.31</v>
      </c>
      <c r="CB144">
        <v>3.13</v>
      </c>
      <c r="CC144">
        <v>2.95</v>
      </c>
      <c r="CD144">
        <v>6.0000000000000001E-3</v>
      </c>
      <c r="CE144">
        <v>3.0000000000000001E-3</v>
      </c>
      <c r="CF144">
        <v>3.0000000000000001E-3</v>
      </c>
      <c r="CG144">
        <v>2.1999999999999999E-2</v>
      </c>
      <c r="CH144">
        <v>6.0000000000000001E-3</v>
      </c>
      <c r="CI144">
        <v>0.02</v>
      </c>
      <c r="CJ144">
        <v>7.0000000000000007E-2</v>
      </c>
      <c r="CK144">
        <v>0.12</v>
      </c>
      <c r="CL144">
        <v>7.0000000000000007E-2</v>
      </c>
      <c r="CM144">
        <v>0.04</v>
      </c>
      <c r="CN144">
        <v>0.04</v>
      </c>
      <c r="CO144">
        <v>0.06</v>
      </c>
      <c r="CP144">
        <v>0.08</v>
      </c>
      <c r="CQ144">
        <v>0.06</v>
      </c>
      <c r="CR144">
        <v>7.0000000000000007E-2</v>
      </c>
      <c r="CS144">
        <v>0.11</v>
      </c>
      <c r="CT144">
        <v>0.11</v>
      </c>
      <c r="CU144">
        <v>0.08</v>
      </c>
      <c r="CV144">
        <v>3.64</v>
      </c>
      <c r="CW144">
        <v>3.61</v>
      </c>
      <c r="CX144">
        <v>3.51</v>
      </c>
      <c r="CY144">
        <v>3.47</v>
      </c>
      <c r="CZ144">
        <v>3.52</v>
      </c>
      <c r="DA144">
        <v>3.45</v>
      </c>
      <c r="DB144">
        <v>3.22</v>
      </c>
      <c r="DC144">
        <v>3.07</v>
      </c>
      <c r="DD144">
        <v>3.31</v>
      </c>
      <c r="DE144">
        <v>0.26</v>
      </c>
      <c r="DF144">
        <v>0.28999999999999998</v>
      </c>
      <c r="DG144">
        <v>0.35</v>
      </c>
      <c r="DH144">
        <v>0.28999999999999998</v>
      </c>
      <c r="DI144">
        <v>0.32</v>
      </c>
      <c r="DJ144">
        <v>0.33</v>
      </c>
      <c r="DK144">
        <v>0.31</v>
      </c>
      <c r="DL144">
        <v>0.31</v>
      </c>
      <c r="DM144">
        <v>0.31</v>
      </c>
      <c r="DN144">
        <v>0.03</v>
      </c>
      <c r="DO144">
        <v>0.03</v>
      </c>
      <c r="DP144">
        <v>0.04</v>
      </c>
      <c r="DQ144">
        <v>0.04</v>
      </c>
      <c r="DR144">
        <v>0.03</v>
      </c>
      <c r="DS144">
        <v>0.03</v>
      </c>
      <c r="DT144">
        <v>0.04</v>
      </c>
      <c r="DU144">
        <v>0.04</v>
      </c>
      <c r="DV144">
        <v>0.04</v>
      </c>
      <c r="DW144">
        <v>0.66</v>
      </c>
      <c r="DX144">
        <v>0.64</v>
      </c>
      <c r="DY144">
        <v>0.55000000000000004</v>
      </c>
      <c r="DZ144">
        <v>0.56999999999999995</v>
      </c>
      <c r="EA144">
        <v>0.56999999999999995</v>
      </c>
      <c r="EB144">
        <v>0.55000000000000004</v>
      </c>
      <c r="EC144">
        <v>0.47</v>
      </c>
      <c r="ED144">
        <v>0.42</v>
      </c>
      <c r="EE144">
        <v>0.5</v>
      </c>
      <c r="EF144">
        <v>0.38</v>
      </c>
      <c r="EG144">
        <v>0.08</v>
      </c>
      <c r="EH144">
        <v>0.08</v>
      </c>
      <c r="EI144">
        <v>0.06</v>
      </c>
      <c r="EJ144">
        <v>0.04</v>
      </c>
      <c r="EK144">
        <v>0.06</v>
      </c>
      <c r="EL144">
        <v>0.03</v>
      </c>
      <c r="EM144">
        <v>0.03</v>
      </c>
      <c r="EN144">
        <v>0.06</v>
      </c>
      <c r="EO144">
        <v>0.27</v>
      </c>
      <c r="EP144">
        <v>0.18</v>
      </c>
      <c r="EQ144">
        <v>0.156</v>
      </c>
      <c r="ER144">
        <v>0.15</v>
      </c>
      <c r="ES144">
        <v>9.1999999999999998E-2</v>
      </c>
      <c r="ET144">
        <v>0.12</v>
      </c>
      <c r="EU144">
        <v>0.11</v>
      </c>
      <c r="EV144">
        <v>0.13</v>
      </c>
      <c r="EW144">
        <v>0.16</v>
      </c>
      <c r="EX144">
        <v>0.14199999999999999</v>
      </c>
      <c r="EY144">
        <v>0.33</v>
      </c>
      <c r="EZ144">
        <v>0.36</v>
      </c>
      <c r="FA144">
        <v>0.35</v>
      </c>
      <c r="FB144">
        <v>0.36</v>
      </c>
      <c r="FC144">
        <v>0.4</v>
      </c>
      <c r="FD144">
        <v>0.38</v>
      </c>
      <c r="FE144">
        <v>0.39</v>
      </c>
      <c r="FF144">
        <v>0.36</v>
      </c>
      <c r="FG144">
        <v>0.18</v>
      </c>
      <c r="FH144">
        <v>0.39</v>
      </c>
      <c r="FI144">
        <v>0.38</v>
      </c>
      <c r="FJ144">
        <v>0.4</v>
      </c>
      <c r="FK144">
        <v>0.48</v>
      </c>
      <c r="FL144">
        <v>0.4</v>
      </c>
      <c r="FM144">
        <v>0.45</v>
      </c>
      <c r="FN144">
        <v>0.43</v>
      </c>
      <c r="FO144">
        <v>0.38</v>
      </c>
      <c r="FP144">
        <v>0.03</v>
      </c>
      <c r="FQ144">
        <v>0.03</v>
      </c>
      <c r="FR144">
        <v>0.03</v>
      </c>
      <c r="FS144">
        <v>0.03</v>
      </c>
      <c r="FT144">
        <v>0.03</v>
      </c>
      <c r="FU144">
        <v>0.03</v>
      </c>
      <c r="FV144">
        <v>0.04</v>
      </c>
      <c r="FW144">
        <v>0.03</v>
      </c>
      <c r="FX144">
        <v>0.04</v>
      </c>
      <c r="FY144">
        <v>2.12</v>
      </c>
      <c r="FZ144">
        <v>3.06</v>
      </c>
      <c r="GA144">
        <v>3.08</v>
      </c>
      <c r="GB144">
        <v>3.12</v>
      </c>
      <c r="GC144">
        <v>3.3</v>
      </c>
      <c r="GD144">
        <v>3.17</v>
      </c>
      <c r="GE144">
        <v>3.3</v>
      </c>
      <c r="GF144">
        <v>3.26</v>
      </c>
      <c r="GG144">
        <v>3.11</v>
      </c>
      <c r="GH144">
        <v>7.38</v>
      </c>
      <c r="GI144">
        <v>0.04</v>
      </c>
      <c r="GJ144">
        <v>2.1999999999999999E-2</v>
      </c>
      <c r="GK144">
        <v>1.9E-2</v>
      </c>
      <c r="GL144">
        <v>0.03</v>
      </c>
      <c r="GM144">
        <v>0.08</v>
      </c>
      <c r="GN144">
        <v>0.08</v>
      </c>
      <c r="GO144">
        <v>0.13</v>
      </c>
      <c r="GP144">
        <v>0.24</v>
      </c>
      <c r="GQ144">
        <v>0.12</v>
      </c>
      <c r="GR144">
        <v>0.21</v>
      </c>
      <c r="GS144">
        <v>0.02</v>
      </c>
      <c r="GT144">
        <v>0.4</v>
      </c>
      <c r="GU144">
        <v>0.5</v>
      </c>
      <c r="GV144">
        <v>0.31</v>
      </c>
      <c r="GW144">
        <v>0.25</v>
      </c>
      <c r="GX144">
        <v>0.19800000000000001</v>
      </c>
      <c r="GY144">
        <v>0.25</v>
      </c>
      <c r="GZ144">
        <v>0.16200000000000001</v>
      </c>
      <c r="HA144">
        <v>0.13600000000000001</v>
      </c>
      <c r="HB144">
        <v>0.2</v>
      </c>
      <c r="HC144">
        <v>0.16</v>
      </c>
      <c r="HD144">
        <v>0.13</v>
      </c>
      <c r="HE144">
        <v>0.22</v>
      </c>
      <c r="HF144">
        <v>0.03</v>
      </c>
      <c r="HG144">
        <v>0.04</v>
      </c>
      <c r="HH144">
        <v>0.03</v>
      </c>
      <c r="HI144">
        <v>0.01</v>
      </c>
      <c r="HJ144">
        <v>0.03</v>
      </c>
      <c r="HK144">
        <v>0.04</v>
      </c>
      <c r="HL144">
        <v>0.03</v>
      </c>
      <c r="HM144">
        <v>0.19</v>
      </c>
      <c r="HN144">
        <v>0.05</v>
      </c>
      <c r="HO144">
        <v>0.37</v>
      </c>
      <c r="HP144">
        <v>0.28000000000000003</v>
      </c>
      <c r="HQ144">
        <v>0.31</v>
      </c>
      <c r="HR144">
        <v>0.31</v>
      </c>
      <c r="HS144">
        <v>0.27</v>
      </c>
      <c r="HT144">
        <v>0.39</v>
      </c>
      <c r="HU144">
        <v>0.38</v>
      </c>
      <c r="HV144">
        <v>0.44</v>
      </c>
      <c r="HW144">
        <v>0.41</v>
      </c>
      <c r="HX144">
        <v>0.44</v>
      </c>
      <c r="HY144">
        <v>0.28999999999999998</v>
      </c>
      <c r="HZ144">
        <v>0.38</v>
      </c>
      <c r="IA144">
        <v>0.19</v>
      </c>
      <c r="IB144">
        <v>0.18</v>
      </c>
      <c r="IC144">
        <v>0.19</v>
      </c>
      <c r="ID144">
        <v>0.16</v>
      </c>
      <c r="IE144">
        <v>0.18</v>
      </c>
      <c r="IF144">
        <v>0.13600000000000001</v>
      </c>
      <c r="IG144">
        <v>3.1E-2</v>
      </c>
      <c r="IH144">
        <v>0.04</v>
      </c>
      <c r="II144">
        <v>0.03</v>
      </c>
      <c r="IJ144">
        <v>0.04</v>
      </c>
      <c r="IK144">
        <v>3.9E-2</v>
      </c>
      <c r="IL144">
        <v>2.1999999999999999E-2</v>
      </c>
      <c r="IM144">
        <v>0.01</v>
      </c>
      <c r="IN144">
        <v>0.02</v>
      </c>
      <c r="IO144">
        <v>0.01</v>
      </c>
      <c r="IP144">
        <v>0.02</v>
      </c>
      <c r="IQ144">
        <v>0.02</v>
      </c>
      <c r="IR144">
        <v>0.02</v>
      </c>
      <c r="IS144">
        <v>0.11</v>
      </c>
      <c r="IT144">
        <v>0.67</v>
      </c>
      <c r="IU144">
        <v>0.65</v>
      </c>
      <c r="IV144">
        <v>0.08</v>
      </c>
      <c r="IW144">
        <v>0.35</v>
      </c>
      <c r="IX144">
        <v>0.52</v>
      </c>
      <c r="IY144">
        <v>0.16</v>
      </c>
      <c r="IZ144">
        <v>0.21</v>
      </c>
      <c r="JA144">
        <v>0.4</v>
      </c>
      <c r="JB144">
        <v>0.38</v>
      </c>
      <c r="JC144">
        <v>0.24</v>
      </c>
      <c r="JD144">
        <v>0.08</v>
      </c>
      <c r="JE144">
        <v>0.08</v>
      </c>
      <c r="JF144">
        <v>0.28000000000000003</v>
      </c>
      <c r="JG144">
        <v>0.15</v>
      </c>
      <c r="JH144">
        <v>0.11</v>
      </c>
      <c r="JI144">
        <v>0.05</v>
      </c>
      <c r="JJ144">
        <v>0.04</v>
      </c>
      <c r="JK144">
        <v>0.22</v>
      </c>
      <c r="JL144">
        <v>0.1</v>
      </c>
      <c r="JM144">
        <v>0.02</v>
      </c>
      <c r="JN144">
        <v>0.03</v>
      </c>
      <c r="JO144">
        <v>0.02</v>
      </c>
      <c r="JP144">
        <v>0.02</v>
      </c>
      <c r="JQ144">
        <v>0.03</v>
      </c>
      <c r="JR144">
        <v>2.36</v>
      </c>
      <c r="JS144">
        <v>1.5</v>
      </c>
      <c r="JT144">
        <v>1.51</v>
      </c>
      <c r="JU144">
        <v>2.65</v>
      </c>
      <c r="JV144">
        <v>2</v>
      </c>
    </row>
    <row r="145" spans="1:282" x14ac:dyDescent="0.25">
      <c r="A145">
        <v>609705</v>
      </c>
      <c r="B145" t="s">
        <v>351</v>
      </c>
      <c r="C145" t="s">
        <v>2182</v>
      </c>
      <c r="D145" t="s">
        <v>3949</v>
      </c>
      <c r="E145" t="s">
        <v>3950</v>
      </c>
      <c r="F145" t="s">
        <v>675</v>
      </c>
      <c r="G145" t="s">
        <v>676</v>
      </c>
      <c r="H145" t="s">
        <v>677</v>
      </c>
      <c r="I145" t="s">
        <v>3951</v>
      </c>
      <c r="J145" t="s">
        <v>3952</v>
      </c>
      <c r="K145" t="s">
        <v>3953</v>
      </c>
      <c r="L145" t="s">
        <v>546</v>
      </c>
      <c r="M145" t="s">
        <v>3399</v>
      </c>
      <c r="N145" t="s">
        <v>3908</v>
      </c>
      <c r="O145" t="s">
        <v>535</v>
      </c>
      <c r="P145">
        <v>465</v>
      </c>
      <c r="Q145" t="s">
        <v>566</v>
      </c>
      <c r="R145" t="s">
        <v>586</v>
      </c>
      <c r="S145" t="s">
        <v>586</v>
      </c>
      <c r="T145">
        <v>48</v>
      </c>
      <c r="U145">
        <v>1310</v>
      </c>
      <c r="V145" t="s">
        <v>655</v>
      </c>
      <c r="W145">
        <v>162</v>
      </c>
      <c r="X145">
        <v>470</v>
      </c>
      <c r="Y145">
        <v>34</v>
      </c>
      <c r="Z145" s="5" t="s">
        <v>799</v>
      </c>
      <c r="AA145" t="s">
        <v>535</v>
      </c>
      <c r="AB145" t="s">
        <v>533</v>
      </c>
      <c r="AC145" t="s">
        <v>533</v>
      </c>
      <c r="AD145" t="s">
        <v>533</v>
      </c>
      <c r="AE145">
        <v>71.599999999999994</v>
      </c>
      <c r="AF145">
        <v>78.099999999999994</v>
      </c>
      <c r="AG145">
        <v>63.1</v>
      </c>
      <c r="AH145">
        <v>3.4</v>
      </c>
      <c r="AI145" t="s">
        <v>3410</v>
      </c>
      <c r="AJ145">
        <v>115</v>
      </c>
      <c r="AL145">
        <v>110</v>
      </c>
      <c r="AN145">
        <v>1</v>
      </c>
      <c r="AR145">
        <v>4</v>
      </c>
      <c r="AS145">
        <v>115</v>
      </c>
      <c r="AT145">
        <v>0.03</v>
      </c>
      <c r="AU145">
        <v>0.01</v>
      </c>
      <c r="AV145">
        <v>0</v>
      </c>
      <c r="AW145">
        <v>0.03</v>
      </c>
      <c r="AX145">
        <v>0.04</v>
      </c>
      <c r="AY145">
        <v>0.05</v>
      </c>
      <c r="AZ145">
        <v>7.0000000000000007E-2</v>
      </c>
      <c r="BA145">
        <v>7.0000000000000007E-2</v>
      </c>
      <c r="BB145">
        <v>0.06</v>
      </c>
      <c r="BC145">
        <v>0.09</v>
      </c>
      <c r="BD145">
        <v>7.0000000000000007E-2</v>
      </c>
      <c r="BE145">
        <v>0.13</v>
      </c>
      <c r="BF145">
        <v>0.27</v>
      </c>
      <c r="BG145">
        <v>0.18</v>
      </c>
      <c r="BH145">
        <v>0.23</v>
      </c>
      <c r="BI145">
        <v>0.16</v>
      </c>
      <c r="BJ145">
        <v>0.28000000000000003</v>
      </c>
      <c r="BK145">
        <v>0.25</v>
      </c>
      <c r="BL145">
        <v>0</v>
      </c>
      <c r="BM145">
        <v>0</v>
      </c>
      <c r="BN145">
        <v>0.01</v>
      </c>
      <c r="BO145">
        <v>0.01</v>
      </c>
      <c r="BP145">
        <v>0</v>
      </c>
      <c r="BQ145">
        <v>0.02</v>
      </c>
      <c r="BR145">
        <v>0.63</v>
      </c>
      <c r="BS145">
        <v>0.74</v>
      </c>
      <c r="BT145">
        <v>0.7</v>
      </c>
      <c r="BU145">
        <v>0.72</v>
      </c>
      <c r="BV145">
        <v>0.61</v>
      </c>
      <c r="BW145">
        <v>0.55000000000000004</v>
      </c>
      <c r="BX145">
        <v>3.49</v>
      </c>
      <c r="BY145">
        <v>3.65</v>
      </c>
      <c r="BZ145">
        <v>3.64</v>
      </c>
      <c r="CA145">
        <v>3.59</v>
      </c>
      <c r="CB145">
        <v>3.45</v>
      </c>
      <c r="CC145">
        <v>3.32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0.03</v>
      </c>
      <c r="CJ145">
        <v>0.05</v>
      </c>
      <c r="CK145">
        <v>0.04</v>
      </c>
      <c r="CL145">
        <v>0.03</v>
      </c>
      <c r="CM145">
        <v>0.03</v>
      </c>
      <c r="CN145">
        <v>0.01</v>
      </c>
      <c r="CO145">
        <v>0.03</v>
      </c>
      <c r="CP145">
        <v>0.05</v>
      </c>
      <c r="CQ145">
        <v>0.05</v>
      </c>
      <c r="CR145">
        <v>0.09</v>
      </c>
      <c r="CS145">
        <v>0.05</v>
      </c>
      <c r="CT145">
        <v>0.08</v>
      </c>
      <c r="CU145">
        <v>0.06</v>
      </c>
      <c r="CV145">
        <v>3.78</v>
      </c>
      <c r="CW145">
        <v>3.76</v>
      </c>
      <c r="CX145">
        <v>3.7</v>
      </c>
      <c r="CY145">
        <v>3.71</v>
      </c>
      <c r="CZ145">
        <v>3.64</v>
      </c>
      <c r="DA145">
        <v>3.49</v>
      </c>
      <c r="DB145">
        <v>3.48</v>
      </c>
      <c r="DC145">
        <v>3.54</v>
      </c>
      <c r="DD145">
        <v>3.53</v>
      </c>
      <c r="DE145">
        <v>0.17</v>
      </c>
      <c r="DF145">
        <v>0.22</v>
      </c>
      <c r="DG145">
        <v>0.23</v>
      </c>
      <c r="DH145">
        <v>0.18</v>
      </c>
      <c r="DI145">
        <v>0.24</v>
      </c>
      <c r="DJ145">
        <v>0.24</v>
      </c>
      <c r="DK145">
        <v>0.25</v>
      </c>
      <c r="DL145">
        <v>0.17</v>
      </c>
      <c r="DM145">
        <v>0.23</v>
      </c>
      <c r="DN145">
        <v>0.01</v>
      </c>
      <c r="DO145">
        <v>0.02</v>
      </c>
      <c r="DP145">
        <v>0.01</v>
      </c>
      <c r="DQ145">
        <v>0.02</v>
      </c>
      <c r="DR145">
        <v>0.03</v>
      </c>
      <c r="DS145">
        <v>0.03</v>
      </c>
      <c r="DT145">
        <v>0.01</v>
      </c>
      <c r="DU145">
        <v>0.01</v>
      </c>
      <c r="DV145">
        <v>0.02</v>
      </c>
      <c r="DW145">
        <v>0.8</v>
      </c>
      <c r="DX145">
        <v>0.76</v>
      </c>
      <c r="DY145">
        <v>0.73</v>
      </c>
      <c r="DZ145">
        <v>0.75</v>
      </c>
      <c r="EA145">
        <v>0.68</v>
      </c>
      <c r="EB145">
        <v>0.62</v>
      </c>
      <c r="EC145">
        <v>0.63</v>
      </c>
      <c r="ED145">
        <v>0.7</v>
      </c>
      <c r="EE145">
        <v>0.65</v>
      </c>
      <c r="EF145">
        <v>0.38</v>
      </c>
      <c r="EG145">
        <v>0.06</v>
      </c>
      <c r="EH145">
        <v>0.06</v>
      </c>
      <c r="EI145">
        <v>0.08</v>
      </c>
      <c r="EJ145">
        <v>0.03</v>
      </c>
      <c r="EK145">
        <v>0.05</v>
      </c>
      <c r="EL145">
        <v>0.1</v>
      </c>
      <c r="EM145">
        <v>0.03</v>
      </c>
      <c r="EN145">
        <v>0.05</v>
      </c>
      <c r="EO145">
        <v>0.3</v>
      </c>
      <c r="EP145">
        <v>0.1</v>
      </c>
      <c r="EQ145">
        <v>9.6000000000000002E-2</v>
      </c>
      <c r="ER145">
        <v>0.13</v>
      </c>
      <c r="ES145">
        <v>8.6999999999999994E-2</v>
      </c>
      <c r="ET145">
        <v>0.1</v>
      </c>
      <c r="EU145">
        <v>0.15</v>
      </c>
      <c r="EV145">
        <v>0.08</v>
      </c>
      <c r="EW145">
        <v>0.17</v>
      </c>
      <c r="EX145">
        <v>0.113</v>
      </c>
      <c r="EY145">
        <v>0.36</v>
      </c>
      <c r="EZ145">
        <v>0.28999999999999998</v>
      </c>
      <c r="FA145">
        <v>0.17</v>
      </c>
      <c r="FB145">
        <v>0.21</v>
      </c>
      <c r="FC145">
        <v>0.23</v>
      </c>
      <c r="FD145">
        <v>0.23</v>
      </c>
      <c r="FE145">
        <v>0.28999999999999998</v>
      </c>
      <c r="FF145">
        <v>0.35</v>
      </c>
      <c r="FG145">
        <v>0.19</v>
      </c>
      <c r="FH145">
        <v>0.46</v>
      </c>
      <c r="FI145">
        <v>0.53</v>
      </c>
      <c r="FJ145">
        <v>0.6</v>
      </c>
      <c r="FK145">
        <v>0.65</v>
      </c>
      <c r="FL145">
        <v>0.6</v>
      </c>
      <c r="FM145">
        <v>0.5</v>
      </c>
      <c r="FN145">
        <v>0.56999999999999995</v>
      </c>
      <c r="FO145">
        <v>0.4</v>
      </c>
      <c r="FP145">
        <v>0.02</v>
      </c>
      <c r="FQ145">
        <v>0.02</v>
      </c>
      <c r="FR145">
        <v>0.03</v>
      </c>
      <c r="FS145">
        <v>0.03</v>
      </c>
      <c r="FT145">
        <v>0.02</v>
      </c>
      <c r="FU145">
        <v>0.01</v>
      </c>
      <c r="FV145">
        <v>0.03</v>
      </c>
      <c r="FW145">
        <v>0.03</v>
      </c>
      <c r="FX145">
        <v>0.03</v>
      </c>
      <c r="FY145">
        <v>2.12</v>
      </c>
      <c r="FZ145">
        <v>3.24</v>
      </c>
      <c r="GA145">
        <v>3.32</v>
      </c>
      <c r="GB145">
        <v>3.32</v>
      </c>
      <c r="GC145">
        <v>3.5</v>
      </c>
      <c r="GD145">
        <v>3.39</v>
      </c>
      <c r="GE145">
        <v>3.16</v>
      </c>
      <c r="GF145">
        <v>3.44</v>
      </c>
      <c r="GG145">
        <v>3.13</v>
      </c>
      <c r="GH145">
        <v>7.34</v>
      </c>
      <c r="GI145">
        <v>0.06</v>
      </c>
      <c r="GJ145">
        <v>1.7000000000000001E-2</v>
      </c>
      <c r="GK145">
        <v>4.2999999999999997E-2</v>
      </c>
      <c r="GL145">
        <v>0.02</v>
      </c>
      <c r="GM145">
        <v>7.0000000000000007E-2</v>
      </c>
      <c r="GN145">
        <v>7.0000000000000007E-2</v>
      </c>
      <c r="GO145">
        <v>0.1</v>
      </c>
      <c r="GP145">
        <v>0.19</v>
      </c>
      <c r="GQ145">
        <v>0.13</v>
      </c>
      <c r="GR145">
        <v>0.25</v>
      </c>
      <c r="GS145">
        <v>0.04</v>
      </c>
      <c r="GT145">
        <v>0.56999999999999995</v>
      </c>
      <c r="GU145">
        <v>0.54</v>
      </c>
      <c r="GV145">
        <v>0.36</v>
      </c>
      <c r="GW145">
        <v>0.1</v>
      </c>
      <c r="GX145">
        <v>0.113</v>
      </c>
      <c r="GY145">
        <v>0.17</v>
      </c>
      <c r="GZ145">
        <v>8.6999999999999994E-2</v>
      </c>
      <c r="HA145">
        <v>9.6000000000000002E-2</v>
      </c>
      <c r="HB145">
        <v>0.18</v>
      </c>
      <c r="HC145">
        <v>0.16</v>
      </c>
      <c r="HD145">
        <v>0.14000000000000001</v>
      </c>
      <c r="HE145">
        <v>0.24</v>
      </c>
      <c r="HF145">
        <v>0.09</v>
      </c>
      <c r="HG145">
        <v>0.11</v>
      </c>
      <c r="HH145">
        <v>0.05</v>
      </c>
      <c r="HI145">
        <v>0.02</v>
      </c>
      <c r="HJ145">
        <v>0.03</v>
      </c>
      <c r="HK145">
        <v>0.02</v>
      </c>
      <c r="HL145">
        <v>0.03</v>
      </c>
      <c r="HM145">
        <v>0.08</v>
      </c>
      <c r="HN145">
        <v>0.02</v>
      </c>
      <c r="HO145">
        <v>0.3</v>
      </c>
      <c r="HP145">
        <v>0.27</v>
      </c>
      <c r="HQ145">
        <v>0.25</v>
      </c>
      <c r="HR145">
        <v>0.28000000000000003</v>
      </c>
      <c r="HS145">
        <v>0.3</v>
      </c>
      <c r="HT145">
        <v>0.31</v>
      </c>
      <c r="HU145">
        <v>0.4</v>
      </c>
      <c r="HV145">
        <v>0.42</v>
      </c>
      <c r="HW145">
        <v>0.42</v>
      </c>
      <c r="HX145">
        <v>0.43</v>
      </c>
      <c r="HY145">
        <v>0.37</v>
      </c>
      <c r="HZ145">
        <v>0.51</v>
      </c>
      <c r="IA145">
        <v>0.2</v>
      </c>
      <c r="IB145">
        <v>0.21</v>
      </c>
      <c r="IC145">
        <v>0.22</v>
      </c>
      <c r="ID145">
        <v>0.18</v>
      </c>
      <c r="IE145">
        <v>0.14000000000000001</v>
      </c>
      <c r="IF145">
        <v>7.8E-2</v>
      </c>
      <c r="IG145">
        <v>6.0999999999999999E-2</v>
      </c>
      <c r="IH145">
        <v>0.04</v>
      </c>
      <c r="II145">
        <v>0.04</v>
      </c>
      <c r="IJ145">
        <v>0.03</v>
      </c>
      <c r="IK145">
        <v>3.5000000000000003E-2</v>
      </c>
      <c r="IL145">
        <v>3.5000000000000003E-2</v>
      </c>
      <c r="IM145">
        <v>0.03</v>
      </c>
      <c r="IN145">
        <v>0.03</v>
      </c>
      <c r="IO145">
        <v>0.05</v>
      </c>
      <c r="IP145">
        <v>0.05</v>
      </c>
      <c r="IQ145">
        <v>7.0000000000000007E-2</v>
      </c>
      <c r="IR145">
        <v>0.04</v>
      </c>
      <c r="IS145">
        <v>0.03</v>
      </c>
      <c r="IT145">
        <v>0.62</v>
      </c>
      <c r="IU145">
        <v>0.4</v>
      </c>
      <c r="IV145">
        <v>0.02</v>
      </c>
      <c r="IW145">
        <v>0.27</v>
      </c>
      <c r="IX145">
        <v>0.24</v>
      </c>
      <c r="IY145">
        <v>0.22</v>
      </c>
      <c r="IZ145">
        <v>0.37</v>
      </c>
      <c r="JA145">
        <v>0.2</v>
      </c>
      <c r="JB145">
        <v>0.39</v>
      </c>
      <c r="JC145">
        <v>0.46</v>
      </c>
      <c r="JD145">
        <v>0.06</v>
      </c>
      <c r="JE145">
        <v>0.09</v>
      </c>
      <c r="JF145">
        <v>0.37</v>
      </c>
      <c r="JG145">
        <v>0.18</v>
      </c>
      <c r="JH145">
        <v>0.23</v>
      </c>
      <c r="JI145">
        <v>0.06</v>
      </c>
      <c r="JJ145">
        <v>0.08</v>
      </c>
      <c r="JK145">
        <v>0.36</v>
      </c>
      <c r="JL145">
        <v>0.12</v>
      </c>
      <c r="JM145">
        <v>0.03</v>
      </c>
      <c r="JN145">
        <v>0.04</v>
      </c>
      <c r="JO145">
        <v>0.06</v>
      </c>
      <c r="JP145">
        <v>0.05</v>
      </c>
      <c r="JQ145">
        <v>0.03</v>
      </c>
      <c r="JR145">
        <v>2.91</v>
      </c>
      <c r="JS145">
        <v>1.55</v>
      </c>
      <c r="JT145">
        <v>1.83</v>
      </c>
      <c r="JU145">
        <v>3.13</v>
      </c>
      <c r="JV145">
        <v>2.16</v>
      </c>
    </row>
    <row r="146" spans="1:282" x14ac:dyDescent="0.25">
      <c r="A146">
        <v>609706</v>
      </c>
      <c r="B146" t="s">
        <v>2184</v>
      </c>
      <c r="C146" t="s">
        <v>2183</v>
      </c>
      <c r="D146" t="s">
        <v>3949</v>
      </c>
      <c r="E146" t="s">
        <v>3950</v>
      </c>
      <c r="F146" t="s">
        <v>675</v>
      </c>
      <c r="G146" t="s">
        <v>676</v>
      </c>
      <c r="H146" t="s">
        <v>677</v>
      </c>
      <c r="I146" t="s">
        <v>3951</v>
      </c>
      <c r="J146" t="s">
        <v>10</v>
      </c>
      <c r="K146" t="s">
        <v>10</v>
      </c>
      <c r="L146" t="s">
        <v>546</v>
      </c>
      <c r="M146" t="s">
        <v>3399</v>
      </c>
      <c r="N146" t="s">
        <v>3874</v>
      </c>
      <c r="O146" t="s">
        <v>535</v>
      </c>
      <c r="P146">
        <v>24</v>
      </c>
      <c r="Q146" t="s">
        <v>566</v>
      </c>
      <c r="R146" t="s">
        <v>586</v>
      </c>
      <c r="S146" t="s">
        <v>586</v>
      </c>
      <c r="T146">
        <v>48</v>
      </c>
      <c r="U146">
        <v>7970</v>
      </c>
      <c r="V146" t="s">
        <v>655</v>
      </c>
      <c r="Z146" s="5" t="s">
        <v>10</v>
      </c>
      <c r="AA146" t="s">
        <v>10</v>
      </c>
      <c r="AB146" t="s">
        <v>10</v>
      </c>
      <c r="AC146" t="s">
        <v>10</v>
      </c>
      <c r="AD146" t="s">
        <v>10</v>
      </c>
      <c r="AI146" t="s">
        <v>10</v>
      </c>
      <c r="AJ146">
        <v>1</v>
      </c>
      <c r="AL146">
        <v>1</v>
      </c>
      <c r="AS146">
        <v>1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1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4</v>
      </c>
      <c r="BY146">
        <v>4</v>
      </c>
      <c r="BZ146">
        <v>4</v>
      </c>
      <c r="CA146">
        <v>4</v>
      </c>
      <c r="CB146">
        <v>4</v>
      </c>
      <c r="CC146">
        <v>4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4</v>
      </c>
      <c r="CW146">
        <v>4</v>
      </c>
      <c r="CX146">
        <v>4</v>
      </c>
      <c r="CY146">
        <v>4</v>
      </c>
      <c r="CZ146">
        <v>4</v>
      </c>
      <c r="DA146">
        <v>4</v>
      </c>
      <c r="DB146">
        <v>4</v>
      </c>
      <c r="DC146">
        <v>4</v>
      </c>
      <c r="DD146">
        <v>4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1</v>
      </c>
      <c r="DX146">
        <v>1</v>
      </c>
      <c r="DY146">
        <v>1</v>
      </c>
      <c r="DZ146">
        <v>1</v>
      </c>
      <c r="EA146">
        <v>1</v>
      </c>
      <c r="EB146">
        <v>1</v>
      </c>
      <c r="EC146">
        <v>1</v>
      </c>
      <c r="ED146">
        <v>1</v>
      </c>
      <c r="EE146">
        <v>1</v>
      </c>
      <c r="EF146">
        <v>1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1</v>
      </c>
      <c r="FI146">
        <v>1</v>
      </c>
      <c r="FJ146">
        <v>1</v>
      </c>
      <c r="FK146">
        <v>1</v>
      </c>
      <c r="FL146">
        <v>1</v>
      </c>
      <c r="FM146">
        <v>1</v>
      </c>
      <c r="FN146">
        <v>1</v>
      </c>
      <c r="FO146">
        <v>1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1</v>
      </c>
      <c r="FZ146">
        <v>4</v>
      </c>
      <c r="GA146">
        <v>4</v>
      </c>
      <c r="GB146">
        <v>4</v>
      </c>
      <c r="GC146">
        <v>4</v>
      </c>
      <c r="GD146">
        <v>4</v>
      </c>
      <c r="GE146">
        <v>4</v>
      </c>
      <c r="GF146">
        <v>4</v>
      </c>
      <c r="GG146">
        <v>4</v>
      </c>
      <c r="GH146">
        <v>10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1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1</v>
      </c>
      <c r="HD146">
        <v>1</v>
      </c>
      <c r="HE146">
        <v>1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1</v>
      </c>
      <c r="HP146">
        <v>1</v>
      </c>
      <c r="HQ146">
        <v>1</v>
      </c>
      <c r="HR146">
        <v>1</v>
      </c>
      <c r="HS146">
        <v>1</v>
      </c>
      <c r="HT146">
        <v>1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1</v>
      </c>
      <c r="IT146">
        <v>1</v>
      </c>
      <c r="IU146">
        <v>1</v>
      </c>
      <c r="IV146">
        <v>1</v>
      </c>
      <c r="IW146">
        <v>1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1</v>
      </c>
      <c r="JS146">
        <v>1</v>
      </c>
      <c r="JT146">
        <v>1</v>
      </c>
      <c r="JU146">
        <v>1</v>
      </c>
      <c r="JV146">
        <v>1</v>
      </c>
    </row>
    <row r="147" spans="1:282" x14ac:dyDescent="0.25">
      <c r="A147">
        <v>609707</v>
      </c>
      <c r="B147" t="s">
        <v>2186</v>
      </c>
      <c r="C147" t="s">
        <v>2185</v>
      </c>
      <c r="D147" t="s">
        <v>3954</v>
      </c>
      <c r="E147" t="s">
        <v>3955</v>
      </c>
      <c r="F147" t="s">
        <v>678</v>
      </c>
      <c r="G147" t="s">
        <v>679</v>
      </c>
      <c r="H147" t="s">
        <v>680</v>
      </c>
      <c r="I147" t="s">
        <v>3956</v>
      </c>
      <c r="J147" t="s">
        <v>3957</v>
      </c>
      <c r="K147" t="s">
        <v>3958</v>
      </c>
      <c r="L147" t="s">
        <v>546</v>
      </c>
      <c r="M147" t="s">
        <v>3399</v>
      </c>
      <c r="N147" t="s">
        <v>3908</v>
      </c>
      <c r="O147" t="s">
        <v>535</v>
      </c>
      <c r="P147">
        <v>544</v>
      </c>
      <c r="Q147" t="s">
        <v>530</v>
      </c>
      <c r="R147" t="s">
        <v>540</v>
      </c>
      <c r="S147" t="s">
        <v>540</v>
      </c>
      <c r="T147">
        <v>45</v>
      </c>
      <c r="U147">
        <v>1320</v>
      </c>
      <c r="V147" t="s">
        <v>655</v>
      </c>
      <c r="W147">
        <v>163</v>
      </c>
      <c r="X147">
        <v>489</v>
      </c>
      <c r="Y147">
        <v>33</v>
      </c>
      <c r="Z147" s="5" t="s">
        <v>620</v>
      </c>
      <c r="AA147" t="s">
        <v>535</v>
      </c>
      <c r="AB147" t="s">
        <v>564</v>
      </c>
      <c r="AC147" t="s">
        <v>555</v>
      </c>
      <c r="AD147" t="s">
        <v>555</v>
      </c>
      <c r="AE147">
        <v>45.4</v>
      </c>
      <c r="AF147">
        <v>34.5</v>
      </c>
      <c r="AG147">
        <v>29.9</v>
      </c>
      <c r="AH147">
        <v>3.3</v>
      </c>
      <c r="AI147" t="s">
        <v>3410</v>
      </c>
      <c r="AJ147">
        <v>127</v>
      </c>
      <c r="AL147">
        <v>123</v>
      </c>
      <c r="AR147">
        <v>4</v>
      </c>
      <c r="AS147">
        <v>127</v>
      </c>
      <c r="AT147">
        <v>0.03</v>
      </c>
      <c r="AU147">
        <v>0.03</v>
      </c>
      <c r="AV147">
        <v>0.04</v>
      </c>
      <c r="AW147">
        <v>0.06</v>
      </c>
      <c r="AX147">
        <v>0.1</v>
      </c>
      <c r="AY147">
        <v>0.13</v>
      </c>
      <c r="AZ147">
        <v>0.15</v>
      </c>
      <c r="BA147">
        <v>9.4E-2</v>
      </c>
      <c r="BB147">
        <v>0.09</v>
      </c>
      <c r="BC147">
        <v>0.09</v>
      </c>
      <c r="BD147">
        <v>0.1</v>
      </c>
      <c r="BE147">
        <v>0.13</v>
      </c>
      <c r="BF147">
        <v>0.32</v>
      </c>
      <c r="BG147">
        <v>0.34</v>
      </c>
      <c r="BH147">
        <v>0.35</v>
      </c>
      <c r="BI147">
        <v>0.35</v>
      </c>
      <c r="BJ147">
        <v>0.3</v>
      </c>
      <c r="BK147">
        <v>0.35</v>
      </c>
      <c r="BL147">
        <v>0.01</v>
      </c>
      <c r="BM147">
        <v>0</v>
      </c>
      <c r="BN147">
        <v>0.01</v>
      </c>
      <c r="BO147">
        <v>0.01</v>
      </c>
      <c r="BP147">
        <v>0.03</v>
      </c>
      <c r="BQ147">
        <v>0.02</v>
      </c>
      <c r="BR147">
        <v>0.49</v>
      </c>
      <c r="BS147">
        <v>0.54</v>
      </c>
      <c r="BT147">
        <v>0.5</v>
      </c>
      <c r="BU147">
        <v>0.49</v>
      </c>
      <c r="BV147">
        <v>0.46</v>
      </c>
      <c r="BW147">
        <v>0.36</v>
      </c>
      <c r="BX147">
        <v>3.28</v>
      </c>
      <c r="BY147">
        <v>3.38</v>
      </c>
      <c r="BZ147">
        <v>3.33</v>
      </c>
      <c r="CA147">
        <v>3.27</v>
      </c>
      <c r="CB147">
        <v>3.16</v>
      </c>
      <c r="CC147">
        <v>2.96</v>
      </c>
      <c r="CD147">
        <v>2.4E-2</v>
      </c>
      <c r="CE147">
        <v>2.4E-2</v>
      </c>
      <c r="CF147">
        <v>1.6E-2</v>
      </c>
      <c r="CG147">
        <v>1.6E-2</v>
      </c>
      <c r="CH147">
        <v>1.6E-2</v>
      </c>
      <c r="CI147">
        <v>0.03</v>
      </c>
      <c r="CJ147">
        <v>0.1</v>
      </c>
      <c r="CK147">
        <v>0.14000000000000001</v>
      </c>
      <c r="CL147">
        <v>0.13</v>
      </c>
      <c r="CM147">
        <v>0.06</v>
      </c>
      <c r="CN147">
        <v>0.09</v>
      </c>
      <c r="CO147">
        <v>0.09</v>
      </c>
      <c r="CP147">
        <v>0.1</v>
      </c>
      <c r="CQ147">
        <v>0.1</v>
      </c>
      <c r="CR147">
        <v>0.13</v>
      </c>
      <c r="CS147">
        <v>0.21</v>
      </c>
      <c r="CT147">
        <v>0.18</v>
      </c>
      <c r="CU147">
        <v>0.17</v>
      </c>
      <c r="CV147">
        <v>3.45</v>
      </c>
      <c r="CW147">
        <v>3.4</v>
      </c>
      <c r="CX147">
        <v>3.38</v>
      </c>
      <c r="CY147">
        <v>3.42</v>
      </c>
      <c r="CZ147">
        <v>3.35</v>
      </c>
      <c r="DA147">
        <v>3.23</v>
      </c>
      <c r="DB147">
        <v>2.97</v>
      </c>
      <c r="DC147">
        <v>2.9</v>
      </c>
      <c r="DD147">
        <v>2.92</v>
      </c>
      <c r="DE147">
        <v>0.34</v>
      </c>
      <c r="DF147">
        <v>0.35</v>
      </c>
      <c r="DG147">
        <v>0.38</v>
      </c>
      <c r="DH147">
        <v>0.32</v>
      </c>
      <c r="DI147">
        <v>0.39</v>
      </c>
      <c r="DJ147">
        <v>0.4</v>
      </c>
      <c r="DK147">
        <v>0.28000000000000003</v>
      </c>
      <c r="DL147">
        <v>0.28000000000000003</v>
      </c>
      <c r="DM147">
        <v>0.33</v>
      </c>
      <c r="DN147">
        <v>0.03</v>
      </c>
      <c r="DO147">
        <v>0.01</v>
      </c>
      <c r="DP147">
        <v>0.01</v>
      </c>
      <c r="DQ147">
        <v>0.02</v>
      </c>
      <c r="DR147">
        <v>0.01</v>
      </c>
      <c r="DS147">
        <v>0.01</v>
      </c>
      <c r="DT147">
        <v>0.02</v>
      </c>
      <c r="DU147">
        <v>0.03</v>
      </c>
      <c r="DV147">
        <v>0.04</v>
      </c>
      <c r="DW147">
        <v>0.54</v>
      </c>
      <c r="DX147">
        <v>0.54</v>
      </c>
      <c r="DY147">
        <v>0.5</v>
      </c>
      <c r="DZ147">
        <v>0.54</v>
      </c>
      <c r="EA147">
        <v>0.48</v>
      </c>
      <c r="EB147">
        <v>0.43</v>
      </c>
      <c r="EC147">
        <v>0.39</v>
      </c>
      <c r="ED147">
        <v>0.37</v>
      </c>
      <c r="EE147">
        <v>0.34</v>
      </c>
      <c r="EF147">
        <v>0.2</v>
      </c>
      <c r="EG147">
        <v>0.09</v>
      </c>
      <c r="EH147">
        <v>0.05</v>
      </c>
      <c r="EI147">
        <v>0.1</v>
      </c>
      <c r="EJ147">
        <v>0.04</v>
      </c>
      <c r="EK147">
        <v>0.06</v>
      </c>
      <c r="EL147">
        <v>0.09</v>
      </c>
      <c r="EM147">
        <v>0.05</v>
      </c>
      <c r="EN147">
        <v>0.09</v>
      </c>
      <c r="EO147">
        <v>0.39</v>
      </c>
      <c r="EP147">
        <v>0.31</v>
      </c>
      <c r="EQ147">
        <v>0.252</v>
      </c>
      <c r="ER147">
        <v>0.22</v>
      </c>
      <c r="ES147">
        <v>0.20499999999999999</v>
      </c>
      <c r="ET147">
        <v>0.19</v>
      </c>
      <c r="EU147">
        <v>0.22</v>
      </c>
      <c r="EV147">
        <v>0.18</v>
      </c>
      <c r="EW147">
        <v>0.2</v>
      </c>
      <c r="EX147">
        <v>0.189</v>
      </c>
      <c r="EY147">
        <v>0.34</v>
      </c>
      <c r="EZ147">
        <v>0.38</v>
      </c>
      <c r="FA147">
        <v>0.28000000000000003</v>
      </c>
      <c r="FB147">
        <v>0.34</v>
      </c>
      <c r="FC147">
        <v>0.32</v>
      </c>
      <c r="FD147">
        <v>0.38</v>
      </c>
      <c r="FE147">
        <v>0.39</v>
      </c>
      <c r="FF147">
        <v>0.39</v>
      </c>
      <c r="FG147">
        <v>0.19</v>
      </c>
      <c r="FH147">
        <v>0.23</v>
      </c>
      <c r="FI147">
        <v>0.26</v>
      </c>
      <c r="FJ147">
        <v>0.35</v>
      </c>
      <c r="FK147">
        <v>0.38</v>
      </c>
      <c r="FL147">
        <v>0.36</v>
      </c>
      <c r="FM147">
        <v>0.24</v>
      </c>
      <c r="FN147">
        <v>0.31</v>
      </c>
      <c r="FO147">
        <v>0.24</v>
      </c>
      <c r="FP147">
        <v>0.04</v>
      </c>
      <c r="FQ147">
        <v>0.03</v>
      </c>
      <c r="FR147">
        <v>0.06</v>
      </c>
      <c r="FS147">
        <v>0.05</v>
      </c>
      <c r="FT147">
        <v>0.04</v>
      </c>
      <c r="FU147">
        <v>0.06</v>
      </c>
      <c r="FV147">
        <v>7.0000000000000007E-2</v>
      </c>
      <c r="FW147">
        <v>0.06</v>
      </c>
      <c r="FX147">
        <v>7.0000000000000007E-2</v>
      </c>
      <c r="FY147">
        <v>2.39</v>
      </c>
      <c r="FZ147">
        <v>2.73</v>
      </c>
      <c r="GA147">
        <v>2.91</v>
      </c>
      <c r="GB147">
        <v>2.93</v>
      </c>
      <c r="GC147">
        <v>3.1</v>
      </c>
      <c r="GD147">
        <v>3.05</v>
      </c>
      <c r="GE147">
        <v>2.81</v>
      </c>
      <c r="GF147">
        <v>3.04</v>
      </c>
      <c r="GG147">
        <v>2.86</v>
      </c>
      <c r="GH147">
        <v>6.03</v>
      </c>
      <c r="GI147">
        <v>0.1</v>
      </c>
      <c r="GJ147">
        <v>2.4E-2</v>
      </c>
      <c r="GK147">
        <v>7.9000000000000001E-2</v>
      </c>
      <c r="GL147">
        <v>0.06</v>
      </c>
      <c r="GM147">
        <v>0.1</v>
      </c>
      <c r="GN147">
        <v>0.12</v>
      </c>
      <c r="GO147">
        <v>0.12</v>
      </c>
      <c r="GP147">
        <v>0.15</v>
      </c>
      <c r="GQ147">
        <v>0.06</v>
      </c>
      <c r="GR147">
        <v>0.12</v>
      </c>
      <c r="GS147">
        <v>7.0000000000000007E-2</v>
      </c>
      <c r="GT147">
        <v>0.5</v>
      </c>
      <c r="GU147">
        <v>0.42</v>
      </c>
      <c r="GV147">
        <v>0.3</v>
      </c>
      <c r="GW147">
        <v>0.11</v>
      </c>
      <c r="GX147">
        <v>0.157</v>
      </c>
      <c r="GY147">
        <v>0.13</v>
      </c>
      <c r="GZ147">
        <v>0.11799999999999999</v>
      </c>
      <c r="HA147">
        <v>0.14199999999999999</v>
      </c>
      <c r="HB147">
        <v>0.27</v>
      </c>
      <c r="HC147">
        <v>0.14000000000000001</v>
      </c>
      <c r="HD147">
        <v>0.13</v>
      </c>
      <c r="HE147">
        <v>0.24</v>
      </c>
      <c r="HF147">
        <v>0.13</v>
      </c>
      <c r="HG147">
        <v>0.16</v>
      </c>
      <c r="HH147">
        <v>7.0000000000000007E-2</v>
      </c>
      <c r="HI147">
        <v>0.06</v>
      </c>
      <c r="HJ147">
        <v>0.06</v>
      </c>
      <c r="HK147">
        <v>0.03</v>
      </c>
      <c r="HL147">
        <v>0.04</v>
      </c>
      <c r="HM147">
        <v>0.11</v>
      </c>
      <c r="HN147">
        <v>0.05</v>
      </c>
      <c r="HO147">
        <v>0.42</v>
      </c>
      <c r="HP147">
        <v>0.42</v>
      </c>
      <c r="HQ147">
        <v>0.43</v>
      </c>
      <c r="HR147">
        <v>0.43</v>
      </c>
      <c r="HS147">
        <v>0.42</v>
      </c>
      <c r="HT147">
        <v>0.47</v>
      </c>
      <c r="HU147">
        <v>0.23</v>
      </c>
      <c r="HV147">
        <v>0.25</v>
      </c>
      <c r="HW147">
        <v>0.22</v>
      </c>
      <c r="HX147">
        <v>0.23</v>
      </c>
      <c r="HY147">
        <v>0.15</v>
      </c>
      <c r="HZ147">
        <v>0.24</v>
      </c>
      <c r="IA147">
        <v>0.22</v>
      </c>
      <c r="IB147">
        <v>0.17</v>
      </c>
      <c r="IC147">
        <v>0.2</v>
      </c>
      <c r="ID147">
        <v>0.17</v>
      </c>
      <c r="IE147">
        <v>0.2</v>
      </c>
      <c r="IF147">
        <v>0.13400000000000001</v>
      </c>
      <c r="IG147">
        <v>3.1E-2</v>
      </c>
      <c r="IH147">
        <v>0.03</v>
      </c>
      <c r="II147">
        <v>0.04</v>
      </c>
      <c r="IJ147">
        <v>0.05</v>
      </c>
      <c r="IK147">
        <v>3.1E-2</v>
      </c>
      <c r="IL147">
        <v>3.1E-2</v>
      </c>
      <c r="IM147">
        <v>0.04</v>
      </c>
      <c r="IN147">
        <v>0.06</v>
      </c>
      <c r="IO147">
        <v>0.08</v>
      </c>
      <c r="IP147">
        <v>0.08</v>
      </c>
      <c r="IQ147">
        <v>0.09</v>
      </c>
      <c r="IR147">
        <v>7.0000000000000007E-2</v>
      </c>
      <c r="IS147">
        <v>0.08</v>
      </c>
      <c r="IT147">
        <v>0.64</v>
      </c>
      <c r="IU147">
        <v>0.62</v>
      </c>
      <c r="IV147">
        <v>0.04</v>
      </c>
      <c r="IW147">
        <v>0.32</v>
      </c>
      <c r="IX147">
        <v>0.46</v>
      </c>
      <c r="IY147">
        <v>0.14000000000000001</v>
      </c>
      <c r="IZ147">
        <v>0.2</v>
      </c>
      <c r="JA147">
        <v>0.27</v>
      </c>
      <c r="JB147">
        <v>0.32</v>
      </c>
      <c r="JC147">
        <v>0.24</v>
      </c>
      <c r="JD147">
        <v>0.09</v>
      </c>
      <c r="JE147">
        <v>0.06</v>
      </c>
      <c r="JF147">
        <v>0.36</v>
      </c>
      <c r="JG147">
        <v>0.18</v>
      </c>
      <c r="JH147">
        <v>0.18</v>
      </c>
      <c r="JI147">
        <v>0.06</v>
      </c>
      <c r="JJ147">
        <v>0.05</v>
      </c>
      <c r="JK147">
        <v>0.26</v>
      </c>
      <c r="JL147">
        <v>0.09</v>
      </c>
      <c r="JM147">
        <v>0.05</v>
      </c>
      <c r="JN147">
        <v>7.0000000000000007E-2</v>
      </c>
      <c r="JO147">
        <v>7.0000000000000007E-2</v>
      </c>
      <c r="JP147">
        <v>7.0000000000000007E-2</v>
      </c>
      <c r="JQ147">
        <v>0.08</v>
      </c>
      <c r="JR147">
        <v>2.5499999999999998</v>
      </c>
      <c r="JS147">
        <v>1.53</v>
      </c>
      <c r="JT147">
        <v>1.49</v>
      </c>
      <c r="JU147">
        <v>2.91</v>
      </c>
      <c r="JV147">
        <v>2.0499999999999998</v>
      </c>
    </row>
    <row r="148" spans="1:282" x14ac:dyDescent="0.25">
      <c r="A148">
        <v>609708</v>
      </c>
      <c r="B148" t="s">
        <v>2188</v>
      </c>
      <c r="C148" t="s">
        <v>2187</v>
      </c>
      <c r="D148" t="s">
        <v>3959</v>
      </c>
      <c r="E148" t="s">
        <v>3960</v>
      </c>
      <c r="F148" t="s">
        <v>2189</v>
      </c>
      <c r="G148" t="s">
        <v>2190</v>
      </c>
      <c r="H148" t="s">
        <v>2191</v>
      </c>
      <c r="I148" t="s">
        <v>3961</v>
      </c>
      <c r="J148" t="s">
        <v>3962</v>
      </c>
      <c r="K148" t="s">
        <v>3963</v>
      </c>
      <c r="L148" t="s">
        <v>546</v>
      </c>
      <c r="M148" t="s">
        <v>3399</v>
      </c>
      <c r="N148" t="s">
        <v>3908</v>
      </c>
      <c r="O148" t="s">
        <v>535</v>
      </c>
      <c r="P148">
        <v>1448</v>
      </c>
      <c r="Q148" t="s">
        <v>541</v>
      </c>
      <c r="R148" t="s">
        <v>3417</v>
      </c>
      <c r="S148" t="s">
        <v>6521</v>
      </c>
      <c r="T148">
        <v>29</v>
      </c>
      <c r="U148">
        <v>1330</v>
      </c>
      <c r="V148" t="s">
        <v>651</v>
      </c>
      <c r="W148">
        <v>1</v>
      </c>
      <c r="X148">
        <v>1425</v>
      </c>
      <c r="Y148">
        <v>0</v>
      </c>
      <c r="Z148" s="5" t="s">
        <v>3409</v>
      </c>
      <c r="AA148" t="s">
        <v>535</v>
      </c>
      <c r="AB148" t="s">
        <v>533</v>
      </c>
      <c r="AC148" t="s">
        <v>576</v>
      </c>
      <c r="AD148" t="s">
        <v>576</v>
      </c>
      <c r="AE148">
        <v>72.8</v>
      </c>
      <c r="AF148">
        <v>0</v>
      </c>
      <c r="AG148">
        <v>0</v>
      </c>
      <c r="AH148">
        <v>0</v>
      </c>
      <c r="AI148" t="s">
        <v>3410</v>
      </c>
      <c r="AJ148">
        <v>1</v>
      </c>
      <c r="AN148">
        <v>1</v>
      </c>
      <c r="AS148">
        <v>1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1</v>
      </c>
      <c r="BG148">
        <v>0</v>
      </c>
      <c r="BH148">
        <v>1</v>
      </c>
      <c r="BI148">
        <v>0</v>
      </c>
      <c r="BJ148">
        <v>1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</v>
      </c>
      <c r="BT148">
        <v>0</v>
      </c>
      <c r="BU148">
        <v>1</v>
      </c>
      <c r="BV148">
        <v>0</v>
      </c>
      <c r="BW148">
        <v>1</v>
      </c>
      <c r="BX148">
        <v>3</v>
      </c>
      <c r="BY148">
        <v>4</v>
      </c>
      <c r="BZ148">
        <v>3</v>
      </c>
      <c r="CA148">
        <v>4</v>
      </c>
      <c r="CB148">
        <v>3</v>
      </c>
      <c r="CC148">
        <v>4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1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1</v>
      </c>
      <c r="CR148">
        <v>0</v>
      </c>
      <c r="CS148">
        <v>0</v>
      </c>
      <c r="CT148">
        <v>0</v>
      </c>
      <c r="CU148">
        <v>0</v>
      </c>
      <c r="CV148">
        <v>3</v>
      </c>
      <c r="CW148">
        <v>3</v>
      </c>
      <c r="CX148">
        <v>3</v>
      </c>
      <c r="CY148">
        <v>3</v>
      </c>
      <c r="CZ148">
        <v>2</v>
      </c>
      <c r="DA148">
        <v>1</v>
      </c>
      <c r="DB148">
        <v>1</v>
      </c>
      <c r="DC148">
        <v>3</v>
      </c>
      <c r="DD148">
        <v>3</v>
      </c>
      <c r="DE148">
        <v>1</v>
      </c>
      <c r="DF148">
        <v>1</v>
      </c>
      <c r="DG148">
        <v>1</v>
      </c>
      <c r="DH148">
        <v>1</v>
      </c>
      <c r="DI148">
        <v>0</v>
      </c>
      <c r="DJ148">
        <v>0</v>
      </c>
      <c r="DK148">
        <v>0</v>
      </c>
      <c r="DL148">
        <v>1</v>
      </c>
      <c r="DM148">
        <v>1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1</v>
      </c>
      <c r="EK148">
        <v>0</v>
      </c>
      <c r="EL148">
        <v>0</v>
      </c>
      <c r="EM148">
        <v>0</v>
      </c>
      <c r="EN148">
        <v>0</v>
      </c>
      <c r="EO148">
        <v>1</v>
      </c>
      <c r="EP148">
        <v>0</v>
      </c>
      <c r="EQ148">
        <v>0</v>
      </c>
      <c r="ER148">
        <v>1</v>
      </c>
      <c r="ES148">
        <v>0</v>
      </c>
      <c r="ET148">
        <v>1</v>
      </c>
      <c r="EU148">
        <v>0</v>
      </c>
      <c r="EV148">
        <v>0</v>
      </c>
      <c r="EW148">
        <v>0</v>
      </c>
      <c r="EX148">
        <v>0</v>
      </c>
      <c r="EY148">
        <v>1</v>
      </c>
      <c r="EZ148">
        <v>1</v>
      </c>
      <c r="FA148">
        <v>0</v>
      </c>
      <c r="FB148">
        <v>0</v>
      </c>
      <c r="FC148">
        <v>0</v>
      </c>
      <c r="FD148">
        <v>1</v>
      </c>
      <c r="FE148">
        <v>1</v>
      </c>
      <c r="FF148">
        <v>1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2</v>
      </c>
      <c r="FZ148">
        <v>3</v>
      </c>
      <c r="GA148">
        <v>3</v>
      </c>
      <c r="GB148">
        <v>2</v>
      </c>
      <c r="GC148">
        <v>1</v>
      </c>
      <c r="GD148">
        <v>2</v>
      </c>
      <c r="GE148">
        <v>3</v>
      </c>
      <c r="GF148">
        <v>3</v>
      </c>
      <c r="GG148">
        <v>3</v>
      </c>
      <c r="GH148">
        <v>5</v>
      </c>
      <c r="GI148">
        <v>0</v>
      </c>
      <c r="GJ148">
        <v>0</v>
      </c>
      <c r="GK148">
        <v>0</v>
      </c>
      <c r="GL148">
        <v>0</v>
      </c>
      <c r="GM148">
        <v>1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1</v>
      </c>
      <c r="GU148">
        <v>1</v>
      </c>
      <c r="GV148">
        <v>1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1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1</v>
      </c>
      <c r="IB148">
        <v>1</v>
      </c>
      <c r="IC148">
        <v>1</v>
      </c>
      <c r="ID148">
        <v>1</v>
      </c>
      <c r="IE148">
        <v>1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1</v>
      </c>
      <c r="IU148">
        <v>1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1</v>
      </c>
      <c r="JC148">
        <v>1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3</v>
      </c>
      <c r="JS148">
        <v>1</v>
      </c>
      <c r="JT148">
        <v>1</v>
      </c>
      <c r="JU148">
        <v>3</v>
      </c>
      <c r="JV148">
        <v>2</v>
      </c>
    </row>
    <row r="149" spans="1:282" x14ac:dyDescent="0.25">
      <c r="A149">
        <v>609709</v>
      </c>
      <c r="B149" t="s">
        <v>2193</v>
      </c>
      <c r="C149" t="s">
        <v>2192</v>
      </c>
      <c r="D149" t="s">
        <v>3964</v>
      </c>
      <c r="E149" t="s">
        <v>3965</v>
      </c>
      <c r="F149" t="s">
        <v>2194</v>
      </c>
      <c r="G149" t="s">
        <v>2195</v>
      </c>
      <c r="H149" t="s">
        <v>2272</v>
      </c>
      <c r="I149" t="s">
        <v>3966</v>
      </c>
      <c r="J149" t="s">
        <v>3967</v>
      </c>
      <c r="K149" t="s">
        <v>3968</v>
      </c>
      <c r="L149" t="s">
        <v>546</v>
      </c>
      <c r="M149" t="s">
        <v>3399</v>
      </c>
      <c r="N149" t="s">
        <v>3908</v>
      </c>
      <c r="O149" t="s">
        <v>535</v>
      </c>
      <c r="P149">
        <v>800</v>
      </c>
      <c r="Q149" t="s">
        <v>530</v>
      </c>
      <c r="R149" t="s">
        <v>540</v>
      </c>
      <c r="S149" t="s">
        <v>540</v>
      </c>
      <c r="T149">
        <v>43</v>
      </c>
      <c r="U149">
        <v>1340</v>
      </c>
      <c r="V149" t="s">
        <v>655</v>
      </c>
      <c r="W149">
        <v>140</v>
      </c>
      <c r="X149">
        <v>754</v>
      </c>
      <c r="Y149">
        <v>19</v>
      </c>
      <c r="Z149" s="5" t="s">
        <v>3969</v>
      </c>
      <c r="AA149" t="s">
        <v>535</v>
      </c>
      <c r="AB149" t="s">
        <v>555</v>
      </c>
      <c r="AC149" t="s">
        <v>555</v>
      </c>
      <c r="AD149" t="s">
        <v>555</v>
      </c>
      <c r="AE149">
        <v>28.2</v>
      </c>
      <c r="AF149">
        <v>36.9</v>
      </c>
      <c r="AG149">
        <v>30.3</v>
      </c>
      <c r="AH149">
        <v>1.9</v>
      </c>
      <c r="AI149" t="s">
        <v>3410</v>
      </c>
      <c r="AJ149">
        <v>104</v>
      </c>
      <c r="AK149">
        <v>3</v>
      </c>
      <c r="AL149">
        <v>31</v>
      </c>
      <c r="AN149">
        <v>68</v>
      </c>
      <c r="AQ149">
        <v>2</v>
      </c>
      <c r="AR149">
        <v>2</v>
      </c>
      <c r="AS149">
        <v>104</v>
      </c>
      <c r="AT149">
        <v>0.03</v>
      </c>
      <c r="AU149">
        <v>0.02</v>
      </c>
      <c r="AV149">
        <v>7.0000000000000007E-2</v>
      </c>
      <c r="AW149">
        <v>0.06</v>
      </c>
      <c r="AX149">
        <v>0.09</v>
      </c>
      <c r="AY149">
        <v>0.19</v>
      </c>
      <c r="AZ149">
        <v>0.12</v>
      </c>
      <c r="BA149">
        <v>0.154</v>
      </c>
      <c r="BB149">
        <v>0.15</v>
      </c>
      <c r="BC149">
        <v>0.17</v>
      </c>
      <c r="BD149">
        <v>0.14000000000000001</v>
      </c>
      <c r="BE149">
        <v>0.23</v>
      </c>
      <c r="BF149">
        <v>0.49</v>
      </c>
      <c r="BG149">
        <v>0.4</v>
      </c>
      <c r="BH149">
        <v>0.48</v>
      </c>
      <c r="BI149">
        <v>0.34</v>
      </c>
      <c r="BJ149">
        <v>0.44</v>
      </c>
      <c r="BK149">
        <v>0.35</v>
      </c>
      <c r="BL149">
        <v>0.01</v>
      </c>
      <c r="BM149">
        <v>0.01</v>
      </c>
      <c r="BN149">
        <v>0</v>
      </c>
      <c r="BO149">
        <v>0</v>
      </c>
      <c r="BP149">
        <v>0.01</v>
      </c>
      <c r="BQ149">
        <v>0.01</v>
      </c>
      <c r="BR149">
        <v>0.36</v>
      </c>
      <c r="BS149">
        <v>0.41</v>
      </c>
      <c r="BT149">
        <v>0.3</v>
      </c>
      <c r="BU149">
        <v>0.43</v>
      </c>
      <c r="BV149">
        <v>0.32</v>
      </c>
      <c r="BW149">
        <v>0.22</v>
      </c>
      <c r="BX149">
        <v>3.18</v>
      </c>
      <c r="BY149">
        <v>3.22</v>
      </c>
      <c r="BZ149">
        <v>3.01</v>
      </c>
      <c r="CA149">
        <v>3.14</v>
      </c>
      <c r="CB149">
        <v>3</v>
      </c>
      <c r="CC149">
        <v>2.6</v>
      </c>
      <c r="CD149">
        <v>2.9000000000000001E-2</v>
      </c>
      <c r="CE149">
        <v>3.7999999999999999E-2</v>
      </c>
      <c r="CF149">
        <v>2.9000000000000001E-2</v>
      </c>
      <c r="CG149">
        <v>4.8000000000000001E-2</v>
      </c>
      <c r="CH149">
        <v>2.9000000000000001E-2</v>
      </c>
      <c r="CI149">
        <v>7.0000000000000007E-2</v>
      </c>
      <c r="CJ149">
        <v>0.13</v>
      </c>
      <c r="CK149">
        <v>0.16</v>
      </c>
      <c r="CL149">
        <v>0.11</v>
      </c>
      <c r="CM149">
        <v>0.06</v>
      </c>
      <c r="CN149">
        <v>0.09</v>
      </c>
      <c r="CO149">
        <v>7.0000000000000007E-2</v>
      </c>
      <c r="CP149">
        <v>0.12</v>
      </c>
      <c r="CQ149">
        <v>0.09</v>
      </c>
      <c r="CR149">
        <v>0.09</v>
      </c>
      <c r="CS149">
        <v>0.17</v>
      </c>
      <c r="CT149">
        <v>0.16</v>
      </c>
      <c r="CU149">
        <v>0.13</v>
      </c>
      <c r="CV149">
        <v>3.45</v>
      </c>
      <c r="CW149">
        <v>3.38</v>
      </c>
      <c r="CX149">
        <v>3.42</v>
      </c>
      <c r="CY149">
        <v>3.28</v>
      </c>
      <c r="CZ149">
        <v>3.39</v>
      </c>
      <c r="DA149">
        <v>3.23</v>
      </c>
      <c r="DB149">
        <v>3.01</v>
      </c>
      <c r="DC149">
        <v>2.91</v>
      </c>
      <c r="DD149">
        <v>3.1</v>
      </c>
      <c r="DE149">
        <v>0.35</v>
      </c>
      <c r="DF149">
        <v>0.34</v>
      </c>
      <c r="DG149">
        <v>0.35</v>
      </c>
      <c r="DH149">
        <v>0.35</v>
      </c>
      <c r="DI149">
        <v>0.35</v>
      </c>
      <c r="DJ149">
        <v>0.38</v>
      </c>
      <c r="DK149">
        <v>0.27</v>
      </c>
      <c r="DL149">
        <v>0.26</v>
      </c>
      <c r="DM149">
        <v>0.3</v>
      </c>
      <c r="DN149">
        <v>0</v>
      </c>
      <c r="DO149">
        <v>0</v>
      </c>
      <c r="DP149">
        <v>0.03</v>
      </c>
      <c r="DQ149">
        <v>0</v>
      </c>
      <c r="DR149">
        <v>0.01</v>
      </c>
      <c r="DS149">
        <v>0.02</v>
      </c>
      <c r="DT149">
        <v>0</v>
      </c>
      <c r="DU149">
        <v>0.01</v>
      </c>
      <c r="DV149">
        <v>0.02</v>
      </c>
      <c r="DW149">
        <v>0.56999999999999995</v>
      </c>
      <c r="DX149">
        <v>0.54</v>
      </c>
      <c r="DY149">
        <v>0.53</v>
      </c>
      <c r="DZ149">
        <v>0.49</v>
      </c>
      <c r="EA149">
        <v>0.53</v>
      </c>
      <c r="EB149">
        <v>0.44</v>
      </c>
      <c r="EC149">
        <v>0.43</v>
      </c>
      <c r="ED149">
        <v>0.4</v>
      </c>
      <c r="EE149">
        <v>0.44</v>
      </c>
      <c r="EF149">
        <v>0.18</v>
      </c>
      <c r="EG149">
        <v>7.0000000000000007E-2</v>
      </c>
      <c r="EH149">
        <v>0.08</v>
      </c>
      <c r="EI149">
        <v>0.1</v>
      </c>
      <c r="EJ149">
        <v>0.04</v>
      </c>
      <c r="EK149">
        <v>0.09</v>
      </c>
      <c r="EL149">
        <v>0.05</v>
      </c>
      <c r="EM149">
        <v>0.05</v>
      </c>
      <c r="EN149">
        <v>0.08</v>
      </c>
      <c r="EO149">
        <v>0.39</v>
      </c>
      <c r="EP149">
        <v>0.25</v>
      </c>
      <c r="EQ149">
        <v>0.25</v>
      </c>
      <c r="ER149">
        <v>0.19</v>
      </c>
      <c r="ES149">
        <v>0.183</v>
      </c>
      <c r="ET149">
        <v>0.19</v>
      </c>
      <c r="EU149">
        <v>0.13</v>
      </c>
      <c r="EV149">
        <v>0.13</v>
      </c>
      <c r="EW149">
        <v>0.2</v>
      </c>
      <c r="EX149">
        <v>0.16300000000000001</v>
      </c>
      <c r="EY149">
        <v>0.42</v>
      </c>
      <c r="EZ149">
        <v>0.41</v>
      </c>
      <c r="FA149">
        <v>0.41</v>
      </c>
      <c r="FB149">
        <v>0.46</v>
      </c>
      <c r="FC149">
        <v>0.43</v>
      </c>
      <c r="FD149">
        <v>0.48</v>
      </c>
      <c r="FE149">
        <v>0.46</v>
      </c>
      <c r="FF149">
        <v>0.46</v>
      </c>
      <c r="FG149">
        <v>0.17</v>
      </c>
      <c r="FH149">
        <v>0.15</v>
      </c>
      <c r="FI149">
        <v>0.14000000000000001</v>
      </c>
      <c r="FJ149">
        <v>0.18</v>
      </c>
      <c r="FK149">
        <v>0.24</v>
      </c>
      <c r="FL149">
        <v>0.18</v>
      </c>
      <c r="FM149">
        <v>0.26</v>
      </c>
      <c r="FN149">
        <v>0.28000000000000003</v>
      </c>
      <c r="FO149">
        <v>0.15</v>
      </c>
      <c r="FP149">
        <v>0.09</v>
      </c>
      <c r="FQ149">
        <v>0.11</v>
      </c>
      <c r="FR149">
        <v>0.12</v>
      </c>
      <c r="FS149">
        <v>0.12</v>
      </c>
      <c r="FT149">
        <v>0.08</v>
      </c>
      <c r="FU149">
        <v>0.11</v>
      </c>
      <c r="FV149">
        <v>0.09</v>
      </c>
      <c r="FW149">
        <v>0.09</v>
      </c>
      <c r="FX149">
        <v>0.11</v>
      </c>
      <c r="FY149">
        <v>2.36</v>
      </c>
      <c r="FZ149">
        <v>2.74</v>
      </c>
      <c r="GA149">
        <v>2.71</v>
      </c>
      <c r="GB149">
        <v>2.77</v>
      </c>
      <c r="GC149">
        <v>2.98</v>
      </c>
      <c r="GD149">
        <v>2.8</v>
      </c>
      <c r="GE149">
        <v>3.04</v>
      </c>
      <c r="GF149">
        <v>3.06</v>
      </c>
      <c r="GG149">
        <v>2.77</v>
      </c>
      <c r="GH149">
        <v>6.11</v>
      </c>
      <c r="GI149">
        <v>0.03</v>
      </c>
      <c r="GJ149">
        <v>7.6999999999999999E-2</v>
      </c>
      <c r="GK149">
        <v>6.7000000000000004E-2</v>
      </c>
      <c r="GL149">
        <v>0.09</v>
      </c>
      <c r="GM149">
        <v>0.09</v>
      </c>
      <c r="GN149">
        <v>0.08</v>
      </c>
      <c r="GO149">
        <v>0.11</v>
      </c>
      <c r="GP149">
        <v>0.16</v>
      </c>
      <c r="GQ149">
        <v>0.08</v>
      </c>
      <c r="GR149">
        <v>0.09</v>
      </c>
      <c r="GS149">
        <v>0.14000000000000001</v>
      </c>
      <c r="GT149">
        <v>0.38</v>
      </c>
      <c r="GU149">
        <v>0.39</v>
      </c>
      <c r="GV149">
        <v>0.27</v>
      </c>
      <c r="GW149">
        <v>0.27</v>
      </c>
      <c r="GX149">
        <v>0.221</v>
      </c>
      <c r="GY149">
        <v>0.23</v>
      </c>
      <c r="GZ149">
        <v>0.106</v>
      </c>
      <c r="HA149">
        <v>7.6999999999999999E-2</v>
      </c>
      <c r="HB149">
        <v>0.15</v>
      </c>
      <c r="HC149">
        <v>0.06</v>
      </c>
      <c r="HD149">
        <v>0.09</v>
      </c>
      <c r="HE149">
        <v>0.18</v>
      </c>
      <c r="HF149">
        <v>0.18</v>
      </c>
      <c r="HG149">
        <v>0.22</v>
      </c>
      <c r="HH149">
        <v>0.16</v>
      </c>
      <c r="HI149">
        <v>0.05</v>
      </c>
      <c r="HJ149">
        <v>0.04</v>
      </c>
      <c r="HK149">
        <v>0.04</v>
      </c>
      <c r="HL149">
        <v>0.06</v>
      </c>
      <c r="HM149">
        <v>0.12</v>
      </c>
      <c r="HN149">
        <v>7.0000000000000007E-2</v>
      </c>
      <c r="HO149">
        <v>0.45</v>
      </c>
      <c r="HP149">
        <v>0.4</v>
      </c>
      <c r="HQ149">
        <v>0.41</v>
      </c>
      <c r="HR149">
        <v>0.36</v>
      </c>
      <c r="HS149">
        <v>0.39</v>
      </c>
      <c r="HT149">
        <v>0.46</v>
      </c>
      <c r="HU149">
        <v>0.17</v>
      </c>
      <c r="HV149">
        <v>0.25</v>
      </c>
      <c r="HW149">
        <v>0.23</v>
      </c>
      <c r="HX149">
        <v>0.28000000000000003</v>
      </c>
      <c r="HY149">
        <v>0.17</v>
      </c>
      <c r="HZ149">
        <v>0.2</v>
      </c>
      <c r="IA149">
        <v>0.2</v>
      </c>
      <c r="IB149">
        <v>0.16</v>
      </c>
      <c r="IC149">
        <v>0.18</v>
      </c>
      <c r="ID149">
        <v>0.16</v>
      </c>
      <c r="IE149">
        <v>0.18</v>
      </c>
      <c r="IF149">
        <v>0.14399999999999999</v>
      </c>
      <c r="IG149">
        <v>0.01</v>
      </c>
      <c r="IH149">
        <v>0.02</v>
      </c>
      <c r="II149">
        <v>0.01</v>
      </c>
      <c r="IJ149">
        <v>0.01</v>
      </c>
      <c r="IK149">
        <v>0.01</v>
      </c>
      <c r="IL149">
        <v>0.01</v>
      </c>
      <c r="IM149">
        <v>0.12</v>
      </c>
      <c r="IN149">
        <v>0.13</v>
      </c>
      <c r="IO149">
        <v>0.13</v>
      </c>
      <c r="IP149">
        <v>0.13</v>
      </c>
      <c r="IQ149">
        <v>0.13</v>
      </c>
      <c r="IR149">
        <v>0.12</v>
      </c>
      <c r="IS149">
        <v>0.08</v>
      </c>
      <c r="IT149">
        <v>0.62</v>
      </c>
      <c r="IU149">
        <v>0.51</v>
      </c>
      <c r="IV149">
        <v>0.04</v>
      </c>
      <c r="IW149">
        <v>0.23</v>
      </c>
      <c r="IX149">
        <v>0.44</v>
      </c>
      <c r="IY149">
        <v>0.18</v>
      </c>
      <c r="IZ149">
        <v>0.3</v>
      </c>
      <c r="JA149">
        <v>0.33</v>
      </c>
      <c r="JB149">
        <v>0.48</v>
      </c>
      <c r="JC149">
        <v>0.3</v>
      </c>
      <c r="JD149">
        <v>0.04</v>
      </c>
      <c r="JE149">
        <v>7.0000000000000007E-2</v>
      </c>
      <c r="JF149">
        <v>0.38</v>
      </c>
      <c r="JG149">
        <v>0.13</v>
      </c>
      <c r="JH149">
        <v>0.09</v>
      </c>
      <c r="JI149">
        <v>0.08</v>
      </c>
      <c r="JJ149">
        <v>0.04</v>
      </c>
      <c r="JK149">
        <v>0.17</v>
      </c>
      <c r="JL149">
        <v>0.06</v>
      </c>
      <c r="JM149">
        <v>0.1</v>
      </c>
      <c r="JN149">
        <v>0.09</v>
      </c>
      <c r="JO149">
        <v>0.09</v>
      </c>
      <c r="JP149">
        <v>0.09</v>
      </c>
      <c r="JQ149">
        <v>0.1</v>
      </c>
      <c r="JR149">
        <v>2.44</v>
      </c>
      <c r="JS149">
        <v>1.54</v>
      </c>
      <c r="JT149">
        <v>1.6</v>
      </c>
      <c r="JU149">
        <v>2.75</v>
      </c>
      <c r="JV149">
        <v>2.02</v>
      </c>
    </row>
    <row r="150" spans="1:282" x14ac:dyDescent="0.25">
      <c r="A150">
        <v>609710</v>
      </c>
      <c r="B150" t="s">
        <v>2197</v>
      </c>
      <c r="C150" t="s">
        <v>2196</v>
      </c>
      <c r="D150" t="s">
        <v>3970</v>
      </c>
      <c r="E150" t="s">
        <v>3971</v>
      </c>
      <c r="F150" t="s">
        <v>2198</v>
      </c>
      <c r="G150" t="s">
        <v>2199</v>
      </c>
      <c r="H150" t="s">
        <v>2200</v>
      </c>
      <c r="I150" t="s">
        <v>3972</v>
      </c>
      <c r="J150" t="s">
        <v>3973</v>
      </c>
      <c r="K150" t="s">
        <v>3974</v>
      </c>
      <c r="L150" t="s">
        <v>546</v>
      </c>
      <c r="M150" t="s">
        <v>3399</v>
      </c>
      <c r="N150" t="s">
        <v>3937</v>
      </c>
      <c r="O150" t="s">
        <v>535</v>
      </c>
      <c r="P150">
        <v>1034</v>
      </c>
      <c r="Q150" t="s">
        <v>566</v>
      </c>
      <c r="R150" t="s">
        <v>586</v>
      </c>
      <c r="S150" t="s">
        <v>586</v>
      </c>
      <c r="T150">
        <v>48</v>
      </c>
      <c r="U150">
        <v>1350</v>
      </c>
      <c r="V150" t="s">
        <v>651</v>
      </c>
      <c r="W150">
        <v>311</v>
      </c>
      <c r="X150">
        <v>999</v>
      </c>
      <c r="Y150">
        <v>31</v>
      </c>
      <c r="Z150" s="5" t="s">
        <v>608</v>
      </c>
      <c r="AA150" t="s">
        <v>535</v>
      </c>
      <c r="AB150" t="s">
        <v>555</v>
      </c>
      <c r="AC150" t="s">
        <v>555</v>
      </c>
      <c r="AD150" t="s">
        <v>555</v>
      </c>
      <c r="AE150">
        <v>31.3</v>
      </c>
      <c r="AF150">
        <v>25.6</v>
      </c>
      <c r="AG150">
        <v>35.200000000000003</v>
      </c>
      <c r="AH150">
        <v>3.1</v>
      </c>
      <c r="AI150" t="s">
        <v>3410</v>
      </c>
      <c r="AJ150">
        <v>260</v>
      </c>
      <c r="AL150">
        <v>243</v>
      </c>
      <c r="AM150">
        <v>1</v>
      </c>
      <c r="AN150">
        <v>2</v>
      </c>
      <c r="AO150">
        <v>1</v>
      </c>
      <c r="AQ150">
        <v>9</v>
      </c>
      <c r="AR150">
        <v>7</v>
      </c>
      <c r="AS150">
        <v>260</v>
      </c>
      <c r="AT150">
        <v>0.03</v>
      </c>
      <c r="AU150">
        <v>0.04</v>
      </c>
      <c r="AV150">
        <v>0.04</v>
      </c>
      <c r="AW150">
        <v>0.05</v>
      </c>
      <c r="AX150">
        <v>0.09</v>
      </c>
      <c r="AY150">
        <v>0.12</v>
      </c>
      <c r="AZ150">
        <v>0.15</v>
      </c>
      <c r="BA150">
        <v>0.14599999999999999</v>
      </c>
      <c r="BB150">
        <v>0.18</v>
      </c>
      <c r="BC150">
        <v>0.12</v>
      </c>
      <c r="BD150">
        <v>0.15</v>
      </c>
      <c r="BE150">
        <v>0.19</v>
      </c>
      <c r="BF150">
        <v>0.47</v>
      </c>
      <c r="BG150">
        <v>0.4</v>
      </c>
      <c r="BH150">
        <v>0.4</v>
      </c>
      <c r="BI150">
        <v>0.35</v>
      </c>
      <c r="BJ150">
        <v>0.36</v>
      </c>
      <c r="BK150">
        <v>0.35</v>
      </c>
      <c r="BL150">
        <v>0.02</v>
      </c>
      <c r="BM150">
        <v>0.02</v>
      </c>
      <c r="BN150">
        <v>0.03</v>
      </c>
      <c r="BO150">
        <v>0.04</v>
      </c>
      <c r="BP150">
        <v>0.05</v>
      </c>
      <c r="BQ150">
        <v>0.05</v>
      </c>
      <c r="BR150">
        <v>0.34</v>
      </c>
      <c r="BS150">
        <v>0.4</v>
      </c>
      <c r="BT150">
        <v>0.35</v>
      </c>
      <c r="BU150">
        <v>0.44</v>
      </c>
      <c r="BV150">
        <v>0.35</v>
      </c>
      <c r="BW150">
        <v>0.28999999999999998</v>
      </c>
      <c r="BX150">
        <v>3.14</v>
      </c>
      <c r="BY150">
        <v>3.18</v>
      </c>
      <c r="BZ150">
        <v>3.09</v>
      </c>
      <c r="CA150">
        <v>3.22</v>
      </c>
      <c r="CB150">
        <v>3.01</v>
      </c>
      <c r="CC150">
        <v>2.85</v>
      </c>
      <c r="CD150">
        <v>1.2E-2</v>
      </c>
      <c r="CE150">
        <v>8.0000000000000002E-3</v>
      </c>
      <c r="CF150">
        <v>8.0000000000000002E-3</v>
      </c>
      <c r="CG150">
        <v>2.3E-2</v>
      </c>
      <c r="CH150">
        <v>1.2E-2</v>
      </c>
      <c r="CI150">
        <v>0.02</v>
      </c>
      <c r="CJ150">
        <v>0.11</v>
      </c>
      <c r="CK150">
        <v>0.19</v>
      </c>
      <c r="CL150">
        <v>0.15</v>
      </c>
      <c r="CM150">
        <v>0.08</v>
      </c>
      <c r="CN150">
        <v>0.12</v>
      </c>
      <c r="CO150">
        <v>0.11</v>
      </c>
      <c r="CP150">
        <v>0.12</v>
      </c>
      <c r="CQ150">
        <v>0.08</v>
      </c>
      <c r="CR150">
        <v>0.17</v>
      </c>
      <c r="CS150">
        <v>0.17</v>
      </c>
      <c r="CT150">
        <v>0.16</v>
      </c>
      <c r="CU150">
        <v>0.21</v>
      </c>
      <c r="CV150">
        <v>3.41</v>
      </c>
      <c r="CW150">
        <v>3.32</v>
      </c>
      <c r="CX150">
        <v>3.27</v>
      </c>
      <c r="CY150">
        <v>3.35</v>
      </c>
      <c r="CZ150">
        <v>3.38</v>
      </c>
      <c r="DA150">
        <v>3.15</v>
      </c>
      <c r="DB150">
        <v>2.92</v>
      </c>
      <c r="DC150">
        <v>2.78</v>
      </c>
      <c r="DD150">
        <v>2.78</v>
      </c>
      <c r="DE150">
        <v>0.37</v>
      </c>
      <c r="DF150">
        <v>0.39</v>
      </c>
      <c r="DG150">
        <v>0.44</v>
      </c>
      <c r="DH150">
        <v>0.32</v>
      </c>
      <c r="DI150">
        <v>0.38</v>
      </c>
      <c r="DJ150">
        <v>0.4</v>
      </c>
      <c r="DK150">
        <v>0.34</v>
      </c>
      <c r="DL150">
        <v>0.25</v>
      </c>
      <c r="DM150">
        <v>0.28000000000000003</v>
      </c>
      <c r="DN150">
        <v>0.02</v>
      </c>
      <c r="DO150">
        <v>0.05</v>
      </c>
      <c r="DP150">
        <v>0.06</v>
      </c>
      <c r="DQ150">
        <v>0.05</v>
      </c>
      <c r="DR150">
        <v>7.0000000000000007E-2</v>
      </c>
      <c r="DS150">
        <v>0.06</v>
      </c>
      <c r="DT150">
        <v>0.05</v>
      </c>
      <c r="DU150">
        <v>7.0000000000000007E-2</v>
      </c>
      <c r="DV150">
        <v>7.0000000000000007E-2</v>
      </c>
      <c r="DW150">
        <v>0.51</v>
      </c>
      <c r="DX150">
        <v>0.44</v>
      </c>
      <c r="DY150">
        <v>0.38</v>
      </c>
      <c r="DZ150">
        <v>0.5</v>
      </c>
      <c r="EA150">
        <v>0.46</v>
      </c>
      <c r="EB150">
        <v>0.35</v>
      </c>
      <c r="EC150">
        <v>0.32</v>
      </c>
      <c r="ED150">
        <v>0.33</v>
      </c>
      <c r="EE150">
        <v>0.3</v>
      </c>
      <c r="EF150">
        <v>0.28999999999999998</v>
      </c>
      <c r="EG150">
        <v>0.08</v>
      </c>
      <c r="EH150">
        <v>0.06</v>
      </c>
      <c r="EI150">
        <v>7.0000000000000007E-2</v>
      </c>
      <c r="EJ150">
        <v>0.06</v>
      </c>
      <c r="EK150">
        <v>0.08</v>
      </c>
      <c r="EL150">
        <v>0.11</v>
      </c>
      <c r="EM150">
        <v>0.05</v>
      </c>
      <c r="EN150">
        <v>0.1</v>
      </c>
      <c r="EO150">
        <v>0.33</v>
      </c>
      <c r="EP150">
        <v>0.16</v>
      </c>
      <c r="EQ150">
        <v>0.15</v>
      </c>
      <c r="ER150">
        <v>0.21</v>
      </c>
      <c r="ES150">
        <v>0.13800000000000001</v>
      </c>
      <c r="ET150">
        <v>0.19</v>
      </c>
      <c r="EU150">
        <v>0.2</v>
      </c>
      <c r="EV150">
        <v>0.15</v>
      </c>
      <c r="EW150">
        <v>0.23</v>
      </c>
      <c r="EX150">
        <v>0.13500000000000001</v>
      </c>
      <c r="EY150">
        <v>0.41</v>
      </c>
      <c r="EZ150">
        <v>0.42</v>
      </c>
      <c r="FA150">
        <v>0.36</v>
      </c>
      <c r="FB150">
        <v>0.41</v>
      </c>
      <c r="FC150">
        <v>0.37</v>
      </c>
      <c r="FD150">
        <v>0.3</v>
      </c>
      <c r="FE150">
        <v>0.44</v>
      </c>
      <c r="FF150">
        <v>0.37</v>
      </c>
      <c r="FG150">
        <v>0.14000000000000001</v>
      </c>
      <c r="FH150">
        <v>0.26</v>
      </c>
      <c r="FI150">
        <v>0.27</v>
      </c>
      <c r="FJ150">
        <v>0.26</v>
      </c>
      <c r="FK150">
        <v>0.3</v>
      </c>
      <c r="FL150">
        <v>0.27</v>
      </c>
      <c r="FM150">
        <v>0.26</v>
      </c>
      <c r="FN150">
        <v>0.26</v>
      </c>
      <c r="FO150">
        <v>0.2</v>
      </c>
      <c r="FP150">
        <v>0.11</v>
      </c>
      <c r="FQ150">
        <v>0.09</v>
      </c>
      <c r="FR150">
        <v>0.1</v>
      </c>
      <c r="FS150">
        <v>0.1</v>
      </c>
      <c r="FT150">
        <v>0.1</v>
      </c>
      <c r="FU150">
        <v>0.1</v>
      </c>
      <c r="FV150">
        <v>0.13</v>
      </c>
      <c r="FW150">
        <v>0.11</v>
      </c>
      <c r="FX150">
        <v>0.1</v>
      </c>
      <c r="FY150">
        <v>2.14</v>
      </c>
      <c r="FZ150">
        <v>2.93</v>
      </c>
      <c r="GA150">
        <v>3.01</v>
      </c>
      <c r="GB150">
        <v>2.91</v>
      </c>
      <c r="GC150">
        <v>3.05</v>
      </c>
      <c r="GD150">
        <v>2.92</v>
      </c>
      <c r="GE150">
        <v>2.83</v>
      </c>
      <c r="GF150">
        <v>3.02</v>
      </c>
      <c r="GG150">
        <v>2.74</v>
      </c>
      <c r="GH150">
        <v>6.26</v>
      </c>
      <c r="GI150">
        <v>7.0000000000000007E-2</v>
      </c>
      <c r="GJ150">
        <v>3.5000000000000003E-2</v>
      </c>
      <c r="GK150">
        <v>0.05</v>
      </c>
      <c r="GL150">
        <v>0.09</v>
      </c>
      <c r="GM150">
        <v>0.11</v>
      </c>
      <c r="GN150">
        <v>0.1</v>
      </c>
      <c r="GO150">
        <v>0.11</v>
      </c>
      <c r="GP150">
        <v>0.16</v>
      </c>
      <c r="GQ150">
        <v>0.08</v>
      </c>
      <c r="GR150">
        <v>0.12</v>
      </c>
      <c r="GS150">
        <v>0.09</v>
      </c>
      <c r="GT150">
        <v>0.53</v>
      </c>
      <c r="GU150">
        <v>0.51</v>
      </c>
      <c r="GV150">
        <v>0.27</v>
      </c>
      <c r="GW150">
        <v>0.13</v>
      </c>
      <c r="GX150">
        <v>0.11899999999999999</v>
      </c>
      <c r="GY150">
        <v>0.22</v>
      </c>
      <c r="GZ150">
        <v>8.1000000000000003E-2</v>
      </c>
      <c r="HA150">
        <v>8.7999999999999995E-2</v>
      </c>
      <c r="HB150">
        <v>0.21</v>
      </c>
      <c r="HC150">
        <v>0.08</v>
      </c>
      <c r="HD150">
        <v>0.08</v>
      </c>
      <c r="HE150">
        <v>0.19</v>
      </c>
      <c r="HF150">
        <v>0.19</v>
      </c>
      <c r="HG150">
        <v>0.2</v>
      </c>
      <c r="HH150">
        <v>0.12</v>
      </c>
      <c r="HI150">
        <v>0.02</v>
      </c>
      <c r="HJ150">
        <v>0</v>
      </c>
      <c r="HK150">
        <v>0.01</v>
      </c>
      <c r="HL150">
        <v>0.01</v>
      </c>
      <c r="HM150">
        <v>0.12</v>
      </c>
      <c r="HN150">
        <v>0.05</v>
      </c>
      <c r="HO150">
        <v>0.48</v>
      </c>
      <c r="HP150">
        <v>0.43</v>
      </c>
      <c r="HQ150">
        <v>0.41</v>
      </c>
      <c r="HR150">
        <v>0.43</v>
      </c>
      <c r="HS150">
        <v>0.41</v>
      </c>
      <c r="HT150">
        <v>0.43</v>
      </c>
      <c r="HU150">
        <v>0.24</v>
      </c>
      <c r="HV150">
        <v>0.24</v>
      </c>
      <c r="HW150">
        <v>0.27</v>
      </c>
      <c r="HX150">
        <v>0.27</v>
      </c>
      <c r="HY150">
        <v>0.19</v>
      </c>
      <c r="HZ150">
        <v>0.31</v>
      </c>
      <c r="IA150">
        <v>0.13</v>
      </c>
      <c r="IB150">
        <v>0.18</v>
      </c>
      <c r="IC150">
        <v>0.15</v>
      </c>
      <c r="ID150">
        <v>0.13</v>
      </c>
      <c r="IE150">
        <v>0.13</v>
      </c>
      <c r="IF150">
        <v>6.2E-2</v>
      </c>
      <c r="IG150">
        <v>2.7E-2</v>
      </c>
      <c r="IH150">
        <v>0.03</v>
      </c>
      <c r="II150">
        <v>0.03</v>
      </c>
      <c r="IJ150">
        <v>0.03</v>
      </c>
      <c r="IK150">
        <v>2.7E-2</v>
      </c>
      <c r="IL150">
        <v>2.7E-2</v>
      </c>
      <c r="IM150">
        <v>0.1</v>
      </c>
      <c r="IN150">
        <v>0.12</v>
      </c>
      <c r="IO150">
        <v>0.13</v>
      </c>
      <c r="IP150">
        <v>0.13</v>
      </c>
      <c r="IQ150">
        <v>0.12</v>
      </c>
      <c r="IR150">
        <v>0.12</v>
      </c>
      <c r="IS150">
        <v>0.05</v>
      </c>
      <c r="IT150">
        <v>0.66</v>
      </c>
      <c r="IU150">
        <v>0.53</v>
      </c>
      <c r="IV150">
        <v>0.03</v>
      </c>
      <c r="IW150">
        <v>0.23</v>
      </c>
      <c r="IX150">
        <v>0.38</v>
      </c>
      <c r="IY150">
        <v>0.17</v>
      </c>
      <c r="IZ150">
        <v>0.27</v>
      </c>
      <c r="JA150">
        <v>0.25</v>
      </c>
      <c r="JB150">
        <v>0.43</v>
      </c>
      <c r="JC150">
        <v>0.34</v>
      </c>
      <c r="JD150">
        <v>0.05</v>
      </c>
      <c r="JE150">
        <v>0.06</v>
      </c>
      <c r="JF150">
        <v>0.34</v>
      </c>
      <c r="JG150">
        <v>0.17</v>
      </c>
      <c r="JH150">
        <v>0.15</v>
      </c>
      <c r="JI150">
        <v>0.04</v>
      </c>
      <c r="JJ150">
        <v>0.05</v>
      </c>
      <c r="JK150">
        <v>0.28999999999999998</v>
      </c>
      <c r="JL150">
        <v>0.08</v>
      </c>
      <c r="JM150">
        <v>0.08</v>
      </c>
      <c r="JN150">
        <v>0.08</v>
      </c>
      <c r="JO150">
        <v>0.09</v>
      </c>
      <c r="JP150">
        <v>0.09</v>
      </c>
      <c r="JQ150">
        <v>0.08</v>
      </c>
      <c r="JR150">
        <v>2.65</v>
      </c>
      <c r="JS150">
        <v>1.42</v>
      </c>
      <c r="JT150">
        <v>1.61</v>
      </c>
      <c r="JU150">
        <v>2.98</v>
      </c>
      <c r="JV150">
        <v>2.11</v>
      </c>
    </row>
    <row r="151" spans="1:282" x14ac:dyDescent="0.25">
      <c r="A151">
        <v>609711</v>
      </c>
      <c r="B151" t="s">
        <v>2202</v>
      </c>
      <c r="C151" t="s">
        <v>2201</v>
      </c>
      <c r="D151" t="s">
        <v>3975</v>
      </c>
      <c r="E151" t="s">
        <v>3976</v>
      </c>
      <c r="F151" t="s">
        <v>2203</v>
      </c>
      <c r="G151" t="s">
        <v>2204</v>
      </c>
      <c r="H151" t="s">
        <v>2205</v>
      </c>
      <c r="I151" t="s">
        <v>3977</v>
      </c>
      <c r="J151" t="s">
        <v>3978</v>
      </c>
      <c r="K151" t="s">
        <v>3979</v>
      </c>
      <c r="L151" t="s">
        <v>546</v>
      </c>
      <c r="M151" t="s">
        <v>3399</v>
      </c>
      <c r="N151" t="s">
        <v>3908</v>
      </c>
      <c r="O151" t="s">
        <v>535</v>
      </c>
      <c r="P151">
        <v>515</v>
      </c>
      <c r="Q151" t="s">
        <v>530</v>
      </c>
      <c r="R151" t="s">
        <v>540</v>
      </c>
      <c r="S151" t="s">
        <v>540</v>
      </c>
      <c r="T151">
        <v>43</v>
      </c>
      <c r="U151">
        <v>1360</v>
      </c>
      <c r="V151" t="s">
        <v>655</v>
      </c>
      <c r="W151">
        <v>219</v>
      </c>
      <c r="X151">
        <v>532</v>
      </c>
      <c r="Y151">
        <v>41</v>
      </c>
      <c r="Z151" s="5" t="s">
        <v>532</v>
      </c>
      <c r="AA151" t="s">
        <v>535</v>
      </c>
      <c r="AB151" t="s">
        <v>533</v>
      </c>
      <c r="AC151" t="s">
        <v>533</v>
      </c>
      <c r="AD151" t="s">
        <v>564</v>
      </c>
      <c r="AE151">
        <v>66.599999999999994</v>
      </c>
      <c r="AF151">
        <v>65.8</v>
      </c>
      <c r="AG151">
        <v>56.9</v>
      </c>
      <c r="AH151">
        <v>4.0999999999999996</v>
      </c>
      <c r="AI151" t="s">
        <v>3410</v>
      </c>
      <c r="AJ151">
        <v>182</v>
      </c>
      <c r="AK151">
        <v>1</v>
      </c>
      <c r="AL151">
        <v>175</v>
      </c>
      <c r="AN151">
        <v>5</v>
      </c>
      <c r="AQ151">
        <v>1</v>
      </c>
      <c r="AR151">
        <v>3</v>
      </c>
      <c r="AS151">
        <v>182</v>
      </c>
      <c r="AT151">
        <v>0.02</v>
      </c>
      <c r="AU151">
        <v>0.02</v>
      </c>
      <c r="AV151">
        <v>0.01</v>
      </c>
      <c r="AW151">
        <v>0.01</v>
      </c>
      <c r="AX151">
        <v>0.02</v>
      </c>
      <c r="AY151">
        <v>0.06</v>
      </c>
      <c r="AZ151">
        <v>0.05</v>
      </c>
      <c r="BA151">
        <v>3.7999999999999999E-2</v>
      </c>
      <c r="BB151">
        <v>0.05</v>
      </c>
      <c r="BC151">
        <v>0.08</v>
      </c>
      <c r="BD151">
        <v>7.0000000000000007E-2</v>
      </c>
      <c r="BE151">
        <v>0.11</v>
      </c>
      <c r="BF151">
        <v>0.32</v>
      </c>
      <c r="BG151">
        <v>0.25</v>
      </c>
      <c r="BH151">
        <v>0.34</v>
      </c>
      <c r="BI151">
        <v>0.32</v>
      </c>
      <c r="BJ151">
        <v>0.33</v>
      </c>
      <c r="BK151">
        <v>0.34</v>
      </c>
      <c r="BL151">
        <v>0.01</v>
      </c>
      <c r="BM151">
        <v>0.02</v>
      </c>
      <c r="BN151">
        <v>0</v>
      </c>
      <c r="BO151">
        <v>0.01</v>
      </c>
      <c r="BP151">
        <v>0.01</v>
      </c>
      <c r="BQ151">
        <v>0.04</v>
      </c>
      <c r="BR151">
        <v>0.59</v>
      </c>
      <c r="BS151">
        <v>0.68</v>
      </c>
      <c r="BT151">
        <v>0.6</v>
      </c>
      <c r="BU151">
        <v>0.59</v>
      </c>
      <c r="BV151">
        <v>0.57999999999999996</v>
      </c>
      <c r="BW151">
        <v>0.46</v>
      </c>
      <c r="BX151">
        <v>3.51</v>
      </c>
      <c r="BY151">
        <v>3.61</v>
      </c>
      <c r="BZ151">
        <v>3.53</v>
      </c>
      <c r="CA151">
        <v>3.51</v>
      </c>
      <c r="CB151">
        <v>3.48</v>
      </c>
      <c r="CC151">
        <v>3.23</v>
      </c>
      <c r="CD151">
        <v>5.0000000000000001E-3</v>
      </c>
      <c r="CE151">
        <v>5.0000000000000001E-3</v>
      </c>
      <c r="CF151">
        <v>1.0999999999999999E-2</v>
      </c>
      <c r="CG151">
        <v>1.6E-2</v>
      </c>
      <c r="CH151">
        <v>5.0000000000000001E-3</v>
      </c>
      <c r="CI151">
        <v>0.01</v>
      </c>
      <c r="CJ151">
        <v>0.04</v>
      </c>
      <c r="CK151">
        <v>0.08</v>
      </c>
      <c r="CL151">
        <v>0.06</v>
      </c>
      <c r="CM151">
        <v>0.03</v>
      </c>
      <c r="CN151">
        <v>0.03</v>
      </c>
      <c r="CO151">
        <v>0.03</v>
      </c>
      <c r="CP151">
        <v>0.03</v>
      </c>
      <c r="CQ151">
        <v>0.03</v>
      </c>
      <c r="CR151">
        <v>0.08</v>
      </c>
      <c r="CS151">
        <v>0.1</v>
      </c>
      <c r="CT151">
        <v>7.0000000000000007E-2</v>
      </c>
      <c r="CU151">
        <v>0.08</v>
      </c>
      <c r="CV151">
        <v>3.68</v>
      </c>
      <c r="CW151">
        <v>3.65</v>
      </c>
      <c r="CX151">
        <v>3.63</v>
      </c>
      <c r="CY151">
        <v>3.64</v>
      </c>
      <c r="CZ151">
        <v>3.61</v>
      </c>
      <c r="DA151">
        <v>3.45</v>
      </c>
      <c r="DB151">
        <v>3.37</v>
      </c>
      <c r="DC151">
        <v>3.37</v>
      </c>
      <c r="DD151">
        <v>3.39</v>
      </c>
      <c r="DE151">
        <v>0.25</v>
      </c>
      <c r="DF151">
        <v>0.27</v>
      </c>
      <c r="DG151">
        <v>0.26</v>
      </c>
      <c r="DH151">
        <v>0.24</v>
      </c>
      <c r="DI151">
        <v>0.31</v>
      </c>
      <c r="DJ151">
        <v>0.34</v>
      </c>
      <c r="DK151">
        <v>0.31</v>
      </c>
      <c r="DL151">
        <v>0.25</v>
      </c>
      <c r="DM151">
        <v>0.25</v>
      </c>
      <c r="DN151">
        <v>0.02</v>
      </c>
      <c r="DO151">
        <v>0.01</v>
      </c>
      <c r="DP151">
        <v>0.01</v>
      </c>
      <c r="DQ151">
        <v>0.01</v>
      </c>
      <c r="DR151">
        <v>0.02</v>
      </c>
      <c r="DS151">
        <v>0.03</v>
      </c>
      <c r="DT151">
        <v>0.02</v>
      </c>
      <c r="DU151">
        <v>0.01</v>
      </c>
      <c r="DV151">
        <v>0.03</v>
      </c>
      <c r="DW151">
        <v>0.7</v>
      </c>
      <c r="DX151">
        <v>0.69</v>
      </c>
      <c r="DY151">
        <v>0.68</v>
      </c>
      <c r="DZ151">
        <v>0.7</v>
      </c>
      <c r="EA151">
        <v>0.64</v>
      </c>
      <c r="EB151">
        <v>0.54</v>
      </c>
      <c r="EC151">
        <v>0.53</v>
      </c>
      <c r="ED151">
        <v>0.59</v>
      </c>
      <c r="EE151">
        <v>0.57999999999999996</v>
      </c>
      <c r="EF151">
        <v>0.32</v>
      </c>
      <c r="EG151">
        <v>0.08</v>
      </c>
      <c r="EH151">
        <v>0.04</v>
      </c>
      <c r="EI151">
        <v>0.03</v>
      </c>
      <c r="EJ151">
        <v>0.04</v>
      </c>
      <c r="EK151">
        <v>0.05</v>
      </c>
      <c r="EL151">
        <v>0.04</v>
      </c>
      <c r="EM151">
        <v>0.03</v>
      </c>
      <c r="EN151">
        <v>0.04</v>
      </c>
      <c r="EO151">
        <v>0.24</v>
      </c>
      <c r="EP151">
        <v>0.21</v>
      </c>
      <c r="EQ151">
        <v>0.17599999999999999</v>
      </c>
      <c r="ER151">
        <v>0.1</v>
      </c>
      <c r="ES151">
        <v>0.06</v>
      </c>
      <c r="ET151">
        <v>0.12</v>
      </c>
      <c r="EU151">
        <v>0.11</v>
      </c>
      <c r="EV151">
        <v>0.09</v>
      </c>
      <c r="EW151">
        <v>0.16</v>
      </c>
      <c r="EX151">
        <v>0.17599999999999999</v>
      </c>
      <c r="EY151">
        <v>0.28000000000000003</v>
      </c>
      <c r="EZ151">
        <v>0.33</v>
      </c>
      <c r="FA151">
        <v>0.38</v>
      </c>
      <c r="FB151">
        <v>0.31</v>
      </c>
      <c r="FC151">
        <v>0.3</v>
      </c>
      <c r="FD151">
        <v>0.34</v>
      </c>
      <c r="FE151">
        <v>0.36</v>
      </c>
      <c r="FF151">
        <v>0.39</v>
      </c>
      <c r="FG151">
        <v>0.21</v>
      </c>
      <c r="FH151">
        <v>0.4</v>
      </c>
      <c r="FI151">
        <v>0.4</v>
      </c>
      <c r="FJ151">
        <v>0.45</v>
      </c>
      <c r="FK151">
        <v>0.55000000000000004</v>
      </c>
      <c r="FL151">
        <v>0.47</v>
      </c>
      <c r="FM151">
        <v>0.45</v>
      </c>
      <c r="FN151">
        <v>0.49</v>
      </c>
      <c r="FO151">
        <v>0.37</v>
      </c>
      <c r="FP151">
        <v>0.05</v>
      </c>
      <c r="FQ151">
        <v>0.03</v>
      </c>
      <c r="FR151">
        <v>0.05</v>
      </c>
      <c r="FS151">
        <v>0.04</v>
      </c>
      <c r="FT151">
        <v>0.04</v>
      </c>
      <c r="FU151">
        <v>0.06</v>
      </c>
      <c r="FV151">
        <v>7.0000000000000007E-2</v>
      </c>
      <c r="FW151">
        <v>0.03</v>
      </c>
      <c r="FX151">
        <v>0.04</v>
      </c>
      <c r="FY151">
        <v>2.2999999999999998</v>
      </c>
      <c r="FZ151">
        <v>3.03</v>
      </c>
      <c r="GA151">
        <v>3.14</v>
      </c>
      <c r="GB151">
        <v>3.29</v>
      </c>
      <c r="GC151">
        <v>3.42</v>
      </c>
      <c r="GD151">
        <v>3.27</v>
      </c>
      <c r="GE151">
        <v>3.28</v>
      </c>
      <c r="GF151">
        <v>3.36</v>
      </c>
      <c r="GG151">
        <v>3.13</v>
      </c>
      <c r="GH151">
        <v>7.11</v>
      </c>
      <c r="GI151">
        <v>0.05</v>
      </c>
      <c r="GJ151">
        <v>5.0000000000000001E-3</v>
      </c>
      <c r="GK151">
        <v>3.7999999999999999E-2</v>
      </c>
      <c r="GL151">
        <v>0.03</v>
      </c>
      <c r="GM151">
        <v>0.09</v>
      </c>
      <c r="GN151">
        <v>0.1</v>
      </c>
      <c r="GO151">
        <v>0.13</v>
      </c>
      <c r="GP151">
        <v>0.18</v>
      </c>
      <c r="GQ151">
        <v>0.08</v>
      </c>
      <c r="GR151">
        <v>0.22</v>
      </c>
      <c r="GS151">
        <v>7.0000000000000007E-2</v>
      </c>
      <c r="GT151">
        <v>0.54</v>
      </c>
      <c r="GU151">
        <v>0.49</v>
      </c>
      <c r="GV151">
        <v>0.31</v>
      </c>
      <c r="GW151">
        <v>0.15</v>
      </c>
      <c r="GX151">
        <v>0.159</v>
      </c>
      <c r="GY151">
        <v>0.2</v>
      </c>
      <c r="GZ151">
        <v>7.6999999999999999E-2</v>
      </c>
      <c r="HA151">
        <v>8.2000000000000003E-2</v>
      </c>
      <c r="HB151">
        <v>0.17</v>
      </c>
      <c r="HC151">
        <v>0.06</v>
      </c>
      <c r="HD151">
        <v>0.1</v>
      </c>
      <c r="HE151">
        <v>0.2</v>
      </c>
      <c r="HF151">
        <v>0.17</v>
      </c>
      <c r="HG151">
        <v>0.16</v>
      </c>
      <c r="HH151">
        <v>0.12</v>
      </c>
      <c r="HI151">
        <v>0.01</v>
      </c>
      <c r="HJ151">
        <v>0.01</v>
      </c>
      <c r="HK151">
        <v>0.02</v>
      </c>
      <c r="HL151">
        <v>0.02</v>
      </c>
      <c r="HM151">
        <v>0.03</v>
      </c>
      <c r="HN151">
        <v>0.05</v>
      </c>
      <c r="HO151">
        <v>0.4</v>
      </c>
      <c r="HP151">
        <v>0.34</v>
      </c>
      <c r="HQ151">
        <v>0.35</v>
      </c>
      <c r="HR151">
        <v>0.36</v>
      </c>
      <c r="HS151">
        <v>0.4</v>
      </c>
      <c r="HT151">
        <v>0.4</v>
      </c>
      <c r="HU151">
        <v>0.36</v>
      </c>
      <c r="HV151">
        <v>0.42</v>
      </c>
      <c r="HW151">
        <v>0.45</v>
      </c>
      <c r="HX151">
        <v>0.4</v>
      </c>
      <c r="HY151">
        <v>0.35</v>
      </c>
      <c r="HZ151">
        <v>0.38</v>
      </c>
      <c r="IA151">
        <v>0.15</v>
      </c>
      <c r="IB151">
        <v>0.14000000000000001</v>
      </c>
      <c r="IC151">
        <v>0.11</v>
      </c>
      <c r="ID151">
        <v>0.14000000000000001</v>
      </c>
      <c r="IE151">
        <v>0.12</v>
      </c>
      <c r="IF151">
        <v>8.2000000000000003E-2</v>
      </c>
      <c r="IG151">
        <v>1.0999999999999999E-2</v>
      </c>
      <c r="IH151">
        <v>0.01</v>
      </c>
      <c r="II151">
        <v>0.01</v>
      </c>
      <c r="IJ151">
        <v>0.01</v>
      </c>
      <c r="IK151">
        <v>1.6E-2</v>
      </c>
      <c r="IL151">
        <v>2.1999999999999999E-2</v>
      </c>
      <c r="IM151">
        <v>7.0000000000000007E-2</v>
      </c>
      <c r="IN151">
        <v>0.08</v>
      </c>
      <c r="IO151">
        <v>7.0000000000000007E-2</v>
      </c>
      <c r="IP151">
        <v>0.08</v>
      </c>
      <c r="IQ151">
        <v>0.09</v>
      </c>
      <c r="IR151">
        <v>0.06</v>
      </c>
      <c r="IS151">
        <v>0.09</v>
      </c>
      <c r="IT151">
        <v>0.66</v>
      </c>
      <c r="IU151">
        <v>0.54</v>
      </c>
      <c r="IV151">
        <v>0.03</v>
      </c>
      <c r="IW151">
        <v>0.24</v>
      </c>
      <c r="IX151">
        <v>0.34</v>
      </c>
      <c r="IY151">
        <v>0.16</v>
      </c>
      <c r="IZ151">
        <v>0.24</v>
      </c>
      <c r="JA151">
        <v>0.26</v>
      </c>
      <c r="JB151">
        <v>0.4</v>
      </c>
      <c r="JC151">
        <v>0.31</v>
      </c>
      <c r="JD151">
        <v>0.05</v>
      </c>
      <c r="JE151">
        <v>0.06</v>
      </c>
      <c r="JF151">
        <v>0.26</v>
      </c>
      <c r="JG151">
        <v>0.19</v>
      </c>
      <c r="JH151">
        <v>0.21</v>
      </c>
      <c r="JI151">
        <v>7.0000000000000007E-2</v>
      </c>
      <c r="JJ151">
        <v>0.09</v>
      </c>
      <c r="JK151">
        <v>0.38</v>
      </c>
      <c r="JL151">
        <v>0.12</v>
      </c>
      <c r="JM151">
        <v>0.05</v>
      </c>
      <c r="JN151">
        <v>0.05</v>
      </c>
      <c r="JO151">
        <v>7.0000000000000007E-2</v>
      </c>
      <c r="JP151">
        <v>7.0000000000000007E-2</v>
      </c>
      <c r="JQ151">
        <v>7.0000000000000007E-2</v>
      </c>
      <c r="JR151">
        <v>2.69</v>
      </c>
      <c r="JS151">
        <v>1.49</v>
      </c>
      <c r="JT151">
        <v>1.67</v>
      </c>
      <c r="JU151">
        <v>3.06</v>
      </c>
      <c r="JV151">
        <v>2.19</v>
      </c>
    </row>
    <row r="152" spans="1:282" x14ac:dyDescent="0.25">
      <c r="A152">
        <v>609712</v>
      </c>
      <c r="B152" t="s">
        <v>2207</v>
      </c>
      <c r="C152" t="s">
        <v>2206</v>
      </c>
      <c r="D152" t="s">
        <v>3980</v>
      </c>
      <c r="E152" t="s">
        <v>3981</v>
      </c>
      <c r="F152" t="s">
        <v>2208</v>
      </c>
      <c r="G152" t="s">
        <v>2209</v>
      </c>
      <c r="H152" t="s">
        <v>3982</v>
      </c>
      <c r="I152" t="s">
        <v>3983</v>
      </c>
      <c r="J152" t="s">
        <v>3984</v>
      </c>
      <c r="K152" t="s">
        <v>3985</v>
      </c>
      <c r="L152" t="s">
        <v>546</v>
      </c>
      <c r="M152" t="s">
        <v>3399</v>
      </c>
      <c r="N152" t="s">
        <v>3657</v>
      </c>
      <c r="O152" t="s">
        <v>535</v>
      </c>
      <c r="P152">
        <v>376</v>
      </c>
      <c r="Q152" t="s">
        <v>537</v>
      </c>
      <c r="R152" t="s">
        <v>536</v>
      </c>
      <c r="S152" t="s">
        <v>536</v>
      </c>
      <c r="T152">
        <v>46</v>
      </c>
      <c r="U152">
        <v>1380</v>
      </c>
      <c r="V152" t="s">
        <v>655</v>
      </c>
      <c r="Z152" s="5" t="s">
        <v>10</v>
      </c>
      <c r="AA152" t="s">
        <v>10</v>
      </c>
      <c r="AB152" t="s">
        <v>10</v>
      </c>
      <c r="AC152" t="s">
        <v>10</v>
      </c>
      <c r="AD152" t="s">
        <v>10</v>
      </c>
      <c r="AI152" t="s">
        <v>10</v>
      </c>
    </row>
    <row r="153" spans="1:282" x14ac:dyDescent="0.25">
      <c r="A153">
        <v>609713</v>
      </c>
      <c r="B153" t="s">
        <v>2211</v>
      </c>
      <c r="C153" t="s">
        <v>2210</v>
      </c>
      <c r="D153" t="s">
        <v>3986</v>
      </c>
      <c r="E153" t="s">
        <v>3987</v>
      </c>
      <c r="F153" t="s">
        <v>2212</v>
      </c>
      <c r="G153" t="s">
        <v>2213</v>
      </c>
      <c r="H153" t="s">
        <v>2214</v>
      </c>
      <c r="I153" t="s">
        <v>3988</v>
      </c>
      <c r="J153" t="s">
        <v>3989</v>
      </c>
      <c r="K153" t="s">
        <v>3990</v>
      </c>
      <c r="L153" t="s">
        <v>546</v>
      </c>
      <c r="M153" t="s">
        <v>3399</v>
      </c>
      <c r="N153" t="s">
        <v>3937</v>
      </c>
      <c r="O153" t="s">
        <v>535</v>
      </c>
      <c r="P153">
        <v>1173</v>
      </c>
      <c r="Q153" t="s">
        <v>537</v>
      </c>
      <c r="R153" t="s">
        <v>536</v>
      </c>
      <c r="S153" t="s">
        <v>536</v>
      </c>
      <c r="T153">
        <v>46</v>
      </c>
      <c r="U153">
        <v>1390</v>
      </c>
      <c r="V153" t="s">
        <v>651</v>
      </c>
      <c r="W153">
        <v>1</v>
      </c>
      <c r="X153">
        <v>1129</v>
      </c>
      <c r="Y153">
        <v>0</v>
      </c>
      <c r="Z153" s="5" t="s">
        <v>3409</v>
      </c>
      <c r="AA153" t="s">
        <v>535</v>
      </c>
      <c r="AB153" t="s">
        <v>576</v>
      </c>
      <c r="AC153" t="s">
        <v>576</v>
      </c>
      <c r="AD153" t="s">
        <v>576</v>
      </c>
      <c r="AE153">
        <v>0</v>
      </c>
      <c r="AF153">
        <v>0</v>
      </c>
      <c r="AG153">
        <v>0</v>
      </c>
      <c r="AH153">
        <v>0</v>
      </c>
      <c r="AI153" t="s">
        <v>3410</v>
      </c>
      <c r="AJ153">
        <v>1</v>
      </c>
      <c r="AL153">
        <v>1</v>
      </c>
      <c r="AS153">
        <v>1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1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1</v>
      </c>
      <c r="BY153">
        <v>1</v>
      </c>
      <c r="BZ153">
        <v>1</v>
      </c>
      <c r="CA153">
        <v>1</v>
      </c>
      <c r="CB153">
        <v>1</v>
      </c>
      <c r="CC153">
        <v>2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1</v>
      </c>
      <c r="CJ153">
        <v>1</v>
      </c>
      <c r="CK153">
        <v>0</v>
      </c>
      <c r="CL153">
        <v>1</v>
      </c>
      <c r="CM153">
        <v>1</v>
      </c>
      <c r="CN153">
        <v>1</v>
      </c>
      <c r="CO153">
        <v>1</v>
      </c>
      <c r="CP153">
        <v>1</v>
      </c>
      <c r="CQ153">
        <v>1</v>
      </c>
      <c r="CR153">
        <v>0</v>
      </c>
      <c r="CS153">
        <v>0</v>
      </c>
      <c r="CT153">
        <v>1</v>
      </c>
      <c r="CU153">
        <v>0</v>
      </c>
      <c r="CV153">
        <v>2</v>
      </c>
      <c r="CW153">
        <v>2</v>
      </c>
      <c r="CX153">
        <v>2</v>
      </c>
      <c r="CY153">
        <v>2</v>
      </c>
      <c r="CZ153">
        <v>2</v>
      </c>
      <c r="DA153">
        <v>1</v>
      </c>
      <c r="DB153">
        <v>1</v>
      </c>
      <c r="DC153">
        <v>2</v>
      </c>
      <c r="DD153">
        <v>1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1</v>
      </c>
      <c r="EH153">
        <v>1</v>
      </c>
      <c r="EI153">
        <v>1</v>
      </c>
      <c r="EJ153">
        <v>1</v>
      </c>
      <c r="EK153">
        <v>1</v>
      </c>
      <c r="EL153">
        <v>1</v>
      </c>
      <c r="EM153">
        <v>1</v>
      </c>
      <c r="EN153">
        <v>1</v>
      </c>
      <c r="EO153">
        <v>1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2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1</v>
      </c>
      <c r="GI153">
        <v>1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1</v>
      </c>
      <c r="GU153">
        <v>1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1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1</v>
      </c>
      <c r="HJ153">
        <v>1</v>
      </c>
      <c r="HK153">
        <v>1</v>
      </c>
      <c r="HL153">
        <v>1</v>
      </c>
      <c r="HM153">
        <v>1</v>
      </c>
      <c r="HN153">
        <v>1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1</v>
      </c>
      <c r="IU153">
        <v>1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1</v>
      </c>
      <c r="JC153">
        <v>1</v>
      </c>
      <c r="JD153">
        <v>0</v>
      </c>
      <c r="JE153">
        <v>0</v>
      </c>
      <c r="JF153">
        <v>1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3</v>
      </c>
      <c r="JS153">
        <v>1</v>
      </c>
      <c r="JT153">
        <v>1</v>
      </c>
      <c r="JU153">
        <v>3</v>
      </c>
      <c r="JV153">
        <v>2</v>
      </c>
    </row>
    <row r="154" spans="1:282" x14ac:dyDescent="0.25">
      <c r="A154">
        <v>609715</v>
      </c>
      <c r="B154" t="s">
        <v>2216</v>
      </c>
      <c r="C154" t="s">
        <v>2215</v>
      </c>
      <c r="D154" t="s">
        <v>3991</v>
      </c>
      <c r="E154" t="s">
        <v>3992</v>
      </c>
      <c r="F154" t="s">
        <v>2217</v>
      </c>
      <c r="G154" t="s">
        <v>2218</v>
      </c>
      <c r="H154" t="s">
        <v>3993</v>
      </c>
      <c r="I154" t="s">
        <v>3994</v>
      </c>
      <c r="J154" t="s">
        <v>3995</v>
      </c>
      <c r="K154" t="s">
        <v>3996</v>
      </c>
      <c r="L154" t="s">
        <v>546</v>
      </c>
      <c r="M154" t="s">
        <v>3399</v>
      </c>
      <c r="N154" t="s">
        <v>3937</v>
      </c>
      <c r="O154" t="s">
        <v>535</v>
      </c>
      <c r="P154">
        <v>2566</v>
      </c>
      <c r="Q154" t="s">
        <v>530</v>
      </c>
      <c r="R154" t="s">
        <v>540</v>
      </c>
      <c r="S154" t="s">
        <v>540</v>
      </c>
      <c r="T154">
        <v>39</v>
      </c>
      <c r="U154">
        <v>1400</v>
      </c>
      <c r="V154" t="s">
        <v>651</v>
      </c>
      <c r="W154">
        <v>245</v>
      </c>
      <c r="X154">
        <v>2444</v>
      </c>
      <c r="Y154">
        <v>10</v>
      </c>
      <c r="Z154" s="5" t="s">
        <v>3873</v>
      </c>
      <c r="AA154" t="s">
        <v>535</v>
      </c>
      <c r="AB154" t="s">
        <v>564</v>
      </c>
      <c r="AC154" t="s">
        <v>564</v>
      </c>
      <c r="AD154" t="s">
        <v>564</v>
      </c>
      <c r="AE154">
        <v>50.1</v>
      </c>
      <c r="AF154">
        <v>53.3</v>
      </c>
      <c r="AG154">
        <v>44.6</v>
      </c>
      <c r="AH154">
        <v>1</v>
      </c>
      <c r="AI154" t="s">
        <v>3410</v>
      </c>
      <c r="AJ154">
        <v>176</v>
      </c>
      <c r="AK154">
        <v>6</v>
      </c>
      <c r="AM154">
        <v>9</v>
      </c>
      <c r="AN154">
        <v>159</v>
      </c>
      <c r="AO154">
        <v>1</v>
      </c>
      <c r="AQ154">
        <v>1</v>
      </c>
      <c r="AR154">
        <v>3</v>
      </c>
      <c r="AS154">
        <v>176</v>
      </c>
      <c r="AT154">
        <v>0.02</v>
      </c>
      <c r="AU154">
        <v>0.01</v>
      </c>
      <c r="AV154">
        <v>0.02</v>
      </c>
      <c r="AW154">
        <v>0.03</v>
      </c>
      <c r="AX154">
        <v>0.03</v>
      </c>
      <c r="AY154">
        <v>0.08</v>
      </c>
      <c r="AZ154">
        <v>0.08</v>
      </c>
      <c r="BA154">
        <v>2.8000000000000001E-2</v>
      </c>
      <c r="BB154">
        <v>0.05</v>
      </c>
      <c r="BC154">
        <v>0.09</v>
      </c>
      <c r="BD154">
        <v>0.11</v>
      </c>
      <c r="BE154">
        <v>0.19</v>
      </c>
      <c r="BF154">
        <v>0.38</v>
      </c>
      <c r="BG154">
        <v>0.39</v>
      </c>
      <c r="BH154">
        <v>0.48</v>
      </c>
      <c r="BI154">
        <v>0.35</v>
      </c>
      <c r="BJ154">
        <v>0.41</v>
      </c>
      <c r="BK154">
        <v>0.37</v>
      </c>
      <c r="BL154">
        <v>0.03</v>
      </c>
      <c r="BM154">
        <v>0.03</v>
      </c>
      <c r="BN154">
        <v>0.04</v>
      </c>
      <c r="BO154">
        <v>0.02</v>
      </c>
      <c r="BP154">
        <v>0.05</v>
      </c>
      <c r="BQ154">
        <v>0.04</v>
      </c>
      <c r="BR154">
        <v>0.49</v>
      </c>
      <c r="BS154">
        <v>0.55000000000000004</v>
      </c>
      <c r="BT154">
        <v>0.41</v>
      </c>
      <c r="BU154">
        <v>0.5</v>
      </c>
      <c r="BV154">
        <v>0.4</v>
      </c>
      <c r="BW154">
        <v>0.32</v>
      </c>
      <c r="BX154">
        <v>3.39</v>
      </c>
      <c r="BY154">
        <v>3.52</v>
      </c>
      <c r="BZ154">
        <v>3.34</v>
      </c>
      <c r="CA154">
        <v>3.35</v>
      </c>
      <c r="CB154">
        <v>3.25</v>
      </c>
      <c r="CC154">
        <v>2.96</v>
      </c>
      <c r="CD154">
        <v>6.0000000000000001E-3</v>
      </c>
      <c r="CE154">
        <v>6.0000000000000001E-3</v>
      </c>
      <c r="CF154">
        <v>6.0000000000000001E-3</v>
      </c>
      <c r="CG154">
        <v>6.0000000000000001E-3</v>
      </c>
      <c r="CH154">
        <v>0</v>
      </c>
      <c r="CI154">
        <v>0.02</v>
      </c>
      <c r="CJ154">
        <v>0.04</v>
      </c>
      <c r="CK154">
        <v>0.1</v>
      </c>
      <c r="CL154">
        <v>0.03</v>
      </c>
      <c r="CM154">
        <v>0.02</v>
      </c>
      <c r="CN154">
        <v>0.03</v>
      </c>
      <c r="CO154">
        <v>0.04</v>
      </c>
      <c r="CP154">
        <v>0.06</v>
      </c>
      <c r="CQ154">
        <v>0.03</v>
      </c>
      <c r="CR154">
        <v>0.03</v>
      </c>
      <c r="CS154">
        <v>0.14000000000000001</v>
      </c>
      <c r="CT154">
        <v>0.16</v>
      </c>
      <c r="CU154">
        <v>0.14000000000000001</v>
      </c>
      <c r="CV154">
        <v>3.67</v>
      </c>
      <c r="CW154">
        <v>3.57</v>
      </c>
      <c r="CX154">
        <v>3.54</v>
      </c>
      <c r="CY154">
        <v>3.47</v>
      </c>
      <c r="CZ154">
        <v>3.55</v>
      </c>
      <c r="DA154">
        <v>3.49</v>
      </c>
      <c r="DB154">
        <v>3.24</v>
      </c>
      <c r="DC154">
        <v>3.05</v>
      </c>
      <c r="DD154">
        <v>3.3</v>
      </c>
      <c r="DE154">
        <v>0.26</v>
      </c>
      <c r="DF154">
        <v>0.34</v>
      </c>
      <c r="DG154">
        <v>0.35</v>
      </c>
      <c r="DH154">
        <v>0.38</v>
      </c>
      <c r="DI154">
        <v>0.38</v>
      </c>
      <c r="DJ154">
        <v>0.4</v>
      </c>
      <c r="DK154">
        <v>0.34</v>
      </c>
      <c r="DL154">
        <v>0.31</v>
      </c>
      <c r="DM154">
        <v>0.31</v>
      </c>
      <c r="DN154">
        <v>0.02</v>
      </c>
      <c r="DO154">
        <v>0.02</v>
      </c>
      <c r="DP154">
        <v>0.03</v>
      </c>
      <c r="DQ154">
        <v>0.03</v>
      </c>
      <c r="DR154">
        <v>0.02</v>
      </c>
      <c r="DS154">
        <v>0.02</v>
      </c>
      <c r="DT154">
        <v>0.03</v>
      </c>
      <c r="DU154">
        <v>0.04</v>
      </c>
      <c r="DV154">
        <v>0.03</v>
      </c>
      <c r="DW154">
        <v>0.69</v>
      </c>
      <c r="DX154">
        <v>0.6</v>
      </c>
      <c r="DY154">
        <v>0.57999999999999996</v>
      </c>
      <c r="DZ154">
        <v>0.53</v>
      </c>
      <c r="EA154">
        <v>0.56999999999999995</v>
      </c>
      <c r="EB154">
        <v>0.54</v>
      </c>
      <c r="EC154">
        <v>0.45</v>
      </c>
      <c r="ED154">
        <v>0.4</v>
      </c>
      <c r="EE154">
        <v>0.49</v>
      </c>
      <c r="EF154">
        <v>0.23</v>
      </c>
      <c r="EG154">
        <v>0.02</v>
      </c>
      <c r="EH154">
        <v>0.01</v>
      </c>
      <c r="EI154">
        <v>0.02</v>
      </c>
      <c r="EJ154">
        <v>0.02</v>
      </c>
      <c r="EK154">
        <v>0.01</v>
      </c>
      <c r="EL154">
        <v>0.01</v>
      </c>
      <c r="EM154">
        <v>0.02</v>
      </c>
      <c r="EN154">
        <v>0.01</v>
      </c>
      <c r="EO154">
        <v>0.27</v>
      </c>
      <c r="EP154">
        <v>0.11</v>
      </c>
      <c r="EQ154">
        <v>6.8000000000000005E-2</v>
      </c>
      <c r="ER154">
        <v>0.05</v>
      </c>
      <c r="ES154">
        <v>5.0999999999999997E-2</v>
      </c>
      <c r="ET154">
        <v>0.08</v>
      </c>
      <c r="EU154">
        <v>0.1</v>
      </c>
      <c r="EV154">
        <v>7.0000000000000007E-2</v>
      </c>
      <c r="EW154">
        <v>0.11</v>
      </c>
      <c r="EX154">
        <v>0.23300000000000001</v>
      </c>
      <c r="EY154">
        <v>0.51</v>
      </c>
      <c r="EZ154">
        <v>0.5</v>
      </c>
      <c r="FA154">
        <v>0.45</v>
      </c>
      <c r="FB154">
        <v>0.41</v>
      </c>
      <c r="FC154">
        <v>0.49</v>
      </c>
      <c r="FD154">
        <v>0.38</v>
      </c>
      <c r="FE154">
        <v>0.43</v>
      </c>
      <c r="FF154">
        <v>0.41</v>
      </c>
      <c r="FG154">
        <v>0.18</v>
      </c>
      <c r="FH154">
        <v>0.31</v>
      </c>
      <c r="FI154">
        <v>0.38</v>
      </c>
      <c r="FJ154">
        <v>0.41</v>
      </c>
      <c r="FK154">
        <v>0.46</v>
      </c>
      <c r="FL154">
        <v>0.33</v>
      </c>
      <c r="FM154">
        <v>0.46</v>
      </c>
      <c r="FN154">
        <v>0.44</v>
      </c>
      <c r="FO154">
        <v>0.4</v>
      </c>
      <c r="FP154">
        <v>0.08</v>
      </c>
      <c r="FQ154">
        <v>0.05</v>
      </c>
      <c r="FR154">
        <v>0.05</v>
      </c>
      <c r="FS154">
        <v>7.0000000000000007E-2</v>
      </c>
      <c r="FT154">
        <v>0.05</v>
      </c>
      <c r="FU154">
        <v>0.09</v>
      </c>
      <c r="FV154">
        <v>0.06</v>
      </c>
      <c r="FW154">
        <v>0.05</v>
      </c>
      <c r="FX154">
        <v>7.0000000000000007E-2</v>
      </c>
      <c r="FY154">
        <v>2.4</v>
      </c>
      <c r="FZ154">
        <v>3.17</v>
      </c>
      <c r="GA154">
        <v>3.31</v>
      </c>
      <c r="GB154">
        <v>3.35</v>
      </c>
      <c r="GC154">
        <v>3.38</v>
      </c>
      <c r="GD154">
        <v>3.25</v>
      </c>
      <c r="GE154">
        <v>3.37</v>
      </c>
      <c r="GF154">
        <v>3.35</v>
      </c>
      <c r="GG154">
        <v>3.29</v>
      </c>
      <c r="GH154">
        <v>8.24</v>
      </c>
      <c r="GI154">
        <v>0.01</v>
      </c>
      <c r="GJ154">
        <v>0</v>
      </c>
      <c r="GK154">
        <v>0</v>
      </c>
      <c r="GL154">
        <v>0.01</v>
      </c>
      <c r="GM154">
        <v>7.0000000000000007E-2</v>
      </c>
      <c r="GN154">
        <v>0.05</v>
      </c>
      <c r="GO154">
        <v>0.1</v>
      </c>
      <c r="GP154">
        <v>0.19</v>
      </c>
      <c r="GQ154">
        <v>0.18</v>
      </c>
      <c r="GR154">
        <v>0.28999999999999998</v>
      </c>
      <c r="GS154">
        <v>0.1</v>
      </c>
      <c r="GT154">
        <v>0.32</v>
      </c>
      <c r="GU154">
        <v>0.3</v>
      </c>
      <c r="GV154">
        <v>0.22</v>
      </c>
      <c r="GW154">
        <v>0.3</v>
      </c>
      <c r="GX154">
        <v>0.26100000000000001</v>
      </c>
      <c r="GY154">
        <v>0.26</v>
      </c>
      <c r="GZ154">
        <v>0.16500000000000001</v>
      </c>
      <c r="HA154">
        <v>0.188</v>
      </c>
      <c r="HB154">
        <v>0.23</v>
      </c>
      <c r="HC154">
        <v>0.08</v>
      </c>
      <c r="HD154">
        <v>0.09</v>
      </c>
      <c r="HE154">
        <v>0.16</v>
      </c>
      <c r="HF154">
        <v>0.13</v>
      </c>
      <c r="HG154">
        <v>0.16</v>
      </c>
      <c r="HH154">
        <v>0.13</v>
      </c>
      <c r="HI154">
        <v>0.01</v>
      </c>
      <c r="HJ154">
        <v>0.01</v>
      </c>
      <c r="HK154">
        <v>0.01</v>
      </c>
      <c r="HL154">
        <v>0.02</v>
      </c>
      <c r="HM154">
        <v>0.11</v>
      </c>
      <c r="HN154">
        <v>0.03</v>
      </c>
      <c r="HO154">
        <v>0.49</v>
      </c>
      <c r="HP154">
        <v>0.39</v>
      </c>
      <c r="HQ154">
        <v>0.4</v>
      </c>
      <c r="HR154">
        <v>0.41</v>
      </c>
      <c r="HS154">
        <v>0.41</v>
      </c>
      <c r="HT154">
        <v>0.45</v>
      </c>
      <c r="HU154">
        <v>0.28999999999999998</v>
      </c>
      <c r="HV154">
        <v>0.36</v>
      </c>
      <c r="HW154">
        <v>0.36</v>
      </c>
      <c r="HX154">
        <v>0.32</v>
      </c>
      <c r="HY154">
        <v>0.24</v>
      </c>
      <c r="HZ154">
        <v>0.3</v>
      </c>
      <c r="IA154">
        <v>0.14000000000000001</v>
      </c>
      <c r="IB154">
        <v>0.14000000000000001</v>
      </c>
      <c r="IC154">
        <v>0.13</v>
      </c>
      <c r="ID154">
        <v>0.14000000000000001</v>
      </c>
      <c r="IE154">
        <v>0.14000000000000001</v>
      </c>
      <c r="IF154">
        <v>0.13100000000000001</v>
      </c>
      <c r="IG154">
        <v>3.4000000000000002E-2</v>
      </c>
      <c r="IH154">
        <v>0.03</v>
      </c>
      <c r="II154">
        <v>0.03</v>
      </c>
      <c r="IJ154">
        <v>0.03</v>
      </c>
      <c r="IK154">
        <v>2.8000000000000001E-2</v>
      </c>
      <c r="IL154">
        <v>2.3E-2</v>
      </c>
      <c r="IM154">
        <v>0.04</v>
      </c>
      <c r="IN154">
        <v>7.0000000000000007E-2</v>
      </c>
      <c r="IO154">
        <v>7.0000000000000007E-2</v>
      </c>
      <c r="IP154">
        <v>7.0000000000000007E-2</v>
      </c>
      <c r="IQ154">
        <v>7.0000000000000007E-2</v>
      </c>
      <c r="IR154">
        <v>0.06</v>
      </c>
      <c r="IS154">
        <v>0.06</v>
      </c>
      <c r="IT154">
        <v>0.62</v>
      </c>
      <c r="IU154">
        <v>0.49</v>
      </c>
      <c r="IV154">
        <v>0.03</v>
      </c>
      <c r="IW154">
        <v>0.18</v>
      </c>
      <c r="IX154">
        <v>0.45</v>
      </c>
      <c r="IY154">
        <v>0.18</v>
      </c>
      <c r="IZ154">
        <v>0.23</v>
      </c>
      <c r="JA154">
        <v>0.28000000000000003</v>
      </c>
      <c r="JB154">
        <v>0.33</v>
      </c>
      <c r="JC154">
        <v>0.34</v>
      </c>
      <c r="JD154">
        <v>7.0000000000000007E-2</v>
      </c>
      <c r="JE154">
        <v>0.12</v>
      </c>
      <c r="JF154">
        <v>0.38</v>
      </c>
      <c r="JG154">
        <v>0.26</v>
      </c>
      <c r="JH154">
        <v>0.1</v>
      </c>
      <c r="JI154">
        <v>0.06</v>
      </c>
      <c r="JJ154">
        <v>0.06</v>
      </c>
      <c r="JK154">
        <v>0.25</v>
      </c>
      <c r="JL154">
        <v>0.15</v>
      </c>
      <c r="JM154">
        <v>0.05</v>
      </c>
      <c r="JN154">
        <v>7.0000000000000007E-2</v>
      </c>
      <c r="JO154">
        <v>0.09</v>
      </c>
      <c r="JP154">
        <v>7.0000000000000007E-2</v>
      </c>
      <c r="JQ154">
        <v>0.08</v>
      </c>
      <c r="JR154">
        <v>2.5</v>
      </c>
      <c r="JS154">
        <v>1.54</v>
      </c>
      <c r="JT154">
        <v>1.73</v>
      </c>
      <c r="JU154">
        <v>2.91</v>
      </c>
      <c r="JV154">
        <v>2.4300000000000002</v>
      </c>
    </row>
    <row r="155" spans="1:282" x14ac:dyDescent="0.25">
      <c r="A155">
        <v>609716</v>
      </c>
      <c r="B155" t="s">
        <v>2220</v>
      </c>
      <c r="C155" t="s">
        <v>2219</v>
      </c>
      <c r="D155" t="s">
        <v>3997</v>
      </c>
      <c r="E155" t="s">
        <v>3998</v>
      </c>
      <c r="F155" t="s">
        <v>2221</v>
      </c>
      <c r="G155" t="s">
        <v>2222</v>
      </c>
      <c r="H155" t="s">
        <v>3999</v>
      </c>
      <c r="I155" t="s">
        <v>4000</v>
      </c>
      <c r="J155" t="s">
        <v>4001</v>
      </c>
      <c r="K155" t="s">
        <v>4002</v>
      </c>
      <c r="L155" t="s">
        <v>546</v>
      </c>
      <c r="M155" t="s">
        <v>3399</v>
      </c>
      <c r="N155" t="s">
        <v>3908</v>
      </c>
      <c r="O155" t="s">
        <v>535</v>
      </c>
      <c r="P155">
        <v>1022</v>
      </c>
      <c r="Q155" t="s">
        <v>541</v>
      </c>
      <c r="R155" t="s">
        <v>3417</v>
      </c>
      <c r="S155" t="s">
        <v>6521</v>
      </c>
      <c r="T155">
        <v>29</v>
      </c>
      <c r="U155">
        <v>1410</v>
      </c>
      <c r="V155" t="s">
        <v>651</v>
      </c>
      <c r="W155">
        <v>371</v>
      </c>
      <c r="X155">
        <v>1010</v>
      </c>
      <c r="Y155">
        <v>37</v>
      </c>
      <c r="Z155" s="5" t="s">
        <v>687</v>
      </c>
      <c r="AA155" t="s">
        <v>535</v>
      </c>
      <c r="AB155" t="s">
        <v>564</v>
      </c>
      <c r="AC155" t="s">
        <v>555</v>
      </c>
      <c r="AD155" t="s">
        <v>555</v>
      </c>
      <c r="AE155">
        <v>41.9</v>
      </c>
      <c r="AF155">
        <v>33.700000000000003</v>
      </c>
      <c r="AG155">
        <v>36.9</v>
      </c>
      <c r="AH155">
        <v>3.7</v>
      </c>
      <c r="AI155" t="s">
        <v>3410</v>
      </c>
      <c r="AJ155">
        <v>303</v>
      </c>
      <c r="AK155">
        <v>11</v>
      </c>
      <c r="AL155">
        <v>14</v>
      </c>
      <c r="AN155">
        <v>277</v>
      </c>
      <c r="AO155">
        <v>1</v>
      </c>
      <c r="AQ155">
        <v>3</v>
      </c>
      <c r="AS155">
        <v>303</v>
      </c>
      <c r="AT155">
        <v>0.02</v>
      </c>
      <c r="AU155">
        <v>0.01</v>
      </c>
      <c r="AV155">
        <v>0.05</v>
      </c>
      <c r="AW155">
        <v>0.04</v>
      </c>
      <c r="AX155">
        <v>0.04</v>
      </c>
      <c r="AY155">
        <v>0.09</v>
      </c>
      <c r="AZ155">
        <v>0.11</v>
      </c>
      <c r="BA155">
        <v>7.9000000000000001E-2</v>
      </c>
      <c r="BB155">
        <v>0.11</v>
      </c>
      <c r="BC155">
        <v>0.05</v>
      </c>
      <c r="BD155">
        <v>0.16</v>
      </c>
      <c r="BE155">
        <v>0.28000000000000003</v>
      </c>
      <c r="BF155">
        <v>0.45</v>
      </c>
      <c r="BG155">
        <v>0.4</v>
      </c>
      <c r="BH155">
        <v>0.42</v>
      </c>
      <c r="BI155">
        <v>0.35</v>
      </c>
      <c r="BJ155">
        <v>0.42</v>
      </c>
      <c r="BK155">
        <v>0.32</v>
      </c>
      <c r="BL155">
        <v>0.01</v>
      </c>
      <c r="BM155">
        <v>0</v>
      </c>
      <c r="BN155">
        <v>0.02</v>
      </c>
      <c r="BO155">
        <v>0.01</v>
      </c>
      <c r="BP155">
        <v>0.02</v>
      </c>
      <c r="BQ155">
        <v>0.01</v>
      </c>
      <c r="BR155">
        <v>0.41</v>
      </c>
      <c r="BS155">
        <v>0.5</v>
      </c>
      <c r="BT155">
        <v>0.41</v>
      </c>
      <c r="BU155">
        <v>0.54</v>
      </c>
      <c r="BV155">
        <v>0.36</v>
      </c>
      <c r="BW155">
        <v>0.28999999999999998</v>
      </c>
      <c r="BX155">
        <v>3.25</v>
      </c>
      <c r="BY155">
        <v>3.4</v>
      </c>
      <c r="BZ155">
        <v>3.21</v>
      </c>
      <c r="CA155">
        <v>3.41</v>
      </c>
      <c r="CB155">
        <v>3.12</v>
      </c>
      <c r="CC155">
        <v>2.82</v>
      </c>
      <c r="CD155">
        <v>0.02</v>
      </c>
      <c r="CE155">
        <v>0.01</v>
      </c>
      <c r="CF155">
        <v>2.3E-2</v>
      </c>
      <c r="CG155">
        <v>2.5999999999999999E-2</v>
      </c>
      <c r="CH155">
        <v>0.01</v>
      </c>
      <c r="CI155">
        <v>0.02</v>
      </c>
      <c r="CJ155">
        <v>0.12</v>
      </c>
      <c r="CK155">
        <v>0.17</v>
      </c>
      <c r="CL155">
        <v>0.13</v>
      </c>
      <c r="CM155">
        <v>0.06</v>
      </c>
      <c r="CN155">
        <v>7.0000000000000007E-2</v>
      </c>
      <c r="CO155">
        <v>0.09</v>
      </c>
      <c r="CP155">
        <v>0.13</v>
      </c>
      <c r="CQ155">
        <v>0.08</v>
      </c>
      <c r="CR155">
        <v>0.11</v>
      </c>
      <c r="CS155">
        <v>0.19</v>
      </c>
      <c r="CT155">
        <v>0.22</v>
      </c>
      <c r="CU155">
        <v>0.18</v>
      </c>
      <c r="CV155">
        <v>3.5</v>
      </c>
      <c r="CW155">
        <v>3.49</v>
      </c>
      <c r="CX155">
        <v>3.34</v>
      </c>
      <c r="CY155">
        <v>3.26</v>
      </c>
      <c r="CZ155">
        <v>3.37</v>
      </c>
      <c r="DA155">
        <v>3.3</v>
      </c>
      <c r="DB155">
        <v>2.94</v>
      </c>
      <c r="DC155">
        <v>2.77</v>
      </c>
      <c r="DD155">
        <v>2.92</v>
      </c>
      <c r="DE155">
        <v>0.31</v>
      </c>
      <c r="DF155">
        <v>0.34</v>
      </c>
      <c r="DG155">
        <v>0.4</v>
      </c>
      <c r="DH155">
        <v>0.39</v>
      </c>
      <c r="DI155">
        <v>0.42</v>
      </c>
      <c r="DJ155">
        <v>0.41</v>
      </c>
      <c r="DK155">
        <v>0.32</v>
      </c>
      <c r="DL155">
        <v>0.26</v>
      </c>
      <c r="DM155">
        <v>0.28999999999999998</v>
      </c>
      <c r="DN155">
        <v>0.02</v>
      </c>
      <c r="DO155">
        <v>0.02</v>
      </c>
      <c r="DP155">
        <v>0.02</v>
      </c>
      <c r="DQ155">
        <v>0.01</v>
      </c>
      <c r="DR155">
        <v>0.01</v>
      </c>
      <c r="DS155">
        <v>0.02</v>
      </c>
      <c r="DT155">
        <v>0.02</v>
      </c>
      <c r="DU155">
        <v>0.02</v>
      </c>
      <c r="DV155">
        <v>0.03</v>
      </c>
      <c r="DW155">
        <v>0.59</v>
      </c>
      <c r="DX155">
        <v>0.56999999999999995</v>
      </c>
      <c r="DY155">
        <v>0.47</v>
      </c>
      <c r="DZ155">
        <v>0.44</v>
      </c>
      <c r="EA155">
        <v>0.47</v>
      </c>
      <c r="EB155">
        <v>0.44</v>
      </c>
      <c r="EC155">
        <v>0.36</v>
      </c>
      <c r="ED155">
        <v>0.33</v>
      </c>
      <c r="EE155">
        <v>0.37</v>
      </c>
      <c r="EF155">
        <v>0.2</v>
      </c>
      <c r="EG155">
        <v>0.04</v>
      </c>
      <c r="EH155">
        <v>0.04</v>
      </c>
      <c r="EI155">
        <v>0.03</v>
      </c>
      <c r="EJ155">
        <v>0.01</v>
      </c>
      <c r="EK155">
        <v>0.03</v>
      </c>
      <c r="EL155">
        <v>0.05</v>
      </c>
      <c r="EM155">
        <v>0.02</v>
      </c>
      <c r="EN155">
        <v>7.0000000000000007E-2</v>
      </c>
      <c r="EO155">
        <v>0.33</v>
      </c>
      <c r="EP155">
        <v>0.19</v>
      </c>
      <c r="EQ155">
        <v>0.16800000000000001</v>
      </c>
      <c r="ER155">
        <v>0.17</v>
      </c>
      <c r="ES155">
        <v>9.1999999999999998E-2</v>
      </c>
      <c r="ET155">
        <v>0.17</v>
      </c>
      <c r="EU155">
        <v>0.15</v>
      </c>
      <c r="EV155">
        <v>0.15</v>
      </c>
      <c r="EW155">
        <v>0.24</v>
      </c>
      <c r="EX155">
        <v>0.23799999999999999</v>
      </c>
      <c r="EY155">
        <v>0.42</v>
      </c>
      <c r="EZ155">
        <v>0.45</v>
      </c>
      <c r="FA155">
        <v>0.42</v>
      </c>
      <c r="FB155">
        <v>0.41</v>
      </c>
      <c r="FC155">
        <v>0.44</v>
      </c>
      <c r="FD155">
        <v>0.41</v>
      </c>
      <c r="FE155">
        <v>0.44</v>
      </c>
      <c r="FF155">
        <v>0.41</v>
      </c>
      <c r="FG155">
        <v>0.17</v>
      </c>
      <c r="FH155">
        <v>0.32</v>
      </c>
      <c r="FI155">
        <v>0.33</v>
      </c>
      <c r="FJ155">
        <v>0.38</v>
      </c>
      <c r="FK155">
        <v>0.47</v>
      </c>
      <c r="FL155">
        <v>0.33</v>
      </c>
      <c r="FM155">
        <v>0.37</v>
      </c>
      <c r="FN155">
        <v>0.37</v>
      </c>
      <c r="FO155">
        <v>0.26</v>
      </c>
      <c r="FP155">
        <v>0.05</v>
      </c>
      <c r="FQ155">
        <v>0.03</v>
      </c>
      <c r="FR155">
        <v>0.02</v>
      </c>
      <c r="FS155">
        <v>0.01</v>
      </c>
      <c r="FT155">
        <v>0.02</v>
      </c>
      <c r="FU155">
        <v>0.03</v>
      </c>
      <c r="FV155">
        <v>0.03</v>
      </c>
      <c r="FW155">
        <v>0.02</v>
      </c>
      <c r="FX155">
        <v>0.02</v>
      </c>
      <c r="FY155">
        <v>2.4</v>
      </c>
      <c r="FZ155">
        <v>3.06</v>
      </c>
      <c r="GA155">
        <v>3.09</v>
      </c>
      <c r="GB155">
        <v>3.16</v>
      </c>
      <c r="GC155">
        <v>3.36</v>
      </c>
      <c r="GD155">
        <v>3.09</v>
      </c>
      <c r="GE155">
        <v>3.12</v>
      </c>
      <c r="GF155">
        <v>3.19</v>
      </c>
      <c r="GG155">
        <v>2.88</v>
      </c>
      <c r="GH155">
        <v>6.77</v>
      </c>
      <c r="GI155">
        <v>0.03</v>
      </c>
      <c r="GJ155">
        <v>4.2999999999999997E-2</v>
      </c>
      <c r="GK155">
        <v>3.3000000000000002E-2</v>
      </c>
      <c r="GL155">
        <v>0.05</v>
      </c>
      <c r="GM155">
        <v>0.14000000000000001</v>
      </c>
      <c r="GN155">
        <v>0.1</v>
      </c>
      <c r="GO155">
        <v>0.11</v>
      </c>
      <c r="GP155">
        <v>0.15</v>
      </c>
      <c r="GQ155">
        <v>0.14000000000000001</v>
      </c>
      <c r="GR155">
        <v>0.15</v>
      </c>
      <c r="GS155">
        <v>7.0000000000000007E-2</v>
      </c>
      <c r="GT155">
        <v>0.41</v>
      </c>
      <c r="GU155">
        <v>0.43</v>
      </c>
      <c r="GV155">
        <v>0.23</v>
      </c>
      <c r="GW155">
        <v>0.2</v>
      </c>
      <c r="GX155">
        <v>0.16800000000000001</v>
      </c>
      <c r="GY155">
        <v>0.21</v>
      </c>
      <c r="GZ155">
        <v>0.11600000000000001</v>
      </c>
      <c r="HA155">
        <v>8.3000000000000004E-2</v>
      </c>
      <c r="HB155">
        <v>0.23</v>
      </c>
      <c r="HC155">
        <v>0.09</v>
      </c>
      <c r="HD155">
        <v>0.12</v>
      </c>
      <c r="HE155">
        <v>0.23</v>
      </c>
      <c r="HF155">
        <v>0.18</v>
      </c>
      <c r="HG155">
        <v>0.2</v>
      </c>
      <c r="HH155">
        <v>0.1</v>
      </c>
      <c r="HI155">
        <v>0.03</v>
      </c>
      <c r="HJ155">
        <v>0.04</v>
      </c>
      <c r="HK155">
        <v>0.03</v>
      </c>
      <c r="HL155">
        <v>0.04</v>
      </c>
      <c r="HM155">
        <v>0.17</v>
      </c>
      <c r="HN155">
        <v>7.0000000000000007E-2</v>
      </c>
      <c r="HO155">
        <v>0.46</v>
      </c>
      <c r="HP155">
        <v>0.39</v>
      </c>
      <c r="HQ155">
        <v>0.41</v>
      </c>
      <c r="HR155">
        <v>0.36</v>
      </c>
      <c r="HS155">
        <v>0.35</v>
      </c>
      <c r="HT155">
        <v>0.44</v>
      </c>
      <c r="HU155">
        <v>0.23</v>
      </c>
      <c r="HV155">
        <v>0.3</v>
      </c>
      <c r="HW155">
        <v>0.32</v>
      </c>
      <c r="HX155">
        <v>0.35</v>
      </c>
      <c r="HY155">
        <v>0.22</v>
      </c>
      <c r="HZ155">
        <v>0.31</v>
      </c>
      <c r="IA155">
        <v>0.23</v>
      </c>
      <c r="IB155">
        <v>0.22</v>
      </c>
      <c r="IC155">
        <v>0.17</v>
      </c>
      <c r="ID155">
        <v>0.19</v>
      </c>
      <c r="IE155">
        <v>0.19</v>
      </c>
      <c r="IF155">
        <v>0.11899999999999999</v>
      </c>
      <c r="IG155">
        <v>1.7000000000000001E-2</v>
      </c>
      <c r="IH155">
        <v>0.02</v>
      </c>
      <c r="II155">
        <v>0.02</v>
      </c>
      <c r="IJ155">
        <v>0.03</v>
      </c>
      <c r="IK155">
        <v>0.03</v>
      </c>
      <c r="IL155">
        <v>2.3E-2</v>
      </c>
      <c r="IM155">
        <v>0.03</v>
      </c>
      <c r="IN155">
        <v>0.04</v>
      </c>
      <c r="IO155">
        <v>0.04</v>
      </c>
      <c r="IP155">
        <v>0.03</v>
      </c>
      <c r="IQ155">
        <v>0.05</v>
      </c>
      <c r="IR155">
        <v>0.04</v>
      </c>
      <c r="IS155">
        <v>0.15</v>
      </c>
      <c r="IT155">
        <v>0.76</v>
      </c>
      <c r="IU155">
        <v>0.68</v>
      </c>
      <c r="IV155">
        <v>7.0000000000000007E-2</v>
      </c>
      <c r="IW155">
        <v>0.33</v>
      </c>
      <c r="IX155">
        <v>0.5</v>
      </c>
      <c r="IY155">
        <v>0.14000000000000001</v>
      </c>
      <c r="IZ155">
        <v>0.19</v>
      </c>
      <c r="JA155">
        <v>0.35</v>
      </c>
      <c r="JB155">
        <v>0.4</v>
      </c>
      <c r="JC155">
        <v>0.2</v>
      </c>
      <c r="JD155">
        <v>0.03</v>
      </c>
      <c r="JE155">
        <v>0.06</v>
      </c>
      <c r="JF155">
        <v>0.28999999999999998</v>
      </c>
      <c r="JG155">
        <v>0.12</v>
      </c>
      <c r="JH155">
        <v>0.12</v>
      </c>
      <c r="JI155">
        <v>0.04</v>
      </c>
      <c r="JJ155">
        <v>0.04</v>
      </c>
      <c r="JK155">
        <v>0.26</v>
      </c>
      <c r="JL155">
        <v>0.12</v>
      </c>
      <c r="JM155">
        <v>0.03</v>
      </c>
      <c r="JN155">
        <v>0.03</v>
      </c>
      <c r="JO155">
        <v>0.04</v>
      </c>
      <c r="JP155">
        <v>0.02</v>
      </c>
      <c r="JQ155">
        <v>0.03</v>
      </c>
      <c r="JR155">
        <v>2.31</v>
      </c>
      <c r="JS155">
        <v>1.35</v>
      </c>
      <c r="JT155">
        <v>1.43</v>
      </c>
      <c r="JU155">
        <v>2.76</v>
      </c>
      <c r="JV155">
        <v>2.02</v>
      </c>
    </row>
    <row r="156" spans="1:282" x14ac:dyDescent="0.25">
      <c r="A156">
        <v>609718</v>
      </c>
      <c r="B156" t="s">
        <v>326</v>
      </c>
      <c r="C156" t="s">
        <v>2224</v>
      </c>
      <c r="D156" t="s">
        <v>4003</v>
      </c>
      <c r="E156" t="s">
        <v>4004</v>
      </c>
      <c r="F156" t="s">
        <v>681</v>
      </c>
      <c r="G156" t="s">
        <v>682</v>
      </c>
      <c r="H156" t="s">
        <v>683</v>
      </c>
      <c r="I156" t="s">
        <v>4005</v>
      </c>
      <c r="J156" t="s">
        <v>4006</v>
      </c>
      <c r="K156" t="s">
        <v>4007</v>
      </c>
      <c r="L156" t="s">
        <v>546</v>
      </c>
      <c r="M156" t="s">
        <v>3399</v>
      </c>
      <c r="N156" t="s">
        <v>3908</v>
      </c>
      <c r="O156" t="s">
        <v>535</v>
      </c>
      <c r="P156">
        <v>1454</v>
      </c>
      <c r="Q156" t="s">
        <v>530</v>
      </c>
      <c r="R156" t="s">
        <v>540</v>
      </c>
      <c r="S156" t="s">
        <v>540</v>
      </c>
      <c r="T156">
        <v>44</v>
      </c>
      <c r="U156">
        <v>1420</v>
      </c>
      <c r="V156" t="s">
        <v>651</v>
      </c>
      <c r="W156">
        <v>4</v>
      </c>
      <c r="X156">
        <v>1432</v>
      </c>
      <c r="Y156">
        <v>0</v>
      </c>
      <c r="Z156" s="5" t="s">
        <v>3409</v>
      </c>
      <c r="AA156" t="s">
        <v>535</v>
      </c>
      <c r="AB156" t="s">
        <v>564</v>
      </c>
      <c r="AC156" t="s">
        <v>576</v>
      </c>
      <c r="AD156" t="s">
        <v>564</v>
      </c>
      <c r="AE156">
        <v>41.8</v>
      </c>
      <c r="AF156">
        <v>9.1999999999999993</v>
      </c>
      <c r="AG156">
        <v>44.5</v>
      </c>
      <c r="AH156">
        <v>0</v>
      </c>
      <c r="AI156" t="s">
        <v>3410</v>
      </c>
      <c r="AJ156">
        <v>4</v>
      </c>
      <c r="AK156">
        <v>3</v>
      </c>
      <c r="AN156">
        <v>1</v>
      </c>
      <c r="AS156">
        <v>4</v>
      </c>
      <c r="AT156">
        <v>0.25</v>
      </c>
      <c r="AU156">
        <v>0.25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0.5</v>
      </c>
      <c r="BC156">
        <v>0.25</v>
      </c>
      <c r="BD156">
        <v>0.25</v>
      </c>
      <c r="BE156">
        <v>0.25</v>
      </c>
      <c r="BF156">
        <v>0.25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0.5</v>
      </c>
      <c r="BS156">
        <v>0.75</v>
      </c>
      <c r="BT156">
        <v>0.5</v>
      </c>
      <c r="BU156">
        <v>0.75</v>
      </c>
      <c r="BV156">
        <v>0.75</v>
      </c>
      <c r="BW156">
        <v>0.75</v>
      </c>
      <c r="BX156">
        <v>3</v>
      </c>
      <c r="BY156">
        <v>3.25</v>
      </c>
      <c r="BZ156">
        <v>3</v>
      </c>
      <c r="CA156">
        <v>3.5</v>
      </c>
      <c r="CB156">
        <v>3.5</v>
      </c>
      <c r="CC156">
        <v>3.5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0.5</v>
      </c>
      <c r="CL156">
        <v>0.25</v>
      </c>
      <c r="CM156">
        <v>0.25</v>
      </c>
      <c r="CN156">
        <v>0.25</v>
      </c>
      <c r="CO156">
        <v>0.25</v>
      </c>
      <c r="CP156">
        <v>0.25</v>
      </c>
      <c r="CQ156">
        <v>0.25</v>
      </c>
      <c r="CR156">
        <v>0.25</v>
      </c>
      <c r="CS156">
        <v>0.5</v>
      </c>
      <c r="CT156">
        <v>0.25</v>
      </c>
      <c r="CU156">
        <v>0.25</v>
      </c>
      <c r="CV156">
        <v>3.25</v>
      </c>
      <c r="CW156">
        <v>3.25</v>
      </c>
      <c r="CX156">
        <v>3.25</v>
      </c>
      <c r="CY156">
        <v>3.25</v>
      </c>
      <c r="CZ156">
        <v>3.25</v>
      </c>
      <c r="DA156">
        <v>3.5</v>
      </c>
      <c r="DB156">
        <v>3</v>
      </c>
      <c r="DC156">
        <v>2</v>
      </c>
      <c r="DD156">
        <v>2.75</v>
      </c>
      <c r="DE156">
        <v>0.25</v>
      </c>
      <c r="DF156">
        <v>0.25</v>
      </c>
      <c r="DG156">
        <v>0.25</v>
      </c>
      <c r="DH156">
        <v>0.25</v>
      </c>
      <c r="DI156">
        <v>0.25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0.5</v>
      </c>
      <c r="DX156">
        <v>0.5</v>
      </c>
      <c r="DY156">
        <v>0.5</v>
      </c>
      <c r="DZ156">
        <v>0.5</v>
      </c>
      <c r="EA156">
        <v>0.5</v>
      </c>
      <c r="EB156">
        <v>0.75</v>
      </c>
      <c r="EC156">
        <v>0.5</v>
      </c>
      <c r="ED156">
        <v>0.25</v>
      </c>
      <c r="EE156">
        <v>0.5</v>
      </c>
      <c r="EF156">
        <v>0.5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0.5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0.25</v>
      </c>
      <c r="EV156">
        <v>0</v>
      </c>
      <c r="EW156">
        <v>0</v>
      </c>
      <c r="EX156">
        <v>0</v>
      </c>
      <c r="EY156">
        <v>0.75</v>
      </c>
      <c r="EZ156">
        <v>0.75</v>
      </c>
      <c r="FA156">
        <v>0.5</v>
      </c>
      <c r="FB156">
        <v>0.5</v>
      </c>
      <c r="FC156">
        <v>0.5</v>
      </c>
      <c r="FD156">
        <v>0.5</v>
      </c>
      <c r="FE156">
        <v>0.5</v>
      </c>
      <c r="FF156">
        <v>0.5</v>
      </c>
      <c r="FG156">
        <v>0</v>
      </c>
      <c r="FH156">
        <v>0.25</v>
      </c>
      <c r="FI156">
        <v>0.25</v>
      </c>
      <c r="FJ156">
        <v>0.5</v>
      </c>
      <c r="FK156">
        <v>0.5</v>
      </c>
      <c r="FL156">
        <v>0.5</v>
      </c>
      <c r="FM156">
        <v>0.25</v>
      </c>
      <c r="FN156">
        <v>0.5</v>
      </c>
      <c r="FO156">
        <v>0.5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1.5</v>
      </c>
      <c r="FZ156">
        <v>3.25</v>
      </c>
      <c r="GA156">
        <v>3.25</v>
      </c>
      <c r="GB156">
        <v>3.5</v>
      </c>
      <c r="GC156">
        <v>3.5</v>
      </c>
      <c r="GD156">
        <v>3.5</v>
      </c>
      <c r="GE156">
        <v>3</v>
      </c>
      <c r="GF156">
        <v>3.5</v>
      </c>
      <c r="GG156">
        <v>3.5</v>
      </c>
      <c r="GH156">
        <v>7.75</v>
      </c>
      <c r="GI156">
        <v>0</v>
      </c>
      <c r="GJ156">
        <v>0</v>
      </c>
      <c r="GK156">
        <v>0</v>
      </c>
      <c r="GL156">
        <v>0</v>
      </c>
      <c r="GM156">
        <v>0.25</v>
      </c>
      <c r="GN156">
        <v>0</v>
      </c>
      <c r="GO156">
        <v>0.25</v>
      </c>
      <c r="GP156">
        <v>0</v>
      </c>
      <c r="GQ156">
        <v>0.25</v>
      </c>
      <c r="GR156">
        <v>0.25</v>
      </c>
      <c r="GS156">
        <v>0</v>
      </c>
      <c r="GT156">
        <v>0.75</v>
      </c>
      <c r="GU156">
        <v>1</v>
      </c>
      <c r="GV156">
        <v>0</v>
      </c>
      <c r="GW156">
        <v>0.25</v>
      </c>
      <c r="GX156">
        <v>0</v>
      </c>
      <c r="GY156">
        <v>0.25</v>
      </c>
      <c r="GZ156">
        <v>0</v>
      </c>
      <c r="HA156">
        <v>0</v>
      </c>
      <c r="HB156">
        <v>0.5</v>
      </c>
      <c r="HC156">
        <v>0</v>
      </c>
      <c r="HD156">
        <v>0</v>
      </c>
      <c r="HE156">
        <v>0.25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0.5</v>
      </c>
      <c r="HN156">
        <v>0</v>
      </c>
      <c r="HO156">
        <v>0.5</v>
      </c>
      <c r="HP156">
        <v>0.5</v>
      </c>
      <c r="HQ156">
        <v>0.5</v>
      </c>
      <c r="HR156">
        <v>0.5</v>
      </c>
      <c r="HS156">
        <v>0.25</v>
      </c>
      <c r="HT156">
        <v>0.25</v>
      </c>
      <c r="HU156">
        <v>0.25</v>
      </c>
      <c r="HV156">
        <v>0.5</v>
      </c>
      <c r="HW156">
        <v>0.5</v>
      </c>
      <c r="HX156">
        <v>0.5</v>
      </c>
      <c r="HY156">
        <v>0</v>
      </c>
      <c r="HZ156">
        <v>0.75</v>
      </c>
      <c r="IA156">
        <v>0.25</v>
      </c>
      <c r="IB156">
        <v>0</v>
      </c>
      <c r="IC156">
        <v>0</v>
      </c>
      <c r="ID156">
        <v>0</v>
      </c>
      <c r="IE156">
        <v>0.25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0.25</v>
      </c>
      <c r="IT156">
        <v>1</v>
      </c>
      <c r="IU156">
        <v>1</v>
      </c>
      <c r="IV156">
        <v>0</v>
      </c>
      <c r="IW156">
        <v>0.75</v>
      </c>
      <c r="IX156">
        <v>0.5</v>
      </c>
      <c r="IY156">
        <v>0</v>
      </c>
      <c r="IZ156">
        <v>0</v>
      </c>
      <c r="JA156">
        <v>0.25</v>
      </c>
      <c r="JB156">
        <v>0</v>
      </c>
      <c r="JC156">
        <v>0.25</v>
      </c>
      <c r="JD156">
        <v>0</v>
      </c>
      <c r="JE156">
        <v>0</v>
      </c>
      <c r="JF156">
        <v>0.75</v>
      </c>
      <c r="JG156">
        <v>0.25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2</v>
      </c>
      <c r="JS156">
        <v>1</v>
      </c>
      <c r="JT156">
        <v>1</v>
      </c>
      <c r="JU156">
        <v>2.75</v>
      </c>
      <c r="JV156">
        <v>1.5</v>
      </c>
    </row>
    <row r="157" spans="1:282" x14ac:dyDescent="0.25">
      <c r="A157">
        <v>609719</v>
      </c>
      <c r="B157" t="s">
        <v>2226</v>
      </c>
      <c r="C157" t="s">
        <v>2225</v>
      </c>
      <c r="D157" t="s">
        <v>4008</v>
      </c>
      <c r="E157" t="s">
        <v>4009</v>
      </c>
      <c r="F157" t="s">
        <v>2227</v>
      </c>
      <c r="G157" t="s">
        <v>2228</v>
      </c>
      <c r="H157" t="s">
        <v>2229</v>
      </c>
      <c r="I157" t="s">
        <v>4010</v>
      </c>
      <c r="J157" t="s">
        <v>4011</v>
      </c>
      <c r="K157" t="s">
        <v>4012</v>
      </c>
      <c r="L157" t="s">
        <v>546</v>
      </c>
      <c r="M157" t="s">
        <v>3399</v>
      </c>
      <c r="N157" t="s">
        <v>3908</v>
      </c>
      <c r="O157" t="s">
        <v>535</v>
      </c>
      <c r="P157">
        <v>1540</v>
      </c>
      <c r="Q157" t="s">
        <v>541</v>
      </c>
      <c r="R157" t="s">
        <v>3417</v>
      </c>
      <c r="S157" t="s">
        <v>6521</v>
      </c>
      <c r="T157">
        <v>33</v>
      </c>
      <c r="U157">
        <v>1430</v>
      </c>
      <c r="V157" t="s">
        <v>651</v>
      </c>
      <c r="W157">
        <v>7</v>
      </c>
      <c r="X157">
        <v>1523</v>
      </c>
      <c r="Y157">
        <v>0</v>
      </c>
      <c r="Z157" s="5" t="s">
        <v>3409</v>
      </c>
      <c r="AA157" t="s">
        <v>535</v>
      </c>
      <c r="AB157" t="s">
        <v>555</v>
      </c>
      <c r="AC157" t="s">
        <v>564</v>
      </c>
      <c r="AD157" t="s">
        <v>555</v>
      </c>
      <c r="AE157">
        <v>33.1</v>
      </c>
      <c r="AF157">
        <v>52.2</v>
      </c>
      <c r="AG157">
        <v>27.1</v>
      </c>
      <c r="AH157">
        <v>0</v>
      </c>
      <c r="AI157" t="s">
        <v>3410</v>
      </c>
      <c r="AJ157">
        <v>7</v>
      </c>
      <c r="AK157">
        <v>2</v>
      </c>
      <c r="AL157">
        <v>1</v>
      </c>
      <c r="AM157">
        <v>1</v>
      </c>
      <c r="AN157">
        <v>2</v>
      </c>
      <c r="AR157">
        <v>1</v>
      </c>
      <c r="AS157">
        <v>7</v>
      </c>
      <c r="AT157">
        <v>0</v>
      </c>
      <c r="AU157">
        <v>0</v>
      </c>
      <c r="AV157">
        <v>0</v>
      </c>
      <c r="AW157">
        <v>0.14000000000000001</v>
      </c>
      <c r="AX157">
        <v>0</v>
      </c>
      <c r="AY157">
        <v>0.28999999999999998</v>
      </c>
      <c r="AZ157">
        <v>0</v>
      </c>
      <c r="BA157">
        <v>0</v>
      </c>
      <c r="BB157">
        <v>0</v>
      </c>
      <c r="BC157">
        <v>0</v>
      </c>
      <c r="BD157">
        <v>0.43</v>
      </c>
      <c r="BE157">
        <v>0.28999999999999998</v>
      </c>
      <c r="BF157">
        <v>0.28999999999999998</v>
      </c>
      <c r="BG157">
        <v>0.43</v>
      </c>
      <c r="BH157">
        <v>0.43</v>
      </c>
      <c r="BI157">
        <v>0.43</v>
      </c>
      <c r="BJ157">
        <v>0.43</v>
      </c>
      <c r="BK157">
        <v>0.28999999999999998</v>
      </c>
      <c r="BL157">
        <v>0.14000000000000001</v>
      </c>
      <c r="BM157">
        <v>0.14000000000000001</v>
      </c>
      <c r="BN157">
        <v>0.14000000000000001</v>
      </c>
      <c r="BO157">
        <v>0</v>
      </c>
      <c r="BP157">
        <v>0</v>
      </c>
      <c r="BQ157">
        <v>0</v>
      </c>
      <c r="BR157">
        <v>0.56999999999999995</v>
      </c>
      <c r="BS157">
        <v>0.43</v>
      </c>
      <c r="BT157">
        <v>0.43</v>
      </c>
      <c r="BU157">
        <v>0.43</v>
      </c>
      <c r="BV157">
        <v>0.14000000000000001</v>
      </c>
      <c r="BW157">
        <v>0.14000000000000001</v>
      </c>
      <c r="BX157">
        <v>3.67</v>
      </c>
      <c r="BY157">
        <v>3.5</v>
      </c>
      <c r="BZ157">
        <v>3.5</v>
      </c>
      <c r="CA157">
        <v>3.14</v>
      </c>
      <c r="CB157">
        <v>2.71</v>
      </c>
      <c r="CC157">
        <v>2.29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0.14000000000000001</v>
      </c>
      <c r="CL157">
        <v>0.14000000000000001</v>
      </c>
      <c r="CM157">
        <v>0</v>
      </c>
      <c r="CN157">
        <v>0</v>
      </c>
      <c r="CO157">
        <v>0</v>
      </c>
      <c r="CP157">
        <v>0.14000000000000001</v>
      </c>
      <c r="CQ157">
        <v>0</v>
      </c>
      <c r="CR157">
        <v>0.14000000000000001</v>
      </c>
      <c r="CS157">
        <v>0.28999999999999998</v>
      </c>
      <c r="CT157">
        <v>0.14000000000000001</v>
      </c>
      <c r="CU157">
        <v>0.28999999999999998</v>
      </c>
      <c r="CV157">
        <v>3.83</v>
      </c>
      <c r="CW157">
        <v>3.57</v>
      </c>
      <c r="CX157">
        <v>3.71</v>
      </c>
      <c r="CY157">
        <v>3.71</v>
      </c>
      <c r="CZ157">
        <v>3.57</v>
      </c>
      <c r="DA157">
        <v>3.43</v>
      </c>
      <c r="DB157">
        <v>3.29</v>
      </c>
      <c r="DC157">
        <v>3</v>
      </c>
      <c r="DD157">
        <v>3</v>
      </c>
      <c r="DE157">
        <v>0.14000000000000001</v>
      </c>
      <c r="DF157">
        <v>0.43</v>
      </c>
      <c r="DG157">
        <v>0.28999999999999998</v>
      </c>
      <c r="DH157">
        <v>0</v>
      </c>
      <c r="DI157">
        <v>0.43</v>
      </c>
      <c r="DJ157">
        <v>0.28999999999999998</v>
      </c>
      <c r="DK157">
        <v>0.14000000000000001</v>
      </c>
      <c r="DL157">
        <v>0.28999999999999998</v>
      </c>
      <c r="DM157">
        <v>0</v>
      </c>
      <c r="DN157">
        <v>0.14000000000000001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0.71</v>
      </c>
      <c r="DX157">
        <v>0.56999999999999995</v>
      </c>
      <c r="DY157">
        <v>0.71</v>
      </c>
      <c r="DZ157">
        <v>0.86</v>
      </c>
      <c r="EA157">
        <v>0.56999999999999995</v>
      </c>
      <c r="EB157">
        <v>0.56999999999999995</v>
      </c>
      <c r="EC157">
        <v>0.56999999999999995</v>
      </c>
      <c r="ED157">
        <v>0.43</v>
      </c>
      <c r="EE157">
        <v>0.56999999999999995</v>
      </c>
      <c r="EF157">
        <v>0.14000000000000001</v>
      </c>
      <c r="EG157">
        <v>0.14000000000000001</v>
      </c>
      <c r="EH157">
        <v>0.14000000000000001</v>
      </c>
      <c r="EI157">
        <v>0</v>
      </c>
      <c r="EJ157">
        <v>0</v>
      </c>
      <c r="EK157">
        <v>0</v>
      </c>
      <c r="EL157">
        <v>0.14000000000000001</v>
      </c>
      <c r="EM157">
        <v>0</v>
      </c>
      <c r="EN157">
        <v>0.14000000000000001</v>
      </c>
      <c r="EO157">
        <v>0.28999999999999998</v>
      </c>
      <c r="EP157">
        <v>0.14000000000000001</v>
      </c>
      <c r="EQ157">
        <v>0.14299999999999999</v>
      </c>
      <c r="ER157">
        <v>0.14000000000000001</v>
      </c>
      <c r="ES157">
        <v>0.14299999999999999</v>
      </c>
      <c r="ET157">
        <v>0.14000000000000001</v>
      </c>
      <c r="EU157">
        <v>0.14000000000000001</v>
      </c>
      <c r="EV157">
        <v>0.14000000000000001</v>
      </c>
      <c r="EW157">
        <v>0.14000000000000001</v>
      </c>
      <c r="EX157">
        <v>0</v>
      </c>
      <c r="EY157">
        <v>0.43</v>
      </c>
      <c r="EZ157">
        <v>0.28999999999999998</v>
      </c>
      <c r="FA157">
        <v>0.43</v>
      </c>
      <c r="FB157">
        <v>0.43</v>
      </c>
      <c r="FC157">
        <v>0.43</v>
      </c>
      <c r="FD157">
        <v>0.28999999999999998</v>
      </c>
      <c r="FE157">
        <v>0.43</v>
      </c>
      <c r="FF157">
        <v>0.28999999999999998</v>
      </c>
      <c r="FG157">
        <v>0.28999999999999998</v>
      </c>
      <c r="FH157">
        <v>0.14000000000000001</v>
      </c>
      <c r="FI157">
        <v>0.28999999999999998</v>
      </c>
      <c r="FJ157">
        <v>0.28999999999999998</v>
      </c>
      <c r="FK157">
        <v>0.28999999999999998</v>
      </c>
      <c r="FL157">
        <v>0.28999999999999998</v>
      </c>
      <c r="FM157">
        <v>0.28999999999999998</v>
      </c>
      <c r="FN157">
        <v>0.28999999999999998</v>
      </c>
      <c r="FO157">
        <v>0.14000000000000001</v>
      </c>
      <c r="FP157">
        <v>0.28999999999999998</v>
      </c>
      <c r="FQ157">
        <v>0.14000000000000001</v>
      </c>
      <c r="FR157">
        <v>0.14000000000000001</v>
      </c>
      <c r="FS157">
        <v>0.14000000000000001</v>
      </c>
      <c r="FT157">
        <v>0.14000000000000001</v>
      </c>
      <c r="FU157">
        <v>0.14000000000000001</v>
      </c>
      <c r="FV157">
        <v>0.14000000000000001</v>
      </c>
      <c r="FW157">
        <v>0.14000000000000001</v>
      </c>
      <c r="FX157">
        <v>0.28999999999999998</v>
      </c>
      <c r="FY157">
        <v>2.6</v>
      </c>
      <c r="FZ157">
        <v>2.67</v>
      </c>
      <c r="GA157">
        <v>2.83</v>
      </c>
      <c r="GB157">
        <v>3.17</v>
      </c>
      <c r="GC157">
        <v>3.17</v>
      </c>
      <c r="GD157">
        <v>3.17</v>
      </c>
      <c r="GE157">
        <v>2.83</v>
      </c>
      <c r="GF157">
        <v>3.17</v>
      </c>
      <c r="GG157">
        <v>2.6</v>
      </c>
      <c r="GH157">
        <v>7.5</v>
      </c>
      <c r="GI157">
        <v>0</v>
      </c>
      <c r="GJ157">
        <v>0</v>
      </c>
      <c r="GK157">
        <v>0</v>
      </c>
      <c r="GL157">
        <v>0</v>
      </c>
      <c r="GM157">
        <v>0.14000000000000001</v>
      </c>
      <c r="GN157">
        <v>0.14000000000000001</v>
      </c>
      <c r="GO157">
        <v>0.14000000000000001</v>
      </c>
      <c r="GP157">
        <v>0.14000000000000001</v>
      </c>
      <c r="GQ157">
        <v>0.14000000000000001</v>
      </c>
      <c r="GR157">
        <v>0.14000000000000001</v>
      </c>
      <c r="GS157">
        <v>0.14000000000000001</v>
      </c>
      <c r="GT157">
        <v>0.56999999999999995</v>
      </c>
      <c r="GU157">
        <v>0.56999999999999995</v>
      </c>
      <c r="GV157">
        <v>0.43</v>
      </c>
      <c r="GW157">
        <v>0.14000000000000001</v>
      </c>
      <c r="GX157">
        <v>0.14299999999999999</v>
      </c>
      <c r="GY157">
        <v>0.28999999999999998</v>
      </c>
      <c r="GZ157">
        <v>0.14299999999999999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0.14000000000000001</v>
      </c>
      <c r="HG157">
        <v>0.28999999999999998</v>
      </c>
      <c r="HH157">
        <v>0.28999999999999998</v>
      </c>
      <c r="HI157">
        <v>0</v>
      </c>
      <c r="HJ157">
        <v>0</v>
      </c>
      <c r="HK157">
        <v>0</v>
      </c>
      <c r="HL157">
        <v>0.14000000000000001</v>
      </c>
      <c r="HM157">
        <v>0.28999999999999998</v>
      </c>
      <c r="HN157">
        <v>0</v>
      </c>
      <c r="HO157">
        <v>0.43</v>
      </c>
      <c r="HP157">
        <v>0.28999999999999998</v>
      </c>
      <c r="HQ157">
        <v>0.28999999999999998</v>
      </c>
      <c r="HR157">
        <v>0.28999999999999998</v>
      </c>
      <c r="HS157">
        <v>0.28999999999999998</v>
      </c>
      <c r="HT157">
        <v>0.43</v>
      </c>
      <c r="HU157">
        <v>0.14000000000000001</v>
      </c>
      <c r="HV157">
        <v>0.28999999999999998</v>
      </c>
      <c r="HW157">
        <v>0.28999999999999998</v>
      </c>
      <c r="HX157">
        <v>0.28999999999999998</v>
      </c>
      <c r="HY157">
        <v>0.14000000000000001</v>
      </c>
      <c r="HZ157">
        <v>0.28999999999999998</v>
      </c>
      <c r="IA157">
        <v>0.28999999999999998</v>
      </c>
      <c r="IB157">
        <v>0.28999999999999998</v>
      </c>
      <c r="IC157">
        <v>0.28999999999999998</v>
      </c>
      <c r="ID157">
        <v>0.14000000000000001</v>
      </c>
      <c r="IE157">
        <v>0.14000000000000001</v>
      </c>
      <c r="IF157">
        <v>0.14299999999999999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0.14000000000000001</v>
      </c>
      <c r="IN157">
        <v>0.14000000000000001</v>
      </c>
      <c r="IO157">
        <v>0.14000000000000001</v>
      </c>
      <c r="IP157">
        <v>0.14000000000000001</v>
      </c>
      <c r="IQ157">
        <v>0.14000000000000001</v>
      </c>
      <c r="IR157">
        <v>0.14000000000000001</v>
      </c>
      <c r="IS157">
        <v>0</v>
      </c>
      <c r="IT157">
        <v>0.56999999999999995</v>
      </c>
      <c r="IU157">
        <v>0.43</v>
      </c>
      <c r="IV157">
        <v>0</v>
      </c>
      <c r="IW157">
        <v>0</v>
      </c>
      <c r="IX157">
        <v>0.28999999999999998</v>
      </c>
      <c r="IY157">
        <v>0</v>
      </c>
      <c r="IZ157">
        <v>0.14000000000000001</v>
      </c>
      <c r="JA157">
        <v>0.28999999999999998</v>
      </c>
      <c r="JB157">
        <v>0.56999999999999995</v>
      </c>
      <c r="JC157">
        <v>0.43</v>
      </c>
      <c r="JD157">
        <v>0</v>
      </c>
      <c r="JE157">
        <v>0.14000000000000001</v>
      </c>
      <c r="JF157">
        <v>0.43</v>
      </c>
      <c r="JG157">
        <v>0.14000000000000001</v>
      </c>
      <c r="JH157">
        <v>0.14000000000000001</v>
      </c>
      <c r="JI157">
        <v>0.14000000000000001</v>
      </c>
      <c r="JJ157">
        <v>0.14000000000000001</v>
      </c>
      <c r="JK157">
        <v>0.14000000000000001</v>
      </c>
      <c r="JL157">
        <v>0.14000000000000001</v>
      </c>
      <c r="JM157">
        <v>0.14000000000000001</v>
      </c>
      <c r="JN157">
        <v>0.28999999999999998</v>
      </c>
      <c r="JO157">
        <v>0.14000000000000001</v>
      </c>
      <c r="JP157">
        <v>0.14000000000000001</v>
      </c>
      <c r="JQ157">
        <v>0.14000000000000001</v>
      </c>
      <c r="JR157">
        <v>2.83</v>
      </c>
      <c r="JS157">
        <v>1.6</v>
      </c>
      <c r="JT157">
        <v>2</v>
      </c>
      <c r="JU157">
        <v>2.83</v>
      </c>
      <c r="JV157">
        <v>2.5</v>
      </c>
    </row>
    <row r="158" spans="1:282" x14ac:dyDescent="0.25">
      <c r="A158">
        <v>609720</v>
      </c>
      <c r="B158" t="s">
        <v>2231</v>
      </c>
      <c r="C158" t="s">
        <v>2230</v>
      </c>
      <c r="D158" t="s">
        <v>4013</v>
      </c>
      <c r="E158" t="s">
        <v>4014</v>
      </c>
      <c r="F158" t="s">
        <v>2232</v>
      </c>
      <c r="G158" t="s">
        <v>2233</v>
      </c>
      <c r="H158" t="s">
        <v>4015</v>
      </c>
      <c r="I158" t="s">
        <v>4016</v>
      </c>
      <c r="J158" t="s">
        <v>4017</v>
      </c>
      <c r="K158" t="s">
        <v>4018</v>
      </c>
      <c r="L158" t="s">
        <v>546</v>
      </c>
      <c r="M158" t="s">
        <v>3399</v>
      </c>
      <c r="N158" t="s">
        <v>3872</v>
      </c>
      <c r="O158" t="s">
        <v>535</v>
      </c>
      <c r="P158">
        <v>4220</v>
      </c>
      <c r="Q158" t="s">
        <v>541</v>
      </c>
      <c r="R158" t="s">
        <v>3417</v>
      </c>
      <c r="S158" t="s">
        <v>6521</v>
      </c>
      <c r="T158">
        <v>35</v>
      </c>
      <c r="U158">
        <v>1440</v>
      </c>
      <c r="V158" t="s">
        <v>651</v>
      </c>
      <c r="W158">
        <v>304</v>
      </c>
      <c r="X158">
        <v>4186</v>
      </c>
      <c r="Y158">
        <v>7</v>
      </c>
      <c r="Z158" s="5" t="s">
        <v>4019</v>
      </c>
      <c r="AA158" t="s">
        <v>535</v>
      </c>
      <c r="AB158" t="s">
        <v>564</v>
      </c>
      <c r="AC158" t="s">
        <v>555</v>
      </c>
      <c r="AD158" t="s">
        <v>564</v>
      </c>
      <c r="AE158">
        <v>43.7</v>
      </c>
      <c r="AF158">
        <v>23.3</v>
      </c>
      <c r="AG158">
        <v>46.3</v>
      </c>
      <c r="AH158">
        <v>0.7</v>
      </c>
      <c r="AI158" t="s">
        <v>3410</v>
      </c>
      <c r="AJ158">
        <v>270</v>
      </c>
      <c r="AK158">
        <v>137</v>
      </c>
      <c r="AL158">
        <v>16</v>
      </c>
      <c r="AM158">
        <v>13</v>
      </c>
      <c r="AN158">
        <v>76</v>
      </c>
      <c r="AO158">
        <v>1</v>
      </c>
      <c r="AP158">
        <v>1</v>
      </c>
      <c r="AQ158">
        <v>12</v>
      </c>
      <c r="AR158">
        <v>19</v>
      </c>
      <c r="AS158">
        <v>270</v>
      </c>
      <c r="AT158">
        <v>0.04</v>
      </c>
      <c r="AU158">
        <v>0.04</v>
      </c>
      <c r="AV158">
        <v>0.02</v>
      </c>
      <c r="AW158">
        <v>0.04</v>
      </c>
      <c r="AX158">
        <v>7.0000000000000007E-2</v>
      </c>
      <c r="AY158">
        <v>0.13</v>
      </c>
      <c r="AZ158">
        <v>0.09</v>
      </c>
      <c r="BA158">
        <v>5.6000000000000001E-2</v>
      </c>
      <c r="BB158">
        <v>7.0000000000000007E-2</v>
      </c>
      <c r="BC158">
        <v>0.06</v>
      </c>
      <c r="BD158">
        <v>0.2</v>
      </c>
      <c r="BE158">
        <v>0.24</v>
      </c>
      <c r="BF158">
        <v>0.39</v>
      </c>
      <c r="BG158">
        <v>0.35</v>
      </c>
      <c r="BH158">
        <v>0.42</v>
      </c>
      <c r="BI158">
        <v>0.27</v>
      </c>
      <c r="BJ158">
        <v>0.35</v>
      </c>
      <c r="BK158">
        <v>0.31</v>
      </c>
      <c r="BL158">
        <v>0.05</v>
      </c>
      <c r="BM158">
        <v>0.03</v>
      </c>
      <c r="BN158">
        <v>0.06</v>
      </c>
      <c r="BO158">
        <v>0.03</v>
      </c>
      <c r="BP158">
        <v>0.03</v>
      </c>
      <c r="BQ158">
        <v>0.03</v>
      </c>
      <c r="BR158">
        <v>0.43</v>
      </c>
      <c r="BS158">
        <v>0.52</v>
      </c>
      <c r="BT158">
        <v>0.43</v>
      </c>
      <c r="BU158">
        <v>0.59</v>
      </c>
      <c r="BV158">
        <v>0.36</v>
      </c>
      <c r="BW158">
        <v>0.28999999999999998</v>
      </c>
      <c r="BX158">
        <v>3.28</v>
      </c>
      <c r="BY158">
        <v>3.41</v>
      </c>
      <c r="BZ158">
        <v>3.33</v>
      </c>
      <c r="CA158">
        <v>3.46</v>
      </c>
      <c r="CB158">
        <v>3.03</v>
      </c>
      <c r="CC158">
        <v>2.79</v>
      </c>
      <c r="CD158">
        <v>1.4999999999999999E-2</v>
      </c>
      <c r="CE158">
        <v>1.9E-2</v>
      </c>
      <c r="CF158">
        <v>2.1999999999999999E-2</v>
      </c>
      <c r="CG158">
        <v>2.1999999999999999E-2</v>
      </c>
      <c r="CH158">
        <v>1.4999999999999999E-2</v>
      </c>
      <c r="CI158">
        <v>0.03</v>
      </c>
      <c r="CJ158">
        <v>0.17</v>
      </c>
      <c r="CK158">
        <v>0.35</v>
      </c>
      <c r="CL158">
        <v>0.24</v>
      </c>
      <c r="CM158">
        <v>0.04</v>
      </c>
      <c r="CN158">
        <v>0.04</v>
      </c>
      <c r="CO158">
        <v>7.0000000000000007E-2</v>
      </c>
      <c r="CP158">
        <v>0.09</v>
      </c>
      <c r="CQ158">
        <v>0.05</v>
      </c>
      <c r="CR158">
        <v>0.1</v>
      </c>
      <c r="CS158">
        <v>0.23</v>
      </c>
      <c r="CT158">
        <v>0.23</v>
      </c>
      <c r="CU158">
        <v>0.19</v>
      </c>
      <c r="CV158">
        <v>3.51</v>
      </c>
      <c r="CW158">
        <v>3.4</v>
      </c>
      <c r="CX158">
        <v>3.31</v>
      </c>
      <c r="CY158">
        <v>3.36</v>
      </c>
      <c r="CZ158">
        <v>3.43</v>
      </c>
      <c r="DA158">
        <v>3.27</v>
      </c>
      <c r="DB158">
        <v>2.65</v>
      </c>
      <c r="DC158">
        <v>2.2000000000000002</v>
      </c>
      <c r="DD158">
        <v>2.56</v>
      </c>
      <c r="DE158">
        <v>0.34</v>
      </c>
      <c r="DF158">
        <v>0.43</v>
      </c>
      <c r="DG158">
        <v>0.44</v>
      </c>
      <c r="DH158">
        <v>0.36</v>
      </c>
      <c r="DI158">
        <v>0.39</v>
      </c>
      <c r="DJ158">
        <v>0.39</v>
      </c>
      <c r="DK158">
        <v>0.28999999999999998</v>
      </c>
      <c r="DL158">
        <v>0.19</v>
      </c>
      <c r="DM158">
        <v>0.27</v>
      </c>
      <c r="DN158">
        <v>7.0000000000000007E-2</v>
      </c>
      <c r="DO158">
        <v>7.0000000000000007E-2</v>
      </c>
      <c r="DP158">
        <v>7.0000000000000007E-2</v>
      </c>
      <c r="DQ158">
        <v>7.0000000000000007E-2</v>
      </c>
      <c r="DR158">
        <v>0.06</v>
      </c>
      <c r="DS158">
        <v>7.0000000000000007E-2</v>
      </c>
      <c r="DT158">
        <v>0.06</v>
      </c>
      <c r="DU158">
        <v>0.06</v>
      </c>
      <c r="DV158">
        <v>0.06</v>
      </c>
      <c r="DW158">
        <v>0.54</v>
      </c>
      <c r="DX158">
        <v>0.45</v>
      </c>
      <c r="DY158">
        <v>0.4</v>
      </c>
      <c r="DZ158">
        <v>0.46</v>
      </c>
      <c r="EA158">
        <v>0.48</v>
      </c>
      <c r="EB158">
        <v>0.4</v>
      </c>
      <c r="EC158">
        <v>0.25</v>
      </c>
      <c r="ED158">
        <v>0.17</v>
      </c>
      <c r="EE158">
        <v>0.25</v>
      </c>
      <c r="EF158">
        <v>0.51</v>
      </c>
      <c r="EG158">
        <v>0.03</v>
      </c>
      <c r="EH158">
        <v>0.03</v>
      </c>
      <c r="EI158">
        <v>0.03</v>
      </c>
      <c r="EJ158">
        <v>0.02</v>
      </c>
      <c r="EK158">
        <v>0.03</v>
      </c>
      <c r="EL158">
        <v>0.14000000000000001</v>
      </c>
      <c r="EM158">
        <v>0.02</v>
      </c>
      <c r="EN158">
        <v>0.02</v>
      </c>
      <c r="EO158">
        <v>0.33</v>
      </c>
      <c r="EP158">
        <v>7.0000000000000007E-2</v>
      </c>
      <c r="EQ158">
        <v>3.6999999999999998E-2</v>
      </c>
      <c r="ER158">
        <v>7.0000000000000007E-2</v>
      </c>
      <c r="ES158">
        <v>4.3999999999999997E-2</v>
      </c>
      <c r="ET158">
        <v>0.09</v>
      </c>
      <c r="EU158">
        <v>0.19</v>
      </c>
      <c r="EV158">
        <v>0.08</v>
      </c>
      <c r="EW158">
        <v>0.03</v>
      </c>
      <c r="EX158">
        <v>2.5999999999999999E-2</v>
      </c>
      <c r="EY158">
        <v>0.47</v>
      </c>
      <c r="EZ158">
        <v>0.41</v>
      </c>
      <c r="FA158">
        <v>0.38</v>
      </c>
      <c r="FB158">
        <v>0.4</v>
      </c>
      <c r="FC158">
        <v>0.46</v>
      </c>
      <c r="FD158">
        <v>0.33</v>
      </c>
      <c r="FE158">
        <v>0.51</v>
      </c>
      <c r="FF158">
        <v>0.53</v>
      </c>
      <c r="FG158">
        <v>0.03</v>
      </c>
      <c r="FH158">
        <v>0.36</v>
      </c>
      <c r="FI158">
        <v>0.46</v>
      </c>
      <c r="FJ158">
        <v>0.45</v>
      </c>
      <c r="FK158">
        <v>0.47</v>
      </c>
      <c r="FL158">
        <v>0.34</v>
      </c>
      <c r="FM158">
        <v>0.23</v>
      </c>
      <c r="FN158">
        <v>0.33</v>
      </c>
      <c r="FO158">
        <v>0.35</v>
      </c>
      <c r="FP158">
        <v>0.1</v>
      </c>
      <c r="FQ158">
        <v>7.0000000000000007E-2</v>
      </c>
      <c r="FR158">
        <v>7.0000000000000007E-2</v>
      </c>
      <c r="FS158">
        <v>7.0000000000000007E-2</v>
      </c>
      <c r="FT158">
        <v>7.0000000000000007E-2</v>
      </c>
      <c r="FU158">
        <v>7.0000000000000007E-2</v>
      </c>
      <c r="FV158">
        <v>0.1</v>
      </c>
      <c r="FW158">
        <v>0.06</v>
      </c>
      <c r="FX158">
        <v>7.0000000000000007E-2</v>
      </c>
      <c r="FY158">
        <v>1.51</v>
      </c>
      <c r="FZ158">
        <v>3.24</v>
      </c>
      <c r="GA158">
        <v>3.4</v>
      </c>
      <c r="GB158">
        <v>3.34</v>
      </c>
      <c r="GC158">
        <v>3.4</v>
      </c>
      <c r="GD158">
        <v>3.21</v>
      </c>
      <c r="GE158">
        <v>2.72</v>
      </c>
      <c r="GF158">
        <v>3.22</v>
      </c>
      <c r="GG158">
        <v>3.3</v>
      </c>
      <c r="GH158">
        <v>8.93</v>
      </c>
      <c r="GI158">
        <v>0.01</v>
      </c>
      <c r="GJ158">
        <v>0</v>
      </c>
      <c r="GK158">
        <v>7.0000000000000001E-3</v>
      </c>
      <c r="GL158">
        <v>0.01</v>
      </c>
      <c r="GM158">
        <v>0.01</v>
      </c>
      <c r="GN158">
        <v>0.03</v>
      </c>
      <c r="GO158">
        <v>0.06</v>
      </c>
      <c r="GP158">
        <v>0.14000000000000001</v>
      </c>
      <c r="GQ158">
        <v>0.2</v>
      </c>
      <c r="GR158">
        <v>0.48</v>
      </c>
      <c r="GS158">
        <v>0.06</v>
      </c>
      <c r="GT158">
        <v>0.57999999999999996</v>
      </c>
      <c r="GU158">
        <v>0.64</v>
      </c>
      <c r="GV158">
        <v>0.14000000000000001</v>
      </c>
      <c r="GW158">
        <v>0.21</v>
      </c>
      <c r="GX158">
        <v>0.13700000000000001</v>
      </c>
      <c r="GY158">
        <v>0.3</v>
      </c>
      <c r="GZ158">
        <v>8.5000000000000006E-2</v>
      </c>
      <c r="HA158">
        <v>8.5000000000000006E-2</v>
      </c>
      <c r="HB158">
        <v>0.31</v>
      </c>
      <c r="HC158">
        <v>0.02</v>
      </c>
      <c r="HD158">
        <v>0.03</v>
      </c>
      <c r="HE158">
        <v>0.16</v>
      </c>
      <c r="HF158">
        <v>0.11</v>
      </c>
      <c r="HG158">
        <v>0.11</v>
      </c>
      <c r="HH158">
        <v>0.09</v>
      </c>
      <c r="HI158">
        <v>0.06</v>
      </c>
      <c r="HJ158">
        <v>0.05</v>
      </c>
      <c r="HK158">
        <v>0.02</v>
      </c>
      <c r="HL158">
        <v>0.04</v>
      </c>
      <c r="HM158">
        <v>0.18</v>
      </c>
      <c r="HN158">
        <v>0.03</v>
      </c>
      <c r="HO158">
        <v>0.5</v>
      </c>
      <c r="HP158">
        <v>0.38</v>
      </c>
      <c r="HQ158">
        <v>0.3</v>
      </c>
      <c r="HR158">
        <v>0.34</v>
      </c>
      <c r="HS158">
        <v>0.38</v>
      </c>
      <c r="HT158">
        <v>0.46</v>
      </c>
      <c r="HU158">
        <v>0.25</v>
      </c>
      <c r="HV158">
        <v>0.3</v>
      </c>
      <c r="HW158">
        <v>0.47</v>
      </c>
      <c r="HX158">
        <v>0.43</v>
      </c>
      <c r="HY158">
        <v>0.13</v>
      </c>
      <c r="HZ158">
        <v>0.43</v>
      </c>
      <c r="IA158">
        <v>0.11</v>
      </c>
      <c r="IB158">
        <v>0.19</v>
      </c>
      <c r="IC158">
        <v>0.13</v>
      </c>
      <c r="ID158">
        <v>0.09</v>
      </c>
      <c r="IE158">
        <v>0.19</v>
      </c>
      <c r="IF158">
        <v>1.0999999999999999E-2</v>
      </c>
      <c r="IG158">
        <v>7.0000000000000001E-3</v>
      </c>
      <c r="IH158">
        <v>0</v>
      </c>
      <c r="II158">
        <v>0</v>
      </c>
      <c r="IJ158">
        <v>0.01</v>
      </c>
      <c r="IK158">
        <v>4.3999999999999997E-2</v>
      </c>
      <c r="IL158">
        <v>0</v>
      </c>
      <c r="IM158">
        <v>7.0000000000000007E-2</v>
      </c>
      <c r="IN158">
        <v>0.08</v>
      </c>
      <c r="IO158">
        <v>7.0000000000000007E-2</v>
      </c>
      <c r="IP158">
        <v>0.08</v>
      </c>
      <c r="IQ158">
        <v>0.08</v>
      </c>
      <c r="IR158">
        <v>7.0000000000000007E-2</v>
      </c>
      <c r="IS158">
        <v>0.1</v>
      </c>
      <c r="IT158">
        <v>0.54</v>
      </c>
      <c r="IU158">
        <v>0.23</v>
      </c>
      <c r="IV158">
        <v>0.02</v>
      </c>
      <c r="IW158">
        <v>0.28000000000000003</v>
      </c>
      <c r="IX158">
        <v>0.5</v>
      </c>
      <c r="IY158">
        <v>0.24</v>
      </c>
      <c r="IZ158">
        <v>0.46</v>
      </c>
      <c r="JA158">
        <v>0.26</v>
      </c>
      <c r="JB158">
        <v>0.38</v>
      </c>
      <c r="JC158">
        <v>0.25</v>
      </c>
      <c r="JD158">
        <v>0.1</v>
      </c>
      <c r="JE158">
        <v>0.19</v>
      </c>
      <c r="JF158">
        <v>0.33</v>
      </c>
      <c r="JG158">
        <v>0.14000000000000001</v>
      </c>
      <c r="JH158">
        <v>0.09</v>
      </c>
      <c r="JI158">
        <v>0.05</v>
      </c>
      <c r="JJ158">
        <v>0.06</v>
      </c>
      <c r="JK158">
        <v>0.32</v>
      </c>
      <c r="JL158">
        <v>0.13</v>
      </c>
      <c r="JM158">
        <v>7.0000000000000007E-2</v>
      </c>
      <c r="JN158">
        <v>7.0000000000000007E-2</v>
      </c>
      <c r="JO158">
        <v>7.0000000000000007E-2</v>
      </c>
      <c r="JP158">
        <v>7.0000000000000007E-2</v>
      </c>
      <c r="JQ158">
        <v>7.0000000000000007E-2</v>
      </c>
      <c r="JR158">
        <v>2.35</v>
      </c>
      <c r="JS158">
        <v>1.62</v>
      </c>
      <c r="JT158">
        <v>2.09</v>
      </c>
      <c r="JU158">
        <v>3.02</v>
      </c>
      <c r="JV158">
        <v>2.13</v>
      </c>
    </row>
    <row r="159" spans="1:282" x14ac:dyDescent="0.25">
      <c r="A159">
        <v>609722</v>
      </c>
      <c r="B159" t="s">
        <v>319</v>
      </c>
      <c r="C159" t="s">
        <v>684</v>
      </c>
      <c r="D159" t="s">
        <v>4020</v>
      </c>
      <c r="E159" t="s">
        <v>4021</v>
      </c>
      <c r="F159" t="s">
        <v>685</v>
      </c>
      <c r="G159" t="s">
        <v>686</v>
      </c>
      <c r="H159" t="s">
        <v>4022</v>
      </c>
      <c r="I159" t="s">
        <v>4023</v>
      </c>
      <c r="J159" t="s">
        <v>4024</v>
      </c>
      <c r="K159" t="s">
        <v>4025</v>
      </c>
      <c r="L159" t="s">
        <v>546</v>
      </c>
      <c r="M159" t="s">
        <v>3399</v>
      </c>
      <c r="N159" t="s">
        <v>3908</v>
      </c>
      <c r="O159" t="s">
        <v>535</v>
      </c>
      <c r="P159">
        <v>473</v>
      </c>
      <c r="Q159" t="s">
        <v>539</v>
      </c>
      <c r="R159" t="s">
        <v>542</v>
      </c>
      <c r="S159" t="s">
        <v>542</v>
      </c>
      <c r="T159">
        <v>37</v>
      </c>
      <c r="U159">
        <v>1460</v>
      </c>
      <c r="V159" t="s">
        <v>651</v>
      </c>
      <c r="W159">
        <v>171</v>
      </c>
      <c r="X159">
        <v>443</v>
      </c>
      <c r="Y159">
        <v>39</v>
      </c>
      <c r="Z159" s="5" t="s">
        <v>549</v>
      </c>
      <c r="AA159" t="s">
        <v>535</v>
      </c>
      <c r="AB159" t="s">
        <v>564</v>
      </c>
      <c r="AC159" t="s">
        <v>564</v>
      </c>
      <c r="AD159" t="s">
        <v>564</v>
      </c>
      <c r="AE159">
        <v>50.8</v>
      </c>
      <c r="AF159">
        <v>46.1</v>
      </c>
      <c r="AG159">
        <v>57</v>
      </c>
      <c r="AH159">
        <v>3.9</v>
      </c>
      <c r="AI159" t="s">
        <v>3410</v>
      </c>
      <c r="AJ159">
        <v>143</v>
      </c>
      <c r="AL159">
        <v>141</v>
      </c>
      <c r="AQ159">
        <v>1</v>
      </c>
      <c r="AR159">
        <v>2</v>
      </c>
      <c r="AS159">
        <v>143</v>
      </c>
      <c r="AT159">
        <v>0.03</v>
      </c>
      <c r="AU159">
        <v>0.01</v>
      </c>
      <c r="AV159">
        <v>0.02</v>
      </c>
      <c r="AW159">
        <v>0.04</v>
      </c>
      <c r="AX159">
        <v>0.03</v>
      </c>
      <c r="AY159">
        <v>0.06</v>
      </c>
      <c r="AZ159">
        <v>0.12</v>
      </c>
      <c r="BA159">
        <v>8.4000000000000005E-2</v>
      </c>
      <c r="BB159">
        <v>0.1</v>
      </c>
      <c r="BC159">
        <v>0.1</v>
      </c>
      <c r="BD159">
        <v>0.15</v>
      </c>
      <c r="BE159">
        <v>0.14000000000000001</v>
      </c>
      <c r="BF159">
        <v>0.33</v>
      </c>
      <c r="BG159">
        <v>0.33</v>
      </c>
      <c r="BH159">
        <v>0.4</v>
      </c>
      <c r="BI159">
        <v>0.3</v>
      </c>
      <c r="BJ159">
        <v>0.28999999999999998</v>
      </c>
      <c r="BK159">
        <v>0.31</v>
      </c>
      <c r="BL159">
        <v>0.01</v>
      </c>
      <c r="BM159">
        <v>0</v>
      </c>
      <c r="BN159">
        <v>0.02</v>
      </c>
      <c r="BO159">
        <v>0.01</v>
      </c>
      <c r="BP159">
        <v>0.04</v>
      </c>
      <c r="BQ159">
        <v>0.03</v>
      </c>
      <c r="BR159">
        <v>0.5</v>
      </c>
      <c r="BS159">
        <v>0.56999999999999995</v>
      </c>
      <c r="BT159">
        <v>0.46</v>
      </c>
      <c r="BU159">
        <v>0.55000000000000004</v>
      </c>
      <c r="BV159">
        <v>0.48</v>
      </c>
      <c r="BW159">
        <v>0.46</v>
      </c>
      <c r="BX159">
        <v>3.32</v>
      </c>
      <c r="BY159">
        <v>3.46</v>
      </c>
      <c r="BZ159">
        <v>3.33</v>
      </c>
      <c r="CA159">
        <v>3.36</v>
      </c>
      <c r="CB159">
        <v>3.28</v>
      </c>
      <c r="CC159">
        <v>3.2</v>
      </c>
      <c r="CD159">
        <v>2.1000000000000001E-2</v>
      </c>
      <c r="CE159">
        <v>1.4E-2</v>
      </c>
      <c r="CF159">
        <v>2.8000000000000001E-2</v>
      </c>
      <c r="CG159">
        <v>3.5000000000000003E-2</v>
      </c>
      <c r="CH159">
        <v>2.8000000000000001E-2</v>
      </c>
      <c r="CI159">
        <v>0.03</v>
      </c>
      <c r="CJ159">
        <v>0.11</v>
      </c>
      <c r="CK159">
        <v>0.1</v>
      </c>
      <c r="CL159">
        <v>0.08</v>
      </c>
      <c r="CM159">
        <v>0.06</v>
      </c>
      <c r="CN159">
        <v>0.06</v>
      </c>
      <c r="CO159">
        <v>0.08</v>
      </c>
      <c r="CP159">
        <v>0.08</v>
      </c>
      <c r="CQ159">
        <v>0.06</v>
      </c>
      <c r="CR159">
        <v>0.1</v>
      </c>
      <c r="CS159">
        <v>0.16</v>
      </c>
      <c r="CT159">
        <v>0.13</v>
      </c>
      <c r="CU159">
        <v>0.11</v>
      </c>
      <c r="CV159">
        <v>3.53</v>
      </c>
      <c r="CW159">
        <v>3.49</v>
      </c>
      <c r="CX159">
        <v>3.4</v>
      </c>
      <c r="CY159">
        <v>3.41</v>
      </c>
      <c r="CZ159">
        <v>3.44</v>
      </c>
      <c r="DA159">
        <v>3.31</v>
      </c>
      <c r="DB159">
        <v>3.04</v>
      </c>
      <c r="DC159">
        <v>3.12</v>
      </c>
      <c r="DD159">
        <v>3.16</v>
      </c>
      <c r="DE159">
        <v>0.28000000000000003</v>
      </c>
      <c r="DF159">
        <v>0.36</v>
      </c>
      <c r="DG159">
        <v>0.33</v>
      </c>
      <c r="DH159">
        <v>0.33</v>
      </c>
      <c r="DI159">
        <v>0.34</v>
      </c>
      <c r="DJ159">
        <v>0.37</v>
      </c>
      <c r="DK159">
        <v>0.28999999999999998</v>
      </c>
      <c r="DL159">
        <v>0.33</v>
      </c>
      <c r="DM159">
        <v>0.34</v>
      </c>
      <c r="DN159">
        <v>0.03</v>
      </c>
      <c r="DO159">
        <v>0.01</v>
      </c>
      <c r="DP159">
        <v>0.03</v>
      </c>
      <c r="DQ159">
        <v>0.01</v>
      </c>
      <c r="DR159">
        <v>0.03</v>
      </c>
      <c r="DS159">
        <v>0.03</v>
      </c>
      <c r="DT159">
        <v>0.01</v>
      </c>
      <c r="DU159">
        <v>0.01</v>
      </c>
      <c r="DV159">
        <v>0.02</v>
      </c>
      <c r="DW159">
        <v>0.62</v>
      </c>
      <c r="DX159">
        <v>0.56999999999999995</v>
      </c>
      <c r="DY159">
        <v>0.53</v>
      </c>
      <c r="DZ159">
        <v>0.55000000000000004</v>
      </c>
      <c r="EA159">
        <v>0.54</v>
      </c>
      <c r="EB159">
        <v>0.47</v>
      </c>
      <c r="EC159">
        <v>0.43</v>
      </c>
      <c r="ED159">
        <v>0.44</v>
      </c>
      <c r="EE159">
        <v>0.44</v>
      </c>
      <c r="EF159">
        <v>0.28000000000000003</v>
      </c>
      <c r="EG159">
        <v>0.03</v>
      </c>
      <c r="EH159">
        <v>0.03</v>
      </c>
      <c r="EI159">
        <v>0.06</v>
      </c>
      <c r="EJ159">
        <v>0.02</v>
      </c>
      <c r="EK159">
        <v>0.04</v>
      </c>
      <c r="EL159">
        <v>0.06</v>
      </c>
      <c r="EM159">
        <v>0.05</v>
      </c>
      <c r="EN159">
        <v>0.1</v>
      </c>
      <c r="EO159">
        <v>0.36</v>
      </c>
      <c r="EP159">
        <v>0.22</v>
      </c>
      <c r="EQ159">
        <v>0.13300000000000001</v>
      </c>
      <c r="ER159">
        <v>0.19</v>
      </c>
      <c r="ES159">
        <v>0.112</v>
      </c>
      <c r="ET159">
        <v>0.17</v>
      </c>
      <c r="EU159">
        <v>0.13</v>
      </c>
      <c r="EV159">
        <v>0.1</v>
      </c>
      <c r="EW159">
        <v>0.22</v>
      </c>
      <c r="EX159">
        <v>0.13300000000000001</v>
      </c>
      <c r="EY159">
        <v>0.39</v>
      </c>
      <c r="EZ159">
        <v>0.45</v>
      </c>
      <c r="FA159">
        <v>0.41</v>
      </c>
      <c r="FB159">
        <v>0.38</v>
      </c>
      <c r="FC159">
        <v>0.36</v>
      </c>
      <c r="FD159">
        <v>0.41</v>
      </c>
      <c r="FE159">
        <v>0.44</v>
      </c>
      <c r="FF159">
        <v>0.34</v>
      </c>
      <c r="FG159">
        <v>0.16</v>
      </c>
      <c r="FH159">
        <v>0.34</v>
      </c>
      <c r="FI159">
        <v>0.35</v>
      </c>
      <c r="FJ159">
        <v>0.32</v>
      </c>
      <c r="FK159">
        <v>0.45</v>
      </c>
      <c r="FL159">
        <v>0.4</v>
      </c>
      <c r="FM159">
        <v>0.36</v>
      </c>
      <c r="FN159">
        <v>0.38</v>
      </c>
      <c r="FO159">
        <v>0.32</v>
      </c>
      <c r="FP159">
        <v>0.06</v>
      </c>
      <c r="FQ159">
        <v>0.03</v>
      </c>
      <c r="FR159">
        <v>0.04</v>
      </c>
      <c r="FS159">
        <v>0.02</v>
      </c>
      <c r="FT159">
        <v>0.03</v>
      </c>
      <c r="FU159">
        <v>0.02</v>
      </c>
      <c r="FV159">
        <v>0.04</v>
      </c>
      <c r="FW159">
        <v>0.03</v>
      </c>
      <c r="FX159">
        <v>0.03</v>
      </c>
      <c r="FY159">
        <v>2.19</v>
      </c>
      <c r="FZ159">
        <v>3.06</v>
      </c>
      <c r="GA159">
        <v>3.17</v>
      </c>
      <c r="GB159">
        <v>3.01</v>
      </c>
      <c r="GC159">
        <v>3.31</v>
      </c>
      <c r="GD159">
        <v>3.14</v>
      </c>
      <c r="GE159">
        <v>3.12</v>
      </c>
      <c r="GF159">
        <v>3.18</v>
      </c>
      <c r="GG159">
        <v>2.91</v>
      </c>
      <c r="GH159">
        <v>7.22</v>
      </c>
      <c r="GI159">
        <v>0.01</v>
      </c>
      <c r="GJ159">
        <v>7.0000000000000001E-3</v>
      </c>
      <c r="GK159">
        <v>3.5000000000000003E-2</v>
      </c>
      <c r="GL159">
        <v>0.05</v>
      </c>
      <c r="GM159">
        <v>0.13</v>
      </c>
      <c r="GN159">
        <v>0.15</v>
      </c>
      <c r="GO159">
        <v>0.1</v>
      </c>
      <c r="GP159">
        <v>0.15</v>
      </c>
      <c r="GQ159">
        <v>0.13</v>
      </c>
      <c r="GR159">
        <v>0.2</v>
      </c>
      <c r="GS159">
        <v>0.04</v>
      </c>
      <c r="GT159">
        <v>0.62</v>
      </c>
      <c r="GU159">
        <v>0.47</v>
      </c>
      <c r="GV159">
        <v>0.3</v>
      </c>
      <c r="GW159">
        <v>0.1</v>
      </c>
      <c r="GX159">
        <v>0.161</v>
      </c>
      <c r="GY159">
        <v>0.22</v>
      </c>
      <c r="GZ159">
        <v>7.0000000000000007E-2</v>
      </c>
      <c r="HA159">
        <v>9.8000000000000004E-2</v>
      </c>
      <c r="HB159">
        <v>0.22</v>
      </c>
      <c r="HC159">
        <v>7.0000000000000007E-2</v>
      </c>
      <c r="HD159">
        <v>0.14000000000000001</v>
      </c>
      <c r="HE159">
        <v>0.21</v>
      </c>
      <c r="HF159">
        <v>0.14000000000000001</v>
      </c>
      <c r="HG159">
        <v>0.13</v>
      </c>
      <c r="HH159">
        <v>0.05</v>
      </c>
      <c r="HI159">
        <v>0.03</v>
      </c>
      <c r="HJ159">
        <v>0.03</v>
      </c>
      <c r="HK159">
        <v>0.01</v>
      </c>
      <c r="HL159">
        <v>0.03</v>
      </c>
      <c r="HM159">
        <v>7.0000000000000007E-2</v>
      </c>
      <c r="HN159">
        <v>0.03</v>
      </c>
      <c r="HO159">
        <v>0.28999999999999998</v>
      </c>
      <c r="HP159">
        <v>0.25</v>
      </c>
      <c r="HQ159">
        <v>0.3</v>
      </c>
      <c r="HR159">
        <v>0.25</v>
      </c>
      <c r="HS159">
        <v>0.33</v>
      </c>
      <c r="HT159">
        <v>0.34</v>
      </c>
      <c r="HU159">
        <v>0.31</v>
      </c>
      <c r="HV159">
        <v>0.38</v>
      </c>
      <c r="HW159">
        <v>0.38</v>
      </c>
      <c r="HX159">
        <v>0.37</v>
      </c>
      <c r="HY159">
        <v>0.3</v>
      </c>
      <c r="HZ159">
        <v>0.45</v>
      </c>
      <c r="IA159">
        <v>0.3</v>
      </c>
      <c r="IB159">
        <v>0.28000000000000003</v>
      </c>
      <c r="IC159">
        <v>0.22</v>
      </c>
      <c r="ID159">
        <v>0.23</v>
      </c>
      <c r="IE159">
        <v>0.22</v>
      </c>
      <c r="IF159">
        <v>0.112</v>
      </c>
      <c r="IG159">
        <v>2.1000000000000001E-2</v>
      </c>
      <c r="IH159">
        <v>0.02</v>
      </c>
      <c r="II159">
        <v>0.02</v>
      </c>
      <c r="IJ159">
        <v>0.04</v>
      </c>
      <c r="IK159">
        <v>3.5000000000000003E-2</v>
      </c>
      <c r="IL159">
        <v>2.8000000000000001E-2</v>
      </c>
      <c r="IM159">
        <v>0.04</v>
      </c>
      <c r="IN159">
        <v>0.04</v>
      </c>
      <c r="IO159">
        <v>0.06</v>
      </c>
      <c r="IP159">
        <v>0.08</v>
      </c>
      <c r="IQ159">
        <v>0.05</v>
      </c>
      <c r="IR159">
        <v>0.05</v>
      </c>
      <c r="IS159">
        <v>0.1</v>
      </c>
      <c r="IT159">
        <v>0.65</v>
      </c>
      <c r="IU159">
        <v>0.5</v>
      </c>
      <c r="IV159">
        <v>0.08</v>
      </c>
      <c r="IW159">
        <v>0.24</v>
      </c>
      <c r="IX159">
        <v>0.38</v>
      </c>
      <c r="IY159">
        <v>0.17</v>
      </c>
      <c r="IZ159">
        <v>0.28999999999999998</v>
      </c>
      <c r="JA159">
        <v>0.24</v>
      </c>
      <c r="JB159">
        <v>0.35</v>
      </c>
      <c r="JC159">
        <v>0.27</v>
      </c>
      <c r="JD159">
        <v>0.08</v>
      </c>
      <c r="JE159">
        <v>0.13</v>
      </c>
      <c r="JF159">
        <v>0.33</v>
      </c>
      <c r="JG159">
        <v>0.18</v>
      </c>
      <c r="JH159">
        <v>0.22</v>
      </c>
      <c r="JI159">
        <v>7.0000000000000007E-2</v>
      </c>
      <c r="JJ159">
        <v>0.06</v>
      </c>
      <c r="JK159">
        <v>0.34</v>
      </c>
      <c r="JL159">
        <v>0.2</v>
      </c>
      <c r="JM159">
        <v>0.02</v>
      </c>
      <c r="JN159">
        <v>0.03</v>
      </c>
      <c r="JO159">
        <v>0.02</v>
      </c>
      <c r="JP159">
        <v>0.01</v>
      </c>
      <c r="JQ159">
        <v>0.03</v>
      </c>
      <c r="JR159">
        <v>2.61</v>
      </c>
      <c r="JS159">
        <v>1.55</v>
      </c>
      <c r="JT159">
        <v>1.74</v>
      </c>
      <c r="JU159">
        <v>2.95</v>
      </c>
      <c r="JV159">
        <v>2.34</v>
      </c>
    </row>
    <row r="160" spans="1:282" x14ac:dyDescent="0.25">
      <c r="A160">
        <v>609723</v>
      </c>
      <c r="B160" t="s">
        <v>364</v>
      </c>
      <c r="C160" t="s">
        <v>2234</v>
      </c>
      <c r="D160" t="s">
        <v>4026</v>
      </c>
      <c r="E160" t="s">
        <v>4027</v>
      </c>
      <c r="F160" t="s">
        <v>688</v>
      </c>
      <c r="G160" t="s">
        <v>689</v>
      </c>
      <c r="H160" t="s">
        <v>690</v>
      </c>
      <c r="I160" t="s">
        <v>4028</v>
      </c>
      <c r="J160" t="s">
        <v>4029</v>
      </c>
      <c r="K160" t="s">
        <v>4030</v>
      </c>
      <c r="L160" t="s">
        <v>546</v>
      </c>
      <c r="M160" t="s">
        <v>3399</v>
      </c>
      <c r="N160" t="s">
        <v>3908</v>
      </c>
      <c r="O160" t="s">
        <v>535</v>
      </c>
      <c r="P160">
        <v>623</v>
      </c>
      <c r="Q160" t="s">
        <v>539</v>
      </c>
      <c r="R160" t="s">
        <v>542</v>
      </c>
      <c r="S160" t="s">
        <v>542</v>
      </c>
      <c r="T160">
        <v>38</v>
      </c>
      <c r="U160">
        <v>1470</v>
      </c>
      <c r="V160" t="s">
        <v>651</v>
      </c>
      <c r="W160">
        <v>221</v>
      </c>
      <c r="X160">
        <v>617</v>
      </c>
      <c r="Y160">
        <v>36</v>
      </c>
      <c r="Z160" s="5" t="s">
        <v>592</v>
      </c>
      <c r="AA160" t="s">
        <v>535</v>
      </c>
      <c r="AB160" t="s">
        <v>564</v>
      </c>
      <c r="AC160" t="s">
        <v>564</v>
      </c>
      <c r="AD160" t="s">
        <v>564</v>
      </c>
      <c r="AE160">
        <v>46.9</v>
      </c>
      <c r="AF160">
        <v>46.1</v>
      </c>
      <c r="AG160">
        <v>41.2</v>
      </c>
      <c r="AH160">
        <v>3.6</v>
      </c>
      <c r="AI160" t="s">
        <v>3410</v>
      </c>
      <c r="AJ160">
        <v>179</v>
      </c>
      <c r="AK160">
        <v>1</v>
      </c>
      <c r="AL160">
        <v>172</v>
      </c>
      <c r="AN160">
        <v>1</v>
      </c>
      <c r="AO160">
        <v>2</v>
      </c>
      <c r="AP160">
        <v>1</v>
      </c>
      <c r="AQ160">
        <v>3</v>
      </c>
      <c r="AR160">
        <v>3</v>
      </c>
      <c r="AS160">
        <v>179</v>
      </c>
      <c r="AT160">
        <v>0.03</v>
      </c>
      <c r="AU160">
        <v>0.03</v>
      </c>
      <c r="AV160">
        <v>0.05</v>
      </c>
      <c r="AW160">
        <v>0.09</v>
      </c>
      <c r="AX160">
        <v>0.04</v>
      </c>
      <c r="AY160">
        <v>0.11</v>
      </c>
      <c r="AZ160">
        <v>0.12</v>
      </c>
      <c r="BA160">
        <v>7.2999999999999995E-2</v>
      </c>
      <c r="BB160">
        <v>0.08</v>
      </c>
      <c r="BC160">
        <v>0.12</v>
      </c>
      <c r="BD160">
        <v>0.11</v>
      </c>
      <c r="BE160">
        <v>0.21</v>
      </c>
      <c r="BF160">
        <v>0.33</v>
      </c>
      <c r="BG160">
        <v>0.28999999999999998</v>
      </c>
      <c r="BH160">
        <v>0.35</v>
      </c>
      <c r="BI160">
        <v>0.25</v>
      </c>
      <c r="BJ160">
        <v>0.35</v>
      </c>
      <c r="BK160">
        <v>0.27</v>
      </c>
      <c r="BL160">
        <v>0.03</v>
      </c>
      <c r="BM160">
        <v>0.02</v>
      </c>
      <c r="BN160">
        <v>0.04</v>
      </c>
      <c r="BO160">
        <v>0.02</v>
      </c>
      <c r="BP160">
        <v>0.03</v>
      </c>
      <c r="BQ160">
        <v>0.04</v>
      </c>
      <c r="BR160">
        <v>0.49</v>
      </c>
      <c r="BS160">
        <v>0.57999999999999996</v>
      </c>
      <c r="BT160">
        <v>0.48</v>
      </c>
      <c r="BU160">
        <v>0.51</v>
      </c>
      <c r="BV160">
        <v>0.47</v>
      </c>
      <c r="BW160">
        <v>0.37</v>
      </c>
      <c r="BX160">
        <v>3.3</v>
      </c>
      <c r="BY160">
        <v>3.45</v>
      </c>
      <c r="BZ160">
        <v>3.31</v>
      </c>
      <c r="CA160">
        <v>3.21</v>
      </c>
      <c r="CB160">
        <v>3.28</v>
      </c>
      <c r="CC160">
        <v>2.95</v>
      </c>
      <c r="CD160">
        <v>2.8000000000000001E-2</v>
      </c>
      <c r="CE160">
        <v>2.8000000000000001E-2</v>
      </c>
      <c r="CF160">
        <v>2.1999999999999999E-2</v>
      </c>
      <c r="CG160">
        <v>3.9E-2</v>
      </c>
      <c r="CH160">
        <v>3.4000000000000002E-2</v>
      </c>
      <c r="CI160">
        <v>7.0000000000000007E-2</v>
      </c>
      <c r="CJ160">
        <v>0.09</v>
      </c>
      <c r="CK160">
        <v>0.11</v>
      </c>
      <c r="CL160">
        <v>0.12</v>
      </c>
      <c r="CM160">
        <v>0.06</v>
      </c>
      <c r="CN160">
        <v>0.08</v>
      </c>
      <c r="CO160">
        <v>0.1</v>
      </c>
      <c r="CP160">
        <v>7.0000000000000007E-2</v>
      </c>
      <c r="CQ160">
        <v>0.09</v>
      </c>
      <c r="CR160">
        <v>0.13</v>
      </c>
      <c r="CS160">
        <v>0.13</v>
      </c>
      <c r="CT160">
        <v>0.11</v>
      </c>
      <c r="CU160">
        <v>0.13</v>
      </c>
      <c r="CV160">
        <v>3.52</v>
      </c>
      <c r="CW160">
        <v>3.48</v>
      </c>
      <c r="CX160">
        <v>3.43</v>
      </c>
      <c r="CY160">
        <v>3.47</v>
      </c>
      <c r="CZ160">
        <v>3.43</v>
      </c>
      <c r="DA160">
        <v>3.2</v>
      </c>
      <c r="DB160">
        <v>3.1</v>
      </c>
      <c r="DC160">
        <v>3.19</v>
      </c>
      <c r="DD160">
        <v>3.09</v>
      </c>
      <c r="DE160">
        <v>0.26</v>
      </c>
      <c r="DF160">
        <v>0.27</v>
      </c>
      <c r="DG160">
        <v>0.28999999999999998</v>
      </c>
      <c r="DH160">
        <v>0.26</v>
      </c>
      <c r="DI160">
        <v>0.26</v>
      </c>
      <c r="DJ160">
        <v>0.31</v>
      </c>
      <c r="DK160">
        <v>0.34</v>
      </c>
      <c r="DL160">
        <v>0.25</v>
      </c>
      <c r="DM160">
        <v>0.26</v>
      </c>
      <c r="DN160">
        <v>0.02</v>
      </c>
      <c r="DO160">
        <v>0.02</v>
      </c>
      <c r="DP160">
        <v>0.03</v>
      </c>
      <c r="DQ160">
        <v>0.02</v>
      </c>
      <c r="DR160">
        <v>0.03</v>
      </c>
      <c r="DS160">
        <v>0.03</v>
      </c>
      <c r="DT160">
        <v>0.02</v>
      </c>
      <c r="DU160">
        <v>0.02</v>
      </c>
      <c r="DV160">
        <v>0.04</v>
      </c>
      <c r="DW160">
        <v>0.63</v>
      </c>
      <c r="DX160">
        <v>0.6</v>
      </c>
      <c r="DY160">
        <v>0.56000000000000005</v>
      </c>
      <c r="DZ160">
        <v>0.61</v>
      </c>
      <c r="EA160">
        <v>0.57999999999999996</v>
      </c>
      <c r="EB160">
        <v>0.46</v>
      </c>
      <c r="EC160">
        <v>0.42</v>
      </c>
      <c r="ED160">
        <v>0.51</v>
      </c>
      <c r="EE160">
        <v>0.45</v>
      </c>
      <c r="EF160">
        <v>0.33</v>
      </c>
      <c r="EG160">
        <v>0.06</v>
      </c>
      <c r="EH160">
        <v>0.05</v>
      </c>
      <c r="EI160">
        <v>0.04</v>
      </c>
      <c r="EJ160">
        <v>0.03</v>
      </c>
      <c r="EK160">
        <v>0.06</v>
      </c>
      <c r="EL160">
        <v>0.1</v>
      </c>
      <c r="EM160">
        <v>0.06</v>
      </c>
      <c r="EN160">
        <v>0.12</v>
      </c>
      <c r="EO160">
        <v>0.26</v>
      </c>
      <c r="EP160">
        <v>0.11</v>
      </c>
      <c r="EQ160">
        <v>0.10100000000000001</v>
      </c>
      <c r="ER160">
        <v>0.17</v>
      </c>
      <c r="ES160">
        <v>0.156</v>
      </c>
      <c r="ET160">
        <v>0.16</v>
      </c>
      <c r="EU160">
        <v>0.18</v>
      </c>
      <c r="EV160">
        <v>0.16</v>
      </c>
      <c r="EW160">
        <v>0.2</v>
      </c>
      <c r="EX160">
        <v>0.16800000000000001</v>
      </c>
      <c r="EY160">
        <v>0.38</v>
      </c>
      <c r="EZ160">
        <v>0.45</v>
      </c>
      <c r="FA160">
        <v>0.37</v>
      </c>
      <c r="FB160">
        <v>0.32</v>
      </c>
      <c r="FC160">
        <v>0.35</v>
      </c>
      <c r="FD160">
        <v>0.37</v>
      </c>
      <c r="FE160">
        <v>0.42</v>
      </c>
      <c r="FF160">
        <v>0.34</v>
      </c>
      <c r="FG160">
        <v>0.2</v>
      </c>
      <c r="FH160">
        <v>0.41</v>
      </c>
      <c r="FI160">
        <v>0.39</v>
      </c>
      <c r="FJ160">
        <v>0.38</v>
      </c>
      <c r="FK160">
        <v>0.47</v>
      </c>
      <c r="FL160">
        <v>0.41</v>
      </c>
      <c r="FM160">
        <v>0.31</v>
      </c>
      <c r="FN160">
        <v>0.32</v>
      </c>
      <c r="FO160">
        <v>0.28999999999999998</v>
      </c>
      <c r="FP160">
        <v>0.05</v>
      </c>
      <c r="FQ160">
        <v>0.03</v>
      </c>
      <c r="FR160">
        <v>0.02</v>
      </c>
      <c r="FS160">
        <v>0.03</v>
      </c>
      <c r="FT160">
        <v>0.02</v>
      </c>
      <c r="FU160">
        <v>0.02</v>
      </c>
      <c r="FV160">
        <v>0.04</v>
      </c>
      <c r="FW160">
        <v>0.03</v>
      </c>
      <c r="FX160">
        <v>0.04</v>
      </c>
      <c r="FY160">
        <v>2.2400000000000002</v>
      </c>
      <c r="FZ160">
        <v>3.18</v>
      </c>
      <c r="GA160">
        <v>3.19</v>
      </c>
      <c r="GB160">
        <v>3.13</v>
      </c>
      <c r="GC160">
        <v>3.27</v>
      </c>
      <c r="GD160">
        <v>3.13</v>
      </c>
      <c r="GE160">
        <v>2.92</v>
      </c>
      <c r="GF160">
        <v>3.05</v>
      </c>
      <c r="GG160">
        <v>2.84</v>
      </c>
      <c r="GH160">
        <v>6.36</v>
      </c>
      <c r="GI160">
        <v>0.11</v>
      </c>
      <c r="GJ160">
        <v>3.4000000000000002E-2</v>
      </c>
      <c r="GK160">
        <v>1.7000000000000001E-2</v>
      </c>
      <c r="GL160">
        <v>7.0000000000000007E-2</v>
      </c>
      <c r="GM160">
        <v>0.09</v>
      </c>
      <c r="GN160">
        <v>0.11</v>
      </c>
      <c r="GO160">
        <v>0.11</v>
      </c>
      <c r="GP160">
        <v>0.16</v>
      </c>
      <c r="GQ160">
        <v>0.03</v>
      </c>
      <c r="GR160">
        <v>0.2</v>
      </c>
      <c r="GS160">
        <v>0.08</v>
      </c>
      <c r="GT160">
        <v>0.56000000000000005</v>
      </c>
      <c r="GU160">
        <v>0.49</v>
      </c>
      <c r="GV160">
        <v>0.28000000000000003</v>
      </c>
      <c r="GW160">
        <v>0.16</v>
      </c>
      <c r="GX160">
        <v>0.14499999999999999</v>
      </c>
      <c r="GY160">
        <v>0.21</v>
      </c>
      <c r="GZ160">
        <v>6.7000000000000004E-2</v>
      </c>
      <c r="HA160">
        <v>0.112</v>
      </c>
      <c r="HB160">
        <v>0.18</v>
      </c>
      <c r="HC160">
        <v>0.08</v>
      </c>
      <c r="HD160">
        <v>0.11</v>
      </c>
      <c r="HE160">
        <v>0.25</v>
      </c>
      <c r="HF160">
        <v>0.14000000000000001</v>
      </c>
      <c r="HG160">
        <v>0.14000000000000001</v>
      </c>
      <c r="HH160">
        <v>7.0000000000000007E-2</v>
      </c>
      <c r="HI160">
        <v>0.03</v>
      </c>
      <c r="HJ160">
        <v>0.02</v>
      </c>
      <c r="HK160">
        <v>0.04</v>
      </c>
      <c r="HL160">
        <v>0.03</v>
      </c>
      <c r="HM160">
        <v>0.12</v>
      </c>
      <c r="HN160">
        <v>0.06</v>
      </c>
      <c r="HO160">
        <v>0.42</v>
      </c>
      <c r="HP160">
        <v>0.4</v>
      </c>
      <c r="HQ160">
        <v>0.38</v>
      </c>
      <c r="HR160">
        <v>0.39</v>
      </c>
      <c r="HS160">
        <v>0.35</v>
      </c>
      <c r="HT160">
        <v>0.35</v>
      </c>
      <c r="HU160">
        <v>0.28000000000000003</v>
      </c>
      <c r="HV160">
        <v>0.28000000000000003</v>
      </c>
      <c r="HW160">
        <v>0.31</v>
      </c>
      <c r="HX160">
        <v>0.32</v>
      </c>
      <c r="HY160">
        <v>0.25</v>
      </c>
      <c r="HZ160">
        <v>0.38</v>
      </c>
      <c r="IA160">
        <v>0.17</v>
      </c>
      <c r="IB160">
        <v>0.18</v>
      </c>
      <c r="IC160">
        <v>0.17</v>
      </c>
      <c r="ID160">
        <v>0.15</v>
      </c>
      <c r="IE160">
        <v>0.18</v>
      </c>
      <c r="IF160">
        <v>0.123</v>
      </c>
      <c r="IG160">
        <v>3.4000000000000002E-2</v>
      </c>
      <c r="IH160">
        <v>0.03</v>
      </c>
      <c r="II160">
        <v>0.03</v>
      </c>
      <c r="IJ160">
        <v>0.04</v>
      </c>
      <c r="IK160">
        <v>3.9E-2</v>
      </c>
      <c r="IL160">
        <v>3.4000000000000002E-2</v>
      </c>
      <c r="IM160">
        <v>0.06</v>
      </c>
      <c r="IN160">
        <v>0.08</v>
      </c>
      <c r="IO160">
        <v>7.0000000000000007E-2</v>
      </c>
      <c r="IP160">
        <v>7.0000000000000007E-2</v>
      </c>
      <c r="IQ160">
        <v>0.06</v>
      </c>
      <c r="IR160">
        <v>0.06</v>
      </c>
      <c r="IS160">
        <v>7.0000000000000007E-2</v>
      </c>
      <c r="IT160">
        <v>0.73</v>
      </c>
      <c r="IU160">
        <v>0.62</v>
      </c>
      <c r="IV160">
        <v>0.06</v>
      </c>
      <c r="IW160">
        <v>0.34</v>
      </c>
      <c r="IX160">
        <v>0.32</v>
      </c>
      <c r="IY160">
        <v>0.14000000000000001</v>
      </c>
      <c r="IZ160">
        <v>0.2</v>
      </c>
      <c r="JA160">
        <v>0.3</v>
      </c>
      <c r="JB160">
        <v>0.36</v>
      </c>
      <c r="JC160">
        <v>0.31</v>
      </c>
      <c r="JD160">
        <v>0.05</v>
      </c>
      <c r="JE160">
        <v>0.05</v>
      </c>
      <c r="JF160">
        <v>0.25</v>
      </c>
      <c r="JG160">
        <v>0.11</v>
      </c>
      <c r="JH160">
        <v>0.26</v>
      </c>
      <c r="JI160">
        <v>0.05</v>
      </c>
      <c r="JJ160">
        <v>0.06</v>
      </c>
      <c r="JK160">
        <v>0.35</v>
      </c>
      <c r="JL160">
        <v>0.15</v>
      </c>
      <c r="JM160">
        <v>0.04</v>
      </c>
      <c r="JN160">
        <v>0.03</v>
      </c>
      <c r="JO160">
        <v>0.08</v>
      </c>
      <c r="JP160">
        <v>0.04</v>
      </c>
      <c r="JQ160">
        <v>0.04</v>
      </c>
      <c r="JR160">
        <v>2.79</v>
      </c>
      <c r="JS160">
        <v>1.4</v>
      </c>
      <c r="JT160">
        <v>1.5</v>
      </c>
      <c r="JU160">
        <v>2.93</v>
      </c>
      <c r="JV160">
        <v>2.08</v>
      </c>
    </row>
    <row r="161" spans="1:282" x14ac:dyDescent="0.25">
      <c r="A161">
        <v>609724</v>
      </c>
      <c r="B161" t="s">
        <v>341</v>
      </c>
      <c r="C161" t="s">
        <v>2235</v>
      </c>
      <c r="D161" t="s">
        <v>4031</v>
      </c>
      <c r="E161" t="s">
        <v>4032</v>
      </c>
      <c r="F161" t="s">
        <v>691</v>
      </c>
      <c r="G161" t="s">
        <v>692</v>
      </c>
      <c r="H161" t="s">
        <v>693</v>
      </c>
      <c r="I161" t="s">
        <v>4033</v>
      </c>
      <c r="J161" t="s">
        <v>4034</v>
      </c>
      <c r="K161" t="s">
        <v>4035</v>
      </c>
      <c r="L161" t="s">
        <v>546</v>
      </c>
      <c r="M161" t="s">
        <v>3399</v>
      </c>
      <c r="N161" t="s">
        <v>3908</v>
      </c>
      <c r="O161" t="s">
        <v>535</v>
      </c>
      <c r="P161">
        <v>1680</v>
      </c>
      <c r="Q161" t="s">
        <v>541</v>
      </c>
      <c r="R161" t="s">
        <v>3417</v>
      </c>
      <c r="S161" t="s">
        <v>6521</v>
      </c>
      <c r="T161">
        <v>32</v>
      </c>
      <c r="U161">
        <v>1480</v>
      </c>
      <c r="V161" t="s">
        <v>651</v>
      </c>
      <c r="W161">
        <v>198</v>
      </c>
      <c r="X161">
        <v>1717</v>
      </c>
      <c r="Y161">
        <v>12</v>
      </c>
      <c r="Z161" s="5" t="s">
        <v>4036</v>
      </c>
      <c r="AA161" t="s">
        <v>535</v>
      </c>
      <c r="AB161" t="s">
        <v>555</v>
      </c>
      <c r="AC161" t="s">
        <v>564</v>
      </c>
      <c r="AD161" t="s">
        <v>564</v>
      </c>
      <c r="AE161">
        <v>36</v>
      </c>
      <c r="AF161">
        <v>40.6</v>
      </c>
      <c r="AG161">
        <v>56.4</v>
      </c>
      <c r="AH161">
        <v>1.2</v>
      </c>
      <c r="AI161" t="s">
        <v>3410</v>
      </c>
      <c r="AJ161">
        <v>159</v>
      </c>
      <c r="AK161">
        <v>31</v>
      </c>
      <c r="AL161">
        <v>24</v>
      </c>
      <c r="AM161">
        <v>38</v>
      </c>
      <c r="AN161">
        <v>59</v>
      </c>
      <c r="AP161">
        <v>1</v>
      </c>
      <c r="AQ161">
        <v>4</v>
      </c>
      <c r="AR161">
        <v>7</v>
      </c>
      <c r="AS161">
        <v>159</v>
      </c>
      <c r="AT161">
        <v>0.02</v>
      </c>
      <c r="AU161">
        <v>0.02</v>
      </c>
      <c r="AV161">
        <v>0.06</v>
      </c>
      <c r="AW161">
        <v>0.06</v>
      </c>
      <c r="AX161">
        <v>0.09</v>
      </c>
      <c r="AY161">
        <v>0.08</v>
      </c>
      <c r="AZ161">
        <v>0.11</v>
      </c>
      <c r="BA161">
        <v>6.9000000000000006E-2</v>
      </c>
      <c r="BB161">
        <v>0.1</v>
      </c>
      <c r="BC161">
        <v>0.18</v>
      </c>
      <c r="BD161">
        <v>0.16</v>
      </c>
      <c r="BE161">
        <v>0.25</v>
      </c>
      <c r="BF161">
        <v>0.45</v>
      </c>
      <c r="BG161">
        <v>0.43</v>
      </c>
      <c r="BH161">
        <v>0.43</v>
      </c>
      <c r="BI161">
        <v>0.35</v>
      </c>
      <c r="BJ161">
        <v>0.4</v>
      </c>
      <c r="BK161">
        <v>0.38</v>
      </c>
      <c r="BL161">
        <v>0.02</v>
      </c>
      <c r="BM161">
        <v>0</v>
      </c>
      <c r="BN161">
        <v>0.01</v>
      </c>
      <c r="BO161">
        <v>0</v>
      </c>
      <c r="BP161">
        <v>0.03</v>
      </c>
      <c r="BQ161">
        <v>0.03</v>
      </c>
      <c r="BR161">
        <v>0.4</v>
      </c>
      <c r="BS161">
        <v>0.48</v>
      </c>
      <c r="BT161">
        <v>0.4</v>
      </c>
      <c r="BU161">
        <v>0.42</v>
      </c>
      <c r="BV161">
        <v>0.32</v>
      </c>
      <c r="BW161">
        <v>0.27</v>
      </c>
      <c r="BX161">
        <v>3.25</v>
      </c>
      <c r="BY161">
        <v>3.37</v>
      </c>
      <c r="BZ161">
        <v>3.19</v>
      </c>
      <c r="CA161">
        <v>3.13</v>
      </c>
      <c r="CB161">
        <v>2.97</v>
      </c>
      <c r="CC161">
        <v>2.87</v>
      </c>
      <c r="CD161">
        <v>1.9E-2</v>
      </c>
      <c r="CE161">
        <v>3.1E-2</v>
      </c>
      <c r="CF161">
        <v>1.9E-2</v>
      </c>
      <c r="CG161">
        <v>1.9E-2</v>
      </c>
      <c r="CH161">
        <v>1.9E-2</v>
      </c>
      <c r="CI161">
        <v>0.02</v>
      </c>
      <c r="CJ161">
        <v>0.09</v>
      </c>
      <c r="CK161">
        <v>0.21</v>
      </c>
      <c r="CL161">
        <v>0.09</v>
      </c>
      <c r="CM161">
        <v>0.04</v>
      </c>
      <c r="CN161">
        <v>0.08</v>
      </c>
      <c r="CO161">
        <v>0.08</v>
      </c>
      <c r="CP161">
        <v>0.09</v>
      </c>
      <c r="CQ161">
        <v>0.06</v>
      </c>
      <c r="CR161">
        <v>0.08</v>
      </c>
      <c r="CS161">
        <v>0.13</v>
      </c>
      <c r="CT161">
        <v>0.14000000000000001</v>
      </c>
      <c r="CU161">
        <v>0.16</v>
      </c>
      <c r="CV161">
        <v>3.58</v>
      </c>
      <c r="CW161">
        <v>3.42</v>
      </c>
      <c r="CX161">
        <v>3.42</v>
      </c>
      <c r="CY161">
        <v>3.39</v>
      </c>
      <c r="CZ161">
        <v>3.41</v>
      </c>
      <c r="DA161">
        <v>3.37</v>
      </c>
      <c r="DB161">
        <v>3.11</v>
      </c>
      <c r="DC161">
        <v>2.78</v>
      </c>
      <c r="DD161">
        <v>3.03</v>
      </c>
      <c r="DE161">
        <v>0.27</v>
      </c>
      <c r="DF161">
        <v>0.32</v>
      </c>
      <c r="DG161">
        <v>0.35</v>
      </c>
      <c r="DH161">
        <v>0.37</v>
      </c>
      <c r="DI161">
        <v>0.42</v>
      </c>
      <c r="DJ161">
        <v>0.38</v>
      </c>
      <c r="DK161">
        <v>0.34</v>
      </c>
      <c r="DL161">
        <v>0.28000000000000003</v>
      </c>
      <c r="DM161">
        <v>0.33</v>
      </c>
      <c r="DN161">
        <v>0.03</v>
      </c>
      <c r="DO161">
        <v>0.01</v>
      </c>
      <c r="DP161">
        <v>0.02</v>
      </c>
      <c r="DQ161">
        <v>0.01</v>
      </c>
      <c r="DR161">
        <v>0.01</v>
      </c>
      <c r="DS161">
        <v>0.04</v>
      </c>
      <c r="DT161">
        <v>0.01</v>
      </c>
      <c r="DU161">
        <v>0.03</v>
      </c>
      <c r="DV161">
        <v>0.03</v>
      </c>
      <c r="DW161">
        <v>0.64</v>
      </c>
      <c r="DX161">
        <v>0.56000000000000005</v>
      </c>
      <c r="DY161">
        <v>0.53</v>
      </c>
      <c r="DZ161">
        <v>0.51</v>
      </c>
      <c r="EA161">
        <v>0.5</v>
      </c>
      <c r="EB161">
        <v>0.47</v>
      </c>
      <c r="EC161">
        <v>0.43</v>
      </c>
      <c r="ED161">
        <v>0.35</v>
      </c>
      <c r="EE161">
        <v>0.38</v>
      </c>
      <c r="EF161">
        <v>0.38</v>
      </c>
      <c r="EG161">
        <v>0.03</v>
      </c>
      <c r="EH161">
        <v>0.03</v>
      </c>
      <c r="EI161">
        <v>0.06</v>
      </c>
      <c r="EJ161">
        <v>0.03</v>
      </c>
      <c r="EK161">
        <v>0.06</v>
      </c>
      <c r="EL161">
        <v>0.11</v>
      </c>
      <c r="EM161">
        <v>0.03</v>
      </c>
      <c r="EN161">
        <v>0.03</v>
      </c>
      <c r="EO161">
        <v>0.27</v>
      </c>
      <c r="EP161">
        <v>0.1</v>
      </c>
      <c r="EQ161">
        <v>0.10100000000000001</v>
      </c>
      <c r="ER161">
        <v>0.11</v>
      </c>
      <c r="ES161">
        <v>0.10100000000000001</v>
      </c>
      <c r="ET161">
        <v>0.1</v>
      </c>
      <c r="EU161">
        <v>0.16</v>
      </c>
      <c r="EV161">
        <v>0.11</v>
      </c>
      <c r="EW161">
        <v>0.15</v>
      </c>
      <c r="EX161">
        <v>0.182</v>
      </c>
      <c r="EY161">
        <v>0.48</v>
      </c>
      <c r="EZ161">
        <v>0.43</v>
      </c>
      <c r="FA161">
        <v>0.41</v>
      </c>
      <c r="FB161">
        <v>0.41</v>
      </c>
      <c r="FC161">
        <v>0.48</v>
      </c>
      <c r="FD161">
        <v>0.39</v>
      </c>
      <c r="FE161">
        <v>0.48</v>
      </c>
      <c r="FF161">
        <v>0.43</v>
      </c>
      <c r="FG161">
        <v>0.11</v>
      </c>
      <c r="FH161">
        <v>0.36</v>
      </c>
      <c r="FI161">
        <v>0.42</v>
      </c>
      <c r="FJ161">
        <v>0.41</v>
      </c>
      <c r="FK161">
        <v>0.43</v>
      </c>
      <c r="FL161">
        <v>0.33</v>
      </c>
      <c r="FM161">
        <v>0.28000000000000003</v>
      </c>
      <c r="FN161">
        <v>0.36</v>
      </c>
      <c r="FO161">
        <v>0.33</v>
      </c>
      <c r="FP161">
        <v>0.06</v>
      </c>
      <c r="FQ161">
        <v>0.03</v>
      </c>
      <c r="FR161">
        <v>0.03</v>
      </c>
      <c r="FS161">
        <v>0.01</v>
      </c>
      <c r="FT161">
        <v>0.03</v>
      </c>
      <c r="FU161">
        <v>0.03</v>
      </c>
      <c r="FV161">
        <v>0.06</v>
      </c>
      <c r="FW161">
        <v>0.03</v>
      </c>
      <c r="FX161">
        <v>0.05</v>
      </c>
      <c r="FY161">
        <v>2.0299999999999998</v>
      </c>
      <c r="FZ161">
        <v>3.22</v>
      </c>
      <c r="GA161">
        <v>3.27</v>
      </c>
      <c r="GB161">
        <v>3.18</v>
      </c>
      <c r="GC161">
        <v>3.29</v>
      </c>
      <c r="GD161">
        <v>3.12</v>
      </c>
      <c r="GE161">
        <v>2.89</v>
      </c>
      <c r="GF161">
        <v>3.21</v>
      </c>
      <c r="GG161">
        <v>3.13</v>
      </c>
      <c r="GH161">
        <v>7.3</v>
      </c>
      <c r="GI161">
        <v>0.04</v>
      </c>
      <c r="GJ161">
        <v>0</v>
      </c>
      <c r="GK161">
        <v>1.2999999999999999E-2</v>
      </c>
      <c r="GL161">
        <v>0.04</v>
      </c>
      <c r="GM161">
        <v>0.09</v>
      </c>
      <c r="GN161">
        <v>0.09</v>
      </c>
      <c r="GO161">
        <v>0.12</v>
      </c>
      <c r="GP161">
        <v>0.21</v>
      </c>
      <c r="GQ161">
        <v>0.14000000000000001</v>
      </c>
      <c r="GR161">
        <v>0.16</v>
      </c>
      <c r="GS161">
        <v>0.09</v>
      </c>
      <c r="GT161">
        <v>0.46</v>
      </c>
      <c r="GU161">
        <v>0.45</v>
      </c>
      <c r="GV161">
        <v>0.21</v>
      </c>
      <c r="GW161">
        <v>0.19</v>
      </c>
      <c r="GX161">
        <v>0.189</v>
      </c>
      <c r="GY161">
        <v>0.24</v>
      </c>
      <c r="GZ161">
        <v>0.107</v>
      </c>
      <c r="HA161">
        <v>0.13800000000000001</v>
      </c>
      <c r="HB161">
        <v>0.25</v>
      </c>
      <c r="HC161">
        <v>0.15</v>
      </c>
      <c r="HD161">
        <v>0.09</v>
      </c>
      <c r="HE161">
        <v>0.21</v>
      </c>
      <c r="HF161">
        <v>0.09</v>
      </c>
      <c r="HG161">
        <v>0.13</v>
      </c>
      <c r="HH161">
        <v>0.09</v>
      </c>
      <c r="HI161">
        <v>0.03</v>
      </c>
      <c r="HJ161">
        <v>0.04</v>
      </c>
      <c r="HK161">
        <v>0.02</v>
      </c>
      <c r="HL161">
        <v>0.03</v>
      </c>
      <c r="HM161">
        <v>0.15</v>
      </c>
      <c r="HN161">
        <v>0.03</v>
      </c>
      <c r="HO161">
        <v>0.42</v>
      </c>
      <c r="HP161">
        <v>0.3</v>
      </c>
      <c r="HQ161">
        <v>0.27</v>
      </c>
      <c r="HR161">
        <v>0.33</v>
      </c>
      <c r="HS161">
        <v>0.32</v>
      </c>
      <c r="HT161">
        <v>0.38</v>
      </c>
      <c r="HU161">
        <v>0.4</v>
      </c>
      <c r="HV161">
        <v>0.42</v>
      </c>
      <c r="HW161">
        <v>0.48</v>
      </c>
      <c r="HX161">
        <v>0.43</v>
      </c>
      <c r="HY161">
        <v>0.28000000000000003</v>
      </c>
      <c r="HZ161">
        <v>0.43</v>
      </c>
      <c r="IA161">
        <v>0.09</v>
      </c>
      <c r="IB161">
        <v>0.17</v>
      </c>
      <c r="IC161">
        <v>0.13</v>
      </c>
      <c r="ID161">
        <v>0.12</v>
      </c>
      <c r="IE161">
        <v>0.16</v>
      </c>
      <c r="IF161">
        <v>8.2000000000000003E-2</v>
      </c>
      <c r="IG161">
        <v>2.5000000000000001E-2</v>
      </c>
      <c r="IH161">
        <v>0.03</v>
      </c>
      <c r="II161">
        <v>0.04</v>
      </c>
      <c r="IJ161">
        <v>0.04</v>
      </c>
      <c r="IK161">
        <v>3.1E-2</v>
      </c>
      <c r="IL161">
        <v>2.5000000000000001E-2</v>
      </c>
      <c r="IM161">
        <v>0.04</v>
      </c>
      <c r="IN161">
        <v>0.05</v>
      </c>
      <c r="IO161">
        <v>0.06</v>
      </c>
      <c r="IP161">
        <v>0.05</v>
      </c>
      <c r="IQ161">
        <v>0.06</v>
      </c>
      <c r="IR161">
        <v>0.05</v>
      </c>
      <c r="IS161">
        <v>0.06</v>
      </c>
      <c r="IT161">
        <v>0.68</v>
      </c>
      <c r="IU161">
        <v>0.55000000000000004</v>
      </c>
      <c r="IV161">
        <v>7.0000000000000007E-2</v>
      </c>
      <c r="IW161">
        <v>0.34</v>
      </c>
      <c r="IX161">
        <v>0.48</v>
      </c>
      <c r="IY161">
        <v>0.15</v>
      </c>
      <c r="IZ161">
        <v>0.28000000000000003</v>
      </c>
      <c r="JA161">
        <v>0.32</v>
      </c>
      <c r="JB161">
        <v>0.4</v>
      </c>
      <c r="JC161">
        <v>0.31</v>
      </c>
      <c r="JD161">
        <v>0.06</v>
      </c>
      <c r="JE161">
        <v>7.0000000000000007E-2</v>
      </c>
      <c r="JF161">
        <v>0.4</v>
      </c>
      <c r="JG161">
        <v>0.13</v>
      </c>
      <c r="JH161">
        <v>0.1</v>
      </c>
      <c r="JI161">
        <v>0.04</v>
      </c>
      <c r="JJ161">
        <v>0.03</v>
      </c>
      <c r="JK161">
        <v>0.16</v>
      </c>
      <c r="JL161">
        <v>0.09</v>
      </c>
      <c r="JM161">
        <v>0.04</v>
      </c>
      <c r="JN161">
        <v>7.0000000000000007E-2</v>
      </c>
      <c r="JO161">
        <v>0.06</v>
      </c>
      <c r="JP161">
        <v>0.06</v>
      </c>
      <c r="JQ161">
        <v>0.05</v>
      </c>
      <c r="JR161">
        <v>2.4700000000000002</v>
      </c>
      <c r="JS161">
        <v>1.43</v>
      </c>
      <c r="JT161">
        <v>1.55</v>
      </c>
      <c r="JU161">
        <v>2.68</v>
      </c>
      <c r="JV161">
        <v>1.96</v>
      </c>
    </row>
    <row r="162" spans="1:282" x14ac:dyDescent="0.25">
      <c r="A162">
        <v>609725</v>
      </c>
      <c r="B162" t="s">
        <v>2237</v>
      </c>
      <c r="C162" t="s">
        <v>2236</v>
      </c>
      <c r="D162" t="s">
        <v>4037</v>
      </c>
      <c r="E162" t="s">
        <v>4038</v>
      </c>
      <c r="F162" t="s">
        <v>2238</v>
      </c>
      <c r="G162" t="s">
        <v>2239</v>
      </c>
      <c r="H162" t="s">
        <v>2240</v>
      </c>
      <c r="I162" t="s">
        <v>4039</v>
      </c>
      <c r="J162" t="s">
        <v>4040</v>
      </c>
      <c r="K162" t="s">
        <v>4041</v>
      </c>
      <c r="L162" t="s">
        <v>546</v>
      </c>
      <c r="M162" t="s">
        <v>3399</v>
      </c>
      <c r="N162" t="s">
        <v>3908</v>
      </c>
      <c r="O162" t="s">
        <v>535</v>
      </c>
      <c r="P162">
        <v>1439</v>
      </c>
      <c r="Q162" t="s">
        <v>566</v>
      </c>
      <c r="R162" t="s">
        <v>586</v>
      </c>
      <c r="S162" t="s">
        <v>586</v>
      </c>
      <c r="T162">
        <v>49</v>
      </c>
      <c r="U162">
        <v>1490</v>
      </c>
      <c r="V162" t="s">
        <v>655</v>
      </c>
      <c r="W162">
        <v>133</v>
      </c>
      <c r="X162">
        <v>1437</v>
      </c>
      <c r="Y162">
        <v>9</v>
      </c>
      <c r="Z162" s="5" t="s">
        <v>4042</v>
      </c>
      <c r="AA162" t="s">
        <v>535</v>
      </c>
      <c r="AB162" t="s">
        <v>555</v>
      </c>
      <c r="AC162" t="s">
        <v>555</v>
      </c>
      <c r="AD162" t="s">
        <v>576</v>
      </c>
      <c r="AE162">
        <v>33.200000000000003</v>
      </c>
      <c r="AF162">
        <v>26.3</v>
      </c>
      <c r="AG162">
        <v>16.399999999999999</v>
      </c>
      <c r="AH162">
        <v>0.9</v>
      </c>
      <c r="AI162" t="s">
        <v>3410</v>
      </c>
      <c r="AJ162">
        <v>121</v>
      </c>
      <c r="AK162">
        <v>4</v>
      </c>
      <c r="AL162">
        <v>111</v>
      </c>
      <c r="AN162">
        <v>1</v>
      </c>
      <c r="AQ162">
        <v>2</v>
      </c>
      <c r="AR162">
        <v>3</v>
      </c>
      <c r="AS162">
        <v>121</v>
      </c>
      <c r="AT162">
        <v>0.02</v>
      </c>
      <c r="AU162">
        <v>0.01</v>
      </c>
      <c r="AV162">
        <v>0.04</v>
      </c>
      <c r="AW162">
        <v>0.04</v>
      </c>
      <c r="AX162">
        <v>0.09</v>
      </c>
      <c r="AY162">
        <v>0.16</v>
      </c>
      <c r="AZ162">
        <v>0.14000000000000001</v>
      </c>
      <c r="BA162">
        <v>0.157</v>
      </c>
      <c r="BB162">
        <v>0.1</v>
      </c>
      <c r="BC162">
        <v>0.1</v>
      </c>
      <c r="BD162">
        <v>0.15</v>
      </c>
      <c r="BE162">
        <v>0.21</v>
      </c>
      <c r="BF162">
        <v>0.43</v>
      </c>
      <c r="BG162">
        <v>0.42</v>
      </c>
      <c r="BH162">
        <v>0.49</v>
      </c>
      <c r="BI162">
        <v>0.33</v>
      </c>
      <c r="BJ162">
        <v>0.35</v>
      </c>
      <c r="BK162">
        <v>0.31</v>
      </c>
      <c r="BL162">
        <v>0.02</v>
      </c>
      <c r="BM162">
        <v>0.01</v>
      </c>
      <c r="BN162">
        <v>0.02</v>
      </c>
      <c r="BO162">
        <v>0.01</v>
      </c>
      <c r="BP162">
        <v>0.03</v>
      </c>
      <c r="BQ162">
        <v>0.02</v>
      </c>
      <c r="BR162">
        <v>0.4</v>
      </c>
      <c r="BS162">
        <v>0.4</v>
      </c>
      <c r="BT162">
        <v>0.36</v>
      </c>
      <c r="BU162">
        <v>0.52</v>
      </c>
      <c r="BV162">
        <v>0.38</v>
      </c>
      <c r="BW162">
        <v>0.31</v>
      </c>
      <c r="BX162">
        <v>3.23</v>
      </c>
      <c r="BY162">
        <v>3.23</v>
      </c>
      <c r="BZ162">
        <v>3.18</v>
      </c>
      <c r="CA162">
        <v>3.34</v>
      </c>
      <c r="CB162">
        <v>3.05</v>
      </c>
      <c r="CC162">
        <v>2.78</v>
      </c>
      <c r="CD162">
        <v>0</v>
      </c>
      <c r="CE162">
        <v>1.7000000000000001E-2</v>
      </c>
      <c r="CF162">
        <v>0</v>
      </c>
      <c r="CG162">
        <v>8.0000000000000002E-3</v>
      </c>
      <c r="CH162">
        <v>0</v>
      </c>
      <c r="CI162">
        <v>0.01</v>
      </c>
      <c r="CJ162">
        <v>7.0000000000000007E-2</v>
      </c>
      <c r="CK162">
        <v>0.25</v>
      </c>
      <c r="CL162">
        <v>0.19</v>
      </c>
      <c r="CM162">
        <v>7.0000000000000007E-2</v>
      </c>
      <c r="CN162">
        <v>0.1</v>
      </c>
      <c r="CO162">
        <v>0.13</v>
      </c>
      <c r="CP162">
        <v>0.13</v>
      </c>
      <c r="CQ162">
        <v>0.11</v>
      </c>
      <c r="CR162">
        <v>0.17</v>
      </c>
      <c r="CS162">
        <v>0.2</v>
      </c>
      <c r="CT162">
        <v>0.18</v>
      </c>
      <c r="CU162">
        <v>0.23</v>
      </c>
      <c r="CV162">
        <v>3.48</v>
      </c>
      <c r="CW162">
        <v>3.27</v>
      </c>
      <c r="CX162">
        <v>3.33</v>
      </c>
      <c r="CY162">
        <v>3.42</v>
      </c>
      <c r="CZ162">
        <v>3.36</v>
      </c>
      <c r="DA162">
        <v>3.18</v>
      </c>
      <c r="DB162">
        <v>2.97</v>
      </c>
      <c r="DC162">
        <v>2.57</v>
      </c>
      <c r="DD162">
        <v>2.7</v>
      </c>
      <c r="DE162">
        <v>0.39</v>
      </c>
      <c r="DF162">
        <v>0.47</v>
      </c>
      <c r="DG162">
        <v>0.39</v>
      </c>
      <c r="DH162">
        <v>0.28999999999999998</v>
      </c>
      <c r="DI162">
        <v>0.41</v>
      </c>
      <c r="DJ162">
        <v>0.41</v>
      </c>
      <c r="DK162">
        <v>0.36</v>
      </c>
      <c r="DL162">
        <v>0.26</v>
      </c>
      <c r="DM162">
        <v>0.23</v>
      </c>
      <c r="DN162">
        <v>0.01</v>
      </c>
      <c r="DO162">
        <v>0.02</v>
      </c>
      <c r="DP162">
        <v>0.02</v>
      </c>
      <c r="DQ162">
        <v>0.01</v>
      </c>
      <c r="DR162">
        <v>0.02</v>
      </c>
      <c r="DS162">
        <v>0.04</v>
      </c>
      <c r="DT162">
        <v>0.04</v>
      </c>
      <c r="DU162">
        <v>0.04</v>
      </c>
      <c r="DV162">
        <v>0.02</v>
      </c>
      <c r="DW162">
        <v>0.54</v>
      </c>
      <c r="DX162">
        <v>0.4</v>
      </c>
      <c r="DY162">
        <v>0.45</v>
      </c>
      <c r="DZ162">
        <v>0.56000000000000005</v>
      </c>
      <c r="EA162">
        <v>0.46</v>
      </c>
      <c r="EB162">
        <v>0.36</v>
      </c>
      <c r="EC162">
        <v>0.32</v>
      </c>
      <c r="ED162">
        <v>0.26</v>
      </c>
      <c r="EE162">
        <v>0.32</v>
      </c>
      <c r="EF162">
        <v>0.42</v>
      </c>
      <c r="EG162">
        <v>0.03</v>
      </c>
      <c r="EH162">
        <v>0.03</v>
      </c>
      <c r="EI162">
        <v>0.06</v>
      </c>
      <c r="EJ162">
        <v>0.02</v>
      </c>
      <c r="EK162">
        <v>0.05</v>
      </c>
      <c r="EL162">
        <v>0.12</v>
      </c>
      <c r="EM162">
        <v>0.04</v>
      </c>
      <c r="EN162">
        <v>7.0000000000000007E-2</v>
      </c>
      <c r="EO162">
        <v>0.36</v>
      </c>
      <c r="EP162">
        <v>0.15</v>
      </c>
      <c r="EQ162">
        <v>0.124</v>
      </c>
      <c r="ER162">
        <v>0.2</v>
      </c>
      <c r="ES162">
        <v>0.17399999999999999</v>
      </c>
      <c r="ET162">
        <v>0.22</v>
      </c>
      <c r="EU162">
        <v>0.25</v>
      </c>
      <c r="EV162">
        <v>0.14000000000000001</v>
      </c>
      <c r="EW162">
        <v>0.31</v>
      </c>
      <c r="EX162">
        <v>7.3999999999999996E-2</v>
      </c>
      <c r="EY162">
        <v>0.45</v>
      </c>
      <c r="EZ162">
        <v>0.56000000000000005</v>
      </c>
      <c r="FA162">
        <v>0.4</v>
      </c>
      <c r="FB162">
        <v>0.4</v>
      </c>
      <c r="FC162">
        <v>0.36</v>
      </c>
      <c r="FD162">
        <v>0.3</v>
      </c>
      <c r="FE162">
        <v>0.51</v>
      </c>
      <c r="FF162">
        <v>0.39</v>
      </c>
      <c r="FG162">
        <v>7.0000000000000007E-2</v>
      </c>
      <c r="FH162">
        <v>0.33</v>
      </c>
      <c r="FI162">
        <v>0.26</v>
      </c>
      <c r="FJ162">
        <v>0.3</v>
      </c>
      <c r="FK162">
        <v>0.37</v>
      </c>
      <c r="FL162">
        <v>0.34</v>
      </c>
      <c r="FM162">
        <v>0.21</v>
      </c>
      <c r="FN162">
        <v>0.28000000000000003</v>
      </c>
      <c r="FO162">
        <v>0.21</v>
      </c>
      <c r="FP162">
        <v>7.0000000000000007E-2</v>
      </c>
      <c r="FQ162">
        <v>0.04</v>
      </c>
      <c r="FR162">
        <v>0.02</v>
      </c>
      <c r="FS162">
        <v>0.04</v>
      </c>
      <c r="FT162">
        <v>0.04</v>
      </c>
      <c r="FU162">
        <v>0.03</v>
      </c>
      <c r="FV162">
        <v>0.12</v>
      </c>
      <c r="FW162">
        <v>0.02</v>
      </c>
      <c r="FX162">
        <v>0.02</v>
      </c>
      <c r="FY162">
        <v>1.79</v>
      </c>
      <c r="FZ162">
        <v>3.12</v>
      </c>
      <c r="GA162">
        <v>3.07</v>
      </c>
      <c r="GB162">
        <v>2.98</v>
      </c>
      <c r="GC162">
        <v>3.17</v>
      </c>
      <c r="GD162">
        <v>3.02</v>
      </c>
      <c r="GE162">
        <v>2.7</v>
      </c>
      <c r="GF162">
        <v>3.06</v>
      </c>
      <c r="GG162">
        <v>2.77</v>
      </c>
      <c r="GH162">
        <v>6.69</v>
      </c>
      <c r="GI162">
        <v>0.03</v>
      </c>
      <c r="GJ162">
        <v>0.05</v>
      </c>
      <c r="GK162">
        <v>6.6000000000000003E-2</v>
      </c>
      <c r="GL162">
        <v>0.05</v>
      </c>
      <c r="GM162">
        <v>0.12</v>
      </c>
      <c r="GN162">
        <v>7.0000000000000007E-2</v>
      </c>
      <c r="GO162">
        <v>0.13</v>
      </c>
      <c r="GP162">
        <v>0.17</v>
      </c>
      <c r="GQ162">
        <v>0.12</v>
      </c>
      <c r="GR162">
        <v>0.16</v>
      </c>
      <c r="GS162">
        <v>0.02</v>
      </c>
      <c r="GT162">
        <v>0.74</v>
      </c>
      <c r="GU162">
        <v>0.73</v>
      </c>
      <c r="GV162">
        <v>0.23</v>
      </c>
      <c r="GW162">
        <v>7.0000000000000007E-2</v>
      </c>
      <c r="GX162">
        <v>9.0999999999999998E-2</v>
      </c>
      <c r="GY162">
        <v>0.23</v>
      </c>
      <c r="GZ162">
        <v>4.1000000000000002E-2</v>
      </c>
      <c r="HA162">
        <v>3.3000000000000002E-2</v>
      </c>
      <c r="HB162">
        <v>0.3</v>
      </c>
      <c r="HC162">
        <v>0.05</v>
      </c>
      <c r="HD162">
        <v>0.06</v>
      </c>
      <c r="HE162">
        <v>0.2</v>
      </c>
      <c r="HF162">
        <v>0.1</v>
      </c>
      <c r="HG162">
        <v>0.09</v>
      </c>
      <c r="HH162">
        <v>0.04</v>
      </c>
      <c r="HI162">
        <v>7.0000000000000007E-2</v>
      </c>
      <c r="HJ162">
        <v>0.09</v>
      </c>
      <c r="HK162">
        <v>0.05</v>
      </c>
      <c r="HL162">
        <v>0.1</v>
      </c>
      <c r="HM162">
        <v>0.18</v>
      </c>
      <c r="HN162">
        <v>0.11</v>
      </c>
      <c r="HO162">
        <v>0.55000000000000004</v>
      </c>
      <c r="HP162">
        <v>0.52</v>
      </c>
      <c r="HQ162">
        <v>0.56999999999999995</v>
      </c>
      <c r="HR162">
        <v>0.5</v>
      </c>
      <c r="HS162">
        <v>0.51</v>
      </c>
      <c r="HT162">
        <v>0.64</v>
      </c>
      <c r="HU162">
        <v>0.19</v>
      </c>
      <c r="HV162">
        <v>0.19</v>
      </c>
      <c r="HW162">
        <v>0.3</v>
      </c>
      <c r="HX162">
        <v>0.23</v>
      </c>
      <c r="HY162">
        <v>0.14000000000000001</v>
      </c>
      <c r="HZ162">
        <v>0.18</v>
      </c>
      <c r="IA162">
        <v>0.12</v>
      </c>
      <c r="IB162">
        <v>0.12</v>
      </c>
      <c r="IC162">
        <v>0.05</v>
      </c>
      <c r="ID162">
        <v>0.09</v>
      </c>
      <c r="IE162">
        <v>0.09</v>
      </c>
      <c r="IF162">
        <v>8.0000000000000002E-3</v>
      </c>
      <c r="IG162">
        <v>2.5000000000000001E-2</v>
      </c>
      <c r="IH162">
        <v>0.03</v>
      </c>
      <c r="II162">
        <v>0.02</v>
      </c>
      <c r="IJ162">
        <v>0.02</v>
      </c>
      <c r="IK162">
        <v>2.5000000000000001E-2</v>
      </c>
      <c r="IL162">
        <v>1.7000000000000001E-2</v>
      </c>
      <c r="IM162">
        <v>0.04</v>
      </c>
      <c r="IN162">
        <v>0.04</v>
      </c>
      <c r="IO162">
        <v>0.02</v>
      </c>
      <c r="IP162">
        <v>0.06</v>
      </c>
      <c r="IQ162">
        <v>0.05</v>
      </c>
      <c r="IR162">
        <v>0.05</v>
      </c>
      <c r="IS162">
        <v>0.04</v>
      </c>
      <c r="IT162">
        <v>0.67</v>
      </c>
      <c r="IU162">
        <v>0.42</v>
      </c>
      <c r="IV162">
        <v>0.01</v>
      </c>
      <c r="IW162">
        <v>0.27</v>
      </c>
      <c r="IX162">
        <v>0.51</v>
      </c>
      <c r="IY162">
        <v>0.21</v>
      </c>
      <c r="IZ162">
        <v>0.36</v>
      </c>
      <c r="JA162">
        <v>0.24</v>
      </c>
      <c r="JB162">
        <v>0.42</v>
      </c>
      <c r="JC162">
        <v>0.3</v>
      </c>
      <c r="JD162">
        <v>0.05</v>
      </c>
      <c r="JE162">
        <v>0.13</v>
      </c>
      <c r="JF162">
        <v>0.45</v>
      </c>
      <c r="JG162">
        <v>0.16</v>
      </c>
      <c r="JH162">
        <v>0.13</v>
      </c>
      <c r="JI162">
        <v>0.06</v>
      </c>
      <c r="JJ162">
        <v>7.0000000000000007E-2</v>
      </c>
      <c r="JK162">
        <v>0.28000000000000003</v>
      </c>
      <c r="JL162">
        <v>0.12</v>
      </c>
      <c r="JM162">
        <v>0.02</v>
      </c>
      <c r="JN162">
        <v>0.02</v>
      </c>
      <c r="JO162">
        <v>0.02</v>
      </c>
      <c r="JP162">
        <v>0.02</v>
      </c>
      <c r="JQ162">
        <v>0.02</v>
      </c>
      <c r="JR162">
        <v>2.5299999999999998</v>
      </c>
      <c r="JS162">
        <v>1.49</v>
      </c>
      <c r="JT162">
        <v>1.84</v>
      </c>
      <c r="JU162">
        <v>3.03</v>
      </c>
      <c r="JV162">
        <v>2.14</v>
      </c>
    </row>
    <row r="163" spans="1:282" x14ac:dyDescent="0.25">
      <c r="A163">
        <v>609726</v>
      </c>
      <c r="B163" t="s">
        <v>2242</v>
      </c>
      <c r="C163" t="s">
        <v>2241</v>
      </c>
      <c r="D163" t="s">
        <v>4043</v>
      </c>
      <c r="E163" t="s">
        <v>4044</v>
      </c>
      <c r="F163" t="s">
        <v>2243</v>
      </c>
      <c r="G163" t="s">
        <v>2244</v>
      </c>
      <c r="H163" t="s">
        <v>4045</v>
      </c>
      <c r="I163" t="s">
        <v>4046</v>
      </c>
      <c r="J163" t="s">
        <v>4047</v>
      </c>
      <c r="K163" t="s">
        <v>4048</v>
      </c>
      <c r="L163" t="s">
        <v>546</v>
      </c>
      <c r="M163" t="s">
        <v>3399</v>
      </c>
      <c r="N163" t="s">
        <v>3872</v>
      </c>
      <c r="O163" t="s">
        <v>535</v>
      </c>
      <c r="P163">
        <v>742</v>
      </c>
      <c r="Q163" t="s">
        <v>566</v>
      </c>
      <c r="R163" t="s">
        <v>586</v>
      </c>
      <c r="S163" t="s">
        <v>586</v>
      </c>
      <c r="T163">
        <v>48</v>
      </c>
      <c r="U163">
        <v>1500</v>
      </c>
      <c r="V163" t="s">
        <v>651</v>
      </c>
      <c r="W163">
        <v>10</v>
      </c>
      <c r="X163">
        <v>741</v>
      </c>
      <c r="Y163">
        <v>1</v>
      </c>
      <c r="Z163" s="5" t="s">
        <v>3522</v>
      </c>
      <c r="AA163" t="s">
        <v>535</v>
      </c>
      <c r="AB163" t="s">
        <v>555</v>
      </c>
      <c r="AC163" t="s">
        <v>555</v>
      </c>
      <c r="AD163" t="s">
        <v>576</v>
      </c>
      <c r="AE163">
        <v>35.9</v>
      </c>
      <c r="AF163">
        <v>32.700000000000003</v>
      </c>
      <c r="AG163">
        <v>3.2</v>
      </c>
      <c r="AH163">
        <v>0.1</v>
      </c>
      <c r="AI163" t="s">
        <v>3410</v>
      </c>
      <c r="AJ163">
        <v>6</v>
      </c>
      <c r="AK163">
        <v>1</v>
      </c>
      <c r="AL163">
        <v>5</v>
      </c>
      <c r="AS163">
        <v>6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0.33</v>
      </c>
      <c r="BA163">
        <v>0</v>
      </c>
      <c r="BB163">
        <v>0.17</v>
      </c>
      <c r="BC163">
        <v>0</v>
      </c>
      <c r="BD163">
        <v>0.17</v>
      </c>
      <c r="BE163">
        <v>0.5</v>
      </c>
      <c r="BF163">
        <v>0.5</v>
      </c>
      <c r="BG163">
        <v>0.67</v>
      </c>
      <c r="BH163">
        <v>0.67</v>
      </c>
      <c r="BI163">
        <v>0.17</v>
      </c>
      <c r="BJ163">
        <v>0.67</v>
      </c>
      <c r="BK163">
        <v>0.17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0.17</v>
      </c>
      <c r="BS163">
        <v>0.33</v>
      </c>
      <c r="BT163">
        <v>0.17</v>
      </c>
      <c r="BU163">
        <v>0.83</v>
      </c>
      <c r="BV163">
        <v>0.17</v>
      </c>
      <c r="BW163">
        <v>0.33</v>
      </c>
      <c r="BX163">
        <v>2.83</v>
      </c>
      <c r="BY163">
        <v>3.33</v>
      </c>
      <c r="BZ163">
        <v>3</v>
      </c>
      <c r="CA163">
        <v>3.83</v>
      </c>
      <c r="CB163">
        <v>3</v>
      </c>
      <c r="CC163">
        <v>2.83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0.17</v>
      </c>
      <c r="CJ163">
        <v>0.17</v>
      </c>
      <c r="CK163">
        <v>0.67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0.17</v>
      </c>
      <c r="CS163">
        <v>0.17</v>
      </c>
      <c r="CT163">
        <v>0</v>
      </c>
      <c r="CU163">
        <v>0.17</v>
      </c>
      <c r="CV163">
        <v>3.83</v>
      </c>
      <c r="CW163">
        <v>3.5</v>
      </c>
      <c r="CX163">
        <v>3.5</v>
      </c>
      <c r="CY163">
        <v>3.83</v>
      </c>
      <c r="CZ163">
        <v>3.5</v>
      </c>
      <c r="DA163">
        <v>2.6</v>
      </c>
      <c r="DB163">
        <v>2.67</v>
      </c>
      <c r="DC163">
        <v>1.6</v>
      </c>
      <c r="DD163">
        <v>3.17</v>
      </c>
      <c r="DE163">
        <v>0.17</v>
      </c>
      <c r="DF163">
        <v>0.5</v>
      </c>
      <c r="DG163">
        <v>0.5</v>
      </c>
      <c r="DH163">
        <v>0.17</v>
      </c>
      <c r="DI163">
        <v>0.5</v>
      </c>
      <c r="DJ163">
        <v>0.33</v>
      </c>
      <c r="DK163">
        <v>0.5</v>
      </c>
      <c r="DL163">
        <v>0</v>
      </c>
      <c r="DM163">
        <v>0.5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0.17</v>
      </c>
      <c r="DT163">
        <v>0</v>
      </c>
      <c r="DU163">
        <v>0.17</v>
      </c>
      <c r="DV163">
        <v>0</v>
      </c>
      <c r="DW163">
        <v>0.83</v>
      </c>
      <c r="DX163">
        <v>0.5</v>
      </c>
      <c r="DY163">
        <v>0.5</v>
      </c>
      <c r="DZ163">
        <v>0.83</v>
      </c>
      <c r="EA163">
        <v>0.5</v>
      </c>
      <c r="EB163">
        <v>0.17</v>
      </c>
      <c r="EC163">
        <v>0.17</v>
      </c>
      <c r="ED163">
        <v>0.17</v>
      </c>
      <c r="EE163">
        <v>0.33</v>
      </c>
      <c r="EF163">
        <v>0.5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0.33</v>
      </c>
      <c r="EP163">
        <v>0.17</v>
      </c>
      <c r="EQ163">
        <v>0.16700000000000001</v>
      </c>
      <c r="ER163">
        <v>0.17</v>
      </c>
      <c r="ES163">
        <v>0</v>
      </c>
      <c r="ET163">
        <v>0.17</v>
      </c>
      <c r="EU163">
        <v>0.5</v>
      </c>
      <c r="EV163">
        <v>0.33</v>
      </c>
      <c r="EW163">
        <v>0.17</v>
      </c>
      <c r="EX163">
        <v>0</v>
      </c>
      <c r="EY163">
        <v>0.67</v>
      </c>
      <c r="EZ163">
        <v>0.5</v>
      </c>
      <c r="FA163">
        <v>0.5</v>
      </c>
      <c r="FB163">
        <v>0.5</v>
      </c>
      <c r="FC163">
        <v>0.5</v>
      </c>
      <c r="FD163">
        <v>0.17</v>
      </c>
      <c r="FE163">
        <v>0.17</v>
      </c>
      <c r="FF163">
        <v>0.5</v>
      </c>
      <c r="FG163">
        <v>0</v>
      </c>
      <c r="FH163">
        <v>0.17</v>
      </c>
      <c r="FI163">
        <v>0.33</v>
      </c>
      <c r="FJ163">
        <v>0.33</v>
      </c>
      <c r="FK163">
        <v>0.5</v>
      </c>
      <c r="FL163">
        <v>0.33</v>
      </c>
      <c r="FM163">
        <v>0.17</v>
      </c>
      <c r="FN163">
        <v>0.5</v>
      </c>
      <c r="FO163">
        <v>0.33</v>
      </c>
      <c r="FP163">
        <v>0.17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0.17</v>
      </c>
      <c r="FW163">
        <v>0</v>
      </c>
      <c r="FX163">
        <v>0</v>
      </c>
      <c r="FY163">
        <v>1.4</v>
      </c>
      <c r="FZ163">
        <v>3</v>
      </c>
      <c r="GA163">
        <v>3.17</v>
      </c>
      <c r="GB163">
        <v>3.17</v>
      </c>
      <c r="GC163">
        <v>3.5</v>
      </c>
      <c r="GD163">
        <v>3.17</v>
      </c>
      <c r="GE163">
        <v>2.6</v>
      </c>
      <c r="GF163">
        <v>3.17</v>
      </c>
      <c r="GG163">
        <v>3.17</v>
      </c>
      <c r="GH163">
        <v>8.83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0.17</v>
      </c>
      <c r="GP163">
        <v>0.17</v>
      </c>
      <c r="GQ163">
        <v>0.33</v>
      </c>
      <c r="GR163">
        <v>0.33</v>
      </c>
      <c r="GS163">
        <v>0</v>
      </c>
      <c r="GT163">
        <v>0.67</v>
      </c>
      <c r="GU163">
        <v>0.83</v>
      </c>
      <c r="GV163">
        <v>0.17</v>
      </c>
      <c r="GW163">
        <v>0.17</v>
      </c>
      <c r="GX163">
        <v>0</v>
      </c>
      <c r="GY163">
        <v>0.33</v>
      </c>
      <c r="GZ163">
        <v>0</v>
      </c>
      <c r="HA163">
        <v>0</v>
      </c>
      <c r="HB163">
        <v>0.17</v>
      </c>
      <c r="HC163">
        <v>0</v>
      </c>
      <c r="HD163">
        <v>0</v>
      </c>
      <c r="HE163">
        <v>0.33</v>
      </c>
      <c r="HF163">
        <v>0.17</v>
      </c>
      <c r="HG163">
        <v>0.17</v>
      </c>
      <c r="HH163">
        <v>0</v>
      </c>
      <c r="HI163">
        <v>0</v>
      </c>
      <c r="HJ163">
        <v>0.17</v>
      </c>
      <c r="HK163">
        <v>0</v>
      </c>
      <c r="HL163">
        <v>0</v>
      </c>
      <c r="HM163">
        <v>0.33</v>
      </c>
      <c r="HN163">
        <v>0</v>
      </c>
      <c r="HO163">
        <v>1</v>
      </c>
      <c r="HP163">
        <v>0.83</v>
      </c>
      <c r="HQ163">
        <v>0.83</v>
      </c>
      <c r="HR163">
        <v>0.83</v>
      </c>
      <c r="HS163">
        <v>0.5</v>
      </c>
      <c r="HT163">
        <v>0.67</v>
      </c>
      <c r="HU163">
        <v>0</v>
      </c>
      <c r="HV163">
        <v>0</v>
      </c>
      <c r="HW163">
        <v>0</v>
      </c>
      <c r="HX163">
        <v>0.17</v>
      </c>
      <c r="HY163">
        <v>0</v>
      </c>
      <c r="HZ163">
        <v>0.33</v>
      </c>
      <c r="IA163">
        <v>0</v>
      </c>
      <c r="IB163">
        <v>0</v>
      </c>
      <c r="IC163">
        <v>0.17</v>
      </c>
      <c r="ID163">
        <v>0</v>
      </c>
      <c r="IE163">
        <v>0.17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0.67</v>
      </c>
      <c r="IU163">
        <v>0.33</v>
      </c>
      <c r="IV163">
        <v>0</v>
      </c>
      <c r="IW163">
        <v>0</v>
      </c>
      <c r="IX163">
        <v>0.83</v>
      </c>
      <c r="IY163">
        <v>0.17</v>
      </c>
      <c r="IZ163">
        <v>0.5</v>
      </c>
      <c r="JA163">
        <v>0.17</v>
      </c>
      <c r="JB163">
        <v>0.33</v>
      </c>
      <c r="JC163">
        <v>0.17</v>
      </c>
      <c r="JD163">
        <v>0</v>
      </c>
      <c r="JE163">
        <v>0.17</v>
      </c>
      <c r="JF163">
        <v>0.33</v>
      </c>
      <c r="JG163">
        <v>0.33</v>
      </c>
      <c r="JH163">
        <v>0</v>
      </c>
      <c r="JI163">
        <v>0.17</v>
      </c>
      <c r="JJ163">
        <v>0</v>
      </c>
      <c r="JK163">
        <v>0.5</v>
      </c>
      <c r="JL163">
        <v>0.33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2.17</v>
      </c>
      <c r="JS163">
        <v>1.67</v>
      </c>
      <c r="JT163">
        <v>1.83</v>
      </c>
      <c r="JU163">
        <v>3.33</v>
      </c>
      <c r="JV163">
        <v>3</v>
      </c>
    </row>
    <row r="164" spans="1:282" x14ac:dyDescent="0.25">
      <c r="A164">
        <v>609727</v>
      </c>
      <c r="B164" t="s">
        <v>2246</v>
      </c>
      <c r="C164" t="s">
        <v>2245</v>
      </c>
      <c r="D164" t="s">
        <v>4049</v>
      </c>
      <c r="E164" t="s">
        <v>4050</v>
      </c>
      <c r="F164" t="s">
        <v>2247</v>
      </c>
      <c r="G164" t="s">
        <v>2248</v>
      </c>
      <c r="H164" t="s">
        <v>2249</v>
      </c>
      <c r="I164" t="s">
        <v>4051</v>
      </c>
      <c r="J164" t="s">
        <v>4052</v>
      </c>
      <c r="K164" t="s">
        <v>4053</v>
      </c>
      <c r="L164" t="s">
        <v>546</v>
      </c>
      <c r="M164" t="s">
        <v>3399</v>
      </c>
      <c r="N164" t="s">
        <v>3908</v>
      </c>
      <c r="O164" t="s">
        <v>535</v>
      </c>
      <c r="P164">
        <v>620</v>
      </c>
      <c r="Q164" t="s">
        <v>537</v>
      </c>
      <c r="R164" t="s">
        <v>536</v>
      </c>
      <c r="S164" t="s">
        <v>694</v>
      </c>
      <c r="T164">
        <v>40</v>
      </c>
      <c r="U164">
        <v>1510</v>
      </c>
      <c r="V164" t="s">
        <v>655</v>
      </c>
      <c r="W164">
        <v>226</v>
      </c>
      <c r="X164">
        <v>583</v>
      </c>
      <c r="Y164">
        <v>39</v>
      </c>
      <c r="Z164" s="5" t="s">
        <v>549</v>
      </c>
      <c r="AA164" t="s">
        <v>535</v>
      </c>
      <c r="AB164" t="s">
        <v>555</v>
      </c>
      <c r="AC164" t="s">
        <v>564</v>
      </c>
      <c r="AD164" t="s">
        <v>564</v>
      </c>
      <c r="AE164">
        <v>34.9</v>
      </c>
      <c r="AF164">
        <v>41.4</v>
      </c>
      <c r="AG164">
        <v>44.9</v>
      </c>
      <c r="AH164">
        <v>3.9</v>
      </c>
      <c r="AI164" t="s">
        <v>3410</v>
      </c>
      <c r="AJ164">
        <v>171</v>
      </c>
      <c r="AL164">
        <v>163</v>
      </c>
      <c r="AN164">
        <v>2</v>
      </c>
      <c r="AO164">
        <v>6</v>
      </c>
      <c r="AQ164">
        <v>1</v>
      </c>
      <c r="AR164">
        <v>4</v>
      </c>
      <c r="AS164">
        <v>171</v>
      </c>
      <c r="AT164">
        <v>0.02</v>
      </c>
      <c r="AU164">
        <v>0.01</v>
      </c>
      <c r="AV164">
        <v>0.02</v>
      </c>
      <c r="AW164">
        <v>0.02</v>
      </c>
      <c r="AX164">
        <v>0.04</v>
      </c>
      <c r="AY164">
        <v>0.12</v>
      </c>
      <c r="AZ164">
        <v>0.17</v>
      </c>
      <c r="BA164">
        <v>9.9000000000000005E-2</v>
      </c>
      <c r="BB164">
        <v>0.16</v>
      </c>
      <c r="BC164">
        <v>0.13</v>
      </c>
      <c r="BD164">
        <v>0.23</v>
      </c>
      <c r="BE164">
        <v>0.23</v>
      </c>
      <c r="BF164">
        <v>0.43</v>
      </c>
      <c r="BG164">
        <v>0.42</v>
      </c>
      <c r="BH164">
        <v>0.39</v>
      </c>
      <c r="BI164">
        <v>0.4</v>
      </c>
      <c r="BJ164">
        <v>0.37</v>
      </c>
      <c r="BK164">
        <v>0.38</v>
      </c>
      <c r="BL164">
        <v>0.02</v>
      </c>
      <c r="BM164">
        <v>0</v>
      </c>
      <c r="BN164">
        <v>0</v>
      </c>
      <c r="BO164">
        <v>0.01</v>
      </c>
      <c r="BP164">
        <v>0.01</v>
      </c>
      <c r="BQ164">
        <v>0.02</v>
      </c>
      <c r="BR164">
        <v>0.36</v>
      </c>
      <c r="BS164">
        <v>0.47</v>
      </c>
      <c r="BT164">
        <v>0.43</v>
      </c>
      <c r="BU164">
        <v>0.44</v>
      </c>
      <c r="BV164">
        <v>0.36</v>
      </c>
      <c r="BW164">
        <v>0.25</v>
      </c>
      <c r="BX164">
        <v>3.15</v>
      </c>
      <c r="BY164">
        <v>3.35</v>
      </c>
      <c r="BZ164">
        <v>3.22</v>
      </c>
      <c r="CA164">
        <v>3.28</v>
      </c>
      <c r="CB164">
        <v>3.06</v>
      </c>
      <c r="CC164">
        <v>2.76</v>
      </c>
      <c r="CD164">
        <v>6.0000000000000001E-3</v>
      </c>
      <c r="CE164">
        <v>6.0000000000000001E-3</v>
      </c>
      <c r="CF164">
        <v>6.0000000000000001E-3</v>
      </c>
      <c r="CG164">
        <v>2.3E-2</v>
      </c>
      <c r="CH164">
        <v>6.0000000000000001E-3</v>
      </c>
      <c r="CI164">
        <v>0.01</v>
      </c>
      <c r="CJ164">
        <v>7.0000000000000007E-2</v>
      </c>
      <c r="CK164">
        <v>0.1</v>
      </c>
      <c r="CL164">
        <v>0.05</v>
      </c>
      <c r="CM164">
        <v>0.04</v>
      </c>
      <c r="CN164">
        <v>0.08</v>
      </c>
      <c r="CO164">
        <v>0.09</v>
      </c>
      <c r="CP164">
        <v>0.1</v>
      </c>
      <c r="CQ164">
        <v>0.09</v>
      </c>
      <c r="CR164">
        <v>0.14000000000000001</v>
      </c>
      <c r="CS164">
        <v>0.18</v>
      </c>
      <c r="CT164">
        <v>0.2</v>
      </c>
      <c r="CU164">
        <v>0.14000000000000001</v>
      </c>
      <c r="CV164">
        <v>3.56</v>
      </c>
      <c r="CW164">
        <v>3.44</v>
      </c>
      <c r="CX164">
        <v>3.4</v>
      </c>
      <c r="CY164">
        <v>3.34</v>
      </c>
      <c r="CZ164">
        <v>3.42</v>
      </c>
      <c r="DA164">
        <v>3.24</v>
      </c>
      <c r="DB164">
        <v>3.05</v>
      </c>
      <c r="DC164">
        <v>2.95</v>
      </c>
      <c r="DD164">
        <v>3.16</v>
      </c>
      <c r="DE164">
        <v>0.33</v>
      </c>
      <c r="DF164">
        <v>0.37</v>
      </c>
      <c r="DG164">
        <v>0.39</v>
      </c>
      <c r="DH164">
        <v>0.39</v>
      </c>
      <c r="DI164">
        <v>0.39</v>
      </c>
      <c r="DJ164">
        <v>0.43</v>
      </c>
      <c r="DK164">
        <v>0.37</v>
      </c>
      <c r="DL164">
        <v>0.35</v>
      </c>
      <c r="DM164">
        <v>0.41</v>
      </c>
      <c r="DN164">
        <v>0.01</v>
      </c>
      <c r="DO164">
        <v>0</v>
      </c>
      <c r="DP164">
        <v>0</v>
      </c>
      <c r="DQ164">
        <v>0.01</v>
      </c>
      <c r="DR164">
        <v>0</v>
      </c>
      <c r="DS164">
        <v>0.01</v>
      </c>
      <c r="DT164">
        <v>0</v>
      </c>
      <c r="DU164">
        <v>0.01</v>
      </c>
      <c r="DV164">
        <v>0.01</v>
      </c>
      <c r="DW164">
        <v>0.61</v>
      </c>
      <c r="DX164">
        <v>0.54</v>
      </c>
      <c r="DY164">
        <v>0.51</v>
      </c>
      <c r="DZ164">
        <v>0.49</v>
      </c>
      <c r="EA164">
        <v>0.52</v>
      </c>
      <c r="EB164">
        <v>0.4</v>
      </c>
      <c r="EC164">
        <v>0.37</v>
      </c>
      <c r="ED164">
        <v>0.35</v>
      </c>
      <c r="EE164">
        <v>0.39</v>
      </c>
      <c r="EF164">
        <v>0.47</v>
      </c>
      <c r="EG164">
        <v>0.08</v>
      </c>
      <c r="EH164">
        <v>0.06</v>
      </c>
      <c r="EI164">
        <v>0.06</v>
      </c>
      <c r="EJ164">
        <v>0.04</v>
      </c>
      <c r="EK164">
        <v>0.05</v>
      </c>
      <c r="EL164">
        <v>0.04</v>
      </c>
      <c r="EM164">
        <v>0.01</v>
      </c>
      <c r="EN164">
        <v>0.06</v>
      </c>
      <c r="EO164">
        <v>0.26</v>
      </c>
      <c r="EP164">
        <v>0.18</v>
      </c>
      <c r="EQ164">
        <v>9.4E-2</v>
      </c>
      <c r="ER164">
        <v>0.21</v>
      </c>
      <c r="ES164">
        <v>0.158</v>
      </c>
      <c r="ET164">
        <v>0.18</v>
      </c>
      <c r="EU164">
        <v>0.13</v>
      </c>
      <c r="EV164">
        <v>0.16</v>
      </c>
      <c r="EW164">
        <v>0.2</v>
      </c>
      <c r="EX164">
        <v>0.13500000000000001</v>
      </c>
      <c r="EY164">
        <v>0.41</v>
      </c>
      <c r="EZ164">
        <v>0.45</v>
      </c>
      <c r="FA164">
        <v>0.36</v>
      </c>
      <c r="FB164">
        <v>0.4</v>
      </c>
      <c r="FC164">
        <v>0.41</v>
      </c>
      <c r="FD164">
        <v>0.44</v>
      </c>
      <c r="FE164">
        <v>0.49</v>
      </c>
      <c r="FF164">
        <v>0.5</v>
      </c>
      <c r="FG164">
        <v>0.12</v>
      </c>
      <c r="FH164">
        <v>0.32</v>
      </c>
      <c r="FI164">
        <v>0.37</v>
      </c>
      <c r="FJ164">
        <v>0.35</v>
      </c>
      <c r="FK164">
        <v>0.39</v>
      </c>
      <c r="FL164">
        <v>0.35</v>
      </c>
      <c r="FM164">
        <v>0.37</v>
      </c>
      <c r="FN164">
        <v>0.33</v>
      </c>
      <c r="FO164">
        <v>0.22</v>
      </c>
      <c r="FP164">
        <v>0.01</v>
      </c>
      <c r="FQ164">
        <v>0.01</v>
      </c>
      <c r="FR164">
        <v>0.03</v>
      </c>
      <c r="FS164">
        <v>0.01</v>
      </c>
      <c r="FT164">
        <v>0.02</v>
      </c>
      <c r="FU164">
        <v>0.01</v>
      </c>
      <c r="FV164">
        <v>0.02</v>
      </c>
      <c r="FW164">
        <v>0.02</v>
      </c>
      <c r="FX164">
        <v>0.01</v>
      </c>
      <c r="FY164">
        <v>1.91</v>
      </c>
      <c r="FZ164">
        <v>2.99</v>
      </c>
      <c r="GA164">
        <v>3.16</v>
      </c>
      <c r="GB164">
        <v>3.01</v>
      </c>
      <c r="GC164">
        <v>3.15</v>
      </c>
      <c r="GD164">
        <v>3.06</v>
      </c>
      <c r="GE164">
        <v>3.16</v>
      </c>
      <c r="GF164">
        <v>3.15</v>
      </c>
      <c r="GG164">
        <v>2.89</v>
      </c>
      <c r="GH164">
        <v>7.32</v>
      </c>
      <c r="GI164">
        <v>0.01</v>
      </c>
      <c r="GJ164">
        <v>6.0000000000000001E-3</v>
      </c>
      <c r="GK164">
        <v>4.7E-2</v>
      </c>
      <c r="GL164">
        <v>7.0000000000000007E-2</v>
      </c>
      <c r="GM164">
        <v>0.09</v>
      </c>
      <c r="GN164">
        <v>0.08</v>
      </c>
      <c r="GO164">
        <v>0.12</v>
      </c>
      <c r="GP164">
        <v>0.18</v>
      </c>
      <c r="GQ164">
        <v>0.14000000000000001</v>
      </c>
      <c r="GR164">
        <v>0.2</v>
      </c>
      <c r="GS164">
        <v>0.05</v>
      </c>
      <c r="GT164">
        <v>0.56000000000000005</v>
      </c>
      <c r="GU164">
        <v>0.5</v>
      </c>
      <c r="GV164">
        <v>0.32</v>
      </c>
      <c r="GW164">
        <v>0.2</v>
      </c>
      <c r="GX164">
        <v>0.22800000000000001</v>
      </c>
      <c r="GY164">
        <v>0.27</v>
      </c>
      <c r="GZ164">
        <v>0.111</v>
      </c>
      <c r="HA164">
        <v>9.9000000000000005E-2</v>
      </c>
      <c r="HB164">
        <v>0.2</v>
      </c>
      <c r="HC164">
        <v>0.09</v>
      </c>
      <c r="HD164">
        <v>0.12</v>
      </c>
      <c r="HE164">
        <v>0.18</v>
      </c>
      <c r="HF164">
        <v>0.05</v>
      </c>
      <c r="HG164">
        <v>0.05</v>
      </c>
      <c r="HH164">
        <v>0.03</v>
      </c>
      <c r="HI164">
        <v>0.01</v>
      </c>
      <c r="HJ164">
        <v>0.04</v>
      </c>
      <c r="HK164">
        <v>0.01</v>
      </c>
      <c r="HL164">
        <v>0.04</v>
      </c>
      <c r="HM164">
        <v>0.2</v>
      </c>
      <c r="HN164">
        <v>0.06</v>
      </c>
      <c r="HO164">
        <v>0.44</v>
      </c>
      <c r="HP164">
        <v>0.36</v>
      </c>
      <c r="HQ164">
        <v>0.37</v>
      </c>
      <c r="HR164">
        <v>0.44</v>
      </c>
      <c r="HS164">
        <v>0.43</v>
      </c>
      <c r="HT164">
        <v>0.53</v>
      </c>
      <c r="HU164">
        <v>0.37</v>
      </c>
      <c r="HV164">
        <v>0.39</v>
      </c>
      <c r="HW164">
        <v>0.46</v>
      </c>
      <c r="HX164">
        <v>0.38</v>
      </c>
      <c r="HY164">
        <v>0.2</v>
      </c>
      <c r="HZ164">
        <v>0.33</v>
      </c>
      <c r="IA164">
        <v>0.13</v>
      </c>
      <c r="IB164">
        <v>0.18</v>
      </c>
      <c r="IC164">
        <v>0.13</v>
      </c>
      <c r="ID164">
        <v>0.11</v>
      </c>
      <c r="IE164">
        <v>0.15</v>
      </c>
      <c r="IF164">
        <v>7.0000000000000007E-2</v>
      </c>
      <c r="IG164">
        <v>3.5000000000000003E-2</v>
      </c>
      <c r="IH164">
        <v>0.02</v>
      </c>
      <c r="II164">
        <v>0.02</v>
      </c>
      <c r="IJ164">
        <v>0.02</v>
      </c>
      <c r="IK164">
        <v>1.2E-2</v>
      </c>
      <c r="IL164">
        <v>1.2E-2</v>
      </c>
      <c r="IM164">
        <v>0.01</v>
      </c>
      <c r="IN164">
        <v>0.02</v>
      </c>
      <c r="IO164">
        <v>0.01</v>
      </c>
      <c r="IP164">
        <v>0.01</v>
      </c>
      <c r="IQ164">
        <v>0.01</v>
      </c>
      <c r="IR164">
        <v>0.01</v>
      </c>
      <c r="IS164">
        <v>0.05</v>
      </c>
      <c r="IT164">
        <v>0.55000000000000004</v>
      </c>
      <c r="IU164">
        <v>0.44</v>
      </c>
      <c r="IV164">
        <v>0.04</v>
      </c>
      <c r="IW164">
        <v>0.2</v>
      </c>
      <c r="IX164">
        <v>0.39</v>
      </c>
      <c r="IY164">
        <v>0.23</v>
      </c>
      <c r="IZ164">
        <v>0.33</v>
      </c>
      <c r="JA164">
        <v>0.28000000000000003</v>
      </c>
      <c r="JB164">
        <v>0.42</v>
      </c>
      <c r="JC164">
        <v>0.37</v>
      </c>
      <c r="JD164">
        <v>0.14000000000000001</v>
      </c>
      <c r="JE164">
        <v>0.17</v>
      </c>
      <c r="JF164">
        <v>0.3</v>
      </c>
      <c r="JG164">
        <v>0.25</v>
      </c>
      <c r="JH164">
        <v>0.17</v>
      </c>
      <c r="JI164">
        <v>0.08</v>
      </c>
      <c r="JJ164">
        <v>0.05</v>
      </c>
      <c r="JK164">
        <v>0.38</v>
      </c>
      <c r="JL164">
        <v>0.13</v>
      </c>
      <c r="JM164">
        <v>0.01</v>
      </c>
      <c r="JN164">
        <v>0</v>
      </c>
      <c r="JO164">
        <v>0.01</v>
      </c>
      <c r="JP164">
        <v>0</v>
      </c>
      <c r="JQ164">
        <v>0</v>
      </c>
      <c r="JR164">
        <v>2.67</v>
      </c>
      <c r="JS164">
        <v>1.74</v>
      </c>
      <c r="JT164">
        <v>1.82</v>
      </c>
      <c r="JU164">
        <v>3.02</v>
      </c>
      <c r="JV164">
        <v>2.31</v>
      </c>
    </row>
    <row r="165" spans="1:282" x14ac:dyDescent="0.25">
      <c r="A165">
        <v>609728</v>
      </c>
      <c r="B165" t="s">
        <v>366</v>
      </c>
      <c r="C165" t="s">
        <v>2250</v>
      </c>
      <c r="D165" t="s">
        <v>4054</v>
      </c>
      <c r="E165" t="s">
        <v>4055</v>
      </c>
      <c r="F165" t="s">
        <v>695</v>
      </c>
      <c r="G165" t="s">
        <v>696</v>
      </c>
      <c r="H165" t="s">
        <v>697</v>
      </c>
      <c r="I165" t="s">
        <v>4056</v>
      </c>
      <c r="J165" t="s">
        <v>4057</v>
      </c>
      <c r="K165" t="s">
        <v>4058</v>
      </c>
      <c r="L165" t="s">
        <v>546</v>
      </c>
      <c r="M165" t="s">
        <v>3399</v>
      </c>
      <c r="N165" t="s">
        <v>3908</v>
      </c>
      <c r="O165" t="s">
        <v>535</v>
      </c>
      <c r="P165">
        <v>1392</v>
      </c>
      <c r="Q165" t="s">
        <v>541</v>
      </c>
      <c r="R165" t="s">
        <v>3417</v>
      </c>
      <c r="S165" t="s">
        <v>6521</v>
      </c>
      <c r="T165">
        <v>31</v>
      </c>
      <c r="U165">
        <v>1520</v>
      </c>
      <c r="V165" t="s">
        <v>651</v>
      </c>
      <c r="W165">
        <v>137</v>
      </c>
      <c r="X165">
        <v>1389</v>
      </c>
      <c r="Y165">
        <v>10</v>
      </c>
      <c r="Z165" s="5" t="s">
        <v>3873</v>
      </c>
      <c r="AA165" t="s">
        <v>535</v>
      </c>
      <c r="AB165" t="s">
        <v>564</v>
      </c>
      <c r="AC165" t="s">
        <v>564</v>
      </c>
      <c r="AD165" t="s">
        <v>564</v>
      </c>
      <c r="AE165">
        <v>53.8</v>
      </c>
      <c r="AF165">
        <v>54.2</v>
      </c>
      <c r="AG165">
        <v>51.3</v>
      </c>
      <c r="AH165">
        <v>1</v>
      </c>
      <c r="AI165" t="s">
        <v>3410</v>
      </c>
      <c r="AJ165">
        <v>110</v>
      </c>
      <c r="AK165">
        <v>6</v>
      </c>
      <c r="AL165">
        <v>5</v>
      </c>
      <c r="AM165">
        <v>8</v>
      </c>
      <c r="AN165">
        <v>92</v>
      </c>
      <c r="AR165">
        <v>1</v>
      </c>
      <c r="AS165">
        <v>110</v>
      </c>
      <c r="AT165">
        <v>0.01</v>
      </c>
      <c r="AU165">
        <v>0.01</v>
      </c>
      <c r="AV165">
        <v>0.02</v>
      </c>
      <c r="AW165">
        <v>0.01</v>
      </c>
      <c r="AX165">
        <v>0.02</v>
      </c>
      <c r="AY165">
        <v>0.05</v>
      </c>
      <c r="AZ165">
        <v>7.0000000000000007E-2</v>
      </c>
      <c r="BA165">
        <v>5.5E-2</v>
      </c>
      <c r="BB165">
        <v>0.05</v>
      </c>
      <c r="BC165">
        <v>0.08</v>
      </c>
      <c r="BD165">
        <v>0.12</v>
      </c>
      <c r="BE165">
        <v>0.19</v>
      </c>
      <c r="BF165">
        <v>0.43</v>
      </c>
      <c r="BG165">
        <v>0.34</v>
      </c>
      <c r="BH165">
        <v>0.47</v>
      </c>
      <c r="BI165">
        <v>0.31</v>
      </c>
      <c r="BJ165">
        <v>0.41</v>
      </c>
      <c r="BK165">
        <v>0.32</v>
      </c>
      <c r="BL165">
        <v>0.03</v>
      </c>
      <c r="BM165">
        <v>0.02</v>
      </c>
      <c r="BN165">
        <v>0.03</v>
      </c>
      <c r="BO165">
        <v>0.03</v>
      </c>
      <c r="BP165">
        <v>0.04</v>
      </c>
      <c r="BQ165">
        <v>0.05</v>
      </c>
      <c r="BR165">
        <v>0.46</v>
      </c>
      <c r="BS165">
        <v>0.57999999999999996</v>
      </c>
      <c r="BT165">
        <v>0.43</v>
      </c>
      <c r="BU165">
        <v>0.56999999999999995</v>
      </c>
      <c r="BV165">
        <v>0.42</v>
      </c>
      <c r="BW165">
        <v>0.39</v>
      </c>
      <c r="BX165">
        <v>3.38</v>
      </c>
      <c r="BY165">
        <v>3.52</v>
      </c>
      <c r="BZ165">
        <v>3.35</v>
      </c>
      <c r="CA165">
        <v>3.49</v>
      </c>
      <c r="CB165">
        <v>3.27</v>
      </c>
      <c r="CC165">
        <v>3.12</v>
      </c>
      <c r="CD165">
        <v>0</v>
      </c>
      <c r="CE165">
        <v>8.9999999999999993E-3</v>
      </c>
      <c r="CF165">
        <v>8.9999999999999993E-3</v>
      </c>
      <c r="CG165">
        <v>8.9999999999999993E-3</v>
      </c>
      <c r="CH165">
        <v>8.9999999999999993E-3</v>
      </c>
      <c r="CI165">
        <v>0.01</v>
      </c>
      <c r="CJ165">
        <v>0.06</v>
      </c>
      <c r="CK165">
        <v>0.11</v>
      </c>
      <c r="CL165">
        <v>0.06</v>
      </c>
      <c r="CM165">
        <v>0</v>
      </c>
      <c r="CN165">
        <v>0.02</v>
      </c>
      <c r="CO165">
        <v>0.03</v>
      </c>
      <c r="CP165">
        <v>0.03</v>
      </c>
      <c r="CQ165">
        <v>7.0000000000000007E-2</v>
      </c>
      <c r="CR165">
        <v>0.05</v>
      </c>
      <c r="CS165">
        <v>0.15</v>
      </c>
      <c r="CT165">
        <v>0.2</v>
      </c>
      <c r="CU165">
        <v>0.1</v>
      </c>
      <c r="CV165">
        <v>3.7</v>
      </c>
      <c r="CW165">
        <v>3.59</v>
      </c>
      <c r="CX165">
        <v>3.56</v>
      </c>
      <c r="CY165">
        <v>3.56</v>
      </c>
      <c r="CZ165">
        <v>3.53</v>
      </c>
      <c r="DA165">
        <v>3.51</v>
      </c>
      <c r="DB165">
        <v>3.16</v>
      </c>
      <c r="DC165">
        <v>2.94</v>
      </c>
      <c r="DD165">
        <v>3.22</v>
      </c>
      <c r="DE165">
        <v>0.28999999999999998</v>
      </c>
      <c r="DF165">
        <v>0.35</v>
      </c>
      <c r="DG165">
        <v>0.35</v>
      </c>
      <c r="DH165">
        <v>0.35</v>
      </c>
      <c r="DI165">
        <v>0.28999999999999998</v>
      </c>
      <c r="DJ165">
        <v>0.34</v>
      </c>
      <c r="DK165">
        <v>0.35</v>
      </c>
      <c r="DL165">
        <v>0.32</v>
      </c>
      <c r="DM165">
        <v>0.37</v>
      </c>
      <c r="DN165">
        <v>0.02</v>
      </c>
      <c r="DO165">
        <v>0.01</v>
      </c>
      <c r="DP165">
        <v>0.04</v>
      </c>
      <c r="DQ165">
        <v>0.02</v>
      </c>
      <c r="DR165">
        <v>0.01</v>
      </c>
      <c r="DS165">
        <v>0.04</v>
      </c>
      <c r="DT165">
        <v>0.01</v>
      </c>
      <c r="DU165">
        <v>0.02</v>
      </c>
      <c r="DV165">
        <v>0.02</v>
      </c>
      <c r="DW165">
        <v>0.69</v>
      </c>
      <c r="DX165">
        <v>0.62</v>
      </c>
      <c r="DY165">
        <v>0.57999999999999996</v>
      </c>
      <c r="DZ165">
        <v>0.59</v>
      </c>
      <c r="EA165">
        <v>0.62</v>
      </c>
      <c r="EB165">
        <v>0.56000000000000005</v>
      </c>
      <c r="EC165">
        <v>0.43</v>
      </c>
      <c r="ED165">
        <v>0.35</v>
      </c>
      <c r="EE165">
        <v>0.45</v>
      </c>
      <c r="EF165">
        <v>0.25</v>
      </c>
      <c r="EG165">
        <v>0.04</v>
      </c>
      <c r="EH165">
        <v>0</v>
      </c>
      <c r="EI165">
        <v>0.04</v>
      </c>
      <c r="EJ165">
        <v>0.02</v>
      </c>
      <c r="EK165">
        <v>0.02</v>
      </c>
      <c r="EL165">
        <v>0.05</v>
      </c>
      <c r="EM165">
        <v>0.02</v>
      </c>
      <c r="EN165">
        <v>0</v>
      </c>
      <c r="EO165">
        <v>0.28000000000000003</v>
      </c>
      <c r="EP165">
        <v>0.1</v>
      </c>
      <c r="EQ165">
        <v>9.0999999999999998E-2</v>
      </c>
      <c r="ER165">
        <v>0.06</v>
      </c>
      <c r="ES165">
        <v>2.7E-2</v>
      </c>
      <c r="ET165">
        <v>0.11</v>
      </c>
      <c r="EU165">
        <v>0.08</v>
      </c>
      <c r="EV165">
        <v>0.01</v>
      </c>
      <c r="EW165">
        <v>0.2</v>
      </c>
      <c r="EX165">
        <v>0.245</v>
      </c>
      <c r="EY165">
        <v>0.46</v>
      </c>
      <c r="EZ165">
        <v>0.47</v>
      </c>
      <c r="FA165">
        <v>0.43</v>
      </c>
      <c r="FB165">
        <v>0.39</v>
      </c>
      <c r="FC165">
        <v>0.4</v>
      </c>
      <c r="FD165">
        <v>0.42</v>
      </c>
      <c r="FE165">
        <v>0.47</v>
      </c>
      <c r="FF165">
        <v>0.49</v>
      </c>
      <c r="FG165">
        <v>0.14000000000000001</v>
      </c>
      <c r="FH165">
        <v>0.33</v>
      </c>
      <c r="FI165">
        <v>0.37</v>
      </c>
      <c r="FJ165">
        <v>0.39</v>
      </c>
      <c r="FK165">
        <v>0.48</v>
      </c>
      <c r="FL165">
        <v>0.37</v>
      </c>
      <c r="FM165">
        <v>0.39</v>
      </c>
      <c r="FN165">
        <v>0.4</v>
      </c>
      <c r="FO165">
        <v>0.22</v>
      </c>
      <c r="FP165">
        <v>0.08</v>
      </c>
      <c r="FQ165">
        <v>7.0000000000000007E-2</v>
      </c>
      <c r="FR165">
        <v>0.06</v>
      </c>
      <c r="FS165">
        <v>0.08</v>
      </c>
      <c r="FT165">
        <v>0.08</v>
      </c>
      <c r="FU165">
        <v>0.1</v>
      </c>
      <c r="FV165">
        <v>0.06</v>
      </c>
      <c r="FW165">
        <v>0.1</v>
      </c>
      <c r="FX165">
        <v>0.09</v>
      </c>
      <c r="FY165">
        <v>2.29</v>
      </c>
      <c r="FZ165">
        <v>3.17</v>
      </c>
      <c r="GA165">
        <v>3.3</v>
      </c>
      <c r="GB165">
        <v>3.28</v>
      </c>
      <c r="GC165">
        <v>3.46</v>
      </c>
      <c r="GD165">
        <v>3.25</v>
      </c>
      <c r="GE165">
        <v>3.23</v>
      </c>
      <c r="GF165">
        <v>3.39</v>
      </c>
      <c r="GG165">
        <v>3.02</v>
      </c>
      <c r="GH165">
        <v>7.96</v>
      </c>
      <c r="GI165">
        <v>0.01</v>
      </c>
      <c r="GJ165">
        <v>8.9999999999999993E-3</v>
      </c>
      <c r="GK165">
        <v>8.9999999999999993E-3</v>
      </c>
      <c r="GL165">
        <v>0.01</v>
      </c>
      <c r="GM165">
        <v>0.05</v>
      </c>
      <c r="GN165">
        <v>0.05</v>
      </c>
      <c r="GO165">
        <v>0.14000000000000001</v>
      </c>
      <c r="GP165">
        <v>0.23</v>
      </c>
      <c r="GQ165">
        <v>0.22</v>
      </c>
      <c r="GR165">
        <v>0.16</v>
      </c>
      <c r="GS165">
        <v>0.12</v>
      </c>
      <c r="GT165">
        <v>0.39</v>
      </c>
      <c r="GU165">
        <v>0.41</v>
      </c>
      <c r="GV165">
        <v>0.27</v>
      </c>
      <c r="GW165">
        <v>0.13</v>
      </c>
      <c r="GX165">
        <v>0.127</v>
      </c>
      <c r="GY165">
        <v>0.17</v>
      </c>
      <c r="GZ165">
        <v>0.127</v>
      </c>
      <c r="HA165">
        <v>0.1</v>
      </c>
      <c r="HB165">
        <v>0.19</v>
      </c>
      <c r="HC165">
        <v>0.1</v>
      </c>
      <c r="HD165">
        <v>0.09</v>
      </c>
      <c r="HE165">
        <v>0.17</v>
      </c>
      <c r="HF165">
        <v>0.25</v>
      </c>
      <c r="HG165">
        <v>0.27</v>
      </c>
      <c r="HH165">
        <v>0.19</v>
      </c>
      <c r="HI165">
        <v>0.01</v>
      </c>
      <c r="HJ165">
        <v>0.01</v>
      </c>
      <c r="HK165">
        <v>0.02</v>
      </c>
      <c r="HL165">
        <v>0.01</v>
      </c>
      <c r="HM165">
        <v>0.06</v>
      </c>
      <c r="HN165">
        <v>0.06</v>
      </c>
      <c r="HO165">
        <v>0.4</v>
      </c>
      <c r="HP165">
        <v>0.38</v>
      </c>
      <c r="HQ165">
        <v>0.35</v>
      </c>
      <c r="HR165">
        <v>0.38</v>
      </c>
      <c r="HS165">
        <v>0.42</v>
      </c>
      <c r="HT165">
        <v>0.34</v>
      </c>
      <c r="HU165">
        <v>0.31</v>
      </c>
      <c r="HV165">
        <v>0.32</v>
      </c>
      <c r="HW165">
        <v>0.41</v>
      </c>
      <c r="HX165">
        <v>0.37</v>
      </c>
      <c r="HY165">
        <v>0.33</v>
      </c>
      <c r="HZ165">
        <v>0.44</v>
      </c>
      <c r="IA165">
        <v>0.18</v>
      </c>
      <c r="IB165">
        <v>0.18</v>
      </c>
      <c r="IC165">
        <v>0.14000000000000001</v>
      </c>
      <c r="ID165">
        <v>0.15</v>
      </c>
      <c r="IE165">
        <v>7.0000000000000007E-2</v>
      </c>
      <c r="IF165">
        <v>5.5E-2</v>
      </c>
      <c r="IG165">
        <v>8.9999999999999993E-3</v>
      </c>
      <c r="IH165">
        <v>0.03</v>
      </c>
      <c r="II165">
        <v>0.01</v>
      </c>
      <c r="IJ165">
        <v>0.01</v>
      </c>
      <c r="IK165">
        <v>8.9999999999999993E-3</v>
      </c>
      <c r="IL165">
        <v>1.7999999999999999E-2</v>
      </c>
      <c r="IM165">
        <v>0.09</v>
      </c>
      <c r="IN165">
        <v>0.08</v>
      </c>
      <c r="IO165">
        <v>0.08</v>
      </c>
      <c r="IP165">
        <v>0.08</v>
      </c>
      <c r="IQ165">
        <v>0.11</v>
      </c>
      <c r="IR165">
        <v>0.09</v>
      </c>
      <c r="IS165">
        <v>0.15</v>
      </c>
      <c r="IT165">
        <v>0.55000000000000004</v>
      </c>
      <c r="IU165">
        <v>0.54</v>
      </c>
      <c r="IV165">
        <v>0.05</v>
      </c>
      <c r="IW165">
        <v>0.16</v>
      </c>
      <c r="IX165">
        <v>0.33</v>
      </c>
      <c r="IY165">
        <v>0.2</v>
      </c>
      <c r="IZ165">
        <v>0.18</v>
      </c>
      <c r="JA165">
        <v>0.17</v>
      </c>
      <c r="JB165">
        <v>0.28000000000000003</v>
      </c>
      <c r="JC165">
        <v>0.27</v>
      </c>
      <c r="JD165">
        <v>0.09</v>
      </c>
      <c r="JE165">
        <v>0.05</v>
      </c>
      <c r="JF165">
        <v>0.28999999999999998</v>
      </c>
      <c r="JG165">
        <v>0.16</v>
      </c>
      <c r="JH165">
        <v>0.13</v>
      </c>
      <c r="JI165">
        <v>0.02</v>
      </c>
      <c r="JJ165">
        <v>0.04</v>
      </c>
      <c r="JK165">
        <v>0.34</v>
      </c>
      <c r="JL165">
        <v>0.25</v>
      </c>
      <c r="JM165">
        <v>0.13</v>
      </c>
      <c r="JN165">
        <v>0.14000000000000001</v>
      </c>
      <c r="JO165">
        <v>0.2</v>
      </c>
      <c r="JP165">
        <v>0.15</v>
      </c>
      <c r="JQ165">
        <v>0.14000000000000001</v>
      </c>
      <c r="JR165">
        <v>2.44</v>
      </c>
      <c r="JS165">
        <v>1.51</v>
      </c>
      <c r="JT165">
        <v>1.48</v>
      </c>
      <c r="JU165">
        <v>3.09</v>
      </c>
      <c r="JV165">
        <v>2.59</v>
      </c>
    </row>
    <row r="166" spans="1:282" x14ac:dyDescent="0.25">
      <c r="A166">
        <v>609729</v>
      </c>
      <c r="B166" t="s">
        <v>2252</v>
      </c>
      <c r="C166" t="s">
        <v>2251</v>
      </c>
      <c r="D166" t="s">
        <v>4059</v>
      </c>
      <c r="E166" t="s">
        <v>4060</v>
      </c>
      <c r="F166" t="s">
        <v>2253</v>
      </c>
      <c r="G166" t="s">
        <v>2254</v>
      </c>
      <c r="H166" t="s">
        <v>2255</v>
      </c>
      <c r="I166" t="s">
        <v>4061</v>
      </c>
      <c r="J166" t="s">
        <v>4062</v>
      </c>
      <c r="K166" t="s">
        <v>4063</v>
      </c>
      <c r="L166" t="s">
        <v>546</v>
      </c>
      <c r="M166" t="s">
        <v>3399</v>
      </c>
      <c r="N166" t="s">
        <v>3908</v>
      </c>
      <c r="O166" t="s">
        <v>535</v>
      </c>
      <c r="P166">
        <v>2318</v>
      </c>
      <c r="Q166" t="s">
        <v>541</v>
      </c>
      <c r="R166" t="s">
        <v>3417</v>
      </c>
      <c r="S166" t="s">
        <v>6521</v>
      </c>
      <c r="T166">
        <v>29</v>
      </c>
      <c r="U166">
        <v>1530</v>
      </c>
      <c r="V166" t="s">
        <v>651</v>
      </c>
      <c r="W166">
        <v>38</v>
      </c>
      <c r="X166">
        <v>2288</v>
      </c>
      <c r="Y166">
        <v>2</v>
      </c>
      <c r="Z166" s="5" t="s">
        <v>3654</v>
      </c>
      <c r="AA166" t="s">
        <v>535</v>
      </c>
      <c r="AB166" t="s">
        <v>576</v>
      </c>
      <c r="AC166" t="s">
        <v>576</v>
      </c>
      <c r="AD166" t="s">
        <v>564</v>
      </c>
      <c r="AE166">
        <v>10.5</v>
      </c>
      <c r="AF166">
        <v>18.600000000000001</v>
      </c>
      <c r="AG166">
        <v>45.1</v>
      </c>
      <c r="AH166">
        <v>0.2</v>
      </c>
      <c r="AI166" t="s">
        <v>3410</v>
      </c>
      <c r="AJ166">
        <v>36</v>
      </c>
      <c r="AK166">
        <v>7</v>
      </c>
      <c r="AL166">
        <v>7</v>
      </c>
      <c r="AN166">
        <v>20</v>
      </c>
      <c r="AQ166">
        <v>2</v>
      </c>
      <c r="AS166">
        <v>36</v>
      </c>
      <c r="AT166">
        <v>0.11</v>
      </c>
      <c r="AU166">
        <v>0.11</v>
      </c>
      <c r="AV166">
        <v>0.11</v>
      </c>
      <c r="AW166">
        <v>0.11</v>
      </c>
      <c r="AX166">
        <v>0.14000000000000001</v>
      </c>
      <c r="AY166">
        <v>0.22</v>
      </c>
      <c r="AZ166">
        <v>0.17</v>
      </c>
      <c r="BA166">
        <v>0.111</v>
      </c>
      <c r="BB166">
        <v>0.19</v>
      </c>
      <c r="BC166">
        <v>0.22</v>
      </c>
      <c r="BD166">
        <v>0.31</v>
      </c>
      <c r="BE166">
        <v>0.31</v>
      </c>
      <c r="BF166">
        <v>0.22</v>
      </c>
      <c r="BG166">
        <v>0.31</v>
      </c>
      <c r="BH166">
        <v>0.25</v>
      </c>
      <c r="BI166">
        <v>0.33</v>
      </c>
      <c r="BJ166">
        <v>0.19</v>
      </c>
      <c r="BK166">
        <v>0.25</v>
      </c>
      <c r="BL166">
        <v>0.19</v>
      </c>
      <c r="BM166">
        <v>0.19</v>
      </c>
      <c r="BN166">
        <v>0.19</v>
      </c>
      <c r="BO166">
        <v>0</v>
      </c>
      <c r="BP166">
        <v>0</v>
      </c>
      <c r="BQ166">
        <v>0</v>
      </c>
      <c r="BR166">
        <v>0.31</v>
      </c>
      <c r="BS166">
        <v>0.28000000000000003</v>
      </c>
      <c r="BT166">
        <v>0.25</v>
      </c>
      <c r="BU166">
        <v>0.33</v>
      </c>
      <c r="BV166">
        <v>0.36</v>
      </c>
      <c r="BW166">
        <v>0.22</v>
      </c>
      <c r="BX166">
        <v>2.9</v>
      </c>
      <c r="BY166">
        <v>2.93</v>
      </c>
      <c r="BZ166">
        <v>2.79</v>
      </c>
      <c r="CA166">
        <v>2.89</v>
      </c>
      <c r="CB166">
        <v>2.78</v>
      </c>
      <c r="CC166">
        <v>2.4700000000000002</v>
      </c>
      <c r="CD166">
        <v>0.111</v>
      </c>
      <c r="CE166">
        <v>8.3000000000000004E-2</v>
      </c>
      <c r="CF166">
        <v>8.3000000000000004E-2</v>
      </c>
      <c r="CG166">
        <v>8.3000000000000004E-2</v>
      </c>
      <c r="CH166">
        <v>0.111</v>
      </c>
      <c r="CI166">
        <v>0.11</v>
      </c>
      <c r="CJ166">
        <v>0.11</v>
      </c>
      <c r="CK166">
        <v>0.22</v>
      </c>
      <c r="CL166">
        <v>0.22</v>
      </c>
      <c r="CM166">
        <v>0.03</v>
      </c>
      <c r="CN166">
        <v>0.11</v>
      </c>
      <c r="CO166">
        <v>0.17</v>
      </c>
      <c r="CP166">
        <v>0.14000000000000001</v>
      </c>
      <c r="CQ166">
        <v>0.14000000000000001</v>
      </c>
      <c r="CR166">
        <v>0.14000000000000001</v>
      </c>
      <c r="CS166">
        <v>0.31</v>
      </c>
      <c r="CT166">
        <v>0.22</v>
      </c>
      <c r="CU166">
        <v>0.25</v>
      </c>
      <c r="CV166">
        <v>3.19</v>
      </c>
      <c r="CW166">
        <v>3.25</v>
      </c>
      <c r="CX166">
        <v>3.19</v>
      </c>
      <c r="CY166">
        <v>3.11</v>
      </c>
      <c r="CZ166">
        <v>3.11</v>
      </c>
      <c r="DA166">
        <v>2.97</v>
      </c>
      <c r="DB166">
        <v>2.75</v>
      </c>
      <c r="DC166">
        <v>2.69</v>
      </c>
      <c r="DD166">
        <v>2.67</v>
      </c>
      <c r="DE166">
        <v>0.42</v>
      </c>
      <c r="DF166">
        <v>0.28000000000000003</v>
      </c>
      <c r="DG166">
        <v>0.22</v>
      </c>
      <c r="DH166">
        <v>0.36</v>
      </c>
      <c r="DI166">
        <v>0.28000000000000003</v>
      </c>
      <c r="DJ166">
        <v>0.42</v>
      </c>
      <c r="DK166">
        <v>0.31</v>
      </c>
      <c r="DL166">
        <v>0.19</v>
      </c>
      <c r="DM166">
        <v>0.17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0.44</v>
      </c>
      <c r="DX166">
        <v>0.53</v>
      </c>
      <c r="DY166">
        <v>0.53</v>
      </c>
      <c r="DZ166">
        <v>0.42</v>
      </c>
      <c r="EA166">
        <v>0.47</v>
      </c>
      <c r="EB166">
        <v>0.33</v>
      </c>
      <c r="EC166">
        <v>0.28000000000000003</v>
      </c>
      <c r="ED166">
        <v>0.36</v>
      </c>
      <c r="EE166">
        <v>0.36</v>
      </c>
      <c r="EF166">
        <v>0.22</v>
      </c>
      <c r="EG166">
        <v>0.03</v>
      </c>
      <c r="EH166">
        <v>0.06</v>
      </c>
      <c r="EI166">
        <v>0.06</v>
      </c>
      <c r="EJ166">
        <v>0.06</v>
      </c>
      <c r="EK166">
        <v>0.08</v>
      </c>
      <c r="EL166">
        <v>0.08</v>
      </c>
      <c r="EM166">
        <v>0.11</v>
      </c>
      <c r="EN166">
        <v>0.08</v>
      </c>
      <c r="EO166">
        <v>0.39</v>
      </c>
      <c r="EP166">
        <v>0.14000000000000001</v>
      </c>
      <c r="EQ166">
        <v>0.222</v>
      </c>
      <c r="ER166">
        <v>0.25</v>
      </c>
      <c r="ES166">
        <v>0.13900000000000001</v>
      </c>
      <c r="ET166">
        <v>0.14000000000000001</v>
      </c>
      <c r="EU166">
        <v>0.31</v>
      </c>
      <c r="EV166">
        <v>0.08</v>
      </c>
      <c r="EW166">
        <v>0.19</v>
      </c>
      <c r="EX166">
        <v>0.16700000000000001</v>
      </c>
      <c r="EY166">
        <v>0.36</v>
      </c>
      <c r="EZ166">
        <v>0.33</v>
      </c>
      <c r="FA166">
        <v>0.31</v>
      </c>
      <c r="FB166">
        <v>0.31</v>
      </c>
      <c r="FC166">
        <v>0.39</v>
      </c>
      <c r="FD166">
        <v>0.31</v>
      </c>
      <c r="FE166">
        <v>0.39</v>
      </c>
      <c r="FF166">
        <v>0.44</v>
      </c>
      <c r="FG166">
        <v>0.19</v>
      </c>
      <c r="FH166">
        <v>0.42</v>
      </c>
      <c r="FI166">
        <v>0.36</v>
      </c>
      <c r="FJ166">
        <v>0.36</v>
      </c>
      <c r="FK166">
        <v>0.47</v>
      </c>
      <c r="FL166">
        <v>0.36</v>
      </c>
      <c r="FM166">
        <v>0.25</v>
      </c>
      <c r="FN166">
        <v>0.39</v>
      </c>
      <c r="FO166">
        <v>0.25</v>
      </c>
      <c r="FP166">
        <v>0.03</v>
      </c>
      <c r="FQ166">
        <v>0.06</v>
      </c>
      <c r="FR166">
        <v>0.03</v>
      </c>
      <c r="FS166">
        <v>0.03</v>
      </c>
      <c r="FT166">
        <v>0.03</v>
      </c>
      <c r="FU166">
        <v>0.03</v>
      </c>
      <c r="FV166">
        <v>0.06</v>
      </c>
      <c r="FW166">
        <v>0.03</v>
      </c>
      <c r="FX166">
        <v>0.03</v>
      </c>
      <c r="FY166">
        <v>2.34</v>
      </c>
      <c r="FZ166">
        <v>3.24</v>
      </c>
      <c r="GA166">
        <v>3.03</v>
      </c>
      <c r="GB166">
        <v>3</v>
      </c>
      <c r="GC166">
        <v>3.23</v>
      </c>
      <c r="GD166">
        <v>3.06</v>
      </c>
      <c r="GE166">
        <v>2.76</v>
      </c>
      <c r="GF166">
        <v>3.09</v>
      </c>
      <c r="GG166">
        <v>2.89</v>
      </c>
      <c r="GH166">
        <v>6.09</v>
      </c>
      <c r="GI166">
        <v>0.14000000000000001</v>
      </c>
      <c r="GJ166">
        <v>0</v>
      </c>
      <c r="GK166">
        <v>5.6000000000000001E-2</v>
      </c>
      <c r="GL166">
        <v>0.11</v>
      </c>
      <c r="GM166">
        <v>0.06</v>
      </c>
      <c r="GN166">
        <v>0.17</v>
      </c>
      <c r="GO166">
        <v>0.08</v>
      </c>
      <c r="GP166">
        <v>0.11</v>
      </c>
      <c r="GQ166">
        <v>0.08</v>
      </c>
      <c r="GR166">
        <v>0.17</v>
      </c>
      <c r="GS166">
        <v>0.03</v>
      </c>
      <c r="GT166">
        <v>0.61</v>
      </c>
      <c r="GU166">
        <v>0.56000000000000005</v>
      </c>
      <c r="GV166">
        <v>0.19</v>
      </c>
      <c r="GW166">
        <v>0.22</v>
      </c>
      <c r="GX166">
        <v>0.19400000000000001</v>
      </c>
      <c r="GY166">
        <v>0.17</v>
      </c>
      <c r="GZ166">
        <v>2.8000000000000001E-2</v>
      </c>
      <c r="HA166">
        <v>0</v>
      </c>
      <c r="HB166">
        <v>0.14000000000000001</v>
      </c>
      <c r="HC166">
        <v>0.08</v>
      </c>
      <c r="HD166">
        <v>0.19</v>
      </c>
      <c r="HE166">
        <v>0.44</v>
      </c>
      <c r="HF166">
        <v>0.06</v>
      </c>
      <c r="HG166">
        <v>0.06</v>
      </c>
      <c r="HH166">
        <v>0.06</v>
      </c>
      <c r="HI166">
        <v>0.08</v>
      </c>
      <c r="HJ166">
        <v>0.08</v>
      </c>
      <c r="HK166">
        <v>0.08</v>
      </c>
      <c r="HL166">
        <v>0.08</v>
      </c>
      <c r="HM166">
        <v>0.14000000000000001</v>
      </c>
      <c r="HN166">
        <v>0.06</v>
      </c>
      <c r="HO166">
        <v>0.31</v>
      </c>
      <c r="HP166">
        <v>0.33</v>
      </c>
      <c r="HQ166">
        <v>0.25</v>
      </c>
      <c r="HR166">
        <v>0.25</v>
      </c>
      <c r="HS166">
        <v>0.36</v>
      </c>
      <c r="HT166">
        <v>0.5</v>
      </c>
      <c r="HU166">
        <v>0.33</v>
      </c>
      <c r="HV166">
        <v>0.36</v>
      </c>
      <c r="HW166">
        <v>0.5</v>
      </c>
      <c r="HX166">
        <v>0.42</v>
      </c>
      <c r="HY166">
        <v>0.31</v>
      </c>
      <c r="HZ166">
        <v>0.39</v>
      </c>
      <c r="IA166">
        <v>0.17</v>
      </c>
      <c r="IB166">
        <v>0.17</v>
      </c>
      <c r="IC166">
        <v>0.08</v>
      </c>
      <c r="ID166">
        <v>0.19</v>
      </c>
      <c r="IE166">
        <v>0.14000000000000001</v>
      </c>
      <c r="IF166">
        <v>0</v>
      </c>
      <c r="IG166">
        <v>2.8000000000000001E-2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0.08</v>
      </c>
      <c r="IN166">
        <v>0.06</v>
      </c>
      <c r="IO166">
        <v>0.08</v>
      </c>
      <c r="IP166">
        <v>0.06</v>
      </c>
      <c r="IQ166">
        <v>0.06</v>
      </c>
      <c r="IR166">
        <v>0.06</v>
      </c>
      <c r="IS166">
        <v>0.17</v>
      </c>
      <c r="IT166">
        <v>0.75</v>
      </c>
      <c r="IU166">
        <v>0.64</v>
      </c>
      <c r="IV166">
        <v>0.06</v>
      </c>
      <c r="IW166">
        <v>0.44</v>
      </c>
      <c r="IX166">
        <v>0.47</v>
      </c>
      <c r="IY166">
        <v>0.03</v>
      </c>
      <c r="IZ166">
        <v>0.17</v>
      </c>
      <c r="JA166">
        <v>0.39</v>
      </c>
      <c r="JB166">
        <v>0.25</v>
      </c>
      <c r="JC166">
        <v>0.11</v>
      </c>
      <c r="JD166">
        <v>0.03</v>
      </c>
      <c r="JE166">
        <v>0.03</v>
      </c>
      <c r="JF166">
        <v>0.17</v>
      </c>
      <c r="JG166">
        <v>0.08</v>
      </c>
      <c r="JH166">
        <v>0.19</v>
      </c>
      <c r="JI166">
        <v>0.14000000000000001</v>
      </c>
      <c r="JJ166">
        <v>0.11</v>
      </c>
      <c r="JK166">
        <v>0.33</v>
      </c>
      <c r="JL166">
        <v>0.17</v>
      </c>
      <c r="JM166">
        <v>0.06</v>
      </c>
      <c r="JN166">
        <v>0.06</v>
      </c>
      <c r="JO166">
        <v>0.06</v>
      </c>
      <c r="JP166">
        <v>0.06</v>
      </c>
      <c r="JQ166">
        <v>0.06</v>
      </c>
      <c r="JR166">
        <v>2.35</v>
      </c>
      <c r="JS166">
        <v>1.53</v>
      </c>
      <c r="JT166">
        <v>1.59</v>
      </c>
      <c r="JU166">
        <v>2.82</v>
      </c>
      <c r="JV166">
        <v>1.97</v>
      </c>
    </row>
    <row r="167" spans="1:282" x14ac:dyDescent="0.25">
      <c r="A167">
        <v>609730</v>
      </c>
      <c r="B167" t="s">
        <v>369</v>
      </c>
      <c r="C167" t="s">
        <v>2256</v>
      </c>
      <c r="D167" t="s">
        <v>4064</v>
      </c>
      <c r="E167" t="s">
        <v>4065</v>
      </c>
      <c r="F167" t="s">
        <v>698</v>
      </c>
      <c r="G167" t="s">
        <v>699</v>
      </c>
      <c r="H167" t="s">
        <v>700</v>
      </c>
      <c r="I167" t="s">
        <v>4066</v>
      </c>
      <c r="J167" t="s">
        <v>4067</v>
      </c>
      <c r="K167" t="s">
        <v>4068</v>
      </c>
      <c r="L167" t="s">
        <v>546</v>
      </c>
      <c r="M167" t="s">
        <v>3399</v>
      </c>
      <c r="N167" t="s">
        <v>3908</v>
      </c>
      <c r="O167" t="s">
        <v>535</v>
      </c>
      <c r="P167">
        <v>1043</v>
      </c>
      <c r="Q167" t="s">
        <v>541</v>
      </c>
      <c r="R167" t="s">
        <v>3417</v>
      </c>
      <c r="S167" t="s">
        <v>6521</v>
      </c>
      <c r="T167">
        <v>32</v>
      </c>
      <c r="U167">
        <v>1540</v>
      </c>
      <c r="V167" t="s">
        <v>651</v>
      </c>
      <c r="W167">
        <v>4</v>
      </c>
      <c r="X167">
        <v>1031</v>
      </c>
      <c r="Y167">
        <v>0</v>
      </c>
      <c r="Z167" s="5" t="s">
        <v>3409</v>
      </c>
      <c r="AA167" t="s">
        <v>535</v>
      </c>
      <c r="AB167" t="s">
        <v>576</v>
      </c>
      <c r="AC167" t="s">
        <v>564</v>
      </c>
      <c r="AD167" t="s">
        <v>576</v>
      </c>
      <c r="AE167">
        <v>0</v>
      </c>
      <c r="AF167">
        <v>41.4</v>
      </c>
      <c r="AG167">
        <v>0</v>
      </c>
      <c r="AH167">
        <v>0</v>
      </c>
      <c r="AI167" t="s">
        <v>3410</v>
      </c>
      <c r="AJ167">
        <v>4</v>
      </c>
      <c r="AK167">
        <v>1</v>
      </c>
      <c r="AN167">
        <v>2</v>
      </c>
      <c r="AR167">
        <v>1</v>
      </c>
      <c r="AS167">
        <v>4</v>
      </c>
      <c r="AT167">
        <v>0.25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0.25</v>
      </c>
      <c r="BA167">
        <v>0.25</v>
      </c>
      <c r="BB167">
        <v>0.5</v>
      </c>
      <c r="BC167">
        <v>0.25</v>
      </c>
      <c r="BD167">
        <v>0.5</v>
      </c>
      <c r="BE167">
        <v>1</v>
      </c>
      <c r="BF167">
        <v>0.25</v>
      </c>
      <c r="BG167">
        <v>0.5</v>
      </c>
      <c r="BH167">
        <v>0.25</v>
      </c>
      <c r="BI167">
        <v>0.5</v>
      </c>
      <c r="BJ167">
        <v>0.25</v>
      </c>
      <c r="BK167">
        <v>0</v>
      </c>
      <c r="BL167">
        <v>0.25</v>
      </c>
      <c r="BM167">
        <v>0.25</v>
      </c>
      <c r="BN167">
        <v>0.25</v>
      </c>
      <c r="BO167">
        <v>0</v>
      </c>
      <c r="BP167">
        <v>0.25</v>
      </c>
      <c r="BQ167">
        <v>0</v>
      </c>
      <c r="BR167">
        <v>0</v>
      </c>
      <c r="BS167">
        <v>0</v>
      </c>
      <c r="BT167">
        <v>0</v>
      </c>
      <c r="BU167">
        <v>0.25</v>
      </c>
      <c r="BV167">
        <v>0</v>
      </c>
      <c r="BW167">
        <v>0</v>
      </c>
      <c r="BX167">
        <v>2</v>
      </c>
      <c r="BY167">
        <v>2.67</v>
      </c>
      <c r="BZ167">
        <v>2.33</v>
      </c>
      <c r="CA167">
        <v>3</v>
      </c>
      <c r="CB167">
        <v>2.33</v>
      </c>
      <c r="CC167">
        <v>2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0.25</v>
      </c>
      <c r="CL167">
        <v>0</v>
      </c>
      <c r="CM167">
        <v>0</v>
      </c>
      <c r="CN167">
        <v>0.25</v>
      </c>
      <c r="CO167">
        <v>0.25</v>
      </c>
      <c r="CP167">
        <v>0</v>
      </c>
      <c r="CQ167">
        <v>0.25</v>
      </c>
      <c r="CR167">
        <v>0.25</v>
      </c>
      <c r="CS167">
        <v>0.25</v>
      </c>
      <c r="CT167">
        <v>0.25</v>
      </c>
      <c r="CU167">
        <v>0.5</v>
      </c>
      <c r="CV167">
        <v>3.75</v>
      </c>
      <c r="CW167">
        <v>3.5</v>
      </c>
      <c r="CX167">
        <v>3.5</v>
      </c>
      <c r="CY167">
        <v>3.75</v>
      </c>
      <c r="CZ167">
        <v>3.25</v>
      </c>
      <c r="DA167">
        <v>3.5</v>
      </c>
      <c r="DB167">
        <v>3</v>
      </c>
      <c r="DC167">
        <v>2.5</v>
      </c>
      <c r="DD167">
        <v>2.75</v>
      </c>
      <c r="DE167">
        <v>0.25</v>
      </c>
      <c r="DF167">
        <v>0</v>
      </c>
      <c r="DG167">
        <v>0</v>
      </c>
      <c r="DH167">
        <v>0.25</v>
      </c>
      <c r="DI167">
        <v>0.25</v>
      </c>
      <c r="DJ167">
        <v>0</v>
      </c>
      <c r="DK167">
        <v>0.5</v>
      </c>
      <c r="DL167">
        <v>0.25</v>
      </c>
      <c r="DM167">
        <v>0.25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0.75</v>
      </c>
      <c r="DX167">
        <v>0.75</v>
      </c>
      <c r="DY167">
        <v>0.75</v>
      </c>
      <c r="DZ167">
        <v>0.75</v>
      </c>
      <c r="EA167">
        <v>0.5</v>
      </c>
      <c r="EB167">
        <v>0.75</v>
      </c>
      <c r="EC167">
        <v>0.25</v>
      </c>
      <c r="ED167">
        <v>0.25</v>
      </c>
      <c r="EE167">
        <v>0.25</v>
      </c>
      <c r="EF167">
        <v>0.5</v>
      </c>
      <c r="EG167">
        <v>0</v>
      </c>
      <c r="EH167">
        <v>0</v>
      </c>
      <c r="EI167">
        <v>0.25</v>
      </c>
      <c r="EJ167">
        <v>0</v>
      </c>
      <c r="EK167">
        <v>0</v>
      </c>
      <c r="EL167">
        <v>0</v>
      </c>
      <c r="EM167">
        <v>0</v>
      </c>
      <c r="EN167">
        <v>0.25</v>
      </c>
      <c r="EO167">
        <v>0.25</v>
      </c>
      <c r="EP167">
        <v>0</v>
      </c>
      <c r="EQ167">
        <v>0</v>
      </c>
      <c r="ER167">
        <v>0</v>
      </c>
      <c r="ES167">
        <v>0.25</v>
      </c>
      <c r="ET167">
        <v>0.25</v>
      </c>
      <c r="EU167">
        <v>0.5</v>
      </c>
      <c r="EV167">
        <v>0.25</v>
      </c>
      <c r="EW167">
        <v>0.25</v>
      </c>
      <c r="EX167">
        <v>0.25</v>
      </c>
      <c r="EY167">
        <v>0.75</v>
      </c>
      <c r="EZ167">
        <v>0.75</v>
      </c>
      <c r="FA167">
        <v>0.5</v>
      </c>
      <c r="FB167">
        <v>0.5</v>
      </c>
      <c r="FC167">
        <v>0.5</v>
      </c>
      <c r="FD167">
        <v>0.25</v>
      </c>
      <c r="FE167">
        <v>0</v>
      </c>
      <c r="FF167">
        <v>0.25</v>
      </c>
      <c r="FG167">
        <v>0</v>
      </c>
      <c r="FH167">
        <v>0.25</v>
      </c>
      <c r="FI167">
        <v>0.25</v>
      </c>
      <c r="FJ167">
        <v>0.25</v>
      </c>
      <c r="FK167">
        <v>0.25</v>
      </c>
      <c r="FL167">
        <v>0.25</v>
      </c>
      <c r="FM167">
        <v>0.25</v>
      </c>
      <c r="FN167">
        <v>0.75</v>
      </c>
      <c r="FO167">
        <v>0.25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1.75</v>
      </c>
      <c r="FZ167">
        <v>3.25</v>
      </c>
      <c r="GA167">
        <v>3.25</v>
      </c>
      <c r="GB167">
        <v>2.75</v>
      </c>
      <c r="GC167">
        <v>3</v>
      </c>
      <c r="GD167">
        <v>3</v>
      </c>
      <c r="GE167">
        <v>2.75</v>
      </c>
      <c r="GF167">
        <v>3.5</v>
      </c>
      <c r="GG167">
        <v>2.5</v>
      </c>
      <c r="GH167">
        <v>7.75</v>
      </c>
      <c r="GI167">
        <v>0</v>
      </c>
      <c r="GJ167">
        <v>0</v>
      </c>
      <c r="GK167">
        <v>0</v>
      </c>
      <c r="GL167">
        <v>0</v>
      </c>
      <c r="GM167">
        <v>0.25</v>
      </c>
      <c r="GN167">
        <v>0</v>
      </c>
      <c r="GO167">
        <v>0</v>
      </c>
      <c r="GP167">
        <v>0.5</v>
      </c>
      <c r="GQ167">
        <v>0</v>
      </c>
      <c r="GR167">
        <v>0.25</v>
      </c>
      <c r="GS167">
        <v>0</v>
      </c>
      <c r="GT167">
        <v>0.75</v>
      </c>
      <c r="GU167">
        <v>0.75</v>
      </c>
      <c r="GV167">
        <v>0.25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0.75</v>
      </c>
      <c r="HC167">
        <v>0</v>
      </c>
      <c r="HD167">
        <v>0</v>
      </c>
      <c r="HE167">
        <v>0</v>
      </c>
      <c r="HF167">
        <v>0.25</v>
      </c>
      <c r="HG167">
        <v>0.25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0.5</v>
      </c>
      <c r="HN167">
        <v>0</v>
      </c>
      <c r="HO167">
        <v>0.75</v>
      </c>
      <c r="HP167">
        <v>0.5</v>
      </c>
      <c r="HQ167">
        <v>0.5</v>
      </c>
      <c r="HR167">
        <v>0.75</v>
      </c>
      <c r="HS167">
        <v>0.5</v>
      </c>
      <c r="HT167">
        <v>0.75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0.25</v>
      </c>
      <c r="IA167">
        <v>0.25</v>
      </c>
      <c r="IB167">
        <v>0.5</v>
      </c>
      <c r="IC167">
        <v>0.5</v>
      </c>
      <c r="ID167">
        <v>0.25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0.5</v>
      </c>
      <c r="IU167">
        <v>0.5</v>
      </c>
      <c r="IV167">
        <v>0</v>
      </c>
      <c r="IW167">
        <v>0</v>
      </c>
      <c r="IX167">
        <v>0.25</v>
      </c>
      <c r="IY167">
        <v>0.25</v>
      </c>
      <c r="IZ167">
        <v>0.25</v>
      </c>
      <c r="JA167">
        <v>0</v>
      </c>
      <c r="JB167">
        <v>0.5</v>
      </c>
      <c r="JC167">
        <v>0.25</v>
      </c>
      <c r="JD167">
        <v>0.25</v>
      </c>
      <c r="JE167">
        <v>0.25</v>
      </c>
      <c r="JF167">
        <v>0.25</v>
      </c>
      <c r="JG167">
        <v>0.5</v>
      </c>
      <c r="JH167">
        <v>0.5</v>
      </c>
      <c r="JI167">
        <v>0</v>
      </c>
      <c r="JJ167">
        <v>0</v>
      </c>
      <c r="JK167">
        <v>0.75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3.25</v>
      </c>
      <c r="JS167">
        <v>1.75</v>
      </c>
      <c r="JT167">
        <v>1.75</v>
      </c>
      <c r="JU167">
        <v>3.75</v>
      </c>
      <c r="JV167">
        <v>2.5</v>
      </c>
    </row>
    <row r="168" spans="1:282" x14ac:dyDescent="0.25">
      <c r="A168">
        <v>609732</v>
      </c>
      <c r="B168" t="s">
        <v>4069</v>
      </c>
      <c r="C168" t="s">
        <v>4070</v>
      </c>
      <c r="D168" t="s">
        <v>4071</v>
      </c>
      <c r="E168" t="s">
        <v>4072</v>
      </c>
      <c r="F168" t="s">
        <v>2257</v>
      </c>
      <c r="G168" t="s">
        <v>2258</v>
      </c>
      <c r="H168" t="s">
        <v>1675</v>
      </c>
      <c r="I168" t="s">
        <v>4073</v>
      </c>
      <c r="J168" t="s">
        <v>4074</v>
      </c>
      <c r="K168" t="s">
        <v>4075</v>
      </c>
      <c r="L168" t="s">
        <v>546</v>
      </c>
      <c r="M168" t="s">
        <v>3399</v>
      </c>
      <c r="N168" t="s">
        <v>3908</v>
      </c>
      <c r="O168" t="s">
        <v>535</v>
      </c>
      <c r="P168">
        <v>1773</v>
      </c>
      <c r="Q168" t="s">
        <v>541</v>
      </c>
      <c r="R168" t="s">
        <v>3417</v>
      </c>
      <c r="S168" t="s">
        <v>6521</v>
      </c>
      <c r="T168">
        <v>30</v>
      </c>
      <c r="U168">
        <v>1560</v>
      </c>
      <c r="V168" t="s">
        <v>651</v>
      </c>
      <c r="W168">
        <v>160</v>
      </c>
      <c r="X168">
        <v>1751</v>
      </c>
      <c r="Y168">
        <v>9</v>
      </c>
      <c r="Z168" s="5" t="s">
        <v>4042</v>
      </c>
      <c r="AA168" t="s">
        <v>535</v>
      </c>
      <c r="AB168" t="s">
        <v>564</v>
      </c>
      <c r="AC168" t="s">
        <v>564</v>
      </c>
      <c r="AD168" t="s">
        <v>564</v>
      </c>
      <c r="AE168">
        <v>41.6</v>
      </c>
      <c r="AF168">
        <v>41.8</v>
      </c>
      <c r="AG168">
        <v>41.5</v>
      </c>
      <c r="AH168">
        <v>0.9</v>
      </c>
      <c r="AI168" t="s">
        <v>3410</v>
      </c>
      <c r="AJ168">
        <v>137</v>
      </c>
      <c r="AK168">
        <v>20</v>
      </c>
      <c r="AL168">
        <v>12</v>
      </c>
      <c r="AM168">
        <v>2</v>
      </c>
      <c r="AN168">
        <v>97</v>
      </c>
      <c r="AQ168">
        <v>2</v>
      </c>
      <c r="AR168">
        <v>6</v>
      </c>
      <c r="AS168">
        <v>137</v>
      </c>
      <c r="AT168">
        <v>0</v>
      </c>
      <c r="AU168">
        <v>0.01</v>
      </c>
      <c r="AV168">
        <v>0.02</v>
      </c>
      <c r="AW168">
        <v>0.01</v>
      </c>
      <c r="AX168">
        <v>0.02</v>
      </c>
      <c r="AY168">
        <v>0.12</v>
      </c>
      <c r="AZ168">
        <v>7.0000000000000007E-2</v>
      </c>
      <c r="BA168">
        <v>5.0999999999999997E-2</v>
      </c>
      <c r="BB168">
        <v>7.0000000000000007E-2</v>
      </c>
      <c r="BC168">
        <v>0.11</v>
      </c>
      <c r="BD168">
        <v>0.11</v>
      </c>
      <c r="BE168">
        <v>0.18</v>
      </c>
      <c r="BF168">
        <v>0.54</v>
      </c>
      <c r="BG168">
        <v>0.5</v>
      </c>
      <c r="BH168">
        <v>0.5</v>
      </c>
      <c r="BI168">
        <v>0.46</v>
      </c>
      <c r="BJ168">
        <v>0.6</v>
      </c>
      <c r="BK168">
        <v>0.49</v>
      </c>
      <c r="BL168">
        <v>0</v>
      </c>
      <c r="BM168">
        <v>0.01</v>
      </c>
      <c r="BN168">
        <v>0.02</v>
      </c>
      <c r="BO168">
        <v>0</v>
      </c>
      <c r="BP168">
        <v>0</v>
      </c>
      <c r="BQ168">
        <v>0.02</v>
      </c>
      <c r="BR168">
        <v>0.39</v>
      </c>
      <c r="BS168">
        <v>0.44</v>
      </c>
      <c r="BT168">
        <v>0.39</v>
      </c>
      <c r="BU168">
        <v>0.42</v>
      </c>
      <c r="BV168">
        <v>0.27</v>
      </c>
      <c r="BW168">
        <v>0.19</v>
      </c>
      <c r="BX168">
        <v>3.31</v>
      </c>
      <c r="BY168">
        <v>3.38</v>
      </c>
      <c r="BZ168">
        <v>3.28</v>
      </c>
      <c r="CA168">
        <v>3.3</v>
      </c>
      <c r="CB168">
        <v>3.12</v>
      </c>
      <c r="CC168">
        <v>2.77</v>
      </c>
      <c r="CD168">
        <v>7.0000000000000001E-3</v>
      </c>
      <c r="CE168">
        <v>7.0000000000000001E-3</v>
      </c>
      <c r="CF168">
        <v>0</v>
      </c>
      <c r="CG168">
        <v>0</v>
      </c>
      <c r="CH168">
        <v>7.0000000000000001E-3</v>
      </c>
      <c r="CI168">
        <v>0.01</v>
      </c>
      <c r="CJ168">
        <v>0.09</v>
      </c>
      <c r="CK168">
        <v>0.13</v>
      </c>
      <c r="CL168">
        <v>0.1</v>
      </c>
      <c r="CM168">
        <v>0.02</v>
      </c>
      <c r="CN168">
        <v>0.04</v>
      </c>
      <c r="CO168">
        <v>7.0000000000000007E-2</v>
      </c>
      <c r="CP168">
        <v>0.04</v>
      </c>
      <c r="CQ168">
        <v>0.03</v>
      </c>
      <c r="CR168">
        <v>7.0000000000000007E-2</v>
      </c>
      <c r="CS168">
        <v>0.11</v>
      </c>
      <c r="CT168">
        <v>0.12</v>
      </c>
      <c r="CU168">
        <v>7.0000000000000007E-2</v>
      </c>
      <c r="CV168">
        <v>3.54</v>
      </c>
      <c r="CW168">
        <v>3.47</v>
      </c>
      <c r="CX168">
        <v>3.4</v>
      </c>
      <c r="CY168">
        <v>3.42</v>
      </c>
      <c r="CZ168">
        <v>3.48</v>
      </c>
      <c r="DA168">
        <v>3.33</v>
      </c>
      <c r="DB168">
        <v>3.04</v>
      </c>
      <c r="DC168">
        <v>2.92</v>
      </c>
      <c r="DD168">
        <v>3.08</v>
      </c>
      <c r="DE168">
        <v>0.39</v>
      </c>
      <c r="DF168">
        <v>0.42</v>
      </c>
      <c r="DG168">
        <v>0.47</v>
      </c>
      <c r="DH168">
        <v>0.51</v>
      </c>
      <c r="DI168">
        <v>0.44</v>
      </c>
      <c r="DJ168">
        <v>0.47</v>
      </c>
      <c r="DK168">
        <v>0.47</v>
      </c>
      <c r="DL168">
        <v>0.45</v>
      </c>
      <c r="DM168">
        <v>0.47</v>
      </c>
      <c r="DN168">
        <v>0.01</v>
      </c>
      <c r="DO168">
        <v>0.01</v>
      </c>
      <c r="DP168">
        <v>0</v>
      </c>
      <c r="DQ168">
        <v>0</v>
      </c>
      <c r="DR168">
        <v>0.01</v>
      </c>
      <c r="DS168">
        <v>0.01</v>
      </c>
      <c r="DT168">
        <v>0.01</v>
      </c>
      <c r="DU168">
        <v>0.01</v>
      </c>
      <c r="DV168">
        <v>0</v>
      </c>
      <c r="DW168">
        <v>0.56999999999999995</v>
      </c>
      <c r="DX168">
        <v>0.53</v>
      </c>
      <c r="DY168">
        <v>0.47</v>
      </c>
      <c r="DZ168">
        <v>0.45</v>
      </c>
      <c r="EA168">
        <v>0.52</v>
      </c>
      <c r="EB168">
        <v>0.43</v>
      </c>
      <c r="EC168">
        <v>0.32</v>
      </c>
      <c r="ED168">
        <v>0.3</v>
      </c>
      <c r="EE168">
        <v>0.36</v>
      </c>
      <c r="EF168">
        <v>0.35</v>
      </c>
      <c r="EG168">
        <v>0.03</v>
      </c>
      <c r="EH168">
        <v>0.02</v>
      </c>
      <c r="EI168">
        <v>0.02</v>
      </c>
      <c r="EJ168">
        <v>0.01</v>
      </c>
      <c r="EK168">
        <v>0</v>
      </c>
      <c r="EL168">
        <v>0.04</v>
      </c>
      <c r="EM168">
        <v>0.01</v>
      </c>
      <c r="EN168">
        <v>0.03</v>
      </c>
      <c r="EO168">
        <v>0.34</v>
      </c>
      <c r="EP168">
        <v>0.25</v>
      </c>
      <c r="EQ168">
        <v>0.23400000000000001</v>
      </c>
      <c r="ER168">
        <v>0.23</v>
      </c>
      <c r="ES168">
        <v>0.20399999999999999</v>
      </c>
      <c r="ET168">
        <v>0.26</v>
      </c>
      <c r="EU168">
        <v>0.15</v>
      </c>
      <c r="EV168">
        <v>0.06</v>
      </c>
      <c r="EW168">
        <v>0.11</v>
      </c>
      <c r="EX168">
        <v>0.161</v>
      </c>
      <c r="EY168">
        <v>0.41</v>
      </c>
      <c r="EZ168">
        <v>0.36</v>
      </c>
      <c r="FA168">
        <v>0.4</v>
      </c>
      <c r="FB168">
        <v>0.42</v>
      </c>
      <c r="FC168">
        <v>0.41</v>
      </c>
      <c r="FD168">
        <v>0.5</v>
      </c>
      <c r="FE168">
        <v>0.55000000000000004</v>
      </c>
      <c r="FF168">
        <v>0.54</v>
      </c>
      <c r="FG168">
        <v>0.12</v>
      </c>
      <c r="FH168">
        <v>0.28000000000000003</v>
      </c>
      <c r="FI168">
        <v>0.33</v>
      </c>
      <c r="FJ168">
        <v>0.31</v>
      </c>
      <c r="FK168">
        <v>0.33</v>
      </c>
      <c r="FL168">
        <v>0.28000000000000003</v>
      </c>
      <c r="FM168">
        <v>0.27</v>
      </c>
      <c r="FN168">
        <v>0.36</v>
      </c>
      <c r="FO168">
        <v>0.28000000000000003</v>
      </c>
      <c r="FP168">
        <v>0.03</v>
      </c>
      <c r="FQ168">
        <v>0.03</v>
      </c>
      <c r="FR168">
        <v>0.05</v>
      </c>
      <c r="FS168">
        <v>0.03</v>
      </c>
      <c r="FT168">
        <v>0.04</v>
      </c>
      <c r="FU168">
        <v>0.05</v>
      </c>
      <c r="FV168">
        <v>0.05</v>
      </c>
      <c r="FW168">
        <v>0.03</v>
      </c>
      <c r="FX168">
        <v>0.04</v>
      </c>
      <c r="FY168">
        <v>2.0499999999999998</v>
      </c>
      <c r="FZ168">
        <v>2.98</v>
      </c>
      <c r="GA168">
        <v>3.05</v>
      </c>
      <c r="GB168">
        <v>3.04</v>
      </c>
      <c r="GC168">
        <v>3.11</v>
      </c>
      <c r="GD168">
        <v>3.03</v>
      </c>
      <c r="GE168">
        <v>3.05</v>
      </c>
      <c r="GF168">
        <v>3.29</v>
      </c>
      <c r="GG168">
        <v>3.12</v>
      </c>
      <c r="GH168">
        <v>7.61</v>
      </c>
      <c r="GI168">
        <v>0.02</v>
      </c>
      <c r="GJ168">
        <v>1.4999999999999999E-2</v>
      </c>
      <c r="GK168">
        <v>1.4999999999999999E-2</v>
      </c>
      <c r="GL168">
        <v>0.01</v>
      </c>
      <c r="GM168">
        <v>7.0000000000000007E-2</v>
      </c>
      <c r="GN168">
        <v>7.0000000000000007E-2</v>
      </c>
      <c r="GO168">
        <v>0.11</v>
      </c>
      <c r="GP168">
        <v>0.17</v>
      </c>
      <c r="GQ168">
        <v>0.13</v>
      </c>
      <c r="GR168">
        <v>0.2</v>
      </c>
      <c r="GS168">
        <v>0.18</v>
      </c>
      <c r="GT168">
        <v>0.42</v>
      </c>
      <c r="GU168">
        <v>0.41</v>
      </c>
      <c r="GV168">
        <v>0.23</v>
      </c>
      <c r="GW168">
        <v>0.3</v>
      </c>
      <c r="GX168">
        <v>0.29899999999999999</v>
      </c>
      <c r="GY168">
        <v>0.28000000000000003</v>
      </c>
      <c r="GZ168">
        <v>7.2999999999999995E-2</v>
      </c>
      <c r="HA168">
        <v>9.5000000000000001E-2</v>
      </c>
      <c r="HB168">
        <v>0.23</v>
      </c>
      <c r="HC168">
        <v>0.04</v>
      </c>
      <c r="HD168">
        <v>0.04</v>
      </c>
      <c r="HE168">
        <v>0.15</v>
      </c>
      <c r="HF168">
        <v>0.17</v>
      </c>
      <c r="HG168">
        <v>0.16</v>
      </c>
      <c r="HH168">
        <v>0.11</v>
      </c>
      <c r="HI168">
        <v>0.01</v>
      </c>
      <c r="HJ168">
        <v>0.02</v>
      </c>
      <c r="HK168">
        <v>0.01</v>
      </c>
      <c r="HL168">
        <v>0.01</v>
      </c>
      <c r="HM168">
        <v>0.14000000000000001</v>
      </c>
      <c r="HN168">
        <v>0.02</v>
      </c>
      <c r="HO168">
        <v>0.53</v>
      </c>
      <c r="HP168">
        <v>0.51</v>
      </c>
      <c r="HQ168">
        <v>0.5</v>
      </c>
      <c r="HR168">
        <v>0.51</v>
      </c>
      <c r="HS168">
        <v>0.5</v>
      </c>
      <c r="HT168">
        <v>0.53</v>
      </c>
      <c r="HU168">
        <v>0.34</v>
      </c>
      <c r="HV168">
        <v>0.33</v>
      </c>
      <c r="HW168">
        <v>0.31</v>
      </c>
      <c r="HX168">
        <v>0.31</v>
      </c>
      <c r="HY168">
        <v>0.22</v>
      </c>
      <c r="HZ168">
        <v>0.35</v>
      </c>
      <c r="IA168">
        <v>0.06</v>
      </c>
      <c r="IB168">
        <v>0.08</v>
      </c>
      <c r="IC168">
        <v>0.1</v>
      </c>
      <c r="ID168">
        <v>0.1</v>
      </c>
      <c r="IE168">
        <v>7.0000000000000007E-2</v>
      </c>
      <c r="IF168">
        <v>3.5999999999999997E-2</v>
      </c>
      <c r="IG168">
        <v>1.4999999999999999E-2</v>
      </c>
      <c r="IH168">
        <v>0.02</v>
      </c>
      <c r="II168">
        <v>0.02</v>
      </c>
      <c r="IJ168">
        <v>0.03</v>
      </c>
      <c r="IK168">
        <v>2.1999999999999999E-2</v>
      </c>
      <c r="IL168">
        <v>2.9000000000000001E-2</v>
      </c>
      <c r="IM168">
        <v>0.04</v>
      </c>
      <c r="IN168">
        <v>0.04</v>
      </c>
      <c r="IO168">
        <v>0.04</v>
      </c>
      <c r="IP168">
        <v>0.04</v>
      </c>
      <c r="IQ168">
        <v>0.05</v>
      </c>
      <c r="IR168">
        <v>0.04</v>
      </c>
      <c r="IS168">
        <v>7.0000000000000007E-2</v>
      </c>
      <c r="IT168">
        <v>0.81</v>
      </c>
      <c r="IU168">
        <v>0.66</v>
      </c>
      <c r="IV168">
        <v>0.15</v>
      </c>
      <c r="IW168">
        <v>0.4</v>
      </c>
      <c r="IX168">
        <v>0.6</v>
      </c>
      <c r="IY168">
        <v>0.11</v>
      </c>
      <c r="IZ168">
        <v>0.19</v>
      </c>
      <c r="JA168">
        <v>0.35</v>
      </c>
      <c r="JB168">
        <v>0.4</v>
      </c>
      <c r="JC168">
        <v>0.22</v>
      </c>
      <c r="JD168">
        <v>0.01</v>
      </c>
      <c r="JE168">
        <v>7.0000000000000007E-2</v>
      </c>
      <c r="JF168">
        <v>0.25</v>
      </c>
      <c r="JG168">
        <v>0.08</v>
      </c>
      <c r="JH168">
        <v>7.0000000000000007E-2</v>
      </c>
      <c r="JI168">
        <v>0.01</v>
      </c>
      <c r="JJ168">
        <v>0.03</v>
      </c>
      <c r="JK168">
        <v>0.19</v>
      </c>
      <c r="JL168">
        <v>0.06</v>
      </c>
      <c r="JM168">
        <v>0.05</v>
      </c>
      <c r="JN168">
        <v>0.06</v>
      </c>
      <c r="JO168">
        <v>0.05</v>
      </c>
      <c r="JP168">
        <v>0.06</v>
      </c>
      <c r="JQ168">
        <v>0.06</v>
      </c>
      <c r="JR168">
        <v>2.2999999999999998</v>
      </c>
      <c r="JS168">
        <v>1.18</v>
      </c>
      <c r="JT168">
        <v>1.45</v>
      </c>
      <c r="JU168">
        <v>2.5</v>
      </c>
      <c r="JV168">
        <v>1.78</v>
      </c>
    </row>
    <row r="169" spans="1:282" x14ac:dyDescent="0.25">
      <c r="A169">
        <v>609733</v>
      </c>
      <c r="B169" t="s">
        <v>2260</v>
      </c>
      <c r="C169" t="s">
        <v>2259</v>
      </c>
      <c r="D169" t="s">
        <v>4076</v>
      </c>
      <c r="E169" t="s">
        <v>4077</v>
      </c>
      <c r="F169" t="s">
        <v>2261</v>
      </c>
      <c r="G169" t="s">
        <v>2262</v>
      </c>
      <c r="H169" t="s">
        <v>2263</v>
      </c>
      <c r="I169" t="s">
        <v>4078</v>
      </c>
      <c r="J169" t="s">
        <v>4079</v>
      </c>
      <c r="K169" t="s">
        <v>4080</v>
      </c>
      <c r="L169" t="s">
        <v>546</v>
      </c>
      <c r="M169" t="s">
        <v>3399</v>
      </c>
      <c r="N169" t="s">
        <v>3937</v>
      </c>
      <c r="O169" t="s">
        <v>535</v>
      </c>
      <c r="P169">
        <v>739</v>
      </c>
      <c r="Q169" t="s">
        <v>541</v>
      </c>
      <c r="R169" t="s">
        <v>3417</v>
      </c>
      <c r="S169" t="s">
        <v>6521</v>
      </c>
      <c r="T169">
        <v>32</v>
      </c>
      <c r="U169">
        <v>1570</v>
      </c>
      <c r="V169" t="s">
        <v>651</v>
      </c>
      <c r="W169">
        <v>237</v>
      </c>
      <c r="X169">
        <v>723</v>
      </c>
      <c r="Y169">
        <v>33</v>
      </c>
      <c r="Z169" s="5" t="s">
        <v>620</v>
      </c>
      <c r="AA169" t="s">
        <v>535</v>
      </c>
      <c r="AB169" t="s">
        <v>564</v>
      </c>
      <c r="AC169" t="s">
        <v>564</v>
      </c>
      <c r="AD169" t="s">
        <v>564</v>
      </c>
      <c r="AE169">
        <v>42.1</v>
      </c>
      <c r="AF169">
        <v>45.4</v>
      </c>
      <c r="AG169">
        <v>46.4</v>
      </c>
      <c r="AH169">
        <v>3.3</v>
      </c>
      <c r="AI169" t="s">
        <v>3410</v>
      </c>
      <c r="AJ169">
        <v>187</v>
      </c>
      <c r="AK169">
        <v>8</v>
      </c>
      <c r="AL169">
        <v>71</v>
      </c>
      <c r="AM169">
        <v>29</v>
      </c>
      <c r="AN169">
        <v>68</v>
      </c>
      <c r="AO169">
        <v>1</v>
      </c>
      <c r="AQ169">
        <v>4</v>
      </c>
      <c r="AR169">
        <v>8</v>
      </c>
      <c r="AS169">
        <v>187</v>
      </c>
      <c r="AT169">
        <v>0.02</v>
      </c>
      <c r="AU169">
        <v>0.02</v>
      </c>
      <c r="AV169">
        <v>0.02</v>
      </c>
      <c r="AW169">
        <v>0.08</v>
      </c>
      <c r="AX169">
        <v>7.0000000000000007E-2</v>
      </c>
      <c r="AY169">
        <v>0.13</v>
      </c>
      <c r="AZ169">
        <v>0.14000000000000001</v>
      </c>
      <c r="BA169">
        <v>7.0000000000000007E-2</v>
      </c>
      <c r="BB169">
        <v>0.1</v>
      </c>
      <c r="BC169">
        <v>0.1</v>
      </c>
      <c r="BD169">
        <v>0.18</v>
      </c>
      <c r="BE169">
        <v>0.22</v>
      </c>
      <c r="BF169">
        <v>0.37</v>
      </c>
      <c r="BG169">
        <v>0.39</v>
      </c>
      <c r="BH169">
        <v>0.4</v>
      </c>
      <c r="BI169">
        <v>0.28000000000000003</v>
      </c>
      <c r="BJ169">
        <v>0.4</v>
      </c>
      <c r="BK169">
        <v>0.35</v>
      </c>
      <c r="BL169">
        <v>0.01</v>
      </c>
      <c r="BM169">
        <v>0.01</v>
      </c>
      <c r="BN169">
        <v>0.03</v>
      </c>
      <c r="BO169">
        <v>0.03</v>
      </c>
      <c r="BP169">
        <v>0.01</v>
      </c>
      <c r="BQ169">
        <v>0.01</v>
      </c>
      <c r="BR169">
        <v>0.45</v>
      </c>
      <c r="BS169">
        <v>0.52</v>
      </c>
      <c r="BT169">
        <v>0.47</v>
      </c>
      <c r="BU169">
        <v>0.51</v>
      </c>
      <c r="BV169">
        <v>0.34</v>
      </c>
      <c r="BW169">
        <v>0.28000000000000003</v>
      </c>
      <c r="BX169">
        <v>3.26</v>
      </c>
      <c r="BY169">
        <v>3.42</v>
      </c>
      <c r="BZ169">
        <v>3.35</v>
      </c>
      <c r="CA169">
        <v>3.25</v>
      </c>
      <c r="CB169">
        <v>3.02</v>
      </c>
      <c r="CC169">
        <v>2.8</v>
      </c>
      <c r="CD169">
        <v>1.0999999999999999E-2</v>
      </c>
      <c r="CE169">
        <v>5.0000000000000001E-3</v>
      </c>
      <c r="CF169">
        <v>2.7E-2</v>
      </c>
      <c r="CG169">
        <v>1.0999999999999999E-2</v>
      </c>
      <c r="CH169">
        <v>1.6E-2</v>
      </c>
      <c r="CI169">
        <v>0.02</v>
      </c>
      <c r="CJ169">
        <v>0.08</v>
      </c>
      <c r="CK169">
        <v>0.09</v>
      </c>
      <c r="CL169">
        <v>0.06</v>
      </c>
      <c r="CM169">
        <v>0.05</v>
      </c>
      <c r="CN169">
        <v>0.05</v>
      </c>
      <c r="CO169">
        <v>7.0000000000000007E-2</v>
      </c>
      <c r="CP169">
        <v>0.1</v>
      </c>
      <c r="CQ169">
        <v>0.03</v>
      </c>
      <c r="CR169">
        <v>0.09</v>
      </c>
      <c r="CS169">
        <v>0.13</v>
      </c>
      <c r="CT169">
        <v>0.18</v>
      </c>
      <c r="CU169">
        <v>0.15</v>
      </c>
      <c r="CV169">
        <v>3.55</v>
      </c>
      <c r="CW169">
        <v>3.53</v>
      </c>
      <c r="CX169">
        <v>3.39</v>
      </c>
      <c r="CY169">
        <v>3.38</v>
      </c>
      <c r="CZ169">
        <v>3.53</v>
      </c>
      <c r="DA169">
        <v>3.31</v>
      </c>
      <c r="DB169">
        <v>3.11</v>
      </c>
      <c r="DC169">
        <v>2.98</v>
      </c>
      <c r="DD169">
        <v>3.09</v>
      </c>
      <c r="DE169">
        <v>0.3</v>
      </c>
      <c r="DF169">
        <v>0.34</v>
      </c>
      <c r="DG169">
        <v>0.37</v>
      </c>
      <c r="DH169">
        <v>0.38</v>
      </c>
      <c r="DI169">
        <v>0.35</v>
      </c>
      <c r="DJ169">
        <v>0.43</v>
      </c>
      <c r="DK169">
        <v>0.36</v>
      </c>
      <c r="DL169">
        <v>0.35</v>
      </c>
      <c r="DM169">
        <v>0.39</v>
      </c>
      <c r="DN169">
        <v>0.02</v>
      </c>
      <c r="DO169">
        <v>0.03</v>
      </c>
      <c r="DP169">
        <v>0.02</v>
      </c>
      <c r="DQ169">
        <v>0.02</v>
      </c>
      <c r="DR169">
        <v>0.02</v>
      </c>
      <c r="DS169">
        <v>0.03</v>
      </c>
      <c r="DT169">
        <v>0.03</v>
      </c>
      <c r="DU169">
        <v>0.03</v>
      </c>
      <c r="DV169">
        <v>0.03</v>
      </c>
      <c r="DW169">
        <v>0.61</v>
      </c>
      <c r="DX169">
        <v>0.57999999999999996</v>
      </c>
      <c r="DY169">
        <v>0.51</v>
      </c>
      <c r="DZ169">
        <v>0.49</v>
      </c>
      <c r="EA169">
        <v>0.59</v>
      </c>
      <c r="EB169">
        <v>0.43</v>
      </c>
      <c r="EC169">
        <v>0.4</v>
      </c>
      <c r="ED169">
        <v>0.35</v>
      </c>
      <c r="EE169">
        <v>0.37</v>
      </c>
      <c r="EF169">
        <v>0.3</v>
      </c>
      <c r="EG169">
        <v>0.03</v>
      </c>
      <c r="EH169">
        <v>0.04</v>
      </c>
      <c r="EI169">
        <v>0.04</v>
      </c>
      <c r="EJ169">
        <v>0.03</v>
      </c>
      <c r="EK169">
        <v>0.05</v>
      </c>
      <c r="EL169">
        <v>0.04</v>
      </c>
      <c r="EM169">
        <v>0.04</v>
      </c>
      <c r="EN169">
        <v>7.0000000000000007E-2</v>
      </c>
      <c r="EO169">
        <v>0.34</v>
      </c>
      <c r="EP169">
        <v>0.16</v>
      </c>
      <c r="EQ169">
        <v>0.14399999999999999</v>
      </c>
      <c r="ER169">
        <v>0.18</v>
      </c>
      <c r="ES169">
        <v>0.128</v>
      </c>
      <c r="ET169">
        <v>0.16</v>
      </c>
      <c r="EU169">
        <v>0.18</v>
      </c>
      <c r="EV169">
        <v>0.15</v>
      </c>
      <c r="EW169">
        <v>0.17</v>
      </c>
      <c r="EX169">
        <v>0.17599999999999999</v>
      </c>
      <c r="EY169">
        <v>0.45</v>
      </c>
      <c r="EZ169">
        <v>0.43</v>
      </c>
      <c r="FA169">
        <v>0.37</v>
      </c>
      <c r="FB169">
        <v>0.36</v>
      </c>
      <c r="FC169">
        <v>0.36</v>
      </c>
      <c r="FD169">
        <v>0.37</v>
      </c>
      <c r="FE169">
        <v>0.41</v>
      </c>
      <c r="FF169">
        <v>0.39</v>
      </c>
      <c r="FG169">
        <v>0.11</v>
      </c>
      <c r="FH169">
        <v>0.31</v>
      </c>
      <c r="FI169">
        <v>0.33</v>
      </c>
      <c r="FJ169">
        <v>0.34</v>
      </c>
      <c r="FK169">
        <v>0.43</v>
      </c>
      <c r="FL169">
        <v>0.33</v>
      </c>
      <c r="FM169">
        <v>0.35</v>
      </c>
      <c r="FN169">
        <v>0.35</v>
      </c>
      <c r="FO169">
        <v>0.3</v>
      </c>
      <c r="FP169">
        <v>7.0000000000000007E-2</v>
      </c>
      <c r="FQ169">
        <v>0.05</v>
      </c>
      <c r="FR169">
        <v>0.06</v>
      </c>
      <c r="FS169">
        <v>7.0000000000000007E-2</v>
      </c>
      <c r="FT169">
        <v>0.05</v>
      </c>
      <c r="FU169">
        <v>0.1</v>
      </c>
      <c r="FV169">
        <v>0.06</v>
      </c>
      <c r="FW169">
        <v>0.05</v>
      </c>
      <c r="FX169">
        <v>0.06</v>
      </c>
      <c r="FY169">
        <v>2.09</v>
      </c>
      <c r="FZ169">
        <v>3.11</v>
      </c>
      <c r="GA169">
        <v>3.11</v>
      </c>
      <c r="GB169">
        <v>3.08</v>
      </c>
      <c r="GC169">
        <v>3.25</v>
      </c>
      <c r="GD169">
        <v>3.08</v>
      </c>
      <c r="GE169">
        <v>3.11</v>
      </c>
      <c r="GF169">
        <v>3.13</v>
      </c>
      <c r="GG169">
        <v>2.98</v>
      </c>
      <c r="GH169">
        <v>6.94</v>
      </c>
      <c r="GI169">
        <v>0.04</v>
      </c>
      <c r="GJ169">
        <v>2.7E-2</v>
      </c>
      <c r="GK169">
        <v>2.7E-2</v>
      </c>
      <c r="GL169">
        <v>0.02</v>
      </c>
      <c r="GM169">
        <v>0.11</v>
      </c>
      <c r="GN169">
        <v>0.09</v>
      </c>
      <c r="GO169">
        <v>0.15</v>
      </c>
      <c r="GP169">
        <v>0.17</v>
      </c>
      <c r="GQ169">
        <v>0.12</v>
      </c>
      <c r="GR169">
        <v>0.13</v>
      </c>
      <c r="GS169">
        <v>0.13</v>
      </c>
      <c r="GT169">
        <v>0.39</v>
      </c>
      <c r="GU169">
        <v>0.45</v>
      </c>
      <c r="GV169">
        <v>0.25</v>
      </c>
      <c r="GW169">
        <v>0.22</v>
      </c>
      <c r="GX169">
        <v>0.155</v>
      </c>
      <c r="GY169">
        <v>0.21</v>
      </c>
      <c r="GZ169">
        <v>0.128</v>
      </c>
      <c r="HA169">
        <v>0.107</v>
      </c>
      <c r="HB169">
        <v>0.27</v>
      </c>
      <c r="HC169">
        <v>0.11</v>
      </c>
      <c r="HD169">
        <v>0.12</v>
      </c>
      <c r="HE169">
        <v>0.21</v>
      </c>
      <c r="HF169">
        <v>0.16</v>
      </c>
      <c r="HG169">
        <v>0.17</v>
      </c>
      <c r="HH169">
        <v>0.06</v>
      </c>
      <c r="HI169">
        <v>0.02</v>
      </c>
      <c r="HJ169">
        <v>0.02</v>
      </c>
      <c r="HK169">
        <v>0.02</v>
      </c>
      <c r="HL169">
        <v>0.02</v>
      </c>
      <c r="HM169">
        <v>0.15</v>
      </c>
      <c r="HN169">
        <v>0.05</v>
      </c>
      <c r="HO169">
        <v>0.42</v>
      </c>
      <c r="HP169">
        <v>0.33</v>
      </c>
      <c r="HQ169">
        <v>0.35</v>
      </c>
      <c r="HR169">
        <v>0.36</v>
      </c>
      <c r="HS169">
        <v>0.34</v>
      </c>
      <c r="HT169">
        <v>0.38</v>
      </c>
      <c r="HU169">
        <v>0.28999999999999998</v>
      </c>
      <c r="HV169">
        <v>0.35</v>
      </c>
      <c r="HW169">
        <v>0.43</v>
      </c>
      <c r="HX169">
        <v>0.32</v>
      </c>
      <c r="HY169">
        <v>0.2</v>
      </c>
      <c r="HZ169">
        <v>0.33</v>
      </c>
      <c r="IA169">
        <v>0.17</v>
      </c>
      <c r="IB169">
        <v>0.2</v>
      </c>
      <c r="IC169">
        <v>0.1</v>
      </c>
      <c r="ID169">
        <v>0.16</v>
      </c>
      <c r="IE169">
        <v>0.17</v>
      </c>
      <c r="IF169">
        <v>0.13400000000000001</v>
      </c>
      <c r="IG169">
        <v>2.7E-2</v>
      </c>
      <c r="IH169">
        <v>0.03</v>
      </c>
      <c r="II169">
        <v>0.03</v>
      </c>
      <c r="IJ169">
        <v>0.04</v>
      </c>
      <c r="IK169">
        <v>6.4000000000000001E-2</v>
      </c>
      <c r="IL169">
        <v>4.2999999999999997E-2</v>
      </c>
      <c r="IM169">
        <v>7.0000000000000007E-2</v>
      </c>
      <c r="IN169">
        <v>0.08</v>
      </c>
      <c r="IO169">
        <v>7.0000000000000007E-2</v>
      </c>
      <c r="IP169">
        <v>0.09</v>
      </c>
      <c r="IQ169">
        <v>0.08</v>
      </c>
      <c r="IR169">
        <v>7.0000000000000007E-2</v>
      </c>
      <c r="IS169">
        <v>0.13</v>
      </c>
      <c r="IT169">
        <v>0.7</v>
      </c>
      <c r="IU169">
        <v>0.63</v>
      </c>
      <c r="IV169">
        <v>0.08</v>
      </c>
      <c r="IW169">
        <v>0.39</v>
      </c>
      <c r="IX169">
        <v>0.51</v>
      </c>
      <c r="IY169">
        <v>0.15</v>
      </c>
      <c r="IZ169">
        <v>0.21</v>
      </c>
      <c r="JA169">
        <v>0.37</v>
      </c>
      <c r="JB169">
        <v>0.34</v>
      </c>
      <c r="JC169">
        <v>0.2</v>
      </c>
      <c r="JD169">
        <v>7.0000000000000007E-2</v>
      </c>
      <c r="JE169">
        <v>7.0000000000000007E-2</v>
      </c>
      <c r="JF169">
        <v>0.36</v>
      </c>
      <c r="JG169">
        <v>0.13</v>
      </c>
      <c r="JH169">
        <v>0.1</v>
      </c>
      <c r="JI169">
        <v>0.02</v>
      </c>
      <c r="JJ169">
        <v>0.02</v>
      </c>
      <c r="JK169">
        <v>0.14000000000000001</v>
      </c>
      <c r="JL169">
        <v>7.0000000000000007E-2</v>
      </c>
      <c r="JM169">
        <v>0.06</v>
      </c>
      <c r="JN169">
        <v>0.06</v>
      </c>
      <c r="JO169">
        <v>7.0000000000000007E-2</v>
      </c>
      <c r="JP169">
        <v>0.05</v>
      </c>
      <c r="JQ169">
        <v>0.06</v>
      </c>
      <c r="JR169">
        <v>2.2799999999999998</v>
      </c>
      <c r="JS169">
        <v>1.39</v>
      </c>
      <c r="JT169">
        <v>1.45</v>
      </c>
      <c r="JU169">
        <v>2.59</v>
      </c>
      <c r="JV169">
        <v>1.87</v>
      </c>
    </row>
    <row r="170" spans="1:282" x14ac:dyDescent="0.25">
      <c r="A170">
        <v>609734</v>
      </c>
      <c r="B170" t="s">
        <v>2265</v>
      </c>
      <c r="C170" t="s">
        <v>2264</v>
      </c>
      <c r="D170" t="s">
        <v>4081</v>
      </c>
      <c r="E170" t="s">
        <v>4082</v>
      </c>
      <c r="F170" t="s">
        <v>2266</v>
      </c>
      <c r="G170" t="s">
        <v>2267</v>
      </c>
      <c r="H170" t="s">
        <v>4083</v>
      </c>
      <c r="I170" t="s">
        <v>4084</v>
      </c>
      <c r="J170" t="s">
        <v>4085</v>
      </c>
      <c r="K170" t="s">
        <v>4086</v>
      </c>
      <c r="L170" t="s">
        <v>546</v>
      </c>
      <c r="M170" t="s">
        <v>3399</v>
      </c>
      <c r="N170" t="s">
        <v>3937</v>
      </c>
      <c r="O170" t="s">
        <v>535</v>
      </c>
      <c r="P170">
        <v>3053</v>
      </c>
      <c r="Q170" t="s">
        <v>541</v>
      </c>
      <c r="R170" t="s">
        <v>3417</v>
      </c>
      <c r="S170" t="s">
        <v>6521</v>
      </c>
      <c r="T170">
        <v>30</v>
      </c>
      <c r="U170">
        <v>1580</v>
      </c>
      <c r="V170" t="s">
        <v>651</v>
      </c>
      <c r="W170">
        <v>89</v>
      </c>
      <c r="X170">
        <v>3012</v>
      </c>
      <c r="Y170">
        <v>3</v>
      </c>
      <c r="Z170" s="5" t="s">
        <v>3644</v>
      </c>
      <c r="AA170" t="s">
        <v>535</v>
      </c>
      <c r="AB170" t="s">
        <v>576</v>
      </c>
      <c r="AC170" t="s">
        <v>576</v>
      </c>
      <c r="AD170" t="s">
        <v>576</v>
      </c>
      <c r="AE170">
        <v>0</v>
      </c>
      <c r="AF170">
        <v>0</v>
      </c>
      <c r="AG170">
        <v>0</v>
      </c>
      <c r="AH170">
        <v>0.3</v>
      </c>
      <c r="AI170" t="s">
        <v>3410</v>
      </c>
      <c r="AJ170">
        <v>71</v>
      </c>
      <c r="AK170">
        <v>41</v>
      </c>
      <c r="AM170">
        <v>1</v>
      </c>
      <c r="AN170">
        <v>14</v>
      </c>
      <c r="AO170">
        <v>2</v>
      </c>
      <c r="AQ170">
        <v>2</v>
      </c>
      <c r="AR170">
        <v>11</v>
      </c>
      <c r="AS170">
        <v>71</v>
      </c>
      <c r="AT170">
        <v>0.14000000000000001</v>
      </c>
      <c r="AU170">
        <v>0.21</v>
      </c>
      <c r="AV170">
        <v>0.24</v>
      </c>
      <c r="AW170">
        <v>0.13</v>
      </c>
      <c r="AX170">
        <v>0.2</v>
      </c>
      <c r="AY170">
        <v>0.32</v>
      </c>
      <c r="AZ170">
        <v>0.34</v>
      </c>
      <c r="BA170">
        <v>0.23899999999999999</v>
      </c>
      <c r="BB170">
        <v>0.3</v>
      </c>
      <c r="BC170">
        <v>0.21</v>
      </c>
      <c r="BD170">
        <v>0.41</v>
      </c>
      <c r="BE170">
        <v>0.35</v>
      </c>
      <c r="BF170">
        <v>0.3</v>
      </c>
      <c r="BG170">
        <v>0.28000000000000003</v>
      </c>
      <c r="BH170">
        <v>0.21</v>
      </c>
      <c r="BI170">
        <v>0.38</v>
      </c>
      <c r="BJ170">
        <v>0.15</v>
      </c>
      <c r="BK170">
        <v>0.15</v>
      </c>
      <c r="BL170">
        <v>0.1</v>
      </c>
      <c r="BM170">
        <v>0.1</v>
      </c>
      <c r="BN170">
        <v>0.11</v>
      </c>
      <c r="BO170">
        <v>0.11</v>
      </c>
      <c r="BP170">
        <v>0.1</v>
      </c>
      <c r="BQ170">
        <v>0.1</v>
      </c>
      <c r="BR170">
        <v>0.13</v>
      </c>
      <c r="BS170">
        <v>0.17</v>
      </c>
      <c r="BT170">
        <v>0.14000000000000001</v>
      </c>
      <c r="BU170">
        <v>0.17</v>
      </c>
      <c r="BV170">
        <v>0.14000000000000001</v>
      </c>
      <c r="BW170">
        <v>7.0000000000000007E-2</v>
      </c>
      <c r="BX170">
        <v>2.4500000000000002</v>
      </c>
      <c r="BY170">
        <v>2.4500000000000002</v>
      </c>
      <c r="BZ170">
        <v>2.29</v>
      </c>
      <c r="CA170">
        <v>2.67</v>
      </c>
      <c r="CB170">
        <v>2.27</v>
      </c>
      <c r="CC170">
        <v>1.97</v>
      </c>
      <c r="CD170">
        <v>4.2000000000000003E-2</v>
      </c>
      <c r="CE170">
        <v>4.2000000000000003E-2</v>
      </c>
      <c r="CF170">
        <v>9.9000000000000005E-2</v>
      </c>
      <c r="CG170">
        <v>0.113</v>
      </c>
      <c r="CH170">
        <v>7.0000000000000007E-2</v>
      </c>
      <c r="CI170">
        <v>0.11</v>
      </c>
      <c r="CJ170">
        <v>0.32</v>
      </c>
      <c r="CK170">
        <v>0.42</v>
      </c>
      <c r="CL170">
        <v>0.42</v>
      </c>
      <c r="CM170">
        <v>0.1</v>
      </c>
      <c r="CN170">
        <v>0.21</v>
      </c>
      <c r="CO170">
        <v>0.15</v>
      </c>
      <c r="CP170">
        <v>0.17</v>
      </c>
      <c r="CQ170">
        <v>0.18</v>
      </c>
      <c r="CR170">
        <v>0.27</v>
      </c>
      <c r="CS170">
        <v>0.23</v>
      </c>
      <c r="CT170">
        <v>0.18</v>
      </c>
      <c r="CU170">
        <v>0.14000000000000001</v>
      </c>
      <c r="CV170">
        <v>3.15</v>
      </c>
      <c r="CW170">
        <v>3</v>
      </c>
      <c r="CX170">
        <v>2.89</v>
      </c>
      <c r="CY170">
        <v>2.87</v>
      </c>
      <c r="CZ170">
        <v>2.84</v>
      </c>
      <c r="DA170">
        <v>2.68</v>
      </c>
      <c r="DB170">
        <v>2.11</v>
      </c>
      <c r="DC170">
        <v>1.92</v>
      </c>
      <c r="DD170">
        <v>2.0299999999999998</v>
      </c>
      <c r="DE170">
        <v>0.42</v>
      </c>
      <c r="DF170">
        <v>0.32</v>
      </c>
      <c r="DG170">
        <v>0.35</v>
      </c>
      <c r="DH170">
        <v>0.31</v>
      </c>
      <c r="DI170">
        <v>0.44</v>
      </c>
      <c r="DJ170">
        <v>0.28000000000000003</v>
      </c>
      <c r="DK170">
        <v>0.2</v>
      </c>
      <c r="DL170">
        <v>0.18</v>
      </c>
      <c r="DM170">
        <v>0.17</v>
      </c>
      <c r="DN170">
        <v>0.13</v>
      </c>
      <c r="DO170">
        <v>0.13</v>
      </c>
      <c r="DP170">
        <v>0.14000000000000001</v>
      </c>
      <c r="DQ170">
        <v>0.13</v>
      </c>
      <c r="DR170">
        <v>0.13</v>
      </c>
      <c r="DS170">
        <v>0.13</v>
      </c>
      <c r="DT170">
        <v>0.14000000000000001</v>
      </c>
      <c r="DU170">
        <v>0.13</v>
      </c>
      <c r="DV170">
        <v>0.13</v>
      </c>
      <c r="DW170">
        <v>0.31</v>
      </c>
      <c r="DX170">
        <v>0.3</v>
      </c>
      <c r="DY170">
        <v>0.25</v>
      </c>
      <c r="DZ170">
        <v>0.28000000000000003</v>
      </c>
      <c r="EA170">
        <v>0.18</v>
      </c>
      <c r="EB170">
        <v>0.21</v>
      </c>
      <c r="EC170">
        <v>0.11</v>
      </c>
      <c r="ED170">
        <v>0.08</v>
      </c>
      <c r="EE170">
        <v>0.14000000000000001</v>
      </c>
      <c r="EF170">
        <v>0.11</v>
      </c>
      <c r="EG170">
        <v>0.04</v>
      </c>
      <c r="EH170">
        <v>0.03</v>
      </c>
      <c r="EI170">
        <v>0.1</v>
      </c>
      <c r="EJ170">
        <v>0.06</v>
      </c>
      <c r="EK170">
        <v>0.08</v>
      </c>
      <c r="EL170">
        <v>0.3</v>
      </c>
      <c r="EM170">
        <v>0.04</v>
      </c>
      <c r="EN170">
        <v>0.1</v>
      </c>
      <c r="EO170">
        <v>0.51</v>
      </c>
      <c r="EP170">
        <v>0.11</v>
      </c>
      <c r="EQ170">
        <v>0.254</v>
      </c>
      <c r="ER170">
        <v>0.31</v>
      </c>
      <c r="ES170">
        <v>0.29599999999999999</v>
      </c>
      <c r="ET170">
        <v>0.32</v>
      </c>
      <c r="EU170">
        <v>0.23</v>
      </c>
      <c r="EV170">
        <v>0.2</v>
      </c>
      <c r="EW170">
        <v>0.27</v>
      </c>
      <c r="EX170">
        <v>0.113</v>
      </c>
      <c r="EY170">
        <v>0.39</v>
      </c>
      <c r="EZ170">
        <v>0.45</v>
      </c>
      <c r="FA170">
        <v>0.32</v>
      </c>
      <c r="FB170">
        <v>0.32</v>
      </c>
      <c r="FC170">
        <v>0.28000000000000003</v>
      </c>
      <c r="FD170">
        <v>0.17</v>
      </c>
      <c r="FE170">
        <v>0.37</v>
      </c>
      <c r="FF170">
        <v>0.37</v>
      </c>
      <c r="FG170">
        <v>0.14000000000000001</v>
      </c>
      <c r="FH170">
        <v>0.32</v>
      </c>
      <c r="FI170">
        <v>0.14000000000000001</v>
      </c>
      <c r="FJ170">
        <v>0.14000000000000001</v>
      </c>
      <c r="FK170">
        <v>0.2</v>
      </c>
      <c r="FL170">
        <v>0.18</v>
      </c>
      <c r="FM170">
        <v>0.15</v>
      </c>
      <c r="FN170">
        <v>0.27</v>
      </c>
      <c r="FO170">
        <v>0.14000000000000001</v>
      </c>
      <c r="FP170">
        <v>0.13</v>
      </c>
      <c r="FQ170">
        <v>0.13</v>
      </c>
      <c r="FR170">
        <v>0.13</v>
      </c>
      <c r="FS170">
        <v>0.13</v>
      </c>
      <c r="FT170">
        <v>0.13</v>
      </c>
      <c r="FU170">
        <v>0.13</v>
      </c>
      <c r="FV170">
        <v>0.15</v>
      </c>
      <c r="FW170">
        <v>0.13</v>
      </c>
      <c r="FX170">
        <v>0.13</v>
      </c>
      <c r="FY170">
        <v>2.3199999999999998</v>
      </c>
      <c r="FZ170">
        <v>3.15</v>
      </c>
      <c r="GA170">
        <v>2.81</v>
      </c>
      <c r="GB170">
        <v>2.58</v>
      </c>
      <c r="GC170">
        <v>2.76</v>
      </c>
      <c r="GD170">
        <v>2.65</v>
      </c>
      <c r="GE170">
        <v>2.2200000000000002</v>
      </c>
      <c r="GF170">
        <v>2.98</v>
      </c>
      <c r="GG170">
        <v>2.63</v>
      </c>
      <c r="GH170">
        <v>6.6</v>
      </c>
      <c r="GI170">
        <v>0.08</v>
      </c>
      <c r="GJ170">
        <v>0</v>
      </c>
      <c r="GK170">
        <v>1.4E-2</v>
      </c>
      <c r="GL170">
        <v>0.06</v>
      </c>
      <c r="GM170">
        <v>0.08</v>
      </c>
      <c r="GN170">
        <v>0.11</v>
      </c>
      <c r="GO170">
        <v>0.18</v>
      </c>
      <c r="GP170">
        <v>0.14000000000000001</v>
      </c>
      <c r="GQ170">
        <v>7.0000000000000007E-2</v>
      </c>
      <c r="GR170">
        <v>0.13</v>
      </c>
      <c r="GS170">
        <v>0.13</v>
      </c>
      <c r="GT170">
        <v>0.57999999999999996</v>
      </c>
      <c r="GU170">
        <v>0.63</v>
      </c>
      <c r="GV170">
        <v>0.24</v>
      </c>
      <c r="GW170">
        <v>0.11</v>
      </c>
      <c r="GX170">
        <v>0.113</v>
      </c>
      <c r="GY170">
        <v>0.25</v>
      </c>
      <c r="GZ170">
        <v>7.0000000000000007E-2</v>
      </c>
      <c r="HA170">
        <v>1.4E-2</v>
      </c>
      <c r="HB170">
        <v>0.15</v>
      </c>
      <c r="HC170">
        <v>0.06</v>
      </c>
      <c r="HD170">
        <v>0.06</v>
      </c>
      <c r="HE170">
        <v>0.21</v>
      </c>
      <c r="HF170">
        <v>0.18</v>
      </c>
      <c r="HG170">
        <v>0.18</v>
      </c>
      <c r="HH170">
        <v>0.14000000000000001</v>
      </c>
      <c r="HI170">
        <v>0.14000000000000001</v>
      </c>
      <c r="HJ170">
        <v>0.14000000000000001</v>
      </c>
      <c r="HK170">
        <v>0.11</v>
      </c>
      <c r="HL170">
        <v>0.18</v>
      </c>
      <c r="HM170">
        <v>0.3</v>
      </c>
      <c r="HN170">
        <v>0.24</v>
      </c>
      <c r="HO170">
        <v>0.45</v>
      </c>
      <c r="HP170">
        <v>0.41</v>
      </c>
      <c r="HQ170">
        <v>0.49</v>
      </c>
      <c r="HR170">
        <v>0.44</v>
      </c>
      <c r="HS170">
        <v>0.37</v>
      </c>
      <c r="HT170">
        <v>0.46</v>
      </c>
      <c r="HU170">
        <v>0.13</v>
      </c>
      <c r="HV170">
        <v>0.18</v>
      </c>
      <c r="HW170">
        <v>0.21</v>
      </c>
      <c r="HX170">
        <v>0.15</v>
      </c>
      <c r="HY170">
        <v>0.1</v>
      </c>
      <c r="HZ170">
        <v>0.14000000000000001</v>
      </c>
      <c r="IA170">
        <v>0.15</v>
      </c>
      <c r="IB170">
        <v>0.14000000000000001</v>
      </c>
      <c r="IC170">
        <v>0.06</v>
      </c>
      <c r="ID170">
        <v>7.0000000000000007E-2</v>
      </c>
      <c r="IE170">
        <v>0.11</v>
      </c>
      <c r="IF170">
        <v>2.8000000000000001E-2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0.13</v>
      </c>
      <c r="IN170">
        <v>0.13</v>
      </c>
      <c r="IO170">
        <v>0.13</v>
      </c>
      <c r="IP170">
        <v>0.15</v>
      </c>
      <c r="IQ170">
        <v>0.13</v>
      </c>
      <c r="IR170">
        <v>0.13</v>
      </c>
      <c r="IS170">
        <v>0.08</v>
      </c>
      <c r="IT170">
        <v>0.65</v>
      </c>
      <c r="IU170">
        <v>0.45</v>
      </c>
      <c r="IV170">
        <v>0.01</v>
      </c>
      <c r="IW170">
        <v>0.34</v>
      </c>
      <c r="IX170">
        <v>0.38</v>
      </c>
      <c r="IY170">
        <v>0.1</v>
      </c>
      <c r="IZ170">
        <v>0.2</v>
      </c>
      <c r="JA170">
        <v>0.13</v>
      </c>
      <c r="JB170">
        <v>0.31</v>
      </c>
      <c r="JC170">
        <v>0.25</v>
      </c>
      <c r="JD170">
        <v>7.0000000000000007E-2</v>
      </c>
      <c r="JE170">
        <v>0.17</v>
      </c>
      <c r="JF170">
        <v>0.37</v>
      </c>
      <c r="JG170">
        <v>0.11</v>
      </c>
      <c r="JH170">
        <v>0.15</v>
      </c>
      <c r="JI170">
        <v>0.04</v>
      </c>
      <c r="JJ170">
        <v>0.04</v>
      </c>
      <c r="JK170">
        <v>0.37</v>
      </c>
      <c r="JL170">
        <v>0.11</v>
      </c>
      <c r="JM170">
        <v>0.13</v>
      </c>
      <c r="JN170">
        <v>0.14000000000000001</v>
      </c>
      <c r="JO170">
        <v>0.14000000000000001</v>
      </c>
      <c r="JP170">
        <v>0.13</v>
      </c>
      <c r="JQ170">
        <v>0.13</v>
      </c>
      <c r="JR170">
        <v>2.5499999999999998</v>
      </c>
      <c r="JS170">
        <v>1.43</v>
      </c>
      <c r="JT170">
        <v>1.77</v>
      </c>
      <c r="JU170">
        <v>3.24</v>
      </c>
      <c r="JV170">
        <v>2</v>
      </c>
    </row>
    <row r="171" spans="1:282" x14ac:dyDescent="0.25">
      <c r="A171">
        <v>609735</v>
      </c>
      <c r="B171" t="s">
        <v>2269</v>
      </c>
      <c r="C171" t="s">
        <v>2268</v>
      </c>
      <c r="D171" t="s">
        <v>4087</v>
      </c>
      <c r="E171" t="s">
        <v>4088</v>
      </c>
      <c r="F171" t="s">
        <v>2270</v>
      </c>
      <c r="G171" t="s">
        <v>2271</v>
      </c>
      <c r="H171" t="s">
        <v>4089</v>
      </c>
      <c r="I171" t="s">
        <v>4090</v>
      </c>
      <c r="J171" t="s">
        <v>4091</v>
      </c>
      <c r="K171" t="s">
        <v>4092</v>
      </c>
      <c r="L171" t="s">
        <v>546</v>
      </c>
      <c r="M171" t="s">
        <v>3399</v>
      </c>
      <c r="N171" t="s">
        <v>3908</v>
      </c>
      <c r="O171" t="s">
        <v>535</v>
      </c>
      <c r="P171">
        <v>350</v>
      </c>
      <c r="Q171" t="s">
        <v>530</v>
      </c>
      <c r="R171" t="s">
        <v>540</v>
      </c>
      <c r="S171" t="s">
        <v>540</v>
      </c>
      <c r="T171">
        <v>42</v>
      </c>
      <c r="U171">
        <v>1590</v>
      </c>
      <c r="V171" t="s">
        <v>655</v>
      </c>
      <c r="W171">
        <v>90</v>
      </c>
      <c r="X171">
        <v>342</v>
      </c>
      <c r="Y171">
        <v>26</v>
      </c>
      <c r="Z171" s="5" t="s">
        <v>3558</v>
      </c>
      <c r="AA171" t="s">
        <v>535</v>
      </c>
      <c r="AB171" t="s">
        <v>533</v>
      </c>
      <c r="AC171" t="s">
        <v>533</v>
      </c>
      <c r="AD171" t="s">
        <v>533</v>
      </c>
      <c r="AE171">
        <v>73.5</v>
      </c>
      <c r="AF171">
        <v>69</v>
      </c>
      <c r="AG171">
        <v>60.2</v>
      </c>
      <c r="AH171">
        <v>2.6</v>
      </c>
      <c r="AI171" t="s">
        <v>3410</v>
      </c>
      <c r="AJ171">
        <v>78</v>
      </c>
      <c r="AK171">
        <v>8</v>
      </c>
      <c r="AL171">
        <v>50</v>
      </c>
      <c r="AM171">
        <v>1</v>
      </c>
      <c r="AN171">
        <v>15</v>
      </c>
      <c r="AO171">
        <v>1</v>
      </c>
      <c r="AQ171">
        <v>3</v>
      </c>
      <c r="AR171">
        <v>2</v>
      </c>
      <c r="AS171">
        <v>78</v>
      </c>
      <c r="AT171">
        <v>0.01</v>
      </c>
      <c r="AU171">
        <v>0</v>
      </c>
      <c r="AV171">
        <v>0.01</v>
      </c>
      <c r="AW171">
        <v>0.04</v>
      </c>
      <c r="AX171">
        <v>0.01</v>
      </c>
      <c r="AY171">
        <v>0.08</v>
      </c>
      <c r="AZ171">
        <v>0.01</v>
      </c>
      <c r="BA171">
        <v>3.7999999999999999E-2</v>
      </c>
      <c r="BB171">
        <v>0.01</v>
      </c>
      <c r="BC171">
        <v>0.09</v>
      </c>
      <c r="BD171">
        <v>0.06</v>
      </c>
      <c r="BE171">
        <v>0.13</v>
      </c>
      <c r="BF171">
        <v>0.24</v>
      </c>
      <c r="BG171">
        <v>0.17</v>
      </c>
      <c r="BH171">
        <v>0.24</v>
      </c>
      <c r="BI171">
        <v>0.27</v>
      </c>
      <c r="BJ171">
        <v>0.28999999999999998</v>
      </c>
      <c r="BK171">
        <v>0.35</v>
      </c>
      <c r="BL171">
        <v>0.01</v>
      </c>
      <c r="BM171">
        <v>0</v>
      </c>
      <c r="BN171">
        <v>0</v>
      </c>
      <c r="BO171">
        <v>0.01</v>
      </c>
      <c r="BP171">
        <v>0.04</v>
      </c>
      <c r="BQ171">
        <v>0.01</v>
      </c>
      <c r="BR171">
        <v>0.72</v>
      </c>
      <c r="BS171">
        <v>0.79</v>
      </c>
      <c r="BT171">
        <v>0.73</v>
      </c>
      <c r="BU171">
        <v>0.59</v>
      </c>
      <c r="BV171">
        <v>0.59</v>
      </c>
      <c r="BW171">
        <v>0.44</v>
      </c>
      <c r="BX171">
        <v>3.69</v>
      </c>
      <c r="BY171">
        <v>3.76</v>
      </c>
      <c r="BZ171">
        <v>3.69</v>
      </c>
      <c r="CA171">
        <v>3.43</v>
      </c>
      <c r="CB171">
        <v>3.52</v>
      </c>
      <c r="CC171">
        <v>3.16</v>
      </c>
      <c r="CD171">
        <v>1.2999999999999999E-2</v>
      </c>
      <c r="CE171">
        <v>1.2999999999999999E-2</v>
      </c>
      <c r="CF171">
        <v>0</v>
      </c>
      <c r="CG171">
        <v>2.5999999999999999E-2</v>
      </c>
      <c r="CH171">
        <v>0</v>
      </c>
      <c r="CI171">
        <v>0.03</v>
      </c>
      <c r="CJ171">
        <v>0.04</v>
      </c>
      <c r="CK171">
        <v>0.08</v>
      </c>
      <c r="CL171">
        <v>0.03</v>
      </c>
      <c r="CM171">
        <v>0.04</v>
      </c>
      <c r="CN171">
        <v>0.03</v>
      </c>
      <c r="CO171">
        <v>0.05</v>
      </c>
      <c r="CP171">
        <v>0.05</v>
      </c>
      <c r="CQ171">
        <v>0.05</v>
      </c>
      <c r="CR171">
        <v>0.05</v>
      </c>
      <c r="CS171">
        <v>0.14000000000000001</v>
      </c>
      <c r="CT171">
        <v>0.05</v>
      </c>
      <c r="CU171">
        <v>0.12</v>
      </c>
      <c r="CV171">
        <v>3.69</v>
      </c>
      <c r="CW171">
        <v>3.68</v>
      </c>
      <c r="CX171">
        <v>3.69</v>
      </c>
      <c r="CY171">
        <v>3.59</v>
      </c>
      <c r="CZ171">
        <v>3.6</v>
      </c>
      <c r="DA171">
        <v>3.52</v>
      </c>
      <c r="DB171">
        <v>3.35</v>
      </c>
      <c r="DC171">
        <v>3.43</v>
      </c>
      <c r="DD171">
        <v>3.37</v>
      </c>
      <c r="DE171">
        <v>0.18</v>
      </c>
      <c r="DF171">
        <v>0.23</v>
      </c>
      <c r="DG171">
        <v>0.21</v>
      </c>
      <c r="DH171">
        <v>0.22</v>
      </c>
      <c r="DI171">
        <v>0.28000000000000003</v>
      </c>
      <c r="DJ171">
        <v>0.28000000000000003</v>
      </c>
      <c r="DK171">
        <v>0.23</v>
      </c>
      <c r="DL171">
        <v>0.23</v>
      </c>
      <c r="DM171">
        <v>0.31</v>
      </c>
      <c r="DN171">
        <v>0.04</v>
      </c>
      <c r="DO171">
        <v>0.01</v>
      </c>
      <c r="DP171">
        <v>0.01</v>
      </c>
      <c r="DQ171">
        <v>0.04</v>
      </c>
      <c r="DR171">
        <v>0.04</v>
      </c>
      <c r="DS171">
        <v>0.04</v>
      </c>
      <c r="DT171">
        <v>0.04</v>
      </c>
      <c r="DU171">
        <v>0.01</v>
      </c>
      <c r="DV171">
        <v>0.03</v>
      </c>
      <c r="DW171">
        <v>0.73</v>
      </c>
      <c r="DX171">
        <v>0.72</v>
      </c>
      <c r="DY171">
        <v>0.73</v>
      </c>
      <c r="DZ171">
        <v>0.67</v>
      </c>
      <c r="EA171">
        <v>0.63</v>
      </c>
      <c r="EB171">
        <v>0.6</v>
      </c>
      <c r="EC171">
        <v>0.55000000000000004</v>
      </c>
      <c r="ED171">
        <v>0.63</v>
      </c>
      <c r="EE171">
        <v>0.53</v>
      </c>
      <c r="EF171">
        <v>0.45</v>
      </c>
      <c r="EG171">
        <v>0.06</v>
      </c>
      <c r="EH171">
        <v>0.01</v>
      </c>
      <c r="EI171">
        <v>0.04</v>
      </c>
      <c r="EJ171">
        <v>0</v>
      </c>
      <c r="EK171">
        <v>0</v>
      </c>
      <c r="EL171">
        <v>0.04</v>
      </c>
      <c r="EM171">
        <v>0</v>
      </c>
      <c r="EN171">
        <v>0.04</v>
      </c>
      <c r="EO171">
        <v>0.23</v>
      </c>
      <c r="EP171">
        <v>0.13</v>
      </c>
      <c r="EQ171">
        <v>0.115</v>
      </c>
      <c r="ER171">
        <v>0.1</v>
      </c>
      <c r="ES171">
        <v>5.0999999999999997E-2</v>
      </c>
      <c r="ET171">
        <v>0.13</v>
      </c>
      <c r="EU171">
        <v>0.1</v>
      </c>
      <c r="EV171">
        <v>0.09</v>
      </c>
      <c r="EW171">
        <v>0.09</v>
      </c>
      <c r="EX171">
        <v>0.154</v>
      </c>
      <c r="EY171">
        <v>0.38</v>
      </c>
      <c r="EZ171">
        <v>0.33</v>
      </c>
      <c r="FA171">
        <v>0.36</v>
      </c>
      <c r="FB171">
        <v>0.36</v>
      </c>
      <c r="FC171">
        <v>0.28000000000000003</v>
      </c>
      <c r="FD171">
        <v>0.41</v>
      </c>
      <c r="FE171">
        <v>0.38</v>
      </c>
      <c r="FF171">
        <v>0.45</v>
      </c>
      <c r="FG171">
        <v>0.14000000000000001</v>
      </c>
      <c r="FH171">
        <v>0.42</v>
      </c>
      <c r="FI171">
        <v>0.53</v>
      </c>
      <c r="FJ171">
        <v>0.5</v>
      </c>
      <c r="FK171">
        <v>0.59</v>
      </c>
      <c r="FL171">
        <v>0.59</v>
      </c>
      <c r="FM171">
        <v>0.4</v>
      </c>
      <c r="FN171">
        <v>0.5</v>
      </c>
      <c r="FO171">
        <v>0.4</v>
      </c>
      <c r="FP171">
        <v>0.03</v>
      </c>
      <c r="FQ171">
        <v>0</v>
      </c>
      <c r="FR171">
        <v>0.01</v>
      </c>
      <c r="FS171">
        <v>0</v>
      </c>
      <c r="FT171">
        <v>0</v>
      </c>
      <c r="FU171">
        <v>0</v>
      </c>
      <c r="FV171">
        <v>0.05</v>
      </c>
      <c r="FW171">
        <v>0.03</v>
      </c>
      <c r="FX171">
        <v>0.03</v>
      </c>
      <c r="FY171">
        <v>1.99</v>
      </c>
      <c r="FZ171">
        <v>3.17</v>
      </c>
      <c r="GA171">
        <v>3.39</v>
      </c>
      <c r="GB171">
        <v>3.32</v>
      </c>
      <c r="GC171">
        <v>3.54</v>
      </c>
      <c r="GD171">
        <v>3.46</v>
      </c>
      <c r="GE171">
        <v>3.23</v>
      </c>
      <c r="GF171">
        <v>3.42</v>
      </c>
      <c r="GG171">
        <v>3.24</v>
      </c>
      <c r="GH171">
        <v>7.27</v>
      </c>
      <c r="GI171">
        <v>0.01</v>
      </c>
      <c r="GJ171">
        <v>0</v>
      </c>
      <c r="GK171">
        <v>3.7999999999999999E-2</v>
      </c>
      <c r="GL171">
        <v>0.08</v>
      </c>
      <c r="GM171">
        <v>0.12</v>
      </c>
      <c r="GN171">
        <v>0.09</v>
      </c>
      <c r="GO171">
        <v>0.13</v>
      </c>
      <c r="GP171">
        <v>0.15</v>
      </c>
      <c r="GQ171">
        <v>0.15</v>
      </c>
      <c r="GR171">
        <v>0.19</v>
      </c>
      <c r="GS171">
        <v>0.04</v>
      </c>
      <c r="GT171">
        <v>0.68</v>
      </c>
      <c r="GU171">
        <v>0.53</v>
      </c>
      <c r="GV171">
        <v>0.35</v>
      </c>
      <c r="GW171">
        <v>0.05</v>
      </c>
      <c r="GX171">
        <v>0.16700000000000001</v>
      </c>
      <c r="GY171">
        <v>0.14000000000000001</v>
      </c>
      <c r="GZ171">
        <v>0.09</v>
      </c>
      <c r="HA171">
        <v>6.4000000000000001E-2</v>
      </c>
      <c r="HB171">
        <v>0.19</v>
      </c>
      <c r="HC171">
        <v>0.08</v>
      </c>
      <c r="HD171">
        <v>0.12</v>
      </c>
      <c r="HE171">
        <v>0.28000000000000003</v>
      </c>
      <c r="HF171">
        <v>0.1</v>
      </c>
      <c r="HG171">
        <v>0.13</v>
      </c>
      <c r="HH171">
        <v>0.04</v>
      </c>
      <c r="HI171">
        <v>0.01</v>
      </c>
      <c r="HJ171">
        <v>0.03</v>
      </c>
      <c r="HK171">
        <v>0.03</v>
      </c>
      <c r="HL171">
        <v>0.03</v>
      </c>
      <c r="HM171">
        <v>0.06</v>
      </c>
      <c r="HN171">
        <v>0.01</v>
      </c>
      <c r="HO171">
        <v>0.37</v>
      </c>
      <c r="HP171">
        <v>0.32</v>
      </c>
      <c r="HQ171">
        <v>0.36</v>
      </c>
      <c r="HR171">
        <v>0.31</v>
      </c>
      <c r="HS171">
        <v>0.35</v>
      </c>
      <c r="HT171">
        <v>0.31</v>
      </c>
      <c r="HU171">
        <v>0.37</v>
      </c>
      <c r="HV171">
        <v>0.42</v>
      </c>
      <c r="HW171">
        <v>0.44</v>
      </c>
      <c r="HX171">
        <v>0.42</v>
      </c>
      <c r="HY171">
        <v>0.32</v>
      </c>
      <c r="HZ171">
        <v>0.49</v>
      </c>
      <c r="IA171">
        <v>0.15</v>
      </c>
      <c r="IB171">
        <v>0.14000000000000001</v>
      </c>
      <c r="IC171">
        <v>0.12</v>
      </c>
      <c r="ID171">
        <v>0.15</v>
      </c>
      <c r="IE171">
        <v>0.17</v>
      </c>
      <c r="IF171">
        <v>0.115</v>
      </c>
      <c r="IG171">
        <v>6.4000000000000001E-2</v>
      </c>
      <c r="IH171">
        <v>0.06</v>
      </c>
      <c r="II171">
        <v>0.04</v>
      </c>
      <c r="IJ171">
        <v>0.06</v>
      </c>
      <c r="IK171">
        <v>6.4000000000000001E-2</v>
      </c>
      <c r="IL171">
        <v>3.7999999999999999E-2</v>
      </c>
      <c r="IM171">
        <v>0.03</v>
      </c>
      <c r="IN171">
        <v>0.03</v>
      </c>
      <c r="IO171">
        <v>0.03</v>
      </c>
      <c r="IP171">
        <v>0.03</v>
      </c>
      <c r="IQ171">
        <v>0.04</v>
      </c>
      <c r="IR171">
        <v>0.04</v>
      </c>
      <c r="IS171">
        <v>0.15</v>
      </c>
      <c r="IT171">
        <v>0.77</v>
      </c>
      <c r="IU171">
        <v>0.71</v>
      </c>
      <c r="IV171">
        <v>0.05</v>
      </c>
      <c r="IW171">
        <v>0.42</v>
      </c>
      <c r="IX171">
        <v>0.42</v>
      </c>
      <c r="IY171">
        <v>0.14000000000000001</v>
      </c>
      <c r="IZ171">
        <v>0.24</v>
      </c>
      <c r="JA171">
        <v>0.36</v>
      </c>
      <c r="JB171">
        <v>0.41</v>
      </c>
      <c r="JC171">
        <v>0.26</v>
      </c>
      <c r="JD171">
        <v>0.06</v>
      </c>
      <c r="JE171">
        <v>0.03</v>
      </c>
      <c r="JF171">
        <v>0.27</v>
      </c>
      <c r="JG171">
        <v>0.09</v>
      </c>
      <c r="JH171">
        <v>0.17</v>
      </c>
      <c r="JI171">
        <v>0.01</v>
      </c>
      <c r="JJ171">
        <v>0.03</v>
      </c>
      <c r="JK171">
        <v>0.32</v>
      </c>
      <c r="JL171">
        <v>0.08</v>
      </c>
      <c r="JM171">
        <v>0</v>
      </c>
      <c r="JN171">
        <v>0.01</v>
      </c>
      <c r="JO171">
        <v>0</v>
      </c>
      <c r="JP171">
        <v>0</v>
      </c>
      <c r="JQ171">
        <v>0</v>
      </c>
      <c r="JR171">
        <v>2.44</v>
      </c>
      <c r="JS171">
        <v>1.31</v>
      </c>
      <c r="JT171">
        <v>1.37</v>
      </c>
      <c r="JU171">
        <v>2.86</v>
      </c>
      <c r="JV171">
        <v>1.82</v>
      </c>
    </row>
    <row r="172" spans="1:282" x14ac:dyDescent="0.25">
      <c r="A172">
        <v>609736</v>
      </c>
      <c r="B172" t="s">
        <v>2274</v>
      </c>
      <c r="C172" t="s">
        <v>2273</v>
      </c>
      <c r="D172" t="s">
        <v>4093</v>
      </c>
      <c r="E172" t="s">
        <v>4094</v>
      </c>
      <c r="F172" t="s">
        <v>2275</v>
      </c>
      <c r="G172" t="s">
        <v>2276</v>
      </c>
      <c r="H172" t="s">
        <v>4095</v>
      </c>
      <c r="I172" t="s">
        <v>4096</v>
      </c>
      <c r="J172" t="s">
        <v>10</v>
      </c>
      <c r="K172" t="s">
        <v>10</v>
      </c>
      <c r="L172" t="s">
        <v>546</v>
      </c>
      <c r="M172" t="s">
        <v>3399</v>
      </c>
      <c r="N172" t="s">
        <v>3908</v>
      </c>
      <c r="O172" t="s">
        <v>535</v>
      </c>
      <c r="P172">
        <v>156</v>
      </c>
      <c r="Q172" t="s">
        <v>537</v>
      </c>
      <c r="R172" t="s">
        <v>536</v>
      </c>
      <c r="S172" t="s">
        <v>536</v>
      </c>
      <c r="T172">
        <v>42</v>
      </c>
      <c r="U172">
        <v>1600</v>
      </c>
      <c r="V172" t="s">
        <v>655</v>
      </c>
      <c r="W172">
        <v>29</v>
      </c>
      <c r="X172">
        <v>156</v>
      </c>
      <c r="Y172">
        <v>19</v>
      </c>
      <c r="Z172" s="5" t="s">
        <v>3969</v>
      </c>
      <c r="AA172" t="s">
        <v>535</v>
      </c>
      <c r="AB172" t="s">
        <v>533</v>
      </c>
      <c r="AC172" t="s">
        <v>533</v>
      </c>
      <c r="AD172" t="s">
        <v>564</v>
      </c>
      <c r="AE172">
        <v>65.8</v>
      </c>
      <c r="AF172">
        <v>61.4</v>
      </c>
      <c r="AG172">
        <v>50.2</v>
      </c>
      <c r="AH172">
        <v>1.9</v>
      </c>
      <c r="AI172" t="s">
        <v>3410</v>
      </c>
      <c r="AJ172">
        <v>25</v>
      </c>
      <c r="AL172">
        <v>25</v>
      </c>
      <c r="AS172">
        <v>25</v>
      </c>
      <c r="AT172">
        <v>0.04</v>
      </c>
      <c r="AU172">
        <v>0.04</v>
      </c>
      <c r="AV172">
        <v>0</v>
      </c>
      <c r="AW172">
        <v>0</v>
      </c>
      <c r="AX172">
        <v>0.04</v>
      </c>
      <c r="AY172">
        <v>0.12</v>
      </c>
      <c r="AZ172">
        <v>0</v>
      </c>
      <c r="BA172">
        <v>0.04</v>
      </c>
      <c r="BB172">
        <v>0.08</v>
      </c>
      <c r="BC172">
        <v>0.08</v>
      </c>
      <c r="BD172">
        <v>0.12</v>
      </c>
      <c r="BE172">
        <v>0.12</v>
      </c>
      <c r="BF172">
        <v>0.2</v>
      </c>
      <c r="BG172">
        <v>0.16</v>
      </c>
      <c r="BH172">
        <v>0.24</v>
      </c>
      <c r="BI172">
        <v>0.28000000000000003</v>
      </c>
      <c r="BJ172">
        <v>0.28000000000000003</v>
      </c>
      <c r="BK172">
        <v>0.2</v>
      </c>
      <c r="BL172">
        <v>0.04</v>
      </c>
      <c r="BM172">
        <v>0.04</v>
      </c>
      <c r="BN172">
        <v>0.04</v>
      </c>
      <c r="BO172">
        <v>0.04</v>
      </c>
      <c r="BP172">
        <v>0.04</v>
      </c>
      <c r="BQ172">
        <v>0.08</v>
      </c>
      <c r="BR172">
        <v>0.72</v>
      </c>
      <c r="BS172">
        <v>0.72</v>
      </c>
      <c r="BT172">
        <v>0.64</v>
      </c>
      <c r="BU172">
        <v>0.6</v>
      </c>
      <c r="BV172">
        <v>0.52</v>
      </c>
      <c r="BW172">
        <v>0.48</v>
      </c>
      <c r="BX172">
        <v>3.67</v>
      </c>
      <c r="BY172">
        <v>3.63</v>
      </c>
      <c r="BZ172">
        <v>3.58</v>
      </c>
      <c r="CA172">
        <v>3.54</v>
      </c>
      <c r="CB172">
        <v>3.33</v>
      </c>
      <c r="CC172">
        <v>3.13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0.04</v>
      </c>
      <c r="CK172">
        <v>0.08</v>
      </c>
      <c r="CL172">
        <v>0.04</v>
      </c>
      <c r="CM172">
        <v>0.04</v>
      </c>
      <c r="CN172">
        <v>0.04</v>
      </c>
      <c r="CO172">
        <v>0</v>
      </c>
      <c r="CP172">
        <v>0.04</v>
      </c>
      <c r="CQ172">
        <v>0.04</v>
      </c>
      <c r="CR172">
        <v>0.08</v>
      </c>
      <c r="CS172">
        <v>0.12</v>
      </c>
      <c r="CT172">
        <v>0.08</v>
      </c>
      <c r="CU172">
        <v>0.16</v>
      </c>
      <c r="CV172">
        <v>3.71</v>
      </c>
      <c r="CW172">
        <v>3.63</v>
      </c>
      <c r="CX172">
        <v>3.67</v>
      </c>
      <c r="CY172">
        <v>3.67</v>
      </c>
      <c r="CZ172">
        <v>3.54</v>
      </c>
      <c r="DA172">
        <v>3.46</v>
      </c>
      <c r="DB172">
        <v>3.39</v>
      </c>
      <c r="DC172">
        <v>3.38</v>
      </c>
      <c r="DD172">
        <v>3.35</v>
      </c>
      <c r="DE172">
        <v>0.2</v>
      </c>
      <c r="DF172">
        <v>0.28000000000000003</v>
      </c>
      <c r="DG172">
        <v>0.32</v>
      </c>
      <c r="DH172">
        <v>0.24</v>
      </c>
      <c r="DI172">
        <v>0.36</v>
      </c>
      <c r="DJ172">
        <v>0.36</v>
      </c>
      <c r="DK172">
        <v>0.2</v>
      </c>
      <c r="DL172">
        <v>0.2</v>
      </c>
      <c r="DM172">
        <v>0.16</v>
      </c>
      <c r="DN172">
        <v>0.04</v>
      </c>
      <c r="DO172">
        <v>0.04</v>
      </c>
      <c r="DP172">
        <v>0.04</v>
      </c>
      <c r="DQ172">
        <v>0.04</v>
      </c>
      <c r="DR172">
        <v>0.04</v>
      </c>
      <c r="DS172">
        <v>0.04</v>
      </c>
      <c r="DT172">
        <v>0.08</v>
      </c>
      <c r="DU172">
        <v>0.04</v>
      </c>
      <c r="DV172">
        <v>0.08</v>
      </c>
      <c r="DW172">
        <v>0.72</v>
      </c>
      <c r="DX172">
        <v>0.64</v>
      </c>
      <c r="DY172">
        <v>0.64</v>
      </c>
      <c r="DZ172">
        <v>0.68</v>
      </c>
      <c r="EA172">
        <v>0.56000000000000005</v>
      </c>
      <c r="EB172">
        <v>0.52</v>
      </c>
      <c r="EC172">
        <v>0.56000000000000005</v>
      </c>
      <c r="ED172">
        <v>0.6</v>
      </c>
      <c r="EE172">
        <v>0.56000000000000005</v>
      </c>
      <c r="EF172">
        <v>0.24</v>
      </c>
      <c r="EG172">
        <v>0</v>
      </c>
      <c r="EH172">
        <v>0</v>
      </c>
      <c r="EI172">
        <v>0.04</v>
      </c>
      <c r="EJ172">
        <v>0</v>
      </c>
      <c r="EK172">
        <v>0.04</v>
      </c>
      <c r="EL172">
        <v>0</v>
      </c>
      <c r="EM172">
        <v>0</v>
      </c>
      <c r="EN172">
        <v>0.16</v>
      </c>
      <c r="EO172">
        <v>0.4</v>
      </c>
      <c r="EP172">
        <v>0.2</v>
      </c>
      <c r="EQ172">
        <v>0.12</v>
      </c>
      <c r="ER172">
        <v>0.16</v>
      </c>
      <c r="ES172">
        <v>0.12</v>
      </c>
      <c r="ET172">
        <v>0.12</v>
      </c>
      <c r="EU172">
        <v>0.24</v>
      </c>
      <c r="EV172">
        <v>0.12</v>
      </c>
      <c r="EW172">
        <v>0.16</v>
      </c>
      <c r="EX172">
        <v>0.16</v>
      </c>
      <c r="EY172">
        <v>0.4</v>
      </c>
      <c r="EZ172">
        <v>0.4</v>
      </c>
      <c r="FA172">
        <v>0.36</v>
      </c>
      <c r="FB172">
        <v>0.36</v>
      </c>
      <c r="FC172">
        <v>0.4</v>
      </c>
      <c r="FD172">
        <v>0.24</v>
      </c>
      <c r="FE172">
        <v>0.44</v>
      </c>
      <c r="FF172">
        <v>0.4</v>
      </c>
      <c r="FG172">
        <v>0.16</v>
      </c>
      <c r="FH172">
        <v>0.36</v>
      </c>
      <c r="FI172">
        <v>0.4</v>
      </c>
      <c r="FJ172">
        <v>0.4</v>
      </c>
      <c r="FK172">
        <v>0.48</v>
      </c>
      <c r="FL172">
        <v>0.4</v>
      </c>
      <c r="FM172">
        <v>0.48</v>
      </c>
      <c r="FN172">
        <v>0.4</v>
      </c>
      <c r="FO172">
        <v>0.24</v>
      </c>
      <c r="FP172">
        <v>0.04</v>
      </c>
      <c r="FQ172">
        <v>0.04</v>
      </c>
      <c r="FR172">
        <v>0.08</v>
      </c>
      <c r="FS172">
        <v>0.04</v>
      </c>
      <c r="FT172">
        <v>0.04</v>
      </c>
      <c r="FU172">
        <v>0.04</v>
      </c>
      <c r="FV172">
        <v>0.04</v>
      </c>
      <c r="FW172">
        <v>0.04</v>
      </c>
      <c r="FX172">
        <v>0.04</v>
      </c>
      <c r="FY172">
        <v>2.25</v>
      </c>
      <c r="FZ172">
        <v>3.17</v>
      </c>
      <c r="GA172">
        <v>3.3</v>
      </c>
      <c r="GB172">
        <v>3.17</v>
      </c>
      <c r="GC172">
        <v>3.38</v>
      </c>
      <c r="GD172">
        <v>3.21</v>
      </c>
      <c r="GE172">
        <v>3.25</v>
      </c>
      <c r="GF172">
        <v>3.29</v>
      </c>
      <c r="GG172">
        <v>2.75</v>
      </c>
      <c r="GH172">
        <v>6.38</v>
      </c>
      <c r="GI172">
        <v>0.04</v>
      </c>
      <c r="GJ172">
        <v>0.12</v>
      </c>
      <c r="GK172">
        <v>0</v>
      </c>
      <c r="GL172">
        <v>0.04</v>
      </c>
      <c r="GM172">
        <v>0.16</v>
      </c>
      <c r="GN172">
        <v>0.12</v>
      </c>
      <c r="GO172">
        <v>0.04</v>
      </c>
      <c r="GP172">
        <v>0.24</v>
      </c>
      <c r="GQ172">
        <v>0.04</v>
      </c>
      <c r="GR172">
        <v>0.16</v>
      </c>
      <c r="GS172">
        <v>0.04</v>
      </c>
      <c r="GT172">
        <v>0.44</v>
      </c>
      <c r="GU172">
        <v>0.48</v>
      </c>
      <c r="GV172">
        <v>0.12</v>
      </c>
      <c r="GW172">
        <v>0.24</v>
      </c>
      <c r="GX172">
        <v>0.2</v>
      </c>
      <c r="GY172">
        <v>0.24</v>
      </c>
      <c r="GZ172">
        <v>0.2</v>
      </c>
      <c r="HA172">
        <v>0.16</v>
      </c>
      <c r="HB172">
        <v>0.32</v>
      </c>
      <c r="HC172">
        <v>0.08</v>
      </c>
      <c r="HD172">
        <v>0.12</v>
      </c>
      <c r="HE172">
        <v>0.28000000000000003</v>
      </c>
      <c r="HF172">
        <v>0.04</v>
      </c>
      <c r="HG172">
        <v>0.04</v>
      </c>
      <c r="HH172">
        <v>0.04</v>
      </c>
      <c r="HI172">
        <v>0.08</v>
      </c>
      <c r="HJ172">
        <v>0.04</v>
      </c>
      <c r="HK172">
        <v>0.04</v>
      </c>
      <c r="HL172">
        <v>0.04</v>
      </c>
      <c r="HM172">
        <v>0.2</v>
      </c>
      <c r="HN172">
        <v>0.04</v>
      </c>
      <c r="HO172">
        <v>0.48</v>
      </c>
      <c r="HP172">
        <v>0.28000000000000003</v>
      </c>
      <c r="HQ172">
        <v>0.36</v>
      </c>
      <c r="HR172">
        <v>0.28000000000000003</v>
      </c>
      <c r="HS172">
        <v>0.36</v>
      </c>
      <c r="HT172">
        <v>0.32</v>
      </c>
      <c r="HU172">
        <v>0.28000000000000003</v>
      </c>
      <c r="HV172">
        <v>0.44</v>
      </c>
      <c r="HW172">
        <v>0.28000000000000003</v>
      </c>
      <c r="HX172">
        <v>0.44</v>
      </c>
      <c r="HY172">
        <v>0.2</v>
      </c>
      <c r="HZ172">
        <v>0.56000000000000005</v>
      </c>
      <c r="IA172">
        <v>0.12</v>
      </c>
      <c r="IB172">
        <v>0.16</v>
      </c>
      <c r="IC172">
        <v>0.24</v>
      </c>
      <c r="ID172">
        <v>0.2</v>
      </c>
      <c r="IE172">
        <v>0.2</v>
      </c>
      <c r="IF172">
        <v>0.04</v>
      </c>
      <c r="IG172">
        <v>0</v>
      </c>
      <c r="IH172">
        <v>0.04</v>
      </c>
      <c r="II172">
        <v>0.04</v>
      </c>
      <c r="IJ172">
        <v>0</v>
      </c>
      <c r="IK172">
        <v>0</v>
      </c>
      <c r="IL172">
        <v>0</v>
      </c>
      <c r="IM172">
        <v>0.04</v>
      </c>
      <c r="IN172">
        <v>0.04</v>
      </c>
      <c r="IO172">
        <v>0.04</v>
      </c>
      <c r="IP172">
        <v>0.04</v>
      </c>
      <c r="IQ172">
        <v>0.04</v>
      </c>
      <c r="IR172">
        <v>0.04</v>
      </c>
      <c r="IS172">
        <v>0</v>
      </c>
      <c r="IT172">
        <v>0.6</v>
      </c>
      <c r="IU172">
        <v>0.52</v>
      </c>
      <c r="IV172">
        <v>0.04</v>
      </c>
      <c r="IW172">
        <v>0.24</v>
      </c>
      <c r="IX172">
        <v>0.48</v>
      </c>
      <c r="IY172">
        <v>0.2</v>
      </c>
      <c r="IZ172">
        <v>0.28000000000000003</v>
      </c>
      <c r="JA172">
        <v>0.12</v>
      </c>
      <c r="JB172">
        <v>0.44</v>
      </c>
      <c r="JC172">
        <v>0.24</v>
      </c>
      <c r="JD172">
        <v>0.04</v>
      </c>
      <c r="JE172">
        <v>0.04</v>
      </c>
      <c r="JF172">
        <v>0.4</v>
      </c>
      <c r="JG172">
        <v>0.16</v>
      </c>
      <c r="JH172">
        <v>0.24</v>
      </c>
      <c r="JI172">
        <v>0.12</v>
      </c>
      <c r="JJ172">
        <v>0.12</v>
      </c>
      <c r="JK172">
        <v>0.4</v>
      </c>
      <c r="JL172">
        <v>0.12</v>
      </c>
      <c r="JM172">
        <v>0.04</v>
      </c>
      <c r="JN172">
        <v>0.04</v>
      </c>
      <c r="JO172">
        <v>0.04</v>
      </c>
      <c r="JP172">
        <v>0.04</v>
      </c>
      <c r="JQ172">
        <v>0.04</v>
      </c>
      <c r="JR172">
        <v>2.75</v>
      </c>
      <c r="JS172">
        <v>1.67</v>
      </c>
      <c r="JT172">
        <v>1.75</v>
      </c>
      <c r="JU172">
        <v>3.21</v>
      </c>
      <c r="JV172">
        <v>2.17</v>
      </c>
    </row>
    <row r="173" spans="1:282" x14ac:dyDescent="0.25">
      <c r="A173">
        <v>609737</v>
      </c>
      <c r="B173" t="s">
        <v>2278</v>
      </c>
      <c r="C173" t="s">
        <v>2277</v>
      </c>
      <c r="D173" t="s">
        <v>4097</v>
      </c>
      <c r="E173" t="s">
        <v>4098</v>
      </c>
      <c r="F173" t="s">
        <v>2279</v>
      </c>
      <c r="G173" t="s">
        <v>2280</v>
      </c>
      <c r="H173" t="s">
        <v>2281</v>
      </c>
      <c r="I173" t="s">
        <v>4099</v>
      </c>
      <c r="J173" t="s">
        <v>4100</v>
      </c>
      <c r="K173" t="s">
        <v>4101</v>
      </c>
      <c r="L173" t="s">
        <v>546</v>
      </c>
      <c r="M173" t="s">
        <v>3399</v>
      </c>
      <c r="N173" t="s">
        <v>3657</v>
      </c>
      <c r="O173" t="s">
        <v>535</v>
      </c>
      <c r="P173">
        <v>1634</v>
      </c>
      <c r="Q173" t="s">
        <v>541</v>
      </c>
      <c r="R173" t="s">
        <v>3417</v>
      </c>
      <c r="S173" t="s">
        <v>6521</v>
      </c>
      <c r="T173">
        <v>31</v>
      </c>
      <c r="U173">
        <v>1610</v>
      </c>
      <c r="V173" t="s">
        <v>651</v>
      </c>
      <c r="W173">
        <v>162</v>
      </c>
      <c r="X173">
        <v>1607</v>
      </c>
      <c r="Y173">
        <v>10</v>
      </c>
      <c r="Z173" s="5" t="s">
        <v>3873</v>
      </c>
      <c r="AA173" t="s">
        <v>535</v>
      </c>
      <c r="AB173" t="s">
        <v>564</v>
      </c>
      <c r="AC173" t="s">
        <v>564</v>
      </c>
      <c r="AD173" t="s">
        <v>564</v>
      </c>
      <c r="AE173">
        <v>50.4</v>
      </c>
      <c r="AF173">
        <v>41.2</v>
      </c>
      <c r="AG173">
        <v>57.5</v>
      </c>
      <c r="AH173">
        <v>1</v>
      </c>
      <c r="AI173" t="s">
        <v>3410</v>
      </c>
      <c r="AJ173">
        <v>143</v>
      </c>
      <c r="AK173">
        <v>45</v>
      </c>
      <c r="AL173">
        <v>17</v>
      </c>
      <c r="AM173">
        <v>10</v>
      </c>
      <c r="AN173">
        <v>61</v>
      </c>
      <c r="AP173">
        <v>1</v>
      </c>
      <c r="AQ173">
        <v>6</v>
      </c>
      <c r="AR173">
        <v>5</v>
      </c>
      <c r="AS173">
        <v>143</v>
      </c>
      <c r="AT173">
        <v>0.01</v>
      </c>
      <c r="AU173">
        <v>0.02</v>
      </c>
      <c r="AV173">
        <v>0.01</v>
      </c>
      <c r="AW173">
        <v>0.03</v>
      </c>
      <c r="AX173">
        <v>0.08</v>
      </c>
      <c r="AY173">
        <v>0.1</v>
      </c>
      <c r="AZ173">
        <v>0.06</v>
      </c>
      <c r="BA173">
        <v>4.9000000000000002E-2</v>
      </c>
      <c r="BB173">
        <v>0.08</v>
      </c>
      <c r="BC173">
        <v>0.12</v>
      </c>
      <c r="BD173">
        <v>0.17</v>
      </c>
      <c r="BE173">
        <v>0.22</v>
      </c>
      <c r="BF173">
        <v>0.33</v>
      </c>
      <c r="BG173">
        <v>0.27</v>
      </c>
      <c r="BH173">
        <v>0.34</v>
      </c>
      <c r="BI173">
        <v>0.28999999999999998</v>
      </c>
      <c r="BJ173">
        <v>0.31</v>
      </c>
      <c r="BK173">
        <v>0.28000000000000003</v>
      </c>
      <c r="BL173">
        <v>0</v>
      </c>
      <c r="BM173">
        <v>0.01</v>
      </c>
      <c r="BN173">
        <v>0.06</v>
      </c>
      <c r="BO173">
        <v>0.01</v>
      </c>
      <c r="BP173">
        <v>0.04</v>
      </c>
      <c r="BQ173">
        <v>0.03</v>
      </c>
      <c r="BR173">
        <v>0.59</v>
      </c>
      <c r="BS173">
        <v>0.66</v>
      </c>
      <c r="BT173">
        <v>0.5</v>
      </c>
      <c r="BU173">
        <v>0.55000000000000004</v>
      </c>
      <c r="BV173">
        <v>0.4</v>
      </c>
      <c r="BW173">
        <v>0.37</v>
      </c>
      <c r="BX173">
        <v>3.5</v>
      </c>
      <c r="BY173">
        <v>3.57</v>
      </c>
      <c r="BZ173">
        <v>3.42</v>
      </c>
      <c r="CA173">
        <v>3.36</v>
      </c>
      <c r="CB173">
        <v>3.07</v>
      </c>
      <c r="CC173">
        <v>2.94</v>
      </c>
      <c r="CD173">
        <v>2.1000000000000001E-2</v>
      </c>
      <c r="CE173">
        <v>1.4E-2</v>
      </c>
      <c r="CF173">
        <v>2.1000000000000001E-2</v>
      </c>
      <c r="CG173">
        <v>1.4E-2</v>
      </c>
      <c r="CH173">
        <v>1.4E-2</v>
      </c>
      <c r="CI173">
        <v>0.03</v>
      </c>
      <c r="CJ173">
        <v>7.0000000000000007E-2</v>
      </c>
      <c r="CK173">
        <v>0.17</v>
      </c>
      <c r="CL173">
        <v>0.1</v>
      </c>
      <c r="CM173">
        <v>0.03</v>
      </c>
      <c r="CN173">
        <v>0.06</v>
      </c>
      <c r="CO173">
        <v>0.09</v>
      </c>
      <c r="CP173">
        <v>0.06</v>
      </c>
      <c r="CQ173">
        <v>0.06</v>
      </c>
      <c r="CR173">
        <v>0.09</v>
      </c>
      <c r="CS173">
        <v>0.15</v>
      </c>
      <c r="CT173">
        <v>0.2</v>
      </c>
      <c r="CU173">
        <v>0.18</v>
      </c>
      <c r="CV173">
        <v>3.55</v>
      </c>
      <c r="CW173">
        <v>3.49</v>
      </c>
      <c r="CX173">
        <v>3.36</v>
      </c>
      <c r="CY173">
        <v>3.49</v>
      </c>
      <c r="CZ173">
        <v>3.45</v>
      </c>
      <c r="DA173">
        <v>3.35</v>
      </c>
      <c r="DB173">
        <v>3.12</v>
      </c>
      <c r="DC173">
        <v>2.81</v>
      </c>
      <c r="DD173">
        <v>3.01</v>
      </c>
      <c r="DE173">
        <v>0.32</v>
      </c>
      <c r="DF173">
        <v>0.34</v>
      </c>
      <c r="DG173">
        <v>0.38</v>
      </c>
      <c r="DH173">
        <v>0.35</v>
      </c>
      <c r="DI173">
        <v>0.38</v>
      </c>
      <c r="DJ173">
        <v>0.36</v>
      </c>
      <c r="DK173">
        <v>0.35</v>
      </c>
      <c r="DL173">
        <v>0.26</v>
      </c>
      <c r="DM173">
        <v>0.31</v>
      </c>
      <c r="DN173">
        <v>0.01</v>
      </c>
      <c r="DO173">
        <v>0.01</v>
      </c>
      <c r="DP173">
        <v>0.02</v>
      </c>
      <c r="DQ173">
        <v>0.02</v>
      </c>
      <c r="DR173">
        <v>0.01</v>
      </c>
      <c r="DS173">
        <v>0.01</v>
      </c>
      <c r="DT173">
        <v>0.01</v>
      </c>
      <c r="DU173">
        <v>0.02</v>
      </c>
      <c r="DV173">
        <v>0.01</v>
      </c>
      <c r="DW173">
        <v>0.62</v>
      </c>
      <c r="DX173">
        <v>0.57999999999999996</v>
      </c>
      <c r="DY173">
        <v>0.49</v>
      </c>
      <c r="DZ173">
        <v>0.56000000000000005</v>
      </c>
      <c r="EA173">
        <v>0.54</v>
      </c>
      <c r="EB173">
        <v>0.5</v>
      </c>
      <c r="EC173">
        <v>0.41</v>
      </c>
      <c r="ED173">
        <v>0.35</v>
      </c>
      <c r="EE173">
        <v>0.39</v>
      </c>
      <c r="EF173">
        <v>0.5</v>
      </c>
      <c r="EG173">
        <v>0.01</v>
      </c>
      <c r="EH173">
        <v>0</v>
      </c>
      <c r="EI173">
        <v>0.02</v>
      </c>
      <c r="EJ173">
        <v>0.01</v>
      </c>
      <c r="EK173">
        <v>0.02</v>
      </c>
      <c r="EL173">
        <v>7.0000000000000007E-2</v>
      </c>
      <c r="EM173">
        <v>0.01</v>
      </c>
      <c r="EN173">
        <v>0.01</v>
      </c>
      <c r="EO173">
        <v>0.3</v>
      </c>
      <c r="EP173">
        <v>7.0000000000000007E-2</v>
      </c>
      <c r="EQ173">
        <v>7.6999999999999999E-2</v>
      </c>
      <c r="ER173">
        <v>0.1</v>
      </c>
      <c r="ES173">
        <v>5.6000000000000001E-2</v>
      </c>
      <c r="ET173">
        <v>0.12</v>
      </c>
      <c r="EU173">
        <v>0.15</v>
      </c>
      <c r="EV173">
        <v>0.09</v>
      </c>
      <c r="EW173">
        <v>0.09</v>
      </c>
      <c r="EX173">
        <v>4.9000000000000002E-2</v>
      </c>
      <c r="EY173">
        <v>0.41</v>
      </c>
      <c r="EZ173">
        <v>0.41</v>
      </c>
      <c r="FA173">
        <v>0.39</v>
      </c>
      <c r="FB173">
        <v>0.36</v>
      </c>
      <c r="FC173">
        <v>0.4</v>
      </c>
      <c r="FD173">
        <v>0.39</v>
      </c>
      <c r="FE173">
        <v>0.45</v>
      </c>
      <c r="FF173">
        <v>0.48</v>
      </c>
      <c r="FG173">
        <v>0.09</v>
      </c>
      <c r="FH173">
        <v>0.47</v>
      </c>
      <c r="FI173">
        <v>0.48</v>
      </c>
      <c r="FJ173">
        <v>0.44</v>
      </c>
      <c r="FK173">
        <v>0.53</v>
      </c>
      <c r="FL173">
        <v>0.42</v>
      </c>
      <c r="FM173">
        <v>0.31</v>
      </c>
      <c r="FN173">
        <v>0.41</v>
      </c>
      <c r="FO173">
        <v>0.36</v>
      </c>
      <c r="FP173">
        <v>0.06</v>
      </c>
      <c r="FQ173">
        <v>0.03</v>
      </c>
      <c r="FR173">
        <v>0.04</v>
      </c>
      <c r="FS173">
        <v>0.05</v>
      </c>
      <c r="FT173">
        <v>0.04</v>
      </c>
      <c r="FU173">
        <v>0.04</v>
      </c>
      <c r="FV173">
        <v>0.08</v>
      </c>
      <c r="FW173">
        <v>0.03</v>
      </c>
      <c r="FX173">
        <v>0.06</v>
      </c>
      <c r="FY173">
        <v>1.71</v>
      </c>
      <c r="FZ173">
        <v>3.38</v>
      </c>
      <c r="GA173">
        <v>3.42</v>
      </c>
      <c r="GB173">
        <v>3.32</v>
      </c>
      <c r="GC173">
        <v>3.48</v>
      </c>
      <c r="GD173">
        <v>3.27</v>
      </c>
      <c r="GE173">
        <v>3.02</v>
      </c>
      <c r="GF173">
        <v>3.3</v>
      </c>
      <c r="GG173">
        <v>3.25</v>
      </c>
      <c r="GH173">
        <v>8.51</v>
      </c>
      <c r="GI173">
        <v>0.01</v>
      </c>
      <c r="GJ173">
        <v>7.0000000000000001E-3</v>
      </c>
      <c r="GK173">
        <v>1.4E-2</v>
      </c>
      <c r="GL173">
        <v>0.01</v>
      </c>
      <c r="GM173">
        <v>0.04</v>
      </c>
      <c r="GN173">
        <v>0.03</v>
      </c>
      <c r="GO173">
        <v>0.08</v>
      </c>
      <c r="GP173">
        <v>0.18</v>
      </c>
      <c r="GQ173">
        <v>0.19</v>
      </c>
      <c r="GR173">
        <v>0.42</v>
      </c>
      <c r="GS173">
        <v>0.01</v>
      </c>
      <c r="GT173">
        <v>0.55000000000000004</v>
      </c>
      <c r="GU173">
        <v>0.52</v>
      </c>
      <c r="GV173">
        <v>0.24</v>
      </c>
      <c r="GW173">
        <v>0.16</v>
      </c>
      <c r="GX173">
        <v>0.161</v>
      </c>
      <c r="GY173">
        <v>0.2</v>
      </c>
      <c r="GZ173">
        <v>8.4000000000000005E-2</v>
      </c>
      <c r="HA173">
        <v>9.0999999999999998E-2</v>
      </c>
      <c r="HB173">
        <v>0.27</v>
      </c>
      <c r="HC173">
        <v>0.1</v>
      </c>
      <c r="HD173">
        <v>0.12</v>
      </c>
      <c r="HE173">
        <v>0.24</v>
      </c>
      <c r="HF173">
        <v>0.1</v>
      </c>
      <c r="HG173">
        <v>0.11</v>
      </c>
      <c r="HH173">
        <v>0.05</v>
      </c>
      <c r="HI173">
        <v>0.01</v>
      </c>
      <c r="HJ173">
        <v>0.01</v>
      </c>
      <c r="HK173">
        <v>0.04</v>
      </c>
      <c r="HL173">
        <v>0.02</v>
      </c>
      <c r="HM173">
        <v>0.05</v>
      </c>
      <c r="HN173">
        <v>0</v>
      </c>
      <c r="HO173">
        <v>0.42</v>
      </c>
      <c r="HP173">
        <v>0.39</v>
      </c>
      <c r="HQ173">
        <v>0.4</v>
      </c>
      <c r="HR173">
        <v>0.37</v>
      </c>
      <c r="HS173">
        <v>0.38</v>
      </c>
      <c r="HT173">
        <v>0.3</v>
      </c>
      <c r="HU173">
        <v>0.38</v>
      </c>
      <c r="HV173">
        <v>0.42</v>
      </c>
      <c r="HW173">
        <v>0.37</v>
      </c>
      <c r="HX173">
        <v>0.43</v>
      </c>
      <c r="HY173">
        <v>0.35</v>
      </c>
      <c r="HZ173">
        <v>0.56999999999999995</v>
      </c>
      <c r="IA173">
        <v>0.14000000000000001</v>
      </c>
      <c r="IB173">
        <v>0.14000000000000001</v>
      </c>
      <c r="IC173">
        <v>0.15</v>
      </c>
      <c r="ID173">
        <v>0.13</v>
      </c>
      <c r="IE173">
        <v>0.17</v>
      </c>
      <c r="IF173">
        <v>8.4000000000000005E-2</v>
      </c>
      <c r="IG173">
        <v>1.4E-2</v>
      </c>
      <c r="IH173">
        <v>0.01</v>
      </c>
      <c r="II173">
        <v>0.01</v>
      </c>
      <c r="IJ173">
        <v>0.01</v>
      </c>
      <c r="IK173">
        <v>1.4E-2</v>
      </c>
      <c r="IL173">
        <v>2.1000000000000001E-2</v>
      </c>
      <c r="IM173">
        <v>0.03</v>
      </c>
      <c r="IN173">
        <v>0.02</v>
      </c>
      <c r="IO173">
        <v>0.03</v>
      </c>
      <c r="IP173">
        <v>0.03</v>
      </c>
      <c r="IQ173">
        <v>0.03</v>
      </c>
      <c r="IR173">
        <v>0.02</v>
      </c>
      <c r="IS173">
        <v>0.1</v>
      </c>
      <c r="IT173">
        <v>0.59</v>
      </c>
      <c r="IU173">
        <v>0.36</v>
      </c>
      <c r="IV173">
        <v>0.01</v>
      </c>
      <c r="IW173">
        <v>0.33</v>
      </c>
      <c r="IX173">
        <v>0.48</v>
      </c>
      <c r="IY173">
        <v>0.28999999999999998</v>
      </c>
      <c r="IZ173">
        <v>0.45</v>
      </c>
      <c r="JA173">
        <v>0.33</v>
      </c>
      <c r="JB173">
        <v>0.4</v>
      </c>
      <c r="JC173">
        <v>0.28999999999999998</v>
      </c>
      <c r="JD173">
        <v>0.06</v>
      </c>
      <c r="JE173">
        <v>0.13</v>
      </c>
      <c r="JF173">
        <v>0.4</v>
      </c>
      <c r="JG173">
        <v>0.19</v>
      </c>
      <c r="JH173">
        <v>0.11</v>
      </c>
      <c r="JI173">
        <v>0.03</v>
      </c>
      <c r="JJ173">
        <v>0.03</v>
      </c>
      <c r="JK173">
        <v>0.24</v>
      </c>
      <c r="JL173">
        <v>7.0000000000000007E-2</v>
      </c>
      <c r="JM173">
        <v>0.02</v>
      </c>
      <c r="JN173">
        <v>0.03</v>
      </c>
      <c r="JO173">
        <v>0.03</v>
      </c>
      <c r="JP173">
        <v>0.01</v>
      </c>
      <c r="JQ173">
        <v>0.01</v>
      </c>
      <c r="JR173">
        <v>2.42</v>
      </c>
      <c r="JS173">
        <v>1.51</v>
      </c>
      <c r="JT173">
        <v>1.83</v>
      </c>
      <c r="JU173">
        <v>2.89</v>
      </c>
      <c r="JV173">
        <v>2</v>
      </c>
    </row>
    <row r="174" spans="1:282" x14ac:dyDescent="0.25">
      <c r="A174">
        <v>609738</v>
      </c>
      <c r="B174" t="s">
        <v>2283</v>
      </c>
      <c r="C174" t="s">
        <v>2282</v>
      </c>
      <c r="D174" t="s">
        <v>4102</v>
      </c>
      <c r="E174" t="s">
        <v>4103</v>
      </c>
      <c r="F174" t="s">
        <v>2284</v>
      </c>
      <c r="G174" t="s">
        <v>2285</v>
      </c>
      <c r="H174" t="s">
        <v>2286</v>
      </c>
      <c r="I174" t="s">
        <v>4104</v>
      </c>
      <c r="J174" t="s">
        <v>4105</v>
      </c>
      <c r="K174" t="s">
        <v>4106</v>
      </c>
      <c r="L174" t="s">
        <v>546</v>
      </c>
      <c r="M174" t="s">
        <v>3399</v>
      </c>
      <c r="N174" t="s">
        <v>3908</v>
      </c>
      <c r="O174" t="s">
        <v>535</v>
      </c>
      <c r="P174">
        <v>2210</v>
      </c>
      <c r="Q174" t="s">
        <v>541</v>
      </c>
      <c r="R174" t="s">
        <v>3417</v>
      </c>
      <c r="S174" t="s">
        <v>6521</v>
      </c>
      <c r="T174">
        <v>33</v>
      </c>
      <c r="U174">
        <v>1620</v>
      </c>
      <c r="V174" t="s">
        <v>651</v>
      </c>
      <c r="W174">
        <v>469</v>
      </c>
      <c r="X174">
        <v>2181</v>
      </c>
      <c r="Y174">
        <v>22</v>
      </c>
      <c r="Z174" s="5" t="s">
        <v>4107</v>
      </c>
      <c r="AA174" t="s">
        <v>535</v>
      </c>
      <c r="AB174" t="s">
        <v>555</v>
      </c>
      <c r="AC174" t="s">
        <v>555</v>
      </c>
      <c r="AD174" t="s">
        <v>576</v>
      </c>
      <c r="AE174">
        <v>30.6</v>
      </c>
      <c r="AF174">
        <v>21.6</v>
      </c>
      <c r="AG174">
        <v>11.5</v>
      </c>
      <c r="AH174">
        <v>2.2000000000000002</v>
      </c>
      <c r="AI174" t="s">
        <v>3410</v>
      </c>
      <c r="AJ174">
        <v>439</v>
      </c>
      <c r="AK174">
        <v>188</v>
      </c>
      <c r="AL174">
        <v>82</v>
      </c>
      <c r="AM174">
        <v>24</v>
      </c>
      <c r="AN174">
        <v>90</v>
      </c>
      <c r="AO174">
        <v>1</v>
      </c>
      <c r="AQ174">
        <v>30</v>
      </c>
      <c r="AR174">
        <v>26</v>
      </c>
      <c r="AS174">
        <v>439</v>
      </c>
      <c r="AT174">
        <v>7.0000000000000007E-2</v>
      </c>
      <c r="AU174">
        <v>0.05</v>
      </c>
      <c r="AV174">
        <v>0.02</v>
      </c>
      <c r="AW174">
        <v>0.01</v>
      </c>
      <c r="AX174">
        <v>0.04</v>
      </c>
      <c r="AY174">
        <v>0.12</v>
      </c>
      <c r="AZ174">
        <v>0.21</v>
      </c>
      <c r="BA174">
        <v>0.17499999999999999</v>
      </c>
      <c r="BB174">
        <v>0.18</v>
      </c>
      <c r="BC174">
        <v>7.0000000000000007E-2</v>
      </c>
      <c r="BD174">
        <v>0.21</v>
      </c>
      <c r="BE174">
        <v>0.26</v>
      </c>
      <c r="BF174">
        <v>0.41</v>
      </c>
      <c r="BG174">
        <v>0.41</v>
      </c>
      <c r="BH174">
        <v>0.46</v>
      </c>
      <c r="BI174">
        <v>0.28999999999999998</v>
      </c>
      <c r="BJ174">
        <v>0.42</v>
      </c>
      <c r="BK174">
        <v>0.32</v>
      </c>
      <c r="BL174">
        <v>0.03</v>
      </c>
      <c r="BM174">
        <v>0.03</v>
      </c>
      <c r="BN174">
        <v>0.05</v>
      </c>
      <c r="BO174">
        <v>0.03</v>
      </c>
      <c r="BP174">
        <v>0.02</v>
      </c>
      <c r="BQ174">
        <v>0.03</v>
      </c>
      <c r="BR174">
        <v>0.28000000000000003</v>
      </c>
      <c r="BS174">
        <v>0.34</v>
      </c>
      <c r="BT174">
        <v>0.3</v>
      </c>
      <c r="BU174">
        <v>0.6</v>
      </c>
      <c r="BV174">
        <v>0.32</v>
      </c>
      <c r="BW174">
        <v>0.28000000000000003</v>
      </c>
      <c r="BX174">
        <v>2.92</v>
      </c>
      <c r="BY174">
        <v>3.08</v>
      </c>
      <c r="BZ174">
        <v>3.09</v>
      </c>
      <c r="CA174">
        <v>3.52</v>
      </c>
      <c r="CB174">
        <v>3.03</v>
      </c>
      <c r="CC174">
        <v>2.77</v>
      </c>
      <c r="CD174">
        <v>5.0000000000000001E-3</v>
      </c>
      <c r="CE174">
        <v>5.0000000000000001E-3</v>
      </c>
      <c r="CF174">
        <v>1.0999999999999999E-2</v>
      </c>
      <c r="CG174">
        <v>2.1000000000000001E-2</v>
      </c>
      <c r="CH174">
        <v>8.9999999999999993E-3</v>
      </c>
      <c r="CI174">
        <v>0.03</v>
      </c>
      <c r="CJ174">
        <v>0.13</v>
      </c>
      <c r="CK174">
        <v>0.32</v>
      </c>
      <c r="CL174">
        <v>0.22</v>
      </c>
      <c r="CM174">
        <v>0.08</v>
      </c>
      <c r="CN174">
        <v>0.1</v>
      </c>
      <c r="CO174">
        <v>0.11</v>
      </c>
      <c r="CP174">
        <v>0.11</v>
      </c>
      <c r="CQ174">
        <v>0.09</v>
      </c>
      <c r="CR174">
        <v>0.15</v>
      </c>
      <c r="CS174">
        <v>0.22</v>
      </c>
      <c r="CT174">
        <v>0.22</v>
      </c>
      <c r="CU174">
        <v>0.22</v>
      </c>
      <c r="CV174">
        <v>3.44</v>
      </c>
      <c r="CW174">
        <v>3.35</v>
      </c>
      <c r="CX174">
        <v>3.27</v>
      </c>
      <c r="CY174">
        <v>3.37</v>
      </c>
      <c r="CZ174">
        <v>3.35</v>
      </c>
      <c r="DA174">
        <v>3.17</v>
      </c>
      <c r="DB174">
        <v>2.79</v>
      </c>
      <c r="DC174">
        <v>2.31</v>
      </c>
      <c r="DD174">
        <v>2.56</v>
      </c>
      <c r="DE174">
        <v>0.37</v>
      </c>
      <c r="DF174">
        <v>0.41</v>
      </c>
      <c r="DG174">
        <v>0.45</v>
      </c>
      <c r="DH174">
        <v>0.33</v>
      </c>
      <c r="DI174">
        <v>0.41</v>
      </c>
      <c r="DJ174">
        <v>0.42</v>
      </c>
      <c r="DK174">
        <v>0.32</v>
      </c>
      <c r="DL174">
        <v>0.21</v>
      </c>
      <c r="DM174">
        <v>0.28000000000000003</v>
      </c>
      <c r="DN174">
        <v>0.03</v>
      </c>
      <c r="DO174">
        <v>0.04</v>
      </c>
      <c r="DP174">
        <v>0.03</v>
      </c>
      <c r="DQ174">
        <v>0.05</v>
      </c>
      <c r="DR174">
        <v>0.04</v>
      </c>
      <c r="DS174">
        <v>0.04</v>
      </c>
      <c r="DT174">
        <v>0.04</v>
      </c>
      <c r="DU174">
        <v>0.05</v>
      </c>
      <c r="DV174">
        <v>0.05</v>
      </c>
      <c r="DW174">
        <v>0.51</v>
      </c>
      <c r="DX174">
        <v>0.44</v>
      </c>
      <c r="DY174">
        <v>0.4</v>
      </c>
      <c r="DZ174">
        <v>0.5</v>
      </c>
      <c r="EA174">
        <v>0.45</v>
      </c>
      <c r="EB174">
        <v>0.37</v>
      </c>
      <c r="EC174">
        <v>0.28999999999999998</v>
      </c>
      <c r="ED174">
        <v>0.2</v>
      </c>
      <c r="EE174">
        <v>0.23</v>
      </c>
      <c r="EF174">
        <v>0.33</v>
      </c>
      <c r="EG174">
        <v>0.01</v>
      </c>
      <c r="EH174">
        <v>0.02</v>
      </c>
      <c r="EI174">
        <v>0.05</v>
      </c>
      <c r="EJ174">
        <v>0.02</v>
      </c>
      <c r="EK174">
        <v>0.03</v>
      </c>
      <c r="EL174">
        <v>0.12</v>
      </c>
      <c r="EM174">
        <v>0.01</v>
      </c>
      <c r="EN174">
        <v>0.03</v>
      </c>
      <c r="EO174">
        <v>0.48</v>
      </c>
      <c r="EP174">
        <v>0.09</v>
      </c>
      <c r="EQ174">
        <v>8.6999999999999994E-2</v>
      </c>
      <c r="ER174">
        <v>0.17</v>
      </c>
      <c r="ES174">
        <v>0.13900000000000001</v>
      </c>
      <c r="ET174">
        <v>0.22</v>
      </c>
      <c r="EU174">
        <v>0.24</v>
      </c>
      <c r="EV174">
        <v>0.12</v>
      </c>
      <c r="EW174">
        <v>0.12</v>
      </c>
      <c r="EX174">
        <v>8.6999999999999994E-2</v>
      </c>
      <c r="EY174">
        <v>0.54</v>
      </c>
      <c r="EZ174">
        <v>0.56000000000000005</v>
      </c>
      <c r="FA174">
        <v>0.43</v>
      </c>
      <c r="FB174">
        <v>0.45</v>
      </c>
      <c r="FC174">
        <v>0.43</v>
      </c>
      <c r="FD174">
        <v>0.33</v>
      </c>
      <c r="FE174">
        <v>0.5</v>
      </c>
      <c r="FF174">
        <v>0.56000000000000005</v>
      </c>
      <c r="FG174">
        <v>0.04</v>
      </c>
      <c r="FH174">
        <v>0.31</v>
      </c>
      <c r="FI174">
        <v>0.28000000000000003</v>
      </c>
      <c r="FJ174">
        <v>0.31</v>
      </c>
      <c r="FK174">
        <v>0.34</v>
      </c>
      <c r="FL174">
        <v>0.26</v>
      </c>
      <c r="FM174">
        <v>0.23</v>
      </c>
      <c r="FN174">
        <v>0.33</v>
      </c>
      <c r="FO174">
        <v>0.23</v>
      </c>
      <c r="FP174">
        <v>7.0000000000000007E-2</v>
      </c>
      <c r="FQ174">
        <v>0.05</v>
      </c>
      <c r="FR174">
        <v>0.06</v>
      </c>
      <c r="FS174">
        <v>0.04</v>
      </c>
      <c r="FT174">
        <v>0.05</v>
      </c>
      <c r="FU174">
        <v>0.06</v>
      </c>
      <c r="FV174">
        <v>0.08</v>
      </c>
      <c r="FW174">
        <v>0.05</v>
      </c>
      <c r="FX174">
        <v>0.06</v>
      </c>
      <c r="FY174">
        <v>1.83</v>
      </c>
      <c r="FZ174">
        <v>3.22</v>
      </c>
      <c r="GA174">
        <v>3.17</v>
      </c>
      <c r="GB174">
        <v>3.03</v>
      </c>
      <c r="GC174">
        <v>3.17</v>
      </c>
      <c r="GD174">
        <v>2.98</v>
      </c>
      <c r="GE174">
        <v>2.73</v>
      </c>
      <c r="GF174">
        <v>3.19</v>
      </c>
      <c r="GG174">
        <v>3.04</v>
      </c>
      <c r="GH174">
        <v>8.0500000000000007</v>
      </c>
      <c r="GI174">
        <v>0.01</v>
      </c>
      <c r="GJ174">
        <v>7.0000000000000001E-3</v>
      </c>
      <c r="GK174">
        <v>1.4E-2</v>
      </c>
      <c r="GL174">
        <v>0.03</v>
      </c>
      <c r="GM174">
        <v>0.04</v>
      </c>
      <c r="GN174">
        <v>7.0000000000000007E-2</v>
      </c>
      <c r="GO174">
        <v>0.13</v>
      </c>
      <c r="GP174">
        <v>0.19</v>
      </c>
      <c r="GQ174">
        <v>0.19</v>
      </c>
      <c r="GR174">
        <v>0.28000000000000003</v>
      </c>
      <c r="GS174">
        <v>0.04</v>
      </c>
      <c r="GT174">
        <v>0.65</v>
      </c>
      <c r="GU174">
        <v>0.61</v>
      </c>
      <c r="GV174">
        <v>0.17</v>
      </c>
      <c r="GW174">
        <v>0.12</v>
      </c>
      <c r="GX174">
        <v>0.16400000000000001</v>
      </c>
      <c r="GY174">
        <v>0.25</v>
      </c>
      <c r="GZ174">
        <v>6.4000000000000001E-2</v>
      </c>
      <c r="HA174">
        <v>6.8000000000000005E-2</v>
      </c>
      <c r="HB174">
        <v>0.32</v>
      </c>
      <c r="HC174">
        <v>0.05</v>
      </c>
      <c r="HD174">
        <v>0.05</v>
      </c>
      <c r="HE174">
        <v>0.2</v>
      </c>
      <c r="HF174">
        <v>0.12</v>
      </c>
      <c r="HG174">
        <v>0.11</v>
      </c>
      <c r="HH174">
        <v>0.06</v>
      </c>
      <c r="HI174">
        <v>0.03</v>
      </c>
      <c r="HJ174">
        <v>0.05</v>
      </c>
      <c r="HK174">
        <v>0.04</v>
      </c>
      <c r="HL174">
        <v>0.08</v>
      </c>
      <c r="HM174">
        <v>0.26</v>
      </c>
      <c r="HN174">
        <v>0.06</v>
      </c>
      <c r="HO174">
        <v>0.64</v>
      </c>
      <c r="HP174">
        <v>0.46</v>
      </c>
      <c r="HQ174">
        <v>0.5</v>
      </c>
      <c r="HR174">
        <v>0.53</v>
      </c>
      <c r="HS174">
        <v>0.43</v>
      </c>
      <c r="HT174">
        <v>0.56999999999999995</v>
      </c>
      <c r="HU174">
        <v>0.13</v>
      </c>
      <c r="HV174">
        <v>0.15</v>
      </c>
      <c r="HW174">
        <v>0.19</v>
      </c>
      <c r="HX174">
        <v>0.16</v>
      </c>
      <c r="HY174">
        <v>0.06</v>
      </c>
      <c r="HZ174">
        <v>0.25</v>
      </c>
      <c r="IA174">
        <v>0.14000000000000001</v>
      </c>
      <c r="IB174">
        <v>0.27</v>
      </c>
      <c r="IC174">
        <v>0.19</v>
      </c>
      <c r="ID174">
        <v>0.17</v>
      </c>
      <c r="IE174">
        <v>0.16</v>
      </c>
      <c r="IF174">
        <v>5.7000000000000002E-2</v>
      </c>
      <c r="IG174">
        <v>1.0999999999999999E-2</v>
      </c>
      <c r="IH174">
        <v>0.01</v>
      </c>
      <c r="II174">
        <v>0.01</v>
      </c>
      <c r="IJ174">
        <v>0</v>
      </c>
      <c r="IK174">
        <v>3.5999999999999997E-2</v>
      </c>
      <c r="IL174">
        <v>5.0000000000000001E-3</v>
      </c>
      <c r="IM174">
        <v>0.05</v>
      </c>
      <c r="IN174">
        <v>0.06</v>
      </c>
      <c r="IO174">
        <v>0.06</v>
      </c>
      <c r="IP174">
        <v>0.06</v>
      </c>
      <c r="IQ174">
        <v>0.06</v>
      </c>
      <c r="IR174">
        <v>0.05</v>
      </c>
      <c r="IS174">
        <v>0.09</v>
      </c>
      <c r="IT174">
        <v>0.56000000000000005</v>
      </c>
      <c r="IU174">
        <v>0.27</v>
      </c>
      <c r="IV174">
        <v>0.02</v>
      </c>
      <c r="IW174">
        <v>0.25</v>
      </c>
      <c r="IX174">
        <v>0.48</v>
      </c>
      <c r="IY174">
        <v>0.28000000000000003</v>
      </c>
      <c r="IZ174">
        <v>0.49</v>
      </c>
      <c r="JA174">
        <v>0.24</v>
      </c>
      <c r="JB174">
        <v>0.44</v>
      </c>
      <c r="JC174">
        <v>0.28999999999999998</v>
      </c>
      <c r="JD174">
        <v>0.06</v>
      </c>
      <c r="JE174">
        <v>0.12</v>
      </c>
      <c r="JF174">
        <v>0.36</v>
      </c>
      <c r="JG174">
        <v>0.17</v>
      </c>
      <c r="JH174">
        <v>0.1</v>
      </c>
      <c r="JI174">
        <v>0.05</v>
      </c>
      <c r="JJ174">
        <v>7.0000000000000007E-2</v>
      </c>
      <c r="JK174">
        <v>0.33</v>
      </c>
      <c r="JL174">
        <v>0.1</v>
      </c>
      <c r="JM174">
        <v>0.04</v>
      </c>
      <c r="JN174">
        <v>0.05</v>
      </c>
      <c r="JO174">
        <v>0.05</v>
      </c>
      <c r="JP174">
        <v>0.05</v>
      </c>
      <c r="JQ174">
        <v>0.04</v>
      </c>
      <c r="JR174">
        <v>2.41</v>
      </c>
      <c r="JS174">
        <v>1.57</v>
      </c>
      <c r="JT174">
        <v>1.99</v>
      </c>
      <c r="JU174">
        <v>3.06</v>
      </c>
      <c r="JV174">
        <v>2.11</v>
      </c>
    </row>
    <row r="175" spans="1:282" x14ac:dyDescent="0.25">
      <c r="A175">
        <v>609739</v>
      </c>
      <c r="B175" t="s">
        <v>2288</v>
      </c>
      <c r="C175" t="s">
        <v>2287</v>
      </c>
      <c r="D175" t="s">
        <v>4108</v>
      </c>
      <c r="E175" t="s">
        <v>4109</v>
      </c>
      <c r="F175" t="s">
        <v>2289</v>
      </c>
      <c r="G175" t="s">
        <v>2290</v>
      </c>
      <c r="H175" t="s">
        <v>4110</v>
      </c>
      <c r="I175" t="s">
        <v>4111</v>
      </c>
      <c r="J175" t="s">
        <v>4112</v>
      </c>
      <c r="K175" t="s">
        <v>4113</v>
      </c>
      <c r="L175" t="s">
        <v>546</v>
      </c>
      <c r="M175" t="s">
        <v>3399</v>
      </c>
      <c r="N175" t="s">
        <v>3937</v>
      </c>
      <c r="O175" t="s">
        <v>535</v>
      </c>
      <c r="P175">
        <v>1517</v>
      </c>
      <c r="Q175" t="s">
        <v>566</v>
      </c>
      <c r="R175" t="s">
        <v>586</v>
      </c>
      <c r="S175" t="s">
        <v>586</v>
      </c>
      <c r="T175">
        <v>47</v>
      </c>
      <c r="U175">
        <v>1630</v>
      </c>
      <c r="V175" t="s">
        <v>651</v>
      </c>
      <c r="W175">
        <v>355</v>
      </c>
      <c r="X175">
        <v>1513</v>
      </c>
      <c r="Y175">
        <v>23</v>
      </c>
      <c r="Z175" s="5" t="s">
        <v>3532</v>
      </c>
      <c r="AA175" t="s">
        <v>535</v>
      </c>
      <c r="AB175" t="s">
        <v>555</v>
      </c>
      <c r="AC175" t="s">
        <v>555</v>
      </c>
      <c r="AD175" t="s">
        <v>555</v>
      </c>
      <c r="AE175">
        <v>35.299999999999997</v>
      </c>
      <c r="AF175">
        <v>37.5</v>
      </c>
      <c r="AG175">
        <v>36.299999999999997</v>
      </c>
      <c r="AH175">
        <v>2.2999999999999998</v>
      </c>
      <c r="AI175" t="s">
        <v>3410</v>
      </c>
      <c r="AJ175">
        <v>268</v>
      </c>
      <c r="AK175">
        <v>24</v>
      </c>
      <c r="AL175">
        <v>23</v>
      </c>
      <c r="AM175">
        <v>1</v>
      </c>
      <c r="AN175">
        <v>214</v>
      </c>
      <c r="AO175">
        <v>3</v>
      </c>
      <c r="AR175">
        <v>7</v>
      </c>
      <c r="AS175">
        <v>268</v>
      </c>
      <c r="AT175">
        <v>0.06</v>
      </c>
      <c r="AU175">
        <v>0.05</v>
      </c>
      <c r="AV175">
        <v>0.05</v>
      </c>
      <c r="AW175">
        <v>7.0000000000000007E-2</v>
      </c>
      <c r="AX175">
        <v>7.0000000000000007E-2</v>
      </c>
      <c r="AY175">
        <v>0.13</v>
      </c>
      <c r="AZ175">
        <v>0.13</v>
      </c>
      <c r="BA175">
        <v>9.2999999999999999E-2</v>
      </c>
      <c r="BB175">
        <v>0.09</v>
      </c>
      <c r="BC175">
        <v>0.08</v>
      </c>
      <c r="BD175">
        <v>0.17</v>
      </c>
      <c r="BE175">
        <v>0.21</v>
      </c>
      <c r="BF175">
        <v>0.44</v>
      </c>
      <c r="BG175">
        <v>0.43</v>
      </c>
      <c r="BH175">
        <v>0.42</v>
      </c>
      <c r="BI175">
        <v>0.41</v>
      </c>
      <c r="BJ175">
        <v>0.4</v>
      </c>
      <c r="BK175">
        <v>0.35</v>
      </c>
      <c r="BL175">
        <v>0.01</v>
      </c>
      <c r="BM175">
        <v>0.01</v>
      </c>
      <c r="BN175">
        <v>0.01</v>
      </c>
      <c r="BO175">
        <v>0.01</v>
      </c>
      <c r="BP175">
        <v>0.03</v>
      </c>
      <c r="BQ175">
        <v>0.03</v>
      </c>
      <c r="BR175">
        <v>0.36</v>
      </c>
      <c r="BS175">
        <v>0.42</v>
      </c>
      <c r="BT175">
        <v>0.43</v>
      </c>
      <c r="BU175">
        <v>0.44</v>
      </c>
      <c r="BV175">
        <v>0.34</v>
      </c>
      <c r="BW175">
        <v>0.28000000000000003</v>
      </c>
      <c r="BX175">
        <v>3.11</v>
      </c>
      <c r="BY175">
        <v>3.23</v>
      </c>
      <c r="BZ175">
        <v>3.24</v>
      </c>
      <c r="CA175">
        <v>3.23</v>
      </c>
      <c r="CB175">
        <v>3.03</v>
      </c>
      <c r="CC175">
        <v>2.81</v>
      </c>
      <c r="CD175">
        <v>2.1999999999999999E-2</v>
      </c>
      <c r="CE175">
        <v>2.5999999999999999E-2</v>
      </c>
      <c r="CF175">
        <v>2.1999999999999999E-2</v>
      </c>
      <c r="CG175">
        <v>3.6999999999999998E-2</v>
      </c>
      <c r="CH175">
        <v>2.1999999999999999E-2</v>
      </c>
      <c r="CI175">
        <v>0.04</v>
      </c>
      <c r="CJ175">
        <v>0.11</v>
      </c>
      <c r="CK175">
        <v>0.19</v>
      </c>
      <c r="CL175">
        <v>0.14000000000000001</v>
      </c>
      <c r="CM175">
        <v>0.05</v>
      </c>
      <c r="CN175">
        <v>7.0000000000000007E-2</v>
      </c>
      <c r="CO175">
        <v>0.09</v>
      </c>
      <c r="CP175">
        <v>0.06</v>
      </c>
      <c r="CQ175">
        <v>0.06</v>
      </c>
      <c r="CR175">
        <v>0.08</v>
      </c>
      <c r="CS175">
        <v>0.16</v>
      </c>
      <c r="CT175">
        <v>0.2</v>
      </c>
      <c r="CU175">
        <v>0.14000000000000001</v>
      </c>
      <c r="CV175">
        <v>3.49</v>
      </c>
      <c r="CW175">
        <v>3.42</v>
      </c>
      <c r="CX175">
        <v>3.39</v>
      </c>
      <c r="CY175">
        <v>3.37</v>
      </c>
      <c r="CZ175">
        <v>3.44</v>
      </c>
      <c r="DA175">
        <v>3.34</v>
      </c>
      <c r="DB175">
        <v>2.98</v>
      </c>
      <c r="DC175">
        <v>2.75</v>
      </c>
      <c r="DD175">
        <v>2.97</v>
      </c>
      <c r="DE175">
        <v>0.34</v>
      </c>
      <c r="DF175">
        <v>0.36</v>
      </c>
      <c r="DG175">
        <v>0.36</v>
      </c>
      <c r="DH175">
        <v>0.39</v>
      </c>
      <c r="DI175">
        <v>0.37</v>
      </c>
      <c r="DJ175">
        <v>0.37</v>
      </c>
      <c r="DK175">
        <v>0.35</v>
      </c>
      <c r="DL175">
        <v>0.25</v>
      </c>
      <c r="DM175">
        <v>0.31</v>
      </c>
      <c r="DN175">
        <v>0</v>
      </c>
      <c r="DO175">
        <v>0.01</v>
      </c>
      <c r="DP175">
        <v>0.01</v>
      </c>
      <c r="DQ175">
        <v>0.01</v>
      </c>
      <c r="DR175">
        <v>0.02</v>
      </c>
      <c r="DS175">
        <v>0.01</v>
      </c>
      <c r="DT175">
        <v>0.01</v>
      </c>
      <c r="DU175">
        <v>0.01</v>
      </c>
      <c r="DV175">
        <v>0.02</v>
      </c>
      <c r="DW175">
        <v>0.57999999999999996</v>
      </c>
      <c r="DX175">
        <v>0.53</v>
      </c>
      <c r="DY175">
        <v>0.52</v>
      </c>
      <c r="DZ175">
        <v>0.5</v>
      </c>
      <c r="EA175">
        <v>0.53</v>
      </c>
      <c r="EB175">
        <v>0.5</v>
      </c>
      <c r="EC175">
        <v>0.36</v>
      </c>
      <c r="ED175">
        <v>0.34</v>
      </c>
      <c r="EE175">
        <v>0.39</v>
      </c>
      <c r="EF175">
        <v>0.28000000000000003</v>
      </c>
      <c r="EG175">
        <v>0.03</v>
      </c>
      <c r="EH175">
        <v>0.03</v>
      </c>
      <c r="EI175">
        <v>0.04</v>
      </c>
      <c r="EJ175">
        <v>0.04</v>
      </c>
      <c r="EK175">
        <v>0.04</v>
      </c>
      <c r="EL175">
        <v>0.04</v>
      </c>
      <c r="EM175">
        <v>0.02</v>
      </c>
      <c r="EN175">
        <v>0.04</v>
      </c>
      <c r="EO175">
        <v>0.39</v>
      </c>
      <c r="EP175">
        <v>0.17</v>
      </c>
      <c r="EQ175">
        <v>0.123</v>
      </c>
      <c r="ER175">
        <v>0.17</v>
      </c>
      <c r="ES175">
        <v>9.7000000000000003E-2</v>
      </c>
      <c r="ET175">
        <v>0.13</v>
      </c>
      <c r="EU175">
        <v>0.2</v>
      </c>
      <c r="EV175">
        <v>0.13</v>
      </c>
      <c r="EW175">
        <v>0.17</v>
      </c>
      <c r="EX175">
        <v>0.16800000000000001</v>
      </c>
      <c r="EY175">
        <v>0.44</v>
      </c>
      <c r="EZ175">
        <v>0.49</v>
      </c>
      <c r="FA175">
        <v>0.44</v>
      </c>
      <c r="FB175">
        <v>0.44</v>
      </c>
      <c r="FC175">
        <v>0.48</v>
      </c>
      <c r="FD175">
        <v>0.39</v>
      </c>
      <c r="FE175">
        <v>0.44</v>
      </c>
      <c r="FF175">
        <v>0.48</v>
      </c>
      <c r="FG175">
        <v>0.12</v>
      </c>
      <c r="FH175">
        <v>0.31</v>
      </c>
      <c r="FI175">
        <v>0.31</v>
      </c>
      <c r="FJ175">
        <v>0.3</v>
      </c>
      <c r="FK175">
        <v>0.37</v>
      </c>
      <c r="FL175">
        <v>0.3</v>
      </c>
      <c r="FM175">
        <v>0.31</v>
      </c>
      <c r="FN175">
        <v>0.37</v>
      </c>
      <c r="FO175">
        <v>0.27</v>
      </c>
      <c r="FP175">
        <v>0.04</v>
      </c>
      <c r="FQ175">
        <v>0.04</v>
      </c>
      <c r="FR175">
        <v>0.04</v>
      </c>
      <c r="FS175">
        <v>0.04</v>
      </c>
      <c r="FT175">
        <v>0.06</v>
      </c>
      <c r="FU175">
        <v>0.05</v>
      </c>
      <c r="FV175">
        <v>0.06</v>
      </c>
      <c r="FW175">
        <v>0.04</v>
      </c>
      <c r="FX175">
        <v>0.04</v>
      </c>
      <c r="FY175">
        <v>2.13</v>
      </c>
      <c r="FZ175">
        <v>3.08</v>
      </c>
      <c r="GA175">
        <v>3.13</v>
      </c>
      <c r="GB175">
        <v>3.04</v>
      </c>
      <c r="GC175">
        <v>3.21</v>
      </c>
      <c r="GD175">
        <v>3.1</v>
      </c>
      <c r="GE175">
        <v>3.04</v>
      </c>
      <c r="GF175">
        <v>3.2</v>
      </c>
      <c r="GG175">
        <v>3.01</v>
      </c>
      <c r="GH175">
        <v>7.24</v>
      </c>
      <c r="GI175">
        <v>0.01</v>
      </c>
      <c r="GJ175">
        <v>1.0999999999999999E-2</v>
      </c>
      <c r="GK175">
        <v>3.6999999999999998E-2</v>
      </c>
      <c r="GL175">
        <v>0.04</v>
      </c>
      <c r="GM175">
        <v>0.13</v>
      </c>
      <c r="GN175">
        <v>0.08</v>
      </c>
      <c r="GO175">
        <v>0.12</v>
      </c>
      <c r="GP175">
        <v>0.19</v>
      </c>
      <c r="GQ175">
        <v>0.12</v>
      </c>
      <c r="GR175">
        <v>0.18</v>
      </c>
      <c r="GS175">
        <v>7.0000000000000007E-2</v>
      </c>
      <c r="GT175">
        <v>0.45</v>
      </c>
      <c r="GU175">
        <v>0.51</v>
      </c>
      <c r="GV175">
        <v>0.26</v>
      </c>
      <c r="GW175">
        <v>0.18</v>
      </c>
      <c r="GX175">
        <v>0.14899999999999999</v>
      </c>
      <c r="GY175">
        <v>0.24</v>
      </c>
      <c r="GZ175">
        <v>9.2999999999999999E-2</v>
      </c>
      <c r="HA175">
        <v>7.0999999999999994E-2</v>
      </c>
      <c r="HB175">
        <v>0.18</v>
      </c>
      <c r="HC175">
        <v>0.12</v>
      </c>
      <c r="HD175">
        <v>0.09</v>
      </c>
      <c r="HE175">
        <v>0.23</v>
      </c>
      <c r="HF175">
        <v>0.15</v>
      </c>
      <c r="HG175">
        <v>0.18</v>
      </c>
      <c r="HH175">
        <v>0.09</v>
      </c>
      <c r="HI175">
        <v>0.05</v>
      </c>
      <c r="HJ175">
        <v>0.03</v>
      </c>
      <c r="HK175">
        <v>0.02</v>
      </c>
      <c r="HL175">
        <v>0.04</v>
      </c>
      <c r="HM175">
        <v>0.18</v>
      </c>
      <c r="HN175">
        <v>0.09</v>
      </c>
      <c r="HO175">
        <v>0.4</v>
      </c>
      <c r="HP175">
        <v>0.35</v>
      </c>
      <c r="HQ175">
        <v>0.42</v>
      </c>
      <c r="HR175">
        <v>0.44</v>
      </c>
      <c r="HS175">
        <v>0.4</v>
      </c>
      <c r="HT175">
        <v>0.44</v>
      </c>
      <c r="HU175">
        <v>0.28999999999999998</v>
      </c>
      <c r="HV175">
        <v>0.31</v>
      </c>
      <c r="HW175">
        <v>0.32</v>
      </c>
      <c r="HX175">
        <v>0.33</v>
      </c>
      <c r="HY175">
        <v>0.21</v>
      </c>
      <c r="HZ175">
        <v>0.3</v>
      </c>
      <c r="IA175">
        <v>0.19</v>
      </c>
      <c r="IB175">
        <v>0.22</v>
      </c>
      <c r="IC175">
        <v>0.16</v>
      </c>
      <c r="ID175">
        <v>0.11</v>
      </c>
      <c r="IE175">
        <v>0.14000000000000001</v>
      </c>
      <c r="IF175">
        <v>0.09</v>
      </c>
      <c r="IG175">
        <v>4.0000000000000001E-3</v>
      </c>
      <c r="IH175">
        <v>0.01</v>
      </c>
      <c r="II175">
        <v>0.01</v>
      </c>
      <c r="IJ175">
        <v>0</v>
      </c>
      <c r="IK175">
        <v>4.0000000000000001E-3</v>
      </c>
      <c r="IL175">
        <v>7.0000000000000001E-3</v>
      </c>
      <c r="IM175">
        <v>0.06</v>
      </c>
      <c r="IN175">
        <v>7.0000000000000007E-2</v>
      </c>
      <c r="IO175">
        <v>7.0000000000000007E-2</v>
      </c>
      <c r="IP175">
        <v>7.0000000000000007E-2</v>
      </c>
      <c r="IQ175">
        <v>7.0000000000000007E-2</v>
      </c>
      <c r="IR175">
        <v>7.0000000000000007E-2</v>
      </c>
      <c r="IS175">
        <v>0.09</v>
      </c>
      <c r="IT175">
        <v>0.71</v>
      </c>
      <c r="IU175">
        <v>0.5</v>
      </c>
      <c r="IV175">
        <v>0.05</v>
      </c>
      <c r="IW175">
        <v>0.32</v>
      </c>
      <c r="IX175">
        <v>0.49</v>
      </c>
      <c r="IY175">
        <v>0.18</v>
      </c>
      <c r="IZ175">
        <v>0.35</v>
      </c>
      <c r="JA175">
        <v>0.33</v>
      </c>
      <c r="JB175">
        <v>0.41</v>
      </c>
      <c r="JC175">
        <v>0.3</v>
      </c>
      <c r="JD175">
        <v>0.05</v>
      </c>
      <c r="JE175">
        <v>7.0000000000000007E-2</v>
      </c>
      <c r="JF175">
        <v>0.31</v>
      </c>
      <c r="JG175">
        <v>0.15</v>
      </c>
      <c r="JH175">
        <v>0.09</v>
      </c>
      <c r="JI175">
        <v>0.02</v>
      </c>
      <c r="JJ175">
        <v>0.04</v>
      </c>
      <c r="JK175">
        <v>0.25</v>
      </c>
      <c r="JL175">
        <v>0.09</v>
      </c>
      <c r="JM175">
        <v>0.03</v>
      </c>
      <c r="JN175">
        <v>0.04</v>
      </c>
      <c r="JO175">
        <v>0.05</v>
      </c>
      <c r="JP175">
        <v>0.05</v>
      </c>
      <c r="JQ175">
        <v>0.03</v>
      </c>
      <c r="JR175">
        <v>2.42</v>
      </c>
      <c r="JS175">
        <v>1.37</v>
      </c>
      <c r="JT175">
        <v>1.62</v>
      </c>
      <c r="JU175">
        <v>2.81</v>
      </c>
      <c r="JV175">
        <v>2.02</v>
      </c>
    </row>
    <row r="176" spans="1:282" x14ac:dyDescent="0.25">
      <c r="A176">
        <v>609740</v>
      </c>
      <c r="B176" t="s">
        <v>314</v>
      </c>
      <c r="C176" t="s">
        <v>701</v>
      </c>
      <c r="D176" t="s">
        <v>4114</v>
      </c>
      <c r="E176" t="s">
        <v>4115</v>
      </c>
      <c r="F176" t="s">
        <v>702</v>
      </c>
      <c r="G176" t="s">
        <v>703</v>
      </c>
      <c r="H176" t="s">
        <v>704</v>
      </c>
      <c r="I176" t="s">
        <v>4116</v>
      </c>
      <c r="J176" t="s">
        <v>4117</v>
      </c>
      <c r="K176" t="s">
        <v>4118</v>
      </c>
      <c r="L176" t="s">
        <v>546</v>
      </c>
      <c r="M176" t="s">
        <v>3399</v>
      </c>
      <c r="N176" t="s">
        <v>3908</v>
      </c>
      <c r="O176" t="s">
        <v>535</v>
      </c>
      <c r="P176">
        <v>591</v>
      </c>
      <c r="Q176" t="s">
        <v>539</v>
      </c>
      <c r="R176" t="s">
        <v>542</v>
      </c>
      <c r="S176" t="s">
        <v>542</v>
      </c>
      <c r="T176">
        <v>35</v>
      </c>
      <c r="U176">
        <v>1640</v>
      </c>
      <c r="V176" t="s">
        <v>651</v>
      </c>
      <c r="W176">
        <v>77</v>
      </c>
      <c r="X176">
        <v>577</v>
      </c>
      <c r="Y176">
        <v>13</v>
      </c>
      <c r="Z176" s="5" t="s">
        <v>4119</v>
      </c>
      <c r="AA176" t="s">
        <v>535</v>
      </c>
      <c r="AB176" t="s">
        <v>564</v>
      </c>
      <c r="AC176" t="s">
        <v>564</v>
      </c>
      <c r="AD176" t="s">
        <v>564</v>
      </c>
      <c r="AE176">
        <v>52.6</v>
      </c>
      <c r="AF176">
        <v>40.6</v>
      </c>
      <c r="AG176">
        <v>41.6</v>
      </c>
      <c r="AH176">
        <v>1.3</v>
      </c>
      <c r="AI176" t="s">
        <v>3410</v>
      </c>
      <c r="AJ176">
        <v>68</v>
      </c>
      <c r="AK176">
        <v>2</v>
      </c>
      <c r="AL176">
        <v>18</v>
      </c>
      <c r="AN176">
        <v>48</v>
      </c>
      <c r="AO176">
        <v>1</v>
      </c>
      <c r="AQ176">
        <v>1</v>
      </c>
      <c r="AR176">
        <v>1</v>
      </c>
      <c r="AS176">
        <v>68</v>
      </c>
      <c r="AT176">
        <v>0.01</v>
      </c>
      <c r="AU176">
        <v>0</v>
      </c>
      <c r="AV176">
        <v>0.06</v>
      </c>
      <c r="AW176">
        <v>0.03</v>
      </c>
      <c r="AX176">
        <v>0.03</v>
      </c>
      <c r="AY176">
        <v>0.12</v>
      </c>
      <c r="AZ176">
        <v>0.04</v>
      </c>
      <c r="BA176">
        <v>7.3999999999999996E-2</v>
      </c>
      <c r="BB176">
        <v>7.0000000000000007E-2</v>
      </c>
      <c r="BC176">
        <v>0.09</v>
      </c>
      <c r="BD176">
        <v>0.19</v>
      </c>
      <c r="BE176">
        <v>0.16</v>
      </c>
      <c r="BF176">
        <v>0.32</v>
      </c>
      <c r="BG176">
        <v>0.21</v>
      </c>
      <c r="BH176">
        <v>0.35</v>
      </c>
      <c r="BI176">
        <v>0.26</v>
      </c>
      <c r="BJ176">
        <v>0.31</v>
      </c>
      <c r="BK176">
        <v>0.31</v>
      </c>
      <c r="BL176">
        <v>7.0000000000000007E-2</v>
      </c>
      <c r="BM176">
        <v>0.04</v>
      </c>
      <c r="BN176">
        <v>0.04</v>
      </c>
      <c r="BO176">
        <v>0.03</v>
      </c>
      <c r="BP176">
        <v>0.04</v>
      </c>
      <c r="BQ176">
        <v>0.04</v>
      </c>
      <c r="BR176">
        <v>0.54</v>
      </c>
      <c r="BS176">
        <v>0.68</v>
      </c>
      <c r="BT176">
        <v>0.47</v>
      </c>
      <c r="BU176">
        <v>0.59</v>
      </c>
      <c r="BV176">
        <v>0.43</v>
      </c>
      <c r="BW176">
        <v>0.37</v>
      </c>
      <c r="BX176">
        <v>3.51</v>
      </c>
      <c r="BY176">
        <v>3.63</v>
      </c>
      <c r="BZ176">
        <v>3.29</v>
      </c>
      <c r="CA176">
        <v>3.45</v>
      </c>
      <c r="CB176">
        <v>3.18</v>
      </c>
      <c r="CC176">
        <v>2.97</v>
      </c>
      <c r="CD176">
        <v>1.4999999999999999E-2</v>
      </c>
      <c r="CE176">
        <v>2.9000000000000001E-2</v>
      </c>
      <c r="CF176">
        <v>2.9000000000000001E-2</v>
      </c>
      <c r="CG176">
        <v>4.3999999999999997E-2</v>
      </c>
      <c r="CH176">
        <v>1.4999999999999999E-2</v>
      </c>
      <c r="CI176">
        <v>0.04</v>
      </c>
      <c r="CJ176">
        <v>0.13</v>
      </c>
      <c r="CK176">
        <v>0.21</v>
      </c>
      <c r="CL176">
        <v>0.16</v>
      </c>
      <c r="CM176">
        <v>0.06</v>
      </c>
      <c r="CN176">
        <v>0.04</v>
      </c>
      <c r="CO176">
        <v>0.12</v>
      </c>
      <c r="CP176">
        <v>0.1</v>
      </c>
      <c r="CQ176">
        <v>7.0000000000000007E-2</v>
      </c>
      <c r="CR176">
        <v>7.0000000000000007E-2</v>
      </c>
      <c r="CS176">
        <v>0.13</v>
      </c>
      <c r="CT176">
        <v>7.0000000000000007E-2</v>
      </c>
      <c r="CU176">
        <v>7.0000000000000007E-2</v>
      </c>
      <c r="CV176">
        <v>3.56</v>
      </c>
      <c r="CW176">
        <v>3.52</v>
      </c>
      <c r="CX176">
        <v>3.38</v>
      </c>
      <c r="CY176">
        <v>3.36</v>
      </c>
      <c r="CZ176">
        <v>3.45</v>
      </c>
      <c r="DA176">
        <v>3.38</v>
      </c>
      <c r="DB176">
        <v>3.11</v>
      </c>
      <c r="DC176">
        <v>2.97</v>
      </c>
      <c r="DD176">
        <v>3.11</v>
      </c>
      <c r="DE176">
        <v>0.26</v>
      </c>
      <c r="DF176">
        <v>0.28000000000000003</v>
      </c>
      <c r="DG176">
        <v>0.28000000000000003</v>
      </c>
      <c r="DH176">
        <v>0.28000000000000003</v>
      </c>
      <c r="DI176">
        <v>0.34</v>
      </c>
      <c r="DJ176">
        <v>0.31</v>
      </c>
      <c r="DK176">
        <v>0.21</v>
      </c>
      <c r="DL176">
        <v>0.22</v>
      </c>
      <c r="DM176">
        <v>0.22</v>
      </c>
      <c r="DN176">
        <v>0.03</v>
      </c>
      <c r="DO176">
        <v>0.04</v>
      </c>
      <c r="DP176">
        <v>0.03</v>
      </c>
      <c r="DQ176">
        <v>0.03</v>
      </c>
      <c r="DR176">
        <v>0.03</v>
      </c>
      <c r="DS176">
        <v>0.04</v>
      </c>
      <c r="DT176">
        <v>0.03</v>
      </c>
      <c r="DU176">
        <v>0.04</v>
      </c>
      <c r="DV176">
        <v>0.04</v>
      </c>
      <c r="DW176">
        <v>0.63</v>
      </c>
      <c r="DX176">
        <v>0.6</v>
      </c>
      <c r="DY176">
        <v>0.54</v>
      </c>
      <c r="DZ176">
        <v>0.54</v>
      </c>
      <c r="EA176">
        <v>0.54</v>
      </c>
      <c r="EB176">
        <v>0.53</v>
      </c>
      <c r="EC176">
        <v>0.5</v>
      </c>
      <c r="ED176">
        <v>0.46</v>
      </c>
      <c r="EE176">
        <v>0.5</v>
      </c>
      <c r="EF176">
        <v>0.32</v>
      </c>
      <c r="EG176">
        <v>0.03</v>
      </c>
      <c r="EH176">
        <v>0.03</v>
      </c>
      <c r="EI176">
        <v>0.03</v>
      </c>
      <c r="EJ176">
        <v>0.01</v>
      </c>
      <c r="EK176">
        <v>0.04</v>
      </c>
      <c r="EL176">
        <v>0.01</v>
      </c>
      <c r="EM176">
        <v>0.04</v>
      </c>
      <c r="EN176">
        <v>0.06</v>
      </c>
      <c r="EO176">
        <v>0.28000000000000003</v>
      </c>
      <c r="EP176">
        <v>0.12</v>
      </c>
      <c r="EQ176">
        <v>8.7999999999999995E-2</v>
      </c>
      <c r="ER176">
        <v>0.04</v>
      </c>
      <c r="ES176">
        <v>4.3999999999999997E-2</v>
      </c>
      <c r="ET176">
        <v>0.1</v>
      </c>
      <c r="EU176">
        <v>0.12</v>
      </c>
      <c r="EV176">
        <v>7.0000000000000007E-2</v>
      </c>
      <c r="EW176">
        <v>0.15</v>
      </c>
      <c r="EX176">
        <v>0.191</v>
      </c>
      <c r="EY176">
        <v>0.41</v>
      </c>
      <c r="EZ176">
        <v>0.38</v>
      </c>
      <c r="FA176">
        <v>0.53</v>
      </c>
      <c r="FB176">
        <v>0.4</v>
      </c>
      <c r="FC176">
        <v>0.44</v>
      </c>
      <c r="FD176">
        <v>0.37</v>
      </c>
      <c r="FE176">
        <v>0.37</v>
      </c>
      <c r="FF176">
        <v>0.38</v>
      </c>
      <c r="FG176">
        <v>0.13</v>
      </c>
      <c r="FH176">
        <v>0.37</v>
      </c>
      <c r="FI176">
        <v>0.44</v>
      </c>
      <c r="FJ176">
        <v>0.32</v>
      </c>
      <c r="FK176">
        <v>0.46</v>
      </c>
      <c r="FL176">
        <v>0.35</v>
      </c>
      <c r="FM176">
        <v>0.43</v>
      </c>
      <c r="FN176">
        <v>0.46</v>
      </c>
      <c r="FO176">
        <v>0.35</v>
      </c>
      <c r="FP176">
        <v>7.0000000000000007E-2</v>
      </c>
      <c r="FQ176">
        <v>7.0000000000000007E-2</v>
      </c>
      <c r="FR176">
        <v>0.06</v>
      </c>
      <c r="FS176">
        <v>7.0000000000000007E-2</v>
      </c>
      <c r="FT176">
        <v>0.09</v>
      </c>
      <c r="FU176">
        <v>0.06</v>
      </c>
      <c r="FV176">
        <v>7.0000000000000007E-2</v>
      </c>
      <c r="FW176">
        <v>0.06</v>
      </c>
      <c r="FX176">
        <v>0.06</v>
      </c>
      <c r="FY176">
        <v>2.14</v>
      </c>
      <c r="FZ176">
        <v>3.21</v>
      </c>
      <c r="GA176">
        <v>3.31</v>
      </c>
      <c r="GB176">
        <v>3.24</v>
      </c>
      <c r="GC176">
        <v>3.42</v>
      </c>
      <c r="GD176">
        <v>3.17</v>
      </c>
      <c r="GE176">
        <v>3.3</v>
      </c>
      <c r="GF176">
        <v>3.31</v>
      </c>
      <c r="GG176">
        <v>3.09</v>
      </c>
      <c r="GH176">
        <v>7.89</v>
      </c>
      <c r="GI176">
        <v>0.01</v>
      </c>
      <c r="GJ176">
        <v>1.4999999999999999E-2</v>
      </c>
      <c r="GK176">
        <v>1.4999999999999999E-2</v>
      </c>
      <c r="GL176">
        <v>0.03</v>
      </c>
      <c r="GM176">
        <v>0.04</v>
      </c>
      <c r="GN176">
        <v>7.0000000000000007E-2</v>
      </c>
      <c r="GO176">
        <v>0.12</v>
      </c>
      <c r="GP176">
        <v>0.18</v>
      </c>
      <c r="GQ176">
        <v>0.15</v>
      </c>
      <c r="GR176">
        <v>0.26</v>
      </c>
      <c r="GS176">
        <v>0.1</v>
      </c>
      <c r="GT176">
        <v>0.47</v>
      </c>
      <c r="GU176">
        <v>0.38</v>
      </c>
      <c r="GV176">
        <v>0.21</v>
      </c>
      <c r="GW176">
        <v>0.12</v>
      </c>
      <c r="GX176">
        <v>0.26500000000000001</v>
      </c>
      <c r="GY176">
        <v>0.19</v>
      </c>
      <c r="GZ176">
        <v>0.16200000000000001</v>
      </c>
      <c r="HA176">
        <v>0.11799999999999999</v>
      </c>
      <c r="HB176">
        <v>0.21</v>
      </c>
      <c r="HC176">
        <v>0.09</v>
      </c>
      <c r="HD176">
        <v>0.03</v>
      </c>
      <c r="HE176">
        <v>0.24</v>
      </c>
      <c r="HF176">
        <v>0.16</v>
      </c>
      <c r="HG176">
        <v>0.21</v>
      </c>
      <c r="HH176">
        <v>0.16</v>
      </c>
      <c r="HI176">
        <v>0.01</v>
      </c>
      <c r="HJ176">
        <v>0</v>
      </c>
      <c r="HK176">
        <v>0</v>
      </c>
      <c r="HL176">
        <v>0.01</v>
      </c>
      <c r="HM176">
        <v>0.13</v>
      </c>
      <c r="HN176">
        <v>0.03</v>
      </c>
      <c r="HO176">
        <v>0.47</v>
      </c>
      <c r="HP176">
        <v>0.43</v>
      </c>
      <c r="HQ176">
        <v>0.4</v>
      </c>
      <c r="HR176">
        <v>0.35</v>
      </c>
      <c r="HS176">
        <v>0.31</v>
      </c>
      <c r="HT176">
        <v>0.35</v>
      </c>
      <c r="HU176">
        <v>0.21</v>
      </c>
      <c r="HV176">
        <v>0.26</v>
      </c>
      <c r="HW176">
        <v>0.28999999999999998</v>
      </c>
      <c r="HX176">
        <v>0.32</v>
      </c>
      <c r="HY176">
        <v>0.25</v>
      </c>
      <c r="HZ176">
        <v>0.34</v>
      </c>
      <c r="IA176">
        <v>0.22</v>
      </c>
      <c r="IB176">
        <v>0.22</v>
      </c>
      <c r="IC176">
        <v>0.19</v>
      </c>
      <c r="ID176">
        <v>0.19</v>
      </c>
      <c r="IE176">
        <v>0.21</v>
      </c>
      <c r="IF176">
        <v>0.17599999999999999</v>
      </c>
      <c r="IG176">
        <v>1.4999999999999999E-2</v>
      </c>
      <c r="IH176">
        <v>0.01</v>
      </c>
      <c r="II176">
        <v>0.01</v>
      </c>
      <c r="IJ176">
        <v>0.01</v>
      </c>
      <c r="IK176">
        <v>1.4999999999999999E-2</v>
      </c>
      <c r="IL176">
        <v>1.4999999999999999E-2</v>
      </c>
      <c r="IM176">
        <v>7.0000000000000007E-2</v>
      </c>
      <c r="IN176">
        <v>7.0000000000000007E-2</v>
      </c>
      <c r="IO176">
        <v>0.1</v>
      </c>
      <c r="IP176">
        <v>0.1</v>
      </c>
      <c r="IQ176">
        <v>0.09</v>
      </c>
      <c r="IR176">
        <v>0.09</v>
      </c>
      <c r="IS176">
        <v>0.16</v>
      </c>
      <c r="IT176">
        <v>0.66</v>
      </c>
      <c r="IU176">
        <v>0.59</v>
      </c>
      <c r="IV176">
        <v>0.06</v>
      </c>
      <c r="IW176">
        <v>0.35</v>
      </c>
      <c r="IX176">
        <v>0.46</v>
      </c>
      <c r="IY176">
        <v>0.15</v>
      </c>
      <c r="IZ176">
        <v>0.21</v>
      </c>
      <c r="JA176">
        <v>0.34</v>
      </c>
      <c r="JB176">
        <v>0.38</v>
      </c>
      <c r="JC176">
        <v>0.25</v>
      </c>
      <c r="JD176">
        <v>0.09</v>
      </c>
      <c r="JE176">
        <v>0.13</v>
      </c>
      <c r="JF176">
        <v>0.32</v>
      </c>
      <c r="JG176">
        <v>0.12</v>
      </c>
      <c r="JH176">
        <v>0.06</v>
      </c>
      <c r="JI176">
        <v>0.03</v>
      </c>
      <c r="JJ176">
        <v>0</v>
      </c>
      <c r="JK176">
        <v>0.21</v>
      </c>
      <c r="JL176">
        <v>7.0000000000000007E-2</v>
      </c>
      <c r="JM176">
        <v>7.0000000000000007E-2</v>
      </c>
      <c r="JN176">
        <v>7.0000000000000007E-2</v>
      </c>
      <c r="JO176">
        <v>7.0000000000000007E-2</v>
      </c>
      <c r="JP176">
        <v>7.0000000000000007E-2</v>
      </c>
      <c r="JQ176">
        <v>7.0000000000000007E-2</v>
      </c>
      <c r="JR176">
        <v>2.2200000000000002</v>
      </c>
      <c r="JS176">
        <v>1.44</v>
      </c>
      <c r="JT176">
        <v>1.51</v>
      </c>
      <c r="JU176">
        <v>2.73</v>
      </c>
      <c r="JV176">
        <v>1.9</v>
      </c>
    </row>
    <row r="177" spans="1:282" x14ac:dyDescent="0.25">
      <c r="A177">
        <v>609741</v>
      </c>
      <c r="B177" t="s">
        <v>2292</v>
      </c>
      <c r="C177" t="s">
        <v>2291</v>
      </c>
      <c r="D177" t="s">
        <v>4120</v>
      </c>
      <c r="E177" t="s">
        <v>4121</v>
      </c>
      <c r="F177" t="s">
        <v>2293</v>
      </c>
      <c r="G177" t="s">
        <v>2294</v>
      </c>
      <c r="H177" t="s">
        <v>4122</v>
      </c>
      <c r="I177" t="s">
        <v>4123</v>
      </c>
      <c r="J177" t="s">
        <v>4124</v>
      </c>
      <c r="K177" t="s">
        <v>4125</v>
      </c>
      <c r="L177" t="s">
        <v>546</v>
      </c>
      <c r="M177" t="s">
        <v>3399</v>
      </c>
      <c r="N177" t="s">
        <v>3937</v>
      </c>
      <c r="O177" t="s">
        <v>535</v>
      </c>
      <c r="P177">
        <v>1599</v>
      </c>
      <c r="Q177" t="s">
        <v>530</v>
      </c>
      <c r="R177" t="s">
        <v>540</v>
      </c>
      <c r="S177" t="s">
        <v>540</v>
      </c>
      <c r="T177">
        <v>44</v>
      </c>
      <c r="U177">
        <v>1670</v>
      </c>
      <c r="V177" t="s">
        <v>651</v>
      </c>
      <c r="W177">
        <v>478</v>
      </c>
      <c r="X177">
        <v>1566</v>
      </c>
      <c r="Y177">
        <v>31</v>
      </c>
      <c r="Z177" s="5" t="s">
        <v>608</v>
      </c>
      <c r="AA177" t="s">
        <v>535</v>
      </c>
      <c r="AB177" t="s">
        <v>555</v>
      </c>
      <c r="AC177" t="s">
        <v>555</v>
      </c>
      <c r="AD177" t="s">
        <v>555</v>
      </c>
      <c r="AE177">
        <v>25.6</v>
      </c>
      <c r="AF177">
        <v>28.4</v>
      </c>
      <c r="AG177">
        <v>38.9</v>
      </c>
      <c r="AH177">
        <v>3.1</v>
      </c>
      <c r="AI177" t="s">
        <v>3410</v>
      </c>
      <c r="AJ177">
        <v>366</v>
      </c>
      <c r="AK177">
        <v>15</v>
      </c>
      <c r="AL177">
        <v>14</v>
      </c>
      <c r="AM177">
        <v>4</v>
      </c>
      <c r="AN177">
        <v>330</v>
      </c>
      <c r="AQ177">
        <v>3</v>
      </c>
      <c r="AR177">
        <v>6</v>
      </c>
      <c r="AS177">
        <v>366</v>
      </c>
      <c r="AT177">
        <v>0.04</v>
      </c>
      <c r="AU177">
        <v>0.04</v>
      </c>
      <c r="AV177">
        <v>0.05</v>
      </c>
      <c r="AW177">
        <v>0.08</v>
      </c>
      <c r="AX177">
        <v>0.09</v>
      </c>
      <c r="AY177">
        <v>0.14000000000000001</v>
      </c>
      <c r="AZ177">
        <v>0.14000000000000001</v>
      </c>
      <c r="BA177">
        <v>9.6000000000000002E-2</v>
      </c>
      <c r="BB177">
        <v>0.12</v>
      </c>
      <c r="BC177">
        <v>0.21</v>
      </c>
      <c r="BD177">
        <v>0.2</v>
      </c>
      <c r="BE177">
        <v>0.28000000000000003</v>
      </c>
      <c r="BF177">
        <v>0.47</v>
      </c>
      <c r="BG177">
        <v>0.46</v>
      </c>
      <c r="BH177">
        <v>0.46</v>
      </c>
      <c r="BI177">
        <v>0.35</v>
      </c>
      <c r="BJ177">
        <v>0.41</v>
      </c>
      <c r="BK177">
        <v>0.31</v>
      </c>
      <c r="BL177">
        <v>0</v>
      </c>
      <c r="BM177">
        <v>0</v>
      </c>
      <c r="BN177">
        <v>0.02</v>
      </c>
      <c r="BO177">
        <v>0.01</v>
      </c>
      <c r="BP177">
        <v>0.02</v>
      </c>
      <c r="BQ177">
        <v>0.02</v>
      </c>
      <c r="BR177">
        <v>0.35</v>
      </c>
      <c r="BS177">
        <v>0.41</v>
      </c>
      <c r="BT177">
        <v>0.35</v>
      </c>
      <c r="BU177">
        <v>0.34</v>
      </c>
      <c r="BV177">
        <v>0.28000000000000003</v>
      </c>
      <c r="BW177">
        <v>0.25</v>
      </c>
      <c r="BX177">
        <v>3.14</v>
      </c>
      <c r="BY177">
        <v>3.24</v>
      </c>
      <c r="BZ177">
        <v>3.14</v>
      </c>
      <c r="CA177">
        <v>2.96</v>
      </c>
      <c r="CB177">
        <v>2.9</v>
      </c>
      <c r="CC177">
        <v>2.68</v>
      </c>
      <c r="CD177">
        <v>1.4E-2</v>
      </c>
      <c r="CE177">
        <v>1.0999999999999999E-2</v>
      </c>
      <c r="CF177">
        <v>1.9E-2</v>
      </c>
      <c r="CG177">
        <v>3.3000000000000002E-2</v>
      </c>
      <c r="CH177">
        <v>1.9E-2</v>
      </c>
      <c r="CI177">
        <v>0.01</v>
      </c>
      <c r="CJ177">
        <v>0.12</v>
      </c>
      <c r="CK177">
        <v>0.21</v>
      </c>
      <c r="CL177">
        <v>0.15</v>
      </c>
      <c r="CM177">
        <v>0.04</v>
      </c>
      <c r="CN177">
        <v>0.05</v>
      </c>
      <c r="CO177">
        <v>0.1</v>
      </c>
      <c r="CP177">
        <v>0.12</v>
      </c>
      <c r="CQ177">
        <v>0.09</v>
      </c>
      <c r="CR177">
        <v>7.0000000000000007E-2</v>
      </c>
      <c r="CS177">
        <v>0.18</v>
      </c>
      <c r="CT177">
        <v>0.16</v>
      </c>
      <c r="CU177">
        <v>0.15</v>
      </c>
      <c r="CV177">
        <v>3.44</v>
      </c>
      <c r="CW177">
        <v>3.38</v>
      </c>
      <c r="CX177">
        <v>3.31</v>
      </c>
      <c r="CY177">
        <v>3.24</v>
      </c>
      <c r="CZ177">
        <v>3.28</v>
      </c>
      <c r="DA177">
        <v>3.33</v>
      </c>
      <c r="DB177">
        <v>2.89</v>
      </c>
      <c r="DC177">
        <v>2.69</v>
      </c>
      <c r="DD177">
        <v>2.87</v>
      </c>
      <c r="DE177">
        <v>0.42</v>
      </c>
      <c r="DF177">
        <v>0.47</v>
      </c>
      <c r="DG177">
        <v>0.43</v>
      </c>
      <c r="DH177">
        <v>0.42</v>
      </c>
      <c r="DI177">
        <v>0.47</v>
      </c>
      <c r="DJ177">
        <v>0.47</v>
      </c>
      <c r="DK177">
        <v>0.37</v>
      </c>
      <c r="DL177">
        <v>0.33</v>
      </c>
      <c r="DM177">
        <v>0.33</v>
      </c>
      <c r="DN177">
        <v>0.01</v>
      </c>
      <c r="DO177">
        <v>0.01</v>
      </c>
      <c r="DP177">
        <v>0.01</v>
      </c>
      <c r="DQ177">
        <v>0</v>
      </c>
      <c r="DR177">
        <v>0.01</v>
      </c>
      <c r="DS177">
        <v>0.02</v>
      </c>
      <c r="DT177">
        <v>0.01</v>
      </c>
      <c r="DU177">
        <v>0.01</v>
      </c>
      <c r="DV177">
        <v>0.04</v>
      </c>
      <c r="DW177">
        <v>0.51</v>
      </c>
      <c r="DX177">
        <v>0.46</v>
      </c>
      <c r="DY177">
        <v>0.44</v>
      </c>
      <c r="DZ177">
        <v>0.42</v>
      </c>
      <c r="EA177">
        <v>0.41</v>
      </c>
      <c r="EB177">
        <v>0.43</v>
      </c>
      <c r="EC177">
        <v>0.31</v>
      </c>
      <c r="ED177">
        <v>0.28000000000000003</v>
      </c>
      <c r="EE177">
        <v>0.33</v>
      </c>
      <c r="EF177">
        <v>0.28999999999999998</v>
      </c>
      <c r="EG177">
        <v>0.02</v>
      </c>
      <c r="EH177">
        <v>0.03</v>
      </c>
      <c r="EI177">
        <v>0.02</v>
      </c>
      <c r="EJ177">
        <v>0.02</v>
      </c>
      <c r="EK177">
        <v>0.04</v>
      </c>
      <c r="EL177">
        <v>7.0000000000000007E-2</v>
      </c>
      <c r="EM177">
        <v>0.02</v>
      </c>
      <c r="EN177">
        <v>0.04</v>
      </c>
      <c r="EO177">
        <v>0.23</v>
      </c>
      <c r="EP177">
        <v>0.14000000000000001</v>
      </c>
      <c r="EQ177">
        <v>9.8000000000000004E-2</v>
      </c>
      <c r="ER177">
        <v>0.12</v>
      </c>
      <c r="ES177">
        <v>6.8000000000000005E-2</v>
      </c>
      <c r="ET177">
        <v>0.13</v>
      </c>
      <c r="EU177">
        <v>0.14000000000000001</v>
      </c>
      <c r="EV177">
        <v>0.1</v>
      </c>
      <c r="EW177">
        <v>0.12</v>
      </c>
      <c r="EX177">
        <v>0.246</v>
      </c>
      <c r="EY177">
        <v>0.49</v>
      </c>
      <c r="EZ177">
        <v>0.49</v>
      </c>
      <c r="FA177">
        <v>0.46</v>
      </c>
      <c r="FB177">
        <v>0.48</v>
      </c>
      <c r="FC177">
        <v>0.44</v>
      </c>
      <c r="FD177">
        <v>0.37</v>
      </c>
      <c r="FE177">
        <v>0.49</v>
      </c>
      <c r="FF177">
        <v>0.46</v>
      </c>
      <c r="FG177">
        <v>0.12</v>
      </c>
      <c r="FH177">
        <v>0.27</v>
      </c>
      <c r="FI177">
        <v>0.3</v>
      </c>
      <c r="FJ177">
        <v>0.31</v>
      </c>
      <c r="FK177">
        <v>0.35</v>
      </c>
      <c r="FL177">
        <v>0.28999999999999998</v>
      </c>
      <c r="FM177">
        <v>0.3</v>
      </c>
      <c r="FN177">
        <v>0.28999999999999998</v>
      </c>
      <c r="FO177">
        <v>0.28999999999999998</v>
      </c>
      <c r="FP177">
        <v>0.11</v>
      </c>
      <c r="FQ177">
        <v>7.0000000000000007E-2</v>
      </c>
      <c r="FR177">
        <v>0.08</v>
      </c>
      <c r="FS177">
        <v>0.08</v>
      </c>
      <c r="FT177">
        <v>0.09</v>
      </c>
      <c r="FU177">
        <v>0.1</v>
      </c>
      <c r="FV177">
        <v>0.11</v>
      </c>
      <c r="FW177">
        <v>0.1</v>
      </c>
      <c r="FX177">
        <v>0.1</v>
      </c>
      <c r="FY177">
        <v>2.2200000000000002</v>
      </c>
      <c r="FZ177">
        <v>3.09</v>
      </c>
      <c r="GA177">
        <v>3.16</v>
      </c>
      <c r="GB177">
        <v>3.17</v>
      </c>
      <c r="GC177">
        <v>3.28</v>
      </c>
      <c r="GD177">
        <v>3.09</v>
      </c>
      <c r="GE177">
        <v>3.03</v>
      </c>
      <c r="GF177">
        <v>3.18</v>
      </c>
      <c r="GG177">
        <v>3.1</v>
      </c>
      <c r="GH177">
        <v>7.71</v>
      </c>
      <c r="GI177">
        <v>0.02</v>
      </c>
      <c r="GJ177">
        <v>2.1999999999999999E-2</v>
      </c>
      <c r="GK177">
        <v>1.6E-2</v>
      </c>
      <c r="GL177">
        <v>0.01</v>
      </c>
      <c r="GM177">
        <v>0.08</v>
      </c>
      <c r="GN177">
        <v>0.08</v>
      </c>
      <c r="GO177">
        <v>0.09</v>
      </c>
      <c r="GP177">
        <v>0.16</v>
      </c>
      <c r="GQ177">
        <v>0.14000000000000001</v>
      </c>
      <c r="GR177">
        <v>0.23</v>
      </c>
      <c r="GS177">
        <v>0.15</v>
      </c>
      <c r="GT177">
        <v>0.36</v>
      </c>
      <c r="GU177">
        <v>0.33</v>
      </c>
      <c r="GV177">
        <v>0.23</v>
      </c>
      <c r="GW177">
        <v>0.2</v>
      </c>
      <c r="GX177">
        <v>0.19700000000000001</v>
      </c>
      <c r="GY177">
        <v>0.23</v>
      </c>
      <c r="GZ177">
        <v>0.112</v>
      </c>
      <c r="HA177">
        <v>0.107</v>
      </c>
      <c r="HB177">
        <v>0.18</v>
      </c>
      <c r="HC177">
        <v>0.11</v>
      </c>
      <c r="HD177">
        <v>0.08</v>
      </c>
      <c r="HE177">
        <v>0.16</v>
      </c>
      <c r="HF177">
        <v>0.23</v>
      </c>
      <c r="HG177">
        <v>0.28000000000000003</v>
      </c>
      <c r="HH177">
        <v>0.2</v>
      </c>
      <c r="HI177">
        <v>0.02</v>
      </c>
      <c r="HJ177">
        <v>0.01</v>
      </c>
      <c r="HK177">
        <v>0.02</v>
      </c>
      <c r="HL177">
        <v>0.02</v>
      </c>
      <c r="HM177">
        <v>0.13</v>
      </c>
      <c r="HN177">
        <v>0.05</v>
      </c>
      <c r="HO177">
        <v>0.43</v>
      </c>
      <c r="HP177">
        <v>0.4</v>
      </c>
      <c r="HQ177">
        <v>0.42</v>
      </c>
      <c r="HR177">
        <v>0.39</v>
      </c>
      <c r="HS177">
        <v>0.4</v>
      </c>
      <c r="HT177">
        <v>0.45</v>
      </c>
      <c r="HU177">
        <v>0.28000000000000003</v>
      </c>
      <c r="HV177">
        <v>0.3</v>
      </c>
      <c r="HW177">
        <v>0.31</v>
      </c>
      <c r="HX177">
        <v>0.31</v>
      </c>
      <c r="HY177">
        <v>0.23</v>
      </c>
      <c r="HZ177">
        <v>0.27</v>
      </c>
      <c r="IA177">
        <v>0.15</v>
      </c>
      <c r="IB177">
        <v>0.15</v>
      </c>
      <c r="IC177">
        <v>0.11</v>
      </c>
      <c r="ID177">
        <v>0.12</v>
      </c>
      <c r="IE177">
        <v>0.11</v>
      </c>
      <c r="IF177">
        <v>9.2999999999999999E-2</v>
      </c>
      <c r="IG177">
        <v>1.6E-2</v>
      </c>
      <c r="IH177">
        <v>0.02</v>
      </c>
      <c r="II177">
        <v>0.02</v>
      </c>
      <c r="IJ177">
        <v>0.02</v>
      </c>
      <c r="IK177">
        <v>1.6E-2</v>
      </c>
      <c r="IL177">
        <v>1.9E-2</v>
      </c>
      <c r="IM177">
        <v>0.11</v>
      </c>
      <c r="IN177">
        <v>0.12</v>
      </c>
      <c r="IO177">
        <v>0.12</v>
      </c>
      <c r="IP177">
        <v>0.13</v>
      </c>
      <c r="IQ177">
        <v>0.12</v>
      </c>
      <c r="IR177">
        <v>0.12</v>
      </c>
      <c r="IS177">
        <v>0.17</v>
      </c>
      <c r="IT177">
        <v>0.55000000000000004</v>
      </c>
      <c r="IU177">
        <v>0.45</v>
      </c>
      <c r="IV177">
        <v>0.04</v>
      </c>
      <c r="IW177">
        <v>0.3</v>
      </c>
      <c r="IX177">
        <v>0.43</v>
      </c>
      <c r="IY177">
        <v>0.18</v>
      </c>
      <c r="IZ177">
        <v>0.25</v>
      </c>
      <c r="JA177">
        <v>0.33</v>
      </c>
      <c r="JB177">
        <v>0.36</v>
      </c>
      <c r="JC177">
        <v>0.21</v>
      </c>
      <c r="JD177">
        <v>0.09</v>
      </c>
      <c r="JE177">
        <v>0.1</v>
      </c>
      <c r="JF177">
        <v>0.28999999999999998</v>
      </c>
      <c r="JG177">
        <v>0.13</v>
      </c>
      <c r="JH177">
        <v>7.0000000000000007E-2</v>
      </c>
      <c r="JI177">
        <v>0.05</v>
      </c>
      <c r="JJ177">
        <v>7.0000000000000007E-2</v>
      </c>
      <c r="JK177">
        <v>0.22</v>
      </c>
      <c r="JL177">
        <v>0.09</v>
      </c>
      <c r="JM177">
        <v>0.12</v>
      </c>
      <c r="JN177">
        <v>0.13</v>
      </c>
      <c r="JO177">
        <v>0.13</v>
      </c>
      <c r="JP177">
        <v>0.13</v>
      </c>
      <c r="JQ177">
        <v>0.13</v>
      </c>
      <c r="JR177">
        <v>2.2000000000000002</v>
      </c>
      <c r="JS177">
        <v>1.58</v>
      </c>
      <c r="JT177">
        <v>1.76</v>
      </c>
      <c r="JU177">
        <v>2.78</v>
      </c>
      <c r="JV177">
        <v>2.02</v>
      </c>
    </row>
    <row r="178" spans="1:282" x14ac:dyDescent="0.25">
      <c r="A178">
        <v>609743</v>
      </c>
      <c r="B178" t="s">
        <v>2296</v>
      </c>
      <c r="C178" t="s">
        <v>2295</v>
      </c>
      <c r="D178" t="s">
        <v>4049</v>
      </c>
      <c r="E178" t="s">
        <v>4050</v>
      </c>
      <c r="F178" t="s">
        <v>2247</v>
      </c>
      <c r="G178" t="s">
        <v>2248</v>
      </c>
      <c r="H178" t="s">
        <v>2249</v>
      </c>
      <c r="I178" t="s">
        <v>4051</v>
      </c>
      <c r="J178" t="s">
        <v>10</v>
      </c>
      <c r="K178" t="s">
        <v>10</v>
      </c>
      <c r="L178" t="s">
        <v>546</v>
      </c>
      <c r="M178" t="s">
        <v>3399</v>
      </c>
      <c r="N178" t="s">
        <v>3874</v>
      </c>
      <c r="O178" t="s">
        <v>535</v>
      </c>
      <c r="P178">
        <v>27</v>
      </c>
      <c r="Q178" t="s">
        <v>537</v>
      </c>
      <c r="R178" t="s">
        <v>536</v>
      </c>
      <c r="S178" t="s">
        <v>694</v>
      </c>
      <c r="T178">
        <v>40</v>
      </c>
      <c r="U178">
        <v>7960</v>
      </c>
      <c r="V178" t="s">
        <v>655</v>
      </c>
      <c r="Z178" s="5" t="s">
        <v>10</v>
      </c>
      <c r="AA178" t="s">
        <v>10</v>
      </c>
      <c r="AB178" t="s">
        <v>10</v>
      </c>
      <c r="AC178" t="s">
        <v>10</v>
      </c>
      <c r="AD178" t="s">
        <v>10</v>
      </c>
      <c r="AI178" t="s">
        <v>10</v>
      </c>
    </row>
    <row r="179" spans="1:282" x14ac:dyDescent="0.25">
      <c r="A179">
        <v>609744</v>
      </c>
      <c r="B179" t="s">
        <v>219</v>
      </c>
      <c r="C179" t="s">
        <v>705</v>
      </c>
      <c r="D179" t="s">
        <v>4126</v>
      </c>
      <c r="E179" t="s">
        <v>4127</v>
      </c>
      <c r="F179" t="s">
        <v>706</v>
      </c>
      <c r="G179" t="s">
        <v>707</v>
      </c>
      <c r="H179" t="s">
        <v>708</v>
      </c>
      <c r="I179" t="s">
        <v>4128</v>
      </c>
      <c r="J179" t="s">
        <v>4129</v>
      </c>
      <c r="K179" t="s">
        <v>4130</v>
      </c>
      <c r="L179" t="s">
        <v>546</v>
      </c>
      <c r="M179" t="s">
        <v>4131</v>
      </c>
      <c r="N179" t="s">
        <v>4132</v>
      </c>
      <c r="O179" t="s">
        <v>535</v>
      </c>
      <c r="P179">
        <v>288</v>
      </c>
      <c r="Q179" t="s">
        <v>541</v>
      </c>
      <c r="R179" t="s">
        <v>3417</v>
      </c>
      <c r="S179" t="s">
        <v>6521</v>
      </c>
      <c r="T179">
        <v>31</v>
      </c>
      <c r="U179">
        <v>1690</v>
      </c>
      <c r="V179" t="s">
        <v>651</v>
      </c>
      <c r="W179">
        <v>173</v>
      </c>
      <c r="X179">
        <v>284</v>
      </c>
      <c r="Y179">
        <v>61</v>
      </c>
      <c r="Z179" s="5" t="s">
        <v>587</v>
      </c>
      <c r="AA179" t="s">
        <v>535</v>
      </c>
      <c r="AB179" t="s">
        <v>534</v>
      </c>
      <c r="AC179" t="s">
        <v>534</v>
      </c>
      <c r="AD179" t="s">
        <v>533</v>
      </c>
      <c r="AE179">
        <v>82.2</v>
      </c>
      <c r="AF179">
        <v>94.7</v>
      </c>
      <c r="AG179">
        <v>75.7</v>
      </c>
      <c r="AH179">
        <v>6.1</v>
      </c>
      <c r="AI179" t="s">
        <v>3410</v>
      </c>
      <c r="AJ179">
        <v>149</v>
      </c>
      <c r="AK179">
        <v>28</v>
      </c>
      <c r="AL179">
        <v>31</v>
      </c>
      <c r="AM179">
        <v>11</v>
      </c>
      <c r="AN179">
        <v>79</v>
      </c>
      <c r="AO179">
        <v>1</v>
      </c>
      <c r="AQ179">
        <v>4</v>
      </c>
      <c r="AR179">
        <v>4</v>
      </c>
      <c r="AS179">
        <v>149</v>
      </c>
      <c r="AT179">
        <v>0.01</v>
      </c>
      <c r="AU179">
        <v>0</v>
      </c>
      <c r="AV179">
        <v>0.01</v>
      </c>
      <c r="AW179">
        <v>0</v>
      </c>
      <c r="AX179">
        <v>0.01</v>
      </c>
      <c r="AY179">
        <v>0.05</v>
      </c>
      <c r="AZ179">
        <v>0.01</v>
      </c>
      <c r="BA179">
        <v>0.02</v>
      </c>
      <c r="BB179">
        <v>0.03</v>
      </c>
      <c r="BC179">
        <v>0.01</v>
      </c>
      <c r="BD179">
        <v>0.03</v>
      </c>
      <c r="BE179">
        <v>0.11</v>
      </c>
      <c r="BF179">
        <v>0.26</v>
      </c>
      <c r="BG179">
        <v>0.19</v>
      </c>
      <c r="BH179">
        <v>0.28000000000000003</v>
      </c>
      <c r="BI179">
        <v>0.13</v>
      </c>
      <c r="BJ179">
        <v>0.36</v>
      </c>
      <c r="BK179">
        <v>0.33</v>
      </c>
      <c r="BL179">
        <v>0</v>
      </c>
      <c r="BM179">
        <v>0.01</v>
      </c>
      <c r="BN179">
        <v>0.01</v>
      </c>
      <c r="BO179">
        <v>0.01</v>
      </c>
      <c r="BP179">
        <v>0.01</v>
      </c>
      <c r="BQ179">
        <v>0.03</v>
      </c>
      <c r="BR179">
        <v>0.71</v>
      </c>
      <c r="BS179">
        <v>0.79</v>
      </c>
      <c r="BT179">
        <v>0.68</v>
      </c>
      <c r="BU179">
        <v>0.85</v>
      </c>
      <c r="BV179">
        <v>0.59</v>
      </c>
      <c r="BW179">
        <v>0.48</v>
      </c>
      <c r="BX179">
        <v>3.67</v>
      </c>
      <c r="BY179">
        <v>3.77</v>
      </c>
      <c r="BZ179">
        <v>3.65</v>
      </c>
      <c r="CA179">
        <v>3.86</v>
      </c>
      <c r="CB179">
        <v>3.55</v>
      </c>
      <c r="CC179">
        <v>3.28</v>
      </c>
      <c r="CD179">
        <v>0</v>
      </c>
      <c r="CE179">
        <v>0</v>
      </c>
      <c r="CF179">
        <v>7.0000000000000001E-3</v>
      </c>
      <c r="CG179">
        <v>0</v>
      </c>
      <c r="CH179">
        <v>0</v>
      </c>
      <c r="CI179">
        <v>0</v>
      </c>
      <c r="CJ179">
        <v>0.01</v>
      </c>
      <c r="CK179">
        <v>0.02</v>
      </c>
      <c r="CL179">
        <v>0.01</v>
      </c>
      <c r="CM179">
        <v>0.01</v>
      </c>
      <c r="CN179">
        <v>0</v>
      </c>
      <c r="CO179">
        <v>0</v>
      </c>
      <c r="CP179">
        <v>0.01</v>
      </c>
      <c r="CQ179">
        <v>0.02</v>
      </c>
      <c r="CR179">
        <v>0.02</v>
      </c>
      <c r="CS179">
        <v>0.03</v>
      </c>
      <c r="CT179">
        <v>0.03</v>
      </c>
      <c r="CU179">
        <v>0.03</v>
      </c>
      <c r="CV179">
        <v>3.84</v>
      </c>
      <c r="CW179">
        <v>3.84</v>
      </c>
      <c r="CX179">
        <v>3.85</v>
      </c>
      <c r="CY179">
        <v>3.82</v>
      </c>
      <c r="CZ179">
        <v>3.78</v>
      </c>
      <c r="DA179">
        <v>3.71</v>
      </c>
      <c r="DB179">
        <v>3.64</v>
      </c>
      <c r="DC179">
        <v>3.61</v>
      </c>
      <c r="DD179">
        <v>3.68</v>
      </c>
      <c r="DE179">
        <v>0.13</v>
      </c>
      <c r="DF179">
        <v>0.15</v>
      </c>
      <c r="DG179">
        <v>0.13</v>
      </c>
      <c r="DH179">
        <v>0.17</v>
      </c>
      <c r="DI179">
        <v>0.18</v>
      </c>
      <c r="DJ179">
        <v>0.25</v>
      </c>
      <c r="DK179">
        <v>0.26</v>
      </c>
      <c r="DL179">
        <v>0.26</v>
      </c>
      <c r="DM179">
        <v>0.22</v>
      </c>
      <c r="DN179">
        <v>0.02</v>
      </c>
      <c r="DO179">
        <v>0.01</v>
      </c>
      <c r="DP179">
        <v>0.01</v>
      </c>
      <c r="DQ179">
        <v>0.01</v>
      </c>
      <c r="DR179">
        <v>0.01</v>
      </c>
      <c r="DS179">
        <v>0.01</v>
      </c>
      <c r="DT179">
        <v>0.03</v>
      </c>
      <c r="DU179">
        <v>0.01</v>
      </c>
      <c r="DV179">
        <v>0.01</v>
      </c>
      <c r="DW179">
        <v>0.83</v>
      </c>
      <c r="DX179">
        <v>0.84</v>
      </c>
      <c r="DY179">
        <v>0.85</v>
      </c>
      <c r="DZ179">
        <v>0.82</v>
      </c>
      <c r="EA179">
        <v>0.79</v>
      </c>
      <c r="EB179">
        <v>0.72</v>
      </c>
      <c r="EC179">
        <v>0.68</v>
      </c>
      <c r="ED179">
        <v>0.68</v>
      </c>
      <c r="EE179">
        <v>0.72</v>
      </c>
      <c r="EF179">
        <v>0.57999999999999996</v>
      </c>
      <c r="EG179">
        <v>0.01</v>
      </c>
      <c r="EH179">
        <v>0.01</v>
      </c>
      <c r="EI179">
        <v>0</v>
      </c>
      <c r="EJ179">
        <v>0</v>
      </c>
      <c r="EK179">
        <v>0.01</v>
      </c>
      <c r="EL179">
        <v>0.01</v>
      </c>
      <c r="EM179">
        <v>0</v>
      </c>
      <c r="EN179">
        <v>0.01</v>
      </c>
      <c r="EO179">
        <v>0.15</v>
      </c>
      <c r="EP179">
        <v>0.01</v>
      </c>
      <c r="EQ179">
        <v>7.0000000000000001E-3</v>
      </c>
      <c r="ER179">
        <v>0.01</v>
      </c>
      <c r="ES179">
        <v>7.0000000000000001E-3</v>
      </c>
      <c r="ET179">
        <v>0.02</v>
      </c>
      <c r="EU179">
        <v>0.03</v>
      </c>
      <c r="EV179">
        <v>0.02</v>
      </c>
      <c r="EW179">
        <v>0</v>
      </c>
      <c r="EX179">
        <v>9.4E-2</v>
      </c>
      <c r="EY179">
        <v>0.21</v>
      </c>
      <c r="EZ179">
        <v>0.15</v>
      </c>
      <c r="FA179">
        <v>0.16</v>
      </c>
      <c r="FB179">
        <v>0.12</v>
      </c>
      <c r="FC179">
        <v>0.19</v>
      </c>
      <c r="FD179">
        <v>0.28999999999999998</v>
      </c>
      <c r="FE179">
        <v>0.22</v>
      </c>
      <c r="FF179">
        <v>0.25</v>
      </c>
      <c r="FG179">
        <v>0.1</v>
      </c>
      <c r="FH179">
        <v>0.75</v>
      </c>
      <c r="FI179">
        <v>0.81</v>
      </c>
      <c r="FJ179">
        <v>0.81</v>
      </c>
      <c r="FK179">
        <v>0.85</v>
      </c>
      <c r="FL179">
        <v>0.74</v>
      </c>
      <c r="FM179">
        <v>0.64</v>
      </c>
      <c r="FN179">
        <v>0.72</v>
      </c>
      <c r="FO179">
        <v>0.7</v>
      </c>
      <c r="FP179">
        <v>7.0000000000000007E-2</v>
      </c>
      <c r="FQ179">
        <v>0.02</v>
      </c>
      <c r="FR179">
        <v>0.03</v>
      </c>
      <c r="FS179">
        <v>0.02</v>
      </c>
      <c r="FT179">
        <v>0.03</v>
      </c>
      <c r="FU179">
        <v>0.04</v>
      </c>
      <c r="FV179">
        <v>0.03</v>
      </c>
      <c r="FW179">
        <v>0.03</v>
      </c>
      <c r="FX179">
        <v>0.04</v>
      </c>
      <c r="FY179">
        <v>1.69</v>
      </c>
      <c r="FZ179">
        <v>3.73</v>
      </c>
      <c r="GA179">
        <v>3.81</v>
      </c>
      <c r="GB179">
        <v>3.82</v>
      </c>
      <c r="GC179">
        <v>3.86</v>
      </c>
      <c r="GD179">
        <v>3.73</v>
      </c>
      <c r="GE179">
        <v>3.61</v>
      </c>
      <c r="GF179">
        <v>3.73</v>
      </c>
      <c r="GG179">
        <v>3.72</v>
      </c>
      <c r="GH179">
        <v>9.35</v>
      </c>
      <c r="GI179">
        <v>0</v>
      </c>
      <c r="GJ179">
        <v>0</v>
      </c>
      <c r="GK179">
        <v>7.0000000000000001E-3</v>
      </c>
      <c r="GL179">
        <v>0.01</v>
      </c>
      <c r="GM179">
        <v>0.03</v>
      </c>
      <c r="GN179">
        <v>0.01</v>
      </c>
      <c r="GO179">
        <v>0.01</v>
      </c>
      <c r="GP179">
        <v>0.08</v>
      </c>
      <c r="GQ179">
        <v>0.15</v>
      </c>
      <c r="GR179">
        <v>0.64</v>
      </c>
      <c r="GS179">
        <v>7.0000000000000007E-2</v>
      </c>
      <c r="GT179">
        <v>0.37</v>
      </c>
      <c r="GU179">
        <v>0.32</v>
      </c>
      <c r="GV179">
        <v>0.21</v>
      </c>
      <c r="GW179">
        <v>0.18</v>
      </c>
      <c r="GX179">
        <v>0.18099999999999999</v>
      </c>
      <c r="GY179">
        <v>0.17</v>
      </c>
      <c r="GZ179">
        <v>0.107</v>
      </c>
      <c r="HA179">
        <v>0.114</v>
      </c>
      <c r="HB179">
        <v>0.23</v>
      </c>
      <c r="HC179">
        <v>0.17</v>
      </c>
      <c r="HD179">
        <v>0.21</v>
      </c>
      <c r="HE179">
        <v>0.26</v>
      </c>
      <c r="HF179">
        <v>0.17</v>
      </c>
      <c r="HG179">
        <v>0.17</v>
      </c>
      <c r="HH179">
        <v>0.13</v>
      </c>
      <c r="HI179">
        <v>0.01</v>
      </c>
      <c r="HJ179">
        <v>0</v>
      </c>
      <c r="HK179">
        <v>0.01</v>
      </c>
      <c r="HL179">
        <v>0</v>
      </c>
      <c r="HM179">
        <v>0.03</v>
      </c>
      <c r="HN179">
        <v>0</v>
      </c>
      <c r="HO179">
        <v>0.28999999999999998</v>
      </c>
      <c r="HP179">
        <v>0.28000000000000003</v>
      </c>
      <c r="HQ179">
        <v>0.27</v>
      </c>
      <c r="HR179">
        <v>0.28000000000000003</v>
      </c>
      <c r="HS179">
        <v>0.3</v>
      </c>
      <c r="HT179">
        <v>0.25</v>
      </c>
      <c r="HU179">
        <v>0.62</v>
      </c>
      <c r="HV179">
        <v>0.44</v>
      </c>
      <c r="HW179">
        <v>0.39</v>
      </c>
      <c r="HX179">
        <v>0.57999999999999996</v>
      </c>
      <c r="HY179">
        <v>0.46</v>
      </c>
      <c r="HZ179">
        <v>0.6</v>
      </c>
      <c r="IA179">
        <v>0.02</v>
      </c>
      <c r="IB179">
        <v>0.18</v>
      </c>
      <c r="IC179">
        <v>0.2</v>
      </c>
      <c r="ID179">
        <v>0.05</v>
      </c>
      <c r="IE179">
        <v>0.12</v>
      </c>
      <c r="IF179">
        <v>0.06</v>
      </c>
      <c r="IG179">
        <v>0.02</v>
      </c>
      <c r="IH179">
        <v>0.04</v>
      </c>
      <c r="II179">
        <v>7.0000000000000007E-2</v>
      </c>
      <c r="IJ179">
        <v>0.03</v>
      </c>
      <c r="IK179">
        <v>3.4000000000000002E-2</v>
      </c>
      <c r="IL179">
        <v>2.7E-2</v>
      </c>
      <c r="IM179">
        <v>0.05</v>
      </c>
      <c r="IN179">
        <v>0.06</v>
      </c>
      <c r="IO179">
        <v>0.06</v>
      </c>
      <c r="IP179">
        <v>0.06</v>
      </c>
      <c r="IQ179">
        <v>0.05</v>
      </c>
      <c r="IR179">
        <v>0.06</v>
      </c>
      <c r="IS179">
        <v>0.01</v>
      </c>
      <c r="IT179">
        <v>0.61</v>
      </c>
      <c r="IU179">
        <v>0.23</v>
      </c>
      <c r="IV179">
        <v>0.03</v>
      </c>
      <c r="IW179">
        <v>0.12</v>
      </c>
      <c r="IX179">
        <v>0.19</v>
      </c>
      <c r="IY179">
        <v>0.26</v>
      </c>
      <c r="IZ179">
        <v>0.42</v>
      </c>
      <c r="JA179">
        <v>0.22</v>
      </c>
      <c r="JB179">
        <v>0.39</v>
      </c>
      <c r="JC179">
        <v>0.36</v>
      </c>
      <c r="JD179">
        <v>0.03</v>
      </c>
      <c r="JE179">
        <v>0.16</v>
      </c>
      <c r="JF179">
        <v>0.34</v>
      </c>
      <c r="JG179">
        <v>0.26</v>
      </c>
      <c r="JH179">
        <v>0.38</v>
      </c>
      <c r="JI179">
        <v>0.05</v>
      </c>
      <c r="JJ179">
        <v>0.11</v>
      </c>
      <c r="JK179">
        <v>0.35</v>
      </c>
      <c r="JL179">
        <v>0.17</v>
      </c>
      <c r="JM179">
        <v>0.05</v>
      </c>
      <c r="JN179">
        <v>0.05</v>
      </c>
      <c r="JO179">
        <v>0.08</v>
      </c>
      <c r="JP179">
        <v>0.06</v>
      </c>
      <c r="JQ179">
        <v>0.06</v>
      </c>
      <c r="JR179">
        <v>3.18</v>
      </c>
      <c r="JS179">
        <v>1.48</v>
      </c>
      <c r="JT179">
        <v>2.16</v>
      </c>
      <c r="JU179">
        <v>3.08</v>
      </c>
      <c r="JV179">
        <v>2.5099999999999998</v>
      </c>
    </row>
    <row r="180" spans="1:282" x14ac:dyDescent="0.25">
      <c r="A180">
        <v>609745</v>
      </c>
      <c r="B180" t="s">
        <v>271</v>
      </c>
      <c r="C180" t="s">
        <v>709</v>
      </c>
      <c r="D180" t="s">
        <v>4133</v>
      </c>
      <c r="E180" t="s">
        <v>4134</v>
      </c>
      <c r="F180" t="s">
        <v>710</v>
      </c>
      <c r="G180" t="s">
        <v>711</v>
      </c>
      <c r="H180" t="s">
        <v>712</v>
      </c>
      <c r="I180" t="s">
        <v>4135</v>
      </c>
      <c r="J180" t="s">
        <v>4136</v>
      </c>
      <c r="K180" t="s">
        <v>4137</v>
      </c>
      <c r="L180" t="s">
        <v>546</v>
      </c>
      <c r="M180" t="s">
        <v>4131</v>
      </c>
      <c r="N180" t="s">
        <v>4132</v>
      </c>
      <c r="O180" t="s">
        <v>535</v>
      </c>
      <c r="P180">
        <v>191</v>
      </c>
      <c r="Q180" t="s">
        <v>530</v>
      </c>
      <c r="R180" t="s">
        <v>540</v>
      </c>
      <c r="S180" t="s">
        <v>540</v>
      </c>
      <c r="T180">
        <v>43</v>
      </c>
      <c r="U180">
        <v>1700</v>
      </c>
      <c r="V180" t="s">
        <v>655</v>
      </c>
      <c r="W180">
        <v>111</v>
      </c>
      <c r="X180">
        <v>189</v>
      </c>
      <c r="Y180">
        <v>59</v>
      </c>
      <c r="Z180" s="5" t="s">
        <v>935</v>
      </c>
      <c r="AA180" t="s">
        <v>535</v>
      </c>
      <c r="AB180" t="s">
        <v>534</v>
      </c>
      <c r="AC180" t="s">
        <v>534</v>
      </c>
      <c r="AD180" t="s">
        <v>534</v>
      </c>
      <c r="AE180">
        <v>89.1</v>
      </c>
      <c r="AF180">
        <v>80.8</v>
      </c>
      <c r="AG180">
        <v>84.3</v>
      </c>
      <c r="AH180">
        <v>5.9</v>
      </c>
      <c r="AI180" t="s">
        <v>3410</v>
      </c>
      <c r="AJ180">
        <v>94</v>
      </c>
      <c r="AK180">
        <v>3</v>
      </c>
      <c r="AL180">
        <v>69</v>
      </c>
      <c r="AN180">
        <v>21</v>
      </c>
      <c r="AR180">
        <v>1</v>
      </c>
      <c r="AS180">
        <v>94</v>
      </c>
      <c r="AT180">
        <v>0</v>
      </c>
      <c r="AU180">
        <v>0.02</v>
      </c>
      <c r="AV180">
        <v>0.01</v>
      </c>
      <c r="AW180">
        <v>0</v>
      </c>
      <c r="AX180">
        <v>0.01</v>
      </c>
      <c r="AY180">
        <v>0.02</v>
      </c>
      <c r="AZ180">
        <v>7.0000000000000007E-2</v>
      </c>
      <c r="BA180">
        <v>3.2000000000000001E-2</v>
      </c>
      <c r="BB180">
        <v>0.03</v>
      </c>
      <c r="BC180">
        <v>0.05</v>
      </c>
      <c r="BD180">
        <v>0.03</v>
      </c>
      <c r="BE180">
        <v>0.09</v>
      </c>
      <c r="BF180">
        <v>0.11</v>
      </c>
      <c r="BG180">
        <v>0.12</v>
      </c>
      <c r="BH180">
        <v>0.15</v>
      </c>
      <c r="BI180">
        <v>0.11</v>
      </c>
      <c r="BJ180">
        <v>0.28000000000000003</v>
      </c>
      <c r="BK180">
        <v>0.28999999999999998</v>
      </c>
      <c r="BL180">
        <v>0.01</v>
      </c>
      <c r="BM180">
        <v>0.01</v>
      </c>
      <c r="BN180">
        <v>0.02</v>
      </c>
      <c r="BO180">
        <v>0.01</v>
      </c>
      <c r="BP180">
        <v>0.01</v>
      </c>
      <c r="BQ180">
        <v>0.01</v>
      </c>
      <c r="BR180">
        <v>0.81</v>
      </c>
      <c r="BS180">
        <v>0.82</v>
      </c>
      <c r="BT180">
        <v>0.79</v>
      </c>
      <c r="BU180">
        <v>0.83</v>
      </c>
      <c r="BV180">
        <v>0.67</v>
      </c>
      <c r="BW180">
        <v>0.6</v>
      </c>
      <c r="BX180">
        <v>3.74</v>
      </c>
      <c r="BY180">
        <v>3.75</v>
      </c>
      <c r="BZ180">
        <v>3.75</v>
      </c>
      <c r="CA180">
        <v>3.78</v>
      </c>
      <c r="CB180">
        <v>3.62</v>
      </c>
      <c r="CC180">
        <v>3.47</v>
      </c>
      <c r="CD180">
        <v>1.0999999999999999E-2</v>
      </c>
      <c r="CE180">
        <v>1.0999999999999999E-2</v>
      </c>
      <c r="CF180">
        <v>0</v>
      </c>
      <c r="CG180">
        <v>1.0999999999999999E-2</v>
      </c>
      <c r="CH180">
        <v>0</v>
      </c>
      <c r="CI180">
        <v>0.01</v>
      </c>
      <c r="CJ180">
        <v>0.03</v>
      </c>
      <c r="CK180">
        <v>7.0000000000000007E-2</v>
      </c>
      <c r="CL180">
        <v>0.03</v>
      </c>
      <c r="CM180">
        <v>0.04</v>
      </c>
      <c r="CN180">
        <v>0.03</v>
      </c>
      <c r="CO180">
        <v>0.04</v>
      </c>
      <c r="CP180">
        <v>0.03</v>
      </c>
      <c r="CQ180">
        <v>0.02</v>
      </c>
      <c r="CR180">
        <v>0.05</v>
      </c>
      <c r="CS180">
        <v>0.04</v>
      </c>
      <c r="CT180">
        <v>0.12</v>
      </c>
      <c r="CU180">
        <v>0.09</v>
      </c>
      <c r="CV180">
        <v>3.78</v>
      </c>
      <c r="CW180">
        <v>3.8</v>
      </c>
      <c r="CX180">
        <v>3.78</v>
      </c>
      <c r="CY180">
        <v>3.71</v>
      </c>
      <c r="CZ180">
        <v>3.78</v>
      </c>
      <c r="DA180">
        <v>3.65</v>
      </c>
      <c r="DB180">
        <v>3.5</v>
      </c>
      <c r="DC180">
        <v>3.33</v>
      </c>
      <c r="DD180">
        <v>3.42</v>
      </c>
      <c r="DE180">
        <v>0.1</v>
      </c>
      <c r="DF180">
        <v>0.11</v>
      </c>
      <c r="DG180">
        <v>0.13</v>
      </c>
      <c r="DH180">
        <v>0.19</v>
      </c>
      <c r="DI180">
        <v>0.17</v>
      </c>
      <c r="DJ180">
        <v>0.21</v>
      </c>
      <c r="DK180">
        <v>0.31</v>
      </c>
      <c r="DL180">
        <v>0.2</v>
      </c>
      <c r="DM180">
        <v>0.3</v>
      </c>
      <c r="DN180">
        <v>0.01</v>
      </c>
      <c r="DO180">
        <v>0.01</v>
      </c>
      <c r="DP180">
        <v>0.05</v>
      </c>
      <c r="DQ180">
        <v>0.01</v>
      </c>
      <c r="DR180">
        <v>0.01</v>
      </c>
      <c r="DS180">
        <v>0.01</v>
      </c>
      <c r="DT180">
        <v>0.02</v>
      </c>
      <c r="DU180">
        <v>0.02</v>
      </c>
      <c r="DV180">
        <v>0.02</v>
      </c>
      <c r="DW180">
        <v>0.84</v>
      </c>
      <c r="DX180">
        <v>0.84</v>
      </c>
      <c r="DY180">
        <v>0.78</v>
      </c>
      <c r="DZ180">
        <v>0.76</v>
      </c>
      <c r="EA180">
        <v>0.8</v>
      </c>
      <c r="EB180">
        <v>0.71</v>
      </c>
      <c r="EC180">
        <v>0.6</v>
      </c>
      <c r="ED180">
        <v>0.59</v>
      </c>
      <c r="EE180">
        <v>0.56000000000000005</v>
      </c>
      <c r="EF180">
        <v>0.54</v>
      </c>
      <c r="EG180">
        <v>0.01</v>
      </c>
      <c r="EH180">
        <v>0.01</v>
      </c>
      <c r="EI180">
        <v>0.02</v>
      </c>
      <c r="EJ180">
        <v>0.02</v>
      </c>
      <c r="EK180">
        <v>0.01</v>
      </c>
      <c r="EL180">
        <v>0.02</v>
      </c>
      <c r="EM180">
        <v>0.01</v>
      </c>
      <c r="EN180">
        <v>0</v>
      </c>
      <c r="EO180">
        <v>0.18</v>
      </c>
      <c r="EP180">
        <v>0.04</v>
      </c>
      <c r="EQ180">
        <v>4.2999999999999997E-2</v>
      </c>
      <c r="ER180">
        <v>0.05</v>
      </c>
      <c r="ES180">
        <v>2.1000000000000001E-2</v>
      </c>
      <c r="ET180">
        <v>7.0000000000000007E-2</v>
      </c>
      <c r="EU180">
        <v>0.1</v>
      </c>
      <c r="EV180">
        <v>0.05</v>
      </c>
      <c r="EW180">
        <v>0.04</v>
      </c>
      <c r="EX180">
        <v>6.4000000000000001E-2</v>
      </c>
      <c r="EY180">
        <v>0.24</v>
      </c>
      <c r="EZ180">
        <v>0.26</v>
      </c>
      <c r="FA180">
        <v>0.19</v>
      </c>
      <c r="FB180">
        <v>0.14000000000000001</v>
      </c>
      <c r="FC180">
        <v>0.23</v>
      </c>
      <c r="FD180">
        <v>0.17</v>
      </c>
      <c r="FE180">
        <v>0.18</v>
      </c>
      <c r="FF180">
        <v>0.19</v>
      </c>
      <c r="FG180">
        <v>0.15</v>
      </c>
      <c r="FH180">
        <v>0.66</v>
      </c>
      <c r="FI180">
        <v>0.66</v>
      </c>
      <c r="FJ180">
        <v>0.7</v>
      </c>
      <c r="FK180">
        <v>0.79</v>
      </c>
      <c r="FL180">
        <v>0.65</v>
      </c>
      <c r="FM180">
        <v>0.67</v>
      </c>
      <c r="FN180">
        <v>0.71</v>
      </c>
      <c r="FO180">
        <v>0.72</v>
      </c>
      <c r="FP180">
        <v>0.06</v>
      </c>
      <c r="FQ180">
        <v>0.04</v>
      </c>
      <c r="FR180">
        <v>0.03</v>
      </c>
      <c r="FS180">
        <v>0.03</v>
      </c>
      <c r="FT180">
        <v>0.03</v>
      </c>
      <c r="FU180">
        <v>0.03</v>
      </c>
      <c r="FV180">
        <v>0.04</v>
      </c>
      <c r="FW180">
        <v>0.04</v>
      </c>
      <c r="FX180">
        <v>0.04</v>
      </c>
      <c r="FY180">
        <v>1.81</v>
      </c>
      <c r="FZ180">
        <v>3.62</v>
      </c>
      <c r="GA180">
        <v>3.62</v>
      </c>
      <c r="GB180">
        <v>3.63</v>
      </c>
      <c r="GC180">
        <v>3.75</v>
      </c>
      <c r="GD180">
        <v>3.57</v>
      </c>
      <c r="GE180">
        <v>3.56</v>
      </c>
      <c r="GF180">
        <v>3.67</v>
      </c>
      <c r="GG180">
        <v>3.71</v>
      </c>
      <c r="GH180">
        <v>9.16</v>
      </c>
      <c r="GI180">
        <v>0</v>
      </c>
      <c r="GJ180">
        <v>1.0999999999999999E-2</v>
      </c>
      <c r="GK180">
        <v>0</v>
      </c>
      <c r="GL180">
        <v>0</v>
      </c>
      <c r="GM180">
        <v>0.04</v>
      </c>
      <c r="GN180">
        <v>0.01</v>
      </c>
      <c r="GO180">
        <v>0.03</v>
      </c>
      <c r="GP180">
        <v>0.09</v>
      </c>
      <c r="GQ180">
        <v>0.16</v>
      </c>
      <c r="GR180">
        <v>0.56999999999999995</v>
      </c>
      <c r="GS180">
        <v>0.09</v>
      </c>
      <c r="GT180">
        <v>0.59</v>
      </c>
      <c r="GU180">
        <v>0.49</v>
      </c>
      <c r="GV180">
        <v>0.27</v>
      </c>
      <c r="GW180">
        <v>0.1</v>
      </c>
      <c r="GX180">
        <v>0.128</v>
      </c>
      <c r="GY180">
        <v>0.13</v>
      </c>
      <c r="GZ180">
        <v>5.2999999999999999E-2</v>
      </c>
      <c r="HA180">
        <v>7.3999999999999996E-2</v>
      </c>
      <c r="HB180">
        <v>0.19</v>
      </c>
      <c r="HC180">
        <v>0.14000000000000001</v>
      </c>
      <c r="HD180">
        <v>0.2</v>
      </c>
      <c r="HE180">
        <v>0.35</v>
      </c>
      <c r="HF180">
        <v>0.13</v>
      </c>
      <c r="HG180">
        <v>0.11</v>
      </c>
      <c r="HH180">
        <v>0.06</v>
      </c>
      <c r="HI180">
        <v>0</v>
      </c>
      <c r="HJ180">
        <v>0</v>
      </c>
      <c r="HK180">
        <v>0.02</v>
      </c>
      <c r="HL180">
        <v>0.02</v>
      </c>
      <c r="HM180">
        <v>0.01</v>
      </c>
      <c r="HN180">
        <v>0</v>
      </c>
      <c r="HO180">
        <v>0.21</v>
      </c>
      <c r="HP180">
        <v>0.21</v>
      </c>
      <c r="HQ180">
        <v>0.21</v>
      </c>
      <c r="HR180">
        <v>0.28000000000000003</v>
      </c>
      <c r="HS180">
        <v>0.28000000000000003</v>
      </c>
      <c r="HT180">
        <v>0.15</v>
      </c>
      <c r="HU180">
        <v>0.63</v>
      </c>
      <c r="HV180">
        <v>0.51</v>
      </c>
      <c r="HW180">
        <v>0.5</v>
      </c>
      <c r="HX180">
        <v>0.55000000000000004</v>
      </c>
      <c r="HY180">
        <v>0.54</v>
      </c>
      <c r="HZ180">
        <v>0.71</v>
      </c>
      <c r="IA180">
        <v>0.06</v>
      </c>
      <c r="IB180">
        <v>0.16</v>
      </c>
      <c r="IC180">
        <v>0.12</v>
      </c>
      <c r="ID180">
        <v>0.05</v>
      </c>
      <c r="IE180">
        <v>0.09</v>
      </c>
      <c r="IF180">
        <v>4.2999999999999997E-2</v>
      </c>
      <c r="IG180">
        <v>5.2999999999999999E-2</v>
      </c>
      <c r="IH180">
        <v>7.0000000000000007E-2</v>
      </c>
      <c r="II180">
        <v>0.09</v>
      </c>
      <c r="IJ180">
        <v>0.05</v>
      </c>
      <c r="IK180">
        <v>5.2999999999999999E-2</v>
      </c>
      <c r="IL180">
        <v>6.4000000000000001E-2</v>
      </c>
      <c r="IM180">
        <v>0.04</v>
      </c>
      <c r="IN180">
        <v>0.04</v>
      </c>
      <c r="IO180">
        <v>0.06</v>
      </c>
      <c r="IP180">
        <v>0.04</v>
      </c>
      <c r="IQ180">
        <v>0.03</v>
      </c>
      <c r="IR180">
        <v>0.03</v>
      </c>
      <c r="IS180">
        <v>0.01</v>
      </c>
      <c r="IT180">
        <v>0.66</v>
      </c>
      <c r="IU180">
        <v>0.4</v>
      </c>
      <c r="IV180">
        <v>0.02</v>
      </c>
      <c r="IW180">
        <v>0.14000000000000001</v>
      </c>
      <c r="IX180">
        <v>0.24</v>
      </c>
      <c r="IY180">
        <v>0.18</v>
      </c>
      <c r="IZ180">
        <v>0.34</v>
      </c>
      <c r="JA180">
        <v>0.22</v>
      </c>
      <c r="JB180">
        <v>0.33</v>
      </c>
      <c r="JC180">
        <v>0.4</v>
      </c>
      <c r="JD180">
        <v>0.04</v>
      </c>
      <c r="JE180">
        <v>0.09</v>
      </c>
      <c r="JF180">
        <v>0.3</v>
      </c>
      <c r="JG180">
        <v>0.26</v>
      </c>
      <c r="JH180">
        <v>0.28999999999999998</v>
      </c>
      <c r="JI180">
        <v>0.06</v>
      </c>
      <c r="JJ180">
        <v>0.12</v>
      </c>
      <c r="JK180">
        <v>0.41</v>
      </c>
      <c r="JL180">
        <v>0.23</v>
      </c>
      <c r="JM180">
        <v>0.05</v>
      </c>
      <c r="JN180">
        <v>0.05</v>
      </c>
      <c r="JO180">
        <v>0.05</v>
      </c>
      <c r="JP180">
        <v>0.04</v>
      </c>
      <c r="JQ180">
        <v>0.04</v>
      </c>
      <c r="JR180">
        <v>3.02</v>
      </c>
      <c r="JS180">
        <v>1.48</v>
      </c>
      <c r="JT180">
        <v>1.91</v>
      </c>
      <c r="JU180">
        <v>3.16</v>
      </c>
      <c r="JV180">
        <v>2.61</v>
      </c>
    </row>
    <row r="181" spans="1:282" x14ac:dyDescent="0.25">
      <c r="A181">
        <v>609746</v>
      </c>
      <c r="B181" t="s">
        <v>2298</v>
      </c>
      <c r="C181" t="s">
        <v>2297</v>
      </c>
      <c r="D181" t="s">
        <v>4138</v>
      </c>
      <c r="E181" t="s">
        <v>4139</v>
      </c>
      <c r="F181" t="s">
        <v>2299</v>
      </c>
      <c r="G181" t="s">
        <v>2300</v>
      </c>
      <c r="H181" t="s">
        <v>2301</v>
      </c>
      <c r="I181" t="s">
        <v>4140</v>
      </c>
      <c r="J181" t="s">
        <v>4141</v>
      </c>
      <c r="K181" t="s">
        <v>4142</v>
      </c>
      <c r="L181" t="s">
        <v>546</v>
      </c>
      <c r="M181" t="s">
        <v>3399</v>
      </c>
      <c r="N181" t="s">
        <v>3908</v>
      </c>
      <c r="O181" t="s">
        <v>535</v>
      </c>
      <c r="P181">
        <v>1798</v>
      </c>
      <c r="Q181" t="s">
        <v>537</v>
      </c>
      <c r="R181" t="s">
        <v>536</v>
      </c>
      <c r="S181" t="s">
        <v>536</v>
      </c>
      <c r="T181">
        <v>46</v>
      </c>
      <c r="U181">
        <v>1710</v>
      </c>
      <c r="V181" t="s">
        <v>651</v>
      </c>
      <c r="W181">
        <v>191</v>
      </c>
      <c r="X181">
        <v>1767</v>
      </c>
      <c r="Y181">
        <v>11</v>
      </c>
      <c r="Z181" s="5" t="s">
        <v>4143</v>
      </c>
      <c r="AA181" t="s">
        <v>535</v>
      </c>
      <c r="AB181" t="s">
        <v>555</v>
      </c>
      <c r="AC181" t="s">
        <v>576</v>
      </c>
      <c r="AD181" t="s">
        <v>555</v>
      </c>
      <c r="AE181">
        <v>35.700000000000003</v>
      </c>
      <c r="AF181">
        <v>17</v>
      </c>
      <c r="AG181">
        <v>28.8</v>
      </c>
      <c r="AH181">
        <v>1.1000000000000001</v>
      </c>
      <c r="AI181" t="s">
        <v>3410</v>
      </c>
      <c r="AJ181">
        <v>165</v>
      </c>
      <c r="AK181">
        <v>6</v>
      </c>
      <c r="AL181">
        <v>138</v>
      </c>
      <c r="AM181">
        <v>1</v>
      </c>
      <c r="AN181">
        <v>3</v>
      </c>
      <c r="AQ181">
        <v>7</v>
      </c>
      <c r="AR181">
        <v>11</v>
      </c>
      <c r="AS181">
        <v>165</v>
      </c>
      <c r="AT181">
        <v>0.02</v>
      </c>
      <c r="AU181">
        <v>0.02</v>
      </c>
      <c r="AV181">
        <v>0.03</v>
      </c>
      <c r="AW181">
        <v>0.05</v>
      </c>
      <c r="AX181">
        <v>0.1</v>
      </c>
      <c r="AY181">
        <v>0.14000000000000001</v>
      </c>
      <c r="AZ181">
        <v>0.12</v>
      </c>
      <c r="BA181">
        <v>0.109</v>
      </c>
      <c r="BB181">
        <v>0.08</v>
      </c>
      <c r="BC181">
        <v>0.09</v>
      </c>
      <c r="BD181">
        <v>0.19</v>
      </c>
      <c r="BE181">
        <v>0.24</v>
      </c>
      <c r="BF181">
        <v>0.5</v>
      </c>
      <c r="BG181">
        <v>0.39</v>
      </c>
      <c r="BH181">
        <v>0.5</v>
      </c>
      <c r="BI181">
        <v>0.34</v>
      </c>
      <c r="BJ181">
        <v>0.43</v>
      </c>
      <c r="BK181">
        <v>0.38</v>
      </c>
      <c r="BL181">
        <v>0</v>
      </c>
      <c r="BM181">
        <v>0.01</v>
      </c>
      <c r="BN181">
        <v>0.01</v>
      </c>
      <c r="BO181">
        <v>0.01</v>
      </c>
      <c r="BP181">
        <v>0</v>
      </c>
      <c r="BQ181">
        <v>0.01</v>
      </c>
      <c r="BR181">
        <v>0.36</v>
      </c>
      <c r="BS181">
        <v>0.48</v>
      </c>
      <c r="BT181">
        <v>0.38</v>
      </c>
      <c r="BU181">
        <v>0.5</v>
      </c>
      <c r="BV181">
        <v>0.28000000000000003</v>
      </c>
      <c r="BW181">
        <v>0.24</v>
      </c>
      <c r="BX181">
        <v>3.2</v>
      </c>
      <c r="BY181">
        <v>3.34</v>
      </c>
      <c r="BZ181">
        <v>3.25</v>
      </c>
      <c r="CA181">
        <v>3.31</v>
      </c>
      <c r="CB181">
        <v>2.89</v>
      </c>
      <c r="CC181">
        <v>2.72</v>
      </c>
      <c r="CD181">
        <v>6.0000000000000001E-3</v>
      </c>
      <c r="CE181">
        <v>6.0000000000000001E-3</v>
      </c>
      <c r="CF181">
        <v>1.7999999999999999E-2</v>
      </c>
      <c r="CG181">
        <v>1.7999999999999999E-2</v>
      </c>
      <c r="CH181">
        <v>0</v>
      </c>
      <c r="CI181">
        <v>0.02</v>
      </c>
      <c r="CJ181">
        <v>0.14000000000000001</v>
      </c>
      <c r="CK181">
        <v>0.31</v>
      </c>
      <c r="CL181">
        <v>0.27</v>
      </c>
      <c r="CM181">
        <v>0.08</v>
      </c>
      <c r="CN181">
        <v>0.15</v>
      </c>
      <c r="CO181">
        <v>0.12</v>
      </c>
      <c r="CP181">
        <v>0.08</v>
      </c>
      <c r="CQ181">
        <v>7.0000000000000007E-2</v>
      </c>
      <c r="CR181">
        <v>0.16</v>
      </c>
      <c r="CS181">
        <v>0.28000000000000003</v>
      </c>
      <c r="CT181">
        <v>0.24</v>
      </c>
      <c r="CU181">
        <v>0.26</v>
      </c>
      <c r="CV181">
        <v>3.4</v>
      </c>
      <c r="CW181">
        <v>3.23</v>
      </c>
      <c r="CX181">
        <v>3.21</v>
      </c>
      <c r="CY181">
        <v>3.41</v>
      </c>
      <c r="CZ181">
        <v>3.4</v>
      </c>
      <c r="DA181">
        <v>3.11</v>
      </c>
      <c r="DB181">
        <v>2.65</v>
      </c>
      <c r="DC181">
        <v>2.3199999999999998</v>
      </c>
      <c r="DD181">
        <v>2.4</v>
      </c>
      <c r="DE181">
        <v>0.39</v>
      </c>
      <c r="DF181">
        <v>0.44</v>
      </c>
      <c r="DG181">
        <v>0.48</v>
      </c>
      <c r="DH181">
        <v>0.36</v>
      </c>
      <c r="DI181">
        <v>0.43</v>
      </c>
      <c r="DJ181">
        <v>0.45</v>
      </c>
      <c r="DK181">
        <v>0.33</v>
      </c>
      <c r="DL181">
        <v>0.2</v>
      </c>
      <c r="DM181">
        <v>0.25</v>
      </c>
      <c r="DN181">
        <v>0.04</v>
      </c>
      <c r="DO181">
        <v>0.02</v>
      </c>
      <c r="DP181">
        <v>0.02</v>
      </c>
      <c r="DQ181">
        <v>0.02</v>
      </c>
      <c r="DR181">
        <v>0.04</v>
      </c>
      <c r="DS181">
        <v>0.04</v>
      </c>
      <c r="DT181">
        <v>0.02</v>
      </c>
      <c r="DU181">
        <v>0.04</v>
      </c>
      <c r="DV181">
        <v>0.02</v>
      </c>
      <c r="DW181">
        <v>0.48</v>
      </c>
      <c r="DX181">
        <v>0.38</v>
      </c>
      <c r="DY181">
        <v>0.36</v>
      </c>
      <c r="DZ181">
        <v>0.52</v>
      </c>
      <c r="EA181">
        <v>0.46</v>
      </c>
      <c r="EB181">
        <v>0.32</v>
      </c>
      <c r="EC181">
        <v>0.22</v>
      </c>
      <c r="ED181">
        <v>0.21</v>
      </c>
      <c r="EE181">
        <v>0.21</v>
      </c>
      <c r="EF181">
        <v>0.39</v>
      </c>
      <c r="EG181">
        <v>0.02</v>
      </c>
      <c r="EH181">
        <v>0.01</v>
      </c>
      <c r="EI181">
        <v>0.03</v>
      </c>
      <c r="EJ181">
        <v>0.01</v>
      </c>
      <c r="EK181">
        <v>0.02</v>
      </c>
      <c r="EL181">
        <v>0.14000000000000001</v>
      </c>
      <c r="EM181">
        <v>0.02</v>
      </c>
      <c r="EN181">
        <v>0.01</v>
      </c>
      <c r="EO181">
        <v>0.39</v>
      </c>
      <c r="EP181">
        <v>0.11</v>
      </c>
      <c r="EQ181">
        <v>7.2999999999999995E-2</v>
      </c>
      <c r="ER181">
        <v>0.16</v>
      </c>
      <c r="ES181">
        <v>9.0999999999999998E-2</v>
      </c>
      <c r="ET181">
        <v>0.21</v>
      </c>
      <c r="EU181">
        <v>0.26</v>
      </c>
      <c r="EV181">
        <v>0.16</v>
      </c>
      <c r="EW181">
        <v>0.15</v>
      </c>
      <c r="EX181">
        <v>0.10299999999999999</v>
      </c>
      <c r="EY181">
        <v>0.48</v>
      </c>
      <c r="EZ181">
        <v>0.47</v>
      </c>
      <c r="FA181">
        <v>0.41</v>
      </c>
      <c r="FB181">
        <v>0.39</v>
      </c>
      <c r="FC181">
        <v>0.41</v>
      </c>
      <c r="FD181">
        <v>0.32</v>
      </c>
      <c r="FE181">
        <v>0.48</v>
      </c>
      <c r="FF181">
        <v>0.61</v>
      </c>
      <c r="FG181">
        <v>0.05</v>
      </c>
      <c r="FH181">
        <v>0.36</v>
      </c>
      <c r="FI181">
        <v>0.4</v>
      </c>
      <c r="FJ181">
        <v>0.37</v>
      </c>
      <c r="FK181">
        <v>0.48</v>
      </c>
      <c r="FL181">
        <v>0.33</v>
      </c>
      <c r="FM181">
        <v>0.22</v>
      </c>
      <c r="FN181">
        <v>0.3</v>
      </c>
      <c r="FO181">
        <v>0.19</v>
      </c>
      <c r="FP181">
        <v>0.05</v>
      </c>
      <c r="FQ181">
        <v>0.02</v>
      </c>
      <c r="FR181">
        <v>0.05</v>
      </c>
      <c r="FS181">
        <v>0.03</v>
      </c>
      <c r="FT181">
        <v>0.03</v>
      </c>
      <c r="FU181">
        <v>0.02</v>
      </c>
      <c r="FV181">
        <v>0.05</v>
      </c>
      <c r="FW181">
        <v>0.02</v>
      </c>
      <c r="FX181">
        <v>0.04</v>
      </c>
      <c r="FY181">
        <v>1.81</v>
      </c>
      <c r="FZ181">
        <v>3.22</v>
      </c>
      <c r="GA181">
        <v>3.33</v>
      </c>
      <c r="GB181">
        <v>3.16</v>
      </c>
      <c r="GC181">
        <v>3.39</v>
      </c>
      <c r="GD181">
        <v>3.07</v>
      </c>
      <c r="GE181">
        <v>2.67</v>
      </c>
      <c r="GF181">
        <v>3.09</v>
      </c>
      <c r="GG181">
        <v>3.02</v>
      </c>
      <c r="GH181">
        <v>7.96</v>
      </c>
      <c r="GI181">
        <v>0.01</v>
      </c>
      <c r="GJ181">
        <v>1.7999999999999999E-2</v>
      </c>
      <c r="GK181">
        <v>1.7999999999999999E-2</v>
      </c>
      <c r="GL181">
        <v>0.03</v>
      </c>
      <c r="GM181">
        <v>0.04</v>
      </c>
      <c r="GN181">
        <v>0.04</v>
      </c>
      <c r="GO181">
        <v>0.1</v>
      </c>
      <c r="GP181">
        <v>0.27</v>
      </c>
      <c r="GQ181">
        <v>0.22</v>
      </c>
      <c r="GR181">
        <v>0.22</v>
      </c>
      <c r="GS181">
        <v>0.02</v>
      </c>
      <c r="GT181">
        <v>0.68</v>
      </c>
      <c r="GU181">
        <v>0.65</v>
      </c>
      <c r="GV181">
        <v>0.15</v>
      </c>
      <c r="GW181">
        <v>0.13</v>
      </c>
      <c r="GX181">
        <v>0.127</v>
      </c>
      <c r="GY181">
        <v>0.28999999999999998</v>
      </c>
      <c r="GZ181">
        <v>7.2999999999999995E-2</v>
      </c>
      <c r="HA181">
        <v>9.0999999999999998E-2</v>
      </c>
      <c r="HB181">
        <v>0.38</v>
      </c>
      <c r="HC181">
        <v>0.02</v>
      </c>
      <c r="HD181">
        <v>0.01</v>
      </c>
      <c r="HE181">
        <v>0.13</v>
      </c>
      <c r="HF181">
        <v>0.1</v>
      </c>
      <c r="HG181">
        <v>0.13</v>
      </c>
      <c r="HH181">
        <v>0.05</v>
      </c>
      <c r="HI181">
        <v>0.02</v>
      </c>
      <c r="HJ181">
        <v>0.04</v>
      </c>
      <c r="HK181">
        <v>0.02</v>
      </c>
      <c r="HL181">
        <v>0.02</v>
      </c>
      <c r="HM181">
        <v>0.3</v>
      </c>
      <c r="HN181">
        <v>0.06</v>
      </c>
      <c r="HO181">
        <v>0.57999999999999996</v>
      </c>
      <c r="HP181">
        <v>0.41</v>
      </c>
      <c r="HQ181">
        <v>0.41</v>
      </c>
      <c r="HR181">
        <v>0.53</v>
      </c>
      <c r="HS181">
        <v>0.37</v>
      </c>
      <c r="HT181">
        <v>0.53</v>
      </c>
      <c r="HU181">
        <v>0.2</v>
      </c>
      <c r="HV181">
        <v>0.31</v>
      </c>
      <c r="HW181">
        <v>0.37</v>
      </c>
      <c r="HX181">
        <v>0.3</v>
      </c>
      <c r="HY181">
        <v>0.12</v>
      </c>
      <c r="HZ181">
        <v>0.33</v>
      </c>
      <c r="IA181">
        <v>0.16</v>
      </c>
      <c r="IB181">
        <v>0.21</v>
      </c>
      <c r="IC181">
        <v>0.16</v>
      </c>
      <c r="ID181">
        <v>0.1</v>
      </c>
      <c r="IE181">
        <v>0.18</v>
      </c>
      <c r="IF181">
        <v>4.8000000000000001E-2</v>
      </c>
      <c r="IG181">
        <v>6.0000000000000001E-3</v>
      </c>
      <c r="IH181">
        <v>0.01</v>
      </c>
      <c r="II181">
        <v>0.01</v>
      </c>
      <c r="IJ181">
        <v>0.02</v>
      </c>
      <c r="IK181">
        <v>6.0000000000000001E-3</v>
      </c>
      <c r="IL181">
        <v>0</v>
      </c>
      <c r="IM181">
        <v>0.03</v>
      </c>
      <c r="IN181">
        <v>0.03</v>
      </c>
      <c r="IO181">
        <v>0.04</v>
      </c>
      <c r="IP181">
        <v>0.04</v>
      </c>
      <c r="IQ181">
        <v>0.03</v>
      </c>
      <c r="IR181">
        <v>0.02</v>
      </c>
      <c r="IS181">
        <v>0.04</v>
      </c>
      <c r="IT181">
        <v>0.66</v>
      </c>
      <c r="IU181">
        <v>0.47</v>
      </c>
      <c r="IV181">
        <v>0.02</v>
      </c>
      <c r="IW181">
        <v>0.2</v>
      </c>
      <c r="IX181">
        <v>0.45</v>
      </c>
      <c r="IY181">
        <v>0.19</v>
      </c>
      <c r="IZ181">
        <v>0.39</v>
      </c>
      <c r="JA181">
        <v>0.2</v>
      </c>
      <c r="JB181">
        <v>0.44</v>
      </c>
      <c r="JC181">
        <v>0.33</v>
      </c>
      <c r="JD181">
        <v>7.0000000000000007E-2</v>
      </c>
      <c r="JE181">
        <v>0.08</v>
      </c>
      <c r="JF181">
        <v>0.39</v>
      </c>
      <c r="JG181">
        <v>0.21</v>
      </c>
      <c r="JH181">
        <v>0.16</v>
      </c>
      <c r="JI181">
        <v>0.05</v>
      </c>
      <c r="JJ181">
        <v>0.03</v>
      </c>
      <c r="JK181">
        <v>0.36</v>
      </c>
      <c r="JL181">
        <v>0.13</v>
      </c>
      <c r="JM181">
        <v>0.01</v>
      </c>
      <c r="JN181">
        <v>0.02</v>
      </c>
      <c r="JO181">
        <v>0.03</v>
      </c>
      <c r="JP181">
        <v>0.03</v>
      </c>
      <c r="JQ181">
        <v>0.02</v>
      </c>
      <c r="JR181">
        <v>2.62</v>
      </c>
      <c r="JS181">
        <v>1.5</v>
      </c>
      <c r="JT181">
        <v>1.66</v>
      </c>
      <c r="JU181">
        <v>3.13</v>
      </c>
      <c r="JV181">
        <v>2.2799999999999998</v>
      </c>
    </row>
    <row r="182" spans="1:282" x14ac:dyDescent="0.25">
      <c r="A182">
        <v>609748</v>
      </c>
      <c r="B182" t="s">
        <v>2304</v>
      </c>
      <c r="C182" t="s">
        <v>2303</v>
      </c>
      <c r="D182" t="s">
        <v>4144</v>
      </c>
      <c r="E182" t="s">
        <v>4145</v>
      </c>
      <c r="F182" t="s">
        <v>2305</v>
      </c>
      <c r="G182" t="s">
        <v>2306</v>
      </c>
      <c r="H182" t="s">
        <v>4146</v>
      </c>
      <c r="I182" t="s">
        <v>4147</v>
      </c>
      <c r="J182" t="s">
        <v>4148</v>
      </c>
      <c r="K182" t="s">
        <v>4149</v>
      </c>
      <c r="L182" t="s">
        <v>713</v>
      </c>
      <c r="M182" t="s">
        <v>713</v>
      </c>
      <c r="N182" t="s">
        <v>3874</v>
      </c>
      <c r="O182" t="s">
        <v>535</v>
      </c>
      <c r="P182">
        <v>360</v>
      </c>
      <c r="Q182" t="s">
        <v>539</v>
      </c>
      <c r="R182" t="s">
        <v>542</v>
      </c>
      <c r="S182" t="s">
        <v>718</v>
      </c>
      <c r="T182">
        <v>37</v>
      </c>
      <c r="U182">
        <v>1730</v>
      </c>
      <c r="V182" t="s">
        <v>651</v>
      </c>
      <c r="W182">
        <v>47</v>
      </c>
      <c r="X182">
        <v>467</v>
      </c>
      <c r="Y182">
        <v>10</v>
      </c>
      <c r="Z182" s="5" t="s">
        <v>3873</v>
      </c>
      <c r="AA182" t="s">
        <v>535</v>
      </c>
      <c r="AB182" t="s">
        <v>534</v>
      </c>
      <c r="AC182" t="s">
        <v>534</v>
      </c>
      <c r="AD182" t="s">
        <v>533</v>
      </c>
      <c r="AE182">
        <v>86.3</v>
      </c>
      <c r="AF182">
        <v>99</v>
      </c>
      <c r="AG182">
        <v>61.7</v>
      </c>
      <c r="AH182">
        <v>1</v>
      </c>
      <c r="AI182" t="s">
        <v>3410</v>
      </c>
      <c r="AJ182">
        <v>43</v>
      </c>
      <c r="AL182">
        <v>29</v>
      </c>
      <c r="AM182">
        <v>1</v>
      </c>
      <c r="AN182">
        <v>11</v>
      </c>
      <c r="AQ182">
        <v>1</v>
      </c>
      <c r="AR182">
        <v>1</v>
      </c>
      <c r="AS182">
        <v>43</v>
      </c>
      <c r="AT182">
        <v>0</v>
      </c>
      <c r="AU182">
        <v>0</v>
      </c>
      <c r="AV182">
        <v>0</v>
      </c>
      <c r="AW182">
        <v>0</v>
      </c>
      <c r="AX182">
        <v>0.02</v>
      </c>
      <c r="AY182">
        <v>0.12</v>
      </c>
      <c r="AZ182">
        <v>0.02</v>
      </c>
      <c r="BA182">
        <v>0</v>
      </c>
      <c r="BB182">
        <v>0.02</v>
      </c>
      <c r="BC182">
        <v>0</v>
      </c>
      <c r="BD182">
        <v>7.0000000000000007E-2</v>
      </c>
      <c r="BE182">
        <v>0.14000000000000001</v>
      </c>
      <c r="BF182">
        <v>0.09</v>
      </c>
      <c r="BG182">
        <v>0.12</v>
      </c>
      <c r="BH182">
        <v>0.19</v>
      </c>
      <c r="BI182">
        <v>0.14000000000000001</v>
      </c>
      <c r="BJ182">
        <v>0.23</v>
      </c>
      <c r="BK182">
        <v>0.12</v>
      </c>
      <c r="BL182">
        <v>0.05</v>
      </c>
      <c r="BM182">
        <v>7.0000000000000007E-2</v>
      </c>
      <c r="BN182">
        <v>0.14000000000000001</v>
      </c>
      <c r="BO182">
        <v>0.12</v>
      </c>
      <c r="BP182">
        <v>0.12</v>
      </c>
      <c r="BQ182">
        <v>0.16</v>
      </c>
      <c r="BR182">
        <v>0.84</v>
      </c>
      <c r="BS182">
        <v>0.81</v>
      </c>
      <c r="BT182">
        <v>0.65</v>
      </c>
      <c r="BU182">
        <v>0.74</v>
      </c>
      <c r="BV182">
        <v>0.56000000000000005</v>
      </c>
      <c r="BW182">
        <v>0.47</v>
      </c>
      <c r="BX182">
        <v>3.85</v>
      </c>
      <c r="BY182">
        <v>3.88</v>
      </c>
      <c r="BZ182">
        <v>3.73</v>
      </c>
      <c r="CA182">
        <v>3.84</v>
      </c>
      <c r="CB182">
        <v>3.5</v>
      </c>
      <c r="CC182">
        <v>3.11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0.02</v>
      </c>
      <c r="CL182">
        <v>0</v>
      </c>
      <c r="CM182">
        <v>0</v>
      </c>
      <c r="CN182">
        <v>0</v>
      </c>
      <c r="CO182">
        <v>0</v>
      </c>
      <c r="CP182">
        <v>0.02</v>
      </c>
      <c r="CQ182">
        <v>0</v>
      </c>
      <c r="CR182">
        <v>0.02</v>
      </c>
      <c r="CS182">
        <v>0.02</v>
      </c>
      <c r="CT182">
        <v>0.02</v>
      </c>
      <c r="CU182">
        <v>0.02</v>
      </c>
      <c r="CV182">
        <v>3.9</v>
      </c>
      <c r="CW182">
        <v>3.9</v>
      </c>
      <c r="CX182">
        <v>3.88</v>
      </c>
      <c r="CY182">
        <v>3.85</v>
      </c>
      <c r="CZ182">
        <v>3.9</v>
      </c>
      <c r="DA182">
        <v>3.78</v>
      </c>
      <c r="DB182">
        <v>3.78</v>
      </c>
      <c r="DC182">
        <v>3.64</v>
      </c>
      <c r="DD182">
        <v>3.79</v>
      </c>
      <c r="DE182">
        <v>0.09</v>
      </c>
      <c r="DF182">
        <v>0.09</v>
      </c>
      <c r="DG182">
        <v>0.12</v>
      </c>
      <c r="DH182">
        <v>0.09</v>
      </c>
      <c r="DI182">
        <v>0.09</v>
      </c>
      <c r="DJ182">
        <v>0.16</v>
      </c>
      <c r="DK182">
        <v>0.16</v>
      </c>
      <c r="DL182">
        <v>0.21</v>
      </c>
      <c r="DM182">
        <v>0.14000000000000001</v>
      </c>
      <c r="DN182">
        <v>0.02</v>
      </c>
      <c r="DO182">
        <v>7.0000000000000007E-2</v>
      </c>
      <c r="DP182">
        <v>0.05</v>
      </c>
      <c r="DQ182">
        <v>0.05</v>
      </c>
      <c r="DR182">
        <v>0.05</v>
      </c>
      <c r="DS182">
        <v>0.05</v>
      </c>
      <c r="DT182">
        <v>0.05</v>
      </c>
      <c r="DU182">
        <v>0.09</v>
      </c>
      <c r="DV182">
        <v>0.12</v>
      </c>
      <c r="DW182">
        <v>0.88</v>
      </c>
      <c r="DX182">
        <v>0.84</v>
      </c>
      <c r="DY182">
        <v>0.84</v>
      </c>
      <c r="DZ182">
        <v>0.84</v>
      </c>
      <c r="EA182">
        <v>0.86</v>
      </c>
      <c r="EB182">
        <v>0.77</v>
      </c>
      <c r="EC182">
        <v>0.77</v>
      </c>
      <c r="ED182">
        <v>0.65</v>
      </c>
      <c r="EE182">
        <v>0.72</v>
      </c>
      <c r="EF182">
        <v>0.49</v>
      </c>
      <c r="EG182">
        <v>0.02</v>
      </c>
      <c r="EH182">
        <v>0</v>
      </c>
      <c r="EI182">
        <v>0.05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0.12</v>
      </c>
      <c r="EP182">
        <v>7.0000000000000007E-2</v>
      </c>
      <c r="EQ182">
        <v>7.0000000000000007E-2</v>
      </c>
      <c r="ER182">
        <v>7.0000000000000007E-2</v>
      </c>
      <c r="ES182">
        <v>7.0000000000000007E-2</v>
      </c>
      <c r="ET182">
        <v>7.0000000000000007E-2</v>
      </c>
      <c r="EU182">
        <v>0.02</v>
      </c>
      <c r="EV182">
        <v>0</v>
      </c>
      <c r="EW182">
        <v>7.0000000000000007E-2</v>
      </c>
      <c r="EX182">
        <v>4.7E-2</v>
      </c>
      <c r="EY182">
        <v>0.16</v>
      </c>
      <c r="EZ182">
        <v>0.21</v>
      </c>
      <c r="FA182">
        <v>0.19</v>
      </c>
      <c r="FB182">
        <v>0.19</v>
      </c>
      <c r="FC182">
        <v>0.19</v>
      </c>
      <c r="FD182">
        <v>0.14000000000000001</v>
      </c>
      <c r="FE182">
        <v>0.16</v>
      </c>
      <c r="FF182">
        <v>0.16</v>
      </c>
      <c r="FG182">
        <v>0.12</v>
      </c>
      <c r="FH182">
        <v>0.51</v>
      </c>
      <c r="FI182">
        <v>0.49</v>
      </c>
      <c r="FJ182">
        <v>0.49</v>
      </c>
      <c r="FK182">
        <v>0.6</v>
      </c>
      <c r="FL182">
        <v>0.56000000000000005</v>
      </c>
      <c r="FM182">
        <v>0.65</v>
      </c>
      <c r="FN182">
        <v>0.65</v>
      </c>
      <c r="FO182">
        <v>0.49</v>
      </c>
      <c r="FP182">
        <v>0.23</v>
      </c>
      <c r="FQ182">
        <v>0.23</v>
      </c>
      <c r="FR182">
        <v>0.23</v>
      </c>
      <c r="FS182">
        <v>0.21</v>
      </c>
      <c r="FT182">
        <v>0.14000000000000001</v>
      </c>
      <c r="FU182">
        <v>0.19</v>
      </c>
      <c r="FV182">
        <v>0.19</v>
      </c>
      <c r="FW182">
        <v>0.19</v>
      </c>
      <c r="FX182">
        <v>0.28000000000000003</v>
      </c>
      <c r="FY182">
        <v>1.73</v>
      </c>
      <c r="FZ182">
        <v>3.52</v>
      </c>
      <c r="GA182">
        <v>3.55</v>
      </c>
      <c r="GB182">
        <v>3.41</v>
      </c>
      <c r="GC182">
        <v>3.62</v>
      </c>
      <c r="GD182">
        <v>3.6</v>
      </c>
      <c r="GE182">
        <v>3.77</v>
      </c>
      <c r="GF182">
        <v>3.8</v>
      </c>
      <c r="GG182">
        <v>3.58</v>
      </c>
      <c r="GH182">
        <v>8.5</v>
      </c>
      <c r="GI182">
        <v>0.05</v>
      </c>
      <c r="GJ182">
        <v>0</v>
      </c>
      <c r="GK182">
        <v>0</v>
      </c>
      <c r="GL182">
        <v>0</v>
      </c>
      <c r="GM182">
        <v>0.05</v>
      </c>
      <c r="GN182">
        <v>0.02</v>
      </c>
      <c r="GO182">
        <v>0.02</v>
      </c>
      <c r="GP182">
        <v>0.12</v>
      </c>
      <c r="GQ182">
        <v>0.21</v>
      </c>
      <c r="GR182">
        <v>0.37</v>
      </c>
      <c r="GS182">
        <v>0.16</v>
      </c>
      <c r="GT182">
        <v>0.63</v>
      </c>
      <c r="GU182">
        <v>0.56000000000000005</v>
      </c>
      <c r="GV182">
        <v>0.44</v>
      </c>
      <c r="GW182">
        <v>0.05</v>
      </c>
      <c r="GX182">
        <v>9.2999999999999999E-2</v>
      </c>
      <c r="GY182">
        <v>0.26</v>
      </c>
      <c r="GZ182">
        <v>4.7E-2</v>
      </c>
      <c r="HA182">
        <v>0</v>
      </c>
      <c r="HB182">
        <v>0</v>
      </c>
      <c r="HC182">
        <v>0.05</v>
      </c>
      <c r="HD182">
        <v>7.0000000000000007E-2</v>
      </c>
      <c r="HE182">
        <v>0.05</v>
      </c>
      <c r="HF182">
        <v>0.23</v>
      </c>
      <c r="HG182">
        <v>0.28000000000000003</v>
      </c>
      <c r="HH182">
        <v>0.26</v>
      </c>
      <c r="HI182">
        <v>0</v>
      </c>
      <c r="HJ182">
        <v>0</v>
      </c>
      <c r="HK182">
        <v>0</v>
      </c>
      <c r="HL182">
        <v>0</v>
      </c>
      <c r="HM182">
        <v>0.02</v>
      </c>
      <c r="HN182">
        <v>0</v>
      </c>
      <c r="HO182">
        <v>0.16</v>
      </c>
      <c r="HP182">
        <v>0.16</v>
      </c>
      <c r="HQ182">
        <v>0.16</v>
      </c>
      <c r="HR182">
        <v>0.19</v>
      </c>
      <c r="HS182">
        <v>0.19</v>
      </c>
      <c r="HT182">
        <v>0.21</v>
      </c>
      <c r="HU182">
        <v>0.26</v>
      </c>
      <c r="HV182">
        <v>0.23</v>
      </c>
      <c r="HW182">
        <v>0.26</v>
      </c>
      <c r="HX182">
        <v>0.19</v>
      </c>
      <c r="HY182">
        <v>0.16</v>
      </c>
      <c r="HZ182">
        <v>0.16</v>
      </c>
      <c r="IA182">
        <v>0.19</v>
      </c>
      <c r="IB182">
        <v>0.16</v>
      </c>
      <c r="IC182">
        <v>0.14000000000000001</v>
      </c>
      <c r="ID182">
        <v>0.14000000000000001</v>
      </c>
      <c r="IE182">
        <v>0.14000000000000001</v>
      </c>
      <c r="IF182">
        <v>0.16300000000000001</v>
      </c>
      <c r="IG182">
        <v>0.11600000000000001</v>
      </c>
      <c r="IH182">
        <v>0.12</v>
      </c>
      <c r="II182">
        <v>0.12</v>
      </c>
      <c r="IJ182">
        <v>0.14000000000000001</v>
      </c>
      <c r="IK182">
        <v>0.11600000000000001</v>
      </c>
      <c r="IL182">
        <v>0.11600000000000001</v>
      </c>
      <c r="IM182">
        <v>0.28000000000000003</v>
      </c>
      <c r="IN182">
        <v>0.33</v>
      </c>
      <c r="IO182">
        <v>0.33</v>
      </c>
      <c r="IP182">
        <v>0.35</v>
      </c>
      <c r="IQ182">
        <v>0.37</v>
      </c>
      <c r="IR182">
        <v>0.35</v>
      </c>
      <c r="IS182">
        <v>0.02</v>
      </c>
      <c r="IT182">
        <v>0.67</v>
      </c>
      <c r="IU182">
        <v>0.7</v>
      </c>
      <c r="IV182">
        <v>0.4</v>
      </c>
      <c r="IW182">
        <v>0.3</v>
      </c>
      <c r="IX182">
        <v>0.63</v>
      </c>
      <c r="IY182">
        <v>0.12</v>
      </c>
      <c r="IZ182">
        <v>0.09</v>
      </c>
      <c r="JA182">
        <v>0.3</v>
      </c>
      <c r="JB182">
        <v>0.44</v>
      </c>
      <c r="JC182">
        <v>0.12</v>
      </c>
      <c r="JD182">
        <v>0.05</v>
      </c>
      <c r="JE182">
        <v>0.02</v>
      </c>
      <c r="JF182">
        <v>0.02</v>
      </c>
      <c r="JG182">
        <v>0</v>
      </c>
      <c r="JH182">
        <v>0.12</v>
      </c>
      <c r="JI182">
        <v>0.02</v>
      </c>
      <c r="JJ182">
        <v>0.05</v>
      </c>
      <c r="JK182">
        <v>0.14000000000000001</v>
      </c>
      <c r="JL182">
        <v>0.12</v>
      </c>
      <c r="JM182">
        <v>0.12</v>
      </c>
      <c r="JN182">
        <v>0.14000000000000001</v>
      </c>
      <c r="JO182">
        <v>0.14000000000000001</v>
      </c>
      <c r="JP182">
        <v>0.14000000000000001</v>
      </c>
      <c r="JQ182">
        <v>0.14000000000000001</v>
      </c>
      <c r="JR182">
        <v>2.37</v>
      </c>
      <c r="JS182">
        <v>1.32</v>
      </c>
      <c r="JT182">
        <v>1.32</v>
      </c>
      <c r="JU182">
        <v>1.89</v>
      </c>
      <c r="JV182">
        <v>1.92</v>
      </c>
    </row>
    <row r="183" spans="1:282" x14ac:dyDescent="0.25">
      <c r="A183">
        <v>609749</v>
      </c>
      <c r="B183" t="s">
        <v>2308</v>
      </c>
      <c r="C183" t="s">
        <v>2307</v>
      </c>
      <c r="D183" t="s">
        <v>4150</v>
      </c>
      <c r="E183" t="s">
        <v>4151</v>
      </c>
      <c r="F183" t="s">
        <v>2309</v>
      </c>
      <c r="G183" t="s">
        <v>2310</v>
      </c>
      <c r="H183" t="s">
        <v>2311</v>
      </c>
      <c r="I183" t="s">
        <v>4152</v>
      </c>
      <c r="J183" t="s">
        <v>4153</v>
      </c>
      <c r="K183" t="s">
        <v>4154</v>
      </c>
      <c r="L183" t="s">
        <v>546</v>
      </c>
      <c r="M183" t="s">
        <v>3399</v>
      </c>
      <c r="N183" t="s">
        <v>3872</v>
      </c>
      <c r="O183" t="s">
        <v>535</v>
      </c>
      <c r="P183">
        <v>1070</v>
      </c>
      <c r="Q183" t="s">
        <v>541</v>
      </c>
      <c r="R183" t="s">
        <v>3417</v>
      </c>
      <c r="S183" t="s">
        <v>6521</v>
      </c>
      <c r="T183">
        <v>31</v>
      </c>
      <c r="U183">
        <v>1740</v>
      </c>
      <c r="V183" t="s">
        <v>651</v>
      </c>
      <c r="W183">
        <v>151</v>
      </c>
      <c r="X183">
        <v>1067</v>
      </c>
      <c r="Y183">
        <v>14</v>
      </c>
      <c r="Z183" s="5" t="s">
        <v>4155</v>
      </c>
      <c r="AA183" t="s">
        <v>535</v>
      </c>
      <c r="AB183" t="s">
        <v>533</v>
      </c>
      <c r="AC183" t="s">
        <v>555</v>
      </c>
      <c r="AD183" t="s">
        <v>534</v>
      </c>
      <c r="AE183">
        <v>61.3</v>
      </c>
      <c r="AF183">
        <v>38.200000000000003</v>
      </c>
      <c r="AG183">
        <v>83.1</v>
      </c>
      <c r="AH183">
        <v>1.4</v>
      </c>
      <c r="AI183" t="s">
        <v>3410</v>
      </c>
      <c r="AJ183">
        <v>131</v>
      </c>
      <c r="AK183">
        <v>84</v>
      </c>
      <c r="AL183">
        <v>2</v>
      </c>
      <c r="AM183">
        <v>16</v>
      </c>
      <c r="AN183">
        <v>22</v>
      </c>
      <c r="AO183">
        <v>1</v>
      </c>
      <c r="AP183">
        <v>2</v>
      </c>
      <c r="AQ183">
        <v>5</v>
      </c>
      <c r="AR183">
        <v>4</v>
      </c>
      <c r="AS183">
        <v>131</v>
      </c>
      <c r="AT183">
        <v>0.05</v>
      </c>
      <c r="AU183">
        <v>0.03</v>
      </c>
      <c r="AV183">
        <v>0.02</v>
      </c>
      <c r="AW183">
        <v>0.02</v>
      </c>
      <c r="AX183">
        <v>0.03</v>
      </c>
      <c r="AY183">
        <v>0.11</v>
      </c>
      <c r="AZ183">
        <v>0.05</v>
      </c>
      <c r="BA183">
        <v>3.7999999999999999E-2</v>
      </c>
      <c r="BB183">
        <v>0.03</v>
      </c>
      <c r="BC183">
        <v>0.02</v>
      </c>
      <c r="BD183">
        <v>0.11</v>
      </c>
      <c r="BE183">
        <v>0.2</v>
      </c>
      <c r="BF183">
        <v>0.39</v>
      </c>
      <c r="BG183">
        <v>0.31</v>
      </c>
      <c r="BH183">
        <v>0.34</v>
      </c>
      <c r="BI183">
        <v>0.15</v>
      </c>
      <c r="BJ183">
        <v>0.44</v>
      </c>
      <c r="BK183">
        <v>0.32</v>
      </c>
      <c r="BL183">
        <v>0.02</v>
      </c>
      <c r="BM183">
        <v>0.02</v>
      </c>
      <c r="BN183">
        <v>0.03</v>
      </c>
      <c r="BO183">
        <v>0.02</v>
      </c>
      <c r="BP183">
        <v>0.02</v>
      </c>
      <c r="BQ183">
        <v>0.02</v>
      </c>
      <c r="BR183">
        <v>0.49</v>
      </c>
      <c r="BS183">
        <v>0.6</v>
      </c>
      <c r="BT183">
        <v>0.57999999999999996</v>
      </c>
      <c r="BU183">
        <v>0.78</v>
      </c>
      <c r="BV183">
        <v>0.4</v>
      </c>
      <c r="BW183">
        <v>0.35</v>
      </c>
      <c r="BX183">
        <v>3.33</v>
      </c>
      <c r="BY183">
        <v>3.52</v>
      </c>
      <c r="BZ183">
        <v>3.52</v>
      </c>
      <c r="CA183">
        <v>3.73</v>
      </c>
      <c r="CB183">
        <v>3.23</v>
      </c>
      <c r="CC183">
        <v>2.94</v>
      </c>
      <c r="CD183">
        <v>2.3E-2</v>
      </c>
      <c r="CE183">
        <v>1.4999999999999999E-2</v>
      </c>
      <c r="CF183">
        <v>2.3E-2</v>
      </c>
      <c r="CG183">
        <v>2.3E-2</v>
      </c>
      <c r="CH183">
        <v>1.4999999999999999E-2</v>
      </c>
      <c r="CI183">
        <v>0.03</v>
      </c>
      <c r="CJ183">
        <v>0.17</v>
      </c>
      <c r="CK183">
        <v>0.37</v>
      </c>
      <c r="CL183">
        <v>0.18</v>
      </c>
      <c r="CM183">
        <v>0.03</v>
      </c>
      <c r="CN183">
        <v>0.05</v>
      </c>
      <c r="CO183">
        <v>0.06</v>
      </c>
      <c r="CP183">
        <v>0.05</v>
      </c>
      <c r="CQ183">
        <v>0.05</v>
      </c>
      <c r="CR183">
        <v>0.05</v>
      </c>
      <c r="CS183">
        <v>0.13</v>
      </c>
      <c r="CT183">
        <v>0.18</v>
      </c>
      <c r="CU183">
        <v>0.18</v>
      </c>
      <c r="CV183">
        <v>3.64</v>
      </c>
      <c r="CW183">
        <v>3.58</v>
      </c>
      <c r="CX183">
        <v>3.45</v>
      </c>
      <c r="CY183">
        <v>3.53</v>
      </c>
      <c r="CZ183">
        <v>3.55</v>
      </c>
      <c r="DA183">
        <v>3.43</v>
      </c>
      <c r="DB183">
        <v>2.87</v>
      </c>
      <c r="DC183">
        <v>2.2799999999999998</v>
      </c>
      <c r="DD183">
        <v>2.86</v>
      </c>
      <c r="DE183">
        <v>0.23</v>
      </c>
      <c r="DF183">
        <v>0.26</v>
      </c>
      <c r="DG183">
        <v>0.35</v>
      </c>
      <c r="DH183">
        <v>0.28000000000000003</v>
      </c>
      <c r="DI183">
        <v>0.3</v>
      </c>
      <c r="DJ183">
        <v>0.38</v>
      </c>
      <c r="DK183">
        <v>0.34</v>
      </c>
      <c r="DL183">
        <v>0.17</v>
      </c>
      <c r="DM183">
        <v>0.23</v>
      </c>
      <c r="DN183">
        <v>0.02</v>
      </c>
      <c r="DO183">
        <v>0.02</v>
      </c>
      <c r="DP183">
        <v>0.01</v>
      </c>
      <c r="DQ183">
        <v>0.02</v>
      </c>
      <c r="DR183">
        <v>0.01</v>
      </c>
      <c r="DS183">
        <v>0.02</v>
      </c>
      <c r="DT183">
        <v>0.03</v>
      </c>
      <c r="DU183">
        <v>0.04</v>
      </c>
      <c r="DV183">
        <v>0.03</v>
      </c>
      <c r="DW183">
        <v>0.7</v>
      </c>
      <c r="DX183">
        <v>0.66</v>
      </c>
      <c r="DY183">
        <v>0.56000000000000005</v>
      </c>
      <c r="DZ183">
        <v>0.62</v>
      </c>
      <c r="EA183">
        <v>0.63</v>
      </c>
      <c r="EB183">
        <v>0.53</v>
      </c>
      <c r="EC183">
        <v>0.34</v>
      </c>
      <c r="ED183">
        <v>0.24</v>
      </c>
      <c r="EE183">
        <v>0.39</v>
      </c>
      <c r="EF183">
        <v>0.73</v>
      </c>
      <c r="EG183">
        <v>0.01</v>
      </c>
      <c r="EH183">
        <v>0.02</v>
      </c>
      <c r="EI183">
        <v>0.02</v>
      </c>
      <c r="EJ183">
        <v>0.02</v>
      </c>
      <c r="EK183">
        <v>0.02</v>
      </c>
      <c r="EL183">
        <v>0.08</v>
      </c>
      <c r="EM183">
        <v>0.04</v>
      </c>
      <c r="EN183">
        <v>0.02</v>
      </c>
      <c r="EO183">
        <v>0.21</v>
      </c>
      <c r="EP183">
        <v>0.03</v>
      </c>
      <c r="EQ183">
        <v>0</v>
      </c>
      <c r="ER183">
        <v>0.06</v>
      </c>
      <c r="ES183">
        <v>3.1E-2</v>
      </c>
      <c r="ET183">
        <v>0.1</v>
      </c>
      <c r="EU183">
        <v>0.18</v>
      </c>
      <c r="EV183">
        <v>0.05</v>
      </c>
      <c r="EW183">
        <v>0.02</v>
      </c>
      <c r="EX183">
        <v>8.0000000000000002E-3</v>
      </c>
      <c r="EY183">
        <v>0.31</v>
      </c>
      <c r="EZ183">
        <v>0.16</v>
      </c>
      <c r="FA183">
        <v>0.21</v>
      </c>
      <c r="FB183">
        <v>0.2</v>
      </c>
      <c r="FC183">
        <v>0.27</v>
      </c>
      <c r="FD183">
        <v>0.28000000000000003</v>
      </c>
      <c r="FE183">
        <v>0.38</v>
      </c>
      <c r="FF183">
        <v>0.37</v>
      </c>
      <c r="FG183">
        <v>0.02</v>
      </c>
      <c r="FH183">
        <v>0.62</v>
      </c>
      <c r="FI183">
        <v>0.8</v>
      </c>
      <c r="FJ183">
        <v>0.69</v>
      </c>
      <c r="FK183">
        <v>0.73</v>
      </c>
      <c r="FL183">
        <v>0.59</v>
      </c>
      <c r="FM183">
        <v>0.35</v>
      </c>
      <c r="FN183">
        <v>0.5</v>
      </c>
      <c r="FO183">
        <v>0.56000000000000005</v>
      </c>
      <c r="FP183">
        <v>0.04</v>
      </c>
      <c r="FQ183">
        <v>0.03</v>
      </c>
      <c r="FR183">
        <v>0.02</v>
      </c>
      <c r="FS183">
        <v>0.02</v>
      </c>
      <c r="FT183">
        <v>0.02</v>
      </c>
      <c r="FU183">
        <v>0.02</v>
      </c>
      <c r="FV183">
        <v>0.11</v>
      </c>
      <c r="FW183">
        <v>0.04</v>
      </c>
      <c r="FX183">
        <v>0.04</v>
      </c>
      <c r="FY183">
        <v>1.29</v>
      </c>
      <c r="FZ183">
        <v>3.59</v>
      </c>
      <c r="GA183">
        <v>3.79</v>
      </c>
      <c r="GB183">
        <v>3.61</v>
      </c>
      <c r="GC183">
        <v>3.69</v>
      </c>
      <c r="GD183">
        <v>3.47</v>
      </c>
      <c r="GE183">
        <v>3.02</v>
      </c>
      <c r="GF183">
        <v>3.39</v>
      </c>
      <c r="GG183">
        <v>3.53</v>
      </c>
      <c r="GH183">
        <v>9.3800000000000008</v>
      </c>
      <c r="GI183">
        <v>0.02</v>
      </c>
      <c r="GJ183">
        <v>8.0000000000000002E-3</v>
      </c>
      <c r="GK183">
        <v>0</v>
      </c>
      <c r="GL183">
        <v>0.01</v>
      </c>
      <c r="GM183">
        <v>0.02</v>
      </c>
      <c r="GN183">
        <v>0</v>
      </c>
      <c r="GO183">
        <v>0.02</v>
      </c>
      <c r="GP183">
        <v>0.05</v>
      </c>
      <c r="GQ183">
        <v>0.15</v>
      </c>
      <c r="GR183">
        <v>0.72</v>
      </c>
      <c r="GS183">
        <v>0.03</v>
      </c>
      <c r="GT183">
        <v>0.65</v>
      </c>
      <c r="GU183">
        <v>0.65</v>
      </c>
      <c r="GV183">
        <v>0.12</v>
      </c>
      <c r="GW183">
        <v>0.15</v>
      </c>
      <c r="GX183">
        <v>0.16</v>
      </c>
      <c r="GY183">
        <v>0.28999999999999998</v>
      </c>
      <c r="GZ183">
        <v>6.9000000000000006E-2</v>
      </c>
      <c r="HA183">
        <v>5.2999999999999999E-2</v>
      </c>
      <c r="HB183">
        <v>0.4</v>
      </c>
      <c r="HC183">
        <v>0.01</v>
      </c>
      <c r="HD183">
        <v>0.01</v>
      </c>
      <c r="HE183">
        <v>0.13</v>
      </c>
      <c r="HF183">
        <v>0.13</v>
      </c>
      <c r="HG183">
        <v>0.13</v>
      </c>
      <c r="HH183">
        <v>0.05</v>
      </c>
      <c r="HI183">
        <v>0</v>
      </c>
      <c r="HJ183">
        <v>0.01</v>
      </c>
      <c r="HK183">
        <v>0.02</v>
      </c>
      <c r="HL183">
        <v>0.02</v>
      </c>
      <c r="HM183">
        <v>7.0000000000000007E-2</v>
      </c>
      <c r="HN183">
        <v>0</v>
      </c>
      <c r="HO183">
        <v>0.11</v>
      </c>
      <c r="HP183">
        <v>0.15</v>
      </c>
      <c r="HQ183">
        <v>0.19</v>
      </c>
      <c r="HR183">
        <v>0.18</v>
      </c>
      <c r="HS183">
        <v>0.38</v>
      </c>
      <c r="HT183">
        <v>0.11</v>
      </c>
      <c r="HU183">
        <v>0.8</v>
      </c>
      <c r="HV183">
        <v>0.66</v>
      </c>
      <c r="HW183">
        <v>0.73</v>
      </c>
      <c r="HX183">
        <v>0.76</v>
      </c>
      <c r="HY183">
        <v>0.27</v>
      </c>
      <c r="HZ183">
        <v>0.87</v>
      </c>
      <c r="IA183">
        <v>0.05</v>
      </c>
      <c r="IB183">
        <v>0.12</v>
      </c>
      <c r="IC183">
        <v>0.03</v>
      </c>
      <c r="ID183">
        <v>0.02</v>
      </c>
      <c r="IE183">
        <v>0.18</v>
      </c>
      <c r="IF183">
        <v>0</v>
      </c>
      <c r="IG183">
        <v>8.0000000000000002E-3</v>
      </c>
      <c r="IH183">
        <v>0.02</v>
      </c>
      <c r="II183">
        <v>0.01</v>
      </c>
      <c r="IJ183">
        <v>0.01</v>
      </c>
      <c r="IK183">
        <v>6.9000000000000006E-2</v>
      </c>
      <c r="IL183">
        <v>0</v>
      </c>
      <c r="IM183">
        <v>0.03</v>
      </c>
      <c r="IN183">
        <v>0.04</v>
      </c>
      <c r="IO183">
        <v>0.03</v>
      </c>
      <c r="IP183">
        <v>0.02</v>
      </c>
      <c r="IQ183">
        <v>0.03</v>
      </c>
      <c r="IR183">
        <v>0.02</v>
      </c>
      <c r="IS183">
        <v>0.04</v>
      </c>
      <c r="IT183">
        <v>0.31</v>
      </c>
      <c r="IU183">
        <v>0.1</v>
      </c>
      <c r="IV183">
        <v>0</v>
      </c>
      <c r="IW183">
        <v>0.22</v>
      </c>
      <c r="IX183">
        <v>0.66</v>
      </c>
      <c r="IY183">
        <v>0.44</v>
      </c>
      <c r="IZ183">
        <v>0.5</v>
      </c>
      <c r="JA183">
        <v>0.15</v>
      </c>
      <c r="JB183">
        <v>0.46</v>
      </c>
      <c r="JC183">
        <v>0.18</v>
      </c>
      <c r="JD183">
        <v>0.11</v>
      </c>
      <c r="JE183">
        <v>0.22</v>
      </c>
      <c r="JF183">
        <v>0.31</v>
      </c>
      <c r="JG183">
        <v>0.19</v>
      </c>
      <c r="JH183">
        <v>0.09</v>
      </c>
      <c r="JI183">
        <v>0.12</v>
      </c>
      <c r="JJ183">
        <v>0.15</v>
      </c>
      <c r="JK183">
        <v>0.52</v>
      </c>
      <c r="JL183">
        <v>0.11</v>
      </c>
      <c r="JM183">
        <v>0.02</v>
      </c>
      <c r="JN183">
        <v>0.03</v>
      </c>
      <c r="JO183">
        <v>0.03</v>
      </c>
      <c r="JP183">
        <v>0.02</v>
      </c>
      <c r="JQ183">
        <v>0.02</v>
      </c>
      <c r="JR183">
        <v>2.34</v>
      </c>
      <c r="JS183">
        <v>2.0499999999999998</v>
      </c>
      <c r="JT183">
        <v>2.4300000000000002</v>
      </c>
      <c r="JU183">
        <v>3.38</v>
      </c>
      <c r="JV183">
        <v>2.19</v>
      </c>
    </row>
    <row r="184" spans="1:282" x14ac:dyDescent="0.25">
      <c r="A184">
        <v>609750</v>
      </c>
      <c r="B184" t="s">
        <v>714</v>
      </c>
      <c r="C184" t="s">
        <v>2312</v>
      </c>
      <c r="D184" t="s">
        <v>4156</v>
      </c>
      <c r="E184" t="s">
        <v>4157</v>
      </c>
      <c r="F184" t="s">
        <v>715</v>
      </c>
      <c r="G184" t="s">
        <v>716</v>
      </c>
      <c r="H184" t="s">
        <v>717</v>
      </c>
      <c r="I184" t="s">
        <v>4158</v>
      </c>
      <c r="J184" t="s">
        <v>4159</v>
      </c>
      <c r="K184" t="s">
        <v>4160</v>
      </c>
      <c r="L184" t="s">
        <v>713</v>
      </c>
      <c r="M184" t="s">
        <v>713</v>
      </c>
      <c r="N184" t="s">
        <v>3874</v>
      </c>
      <c r="O184" t="s">
        <v>535</v>
      </c>
      <c r="P184">
        <v>99</v>
      </c>
      <c r="Q184" t="s">
        <v>539</v>
      </c>
      <c r="R184" t="s">
        <v>542</v>
      </c>
      <c r="S184" t="s">
        <v>718</v>
      </c>
      <c r="T184">
        <v>38</v>
      </c>
      <c r="U184">
        <v>1750</v>
      </c>
      <c r="V184" t="s">
        <v>651</v>
      </c>
      <c r="W184">
        <v>39</v>
      </c>
      <c r="X184">
        <v>96</v>
      </c>
      <c r="Y184">
        <v>41</v>
      </c>
      <c r="Z184" s="5" t="s">
        <v>532</v>
      </c>
      <c r="AA184" t="s">
        <v>535</v>
      </c>
      <c r="AB184" t="s">
        <v>533</v>
      </c>
      <c r="AC184" t="s">
        <v>564</v>
      </c>
      <c r="AD184" t="s">
        <v>534</v>
      </c>
      <c r="AE184">
        <v>63.8</v>
      </c>
      <c r="AF184">
        <v>45.9</v>
      </c>
      <c r="AG184">
        <v>83.7</v>
      </c>
      <c r="AH184">
        <v>4.0999999999999996</v>
      </c>
      <c r="AI184" t="s">
        <v>3410</v>
      </c>
      <c r="AJ184">
        <v>40</v>
      </c>
      <c r="AL184">
        <v>32</v>
      </c>
      <c r="AN184">
        <v>8</v>
      </c>
      <c r="AS184">
        <v>40</v>
      </c>
      <c r="AT184">
        <v>0</v>
      </c>
      <c r="AU184">
        <v>0</v>
      </c>
      <c r="AV184">
        <v>0</v>
      </c>
      <c r="AW184">
        <v>0.03</v>
      </c>
      <c r="AX184">
        <v>0.05</v>
      </c>
      <c r="AY184">
        <v>0.05</v>
      </c>
      <c r="AZ184">
        <v>0</v>
      </c>
      <c r="BA184">
        <v>0</v>
      </c>
      <c r="BB184">
        <v>0</v>
      </c>
      <c r="BC184">
        <v>7.0000000000000007E-2</v>
      </c>
      <c r="BD184">
        <v>0.15</v>
      </c>
      <c r="BE184">
        <v>0.13</v>
      </c>
      <c r="BF184">
        <v>0.17</v>
      </c>
      <c r="BG184">
        <v>0.23</v>
      </c>
      <c r="BH184">
        <v>0.15</v>
      </c>
      <c r="BI184">
        <v>0.6</v>
      </c>
      <c r="BJ184">
        <v>0.63</v>
      </c>
      <c r="BK184">
        <v>0.68</v>
      </c>
      <c r="BL184">
        <v>0</v>
      </c>
      <c r="BM184">
        <v>0</v>
      </c>
      <c r="BN184">
        <v>0.03</v>
      </c>
      <c r="BO184">
        <v>0</v>
      </c>
      <c r="BP184">
        <v>0</v>
      </c>
      <c r="BQ184">
        <v>0</v>
      </c>
      <c r="BR184">
        <v>0.82</v>
      </c>
      <c r="BS184">
        <v>0.78</v>
      </c>
      <c r="BT184">
        <v>0.82</v>
      </c>
      <c r="BU184">
        <v>0.3</v>
      </c>
      <c r="BV184">
        <v>0.17</v>
      </c>
      <c r="BW184">
        <v>0.15</v>
      </c>
      <c r="BX184">
        <v>3.83</v>
      </c>
      <c r="BY184">
        <v>3.77</v>
      </c>
      <c r="BZ184">
        <v>3.85</v>
      </c>
      <c r="CA184">
        <v>3.17</v>
      </c>
      <c r="CB184">
        <v>2.92</v>
      </c>
      <c r="CC184">
        <v>2.92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0.28000000000000003</v>
      </c>
      <c r="CK184">
        <v>0.1</v>
      </c>
      <c r="CL184">
        <v>0.03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0.33</v>
      </c>
      <c r="CT184">
        <v>0.4</v>
      </c>
      <c r="CU184">
        <v>0.38</v>
      </c>
      <c r="CV184">
        <v>3.7</v>
      </c>
      <c r="CW184">
        <v>3.7</v>
      </c>
      <c r="CX184">
        <v>3.69</v>
      </c>
      <c r="CY184">
        <v>3.7</v>
      </c>
      <c r="CZ184">
        <v>3.67</v>
      </c>
      <c r="DA184">
        <v>3.72</v>
      </c>
      <c r="DB184">
        <v>2.23</v>
      </c>
      <c r="DC184">
        <v>2.5499999999999998</v>
      </c>
      <c r="DD184">
        <v>2.75</v>
      </c>
      <c r="DE184">
        <v>0.3</v>
      </c>
      <c r="DF184">
        <v>0.3</v>
      </c>
      <c r="DG184">
        <v>0.3</v>
      </c>
      <c r="DH184">
        <v>0.3</v>
      </c>
      <c r="DI184">
        <v>0.33</v>
      </c>
      <c r="DJ184">
        <v>0.28000000000000003</v>
      </c>
      <c r="DK184">
        <v>0.25</v>
      </c>
      <c r="DL184">
        <v>0.35</v>
      </c>
      <c r="DM184">
        <v>0.42</v>
      </c>
      <c r="DN184">
        <v>0</v>
      </c>
      <c r="DO184">
        <v>0</v>
      </c>
      <c r="DP184">
        <v>0.03</v>
      </c>
      <c r="DQ184">
        <v>0</v>
      </c>
      <c r="DR184">
        <v>0</v>
      </c>
      <c r="DS184">
        <v>0.03</v>
      </c>
      <c r="DT184">
        <v>0.03</v>
      </c>
      <c r="DU184">
        <v>0</v>
      </c>
      <c r="DV184">
        <v>0</v>
      </c>
      <c r="DW184">
        <v>0.7</v>
      </c>
      <c r="DX184">
        <v>0.7</v>
      </c>
      <c r="DY184">
        <v>0.68</v>
      </c>
      <c r="DZ184">
        <v>0.7</v>
      </c>
      <c r="EA184">
        <v>0.68</v>
      </c>
      <c r="EB184">
        <v>0.7</v>
      </c>
      <c r="EC184">
        <v>0.13</v>
      </c>
      <c r="ED184">
        <v>0.15</v>
      </c>
      <c r="EE184">
        <v>0.17</v>
      </c>
      <c r="EF184">
        <v>0.6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0.03</v>
      </c>
      <c r="EM184">
        <v>0</v>
      </c>
      <c r="EN184">
        <v>0</v>
      </c>
      <c r="EO184">
        <v>0.35</v>
      </c>
      <c r="EP184">
        <v>0.1</v>
      </c>
      <c r="EQ184">
        <v>2.5000000000000001E-2</v>
      </c>
      <c r="ER184">
        <v>0.03</v>
      </c>
      <c r="ES184">
        <v>2.5000000000000001E-2</v>
      </c>
      <c r="ET184">
        <v>0.03</v>
      </c>
      <c r="EU184">
        <v>0.03</v>
      </c>
      <c r="EV184">
        <v>0.05</v>
      </c>
      <c r="EW184">
        <v>0.05</v>
      </c>
      <c r="EX184">
        <v>2.5000000000000001E-2</v>
      </c>
      <c r="EY184">
        <v>0.5</v>
      </c>
      <c r="EZ184">
        <v>0.45</v>
      </c>
      <c r="FA184">
        <v>0.47</v>
      </c>
      <c r="FB184">
        <v>0.38</v>
      </c>
      <c r="FC184">
        <v>0.55000000000000004</v>
      </c>
      <c r="FD184">
        <v>0.63</v>
      </c>
      <c r="FE184">
        <v>0.65</v>
      </c>
      <c r="FF184">
        <v>0.6</v>
      </c>
      <c r="FG184">
        <v>0.03</v>
      </c>
      <c r="FH184">
        <v>0.4</v>
      </c>
      <c r="FI184">
        <v>0.53</v>
      </c>
      <c r="FJ184">
        <v>0.5</v>
      </c>
      <c r="FK184">
        <v>0.6</v>
      </c>
      <c r="FL184">
        <v>0.42</v>
      </c>
      <c r="FM184">
        <v>0.3</v>
      </c>
      <c r="FN184">
        <v>0.3</v>
      </c>
      <c r="FO184">
        <v>0.35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0.03</v>
      </c>
      <c r="FW184">
        <v>0</v>
      </c>
      <c r="FX184">
        <v>0</v>
      </c>
      <c r="FY184">
        <v>1.48</v>
      </c>
      <c r="FZ184">
        <v>3.3</v>
      </c>
      <c r="GA184">
        <v>3.5</v>
      </c>
      <c r="GB184">
        <v>3.48</v>
      </c>
      <c r="GC184">
        <v>3.58</v>
      </c>
      <c r="GD184">
        <v>3.4</v>
      </c>
      <c r="GE184">
        <v>3.23</v>
      </c>
      <c r="GF184">
        <v>3.25</v>
      </c>
      <c r="GG184">
        <v>3.3</v>
      </c>
      <c r="GH184">
        <v>9.59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0.03</v>
      </c>
      <c r="GO184">
        <v>0</v>
      </c>
      <c r="GP184">
        <v>0.03</v>
      </c>
      <c r="GQ184">
        <v>0.25</v>
      </c>
      <c r="GR184">
        <v>0.68</v>
      </c>
      <c r="GS184">
        <v>0.03</v>
      </c>
      <c r="GT184">
        <v>0.1</v>
      </c>
      <c r="GU184">
        <v>0.13</v>
      </c>
      <c r="GV184">
        <v>0.13</v>
      </c>
      <c r="GW184">
        <v>0.38</v>
      </c>
      <c r="GX184">
        <v>0.32500000000000001</v>
      </c>
      <c r="GY184">
        <v>0.3</v>
      </c>
      <c r="GZ184">
        <v>0.375</v>
      </c>
      <c r="HA184">
        <v>0.375</v>
      </c>
      <c r="HB184">
        <v>0.33</v>
      </c>
      <c r="HC184">
        <v>0.15</v>
      </c>
      <c r="HD184">
        <v>0.17</v>
      </c>
      <c r="HE184">
        <v>0.25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0.03</v>
      </c>
      <c r="HL184">
        <v>0</v>
      </c>
      <c r="HM184">
        <v>0.17</v>
      </c>
      <c r="HN184">
        <v>0</v>
      </c>
      <c r="HO184">
        <v>0.28000000000000003</v>
      </c>
      <c r="HP184">
        <v>0.23</v>
      </c>
      <c r="HQ184">
        <v>0.23</v>
      </c>
      <c r="HR184">
        <v>0.17</v>
      </c>
      <c r="HS184">
        <v>0.42</v>
      </c>
      <c r="HT184">
        <v>0.15</v>
      </c>
      <c r="HU184">
        <v>0.72</v>
      </c>
      <c r="HV184">
        <v>0.75</v>
      </c>
      <c r="HW184">
        <v>0.75</v>
      </c>
      <c r="HX184">
        <v>0.8</v>
      </c>
      <c r="HY184">
        <v>0.4</v>
      </c>
      <c r="HZ184">
        <v>0.85</v>
      </c>
      <c r="IA184">
        <v>0</v>
      </c>
      <c r="IB184">
        <v>0.03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0.03</v>
      </c>
      <c r="IQ184">
        <v>0</v>
      </c>
      <c r="IR184">
        <v>0</v>
      </c>
      <c r="IS184">
        <v>0.03</v>
      </c>
      <c r="IT184">
        <v>0.85</v>
      </c>
      <c r="IU184">
        <v>0.85</v>
      </c>
      <c r="IV184">
        <v>0.03</v>
      </c>
      <c r="IW184">
        <v>7.0000000000000007E-2</v>
      </c>
      <c r="IX184">
        <v>0.5</v>
      </c>
      <c r="IY184">
        <v>0.05</v>
      </c>
      <c r="IZ184">
        <v>0.1</v>
      </c>
      <c r="JA184">
        <v>0.47</v>
      </c>
      <c r="JB184">
        <v>0.7</v>
      </c>
      <c r="JC184">
        <v>0.38</v>
      </c>
      <c r="JD184">
        <v>0.05</v>
      </c>
      <c r="JE184">
        <v>0</v>
      </c>
      <c r="JF184">
        <v>0.38</v>
      </c>
      <c r="JG184">
        <v>0.13</v>
      </c>
      <c r="JH184">
        <v>7.0000000000000007E-2</v>
      </c>
      <c r="JI184">
        <v>0.03</v>
      </c>
      <c r="JJ184">
        <v>0.03</v>
      </c>
      <c r="JK184">
        <v>7.0000000000000007E-2</v>
      </c>
      <c r="JL184">
        <v>7.0000000000000007E-2</v>
      </c>
      <c r="JM184">
        <v>0.03</v>
      </c>
      <c r="JN184">
        <v>0.03</v>
      </c>
      <c r="JO184">
        <v>0.03</v>
      </c>
      <c r="JP184">
        <v>0.05</v>
      </c>
      <c r="JQ184">
        <v>0.03</v>
      </c>
      <c r="JR184">
        <v>2.5099999999999998</v>
      </c>
      <c r="JS184">
        <v>1.23</v>
      </c>
      <c r="JT184">
        <v>1.18</v>
      </c>
      <c r="JU184">
        <v>2.5299999999999998</v>
      </c>
      <c r="JV184">
        <v>2.21</v>
      </c>
    </row>
    <row r="185" spans="1:282" x14ac:dyDescent="0.25">
      <c r="A185">
        <v>609751</v>
      </c>
      <c r="B185" t="s">
        <v>2314</v>
      </c>
      <c r="C185" t="s">
        <v>2313</v>
      </c>
      <c r="D185" t="s">
        <v>4161</v>
      </c>
      <c r="E185" t="s">
        <v>4162</v>
      </c>
      <c r="F185" t="s">
        <v>2315</v>
      </c>
      <c r="G185" t="s">
        <v>2316</v>
      </c>
      <c r="H185" t="s">
        <v>755</v>
      </c>
      <c r="I185" t="s">
        <v>4163</v>
      </c>
      <c r="J185" t="s">
        <v>4164</v>
      </c>
      <c r="K185" t="s">
        <v>4165</v>
      </c>
      <c r="L185" t="s">
        <v>546</v>
      </c>
      <c r="M185" t="s">
        <v>3399</v>
      </c>
      <c r="N185" t="s">
        <v>3872</v>
      </c>
      <c r="O185" t="s">
        <v>535</v>
      </c>
      <c r="P185">
        <v>872</v>
      </c>
      <c r="Q185" t="s">
        <v>537</v>
      </c>
      <c r="R185" t="s">
        <v>536</v>
      </c>
      <c r="S185" t="s">
        <v>536</v>
      </c>
      <c r="T185">
        <v>40</v>
      </c>
      <c r="U185">
        <v>1760</v>
      </c>
      <c r="V185" t="s">
        <v>651</v>
      </c>
      <c r="W185">
        <v>48</v>
      </c>
      <c r="X185">
        <v>851</v>
      </c>
      <c r="Y185">
        <v>6</v>
      </c>
      <c r="Z185" s="5" t="s">
        <v>4166</v>
      </c>
      <c r="AA185" t="s">
        <v>535</v>
      </c>
      <c r="AB185" t="s">
        <v>576</v>
      </c>
      <c r="AC185" t="s">
        <v>576</v>
      </c>
      <c r="AD185" t="s">
        <v>555</v>
      </c>
      <c r="AE185">
        <v>15.6</v>
      </c>
      <c r="AF185">
        <v>15.4</v>
      </c>
      <c r="AG185">
        <v>39.700000000000003</v>
      </c>
      <c r="AH185">
        <v>0.6</v>
      </c>
      <c r="AI185" t="s">
        <v>3410</v>
      </c>
      <c r="AJ185">
        <v>43</v>
      </c>
      <c r="AL185">
        <v>38</v>
      </c>
      <c r="AN185">
        <v>1</v>
      </c>
      <c r="AQ185">
        <v>1</v>
      </c>
      <c r="AR185">
        <v>3</v>
      </c>
      <c r="AS185">
        <v>43</v>
      </c>
      <c r="AT185">
        <v>0.05</v>
      </c>
      <c r="AU185">
        <v>0.12</v>
      </c>
      <c r="AV185">
        <v>0.02</v>
      </c>
      <c r="AW185">
        <v>0.02</v>
      </c>
      <c r="AX185">
        <v>0.12</v>
      </c>
      <c r="AY185">
        <v>0.28000000000000003</v>
      </c>
      <c r="AZ185">
        <v>0.14000000000000001</v>
      </c>
      <c r="BA185">
        <v>0.11600000000000001</v>
      </c>
      <c r="BB185">
        <v>0.26</v>
      </c>
      <c r="BC185">
        <v>0.12</v>
      </c>
      <c r="BD185">
        <v>0.33</v>
      </c>
      <c r="BE185">
        <v>0.19</v>
      </c>
      <c r="BF185">
        <v>0.6</v>
      </c>
      <c r="BG185">
        <v>0.49</v>
      </c>
      <c r="BH185">
        <v>0.51</v>
      </c>
      <c r="BI185">
        <v>0.33</v>
      </c>
      <c r="BJ185">
        <v>0.33</v>
      </c>
      <c r="BK185">
        <v>0.3</v>
      </c>
      <c r="BL185">
        <v>0</v>
      </c>
      <c r="BM185">
        <v>0</v>
      </c>
      <c r="BN185">
        <v>0.02</v>
      </c>
      <c r="BO185">
        <v>0</v>
      </c>
      <c r="BP185">
        <v>0.02</v>
      </c>
      <c r="BQ185">
        <v>0.02</v>
      </c>
      <c r="BR185">
        <v>0.21</v>
      </c>
      <c r="BS185">
        <v>0.28000000000000003</v>
      </c>
      <c r="BT185">
        <v>0.19</v>
      </c>
      <c r="BU185">
        <v>0.53</v>
      </c>
      <c r="BV185">
        <v>0.21</v>
      </c>
      <c r="BW185">
        <v>0.21</v>
      </c>
      <c r="BX185">
        <v>2.98</v>
      </c>
      <c r="BY185">
        <v>2.93</v>
      </c>
      <c r="BZ185">
        <v>2.88</v>
      </c>
      <c r="CA185">
        <v>3.37</v>
      </c>
      <c r="CB185">
        <v>2.64</v>
      </c>
      <c r="CC185">
        <v>2.4500000000000002</v>
      </c>
      <c r="CD185">
        <v>2.3E-2</v>
      </c>
      <c r="CE185">
        <v>0</v>
      </c>
      <c r="CF185">
        <v>0</v>
      </c>
      <c r="CG185">
        <v>2.3E-2</v>
      </c>
      <c r="CH185">
        <v>0</v>
      </c>
      <c r="CI185">
        <v>0.02</v>
      </c>
      <c r="CJ185">
        <v>0.21</v>
      </c>
      <c r="CK185">
        <v>0.35</v>
      </c>
      <c r="CL185">
        <v>0.19</v>
      </c>
      <c r="CM185">
        <v>0.05</v>
      </c>
      <c r="CN185">
        <v>7.0000000000000007E-2</v>
      </c>
      <c r="CO185">
        <v>0.14000000000000001</v>
      </c>
      <c r="CP185">
        <v>0.14000000000000001</v>
      </c>
      <c r="CQ185">
        <v>0.12</v>
      </c>
      <c r="CR185">
        <v>0.23</v>
      </c>
      <c r="CS185">
        <v>0.23</v>
      </c>
      <c r="CT185">
        <v>0.28000000000000003</v>
      </c>
      <c r="CU185">
        <v>0.4</v>
      </c>
      <c r="CV185">
        <v>3.48</v>
      </c>
      <c r="CW185">
        <v>3.33</v>
      </c>
      <c r="CX185">
        <v>3.26</v>
      </c>
      <c r="CY185">
        <v>3.31</v>
      </c>
      <c r="CZ185">
        <v>3.37</v>
      </c>
      <c r="DA185">
        <v>3</v>
      </c>
      <c r="DB185">
        <v>2.57</v>
      </c>
      <c r="DC185">
        <v>2.1</v>
      </c>
      <c r="DD185">
        <v>2.4300000000000002</v>
      </c>
      <c r="DE185">
        <v>0.35</v>
      </c>
      <c r="DF185">
        <v>0.51</v>
      </c>
      <c r="DG185">
        <v>0.44</v>
      </c>
      <c r="DH185">
        <v>0.33</v>
      </c>
      <c r="DI185">
        <v>0.37</v>
      </c>
      <c r="DJ185">
        <v>0.44</v>
      </c>
      <c r="DK185">
        <v>0.3</v>
      </c>
      <c r="DL185">
        <v>0.21</v>
      </c>
      <c r="DM185">
        <v>0.19</v>
      </c>
      <c r="DN185">
        <v>0.02</v>
      </c>
      <c r="DO185">
        <v>0.02</v>
      </c>
      <c r="DP185">
        <v>0.02</v>
      </c>
      <c r="DQ185">
        <v>0.02</v>
      </c>
      <c r="DR185">
        <v>0.05</v>
      </c>
      <c r="DS185">
        <v>0.02</v>
      </c>
      <c r="DT185">
        <v>0.02</v>
      </c>
      <c r="DU185">
        <v>0.05</v>
      </c>
      <c r="DV185">
        <v>0.02</v>
      </c>
      <c r="DW185">
        <v>0.56000000000000005</v>
      </c>
      <c r="DX185">
        <v>0.4</v>
      </c>
      <c r="DY185">
        <v>0.4</v>
      </c>
      <c r="DZ185">
        <v>0.49</v>
      </c>
      <c r="EA185">
        <v>0.47</v>
      </c>
      <c r="EB185">
        <v>0.28000000000000003</v>
      </c>
      <c r="EC185">
        <v>0.23</v>
      </c>
      <c r="ED185">
        <v>0.12</v>
      </c>
      <c r="EE185">
        <v>0.21</v>
      </c>
      <c r="EF185">
        <v>0.63</v>
      </c>
      <c r="EG185">
        <v>0.16</v>
      </c>
      <c r="EH185">
        <v>0.02</v>
      </c>
      <c r="EI185">
        <v>0.12</v>
      </c>
      <c r="EJ185">
        <v>0.05</v>
      </c>
      <c r="EK185">
        <v>0.05</v>
      </c>
      <c r="EL185">
        <v>0.14000000000000001</v>
      </c>
      <c r="EM185">
        <v>0.05</v>
      </c>
      <c r="EN185">
        <v>7.0000000000000007E-2</v>
      </c>
      <c r="EO185">
        <v>0.3</v>
      </c>
      <c r="EP185">
        <v>0.19</v>
      </c>
      <c r="EQ185">
        <v>0.11600000000000001</v>
      </c>
      <c r="ER185">
        <v>0.14000000000000001</v>
      </c>
      <c r="ES185">
        <v>2.3E-2</v>
      </c>
      <c r="ET185">
        <v>0.14000000000000001</v>
      </c>
      <c r="EU185">
        <v>0.21</v>
      </c>
      <c r="EV185">
        <v>0.19</v>
      </c>
      <c r="EW185">
        <v>0.14000000000000001</v>
      </c>
      <c r="EX185">
        <v>2.3E-2</v>
      </c>
      <c r="EY185">
        <v>0.44</v>
      </c>
      <c r="EZ185">
        <v>0.56000000000000005</v>
      </c>
      <c r="FA185">
        <v>0.42</v>
      </c>
      <c r="FB185">
        <v>0.53</v>
      </c>
      <c r="FC185">
        <v>0.57999999999999996</v>
      </c>
      <c r="FD185">
        <v>0.47</v>
      </c>
      <c r="FE185">
        <v>0.47</v>
      </c>
      <c r="FF185">
        <v>0.53</v>
      </c>
      <c r="FG185">
        <v>0</v>
      </c>
      <c r="FH185">
        <v>0.19</v>
      </c>
      <c r="FI185">
        <v>0.28000000000000003</v>
      </c>
      <c r="FJ185">
        <v>0.28000000000000003</v>
      </c>
      <c r="FK185">
        <v>0.37</v>
      </c>
      <c r="FL185">
        <v>0.21</v>
      </c>
      <c r="FM185">
        <v>0.16</v>
      </c>
      <c r="FN185">
        <v>0.28000000000000003</v>
      </c>
      <c r="FO185">
        <v>0.23</v>
      </c>
      <c r="FP185">
        <v>0.05</v>
      </c>
      <c r="FQ185">
        <v>0.02</v>
      </c>
      <c r="FR185">
        <v>0.02</v>
      </c>
      <c r="FS185">
        <v>0.05</v>
      </c>
      <c r="FT185">
        <v>0.02</v>
      </c>
      <c r="FU185">
        <v>0.02</v>
      </c>
      <c r="FV185">
        <v>0.02</v>
      </c>
      <c r="FW185">
        <v>0.02</v>
      </c>
      <c r="FX185">
        <v>0.02</v>
      </c>
      <c r="FY185">
        <v>1.37</v>
      </c>
      <c r="FZ185">
        <v>2.67</v>
      </c>
      <c r="GA185">
        <v>3.12</v>
      </c>
      <c r="GB185">
        <v>2.9</v>
      </c>
      <c r="GC185">
        <v>3.26</v>
      </c>
      <c r="GD185">
        <v>2.98</v>
      </c>
      <c r="GE185">
        <v>2.67</v>
      </c>
      <c r="GF185">
        <v>3</v>
      </c>
      <c r="GG185">
        <v>2.95</v>
      </c>
      <c r="GH185">
        <v>7.07</v>
      </c>
      <c r="GI185">
        <v>0.02</v>
      </c>
      <c r="GJ185">
        <v>7.0000000000000007E-2</v>
      </c>
      <c r="GK185">
        <v>0</v>
      </c>
      <c r="GL185">
        <v>7.0000000000000007E-2</v>
      </c>
      <c r="GM185">
        <v>7.0000000000000007E-2</v>
      </c>
      <c r="GN185">
        <v>0.09</v>
      </c>
      <c r="GO185">
        <v>0.12</v>
      </c>
      <c r="GP185">
        <v>0.21</v>
      </c>
      <c r="GQ185">
        <v>0.19</v>
      </c>
      <c r="GR185">
        <v>0.14000000000000001</v>
      </c>
      <c r="GS185">
        <v>0.02</v>
      </c>
      <c r="GT185">
        <v>0.74</v>
      </c>
      <c r="GU185">
        <v>0.74</v>
      </c>
      <c r="GV185">
        <v>0.09</v>
      </c>
      <c r="GW185">
        <v>0.09</v>
      </c>
      <c r="GX185">
        <v>9.2999999999999999E-2</v>
      </c>
      <c r="GY185">
        <v>0.28000000000000003</v>
      </c>
      <c r="GZ185">
        <v>0.11600000000000001</v>
      </c>
      <c r="HA185">
        <v>7.0000000000000007E-2</v>
      </c>
      <c r="HB185">
        <v>0.37</v>
      </c>
      <c r="HC185">
        <v>0</v>
      </c>
      <c r="HD185">
        <v>0.05</v>
      </c>
      <c r="HE185">
        <v>0.21</v>
      </c>
      <c r="HF185">
        <v>0.05</v>
      </c>
      <c r="HG185">
        <v>0.05</v>
      </c>
      <c r="HH185">
        <v>0.05</v>
      </c>
      <c r="HI185">
        <v>0</v>
      </c>
      <c r="HJ185">
        <v>7.0000000000000007E-2</v>
      </c>
      <c r="HK185">
        <v>0.02</v>
      </c>
      <c r="HL185">
        <v>0.02</v>
      </c>
      <c r="HM185">
        <v>0.21</v>
      </c>
      <c r="HN185">
        <v>0.02</v>
      </c>
      <c r="HO185">
        <v>0.56000000000000005</v>
      </c>
      <c r="HP185">
        <v>0.37</v>
      </c>
      <c r="HQ185">
        <v>0.44</v>
      </c>
      <c r="HR185">
        <v>0.47</v>
      </c>
      <c r="HS185">
        <v>0.49</v>
      </c>
      <c r="HT185">
        <v>0.49</v>
      </c>
      <c r="HU185">
        <v>0.3</v>
      </c>
      <c r="HV185">
        <v>0.26</v>
      </c>
      <c r="HW185">
        <v>0.3</v>
      </c>
      <c r="HX185">
        <v>0.35</v>
      </c>
      <c r="HY185">
        <v>0.05</v>
      </c>
      <c r="HZ185">
        <v>0.4</v>
      </c>
      <c r="IA185">
        <v>0.02</v>
      </c>
      <c r="IB185">
        <v>0.26</v>
      </c>
      <c r="IC185">
        <v>0.16</v>
      </c>
      <c r="ID185">
        <v>0.12</v>
      </c>
      <c r="IE185">
        <v>0.21</v>
      </c>
      <c r="IF185">
        <v>4.7E-2</v>
      </c>
      <c r="IG185">
        <v>2.3E-2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0.09</v>
      </c>
      <c r="IN185">
        <v>0.05</v>
      </c>
      <c r="IO185">
        <v>7.0000000000000007E-2</v>
      </c>
      <c r="IP185">
        <v>0.05</v>
      </c>
      <c r="IQ185">
        <v>0.05</v>
      </c>
      <c r="IR185">
        <v>0.05</v>
      </c>
      <c r="IS185">
        <v>0.05</v>
      </c>
      <c r="IT185">
        <v>0.53</v>
      </c>
      <c r="IU185">
        <v>0.42</v>
      </c>
      <c r="IV185">
        <v>0</v>
      </c>
      <c r="IW185">
        <v>0.26</v>
      </c>
      <c r="IX185">
        <v>0.37</v>
      </c>
      <c r="IY185">
        <v>0.21</v>
      </c>
      <c r="IZ185">
        <v>0.3</v>
      </c>
      <c r="JA185">
        <v>0.19</v>
      </c>
      <c r="JB185">
        <v>0.47</v>
      </c>
      <c r="JC185">
        <v>0.44</v>
      </c>
      <c r="JD185">
        <v>7.0000000000000007E-2</v>
      </c>
      <c r="JE185">
        <v>0.12</v>
      </c>
      <c r="JF185">
        <v>0.33</v>
      </c>
      <c r="JG185">
        <v>0.09</v>
      </c>
      <c r="JH185">
        <v>0.09</v>
      </c>
      <c r="JI185">
        <v>0.14000000000000001</v>
      </c>
      <c r="JJ185">
        <v>0.12</v>
      </c>
      <c r="JK185">
        <v>0.44</v>
      </c>
      <c r="JL185">
        <v>0.14000000000000001</v>
      </c>
      <c r="JM185">
        <v>0.05</v>
      </c>
      <c r="JN185">
        <v>0.05</v>
      </c>
      <c r="JO185">
        <v>0.05</v>
      </c>
      <c r="JP185">
        <v>0.05</v>
      </c>
      <c r="JQ185">
        <v>0.05</v>
      </c>
      <c r="JR185">
        <v>2.61</v>
      </c>
      <c r="JS185">
        <v>1.8</v>
      </c>
      <c r="JT185">
        <v>1.93</v>
      </c>
      <c r="JU185">
        <v>3.27</v>
      </c>
      <c r="JV185">
        <v>2.12</v>
      </c>
    </row>
    <row r="186" spans="1:282" x14ac:dyDescent="0.25">
      <c r="A186">
        <v>609753</v>
      </c>
      <c r="B186" t="s">
        <v>60</v>
      </c>
      <c r="C186" t="s">
        <v>2317</v>
      </c>
      <c r="D186" t="s">
        <v>4167</v>
      </c>
      <c r="E186" t="s">
        <v>4168</v>
      </c>
      <c r="F186" t="s">
        <v>720</v>
      </c>
      <c r="G186" t="s">
        <v>721</v>
      </c>
      <c r="H186" t="s">
        <v>722</v>
      </c>
      <c r="I186" t="s">
        <v>4169</v>
      </c>
      <c r="J186" t="s">
        <v>4170</v>
      </c>
      <c r="K186" t="s">
        <v>4171</v>
      </c>
      <c r="L186" t="s">
        <v>546</v>
      </c>
      <c r="M186" t="s">
        <v>3399</v>
      </c>
      <c r="N186" t="s">
        <v>3657</v>
      </c>
      <c r="O186" t="s">
        <v>535</v>
      </c>
      <c r="P186">
        <v>624</v>
      </c>
      <c r="Q186" t="s">
        <v>566</v>
      </c>
      <c r="R186" t="s">
        <v>586</v>
      </c>
      <c r="S186" t="s">
        <v>586</v>
      </c>
      <c r="T186">
        <v>49</v>
      </c>
      <c r="U186">
        <v>1790</v>
      </c>
      <c r="V186" t="s">
        <v>655</v>
      </c>
      <c r="W186">
        <v>313</v>
      </c>
      <c r="X186">
        <v>625</v>
      </c>
      <c r="Y186">
        <v>50</v>
      </c>
      <c r="Z186" s="5" t="s">
        <v>870</v>
      </c>
      <c r="AA186" t="s">
        <v>535</v>
      </c>
      <c r="AB186" t="s">
        <v>533</v>
      </c>
      <c r="AC186" t="s">
        <v>564</v>
      </c>
      <c r="AD186" t="s">
        <v>533</v>
      </c>
      <c r="AE186">
        <v>60.6</v>
      </c>
      <c r="AF186">
        <v>51.2</v>
      </c>
      <c r="AG186">
        <v>77.099999999999994</v>
      </c>
      <c r="AH186">
        <v>5</v>
      </c>
      <c r="AI186" t="s">
        <v>3410</v>
      </c>
      <c r="AJ186">
        <v>264</v>
      </c>
      <c r="AK186">
        <v>92</v>
      </c>
      <c r="AL186">
        <v>101</v>
      </c>
      <c r="AM186">
        <v>2</v>
      </c>
      <c r="AN186">
        <v>44</v>
      </c>
      <c r="AO186">
        <v>1</v>
      </c>
      <c r="AQ186">
        <v>4</v>
      </c>
      <c r="AR186">
        <v>23</v>
      </c>
      <c r="AS186">
        <v>264</v>
      </c>
      <c r="AT186">
        <v>0.01</v>
      </c>
      <c r="AU186">
        <v>0.02</v>
      </c>
      <c r="AV186">
        <v>0.01</v>
      </c>
      <c r="AW186">
        <v>0.04</v>
      </c>
      <c r="AX186">
        <v>0.04</v>
      </c>
      <c r="AY186">
        <v>7.0000000000000007E-2</v>
      </c>
      <c r="AZ186">
        <v>0.06</v>
      </c>
      <c r="BA186">
        <v>3.4000000000000002E-2</v>
      </c>
      <c r="BB186">
        <v>0.05</v>
      </c>
      <c r="BC186">
        <v>0.08</v>
      </c>
      <c r="BD186">
        <v>0.14000000000000001</v>
      </c>
      <c r="BE186">
        <v>0.22</v>
      </c>
      <c r="BF186">
        <v>0.28999999999999998</v>
      </c>
      <c r="BG186">
        <v>0.26</v>
      </c>
      <c r="BH186">
        <v>0.32</v>
      </c>
      <c r="BI186">
        <v>0.23</v>
      </c>
      <c r="BJ186">
        <v>0.36</v>
      </c>
      <c r="BK186">
        <v>0.32</v>
      </c>
      <c r="BL186">
        <v>0.01</v>
      </c>
      <c r="BM186">
        <v>0.01</v>
      </c>
      <c r="BN186">
        <v>0.02</v>
      </c>
      <c r="BO186">
        <v>0.02</v>
      </c>
      <c r="BP186">
        <v>0.02</v>
      </c>
      <c r="BQ186">
        <v>0.03</v>
      </c>
      <c r="BR186">
        <v>0.63</v>
      </c>
      <c r="BS186">
        <v>0.68</v>
      </c>
      <c r="BT186">
        <v>0.6</v>
      </c>
      <c r="BU186">
        <v>0.63</v>
      </c>
      <c r="BV186">
        <v>0.44</v>
      </c>
      <c r="BW186">
        <v>0.36</v>
      </c>
      <c r="BX186">
        <v>3.57</v>
      </c>
      <c r="BY186">
        <v>3.62</v>
      </c>
      <c r="BZ186">
        <v>3.54</v>
      </c>
      <c r="CA186">
        <v>3.48</v>
      </c>
      <c r="CB186">
        <v>3.22</v>
      </c>
      <c r="CC186">
        <v>3.01</v>
      </c>
      <c r="CD186">
        <v>1.4999999999999999E-2</v>
      </c>
      <c r="CE186">
        <v>1.0999999999999999E-2</v>
      </c>
      <c r="CF186">
        <v>1.4999999999999999E-2</v>
      </c>
      <c r="CG186">
        <v>1.9E-2</v>
      </c>
      <c r="CH186">
        <v>1.4999999999999999E-2</v>
      </c>
      <c r="CI186">
        <v>0.02</v>
      </c>
      <c r="CJ186">
        <v>0.05</v>
      </c>
      <c r="CK186">
        <v>0.2</v>
      </c>
      <c r="CL186">
        <v>0.11</v>
      </c>
      <c r="CM186">
        <v>0.03</v>
      </c>
      <c r="CN186">
        <v>0.04</v>
      </c>
      <c r="CO186">
        <v>0.04</v>
      </c>
      <c r="CP186">
        <v>0.05</v>
      </c>
      <c r="CQ186">
        <v>0.03</v>
      </c>
      <c r="CR186">
        <v>0.06</v>
      </c>
      <c r="CS186">
        <v>0.16</v>
      </c>
      <c r="CT186">
        <v>0.16</v>
      </c>
      <c r="CU186">
        <v>0.17</v>
      </c>
      <c r="CV186">
        <v>3.6</v>
      </c>
      <c r="CW186">
        <v>3.58</v>
      </c>
      <c r="CX186">
        <v>3.52</v>
      </c>
      <c r="CY186">
        <v>3.59</v>
      </c>
      <c r="CZ186">
        <v>3.62</v>
      </c>
      <c r="DA186">
        <v>3.52</v>
      </c>
      <c r="DB186">
        <v>3.2</v>
      </c>
      <c r="DC186">
        <v>2.81</v>
      </c>
      <c r="DD186">
        <v>3.05</v>
      </c>
      <c r="DE186">
        <v>0.28000000000000003</v>
      </c>
      <c r="DF186">
        <v>0.31</v>
      </c>
      <c r="DG186">
        <v>0.34</v>
      </c>
      <c r="DH186">
        <v>0.26</v>
      </c>
      <c r="DI186">
        <v>0.27</v>
      </c>
      <c r="DJ186">
        <v>0.31</v>
      </c>
      <c r="DK186">
        <v>0.28000000000000003</v>
      </c>
      <c r="DL186">
        <v>0.22</v>
      </c>
      <c r="DM186">
        <v>0.25</v>
      </c>
      <c r="DN186">
        <v>0.02</v>
      </c>
      <c r="DO186">
        <v>0.02</v>
      </c>
      <c r="DP186">
        <v>0.02</v>
      </c>
      <c r="DQ186">
        <v>0.01</v>
      </c>
      <c r="DR186">
        <v>0.02</v>
      </c>
      <c r="DS186">
        <v>0.02</v>
      </c>
      <c r="DT186">
        <v>0.04</v>
      </c>
      <c r="DU186">
        <v>0.02</v>
      </c>
      <c r="DV186">
        <v>0.02</v>
      </c>
      <c r="DW186">
        <v>0.66</v>
      </c>
      <c r="DX186">
        <v>0.63</v>
      </c>
      <c r="DY186">
        <v>0.57999999999999996</v>
      </c>
      <c r="DZ186">
        <v>0.66</v>
      </c>
      <c r="EA186">
        <v>0.67</v>
      </c>
      <c r="EB186">
        <v>0.59</v>
      </c>
      <c r="EC186">
        <v>0.46</v>
      </c>
      <c r="ED186">
        <v>0.39</v>
      </c>
      <c r="EE186">
        <v>0.45</v>
      </c>
      <c r="EF186">
        <v>0.53</v>
      </c>
      <c r="EG186">
        <v>0.02</v>
      </c>
      <c r="EH186">
        <v>0.01</v>
      </c>
      <c r="EI186">
        <v>0.02</v>
      </c>
      <c r="EJ186">
        <v>0</v>
      </c>
      <c r="EK186">
        <v>0.01</v>
      </c>
      <c r="EL186">
        <v>0.04</v>
      </c>
      <c r="EM186">
        <v>0.03</v>
      </c>
      <c r="EN186">
        <v>0.01</v>
      </c>
      <c r="EO186">
        <v>0.34</v>
      </c>
      <c r="EP186">
        <v>0.04</v>
      </c>
      <c r="EQ186">
        <v>2.7E-2</v>
      </c>
      <c r="ER186">
        <v>7.0000000000000007E-2</v>
      </c>
      <c r="ES186">
        <v>0.03</v>
      </c>
      <c r="ET186">
        <v>0.08</v>
      </c>
      <c r="EU186">
        <v>0.14000000000000001</v>
      </c>
      <c r="EV186">
        <v>0.08</v>
      </c>
      <c r="EW186">
        <v>0.05</v>
      </c>
      <c r="EX186">
        <v>0.03</v>
      </c>
      <c r="EY186">
        <v>0.32</v>
      </c>
      <c r="EZ186">
        <v>0.27</v>
      </c>
      <c r="FA186">
        <v>0.31</v>
      </c>
      <c r="FB186">
        <v>0.33</v>
      </c>
      <c r="FC186">
        <v>0.35</v>
      </c>
      <c r="FD186">
        <v>0.33</v>
      </c>
      <c r="FE186">
        <v>0.37</v>
      </c>
      <c r="FF186">
        <v>0.44</v>
      </c>
      <c r="FG186">
        <v>0.05</v>
      </c>
      <c r="FH186">
        <v>0.59</v>
      </c>
      <c r="FI186">
        <v>0.66</v>
      </c>
      <c r="FJ186">
        <v>0.57999999999999996</v>
      </c>
      <c r="FK186">
        <v>0.62</v>
      </c>
      <c r="FL186">
        <v>0.52</v>
      </c>
      <c r="FM186">
        <v>0.44</v>
      </c>
      <c r="FN186">
        <v>0.51</v>
      </c>
      <c r="FO186">
        <v>0.48</v>
      </c>
      <c r="FP186">
        <v>0.05</v>
      </c>
      <c r="FQ186">
        <v>0.03</v>
      </c>
      <c r="FR186">
        <v>0.04</v>
      </c>
      <c r="FS186">
        <v>0.02</v>
      </c>
      <c r="FT186">
        <v>0.02</v>
      </c>
      <c r="FU186">
        <v>0.03</v>
      </c>
      <c r="FV186">
        <v>0.04</v>
      </c>
      <c r="FW186">
        <v>0.01</v>
      </c>
      <c r="FX186">
        <v>0.03</v>
      </c>
      <c r="FY186">
        <v>1.58</v>
      </c>
      <c r="FZ186">
        <v>3.54</v>
      </c>
      <c r="GA186">
        <v>3.63</v>
      </c>
      <c r="GB186">
        <v>3.48</v>
      </c>
      <c r="GC186">
        <v>3.59</v>
      </c>
      <c r="GD186">
        <v>3.44</v>
      </c>
      <c r="GE186">
        <v>3.23</v>
      </c>
      <c r="GF186">
        <v>3.37</v>
      </c>
      <c r="GG186">
        <v>3.44</v>
      </c>
      <c r="GH186">
        <v>8.9700000000000006</v>
      </c>
      <c r="GI186">
        <v>0.01</v>
      </c>
      <c r="GJ186">
        <v>0</v>
      </c>
      <c r="GK186">
        <v>4.0000000000000001E-3</v>
      </c>
      <c r="GL186">
        <v>0.02</v>
      </c>
      <c r="GM186">
        <v>0.02</v>
      </c>
      <c r="GN186">
        <v>0.02</v>
      </c>
      <c r="GO186">
        <v>7.0000000000000007E-2</v>
      </c>
      <c r="GP186">
        <v>0.1</v>
      </c>
      <c r="GQ186">
        <v>0.21</v>
      </c>
      <c r="GR186">
        <v>0.53</v>
      </c>
      <c r="GS186">
        <v>0.02</v>
      </c>
      <c r="GT186">
        <v>0.64</v>
      </c>
      <c r="GU186">
        <v>0.69</v>
      </c>
      <c r="GV186">
        <v>0.23</v>
      </c>
      <c r="GW186">
        <v>0.15</v>
      </c>
      <c r="GX186">
        <v>0.155</v>
      </c>
      <c r="GY186">
        <v>0.28000000000000003</v>
      </c>
      <c r="GZ186">
        <v>0.11700000000000001</v>
      </c>
      <c r="HA186">
        <v>4.2000000000000003E-2</v>
      </c>
      <c r="HB186">
        <v>0.31</v>
      </c>
      <c r="HC186">
        <v>0.02</v>
      </c>
      <c r="HD186">
        <v>0.04</v>
      </c>
      <c r="HE186">
        <v>0.14000000000000001</v>
      </c>
      <c r="HF186">
        <v>7.0000000000000007E-2</v>
      </c>
      <c r="HG186">
        <v>7.0000000000000007E-2</v>
      </c>
      <c r="HH186">
        <v>0.03</v>
      </c>
      <c r="HI186">
        <v>0</v>
      </c>
      <c r="HJ186">
        <v>0.02</v>
      </c>
      <c r="HK186">
        <v>0.01</v>
      </c>
      <c r="HL186">
        <v>0.02</v>
      </c>
      <c r="HM186">
        <v>0.06</v>
      </c>
      <c r="HN186">
        <v>0.01</v>
      </c>
      <c r="HO186">
        <v>0.28000000000000003</v>
      </c>
      <c r="HP186">
        <v>0.28000000000000003</v>
      </c>
      <c r="HQ186">
        <v>0.28000000000000003</v>
      </c>
      <c r="HR186">
        <v>0.23</v>
      </c>
      <c r="HS186">
        <v>0.33</v>
      </c>
      <c r="HT186">
        <v>0.23</v>
      </c>
      <c r="HU186">
        <v>0.59</v>
      </c>
      <c r="HV186">
        <v>0.53</v>
      </c>
      <c r="HW186">
        <v>0.56000000000000005</v>
      </c>
      <c r="HX186">
        <v>0.65</v>
      </c>
      <c r="HY186">
        <v>0.45</v>
      </c>
      <c r="HZ186">
        <v>0.7</v>
      </c>
      <c r="IA186">
        <v>0.1</v>
      </c>
      <c r="IB186">
        <v>0.15</v>
      </c>
      <c r="IC186">
        <v>0.13</v>
      </c>
      <c r="ID186">
        <v>0.06</v>
      </c>
      <c r="IE186">
        <v>0.11</v>
      </c>
      <c r="IF186">
        <v>2.7E-2</v>
      </c>
      <c r="IG186">
        <v>8.0000000000000002E-3</v>
      </c>
      <c r="IH186">
        <v>0.01</v>
      </c>
      <c r="II186">
        <v>0.01</v>
      </c>
      <c r="IJ186">
        <v>0.01</v>
      </c>
      <c r="IK186">
        <v>2.3E-2</v>
      </c>
      <c r="IL186">
        <v>1.0999999999999999E-2</v>
      </c>
      <c r="IM186">
        <v>0.03</v>
      </c>
      <c r="IN186">
        <v>0.02</v>
      </c>
      <c r="IO186">
        <v>0.02</v>
      </c>
      <c r="IP186">
        <v>0.03</v>
      </c>
      <c r="IQ186">
        <v>0.03</v>
      </c>
      <c r="IR186">
        <v>0.02</v>
      </c>
      <c r="IS186">
        <v>0.03</v>
      </c>
      <c r="IT186">
        <v>0.57999999999999996</v>
      </c>
      <c r="IU186">
        <v>0.26</v>
      </c>
      <c r="IV186">
        <v>0.01</v>
      </c>
      <c r="IW186">
        <v>0.23</v>
      </c>
      <c r="IX186">
        <v>0.42</v>
      </c>
      <c r="IY186">
        <v>0.28999999999999998</v>
      </c>
      <c r="IZ186">
        <v>0.38</v>
      </c>
      <c r="JA186">
        <v>0.24</v>
      </c>
      <c r="JB186">
        <v>0.45</v>
      </c>
      <c r="JC186">
        <v>0.33</v>
      </c>
      <c r="JD186">
        <v>0.08</v>
      </c>
      <c r="JE186">
        <v>0.23</v>
      </c>
      <c r="JF186">
        <v>0.37</v>
      </c>
      <c r="JG186">
        <v>0.19</v>
      </c>
      <c r="JH186">
        <v>0.21</v>
      </c>
      <c r="JI186">
        <v>0.03</v>
      </c>
      <c r="JJ186">
        <v>0.11</v>
      </c>
      <c r="JK186">
        <v>0.35</v>
      </c>
      <c r="JL186">
        <v>0.1</v>
      </c>
      <c r="JM186">
        <v>0.02</v>
      </c>
      <c r="JN186">
        <v>0.02</v>
      </c>
      <c r="JO186">
        <v>0.03</v>
      </c>
      <c r="JP186">
        <v>0.03</v>
      </c>
      <c r="JQ186">
        <v>0.02</v>
      </c>
      <c r="JR186">
        <v>2.73</v>
      </c>
      <c r="JS186">
        <v>1.55</v>
      </c>
      <c r="JT186">
        <v>2.19</v>
      </c>
      <c r="JU186">
        <v>3.1</v>
      </c>
      <c r="JV186">
        <v>2.16</v>
      </c>
    </row>
    <row r="187" spans="1:282" x14ac:dyDescent="0.25">
      <c r="A187">
        <v>609754</v>
      </c>
      <c r="B187" t="s">
        <v>2319</v>
      </c>
      <c r="C187" t="s">
        <v>2318</v>
      </c>
      <c r="D187" t="s">
        <v>4172</v>
      </c>
      <c r="E187" t="s">
        <v>4173</v>
      </c>
      <c r="F187" t="s">
        <v>2320</v>
      </c>
      <c r="G187" t="s">
        <v>2321</v>
      </c>
      <c r="H187" t="s">
        <v>2322</v>
      </c>
      <c r="I187" t="s">
        <v>4174</v>
      </c>
      <c r="J187" t="s">
        <v>10</v>
      </c>
      <c r="K187" t="s">
        <v>10</v>
      </c>
      <c r="L187" t="s">
        <v>546</v>
      </c>
      <c r="M187" t="s">
        <v>4175</v>
      </c>
      <c r="N187" t="s">
        <v>3872</v>
      </c>
      <c r="O187" t="s">
        <v>535</v>
      </c>
      <c r="P187">
        <v>447</v>
      </c>
      <c r="Q187" t="s">
        <v>537</v>
      </c>
      <c r="R187" t="s">
        <v>536</v>
      </c>
      <c r="S187" t="s">
        <v>536</v>
      </c>
      <c r="T187">
        <v>40</v>
      </c>
      <c r="U187">
        <v>1800</v>
      </c>
      <c r="V187" t="s">
        <v>651</v>
      </c>
      <c r="W187">
        <v>58</v>
      </c>
      <c r="X187">
        <v>429</v>
      </c>
      <c r="Y187">
        <v>14</v>
      </c>
      <c r="Z187" s="5" t="s">
        <v>4155</v>
      </c>
      <c r="AA187" t="s">
        <v>535</v>
      </c>
      <c r="AB187" t="s">
        <v>533</v>
      </c>
      <c r="AC187" t="s">
        <v>533</v>
      </c>
      <c r="AD187" t="s">
        <v>533</v>
      </c>
      <c r="AE187">
        <v>71.099999999999994</v>
      </c>
      <c r="AF187">
        <v>76.900000000000006</v>
      </c>
      <c r="AG187">
        <v>69.400000000000006</v>
      </c>
      <c r="AH187">
        <v>1.4</v>
      </c>
      <c r="AI187" t="s">
        <v>3410</v>
      </c>
      <c r="AJ187">
        <v>51</v>
      </c>
      <c r="AK187">
        <v>2</v>
      </c>
      <c r="AL187">
        <v>39</v>
      </c>
      <c r="AN187">
        <v>8</v>
      </c>
      <c r="AQ187">
        <v>1</v>
      </c>
      <c r="AR187">
        <v>1</v>
      </c>
      <c r="AS187">
        <v>51</v>
      </c>
      <c r="AT187">
        <v>0</v>
      </c>
      <c r="AU187">
        <v>0</v>
      </c>
      <c r="AV187">
        <v>0</v>
      </c>
      <c r="AW187">
        <v>0.06</v>
      </c>
      <c r="AX187">
        <v>0.04</v>
      </c>
      <c r="AY187">
        <v>0.02</v>
      </c>
      <c r="AZ187">
        <v>0</v>
      </c>
      <c r="BA187">
        <v>0.02</v>
      </c>
      <c r="BB187">
        <v>0.02</v>
      </c>
      <c r="BC187">
        <v>0.04</v>
      </c>
      <c r="BD187">
        <v>0.14000000000000001</v>
      </c>
      <c r="BE187">
        <v>0.18</v>
      </c>
      <c r="BF187">
        <v>0.33</v>
      </c>
      <c r="BG187">
        <v>0.27</v>
      </c>
      <c r="BH187">
        <v>0.28999999999999998</v>
      </c>
      <c r="BI187">
        <v>0.28999999999999998</v>
      </c>
      <c r="BJ187">
        <v>0.27</v>
      </c>
      <c r="BK187">
        <v>0.22</v>
      </c>
      <c r="BL187">
        <v>0</v>
      </c>
      <c r="BM187">
        <v>0</v>
      </c>
      <c r="BN187">
        <v>0.02</v>
      </c>
      <c r="BO187">
        <v>0.02</v>
      </c>
      <c r="BP187">
        <v>0</v>
      </c>
      <c r="BQ187">
        <v>0.04</v>
      </c>
      <c r="BR187">
        <v>0.67</v>
      </c>
      <c r="BS187">
        <v>0.71</v>
      </c>
      <c r="BT187">
        <v>0.67</v>
      </c>
      <c r="BU187">
        <v>0.59</v>
      </c>
      <c r="BV187">
        <v>0.55000000000000004</v>
      </c>
      <c r="BW187">
        <v>0.55000000000000004</v>
      </c>
      <c r="BX187">
        <v>3.67</v>
      </c>
      <c r="BY187">
        <v>3.69</v>
      </c>
      <c r="BZ187">
        <v>3.66</v>
      </c>
      <c r="CA187">
        <v>3.44</v>
      </c>
      <c r="CB187">
        <v>3.33</v>
      </c>
      <c r="CC187">
        <v>3.35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0.02</v>
      </c>
      <c r="CK187">
        <v>0.14000000000000001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0.02</v>
      </c>
      <c r="CR187">
        <v>0.04</v>
      </c>
      <c r="CS187">
        <v>0.06</v>
      </c>
      <c r="CT187">
        <v>0.12</v>
      </c>
      <c r="CU187">
        <v>0.1</v>
      </c>
      <c r="CV187">
        <v>3.76</v>
      </c>
      <c r="CW187">
        <v>3.8</v>
      </c>
      <c r="CX187">
        <v>3.76</v>
      </c>
      <c r="CY187">
        <v>3.71</v>
      </c>
      <c r="CZ187">
        <v>3.73</v>
      </c>
      <c r="DA187">
        <v>3.72</v>
      </c>
      <c r="DB187">
        <v>3.49</v>
      </c>
      <c r="DC187">
        <v>3.16</v>
      </c>
      <c r="DD187">
        <v>3.49</v>
      </c>
      <c r="DE187">
        <v>0.24</v>
      </c>
      <c r="DF187">
        <v>0.2</v>
      </c>
      <c r="DG187">
        <v>0.24</v>
      </c>
      <c r="DH187">
        <v>0.28999999999999998</v>
      </c>
      <c r="DI187">
        <v>0.24</v>
      </c>
      <c r="DJ187">
        <v>0.2</v>
      </c>
      <c r="DK187">
        <v>0.33</v>
      </c>
      <c r="DL187">
        <v>0.2</v>
      </c>
      <c r="DM187">
        <v>0.28999999999999998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0.02</v>
      </c>
      <c r="DT187">
        <v>0</v>
      </c>
      <c r="DU187">
        <v>0</v>
      </c>
      <c r="DV187">
        <v>0.04</v>
      </c>
      <c r="DW187">
        <v>0.76</v>
      </c>
      <c r="DX187">
        <v>0.8</v>
      </c>
      <c r="DY187">
        <v>0.76</v>
      </c>
      <c r="DZ187">
        <v>0.71</v>
      </c>
      <c r="EA187">
        <v>0.75</v>
      </c>
      <c r="EB187">
        <v>0.75</v>
      </c>
      <c r="EC187">
        <v>0.59</v>
      </c>
      <c r="ED187">
        <v>0.55000000000000004</v>
      </c>
      <c r="EE187">
        <v>0.56999999999999995</v>
      </c>
      <c r="EF187">
        <v>0.51</v>
      </c>
      <c r="EG187">
        <v>0.02</v>
      </c>
      <c r="EH187">
        <v>0.02</v>
      </c>
      <c r="EI187">
        <v>0</v>
      </c>
      <c r="EJ187">
        <v>0</v>
      </c>
      <c r="EK187">
        <v>0</v>
      </c>
      <c r="EL187">
        <v>0.06</v>
      </c>
      <c r="EM187">
        <v>0.02</v>
      </c>
      <c r="EN187">
        <v>0</v>
      </c>
      <c r="EO187">
        <v>0.27</v>
      </c>
      <c r="EP187">
        <v>0.12</v>
      </c>
      <c r="EQ187">
        <v>0.02</v>
      </c>
      <c r="ER187">
        <v>0</v>
      </c>
      <c r="ES187">
        <v>3.9E-2</v>
      </c>
      <c r="ET187">
        <v>0.08</v>
      </c>
      <c r="EU187">
        <v>0.12</v>
      </c>
      <c r="EV187">
        <v>0.08</v>
      </c>
      <c r="EW187">
        <v>0.1</v>
      </c>
      <c r="EX187">
        <v>5.8999999999999997E-2</v>
      </c>
      <c r="EY187">
        <v>0.37</v>
      </c>
      <c r="EZ187">
        <v>0.35</v>
      </c>
      <c r="FA187">
        <v>0.43</v>
      </c>
      <c r="FB187">
        <v>0.35</v>
      </c>
      <c r="FC187">
        <v>0.39</v>
      </c>
      <c r="FD187">
        <v>0.43</v>
      </c>
      <c r="FE187">
        <v>0.39</v>
      </c>
      <c r="FF187">
        <v>0.41</v>
      </c>
      <c r="FG187">
        <v>0.12</v>
      </c>
      <c r="FH187">
        <v>0.45</v>
      </c>
      <c r="FI187">
        <v>0.56999999999999995</v>
      </c>
      <c r="FJ187">
        <v>0.49</v>
      </c>
      <c r="FK187">
        <v>0.56999999999999995</v>
      </c>
      <c r="FL187">
        <v>0.49</v>
      </c>
      <c r="FM187">
        <v>0.33</v>
      </c>
      <c r="FN187">
        <v>0.45</v>
      </c>
      <c r="FO187">
        <v>0.43</v>
      </c>
      <c r="FP187">
        <v>0.04</v>
      </c>
      <c r="FQ187">
        <v>0.04</v>
      </c>
      <c r="FR187">
        <v>0.04</v>
      </c>
      <c r="FS187">
        <v>0.08</v>
      </c>
      <c r="FT187">
        <v>0.04</v>
      </c>
      <c r="FU187">
        <v>0.04</v>
      </c>
      <c r="FV187">
        <v>0.06</v>
      </c>
      <c r="FW187">
        <v>0.06</v>
      </c>
      <c r="FX187">
        <v>0.06</v>
      </c>
      <c r="FY187">
        <v>1.78</v>
      </c>
      <c r="FZ187">
        <v>3.31</v>
      </c>
      <c r="GA187">
        <v>3.53</v>
      </c>
      <c r="GB187">
        <v>3.53</v>
      </c>
      <c r="GC187">
        <v>3.55</v>
      </c>
      <c r="GD187">
        <v>3.43</v>
      </c>
      <c r="GE187">
        <v>3.1</v>
      </c>
      <c r="GF187">
        <v>3.35</v>
      </c>
      <c r="GG187">
        <v>3.35</v>
      </c>
      <c r="GH187">
        <v>8.89</v>
      </c>
      <c r="GI187">
        <v>0</v>
      </c>
      <c r="GJ187">
        <v>0</v>
      </c>
      <c r="GK187">
        <v>0.02</v>
      </c>
      <c r="GL187">
        <v>0</v>
      </c>
      <c r="GM187">
        <v>0</v>
      </c>
      <c r="GN187">
        <v>0.02</v>
      </c>
      <c r="GO187">
        <v>0.1</v>
      </c>
      <c r="GP187">
        <v>0.12</v>
      </c>
      <c r="GQ187">
        <v>0.25</v>
      </c>
      <c r="GR187">
        <v>0.39</v>
      </c>
      <c r="GS187">
        <v>0.1</v>
      </c>
      <c r="GT187">
        <v>0.78</v>
      </c>
      <c r="GU187">
        <v>0.71</v>
      </c>
      <c r="GV187">
        <v>0.43</v>
      </c>
      <c r="GW187">
        <v>0.1</v>
      </c>
      <c r="GX187">
        <v>0.17599999999999999</v>
      </c>
      <c r="GY187">
        <v>0.28999999999999998</v>
      </c>
      <c r="GZ187">
        <v>3.9E-2</v>
      </c>
      <c r="HA187">
        <v>0.02</v>
      </c>
      <c r="HB187">
        <v>0.14000000000000001</v>
      </c>
      <c r="HC187">
        <v>0.02</v>
      </c>
      <c r="HD187">
        <v>0.04</v>
      </c>
      <c r="HE187">
        <v>0.1</v>
      </c>
      <c r="HF187">
        <v>0.06</v>
      </c>
      <c r="HG187">
        <v>0.06</v>
      </c>
      <c r="HH187">
        <v>0.04</v>
      </c>
      <c r="HI187">
        <v>0</v>
      </c>
      <c r="HJ187">
        <v>0</v>
      </c>
      <c r="HK187">
        <v>0.02</v>
      </c>
      <c r="HL187">
        <v>0</v>
      </c>
      <c r="HM187">
        <v>0.14000000000000001</v>
      </c>
      <c r="HN187">
        <v>0</v>
      </c>
      <c r="HO187">
        <v>0.27</v>
      </c>
      <c r="HP187">
        <v>0.25</v>
      </c>
      <c r="HQ187">
        <v>0.24</v>
      </c>
      <c r="HR187">
        <v>0.31</v>
      </c>
      <c r="HS187">
        <v>0.31</v>
      </c>
      <c r="HT187">
        <v>0.31</v>
      </c>
      <c r="HU187">
        <v>0.43</v>
      </c>
      <c r="HV187">
        <v>0.53</v>
      </c>
      <c r="HW187">
        <v>0.53</v>
      </c>
      <c r="HX187">
        <v>0.51</v>
      </c>
      <c r="HY187">
        <v>0.41</v>
      </c>
      <c r="HZ187">
        <v>0.59</v>
      </c>
      <c r="IA187">
        <v>0.22</v>
      </c>
      <c r="IB187">
        <v>0.12</v>
      </c>
      <c r="IC187">
        <v>0.14000000000000001</v>
      </c>
      <c r="ID187">
        <v>0.08</v>
      </c>
      <c r="IE187">
        <v>0.08</v>
      </c>
      <c r="IF187">
        <v>0.02</v>
      </c>
      <c r="IG187">
        <v>3.9E-2</v>
      </c>
      <c r="IH187">
        <v>0.04</v>
      </c>
      <c r="II187">
        <v>0.04</v>
      </c>
      <c r="IJ187">
        <v>0.04</v>
      </c>
      <c r="IK187">
        <v>0.02</v>
      </c>
      <c r="IL187">
        <v>3.9E-2</v>
      </c>
      <c r="IM187">
        <v>0.04</v>
      </c>
      <c r="IN187">
        <v>0.06</v>
      </c>
      <c r="IO187">
        <v>0.04</v>
      </c>
      <c r="IP187">
        <v>0.06</v>
      </c>
      <c r="IQ187">
        <v>0.04</v>
      </c>
      <c r="IR187">
        <v>0.04</v>
      </c>
      <c r="IS187">
        <v>0.04</v>
      </c>
      <c r="IT187">
        <v>0.45</v>
      </c>
      <c r="IU187">
        <v>0.37</v>
      </c>
      <c r="IV187">
        <v>0.04</v>
      </c>
      <c r="IW187">
        <v>0.22</v>
      </c>
      <c r="IX187">
        <v>0.28999999999999998</v>
      </c>
      <c r="IY187">
        <v>0.28999999999999998</v>
      </c>
      <c r="IZ187">
        <v>0.31</v>
      </c>
      <c r="JA187">
        <v>0.2</v>
      </c>
      <c r="JB187">
        <v>0.2</v>
      </c>
      <c r="JC187">
        <v>0.47</v>
      </c>
      <c r="JD187">
        <v>0.1</v>
      </c>
      <c r="JE187">
        <v>0.22</v>
      </c>
      <c r="JF187">
        <v>0.33</v>
      </c>
      <c r="JG187">
        <v>0.37</v>
      </c>
      <c r="JH187">
        <v>0.14000000000000001</v>
      </c>
      <c r="JI187">
        <v>0.1</v>
      </c>
      <c r="JJ187">
        <v>0.02</v>
      </c>
      <c r="JK187">
        <v>0.37</v>
      </c>
      <c r="JL187">
        <v>0.14000000000000001</v>
      </c>
      <c r="JM187">
        <v>0.06</v>
      </c>
      <c r="JN187">
        <v>0.06</v>
      </c>
      <c r="JO187">
        <v>0.08</v>
      </c>
      <c r="JP187">
        <v>0.06</v>
      </c>
      <c r="JQ187">
        <v>0.08</v>
      </c>
      <c r="JR187">
        <v>2.75</v>
      </c>
      <c r="JS187">
        <v>1.83</v>
      </c>
      <c r="JT187">
        <v>1.87</v>
      </c>
      <c r="JU187">
        <v>3.1</v>
      </c>
      <c r="JV187">
        <v>2.4700000000000002</v>
      </c>
    </row>
    <row r="188" spans="1:282" x14ac:dyDescent="0.25">
      <c r="A188">
        <v>609755</v>
      </c>
      <c r="B188" t="s">
        <v>2324</v>
      </c>
      <c r="C188" t="s">
        <v>2323</v>
      </c>
      <c r="D188" t="s">
        <v>4176</v>
      </c>
      <c r="E188" t="s">
        <v>4177</v>
      </c>
      <c r="F188" t="s">
        <v>2325</v>
      </c>
      <c r="G188" t="s">
        <v>2326</v>
      </c>
      <c r="H188" t="s">
        <v>2327</v>
      </c>
      <c r="I188" t="s">
        <v>4178</v>
      </c>
      <c r="J188" t="s">
        <v>4179</v>
      </c>
      <c r="K188" t="s">
        <v>4180</v>
      </c>
      <c r="L188" t="s">
        <v>546</v>
      </c>
      <c r="M188" t="s">
        <v>3399</v>
      </c>
      <c r="N188" t="s">
        <v>3872</v>
      </c>
      <c r="O188" t="s">
        <v>535</v>
      </c>
      <c r="P188">
        <v>2197</v>
      </c>
      <c r="Q188" t="s">
        <v>539</v>
      </c>
      <c r="R188" t="s">
        <v>542</v>
      </c>
      <c r="S188" t="s">
        <v>542</v>
      </c>
      <c r="T188">
        <v>38</v>
      </c>
      <c r="U188">
        <v>1810</v>
      </c>
      <c r="V188" t="s">
        <v>651</v>
      </c>
      <c r="W188">
        <v>394</v>
      </c>
      <c r="X188">
        <v>2191</v>
      </c>
      <c r="Y188">
        <v>18</v>
      </c>
      <c r="Z188" s="5" t="s">
        <v>3444</v>
      </c>
      <c r="AA188" t="s">
        <v>535</v>
      </c>
      <c r="AB188" t="s">
        <v>564</v>
      </c>
      <c r="AC188" t="s">
        <v>555</v>
      </c>
      <c r="AD188" t="s">
        <v>564</v>
      </c>
      <c r="AE188">
        <v>54.9</v>
      </c>
      <c r="AF188">
        <v>28.4</v>
      </c>
      <c r="AG188">
        <v>57.4</v>
      </c>
      <c r="AH188">
        <v>1.8</v>
      </c>
      <c r="AI188" t="s">
        <v>3410</v>
      </c>
      <c r="AJ188">
        <v>363</v>
      </c>
      <c r="AK188">
        <v>163</v>
      </c>
      <c r="AL188">
        <v>73</v>
      </c>
      <c r="AM188">
        <v>39</v>
      </c>
      <c r="AN188">
        <v>63</v>
      </c>
      <c r="AQ188">
        <v>15</v>
      </c>
      <c r="AR188">
        <v>12</v>
      </c>
      <c r="AS188">
        <v>363</v>
      </c>
      <c r="AT188">
        <v>0.01</v>
      </c>
      <c r="AU188">
        <v>0.01</v>
      </c>
      <c r="AV188">
        <v>0</v>
      </c>
      <c r="AW188">
        <v>0.01</v>
      </c>
      <c r="AX188">
        <v>0.03</v>
      </c>
      <c r="AY188">
        <v>7.0000000000000007E-2</v>
      </c>
      <c r="AZ188">
        <v>0.14000000000000001</v>
      </c>
      <c r="BA188">
        <v>0.08</v>
      </c>
      <c r="BB188">
        <v>7.0000000000000007E-2</v>
      </c>
      <c r="BC188">
        <v>0.02</v>
      </c>
      <c r="BD188">
        <v>0.13</v>
      </c>
      <c r="BE188">
        <v>0.19</v>
      </c>
      <c r="BF188">
        <v>0.38</v>
      </c>
      <c r="BG188">
        <v>0.34</v>
      </c>
      <c r="BH188">
        <v>0.41</v>
      </c>
      <c r="BI188">
        <v>0.21</v>
      </c>
      <c r="BJ188">
        <v>0.41</v>
      </c>
      <c r="BK188">
        <v>0.34</v>
      </c>
      <c r="BL188">
        <v>0.01</v>
      </c>
      <c r="BM188">
        <v>0.01</v>
      </c>
      <c r="BN188">
        <v>0.04</v>
      </c>
      <c r="BO188">
        <v>0</v>
      </c>
      <c r="BP188">
        <v>0.01</v>
      </c>
      <c r="BQ188">
        <v>0.02</v>
      </c>
      <c r="BR188">
        <v>0.45</v>
      </c>
      <c r="BS188">
        <v>0.56000000000000005</v>
      </c>
      <c r="BT188">
        <v>0.47</v>
      </c>
      <c r="BU188">
        <v>0.76</v>
      </c>
      <c r="BV188">
        <v>0.42</v>
      </c>
      <c r="BW188">
        <v>0.38</v>
      </c>
      <c r="BX188">
        <v>3.28</v>
      </c>
      <c r="BY188">
        <v>3.47</v>
      </c>
      <c r="BZ188">
        <v>3.41</v>
      </c>
      <c r="CA188">
        <v>3.73</v>
      </c>
      <c r="CB188">
        <v>3.23</v>
      </c>
      <c r="CC188">
        <v>3.04</v>
      </c>
      <c r="CD188">
        <v>8.0000000000000002E-3</v>
      </c>
      <c r="CE188">
        <v>1.4E-2</v>
      </c>
      <c r="CF188">
        <v>1.9E-2</v>
      </c>
      <c r="CG188">
        <v>1.4E-2</v>
      </c>
      <c r="CH188">
        <v>8.0000000000000002E-3</v>
      </c>
      <c r="CI188">
        <v>0.02</v>
      </c>
      <c r="CJ188">
        <v>0.09</v>
      </c>
      <c r="CK188">
        <v>0.32</v>
      </c>
      <c r="CL188">
        <v>0.22</v>
      </c>
      <c r="CM188">
        <v>0.03</v>
      </c>
      <c r="CN188">
        <v>0.05</v>
      </c>
      <c r="CO188">
        <v>7.0000000000000007E-2</v>
      </c>
      <c r="CP188">
        <v>0.09</v>
      </c>
      <c r="CQ188">
        <v>0.04</v>
      </c>
      <c r="CR188">
        <v>0.1</v>
      </c>
      <c r="CS188">
        <v>0.21</v>
      </c>
      <c r="CT188">
        <v>0.26</v>
      </c>
      <c r="CU188">
        <v>0.25</v>
      </c>
      <c r="CV188">
        <v>3.58</v>
      </c>
      <c r="CW188">
        <v>3.39</v>
      </c>
      <c r="CX188">
        <v>3.35</v>
      </c>
      <c r="CY188">
        <v>3.43</v>
      </c>
      <c r="CZ188">
        <v>3.47</v>
      </c>
      <c r="DA188">
        <v>3.33</v>
      </c>
      <c r="DB188">
        <v>2.93</v>
      </c>
      <c r="DC188">
        <v>2.2799999999999998</v>
      </c>
      <c r="DD188">
        <v>2.5499999999999998</v>
      </c>
      <c r="DE188">
        <v>0.33</v>
      </c>
      <c r="DF188">
        <v>0.47</v>
      </c>
      <c r="DG188">
        <v>0.44</v>
      </c>
      <c r="DH188">
        <v>0.33</v>
      </c>
      <c r="DI188">
        <v>0.42</v>
      </c>
      <c r="DJ188">
        <v>0.39</v>
      </c>
      <c r="DK188">
        <v>0.34</v>
      </c>
      <c r="DL188">
        <v>0.18</v>
      </c>
      <c r="DM188">
        <v>0.26</v>
      </c>
      <c r="DN188">
        <v>0.02</v>
      </c>
      <c r="DO188">
        <v>0.02</v>
      </c>
      <c r="DP188">
        <v>0.03</v>
      </c>
      <c r="DQ188">
        <v>0.03</v>
      </c>
      <c r="DR188">
        <v>0.02</v>
      </c>
      <c r="DS188">
        <v>0.03</v>
      </c>
      <c r="DT188">
        <v>0.02</v>
      </c>
      <c r="DU188">
        <v>0.04</v>
      </c>
      <c r="DV188">
        <v>0.03</v>
      </c>
      <c r="DW188">
        <v>0.61</v>
      </c>
      <c r="DX188">
        <v>0.46</v>
      </c>
      <c r="DY188">
        <v>0.45</v>
      </c>
      <c r="DZ188">
        <v>0.53</v>
      </c>
      <c r="EA188">
        <v>0.52</v>
      </c>
      <c r="EB188">
        <v>0.46</v>
      </c>
      <c r="EC188">
        <v>0.33</v>
      </c>
      <c r="ED188">
        <v>0.21</v>
      </c>
      <c r="EE188">
        <v>0.24</v>
      </c>
      <c r="EF188">
        <v>0.63</v>
      </c>
      <c r="EG188">
        <v>0.02</v>
      </c>
      <c r="EH188">
        <v>0.02</v>
      </c>
      <c r="EI188">
        <v>0.02</v>
      </c>
      <c r="EJ188">
        <v>0.02</v>
      </c>
      <c r="EK188">
        <v>0.02</v>
      </c>
      <c r="EL188">
        <v>7.0000000000000007E-2</v>
      </c>
      <c r="EM188">
        <v>0.04</v>
      </c>
      <c r="EN188">
        <v>0</v>
      </c>
      <c r="EO188">
        <v>0.28000000000000003</v>
      </c>
      <c r="EP188">
        <v>0.04</v>
      </c>
      <c r="EQ188">
        <v>1.7000000000000001E-2</v>
      </c>
      <c r="ER188">
        <v>0.05</v>
      </c>
      <c r="ES188">
        <v>0.03</v>
      </c>
      <c r="ET188">
        <v>7.0000000000000007E-2</v>
      </c>
      <c r="EU188">
        <v>0.2</v>
      </c>
      <c r="EV188">
        <v>0.13</v>
      </c>
      <c r="EW188">
        <v>0.03</v>
      </c>
      <c r="EX188">
        <v>1.9E-2</v>
      </c>
      <c r="EY188">
        <v>0.47</v>
      </c>
      <c r="EZ188">
        <v>0.34</v>
      </c>
      <c r="FA188">
        <v>0.31</v>
      </c>
      <c r="FB188">
        <v>0.28999999999999998</v>
      </c>
      <c r="FC188">
        <v>0.43</v>
      </c>
      <c r="FD188">
        <v>0.36</v>
      </c>
      <c r="FE188">
        <v>0.5</v>
      </c>
      <c r="FF188">
        <v>0.51</v>
      </c>
      <c r="FG188">
        <v>0.03</v>
      </c>
      <c r="FH188">
        <v>0.45</v>
      </c>
      <c r="FI188">
        <v>0.6</v>
      </c>
      <c r="FJ188">
        <v>0.6</v>
      </c>
      <c r="FK188">
        <v>0.64</v>
      </c>
      <c r="FL188">
        <v>0.46</v>
      </c>
      <c r="FM188">
        <v>0.28999999999999998</v>
      </c>
      <c r="FN188">
        <v>0.31</v>
      </c>
      <c r="FO188">
        <v>0.43</v>
      </c>
      <c r="FP188">
        <v>0.04</v>
      </c>
      <c r="FQ188">
        <v>0.02</v>
      </c>
      <c r="FR188">
        <v>0.03</v>
      </c>
      <c r="FS188">
        <v>0.02</v>
      </c>
      <c r="FT188">
        <v>0.02</v>
      </c>
      <c r="FU188">
        <v>0.02</v>
      </c>
      <c r="FV188">
        <v>7.0000000000000007E-2</v>
      </c>
      <c r="FW188">
        <v>0.02</v>
      </c>
      <c r="FX188">
        <v>0.03</v>
      </c>
      <c r="FY188">
        <v>1.43</v>
      </c>
      <c r="FZ188">
        <v>3.4</v>
      </c>
      <c r="GA188">
        <v>3.56</v>
      </c>
      <c r="GB188">
        <v>3.52</v>
      </c>
      <c r="GC188">
        <v>3.59</v>
      </c>
      <c r="GD188">
        <v>3.35</v>
      </c>
      <c r="GE188">
        <v>2.94</v>
      </c>
      <c r="GF188">
        <v>3.1</v>
      </c>
      <c r="GG188">
        <v>3.41</v>
      </c>
      <c r="GH188">
        <v>9.2799999999999994</v>
      </c>
      <c r="GI188">
        <v>0</v>
      </c>
      <c r="GJ188">
        <v>3.0000000000000001E-3</v>
      </c>
      <c r="GK188">
        <v>8.0000000000000002E-3</v>
      </c>
      <c r="GL188">
        <v>0.01</v>
      </c>
      <c r="GM188">
        <v>0.01</v>
      </c>
      <c r="GN188">
        <v>0.01</v>
      </c>
      <c r="GO188">
        <v>0.03</v>
      </c>
      <c r="GP188">
        <v>0.09</v>
      </c>
      <c r="GQ188">
        <v>0.2</v>
      </c>
      <c r="GR188">
        <v>0.61</v>
      </c>
      <c r="GS188">
        <v>0.03</v>
      </c>
      <c r="GT188">
        <v>0.65</v>
      </c>
      <c r="GU188">
        <v>0.64</v>
      </c>
      <c r="GV188">
        <v>0.14000000000000001</v>
      </c>
      <c r="GW188">
        <v>0.17</v>
      </c>
      <c r="GX188">
        <v>0.185</v>
      </c>
      <c r="GY188">
        <v>0.3</v>
      </c>
      <c r="GZ188">
        <v>6.9000000000000006E-2</v>
      </c>
      <c r="HA188">
        <v>7.6999999999999999E-2</v>
      </c>
      <c r="HB188">
        <v>0.37</v>
      </c>
      <c r="HC188">
        <v>0.03</v>
      </c>
      <c r="HD188">
        <v>0.02</v>
      </c>
      <c r="HE188">
        <v>0.17</v>
      </c>
      <c r="HF188">
        <v>0.08</v>
      </c>
      <c r="HG188">
        <v>7.0000000000000007E-2</v>
      </c>
      <c r="HH188">
        <v>0.03</v>
      </c>
      <c r="HI188">
        <v>0.01</v>
      </c>
      <c r="HJ188">
        <v>0</v>
      </c>
      <c r="HK188">
        <v>0</v>
      </c>
      <c r="HL188">
        <v>0.02</v>
      </c>
      <c r="HM188">
        <v>0.16</v>
      </c>
      <c r="HN188">
        <v>0.03</v>
      </c>
      <c r="HO188">
        <v>0.48</v>
      </c>
      <c r="HP188">
        <v>0.31</v>
      </c>
      <c r="HQ188">
        <v>0.36</v>
      </c>
      <c r="HR188">
        <v>0.33</v>
      </c>
      <c r="HS188">
        <v>0.42</v>
      </c>
      <c r="HT188">
        <v>0.44</v>
      </c>
      <c r="HU188">
        <v>0.39</v>
      </c>
      <c r="HV188">
        <v>0.53</v>
      </c>
      <c r="HW188">
        <v>0.52</v>
      </c>
      <c r="HX188">
        <v>0.55000000000000004</v>
      </c>
      <c r="HY188">
        <v>0.15</v>
      </c>
      <c r="HZ188">
        <v>0.47</v>
      </c>
      <c r="IA188">
        <v>0.09</v>
      </c>
      <c r="IB188">
        <v>0.13</v>
      </c>
      <c r="IC188">
        <v>0.1</v>
      </c>
      <c r="ID188">
        <v>7.0000000000000007E-2</v>
      </c>
      <c r="IE188">
        <v>0.21</v>
      </c>
      <c r="IF188">
        <v>2.8000000000000001E-2</v>
      </c>
      <c r="IG188">
        <v>1.4E-2</v>
      </c>
      <c r="IH188">
        <v>0</v>
      </c>
      <c r="II188">
        <v>0</v>
      </c>
      <c r="IJ188">
        <v>0.01</v>
      </c>
      <c r="IK188">
        <v>3.3000000000000002E-2</v>
      </c>
      <c r="IL188">
        <v>1.0999999999999999E-2</v>
      </c>
      <c r="IM188">
        <v>0.02</v>
      </c>
      <c r="IN188">
        <v>0.02</v>
      </c>
      <c r="IO188">
        <v>0.02</v>
      </c>
      <c r="IP188">
        <v>0.02</v>
      </c>
      <c r="IQ188">
        <v>0.02</v>
      </c>
      <c r="IR188">
        <v>0.02</v>
      </c>
      <c r="IS188">
        <v>7.0000000000000007E-2</v>
      </c>
      <c r="IT188">
        <v>0.43</v>
      </c>
      <c r="IU188">
        <v>0.16</v>
      </c>
      <c r="IV188">
        <v>0</v>
      </c>
      <c r="IW188">
        <v>0.2</v>
      </c>
      <c r="IX188">
        <v>0.56000000000000005</v>
      </c>
      <c r="IY188">
        <v>0.37</v>
      </c>
      <c r="IZ188">
        <v>0.47</v>
      </c>
      <c r="JA188">
        <v>0.18</v>
      </c>
      <c r="JB188">
        <v>0.42</v>
      </c>
      <c r="JC188">
        <v>0.26</v>
      </c>
      <c r="JD188">
        <v>0.12</v>
      </c>
      <c r="JE188">
        <v>0.26</v>
      </c>
      <c r="JF188">
        <v>0.41</v>
      </c>
      <c r="JG188">
        <v>0.27</v>
      </c>
      <c r="JH188">
        <v>0.09</v>
      </c>
      <c r="JI188">
        <v>0.05</v>
      </c>
      <c r="JJ188">
        <v>0.09</v>
      </c>
      <c r="JK188">
        <v>0.38</v>
      </c>
      <c r="JL188">
        <v>0.09</v>
      </c>
      <c r="JM188">
        <v>0.02</v>
      </c>
      <c r="JN188">
        <v>0.04</v>
      </c>
      <c r="JO188">
        <v>0.03</v>
      </c>
      <c r="JP188">
        <v>0.03</v>
      </c>
      <c r="JQ188">
        <v>0.02</v>
      </c>
      <c r="JR188">
        <v>2.37</v>
      </c>
      <c r="JS188">
        <v>1.78</v>
      </c>
      <c r="JT188">
        <v>2.2799999999999998</v>
      </c>
      <c r="JU188">
        <v>3.2</v>
      </c>
      <c r="JV188">
        <v>2.27</v>
      </c>
    </row>
    <row r="189" spans="1:282" x14ac:dyDescent="0.25">
      <c r="A189">
        <v>609756</v>
      </c>
      <c r="B189" t="s">
        <v>2329</v>
      </c>
      <c r="C189" t="s">
        <v>2328</v>
      </c>
      <c r="D189" t="s">
        <v>4181</v>
      </c>
      <c r="E189" t="s">
        <v>4182</v>
      </c>
      <c r="F189" t="s">
        <v>2330</v>
      </c>
      <c r="G189" t="s">
        <v>2331</v>
      </c>
      <c r="H189" t="s">
        <v>2332</v>
      </c>
      <c r="I189" t="s">
        <v>4183</v>
      </c>
      <c r="J189" t="s">
        <v>4184</v>
      </c>
      <c r="K189" t="s">
        <v>4185</v>
      </c>
      <c r="L189" t="s">
        <v>546</v>
      </c>
      <c r="M189" t="s">
        <v>3399</v>
      </c>
      <c r="N189" t="s">
        <v>3890</v>
      </c>
      <c r="O189" t="s">
        <v>535</v>
      </c>
      <c r="P189">
        <v>2998</v>
      </c>
      <c r="Q189" t="s">
        <v>530</v>
      </c>
      <c r="R189" t="s">
        <v>540</v>
      </c>
      <c r="S189" t="s">
        <v>540</v>
      </c>
      <c r="T189">
        <v>37</v>
      </c>
      <c r="U189">
        <v>1820</v>
      </c>
      <c r="V189" t="s">
        <v>651</v>
      </c>
      <c r="W189">
        <v>468</v>
      </c>
      <c r="X189">
        <v>2911</v>
      </c>
      <c r="Y189">
        <v>16</v>
      </c>
      <c r="Z189" s="5" t="s">
        <v>3827</v>
      </c>
      <c r="AA189" t="s">
        <v>535</v>
      </c>
      <c r="AB189" t="s">
        <v>564</v>
      </c>
      <c r="AC189" t="s">
        <v>555</v>
      </c>
      <c r="AD189" t="s">
        <v>564</v>
      </c>
      <c r="AE189">
        <v>40.799999999999997</v>
      </c>
      <c r="AF189">
        <v>37.299999999999997</v>
      </c>
      <c r="AG189">
        <v>44.9</v>
      </c>
      <c r="AH189">
        <v>1.6</v>
      </c>
      <c r="AI189" t="s">
        <v>3410</v>
      </c>
      <c r="AJ189">
        <v>354</v>
      </c>
      <c r="AK189">
        <v>5</v>
      </c>
      <c r="AL189">
        <v>19</v>
      </c>
      <c r="AM189">
        <v>8</v>
      </c>
      <c r="AN189">
        <v>312</v>
      </c>
      <c r="AO189">
        <v>1</v>
      </c>
      <c r="AP189">
        <v>1</v>
      </c>
      <c r="AQ189">
        <v>6</v>
      </c>
      <c r="AR189">
        <v>7</v>
      </c>
      <c r="AS189">
        <v>354</v>
      </c>
      <c r="AT189">
        <v>0.03</v>
      </c>
      <c r="AU189">
        <v>0.01</v>
      </c>
      <c r="AV189">
        <v>0.01</v>
      </c>
      <c r="AW189">
        <v>0.01</v>
      </c>
      <c r="AX189">
        <v>0.03</v>
      </c>
      <c r="AY189">
        <v>0.1</v>
      </c>
      <c r="AZ189">
        <v>0.11</v>
      </c>
      <c r="BA189">
        <v>8.2000000000000003E-2</v>
      </c>
      <c r="BB189">
        <v>0.11</v>
      </c>
      <c r="BC189">
        <v>0.06</v>
      </c>
      <c r="BD189">
        <v>0.14000000000000001</v>
      </c>
      <c r="BE189">
        <v>0.19</v>
      </c>
      <c r="BF189">
        <v>0.52</v>
      </c>
      <c r="BG189">
        <v>0.47</v>
      </c>
      <c r="BH189">
        <v>0.55000000000000004</v>
      </c>
      <c r="BI189">
        <v>0.4</v>
      </c>
      <c r="BJ189">
        <v>0.46</v>
      </c>
      <c r="BK189">
        <v>0.45</v>
      </c>
      <c r="BL189">
        <v>0.02</v>
      </c>
      <c r="BM189">
        <v>0.01</v>
      </c>
      <c r="BN189">
        <v>0.04</v>
      </c>
      <c r="BO189">
        <v>0.01</v>
      </c>
      <c r="BP189">
        <v>0.01</v>
      </c>
      <c r="BQ189">
        <v>0.02</v>
      </c>
      <c r="BR189">
        <v>0.32</v>
      </c>
      <c r="BS189">
        <v>0.43</v>
      </c>
      <c r="BT189">
        <v>0.3</v>
      </c>
      <c r="BU189">
        <v>0.51</v>
      </c>
      <c r="BV189">
        <v>0.36</v>
      </c>
      <c r="BW189">
        <v>0.25</v>
      </c>
      <c r="BX189">
        <v>3.17</v>
      </c>
      <c r="BY189">
        <v>3.33</v>
      </c>
      <c r="BZ189">
        <v>3.18</v>
      </c>
      <c r="CA189">
        <v>3.42</v>
      </c>
      <c r="CB189">
        <v>3.16</v>
      </c>
      <c r="CC189">
        <v>2.86</v>
      </c>
      <c r="CD189">
        <v>1.4E-2</v>
      </c>
      <c r="CE189">
        <v>1.0999999999999999E-2</v>
      </c>
      <c r="CF189">
        <v>1.0999999999999999E-2</v>
      </c>
      <c r="CG189">
        <v>8.0000000000000002E-3</v>
      </c>
      <c r="CH189">
        <v>6.0000000000000001E-3</v>
      </c>
      <c r="CI189">
        <v>0.01</v>
      </c>
      <c r="CJ189">
        <v>0.08</v>
      </c>
      <c r="CK189">
        <v>0.18</v>
      </c>
      <c r="CL189">
        <v>0.1</v>
      </c>
      <c r="CM189">
        <v>0.06</v>
      </c>
      <c r="CN189">
        <v>0.09</v>
      </c>
      <c r="CO189">
        <v>0.09</v>
      </c>
      <c r="CP189">
        <v>0.09</v>
      </c>
      <c r="CQ189">
        <v>7.0000000000000007E-2</v>
      </c>
      <c r="CR189">
        <v>0.1</v>
      </c>
      <c r="CS189">
        <v>0.18</v>
      </c>
      <c r="CT189">
        <v>0.21</v>
      </c>
      <c r="CU189">
        <v>0.18</v>
      </c>
      <c r="CV189">
        <v>3.57</v>
      </c>
      <c r="CW189">
        <v>3.41</v>
      </c>
      <c r="CX189">
        <v>3.34</v>
      </c>
      <c r="CY189">
        <v>3.42</v>
      </c>
      <c r="CZ189">
        <v>3.45</v>
      </c>
      <c r="DA189">
        <v>3.38</v>
      </c>
      <c r="DB189">
        <v>3.01</v>
      </c>
      <c r="DC189">
        <v>2.71</v>
      </c>
      <c r="DD189">
        <v>2.94</v>
      </c>
      <c r="DE189">
        <v>0.28000000000000003</v>
      </c>
      <c r="DF189">
        <v>0.37</v>
      </c>
      <c r="DG189">
        <v>0.43</v>
      </c>
      <c r="DH189">
        <v>0.37</v>
      </c>
      <c r="DI189">
        <v>0.39</v>
      </c>
      <c r="DJ189">
        <v>0.39</v>
      </c>
      <c r="DK189">
        <v>0.36</v>
      </c>
      <c r="DL189">
        <v>0.3</v>
      </c>
      <c r="DM189">
        <v>0.37</v>
      </c>
      <c r="DN189">
        <v>0.01</v>
      </c>
      <c r="DO189">
        <v>0.01</v>
      </c>
      <c r="DP189">
        <v>0.01</v>
      </c>
      <c r="DQ189">
        <v>0.01</v>
      </c>
      <c r="DR189">
        <v>0.01</v>
      </c>
      <c r="DS189">
        <v>0.02</v>
      </c>
      <c r="DT189">
        <v>0.02</v>
      </c>
      <c r="DU189">
        <v>0.02</v>
      </c>
      <c r="DV189">
        <v>0.01</v>
      </c>
      <c r="DW189">
        <v>0.65</v>
      </c>
      <c r="DX189">
        <v>0.52</v>
      </c>
      <c r="DY189">
        <v>0.46</v>
      </c>
      <c r="DZ189">
        <v>0.52</v>
      </c>
      <c r="EA189">
        <v>0.52</v>
      </c>
      <c r="EB189">
        <v>0.48</v>
      </c>
      <c r="EC189">
        <v>0.35</v>
      </c>
      <c r="ED189">
        <v>0.28999999999999998</v>
      </c>
      <c r="EE189">
        <v>0.33</v>
      </c>
      <c r="EF189">
        <v>0.31</v>
      </c>
      <c r="EG189">
        <v>0.03</v>
      </c>
      <c r="EH189">
        <v>0.01</v>
      </c>
      <c r="EI189">
        <v>0.01</v>
      </c>
      <c r="EJ189">
        <v>0.01</v>
      </c>
      <c r="EK189">
        <v>0.02</v>
      </c>
      <c r="EL189">
        <v>0.05</v>
      </c>
      <c r="EM189">
        <v>0.03</v>
      </c>
      <c r="EN189">
        <v>0.02</v>
      </c>
      <c r="EO189">
        <v>0.32</v>
      </c>
      <c r="EP189">
        <v>0.14000000000000001</v>
      </c>
      <c r="EQ189">
        <v>0.09</v>
      </c>
      <c r="ER189">
        <v>0.12</v>
      </c>
      <c r="ES189">
        <v>8.2000000000000003E-2</v>
      </c>
      <c r="ET189">
        <v>0.14000000000000001</v>
      </c>
      <c r="EU189">
        <v>0.13</v>
      </c>
      <c r="EV189">
        <v>0.11</v>
      </c>
      <c r="EW189">
        <v>0.14000000000000001</v>
      </c>
      <c r="EX189">
        <v>0.22600000000000001</v>
      </c>
      <c r="EY189">
        <v>0.46</v>
      </c>
      <c r="EZ189">
        <v>0.52</v>
      </c>
      <c r="FA189">
        <v>0.45</v>
      </c>
      <c r="FB189">
        <v>0.44</v>
      </c>
      <c r="FC189">
        <v>0.45</v>
      </c>
      <c r="FD189">
        <v>0.41</v>
      </c>
      <c r="FE189">
        <v>0.47</v>
      </c>
      <c r="FF189">
        <v>0.48</v>
      </c>
      <c r="FG189">
        <v>0.1</v>
      </c>
      <c r="FH189">
        <v>0.33</v>
      </c>
      <c r="FI189">
        <v>0.32</v>
      </c>
      <c r="FJ189">
        <v>0.37</v>
      </c>
      <c r="FK189">
        <v>0.43</v>
      </c>
      <c r="FL189">
        <v>0.35</v>
      </c>
      <c r="FM189">
        <v>0.38</v>
      </c>
      <c r="FN189">
        <v>0.37</v>
      </c>
      <c r="FO189">
        <v>0.32</v>
      </c>
      <c r="FP189">
        <v>0.05</v>
      </c>
      <c r="FQ189">
        <v>0.04</v>
      </c>
      <c r="FR189">
        <v>0.06</v>
      </c>
      <c r="FS189">
        <v>0.05</v>
      </c>
      <c r="FT189">
        <v>0.05</v>
      </c>
      <c r="FU189">
        <v>0.05</v>
      </c>
      <c r="FV189">
        <v>0.03</v>
      </c>
      <c r="FW189">
        <v>0.03</v>
      </c>
      <c r="FX189">
        <v>0.04</v>
      </c>
      <c r="FY189">
        <v>2.12</v>
      </c>
      <c r="FZ189">
        <v>3.14</v>
      </c>
      <c r="GA189">
        <v>3.24</v>
      </c>
      <c r="GB189">
        <v>3.24</v>
      </c>
      <c r="GC189">
        <v>3.35</v>
      </c>
      <c r="GD189">
        <v>3.18</v>
      </c>
      <c r="GE189">
        <v>3.16</v>
      </c>
      <c r="GF189">
        <v>3.21</v>
      </c>
      <c r="GG189">
        <v>3.16</v>
      </c>
      <c r="GH189">
        <v>7.98</v>
      </c>
      <c r="GI189">
        <v>0.02</v>
      </c>
      <c r="GJ189">
        <v>8.0000000000000002E-3</v>
      </c>
      <c r="GK189">
        <v>3.0000000000000001E-3</v>
      </c>
      <c r="GL189">
        <v>0.02</v>
      </c>
      <c r="GM189">
        <v>0.05</v>
      </c>
      <c r="GN189">
        <v>7.0000000000000007E-2</v>
      </c>
      <c r="GO189">
        <v>0.12</v>
      </c>
      <c r="GP189">
        <v>0.21</v>
      </c>
      <c r="GQ189">
        <v>0.17</v>
      </c>
      <c r="GR189">
        <v>0.24</v>
      </c>
      <c r="GS189">
        <v>0.09</v>
      </c>
      <c r="GT189">
        <v>0.36</v>
      </c>
      <c r="GU189">
        <v>0.37</v>
      </c>
      <c r="GV189">
        <v>0.21</v>
      </c>
      <c r="GW189">
        <v>0.21</v>
      </c>
      <c r="GX189">
        <v>0.18099999999999999</v>
      </c>
      <c r="GY189">
        <v>0.24</v>
      </c>
      <c r="GZ189">
        <v>0.158</v>
      </c>
      <c r="HA189">
        <v>0.15</v>
      </c>
      <c r="HB189">
        <v>0.21</v>
      </c>
      <c r="HC189">
        <v>0.11</v>
      </c>
      <c r="HD189">
        <v>0.12</v>
      </c>
      <c r="HE189">
        <v>0.23</v>
      </c>
      <c r="HF189">
        <v>0.17</v>
      </c>
      <c r="HG189">
        <v>0.18</v>
      </c>
      <c r="HH189">
        <v>0.11</v>
      </c>
      <c r="HI189">
        <v>0.02</v>
      </c>
      <c r="HJ189">
        <v>0.01</v>
      </c>
      <c r="HK189">
        <v>0.02</v>
      </c>
      <c r="HL189">
        <v>0.03</v>
      </c>
      <c r="HM189">
        <v>0.18</v>
      </c>
      <c r="HN189">
        <v>0.04</v>
      </c>
      <c r="HO189">
        <v>0.45</v>
      </c>
      <c r="HP189">
        <v>0.41</v>
      </c>
      <c r="HQ189">
        <v>0.37</v>
      </c>
      <c r="HR189">
        <v>0.41</v>
      </c>
      <c r="HS189">
        <v>0.32</v>
      </c>
      <c r="HT189">
        <v>0.45</v>
      </c>
      <c r="HU189">
        <v>0.32</v>
      </c>
      <c r="HV189">
        <v>0.37</v>
      </c>
      <c r="HW189">
        <v>0.4</v>
      </c>
      <c r="HX189">
        <v>0.38</v>
      </c>
      <c r="HY189">
        <v>0.26</v>
      </c>
      <c r="HZ189">
        <v>0.34</v>
      </c>
      <c r="IA189">
        <v>0.16</v>
      </c>
      <c r="IB189">
        <v>0.13</v>
      </c>
      <c r="IC189">
        <v>0.14000000000000001</v>
      </c>
      <c r="ID189">
        <v>0.1</v>
      </c>
      <c r="IE189">
        <v>0.16</v>
      </c>
      <c r="IF189">
        <v>9.9000000000000005E-2</v>
      </c>
      <c r="IG189">
        <v>1.0999999999999999E-2</v>
      </c>
      <c r="IH189">
        <v>0.02</v>
      </c>
      <c r="II189">
        <v>0.01</v>
      </c>
      <c r="IJ189">
        <v>0.01</v>
      </c>
      <c r="IK189">
        <v>1.4E-2</v>
      </c>
      <c r="IL189">
        <v>1.0999999999999999E-2</v>
      </c>
      <c r="IM189">
        <v>0.05</v>
      </c>
      <c r="IN189">
        <v>0.06</v>
      </c>
      <c r="IO189">
        <v>0.06</v>
      </c>
      <c r="IP189">
        <v>7.0000000000000007E-2</v>
      </c>
      <c r="IQ189">
        <v>0.06</v>
      </c>
      <c r="IR189">
        <v>0.06</v>
      </c>
      <c r="IS189">
        <v>0.1</v>
      </c>
      <c r="IT189">
        <v>0.73</v>
      </c>
      <c r="IU189">
        <v>0.62</v>
      </c>
      <c r="IV189">
        <v>0.05</v>
      </c>
      <c r="IW189">
        <v>0.23</v>
      </c>
      <c r="IX189">
        <v>0.56000000000000005</v>
      </c>
      <c r="IY189">
        <v>0.13</v>
      </c>
      <c r="IZ189">
        <v>0.22</v>
      </c>
      <c r="JA189">
        <v>0.36</v>
      </c>
      <c r="JB189">
        <v>0.38</v>
      </c>
      <c r="JC189">
        <v>0.24</v>
      </c>
      <c r="JD189">
        <v>0.05</v>
      </c>
      <c r="JE189">
        <v>0.08</v>
      </c>
      <c r="JF189">
        <v>0.35</v>
      </c>
      <c r="JG189">
        <v>0.25</v>
      </c>
      <c r="JH189">
        <v>0.05</v>
      </c>
      <c r="JI189">
        <v>0.04</v>
      </c>
      <c r="JJ189">
        <v>0.02</v>
      </c>
      <c r="JK189">
        <v>0.18</v>
      </c>
      <c r="JL189">
        <v>0.08</v>
      </c>
      <c r="JM189">
        <v>0.05</v>
      </c>
      <c r="JN189">
        <v>0.05</v>
      </c>
      <c r="JO189">
        <v>7.0000000000000007E-2</v>
      </c>
      <c r="JP189">
        <v>0.06</v>
      </c>
      <c r="JQ189">
        <v>0.06</v>
      </c>
      <c r="JR189">
        <v>2.2400000000000002</v>
      </c>
      <c r="JS189">
        <v>1.35</v>
      </c>
      <c r="JT189">
        <v>1.45</v>
      </c>
      <c r="JU189">
        <v>2.71</v>
      </c>
      <c r="JV189">
        <v>2.1800000000000002</v>
      </c>
    </row>
    <row r="190" spans="1:282" x14ac:dyDescent="0.25">
      <c r="A190">
        <v>609759</v>
      </c>
      <c r="B190" t="s">
        <v>328</v>
      </c>
      <c r="C190" t="s">
        <v>2333</v>
      </c>
      <c r="D190" t="s">
        <v>4186</v>
      </c>
      <c r="E190" t="s">
        <v>4187</v>
      </c>
      <c r="F190" t="s">
        <v>723</v>
      </c>
      <c r="G190" t="s">
        <v>724</v>
      </c>
      <c r="H190" t="s">
        <v>725</v>
      </c>
      <c r="I190" t="s">
        <v>4188</v>
      </c>
      <c r="J190" t="s">
        <v>4189</v>
      </c>
      <c r="K190" t="s">
        <v>4190</v>
      </c>
      <c r="L190" t="s">
        <v>546</v>
      </c>
      <c r="M190" t="s">
        <v>3399</v>
      </c>
      <c r="N190" t="s">
        <v>3908</v>
      </c>
      <c r="O190" t="s">
        <v>535</v>
      </c>
      <c r="P190">
        <v>787</v>
      </c>
      <c r="Q190" t="s">
        <v>539</v>
      </c>
      <c r="R190" t="s">
        <v>542</v>
      </c>
      <c r="S190" t="s">
        <v>542</v>
      </c>
      <c r="T190">
        <v>35</v>
      </c>
      <c r="U190">
        <v>1840</v>
      </c>
      <c r="V190" t="s">
        <v>651</v>
      </c>
      <c r="W190">
        <v>136</v>
      </c>
      <c r="X190">
        <v>780</v>
      </c>
      <c r="Y190">
        <v>17</v>
      </c>
      <c r="Z190" s="5" t="s">
        <v>3680</v>
      </c>
      <c r="AA190" t="s">
        <v>535</v>
      </c>
      <c r="AB190" t="s">
        <v>555</v>
      </c>
      <c r="AC190" t="s">
        <v>564</v>
      </c>
      <c r="AD190" t="s">
        <v>564</v>
      </c>
      <c r="AE190">
        <v>36.1</v>
      </c>
      <c r="AF190">
        <v>46.5</v>
      </c>
      <c r="AG190">
        <v>53.7</v>
      </c>
      <c r="AH190">
        <v>1.7</v>
      </c>
      <c r="AI190" t="s">
        <v>3410</v>
      </c>
      <c r="AJ190">
        <v>99</v>
      </c>
      <c r="AK190">
        <v>5</v>
      </c>
      <c r="AL190">
        <v>15</v>
      </c>
      <c r="AM190">
        <v>1</v>
      </c>
      <c r="AN190">
        <v>71</v>
      </c>
      <c r="AO190">
        <v>1</v>
      </c>
      <c r="AP190">
        <v>1</v>
      </c>
      <c r="AQ190">
        <v>2</v>
      </c>
      <c r="AR190">
        <v>4</v>
      </c>
      <c r="AS190">
        <v>99</v>
      </c>
      <c r="AT190">
        <v>0.02</v>
      </c>
      <c r="AU190">
        <v>0.03</v>
      </c>
      <c r="AV190">
        <v>0.05</v>
      </c>
      <c r="AW190">
        <v>7.0000000000000007E-2</v>
      </c>
      <c r="AX190">
        <v>0.08</v>
      </c>
      <c r="AY190">
        <v>0.15</v>
      </c>
      <c r="AZ190">
        <v>0.14000000000000001</v>
      </c>
      <c r="BA190">
        <v>0.111</v>
      </c>
      <c r="BB190">
        <v>0.1</v>
      </c>
      <c r="BC190">
        <v>0.14000000000000001</v>
      </c>
      <c r="BD190">
        <v>0.2</v>
      </c>
      <c r="BE190">
        <v>0.26</v>
      </c>
      <c r="BF190">
        <v>0.33</v>
      </c>
      <c r="BG190">
        <v>0.31</v>
      </c>
      <c r="BH190">
        <v>0.39</v>
      </c>
      <c r="BI190">
        <v>0.26</v>
      </c>
      <c r="BJ190">
        <v>0.32</v>
      </c>
      <c r="BK190">
        <v>0.28000000000000003</v>
      </c>
      <c r="BL190">
        <v>0.02</v>
      </c>
      <c r="BM190">
        <v>0.03</v>
      </c>
      <c r="BN190">
        <v>0.04</v>
      </c>
      <c r="BO190">
        <v>0.02</v>
      </c>
      <c r="BP190">
        <v>0.05</v>
      </c>
      <c r="BQ190">
        <v>0.02</v>
      </c>
      <c r="BR190">
        <v>0.48</v>
      </c>
      <c r="BS190">
        <v>0.52</v>
      </c>
      <c r="BT190">
        <v>0.41</v>
      </c>
      <c r="BU190">
        <v>0.51</v>
      </c>
      <c r="BV190">
        <v>0.34</v>
      </c>
      <c r="BW190">
        <v>0.28000000000000003</v>
      </c>
      <c r="BX190">
        <v>3.31</v>
      </c>
      <c r="BY190">
        <v>3.35</v>
      </c>
      <c r="BZ190">
        <v>3.22</v>
      </c>
      <c r="CA190">
        <v>3.23</v>
      </c>
      <c r="CB190">
        <v>2.98</v>
      </c>
      <c r="CC190">
        <v>2.71</v>
      </c>
      <c r="CD190">
        <v>0.02</v>
      </c>
      <c r="CE190">
        <v>0.02</v>
      </c>
      <c r="CF190">
        <v>0.01</v>
      </c>
      <c r="CG190">
        <v>0.01</v>
      </c>
      <c r="CH190">
        <v>0.03</v>
      </c>
      <c r="CI190">
        <v>0.03</v>
      </c>
      <c r="CJ190">
        <v>7.0000000000000007E-2</v>
      </c>
      <c r="CK190">
        <v>0.11</v>
      </c>
      <c r="CL190">
        <v>7.0000000000000007E-2</v>
      </c>
      <c r="CM190">
        <v>7.0000000000000007E-2</v>
      </c>
      <c r="CN190">
        <v>0.06</v>
      </c>
      <c r="CO190">
        <v>0.06</v>
      </c>
      <c r="CP190">
        <v>0.08</v>
      </c>
      <c r="CQ190">
        <v>0.08</v>
      </c>
      <c r="CR190">
        <v>0.15</v>
      </c>
      <c r="CS190">
        <v>0.18</v>
      </c>
      <c r="CT190">
        <v>0.14000000000000001</v>
      </c>
      <c r="CU190">
        <v>0.27</v>
      </c>
      <c r="CV190">
        <v>3.48</v>
      </c>
      <c r="CW190">
        <v>3.5</v>
      </c>
      <c r="CX190">
        <v>3.54</v>
      </c>
      <c r="CY190">
        <v>3.52</v>
      </c>
      <c r="CZ190">
        <v>3.45</v>
      </c>
      <c r="DA190">
        <v>3.3</v>
      </c>
      <c r="DB190">
        <v>3.1</v>
      </c>
      <c r="DC190">
        <v>3.1</v>
      </c>
      <c r="DD190">
        <v>3.01</v>
      </c>
      <c r="DE190">
        <v>0.31</v>
      </c>
      <c r="DF190">
        <v>0.31</v>
      </c>
      <c r="DG190">
        <v>0.3</v>
      </c>
      <c r="DH190">
        <v>0.28000000000000003</v>
      </c>
      <c r="DI190">
        <v>0.28000000000000003</v>
      </c>
      <c r="DJ190">
        <v>0.3</v>
      </c>
      <c r="DK190">
        <v>0.31</v>
      </c>
      <c r="DL190">
        <v>0.26</v>
      </c>
      <c r="DM190">
        <v>0.21</v>
      </c>
      <c r="DN190">
        <v>0.01</v>
      </c>
      <c r="DO190">
        <v>0.01</v>
      </c>
      <c r="DP190">
        <v>0.01</v>
      </c>
      <c r="DQ190">
        <v>0.01</v>
      </c>
      <c r="DR190">
        <v>0.02</v>
      </c>
      <c r="DS190">
        <v>0.01</v>
      </c>
      <c r="DT190">
        <v>0.01</v>
      </c>
      <c r="DU190">
        <v>0.02</v>
      </c>
      <c r="DV190">
        <v>0.02</v>
      </c>
      <c r="DW190">
        <v>0.59</v>
      </c>
      <c r="DX190">
        <v>0.6</v>
      </c>
      <c r="DY190">
        <v>0.62</v>
      </c>
      <c r="DZ190">
        <v>0.62</v>
      </c>
      <c r="EA190">
        <v>0.59</v>
      </c>
      <c r="EB190">
        <v>0.51</v>
      </c>
      <c r="EC190">
        <v>0.42</v>
      </c>
      <c r="ED190">
        <v>0.46</v>
      </c>
      <c r="EE190">
        <v>0.42</v>
      </c>
      <c r="EF190">
        <v>0.33</v>
      </c>
      <c r="EG190">
        <v>0.05</v>
      </c>
      <c r="EH190">
        <v>0.02</v>
      </c>
      <c r="EI190">
        <v>0.04</v>
      </c>
      <c r="EJ190">
        <v>0.03</v>
      </c>
      <c r="EK190">
        <v>0.06</v>
      </c>
      <c r="EL190">
        <v>0.06</v>
      </c>
      <c r="EM190">
        <v>0.02</v>
      </c>
      <c r="EN190">
        <v>0.08</v>
      </c>
      <c r="EO190">
        <v>0.35</v>
      </c>
      <c r="EP190">
        <v>0.14000000000000001</v>
      </c>
      <c r="EQ190">
        <v>0.152</v>
      </c>
      <c r="ER190">
        <v>0.12</v>
      </c>
      <c r="ES190">
        <v>0.111</v>
      </c>
      <c r="ET190">
        <v>0.11</v>
      </c>
      <c r="EU190">
        <v>0.17</v>
      </c>
      <c r="EV190">
        <v>0.12</v>
      </c>
      <c r="EW190">
        <v>0.15</v>
      </c>
      <c r="EX190">
        <v>0.13100000000000001</v>
      </c>
      <c r="EY190">
        <v>0.41</v>
      </c>
      <c r="EZ190">
        <v>0.38</v>
      </c>
      <c r="FA190">
        <v>0.37</v>
      </c>
      <c r="FB190">
        <v>0.33</v>
      </c>
      <c r="FC190">
        <v>0.32</v>
      </c>
      <c r="FD190">
        <v>0.39</v>
      </c>
      <c r="FE190">
        <v>0.48</v>
      </c>
      <c r="FF190">
        <v>0.42</v>
      </c>
      <c r="FG190">
        <v>0.15</v>
      </c>
      <c r="FH190">
        <v>0.37</v>
      </c>
      <c r="FI190">
        <v>0.42</v>
      </c>
      <c r="FJ190">
        <v>0.43</v>
      </c>
      <c r="FK190">
        <v>0.48</v>
      </c>
      <c r="FL190">
        <v>0.47</v>
      </c>
      <c r="FM190">
        <v>0.34</v>
      </c>
      <c r="FN190">
        <v>0.36</v>
      </c>
      <c r="FO190">
        <v>0.32</v>
      </c>
      <c r="FP190">
        <v>0.03</v>
      </c>
      <c r="FQ190">
        <v>0.02</v>
      </c>
      <c r="FR190">
        <v>0.02</v>
      </c>
      <c r="FS190">
        <v>0.03</v>
      </c>
      <c r="FT190">
        <v>0.04</v>
      </c>
      <c r="FU190">
        <v>0.03</v>
      </c>
      <c r="FV190">
        <v>0.03</v>
      </c>
      <c r="FW190">
        <v>0.01</v>
      </c>
      <c r="FX190">
        <v>0.02</v>
      </c>
      <c r="FY190">
        <v>2.1</v>
      </c>
      <c r="FZ190">
        <v>3.13</v>
      </c>
      <c r="GA190">
        <v>3.24</v>
      </c>
      <c r="GB190">
        <v>3.24</v>
      </c>
      <c r="GC190">
        <v>3.33</v>
      </c>
      <c r="GD190">
        <v>3.25</v>
      </c>
      <c r="GE190">
        <v>3.05</v>
      </c>
      <c r="GF190">
        <v>3.2</v>
      </c>
      <c r="GG190">
        <v>3.01</v>
      </c>
      <c r="GH190">
        <v>7.34</v>
      </c>
      <c r="GI190">
        <v>0.03</v>
      </c>
      <c r="GJ190">
        <v>0</v>
      </c>
      <c r="GK190">
        <v>0.02</v>
      </c>
      <c r="GL190">
        <v>0.08</v>
      </c>
      <c r="GM190">
        <v>0.1</v>
      </c>
      <c r="GN190">
        <v>0.08</v>
      </c>
      <c r="GO190">
        <v>0.12</v>
      </c>
      <c r="GP190">
        <v>0.17</v>
      </c>
      <c r="GQ190">
        <v>0.12</v>
      </c>
      <c r="GR190">
        <v>0.23</v>
      </c>
      <c r="GS190">
        <v>0.04</v>
      </c>
      <c r="GT190">
        <v>0.53</v>
      </c>
      <c r="GU190">
        <v>0.45</v>
      </c>
      <c r="GV190">
        <v>0.24</v>
      </c>
      <c r="GW190">
        <v>0.13</v>
      </c>
      <c r="GX190">
        <v>0.17199999999999999</v>
      </c>
      <c r="GY190">
        <v>0.21</v>
      </c>
      <c r="GZ190">
        <v>9.0999999999999998E-2</v>
      </c>
      <c r="HA190">
        <v>0.111</v>
      </c>
      <c r="HB190">
        <v>0.22</v>
      </c>
      <c r="HC190">
        <v>7.0000000000000007E-2</v>
      </c>
      <c r="HD190">
        <v>0.09</v>
      </c>
      <c r="HE190">
        <v>0.23</v>
      </c>
      <c r="HF190">
        <v>0.18</v>
      </c>
      <c r="HG190">
        <v>0.17</v>
      </c>
      <c r="HH190">
        <v>0.09</v>
      </c>
      <c r="HI190">
        <v>0.01</v>
      </c>
      <c r="HJ190">
        <v>0.01</v>
      </c>
      <c r="HK190">
        <v>0</v>
      </c>
      <c r="HL190">
        <v>0.02</v>
      </c>
      <c r="HM190">
        <v>0.13</v>
      </c>
      <c r="HN190">
        <v>0.01</v>
      </c>
      <c r="HO190">
        <v>0.36</v>
      </c>
      <c r="HP190">
        <v>0.34</v>
      </c>
      <c r="HQ190">
        <v>0.32</v>
      </c>
      <c r="HR190">
        <v>0.28000000000000003</v>
      </c>
      <c r="HS190">
        <v>0.34</v>
      </c>
      <c r="HT190">
        <v>0.33</v>
      </c>
      <c r="HU190">
        <v>0.39</v>
      </c>
      <c r="HV190">
        <v>0.33</v>
      </c>
      <c r="HW190">
        <v>0.37</v>
      </c>
      <c r="HX190">
        <v>0.43</v>
      </c>
      <c r="HY190">
        <v>0.27</v>
      </c>
      <c r="HZ190">
        <v>0.47</v>
      </c>
      <c r="IA190">
        <v>0.16</v>
      </c>
      <c r="IB190">
        <v>0.22</v>
      </c>
      <c r="IC190">
        <v>0.2</v>
      </c>
      <c r="ID190">
        <v>0.18</v>
      </c>
      <c r="IE190">
        <v>0.18</v>
      </c>
      <c r="IF190">
        <v>0.111</v>
      </c>
      <c r="IG190">
        <v>0.04</v>
      </c>
      <c r="IH190">
        <v>0.04</v>
      </c>
      <c r="II190">
        <v>0.05</v>
      </c>
      <c r="IJ190">
        <v>0.05</v>
      </c>
      <c r="IK190">
        <v>5.0999999999999997E-2</v>
      </c>
      <c r="IL190">
        <v>5.0999999999999997E-2</v>
      </c>
      <c r="IM190">
        <v>0.03</v>
      </c>
      <c r="IN190">
        <v>0.05</v>
      </c>
      <c r="IO190">
        <v>0.05</v>
      </c>
      <c r="IP190">
        <v>0.03</v>
      </c>
      <c r="IQ190">
        <v>0.02</v>
      </c>
      <c r="IR190">
        <v>0.02</v>
      </c>
      <c r="IS190">
        <v>0.08</v>
      </c>
      <c r="IT190">
        <v>0.75</v>
      </c>
      <c r="IU190">
        <v>0.66</v>
      </c>
      <c r="IV190">
        <v>0.09</v>
      </c>
      <c r="IW190">
        <v>0.36</v>
      </c>
      <c r="IX190">
        <v>0.47</v>
      </c>
      <c r="IY190">
        <v>0.16</v>
      </c>
      <c r="IZ190">
        <v>0.25</v>
      </c>
      <c r="JA190">
        <v>0.35</v>
      </c>
      <c r="JB190">
        <v>0.38</v>
      </c>
      <c r="JC190">
        <v>0.31</v>
      </c>
      <c r="JD190">
        <v>0.03</v>
      </c>
      <c r="JE190">
        <v>0.04</v>
      </c>
      <c r="JF190">
        <v>0.31</v>
      </c>
      <c r="JG190">
        <v>0.15</v>
      </c>
      <c r="JH190">
        <v>0.09</v>
      </c>
      <c r="JI190">
        <v>0.03</v>
      </c>
      <c r="JJ190">
        <v>0.02</v>
      </c>
      <c r="JK190">
        <v>0.2</v>
      </c>
      <c r="JL190">
        <v>7.0000000000000007E-2</v>
      </c>
      <c r="JM190">
        <v>0.04</v>
      </c>
      <c r="JN190">
        <v>0.03</v>
      </c>
      <c r="JO190">
        <v>0.03</v>
      </c>
      <c r="JP190">
        <v>0.04</v>
      </c>
      <c r="JQ190">
        <v>0.03</v>
      </c>
      <c r="JR190">
        <v>2.4300000000000002</v>
      </c>
      <c r="JS190">
        <v>1.32</v>
      </c>
      <c r="JT190">
        <v>1.41</v>
      </c>
      <c r="JU190">
        <v>2.65</v>
      </c>
      <c r="JV190">
        <v>1.93</v>
      </c>
    </row>
    <row r="191" spans="1:282" x14ac:dyDescent="0.25">
      <c r="A191">
        <v>609760</v>
      </c>
      <c r="B191" t="s">
        <v>322</v>
      </c>
      <c r="C191" t="s">
        <v>2334</v>
      </c>
      <c r="D191" t="s">
        <v>4191</v>
      </c>
      <c r="E191" t="s">
        <v>4192</v>
      </c>
      <c r="F191" t="s">
        <v>726</v>
      </c>
      <c r="G191" t="s">
        <v>727</v>
      </c>
      <c r="H191" t="s">
        <v>4193</v>
      </c>
      <c r="I191" t="s">
        <v>4194</v>
      </c>
      <c r="J191" t="s">
        <v>4195</v>
      </c>
      <c r="K191" t="s">
        <v>4196</v>
      </c>
      <c r="L191" t="s">
        <v>546</v>
      </c>
      <c r="M191" t="s">
        <v>4175</v>
      </c>
      <c r="N191" t="s">
        <v>3872</v>
      </c>
      <c r="O191" t="s">
        <v>535</v>
      </c>
      <c r="P191">
        <v>526</v>
      </c>
      <c r="Q191" t="s">
        <v>566</v>
      </c>
      <c r="R191" t="s">
        <v>586</v>
      </c>
      <c r="S191" t="s">
        <v>586</v>
      </c>
      <c r="T191">
        <v>48</v>
      </c>
      <c r="U191">
        <v>1850</v>
      </c>
      <c r="V191" t="s">
        <v>651</v>
      </c>
      <c r="W191">
        <v>205</v>
      </c>
      <c r="X191">
        <v>526</v>
      </c>
      <c r="Y191">
        <v>39</v>
      </c>
      <c r="Z191" s="5" t="s">
        <v>549</v>
      </c>
      <c r="AA191" t="s">
        <v>535</v>
      </c>
      <c r="AB191" t="s">
        <v>564</v>
      </c>
      <c r="AC191" t="s">
        <v>564</v>
      </c>
      <c r="AD191" t="s">
        <v>533</v>
      </c>
      <c r="AE191">
        <v>53</v>
      </c>
      <c r="AF191">
        <v>50.3</v>
      </c>
      <c r="AG191">
        <v>66.5</v>
      </c>
      <c r="AH191">
        <v>3.9</v>
      </c>
      <c r="AI191" t="s">
        <v>3410</v>
      </c>
      <c r="AJ191">
        <v>173</v>
      </c>
      <c r="AK191">
        <v>2</v>
      </c>
      <c r="AL191">
        <v>85</v>
      </c>
      <c r="AN191">
        <v>84</v>
      </c>
      <c r="AO191">
        <v>1</v>
      </c>
      <c r="AR191">
        <v>3</v>
      </c>
      <c r="AS191">
        <v>173</v>
      </c>
      <c r="AT191">
        <v>0.02</v>
      </c>
      <c r="AU191">
        <v>0</v>
      </c>
      <c r="AV191">
        <v>0.01</v>
      </c>
      <c r="AW191">
        <v>0.05</v>
      </c>
      <c r="AX191">
        <v>0.04</v>
      </c>
      <c r="AY191">
        <v>0.1</v>
      </c>
      <c r="AZ191">
        <v>0.09</v>
      </c>
      <c r="BA191">
        <v>5.8000000000000003E-2</v>
      </c>
      <c r="BB191">
        <v>7.0000000000000007E-2</v>
      </c>
      <c r="BC191">
        <v>0.09</v>
      </c>
      <c r="BD191">
        <v>0.13</v>
      </c>
      <c r="BE191">
        <v>0.2</v>
      </c>
      <c r="BF191">
        <v>0.28999999999999998</v>
      </c>
      <c r="BG191">
        <v>0.28999999999999998</v>
      </c>
      <c r="BH191">
        <v>0.37</v>
      </c>
      <c r="BI191">
        <v>0.28000000000000003</v>
      </c>
      <c r="BJ191">
        <v>0.38</v>
      </c>
      <c r="BK191">
        <v>0.31</v>
      </c>
      <c r="BL191">
        <v>0.01</v>
      </c>
      <c r="BM191">
        <v>0.01</v>
      </c>
      <c r="BN191">
        <v>0.03</v>
      </c>
      <c r="BO191">
        <v>0.02</v>
      </c>
      <c r="BP191">
        <v>0.02</v>
      </c>
      <c r="BQ191">
        <v>0.05</v>
      </c>
      <c r="BR191">
        <v>0.57999999999999996</v>
      </c>
      <c r="BS191">
        <v>0.64</v>
      </c>
      <c r="BT191">
        <v>0.52</v>
      </c>
      <c r="BU191">
        <v>0.56000000000000005</v>
      </c>
      <c r="BV191">
        <v>0.44</v>
      </c>
      <c r="BW191">
        <v>0.34</v>
      </c>
      <c r="BX191">
        <v>3.46</v>
      </c>
      <c r="BY191">
        <v>3.58</v>
      </c>
      <c r="BZ191">
        <v>3.44</v>
      </c>
      <c r="CA191">
        <v>3.38</v>
      </c>
      <c r="CB191">
        <v>3.24</v>
      </c>
      <c r="CC191">
        <v>2.92</v>
      </c>
      <c r="CD191">
        <v>0</v>
      </c>
      <c r="CE191">
        <v>6.0000000000000001E-3</v>
      </c>
      <c r="CF191">
        <v>1.7000000000000001E-2</v>
      </c>
      <c r="CG191">
        <v>0</v>
      </c>
      <c r="CH191">
        <v>0</v>
      </c>
      <c r="CI191">
        <v>0.02</v>
      </c>
      <c r="CJ191">
        <v>0.08</v>
      </c>
      <c r="CK191">
        <v>0.19</v>
      </c>
      <c r="CL191">
        <v>0.12</v>
      </c>
      <c r="CM191">
        <v>0.03</v>
      </c>
      <c r="CN191">
        <v>0.06</v>
      </c>
      <c r="CO191">
        <v>0.06</v>
      </c>
      <c r="CP191">
        <v>0.03</v>
      </c>
      <c r="CQ191">
        <v>0.05</v>
      </c>
      <c r="CR191">
        <v>0.06</v>
      </c>
      <c r="CS191">
        <v>0.14000000000000001</v>
      </c>
      <c r="CT191">
        <v>0.14000000000000001</v>
      </c>
      <c r="CU191">
        <v>0.11</v>
      </c>
      <c r="CV191">
        <v>3.68</v>
      </c>
      <c r="CW191">
        <v>3.58</v>
      </c>
      <c r="CX191">
        <v>3.51</v>
      </c>
      <c r="CY191">
        <v>3.62</v>
      </c>
      <c r="CZ191">
        <v>3.57</v>
      </c>
      <c r="DA191">
        <v>3.45</v>
      </c>
      <c r="DB191">
        <v>3.11</v>
      </c>
      <c r="DC191">
        <v>2.86</v>
      </c>
      <c r="DD191">
        <v>3.1</v>
      </c>
      <c r="DE191">
        <v>0.24</v>
      </c>
      <c r="DF191">
        <v>0.27</v>
      </c>
      <c r="DG191">
        <v>0.31</v>
      </c>
      <c r="DH191">
        <v>0.31</v>
      </c>
      <c r="DI191">
        <v>0.31</v>
      </c>
      <c r="DJ191">
        <v>0.36</v>
      </c>
      <c r="DK191">
        <v>0.36</v>
      </c>
      <c r="DL191">
        <v>0.25</v>
      </c>
      <c r="DM191">
        <v>0.31</v>
      </c>
      <c r="DN191">
        <v>0.01</v>
      </c>
      <c r="DO191">
        <v>0.03</v>
      </c>
      <c r="DP191">
        <v>0.02</v>
      </c>
      <c r="DQ191">
        <v>0.02</v>
      </c>
      <c r="DR191">
        <v>0.02</v>
      </c>
      <c r="DS191">
        <v>0.01</v>
      </c>
      <c r="DT191">
        <v>0.02</v>
      </c>
      <c r="DU191">
        <v>0.02</v>
      </c>
      <c r="DV191">
        <v>0.03</v>
      </c>
      <c r="DW191">
        <v>0.71</v>
      </c>
      <c r="DX191">
        <v>0.64</v>
      </c>
      <c r="DY191">
        <v>0.6</v>
      </c>
      <c r="DZ191">
        <v>0.64</v>
      </c>
      <c r="EA191">
        <v>0.61</v>
      </c>
      <c r="EB191">
        <v>0.54</v>
      </c>
      <c r="EC191">
        <v>0.4</v>
      </c>
      <c r="ED191">
        <v>0.39</v>
      </c>
      <c r="EE191">
        <v>0.44</v>
      </c>
      <c r="EF191">
        <v>0.56999999999999995</v>
      </c>
      <c r="EG191">
        <v>0.02</v>
      </c>
      <c r="EH191">
        <v>0</v>
      </c>
      <c r="EI191">
        <v>0.02</v>
      </c>
      <c r="EJ191">
        <v>0</v>
      </c>
      <c r="EK191">
        <v>0.02</v>
      </c>
      <c r="EL191">
        <v>0.05</v>
      </c>
      <c r="EM191">
        <v>0.03</v>
      </c>
      <c r="EN191">
        <v>0.01</v>
      </c>
      <c r="EO191">
        <v>0.21</v>
      </c>
      <c r="EP191">
        <v>0.04</v>
      </c>
      <c r="EQ191">
        <v>1.2E-2</v>
      </c>
      <c r="ER191">
        <v>7.0000000000000007E-2</v>
      </c>
      <c r="ES191">
        <v>5.1999999999999998E-2</v>
      </c>
      <c r="ET191">
        <v>0.09</v>
      </c>
      <c r="EU191">
        <v>0.05</v>
      </c>
      <c r="EV191">
        <v>0.05</v>
      </c>
      <c r="EW191">
        <v>7.0000000000000007E-2</v>
      </c>
      <c r="EX191">
        <v>8.6999999999999994E-2</v>
      </c>
      <c r="EY191">
        <v>0.34</v>
      </c>
      <c r="EZ191">
        <v>0.34</v>
      </c>
      <c r="FA191">
        <v>0.4</v>
      </c>
      <c r="FB191">
        <v>0.28000000000000003</v>
      </c>
      <c r="FC191">
        <v>0.37</v>
      </c>
      <c r="FD191">
        <v>0.43</v>
      </c>
      <c r="FE191">
        <v>0.4</v>
      </c>
      <c r="FF191">
        <v>0.45</v>
      </c>
      <c r="FG191">
        <v>0.08</v>
      </c>
      <c r="FH191">
        <v>0.56999999999999995</v>
      </c>
      <c r="FI191">
        <v>0.62</v>
      </c>
      <c r="FJ191">
        <v>0.49</v>
      </c>
      <c r="FK191">
        <v>0.64</v>
      </c>
      <c r="FL191">
        <v>0.49</v>
      </c>
      <c r="FM191">
        <v>0.41</v>
      </c>
      <c r="FN191">
        <v>0.49</v>
      </c>
      <c r="FO191">
        <v>0.45</v>
      </c>
      <c r="FP191">
        <v>0.05</v>
      </c>
      <c r="FQ191">
        <v>0.03</v>
      </c>
      <c r="FR191">
        <v>0.03</v>
      </c>
      <c r="FS191">
        <v>0.02</v>
      </c>
      <c r="FT191">
        <v>0.03</v>
      </c>
      <c r="FU191">
        <v>0.04</v>
      </c>
      <c r="FV191">
        <v>0.06</v>
      </c>
      <c r="FW191">
        <v>0.03</v>
      </c>
      <c r="FX191">
        <v>0.03</v>
      </c>
      <c r="FY191">
        <v>1.65</v>
      </c>
      <c r="FZ191">
        <v>3.51</v>
      </c>
      <c r="GA191">
        <v>3.63</v>
      </c>
      <c r="GB191">
        <v>3.39</v>
      </c>
      <c r="GC191">
        <v>3.6</v>
      </c>
      <c r="GD191">
        <v>3.38</v>
      </c>
      <c r="GE191">
        <v>3.27</v>
      </c>
      <c r="GF191">
        <v>3.39</v>
      </c>
      <c r="GG191">
        <v>3.38</v>
      </c>
      <c r="GH191">
        <v>8.83</v>
      </c>
      <c r="GI191">
        <v>0.01</v>
      </c>
      <c r="GJ191">
        <v>6.0000000000000001E-3</v>
      </c>
      <c r="GK191">
        <v>6.0000000000000001E-3</v>
      </c>
      <c r="GL191">
        <v>0.01</v>
      </c>
      <c r="GM191">
        <v>0.03</v>
      </c>
      <c r="GN191">
        <v>0.05</v>
      </c>
      <c r="GO191">
        <v>0.05</v>
      </c>
      <c r="GP191">
        <v>0.14000000000000001</v>
      </c>
      <c r="GQ191">
        <v>0.17</v>
      </c>
      <c r="GR191">
        <v>0.5</v>
      </c>
      <c r="GS191">
        <v>0.04</v>
      </c>
      <c r="GT191">
        <v>0.52</v>
      </c>
      <c r="GU191">
        <v>0.53</v>
      </c>
      <c r="GV191">
        <v>0.25</v>
      </c>
      <c r="GW191">
        <v>0.15</v>
      </c>
      <c r="GX191">
        <v>0.127</v>
      </c>
      <c r="GY191">
        <v>0.21</v>
      </c>
      <c r="GZ191">
        <v>8.1000000000000003E-2</v>
      </c>
      <c r="HA191">
        <v>9.1999999999999998E-2</v>
      </c>
      <c r="HB191">
        <v>0.21</v>
      </c>
      <c r="HC191">
        <v>0.1</v>
      </c>
      <c r="HD191">
        <v>0.1</v>
      </c>
      <c r="HE191">
        <v>0.27</v>
      </c>
      <c r="HF191">
        <v>0.15</v>
      </c>
      <c r="HG191">
        <v>0.15</v>
      </c>
      <c r="HH191">
        <v>0.06</v>
      </c>
      <c r="HI191">
        <v>0</v>
      </c>
      <c r="HJ191">
        <v>0</v>
      </c>
      <c r="HK191">
        <v>0.01</v>
      </c>
      <c r="HL191">
        <v>0</v>
      </c>
      <c r="HM191">
        <v>0.1</v>
      </c>
      <c r="HN191">
        <v>0.01</v>
      </c>
      <c r="HO191">
        <v>0.39</v>
      </c>
      <c r="HP191">
        <v>0.33</v>
      </c>
      <c r="HQ191">
        <v>0.34</v>
      </c>
      <c r="HR191">
        <v>0.25</v>
      </c>
      <c r="HS191">
        <v>0.32</v>
      </c>
      <c r="HT191">
        <v>0.32</v>
      </c>
      <c r="HU191">
        <v>0.44</v>
      </c>
      <c r="HV191">
        <v>0.45</v>
      </c>
      <c r="HW191">
        <v>0.46</v>
      </c>
      <c r="HX191">
        <v>0.6</v>
      </c>
      <c r="HY191">
        <v>0.42</v>
      </c>
      <c r="HZ191">
        <v>0.55000000000000004</v>
      </c>
      <c r="IA191">
        <v>0.11</v>
      </c>
      <c r="IB191">
        <v>0.14000000000000001</v>
      </c>
      <c r="IC191">
        <v>0.11</v>
      </c>
      <c r="ID191">
        <v>0.08</v>
      </c>
      <c r="IE191">
        <v>0.09</v>
      </c>
      <c r="IF191">
        <v>0.04</v>
      </c>
      <c r="IG191">
        <v>2.9000000000000001E-2</v>
      </c>
      <c r="IH191">
        <v>0.04</v>
      </c>
      <c r="II191">
        <v>0.03</v>
      </c>
      <c r="IJ191">
        <v>0.02</v>
      </c>
      <c r="IK191">
        <v>2.9000000000000001E-2</v>
      </c>
      <c r="IL191">
        <v>2.9000000000000001E-2</v>
      </c>
      <c r="IM191">
        <v>0.03</v>
      </c>
      <c r="IN191">
        <v>0.05</v>
      </c>
      <c r="IO191">
        <v>0.04</v>
      </c>
      <c r="IP191">
        <v>0.05</v>
      </c>
      <c r="IQ191">
        <v>0.05</v>
      </c>
      <c r="IR191">
        <v>0.04</v>
      </c>
      <c r="IS191">
        <v>0.09</v>
      </c>
      <c r="IT191">
        <v>0.77</v>
      </c>
      <c r="IU191">
        <v>0.5</v>
      </c>
      <c r="IV191">
        <v>0.02</v>
      </c>
      <c r="IW191">
        <v>0.33</v>
      </c>
      <c r="IX191">
        <v>0.43</v>
      </c>
      <c r="IY191">
        <v>0.1</v>
      </c>
      <c r="IZ191">
        <v>0.23</v>
      </c>
      <c r="JA191">
        <v>0.25</v>
      </c>
      <c r="JB191">
        <v>0.43</v>
      </c>
      <c r="JC191">
        <v>0.36</v>
      </c>
      <c r="JD191">
        <v>0.06</v>
      </c>
      <c r="JE191">
        <v>0.16</v>
      </c>
      <c r="JF191">
        <v>0.38</v>
      </c>
      <c r="JG191">
        <v>0.14000000000000001</v>
      </c>
      <c r="JH191">
        <v>0.09</v>
      </c>
      <c r="JI191">
        <v>0.02</v>
      </c>
      <c r="JJ191">
        <v>0.06</v>
      </c>
      <c r="JK191">
        <v>0.31</v>
      </c>
      <c r="JL191">
        <v>0.06</v>
      </c>
      <c r="JM191">
        <v>0.03</v>
      </c>
      <c r="JN191">
        <v>0.04</v>
      </c>
      <c r="JO191">
        <v>0.06</v>
      </c>
      <c r="JP191">
        <v>0.04</v>
      </c>
      <c r="JQ191">
        <v>0.03</v>
      </c>
      <c r="JR191">
        <v>2.46</v>
      </c>
      <c r="JS191">
        <v>1.31</v>
      </c>
      <c r="JT191">
        <v>1.75</v>
      </c>
      <c r="JU191">
        <v>3.02</v>
      </c>
      <c r="JV191">
        <v>1.94</v>
      </c>
    </row>
    <row r="192" spans="1:282" x14ac:dyDescent="0.25">
      <c r="A192">
        <v>609761</v>
      </c>
      <c r="B192" t="s">
        <v>2336</v>
      </c>
      <c r="C192" t="s">
        <v>2335</v>
      </c>
      <c r="D192" t="s">
        <v>4197</v>
      </c>
      <c r="E192" t="s">
        <v>4198</v>
      </c>
      <c r="F192" t="s">
        <v>2337</v>
      </c>
      <c r="G192" t="s">
        <v>2338</v>
      </c>
      <c r="H192" t="s">
        <v>3185</v>
      </c>
      <c r="I192" t="s">
        <v>4199</v>
      </c>
      <c r="J192" t="s">
        <v>4200</v>
      </c>
      <c r="K192" t="s">
        <v>4201</v>
      </c>
      <c r="L192" t="s">
        <v>546</v>
      </c>
      <c r="M192" t="s">
        <v>3399</v>
      </c>
      <c r="N192" t="s">
        <v>3908</v>
      </c>
      <c r="O192" t="s">
        <v>535</v>
      </c>
      <c r="P192">
        <v>546</v>
      </c>
      <c r="Q192" t="s">
        <v>566</v>
      </c>
      <c r="R192" t="s">
        <v>586</v>
      </c>
      <c r="S192" t="s">
        <v>586</v>
      </c>
      <c r="T192">
        <v>48</v>
      </c>
      <c r="U192">
        <v>1860</v>
      </c>
      <c r="V192" t="s">
        <v>651</v>
      </c>
      <c r="W192">
        <v>123</v>
      </c>
      <c r="X192">
        <v>523</v>
      </c>
      <c r="Y192">
        <v>24</v>
      </c>
      <c r="Z192" s="5" t="s">
        <v>3609</v>
      </c>
      <c r="AA192" t="s">
        <v>535</v>
      </c>
      <c r="AB192" t="s">
        <v>564</v>
      </c>
      <c r="AC192" t="s">
        <v>564</v>
      </c>
      <c r="AD192" t="s">
        <v>564</v>
      </c>
      <c r="AE192">
        <v>57.1</v>
      </c>
      <c r="AF192">
        <v>53.5</v>
      </c>
      <c r="AG192">
        <v>49.9</v>
      </c>
      <c r="AH192">
        <v>2.4</v>
      </c>
      <c r="AI192" t="s">
        <v>3410</v>
      </c>
      <c r="AJ192">
        <v>101</v>
      </c>
      <c r="AL192">
        <v>94</v>
      </c>
      <c r="AN192">
        <v>2</v>
      </c>
      <c r="AO192">
        <v>2</v>
      </c>
      <c r="AR192">
        <v>3</v>
      </c>
      <c r="AS192">
        <v>101</v>
      </c>
      <c r="AT192">
        <v>0.05</v>
      </c>
      <c r="AU192">
        <v>0.03</v>
      </c>
      <c r="AV192">
        <v>0.03</v>
      </c>
      <c r="AW192">
        <v>0.05</v>
      </c>
      <c r="AX192">
        <v>0.03</v>
      </c>
      <c r="AY192">
        <v>0.09</v>
      </c>
      <c r="AZ192">
        <v>0.08</v>
      </c>
      <c r="BA192">
        <v>8.8999999999999996E-2</v>
      </c>
      <c r="BB192">
        <v>0.11</v>
      </c>
      <c r="BC192">
        <v>7.0000000000000007E-2</v>
      </c>
      <c r="BD192">
        <v>0.13</v>
      </c>
      <c r="BE192">
        <v>0.09</v>
      </c>
      <c r="BF192">
        <v>0.28000000000000003</v>
      </c>
      <c r="BG192">
        <v>0.21</v>
      </c>
      <c r="BH192">
        <v>0.26</v>
      </c>
      <c r="BI192">
        <v>0.27</v>
      </c>
      <c r="BJ192">
        <v>0.28999999999999998</v>
      </c>
      <c r="BK192">
        <v>0.36</v>
      </c>
      <c r="BL192">
        <v>0</v>
      </c>
      <c r="BM192">
        <v>0.03</v>
      </c>
      <c r="BN192">
        <v>0.04</v>
      </c>
      <c r="BO192">
        <v>0.04</v>
      </c>
      <c r="BP192">
        <v>0.02</v>
      </c>
      <c r="BQ192">
        <v>0.03</v>
      </c>
      <c r="BR192">
        <v>0.59</v>
      </c>
      <c r="BS192">
        <v>0.64</v>
      </c>
      <c r="BT192">
        <v>0.56000000000000005</v>
      </c>
      <c r="BU192">
        <v>0.56999999999999995</v>
      </c>
      <c r="BV192">
        <v>0.53</v>
      </c>
      <c r="BW192">
        <v>0.44</v>
      </c>
      <c r="BX192">
        <v>3.42</v>
      </c>
      <c r="BY192">
        <v>3.51</v>
      </c>
      <c r="BZ192">
        <v>3.41</v>
      </c>
      <c r="CA192">
        <v>3.42</v>
      </c>
      <c r="CB192">
        <v>3.35</v>
      </c>
      <c r="CC192">
        <v>3.17</v>
      </c>
      <c r="CD192">
        <v>0.02</v>
      </c>
      <c r="CE192">
        <v>0.01</v>
      </c>
      <c r="CF192">
        <v>0.01</v>
      </c>
      <c r="CG192">
        <v>0</v>
      </c>
      <c r="CH192">
        <v>0.01</v>
      </c>
      <c r="CI192">
        <v>0.02</v>
      </c>
      <c r="CJ192">
        <v>0.08</v>
      </c>
      <c r="CK192">
        <v>0.14000000000000001</v>
      </c>
      <c r="CL192">
        <v>0.09</v>
      </c>
      <c r="CM192">
        <v>0.06</v>
      </c>
      <c r="CN192">
        <v>0.09</v>
      </c>
      <c r="CO192">
        <v>0.11</v>
      </c>
      <c r="CP192">
        <v>0.1</v>
      </c>
      <c r="CQ192">
        <v>0.08</v>
      </c>
      <c r="CR192">
        <v>0.11</v>
      </c>
      <c r="CS192">
        <v>0.12</v>
      </c>
      <c r="CT192">
        <v>0.11</v>
      </c>
      <c r="CU192">
        <v>0.08</v>
      </c>
      <c r="CV192">
        <v>3.62</v>
      </c>
      <c r="CW192">
        <v>3.59</v>
      </c>
      <c r="CX192">
        <v>3.58</v>
      </c>
      <c r="CY192">
        <v>3.61</v>
      </c>
      <c r="CZ192">
        <v>3.55</v>
      </c>
      <c r="DA192">
        <v>3.44</v>
      </c>
      <c r="DB192">
        <v>3.2</v>
      </c>
      <c r="DC192">
        <v>3.12</v>
      </c>
      <c r="DD192">
        <v>3.29</v>
      </c>
      <c r="DE192">
        <v>0.2</v>
      </c>
      <c r="DF192">
        <v>0.2</v>
      </c>
      <c r="DG192">
        <v>0.16</v>
      </c>
      <c r="DH192">
        <v>0.19</v>
      </c>
      <c r="DI192">
        <v>0.26</v>
      </c>
      <c r="DJ192">
        <v>0.27</v>
      </c>
      <c r="DK192">
        <v>0.28999999999999998</v>
      </c>
      <c r="DL192">
        <v>0.23</v>
      </c>
      <c r="DM192">
        <v>0.24</v>
      </c>
      <c r="DN192">
        <v>0.01</v>
      </c>
      <c r="DO192">
        <v>0.02</v>
      </c>
      <c r="DP192">
        <v>0.03</v>
      </c>
      <c r="DQ192">
        <v>0.02</v>
      </c>
      <c r="DR192">
        <v>0.02</v>
      </c>
      <c r="DS192">
        <v>0.03</v>
      </c>
      <c r="DT192">
        <v>0.05</v>
      </c>
      <c r="DU192">
        <v>0.02</v>
      </c>
      <c r="DV192">
        <v>7.0000000000000007E-2</v>
      </c>
      <c r="DW192">
        <v>0.71</v>
      </c>
      <c r="DX192">
        <v>0.68</v>
      </c>
      <c r="DY192">
        <v>0.69</v>
      </c>
      <c r="DZ192">
        <v>0.69</v>
      </c>
      <c r="EA192">
        <v>0.63</v>
      </c>
      <c r="EB192">
        <v>0.56999999999999995</v>
      </c>
      <c r="EC192">
        <v>0.47</v>
      </c>
      <c r="ED192">
        <v>0.5</v>
      </c>
      <c r="EE192">
        <v>0.52</v>
      </c>
      <c r="EF192">
        <v>0.33</v>
      </c>
      <c r="EG192">
        <v>0.08</v>
      </c>
      <c r="EH192">
        <v>7.0000000000000007E-2</v>
      </c>
      <c r="EI192">
        <v>7.0000000000000007E-2</v>
      </c>
      <c r="EJ192">
        <v>0.04</v>
      </c>
      <c r="EK192">
        <v>0.06</v>
      </c>
      <c r="EL192">
        <v>0.06</v>
      </c>
      <c r="EM192">
        <v>0.05</v>
      </c>
      <c r="EN192">
        <v>0.12</v>
      </c>
      <c r="EO192">
        <v>0.33</v>
      </c>
      <c r="EP192">
        <v>0.15</v>
      </c>
      <c r="EQ192">
        <v>0.16800000000000001</v>
      </c>
      <c r="ER192">
        <v>0.15</v>
      </c>
      <c r="ES192">
        <v>0.16800000000000001</v>
      </c>
      <c r="ET192">
        <v>0.25</v>
      </c>
      <c r="EU192">
        <v>0.24</v>
      </c>
      <c r="EV192">
        <v>0.13</v>
      </c>
      <c r="EW192">
        <v>0.28000000000000003</v>
      </c>
      <c r="EX192">
        <v>0.158</v>
      </c>
      <c r="EY192">
        <v>0.43</v>
      </c>
      <c r="EZ192">
        <v>0.38</v>
      </c>
      <c r="FA192">
        <v>0.43</v>
      </c>
      <c r="FB192">
        <v>0.31</v>
      </c>
      <c r="FC192">
        <v>0.25</v>
      </c>
      <c r="FD192">
        <v>0.31</v>
      </c>
      <c r="FE192">
        <v>0.41</v>
      </c>
      <c r="FF192">
        <v>0.23</v>
      </c>
      <c r="FG192">
        <v>0.15</v>
      </c>
      <c r="FH192">
        <v>0.31</v>
      </c>
      <c r="FI192">
        <v>0.35</v>
      </c>
      <c r="FJ192">
        <v>0.3</v>
      </c>
      <c r="FK192">
        <v>0.46</v>
      </c>
      <c r="FL192">
        <v>0.41</v>
      </c>
      <c r="FM192">
        <v>0.37</v>
      </c>
      <c r="FN192">
        <v>0.37</v>
      </c>
      <c r="FO192">
        <v>0.34</v>
      </c>
      <c r="FP192">
        <v>0.04</v>
      </c>
      <c r="FQ192">
        <v>0.04</v>
      </c>
      <c r="FR192">
        <v>0.04</v>
      </c>
      <c r="FS192">
        <v>0.06</v>
      </c>
      <c r="FT192">
        <v>0.03</v>
      </c>
      <c r="FU192">
        <v>0.04</v>
      </c>
      <c r="FV192">
        <v>0.03</v>
      </c>
      <c r="FW192">
        <v>0.05</v>
      </c>
      <c r="FX192">
        <v>0.04</v>
      </c>
      <c r="FY192">
        <v>2.13</v>
      </c>
      <c r="FZ192">
        <v>3</v>
      </c>
      <c r="GA192">
        <v>3.04</v>
      </c>
      <c r="GB192">
        <v>3.01</v>
      </c>
      <c r="GC192">
        <v>3.21</v>
      </c>
      <c r="GD192">
        <v>3.04</v>
      </c>
      <c r="GE192">
        <v>3.01</v>
      </c>
      <c r="GF192">
        <v>3.15</v>
      </c>
      <c r="GG192">
        <v>2.81</v>
      </c>
      <c r="GH192">
        <v>6.54</v>
      </c>
      <c r="GI192">
        <v>0.09</v>
      </c>
      <c r="GJ192">
        <v>5.8999999999999997E-2</v>
      </c>
      <c r="GK192">
        <v>0.01</v>
      </c>
      <c r="GL192">
        <v>0.06</v>
      </c>
      <c r="GM192">
        <v>0.08</v>
      </c>
      <c r="GN192">
        <v>0.17</v>
      </c>
      <c r="GO192">
        <v>0.14000000000000001</v>
      </c>
      <c r="GP192">
        <v>0.06</v>
      </c>
      <c r="GQ192">
        <v>0.09</v>
      </c>
      <c r="GR192">
        <v>0.23</v>
      </c>
      <c r="GS192">
        <v>0.02</v>
      </c>
      <c r="GT192">
        <v>0.64</v>
      </c>
      <c r="GU192">
        <v>0.56999999999999995</v>
      </c>
      <c r="GV192">
        <v>0.25</v>
      </c>
      <c r="GW192">
        <v>0.15</v>
      </c>
      <c r="GX192">
        <v>0.13900000000000001</v>
      </c>
      <c r="GY192">
        <v>0.28999999999999998</v>
      </c>
      <c r="GZ192">
        <v>5.8999999999999997E-2</v>
      </c>
      <c r="HA192">
        <v>7.9000000000000001E-2</v>
      </c>
      <c r="HB192">
        <v>0.2</v>
      </c>
      <c r="HC192">
        <v>0.1</v>
      </c>
      <c r="HD192">
        <v>0.14000000000000001</v>
      </c>
      <c r="HE192">
        <v>0.2</v>
      </c>
      <c r="HF192">
        <v>0.05</v>
      </c>
      <c r="HG192">
        <v>7.0000000000000007E-2</v>
      </c>
      <c r="HH192">
        <v>7.0000000000000007E-2</v>
      </c>
      <c r="HI192">
        <v>0.04</v>
      </c>
      <c r="HJ192">
        <v>0.02</v>
      </c>
      <c r="HK192">
        <v>0.02</v>
      </c>
      <c r="HL192">
        <v>0.03</v>
      </c>
      <c r="HM192">
        <v>0.16</v>
      </c>
      <c r="HN192">
        <v>0.05</v>
      </c>
      <c r="HO192">
        <v>0.46</v>
      </c>
      <c r="HP192">
        <v>0.43</v>
      </c>
      <c r="HQ192">
        <v>0.41</v>
      </c>
      <c r="HR192">
        <v>0.38</v>
      </c>
      <c r="HS192">
        <v>0.43</v>
      </c>
      <c r="HT192">
        <v>0.36</v>
      </c>
      <c r="HU192">
        <v>0.35</v>
      </c>
      <c r="HV192">
        <v>0.4</v>
      </c>
      <c r="HW192">
        <v>0.42</v>
      </c>
      <c r="HX192">
        <v>0.45</v>
      </c>
      <c r="HY192">
        <v>0.27</v>
      </c>
      <c r="HZ192">
        <v>0.5</v>
      </c>
      <c r="IA192">
        <v>0.09</v>
      </c>
      <c r="IB192">
        <v>0.09</v>
      </c>
      <c r="IC192">
        <v>0.1</v>
      </c>
      <c r="ID192">
        <v>0.06</v>
      </c>
      <c r="IE192">
        <v>0.09</v>
      </c>
      <c r="IF192">
        <v>0.02</v>
      </c>
      <c r="IG192">
        <v>0.01</v>
      </c>
      <c r="IH192">
        <v>0</v>
      </c>
      <c r="II192">
        <v>0</v>
      </c>
      <c r="IJ192">
        <v>0.03</v>
      </c>
      <c r="IK192">
        <v>0.01</v>
      </c>
      <c r="IL192">
        <v>0</v>
      </c>
      <c r="IM192">
        <v>0.06</v>
      </c>
      <c r="IN192">
        <v>7.0000000000000007E-2</v>
      </c>
      <c r="IO192">
        <v>0.06</v>
      </c>
      <c r="IP192">
        <v>0.06</v>
      </c>
      <c r="IQ192">
        <v>0.05</v>
      </c>
      <c r="IR192">
        <v>0.08</v>
      </c>
      <c r="IS192">
        <v>0.06</v>
      </c>
      <c r="IT192">
        <v>0.68</v>
      </c>
      <c r="IU192">
        <v>0.62</v>
      </c>
      <c r="IV192">
        <v>0.03</v>
      </c>
      <c r="IW192">
        <v>0.35</v>
      </c>
      <c r="IX192">
        <v>0.4</v>
      </c>
      <c r="IY192">
        <v>0.21</v>
      </c>
      <c r="IZ192">
        <v>0.23</v>
      </c>
      <c r="JA192">
        <v>0.28999999999999998</v>
      </c>
      <c r="JB192">
        <v>0.26</v>
      </c>
      <c r="JC192">
        <v>0.31</v>
      </c>
      <c r="JD192">
        <v>0.02</v>
      </c>
      <c r="JE192">
        <v>7.0000000000000007E-2</v>
      </c>
      <c r="JF192">
        <v>0.25</v>
      </c>
      <c r="JG192">
        <v>0.2</v>
      </c>
      <c r="JH192">
        <v>0.21</v>
      </c>
      <c r="JI192">
        <v>0.04</v>
      </c>
      <c r="JJ192">
        <v>0.03</v>
      </c>
      <c r="JK192">
        <v>0.39</v>
      </c>
      <c r="JL192">
        <v>0.14000000000000001</v>
      </c>
      <c r="JM192">
        <v>0.03</v>
      </c>
      <c r="JN192">
        <v>0.05</v>
      </c>
      <c r="JO192">
        <v>0.05</v>
      </c>
      <c r="JP192">
        <v>0.05</v>
      </c>
      <c r="JQ192">
        <v>0.06</v>
      </c>
      <c r="JR192">
        <v>2.68</v>
      </c>
      <c r="JS192">
        <v>1.39</v>
      </c>
      <c r="JT192">
        <v>1.48</v>
      </c>
      <c r="JU192">
        <v>3.04</v>
      </c>
      <c r="JV192">
        <v>2.14</v>
      </c>
    </row>
    <row r="193" spans="1:282" x14ac:dyDescent="0.25">
      <c r="A193">
        <v>609762</v>
      </c>
      <c r="B193" t="s">
        <v>2340</v>
      </c>
      <c r="C193" t="s">
        <v>2339</v>
      </c>
      <c r="D193" t="s">
        <v>4202</v>
      </c>
      <c r="E193" t="s">
        <v>4203</v>
      </c>
      <c r="F193" t="s">
        <v>2341</v>
      </c>
      <c r="G193" t="s">
        <v>2342</v>
      </c>
      <c r="H193" t="s">
        <v>2343</v>
      </c>
      <c r="I193" t="s">
        <v>4204</v>
      </c>
      <c r="J193" t="s">
        <v>4205</v>
      </c>
      <c r="K193" t="s">
        <v>4206</v>
      </c>
      <c r="L193" t="s">
        <v>546</v>
      </c>
      <c r="M193" t="s">
        <v>3399</v>
      </c>
      <c r="N193" t="s">
        <v>3937</v>
      </c>
      <c r="O193" t="s">
        <v>535</v>
      </c>
      <c r="P193">
        <v>1055</v>
      </c>
      <c r="Q193" t="s">
        <v>566</v>
      </c>
      <c r="R193" t="s">
        <v>586</v>
      </c>
      <c r="S193" t="s">
        <v>586</v>
      </c>
      <c r="T193">
        <v>49</v>
      </c>
      <c r="U193">
        <v>1870</v>
      </c>
      <c r="V193" t="s">
        <v>651</v>
      </c>
      <c r="W193">
        <v>586</v>
      </c>
      <c r="X193">
        <v>1037</v>
      </c>
      <c r="Y193">
        <v>57</v>
      </c>
      <c r="Z193" s="5" t="s">
        <v>1020</v>
      </c>
      <c r="AA193" t="s">
        <v>535</v>
      </c>
      <c r="AB193" t="s">
        <v>576</v>
      </c>
      <c r="AC193" t="s">
        <v>576</v>
      </c>
      <c r="AD193" t="s">
        <v>564</v>
      </c>
      <c r="AE193">
        <v>9.8000000000000007</v>
      </c>
      <c r="AF193">
        <v>0</v>
      </c>
      <c r="AG193">
        <v>52.9</v>
      </c>
      <c r="AH193">
        <v>5.7</v>
      </c>
      <c r="AI193" t="s">
        <v>3410</v>
      </c>
      <c r="AJ193">
        <v>440</v>
      </c>
      <c r="AL193">
        <v>428</v>
      </c>
      <c r="AQ193">
        <v>1</v>
      </c>
      <c r="AR193">
        <v>11</v>
      </c>
      <c r="AS193">
        <v>440</v>
      </c>
      <c r="AT193">
        <v>0.01</v>
      </c>
      <c r="AU193">
        <v>0.01</v>
      </c>
      <c r="AV193">
        <v>0.03</v>
      </c>
      <c r="AW193">
        <v>0.02</v>
      </c>
      <c r="AX193">
        <v>0.03</v>
      </c>
      <c r="AY193">
        <v>0.05</v>
      </c>
      <c r="AZ193">
        <v>0.35</v>
      </c>
      <c r="BA193">
        <v>0.32300000000000001</v>
      </c>
      <c r="BB193">
        <v>0.37</v>
      </c>
      <c r="BC193">
        <v>0.28999999999999998</v>
      </c>
      <c r="BD193">
        <v>0.32</v>
      </c>
      <c r="BE193">
        <v>0.35</v>
      </c>
      <c r="BF193">
        <v>0.47</v>
      </c>
      <c r="BG193">
        <v>0.47</v>
      </c>
      <c r="BH193">
        <v>0.41</v>
      </c>
      <c r="BI193">
        <v>0.37</v>
      </c>
      <c r="BJ193">
        <v>0.41</v>
      </c>
      <c r="BK193">
        <v>0.37</v>
      </c>
      <c r="BL193">
        <v>0.01</v>
      </c>
      <c r="BM193">
        <v>0.01</v>
      </c>
      <c r="BN193">
        <v>0.01</v>
      </c>
      <c r="BO193">
        <v>0.01</v>
      </c>
      <c r="BP193">
        <v>0.01</v>
      </c>
      <c r="BQ193">
        <v>0.02</v>
      </c>
      <c r="BR193">
        <v>0.16</v>
      </c>
      <c r="BS193">
        <v>0.18</v>
      </c>
      <c r="BT193">
        <v>0.19</v>
      </c>
      <c r="BU193">
        <v>0.32</v>
      </c>
      <c r="BV193">
        <v>0.23</v>
      </c>
      <c r="BW193">
        <v>0.21</v>
      </c>
      <c r="BX193">
        <v>2.79</v>
      </c>
      <c r="BY193">
        <v>2.83</v>
      </c>
      <c r="BZ193">
        <v>2.77</v>
      </c>
      <c r="CA193">
        <v>3</v>
      </c>
      <c r="CB193">
        <v>2.85</v>
      </c>
      <c r="CC193">
        <v>2.75</v>
      </c>
      <c r="CD193">
        <v>1.0999999999999999E-2</v>
      </c>
      <c r="CE193">
        <v>1.6E-2</v>
      </c>
      <c r="CF193">
        <v>1.4E-2</v>
      </c>
      <c r="CG193">
        <v>0.02</v>
      </c>
      <c r="CH193">
        <v>8.9999999999999993E-3</v>
      </c>
      <c r="CI193">
        <v>0.01</v>
      </c>
      <c r="CJ193">
        <v>0.04</v>
      </c>
      <c r="CK193">
        <v>0.06</v>
      </c>
      <c r="CL193">
        <v>0.04</v>
      </c>
      <c r="CM193">
        <v>0.31</v>
      </c>
      <c r="CN193">
        <v>0.3</v>
      </c>
      <c r="CO193">
        <v>0.35</v>
      </c>
      <c r="CP193">
        <v>0.34</v>
      </c>
      <c r="CQ193">
        <v>0.35</v>
      </c>
      <c r="CR193">
        <v>0.39</v>
      </c>
      <c r="CS193">
        <v>0.39</v>
      </c>
      <c r="CT193">
        <v>0.38</v>
      </c>
      <c r="CU193">
        <v>0.38</v>
      </c>
      <c r="CV193">
        <v>2.88</v>
      </c>
      <c r="CW193">
        <v>2.85</v>
      </c>
      <c r="CX193">
        <v>2.81</v>
      </c>
      <c r="CY193">
        <v>2.81</v>
      </c>
      <c r="CZ193">
        <v>2.8</v>
      </c>
      <c r="DA193">
        <v>2.75</v>
      </c>
      <c r="DB193">
        <v>2.66</v>
      </c>
      <c r="DC193">
        <v>2.64</v>
      </c>
      <c r="DD193">
        <v>2.7</v>
      </c>
      <c r="DE193">
        <v>0.45</v>
      </c>
      <c r="DF193">
        <v>0.48</v>
      </c>
      <c r="DG193">
        <v>0.44</v>
      </c>
      <c r="DH193">
        <v>0.45</v>
      </c>
      <c r="DI193">
        <v>0.45</v>
      </c>
      <c r="DJ193">
        <v>0.42</v>
      </c>
      <c r="DK193">
        <v>0.42</v>
      </c>
      <c r="DL193">
        <v>0.42</v>
      </c>
      <c r="DM193">
        <v>0.42</v>
      </c>
      <c r="DN193">
        <v>0.01</v>
      </c>
      <c r="DO193">
        <v>0.01</v>
      </c>
      <c r="DP193">
        <v>0.01</v>
      </c>
      <c r="DQ193">
        <v>0.01</v>
      </c>
      <c r="DR193">
        <v>0.01</v>
      </c>
      <c r="DS193">
        <v>0.01</v>
      </c>
      <c r="DT193">
        <v>0.01</v>
      </c>
      <c r="DU193">
        <v>0.01</v>
      </c>
      <c r="DV193">
        <v>0.02</v>
      </c>
      <c r="DW193">
        <v>0.21</v>
      </c>
      <c r="DX193">
        <v>0.19</v>
      </c>
      <c r="DY193">
        <v>0.19</v>
      </c>
      <c r="DZ193">
        <v>0.19</v>
      </c>
      <c r="EA193">
        <v>0.17</v>
      </c>
      <c r="EB193">
        <v>0.17</v>
      </c>
      <c r="EC193">
        <v>0.14000000000000001</v>
      </c>
      <c r="ED193">
        <v>0.14000000000000001</v>
      </c>
      <c r="EE193">
        <v>0.15</v>
      </c>
      <c r="EF193">
        <v>0.11</v>
      </c>
      <c r="EG193">
        <v>0.03</v>
      </c>
      <c r="EH193">
        <v>0.03</v>
      </c>
      <c r="EI193">
        <v>0.04</v>
      </c>
      <c r="EJ193">
        <v>0.01</v>
      </c>
      <c r="EK193">
        <v>0.03</v>
      </c>
      <c r="EL193">
        <v>0.04</v>
      </c>
      <c r="EM193">
        <v>0.04</v>
      </c>
      <c r="EN193">
        <v>0.04</v>
      </c>
      <c r="EO193">
        <v>0.53</v>
      </c>
      <c r="EP193">
        <v>0.41</v>
      </c>
      <c r="EQ193">
        <v>0.42299999999999999</v>
      </c>
      <c r="ER193">
        <v>0.41</v>
      </c>
      <c r="ES193">
        <v>0.41399999999999998</v>
      </c>
      <c r="ET193">
        <v>0.43</v>
      </c>
      <c r="EU193">
        <v>0.46</v>
      </c>
      <c r="EV193">
        <v>0.42</v>
      </c>
      <c r="EW193">
        <v>0.47</v>
      </c>
      <c r="EX193">
        <v>0.29099999999999998</v>
      </c>
      <c r="EY193">
        <v>0.39</v>
      </c>
      <c r="EZ193">
        <v>0.41</v>
      </c>
      <c r="FA193">
        <v>0.41</v>
      </c>
      <c r="FB193">
        <v>0.41</v>
      </c>
      <c r="FC193">
        <v>0.39</v>
      </c>
      <c r="FD193">
        <v>0.33</v>
      </c>
      <c r="FE193">
        <v>0.41</v>
      </c>
      <c r="FF193">
        <v>0.39</v>
      </c>
      <c r="FG193">
        <v>0.06</v>
      </c>
      <c r="FH193">
        <v>0.16</v>
      </c>
      <c r="FI193">
        <v>0.13</v>
      </c>
      <c r="FJ193">
        <v>0.13</v>
      </c>
      <c r="FK193">
        <v>0.15</v>
      </c>
      <c r="FL193">
        <v>0.13</v>
      </c>
      <c r="FM193">
        <v>0.16</v>
      </c>
      <c r="FN193">
        <v>0.12</v>
      </c>
      <c r="FO193">
        <v>0.08</v>
      </c>
      <c r="FP193">
        <v>0</v>
      </c>
      <c r="FQ193">
        <v>0.01</v>
      </c>
      <c r="FR193">
        <v>0.01</v>
      </c>
      <c r="FS193">
        <v>0.01</v>
      </c>
      <c r="FT193">
        <v>0.01</v>
      </c>
      <c r="FU193">
        <v>0.01</v>
      </c>
      <c r="FV193">
        <v>0.02</v>
      </c>
      <c r="FW193">
        <v>0.01</v>
      </c>
      <c r="FX193">
        <v>0.02</v>
      </c>
      <c r="FY193">
        <v>2.31</v>
      </c>
      <c r="FZ193">
        <v>2.69</v>
      </c>
      <c r="GA193">
        <v>2.65</v>
      </c>
      <c r="GB193">
        <v>2.64</v>
      </c>
      <c r="GC193">
        <v>2.7</v>
      </c>
      <c r="GD193">
        <v>2.64</v>
      </c>
      <c r="GE193">
        <v>2.62</v>
      </c>
      <c r="GF193">
        <v>2.62</v>
      </c>
      <c r="GG193">
        <v>2.5099999999999998</v>
      </c>
      <c r="GH193">
        <v>7.51</v>
      </c>
      <c r="GI193">
        <v>0.03</v>
      </c>
      <c r="GJ193">
        <v>8.9999999999999993E-3</v>
      </c>
      <c r="GK193">
        <v>1.0999999999999999E-2</v>
      </c>
      <c r="GL193">
        <v>0.01</v>
      </c>
      <c r="GM193">
        <v>0.05</v>
      </c>
      <c r="GN193">
        <v>0.1</v>
      </c>
      <c r="GO193">
        <v>0.18</v>
      </c>
      <c r="GP193">
        <v>0.28000000000000003</v>
      </c>
      <c r="GQ193">
        <v>0.2</v>
      </c>
      <c r="GR193">
        <v>0.1</v>
      </c>
      <c r="GS193">
        <v>0.03</v>
      </c>
      <c r="GT193">
        <v>0.37</v>
      </c>
      <c r="GU193">
        <v>0.35</v>
      </c>
      <c r="GV193">
        <v>0.23</v>
      </c>
      <c r="GW193">
        <v>0.47</v>
      </c>
      <c r="GX193">
        <v>0.45700000000000002</v>
      </c>
      <c r="GY193">
        <v>0.5</v>
      </c>
      <c r="GZ193">
        <v>9.2999999999999999E-2</v>
      </c>
      <c r="HA193">
        <v>0.13400000000000001</v>
      </c>
      <c r="HB193">
        <v>0.19</v>
      </c>
      <c r="HC193">
        <v>0.03</v>
      </c>
      <c r="HD193">
        <v>0.03</v>
      </c>
      <c r="HE193">
        <v>0.05</v>
      </c>
      <c r="HF193">
        <v>0.04</v>
      </c>
      <c r="HG193">
        <v>0.03</v>
      </c>
      <c r="HH193">
        <v>0.02</v>
      </c>
      <c r="HI193">
        <v>0.02</v>
      </c>
      <c r="HJ193">
        <v>0.01</v>
      </c>
      <c r="HK193">
        <v>0.02</v>
      </c>
      <c r="HL193">
        <v>0.01</v>
      </c>
      <c r="HM193">
        <v>0.05</v>
      </c>
      <c r="HN193">
        <v>0.03</v>
      </c>
      <c r="HO193">
        <v>0.46</v>
      </c>
      <c r="HP193">
        <v>0.4</v>
      </c>
      <c r="HQ193">
        <v>0.44</v>
      </c>
      <c r="HR193">
        <v>0.44</v>
      </c>
      <c r="HS193">
        <v>0.44</v>
      </c>
      <c r="HT193">
        <v>0.5</v>
      </c>
      <c r="HU193">
        <v>0.39</v>
      </c>
      <c r="HV193">
        <v>0.45</v>
      </c>
      <c r="HW193">
        <v>0.42</v>
      </c>
      <c r="HX193">
        <v>0.45</v>
      </c>
      <c r="HY193">
        <v>0.39</v>
      </c>
      <c r="HZ193">
        <v>0.37</v>
      </c>
      <c r="IA193">
        <v>0.1</v>
      </c>
      <c r="IB193">
        <v>0.11</v>
      </c>
      <c r="IC193">
        <v>0.1</v>
      </c>
      <c r="ID193">
        <v>7.0000000000000007E-2</v>
      </c>
      <c r="IE193">
        <v>0.1</v>
      </c>
      <c r="IF193">
        <v>7.2999999999999995E-2</v>
      </c>
      <c r="IG193">
        <v>5.0000000000000001E-3</v>
      </c>
      <c r="IH193">
        <v>0.01</v>
      </c>
      <c r="II193">
        <v>0</v>
      </c>
      <c r="IJ193">
        <v>0.01</v>
      </c>
      <c r="IK193">
        <v>5.0000000000000001E-3</v>
      </c>
      <c r="IL193">
        <v>2E-3</v>
      </c>
      <c r="IM193">
        <v>0.02</v>
      </c>
      <c r="IN193">
        <v>0.01</v>
      </c>
      <c r="IO193">
        <v>0.02</v>
      </c>
      <c r="IP193">
        <v>0.02</v>
      </c>
      <c r="IQ193">
        <v>0.02</v>
      </c>
      <c r="IR193">
        <v>0.03</v>
      </c>
      <c r="IS193">
        <v>0.04</v>
      </c>
      <c r="IT193">
        <v>0.3</v>
      </c>
      <c r="IU193">
        <v>0.28000000000000003</v>
      </c>
      <c r="IV193">
        <v>0.05</v>
      </c>
      <c r="IW193">
        <v>0.13</v>
      </c>
      <c r="IX193">
        <v>0.64</v>
      </c>
      <c r="IY193">
        <v>0.57999999999999996</v>
      </c>
      <c r="IZ193">
        <v>0.57999999999999996</v>
      </c>
      <c r="JA193">
        <v>0.55000000000000004</v>
      </c>
      <c r="JB193">
        <v>0.6</v>
      </c>
      <c r="JC193">
        <v>0.22</v>
      </c>
      <c r="JD193">
        <v>0.08</v>
      </c>
      <c r="JE193">
        <v>0.09</v>
      </c>
      <c r="JF193">
        <v>0.23</v>
      </c>
      <c r="JG193">
        <v>0.18</v>
      </c>
      <c r="JH193">
        <v>0.08</v>
      </c>
      <c r="JI193">
        <v>0.02</v>
      </c>
      <c r="JJ193">
        <v>0.02</v>
      </c>
      <c r="JK193">
        <v>0.14000000000000001</v>
      </c>
      <c r="JL193">
        <v>0.06</v>
      </c>
      <c r="JM193">
        <v>0.02</v>
      </c>
      <c r="JN193">
        <v>0.02</v>
      </c>
      <c r="JO193">
        <v>0.02</v>
      </c>
      <c r="JP193">
        <v>0.02</v>
      </c>
      <c r="JQ193">
        <v>0.02</v>
      </c>
      <c r="JR193">
        <v>2.34</v>
      </c>
      <c r="JS193">
        <v>1.81</v>
      </c>
      <c r="JT193">
        <v>1.84</v>
      </c>
      <c r="JU193">
        <v>2.4700000000000002</v>
      </c>
      <c r="JV193">
        <v>2.19</v>
      </c>
    </row>
    <row r="194" spans="1:282" x14ac:dyDescent="0.25">
      <c r="A194">
        <v>609764</v>
      </c>
      <c r="B194" t="s">
        <v>348</v>
      </c>
      <c r="C194" t="s">
        <v>2344</v>
      </c>
      <c r="D194" t="s">
        <v>4207</v>
      </c>
      <c r="E194" t="s">
        <v>4208</v>
      </c>
      <c r="F194" t="s">
        <v>728</v>
      </c>
      <c r="G194" t="s">
        <v>729</v>
      </c>
      <c r="H194" t="s">
        <v>730</v>
      </c>
      <c r="I194" t="s">
        <v>4209</v>
      </c>
      <c r="J194" t="s">
        <v>4210</v>
      </c>
      <c r="K194" t="s">
        <v>4211</v>
      </c>
      <c r="L194" t="s">
        <v>546</v>
      </c>
      <c r="M194" t="s">
        <v>3399</v>
      </c>
      <c r="N194" t="s">
        <v>3908</v>
      </c>
      <c r="O194" t="s">
        <v>535</v>
      </c>
      <c r="P194">
        <v>1748</v>
      </c>
      <c r="Q194" t="s">
        <v>539</v>
      </c>
      <c r="R194" t="s">
        <v>542</v>
      </c>
      <c r="S194" t="s">
        <v>542</v>
      </c>
      <c r="T194">
        <v>39</v>
      </c>
      <c r="U194">
        <v>1890</v>
      </c>
      <c r="V194" t="s">
        <v>651</v>
      </c>
      <c r="W194">
        <v>1304</v>
      </c>
      <c r="X194">
        <v>1706</v>
      </c>
      <c r="Y194">
        <v>76</v>
      </c>
      <c r="Z194" s="5" t="s">
        <v>575</v>
      </c>
      <c r="AA194" t="s">
        <v>535</v>
      </c>
      <c r="AB194" t="s">
        <v>564</v>
      </c>
      <c r="AC194" t="s">
        <v>564</v>
      </c>
      <c r="AD194" t="s">
        <v>564</v>
      </c>
      <c r="AE194">
        <v>59.7</v>
      </c>
      <c r="AF194">
        <v>49.7</v>
      </c>
      <c r="AG194">
        <v>54.6</v>
      </c>
      <c r="AH194">
        <v>99</v>
      </c>
      <c r="AI194" t="s">
        <v>3400</v>
      </c>
      <c r="AJ194">
        <v>1014</v>
      </c>
      <c r="AK194">
        <v>19</v>
      </c>
      <c r="AL194">
        <v>17</v>
      </c>
      <c r="AM194">
        <v>6</v>
      </c>
      <c r="AN194">
        <v>950</v>
      </c>
      <c r="AO194">
        <v>4</v>
      </c>
      <c r="AQ194">
        <v>9</v>
      </c>
      <c r="AR194">
        <v>18</v>
      </c>
      <c r="AS194">
        <v>1014</v>
      </c>
      <c r="AT194">
        <v>0.01</v>
      </c>
      <c r="AU194">
        <v>0</v>
      </c>
      <c r="AV194">
        <v>0.01</v>
      </c>
      <c r="AW194">
        <v>0.01</v>
      </c>
      <c r="AX194">
        <v>0.02</v>
      </c>
      <c r="AY194">
        <v>0.05</v>
      </c>
      <c r="AZ194">
        <v>0.04</v>
      </c>
      <c r="BA194">
        <v>2.8000000000000001E-2</v>
      </c>
      <c r="BB194">
        <v>0.04</v>
      </c>
      <c r="BC194">
        <v>0.03</v>
      </c>
      <c r="BD194">
        <v>0.09</v>
      </c>
      <c r="BE194">
        <v>0.12</v>
      </c>
      <c r="BF194">
        <v>0.36</v>
      </c>
      <c r="BG194">
        <v>0.31</v>
      </c>
      <c r="BH194">
        <v>0.46</v>
      </c>
      <c r="BI194">
        <v>0.36</v>
      </c>
      <c r="BJ194">
        <v>0.44</v>
      </c>
      <c r="BK194">
        <v>0.46</v>
      </c>
      <c r="BL194">
        <v>0.06</v>
      </c>
      <c r="BM194">
        <v>0.05</v>
      </c>
      <c r="BN194">
        <v>7.0000000000000007E-2</v>
      </c>
      <c r="BO194">
        <v>0.01</v>
      </c>
      <c r="BP194">
        <v>0.02</v>
      </c>
      <c r="BQ194">
        <v>0.03</v>
      </c>
      <c r="BR194">
        <v>0.54</v>
      </c>
      <c r="BS194">
        <v>0.61</v>
      </c>
      <c r="BT194">
        <v>0.41</v>
      </c>
      <c r="BU194">
        <v>0.57999999999999996</v>
      </c>
      <c r="BV194">
        <v>0.43</v>
      </c>
      <c r="BW194">
        <v>0.34</v>
      </c>
      <c r="BX194">
        <v>3.5</v>
      </c>
      <c r="BY194">
        <v>3.6</v>
      </c>
      <c r="BZ194">
        <v>3.37</v>
      </c>
      <c r="CA194">
        <v>3.53</v>
      </c>
      <c r="CB194">
        <v>3.32</v>
      </c>
      <c r="CC194">
        <v>3.11</v>
      </c>
      <c r="CD194">
        <v>2E-3</v>
      </c>
      <c r="CE194">
        <v>6.0000000000000001E-3</v>
      </c>
      <c r="CF194">
        <v>6.0000000000000001E-3</v>
      </c>
      <c r="CG194">
        <v>0.01</v>
      </c>
      <c r="CH194">
        <v>3.0000000000000001E-3</v>
      </c>
      <c r="CI194">
        <v>0</v>
      </c>
      <c r="CJ194">
        <v>0.04</v>
      </c>
      <c r="CK194">
        <v>0.12</v>
      </c>
      <c r="CL194">
        <v>7.0000000000000007E-2</v>
      </c>
      <c r="CM194">
        <v>0.01</v>
      </c>
      <c r="CN194">
        <v>0.03</v>
      </c>
      <c r="CO194">
        <v>0.03</v>
      </c>
      <c r="CP194">
        <v>0.04</v>
      </c>
      <c r="CQ194">
        <v>0.03</v>
      </c>
      <c r="CR194">
        <v>0.03</v>
      </c>
      <c r="CS194">
        <v>0.11</v>
      </c>
      <c r="CT194">
        <v>0.1</v>
      </c>
      <c r="CU194">
        <v>0.08</v>
      </c>
      <c r="CV194">
        <v>3.61</v>
      </c>
      <c r="CW194">
        <v>3.52</v>
      </c>
      <c r="CX194">
        <v>3.48</v>
      </c>
      <c r="CY194">
        <v>3.43</v>
      </c>
      <c r="CZ194">
        <v>3.49</v>
      </c>
      <c r="DA194">
        <v>3.48</v>
      </c>
      <c r="DB194">
        <v>3.22</v>
      </c>
      <c r="DC194">
        <v>3.02</v>
      </c>
      <c r="DD194">
        <v>3.19</v>
      </c>
      <c r="DE194">
        <v>0.35</v>
      </c>
      <c r="DF194">
        <v>0.41</v>
      </c>
      <c r="DG194">
        <v>0.44</v>
      </c>
      <c r="DH194">
        <v>0.45</v>
      </c>
      <c r="DI194">
        <v>0.43</v>
      </c>
      <c r="DJ194">
        <v>0.44</v>
      </c>
      <c r="DK194">
        <v>0.42</v>
      </c>
      <c r="DL194">
        <v>0.41</v>
      </c>
      <c r="DM194">
        <v>0.42</v>
      </c>
      <c r="DN194">
        <v>0.01</v>
      </c>
      <c r="DO194">
        <v>0.01</v>
      </c>
      <c r="DP194">
        <v>0.01</v>
      </c>
      <c r="DQ194">
        <v>0.01</v>
      </c>
      <c r="DR194">
        <v>0.01</v>
      </c>
      <c r="DS194">
        <v>0.01</v>
      </c>
      <c r="DT194">
        <v>0.02</v>
      </c>
      <c r="DU194">
        <v>0.01</v>
      </c>
      <c r="DV194">
        <v>0.01</v>
      </c>
      <c r="DW194">
        <v>0.63</v>
      </c>
      <c r="DX194">
        <v>0.55000000000000004</v>
      </c>
      <c r="DY194">
        <v>0.51</v>
      </c>
      <c r="DZ194">
        <v>0.49</v>
      </c>
      <c r="EA194">
        <v>0.52</v>
      </c>
      <c r="EB194">
        <v>0.51</v>
      </c>
      <c r="EC194">
        <v>0.41</v>
      </c>
      <c r="ED194">
        <v>0.36</v>
      </c>
      <c r="EE194">
        <v>0.41</v>
      </c>
      <c r="EF194">
        <v>0.46</v>
      </c>
      <c r="EG194">
        <v>0.02</v>
      </c>
      <c r="EH194">
        <v>0.01</v>
      </c>
      <c r="EI194">
        <v>0.01</v>
      </c>
      <c r="EJ194">
        <v>0.01</v>
      </c>
      <c r="EK194">
        <v>0.01</v>
      </c>
      <c r="EL194">
        <v>0.02</v>
      </c>
      <c r="EM194">
        <v>0.01</v>
      </c>
      <c r="EN194">
        <v>0.01</v>
      </c>
      <c r="EO194">
        <v>0.24</v>
      </c>
      <c r="EP194">
        <v>0.08</v>
      </c>
      <c r="EQ194">
        <v>3.7999999999999999E-2</v>
      </c>
      <c r="ER194">
        <v>0.03</v>
      </c>
      <c r="ES194">
        <v>2.1999999999999999E-2</v>
      </c>
      <c r="ET194">
        <v>0.05</v>
      </c>
      <c r="EU194">
        <v>0.04</v>
      </c>
      <c r="EV194">
        <v>0.03</v>
      </c>
      <c r="EW194">
        <v>0.08</v>
      </c>
      <c r="EX194">
        <v>0.151</v>
      </c>
      <c r="EY194">
        <v>0.51</v>
      </c>
      <c r="EZ194">
        <v>0.48</v>
      </c>
      <c r="FA194">
        <v>0.43</v>
      </c>
      <c r="FB194">
        <v>0.33</v>
      </c>
      <c r="FC194">
        <v>0.46</v>
      </c>
      <c r="FD194">
        <v>0.42</v>
      </c>
      <c r="FE194">
        <v>0.47</v>
      </c>
      <c r="FF194">
        <v>0.41</v>
      </c>
      <c r="FG194">
        <v>0.12</v>
      </c>
      <c r="FH194">
        <v>0.37</v>
      </c>
      <c r="FI194">
        <v>0.45</v>
      </c>
      <c r="FJ194">
        <v>0.51</v>
      </c>
      <c r="FK194">
        <v>0.62</v>
      </c>
      <c r="FL194">
        <v>0.44</v>
      </c>
      <c r="FM194">
        <v>0.5</v>
      </c>
      <c r="FN194">
        <v>0.47</v>
      </c>
      <c r="FO194">
        <v>0.49</v>
      </c>
      <c r="FP194">
        <v>0.03</v>
      </c>
      <c r="FQ194">
        <v>0.02</v>
      </c>
      <c r="FR194">
        <v>0.02</v>
      </c>
      <c r="FS194">
        <v>0.02</v>
      </c>
      <c r="FT194">
        <v>0.02</v>
      </c>
      <c r="FU194">
        <v>0.03</v>
      </c>
      <c r="FV194">
        <v>0.02</v>
      </c>
      <c r="FW194">
        <v>0.01</v>
      </c>
      <c r="FX194">
        <v>0.02</v>
      </c>
      <c r="FY194">
        <v>1.93</v>
      </c>
      <c r="FZ194">
        <v>3.26</v>
      </c>
      <c r="GA194">
        <v>3.4</v>
      </c>
      <c r="GB194">
        <v>3.46</v>
      </c>
      <c r="GC194">
        <v>3.6</v>
      </c>
      <c r="GD194">
        <v>3.39</v>
      </c>
      <c r="GE194">
        <v>3.42</v>
      </c>
      <c r="GF194">
        <v>3.42</v>
      </c>
      <c r="GG194">
        <v>3.4</v>
      </c>
      <c r="GH194">
        <v>8.9</v>
      </c>
      <c r="GI194">
        <v>0</v>
      </c>
      <c r="GJ194">
        <v>4.0000000000000001E-3</v>
      </c>
      <c r="GK194">
        <v>5.0000000000000001E-3</v>
      </c>
      <c r="GL194">
        <v>0.01</v>
      </c>
      <c r="GM194">
        <v>0.03</v>
      </c>
      <c r="GN194">
        <v>0.03</v>
      </c>
      <c r="GO194">
        <v>0.06</v>
      </c>
      <c r="GP194">
        <v>0.13</v>
      </c>
      <c r="GQ194">
        <v>0.19</v>
      </c>
      <c r="GR194">
        <v>0.49</v>
      </c>
      <c r="GS194">
        <v>0.05</v>
      </c>
      <c r="GT194">
        <v>0.35</v>
      </c>
      <c r="GU194">
        <v>0.39</v>
      </c>
      <c r="GV194">
        <v>0.22</v>
      </c>
      <c r="GW194">
        <v>0.26</v>
      </c>
      <c r="GX194">
        <v>0.224</v>
      </c>
      <c r="GY194">
        <v>0.32</v>
      </c>
      <c r="GZ194">
        <v>0.14099999999999999</v>
      </c>
      <c r="HA194">
        <v>0.10299999999999999</v>
      </c>
      <c r="HB194">
        <v>0.2</v>
      </c>
      <c r="HC194">
        <v>0.12</v>
      </c>
      <c r="HD194">
        <v>0.14000000000000001</v>
      </c>
      <c r="HE194">
        <v>0.18</v>
      </c>
      <c r="HF194">
        <v>0.12</v>
      </c>
      <c r="HG194">
        <v>0.14000000000000001</v>
      </c>
      <c r="HH194">
        <v>0.08</v>
      </c>
      <c r="HI194">
        <v>0.01</v>
      </c>
      <c r="HJ194">
        <v>0.01</v>
      </c>
      <c r="HK194">
        <v>0.01</v>
      </c>
      <c r="HL194">
        <v>0.02</v>
      </c>
      <c r="HM194">
        <v>0.11</v>
      </c>
      <c r="HN194">
        <v>0.02</v>
      </c>
      <c r="HO194">
        <v>0.48</v>
      </c>
      <c r="HP194">
        <v>0.41</v>
      </c>
      <c r="HQ194">
        <v>0.33</v>
      </c>
      <c r="HR194">
        <v>0.42</v>
      </c>
      <c r="HS194">
        <v>0.46</v>
      </c>
      <c r="HT194">
        <v>0.41</v>
      </c>
      <c r="HU194">
        <v>0.37</v>
      </c>
      <c r="HV194">
        <v>0.42</v>
      </c>
      <c r="HW194">
        <v>0.54</v>
      </c>
      <c r="HX194">
        <v>0.38</v>
      </c>
      <c r="HY194">
        <v>0.26</v>
      </c>
      <c r="HZ194">
        <v>0.44</v>
      </c>
      <c r="IA194">
        <v>0.1</v>
      </c>
      <c r="IB194">
        <v>0.11</v>
      </c>
      <c r="IC194">
        <v>7.0000000000000007E-2</v>
      </c>
      <c r="ID194">
        <v>0.12</v>
      </c>
      <c r="IE194">
        <v>0.12</v>
      </c>
      <c r="IF194">
        <v>7.5999999999999998E-2</v>
      </c>
      <c r="IG194">
        <v>2.1999999999999999E-2</v>
      </c>
      <c r="IH194">
        <v>0.02</v>
      </c>
      <c r="II194">
        <v>0.02</v>
      </c>
      <c r="IJ194">
        <v>0.02</v>
      </c>
      <c r="IK194">
        <v>2.5000000000000001E-2</v>
      </c>
      <c r="IL194">
        <v>2.4E-2</v>
      </c>
      <c r="IM194">
        <v>0.02</v>
      </c>
      <c r="IN194">
        <v>0.03</v>
      </c>
      <c r="IO194">
        <v>0.03</v>
      </c>
      <c r="IP194">
        <v>0.04</v>
      </c>
      <c r="IQ194">
        <v>0.04</v>
      </c>
      <c r="IR194">
        <v>0.03</v>
      </c>
      <c r="IS194">
        <v>0.08</v>
      </c>
      <c r="IT194">
        <v>0.59</v>
      </c>
      <c r="IU194">
        <v>0.56999999999999995</v>
      </c>
      <c r="IV194">
        <v>0.05</v>
      </c>
      <c r="IW194">
        <v>0.17</v>
      </c>
      <c r="IX194">
        <v>0.47</v>
      </c>
      <c r="IY194">
        <v>0.18</v>
      </c>
      <c r="IZ194">
        <v>0.23</v>
      </c>
      <c r="JA194">
        <v>0.35</v>
      </c>
      <c r="JB194">
        <v>0.42</v>
      </c>
      <c r="JC194">
        <v>0.3</v>
      </c>
      <c r="JD194">
        <v>0.11</v>
      </c>
      <c r="JE194">
        <v>0.11</v>
      </c>
      <c r="JF194">
        <v>0.28000000000000003</v>
      </c>
      <c r="JG194">
        <v>0.19</v>
      </c>
      <c r="JH194">
        <v>0.13</v>
      </c>
      <c r="JI194">
        <v>0.09</v>
      </c>
      <c r="JJ194">
        <v>0.05</v>
      </c>
      <c r="JK194">
        <v>0.28999999999999998</v>
      </c>
      <c r="JL194">
        <v>0.21</v>
      </c>
      <c r="JM194">
        <v>0.02</v>
      </c>
      <c r="JN194">
        <v>0.02</v>
      </c>
      <c r="JO194">
        <v>0.04</v>
      </c>
      <c r="JP194">
        <v>0.02</v>
      </c>
      <c r="JQ194">
        <v>0.02</v>
      </c>
      <c r="JR194">
        <v>2.4900000000000002</v>
      </c>
      <c r="JS194">
        <v>1.69</v>
      </c>
      <c r="JT194">
        <v>1.63</v>
      </c>
      <c r="JU194">
        <v>2.83</v>
      </c>
      <c r="JV194">
        <v>2.4500000000000002</v>
      </c>
    </row>
    <row r="195" spans="1:282" x14ac:dyDescent="0.25">
      <c r="A195">
        <v>609766</v>
      </c>
      <c r="B195" t="s">
        <v>289</v>
      </c>
      <c r="C195" t="s">
        <v>2345</v>
      </c>
      <c r="D195" t="s">
        <v>4212</v>
      </c>
      <c r="E195" t="s">
        <v>4213</v>
      </c>
      <c r="F195" t="s">
        <v>731</v>
      </c>
      <c r="G195" t="s">
        <v>732</v>
      </c>
      <c r="H195" t="s">
        <v>733</v>
      </c>
      <c r="I195" t="s">
        <v>4214</v>
      </c>
      <c r="J195" t="s">
        <v>4215</v>
      </c>
      <c r="K195" t="s">
        <v>4216</v>
      </c>
      <c r="L195" t="s">
        <v>546</v>
      </c>
      <c r="M195" t="s">
        <v>4131</v>
      </c>
      <c r="N195" t="s">
        <v>4132</v>
      </c>
      <c r="O195" t="s">
        <v>535</v>
      </c>
      <c r="P195">
        <v>209</v>
      </c>
      <c r="Q195" t="s">
        <v>541</v>
      </c>
      <c r="R195" t="s">
        <v>3417</v>
      </c>
      <c r="S195" t="s">
        <v>6521</v>
      </c>
      <c r="T195">
        <v>30</v>
      </c>
      <c r="U195">
        <v>1920</v>
      </c>
      <c r="V195" t="s">
        <v>655</v>
      </c>
      <c r="W195">
        <v>113</v>
      </c>
      <c r="X195">
        <v>212</v>
      </c>
      <c r="Y195">
        <v>53</v>
      </c>
      <c r="Z195" s="5" t="s">
        <v>660</v>
      </c>
      <c r="AA195" t="s">
        <v>535</v>
      </c>
      <c r="AB195" t="s">
        <v>533</v>
      </c>
      <c r="AC195" t="s">
        <v>533</v>
      </c>
      <c r="AD195" t="s">
        <v>534</v>
      </c>
      <c r="AE195">
        <v>72.5</v>
      </c>
      <c r="AF195">
        <v>73.8</v>
      </c>
      <c r="AG195">
        <v>80.2</v>
      </c>
      <c r="AH195">
        <v>5.3</v>
      </c>
      <c r="AI195" t="s">
        <v>3410</v>
      </c>
      <c r="AJ195">
        <v>101</v>
      </c>
      <c r="AK195">
        <v>26</v>
      </c>
      <c r="AL195">
        <v>18</v>
      </c>
      <c r="AM195">
        <v>4</v>
      </c>
      <c r="AN195">
        <v>54</v>
      </c>
      <c r="AO195">
        <v>1</v>
      </c>
      <c r="AR195">
        <v>2</v>
      </c>
      <c r="AS195">
        <v>101</v>
      </c>
      <c r="AT195">
        <v>0.01</v>
      </c>
      <c r="AU195">
        <v>0.01</v>
      </c>
      <c r="AV195">
        <v>0.01</v>
      </c>
      <c r="AW195">
        <v>0.01</v>
      </c>
      <c r="AX195">
        <v>0.03</v>
      </c>
      <c r="AY195">
        <v>7.0000000000000007E-2</v>
      </c>
      <c r="AZ195">
        <v>0.04</v>
      </c>
      <c r="BA195">
        <v>0.03</v>
      </c>
      <c r="BB195">
        <v>0.03</v>
      </c>
      <c r="BC195">
        <v>0.05</v>
      </c>
      <c r="BD195">
        <v>0.13</v>
      </c>
      <c r="BE195">
        <v>0.21</v>
      </c>
      <c r="BF195">
        <v>0.28000000000000003</v>
      </c>
      <c r="BG195">
        <v>0.16</v>
      </c>
      <c r="BH195">
        <v>0.24</v>
      </c>
      <c r="BI195">
        <v>0.21</v>
      </c>
      <c r="BJ195">
        <v>0.28000000000000003</v>
      </c>
      <c r="BK195">
        <v>0.24</v>
      </c>
      <c r="BL195">
        <v>0.01</v>
      </c>
      <c r="BM195">
        <v>0.02</v>
      </c>
      <c r="BN195">
        <v>0.02</v>
      </c>
      <c r="BO195">
        <v>0.01</v>
      </c>
      <c r="BP195">
        <v>0.01</v>
      </c>
      <c r="BQ195">
        <v>0.02</v>
      </c>
      <c r="BR195">
        <v>0.66</v>
      </c>
      <c r="BS195">
        <v>0.78</v>
      </c>
      <c r="BT195">
        <v>0.7</v>
      </c>
      <c r="BU195">
        <v>0.72</v>
      </c>
      <c r="BV195">
        <v>0.55000000000000004</v>
      </c>
      <c r="BW195">
        <v>0.47</v>
      </c>
      <c r="BX195">
        <v>3.61</v>
      </c>
      <c r="BY195">
        <v>3.75</v>
      </c>
      <c r="BZ195">
        <v>3.67</v>
      </c>
      <c r="CA195">
        <v>3.66</v>
      </c>
      <c r="CB195">
        <v>3.37</v>
      </c>
      <c r="CC195">
        <v>3.12</v>
      </c>
      <c r="CD195">
        <v>0.01</v>
      </c>
      <c r="CE195">
        <v>0</v>
      </c>
      <c r="CF195">
        <v>0</v>
      </c>
      <c r="CG195">
        <v>0.02</v>
      </c>
      <c r="CH195">
        <v>0.01</v>
      </c>
      <c r="CI195">
        <v>0</v>
      </c>
      <c r="CJ195">
        <v>0.04</v>
      </c>
      <c r="CK195">
        <v>0.11</v>
      </c>
      <c r="CL195">
        <v>0.08</v>
      </c>
      <c r="CM195">
        <v>0.02</v>
      </c>
      <c r="CN195">
        <v>0.04</v>
      </c>
      <c r="CO195">
        <v>0.03</v>
      </c>
      <c r="CP195">
        <v>0.04</v>
      </c>
      <c r="CQ195">
        <v>0.02</v>
      </c>
      <c r="CR195">
        <v>0.05</v>
      </c>
      <c r="CS195">
        <v>0.08</v>
      </c>
      <c r="CT195">
        <v>0.12</v>
      </c>
      <c r="CU195">
        <v>0.11</v>
      </c>
      <c r="CV195">
        <v>3.76</v>
      </c>
      <c r="CW195">
        <v>3.76</v>
      </c>
      <c r="CX195">
        <v>3.72</v>
      </c>
      <c r="CY195">
        <v>3.7</v>
      </c>
      <c r="CZ195">
        <v>3.71</v>
      </c>
      <c r="DA195">
        <v>3.66</v>
      </c>
      <c r="DB195">
        <v>3.49</v>
      </c>
      <c r="DC195">
        <v>3.21</v>
      </c>
      <c r="DD195">
        <v>3.31</v>
      </c>
      <c r="DE195">
        <v>0.17</v>
      </c>
      <c r="DF195">
        <v>0.16</v>
      </c>
      <c r="DG195">
        <v>0.22</v>
      </c>
      <c r="DH195">
        <v>0.16</v>
      </c>
      <c r="DI195">
        <v>0.22</v>
      </c>
      <c r="DJ195">
        <v>0.24</v>
      </c>
      <c r="DK195">
        <v>0.23</v>
      </c>
      <c r="DL195">
        <v>0.21</v>
      </c>
      <c r="DM195">
        <v>0.21</v>
      </c>
      <c r="DN195">
        <v>0.02</v>
      </c>
      <c r="DO195">
        <v>0.01</v>
      </c>
      <c r="DP195">
        <v>0.01</v>
      </c>
      <c r="DQ195">
        <v>0.02</v>
      </c>
      <c r="DR195">
        <v>0.02</v>
      </c>
      <c r="DS195">
        <v>0.02</v>
      </c>
      <c r="DT195">
        <v>0.01</v>
      </c>
      <c r="DU195">
        <v>0.02</v>
      </c>
      <c r="DV195">
        <v>0.04</v>
      </c>
      <c r="DW195">
        <v>0.78</v>
      </c>
      <c r="DX195">
        <v>0.79</v>
      </c>
      <c r="DY195">
        <v>0.74</v>
      </c>
      <c r="DZ195">
        <v>0.76</v>
      </c>
      <c r="EA195">
        <v>0.73</v>
      </c>
      <c r="EB195">
        <v>0.69</v>
      </c>
      <c r="EC195">
        <v>0.64</v>
      </c>
      <c r="ED195">
        <v>0.54</v>
      </c>
      <c r="EE195">
        <v>0.56000000000000005</v>
      </c>
      <c r="EF195">
        <v>0.38</v>
      </c>
      <c r="EG195">
        <v>0.01</v>
      </c>
      <c r="EH195">
        <v>0</v>
      </c>
      <c r="EI195">
        <v>0</v>
      </c>
      <c r="EJ195">
        <v>0.01</v>
      </c>
      <c r="EK195">
        <v>0</v>
      </c>
      <c r="EL195">
        <v>7.0000000000000007E-2</v>
      </c>
      <c r="EM195">
        <v>0.01</v>
      </c>
      <c r="EN195">
        <v>0</v>
      </c>
      <c r="EO195">
        <v>0.36</v>
      </c>
      <c r="EP195">
        <v>0.03</v>
      </c>
      <c r="EQ195">
        <v>0.03</v>
      </c>
      <c r="ER195">
        <v>0.04</v>
      </c>
      <c r="ES195">
        <v>0.03</v>
      </c>
      <c r="ET195">
        <v>7.0000000000000007E-2</v>
      </c>
      <c r="EU195">
        <v>7.0000000000000007E-2</v>
      </c>
      <c r="EV195">
        <v>0.03</v>
      </c>
      <c r="EW195">
        <v>0.04</v>
      </c>
      <c r="EX195">
        <v>0.129</v>
      </c>
      <c r="EY195">
        <v>0.27</v>
      </c>
      <c r="EZ195">
        <v>0.23</v>
      </c>
      <c r="FA195">
        <v>0.23</v>
      </c>
      <c r="FB195">
        <v>0.2</v>
      </c>
      <c r="FC195">
        <v>0.26</v>
      </c>
      <c r="FD195">
        <v>0.3</v>
      </c>
      <c r="FE195">
        <v>0.19</v>
      </c>
      <c r="FF195">
        <v>0.32</v>
      </c>
      <c r="FG195">
        <v>0.12</v>
      </c>
      <c r="FH195">
        <v>0.66</v>
      </c>
      <c r="FI195">
        <v>0.73</v>
      </c>
      <c r="FJ195">
        <v>0.72</v>
      </c>
      <c r="FK195">
        <v>0.72</v>
      </c>
      <c r="FL195">
        <v>0.63</v>
      </c>
      <c r="FM195">
        <v>0.51</v>
      </c>
      <c r="FN195">
        <v>0.76</v>
      </c>
      <c r="FO195">
        <v>0.62</v>
      </c>
      <c r="FP195">
        <v>0.02</v>
      </c>
      <c r="FQ195">
        <v>0.03</v>
      </c>
      <c r="FR195">
        <v>0.01</v>
      </c>
      <c r="FS195">
        <v>0.01</v>
      </c>
      <c r="FT195">
        <v>0.04</v>
      </c>
      <c r="FU195">
        <v>0.04</v>
      </c>
      <c r="FV195">
        <v>0.05</v>
      </c>
      <c r="FW195">
        <v>0.01</v>
      </c>
      <c r="FX195">
        <v>0.02</v>
      </c>
      <c r="FY195">
        <v>1.99</v>
      </c>
      <c r="FZ195">
        <v>3.63</v>
      </c>
      <c r="GA195">
        <v>3.71</v>
      </c>
      <c r="GB195">
        <v>3.69</v>
      </c>
      <c r="GC195">
        <v>3.7</v>
      </c>
      <c r="GD195">
        <v>3.59</v>
      </c>
      <c r="GE195">
        <v>3.32</v>
      </c>
      <c r="GF195">
        <v>3.72</v>
      </c>
      <c r="GG195">
        <v>3.6</v>
      </c>
      <c r="GH195">
        <v>9.2799999999999994</v>
      </c>
      <c r="GI195">
        <v>0.01</v>
      </c>
      <c r="GJ195">
        <v>0</v>
      </c>
      <c r="GK195">
        <v>0.01</v>
      </c>
      <c r="GL195">
        <v>0.01</v>
      </c>
      <c r="GM195">
        <v>0.02</v>
      </c>
      <c r="GN195">
        <v>0.01</v>
      </c>
      <c r="GO195">
        <v>0.03</v>
      </c>
      <c r="GP195">
        <v>0.05</v>
      </c>
      <c r="GQ195">
        <v>0.13</v>
      </c>
      <c r="GR195">
        <v>0.67</v>
      </c>
      <c r="GS195">
        <v>0.06</v>
      </c>
      <c r="GT195">
        <v>0.43</v>
      </c>
      <c r="GU195">
        <v>0.37</v>
      </c>
      <c r="GV195">
        <v>0.22</v>
      </c>
      <c r="GW195">
        <v>0.14000000000000001</v>
      </c>
      <c r="GX195">
        <v>0.16800000000000001</v>
      </c>
      <c r="GY195">
        <v>0.2</v>
      </c>
      <c r="GZ195">
        <v>0.11899999999999999</v>
      </c>
      <c r="HA195">
        <v>9.9000000000000005E-2</v>
      </c>
      <c r="HB195">
        <v>0.28999999999999998</v>
      </c>
      <c r="HC195">
        <v>0.1</v>
      </c>
      <c r="HD195">
        <v>0.15</v>
      </c>
      <c r="HE195">
        <v>0.2</v>
      </c>
      <c r="HF195">
        <v>0.22</v>
      </c>
      <c r="HG195">
        <v>0.22</v>
      </c>
      <c r="HH195">
        <v>0.1</v>
      </c>
      <c r="HI195">
        <v>0.01</v>
      </c>
      <c r="HJ195">
        <v>0.01</v>
      </c>
      <c r="HK195">
        <v>0</v>
      </c>
      <c r="HL195">
        <v>0.03</v>
      </c>
      <c r="HM195">
        <v>0.03</v>
      </c>
      <c r="HN195">
        <v>0</v>
      </c>
      <c r="HO195">
        <v>0.22</v>
      </c>
      <c r="HP195">
        <v>0.24</v>
      </c>
      <c r="HQ195">
        <v>0.31</v>
      </c>
      <c r="HR195">
        <v>0.26</v>
      </c>
      <c r="HS195">
        <v>0.3</v>
      </c>
      <c r="HT195">
        <v>0.16</v>
      </c>
      <c r="HU195">
        <v>0.61</v>
      </c>
      <c r="HV195">
        <v>0.56000000000000005</v>
      </c>
      <c r="HW195">
        <v>0.48</v>
      </c>
      <c r="HX195">
        <v>0.47</v>
      </c>
      <c r="HY195">
        <v>0.48</v>
      </c>
      <c r="HZ195">
        <v>0.7</v>
      </c>
      <c r="IA195">
        <v>0.11</v>
      </c>
      <c r="IB195">
        <v>0.08</v>
      </c>
      <c r="IC195">
        <v>0.12</v>
      </c>
      <c r="ID195">
        <v>0.13</v>
      </c>
      <c r="IE195">
        <v>0.09</v>
      </c>
      <c r="IF195">
        <v>5.8999999999999997E-2</v>
      </c>
      <c r="IG195">
        <v>0.04</v>
      </c>
      <c r="IH195">
        <v>0.05</v>
      </c>
      <c r="II195">
        <v>0.05</v>
      </c>
      <c r="IJ195">
        <v>7.0000000000000007E-2</v>
      </c>
      <c r="IK195">
        <v>0.05</v>
      </c>
      <c r="IL195">
        <v>0.03</v>
      </c>
      <c r="IM195">
        <v>0.01</v>
      </c>
      <c r="IN195">
        <v>0.06</v>
      </c>
      <c r="IO195">
        <v>0.05</v>
      </c>
      <c r="IP195">
        <v>0.05</v>
      </c>
      <c r="IQ195">
        <v>0.06</v>
      </c>
      <c r="IR195">
        <v>0.05</v>
      </c>
      <c r="IS195">
        <v>0.05</v>
      </c>
      <c r="IT195">
        <v>0.67</v>
      </c>
      <c r="IU195">
        <v>0.43</v>
      </c>
      <c r="IV195">
        <v>0.03</v>
      </c>
      <c r="IW195">
        <v>0.21</v>
      </c>
      <c r="IX195">
        <v>0.33</v>
      </c>
      <c r="IY195">
        <v>0.19</v>
      </c>
      <c r="IZ195">
        <v>0.36</v>
      </c>
      <c r="JA195">
        <v>0.28000000000000003</v>
      </c>
      <c r="JB195">
        <v>0.4</v>
      </c>
      <c r="JC195">
        <v>0.42</v>
      </c>
      <c r="JD195">
        <v>0.06</v>
      </c>
      <c r="JE195">
        <v>0.11</v>
      </c>
      <c r="JF195">
        <v>0.31</v>
      </c>
      <c r="JG195">
        <v>0.21</v>
      </c>
      <c r="JH195">
        <v>0.2</v>
      </c>
      <c r="JI195">
        <v>0.05</v>
      </c>
      <c r="JJ195">
        <v>0.06</v>
      </c>
      <c r="JK195">
        <v>0.37</v>
      </c>
      <c r="JL195">
        <v>0.17</v>
      </c>
      <c r="JM195">
        <v>0.01</v>
      </c>
      <c r="JN195">
        <v>0.03</v>
      </c>
      <c r="JO195">
        <v>0.05</v>
      </c>
      <c r="JP195">
        <v>0.02</v>
      </c>
      <c r="JQ195">
        <v>0.02</v>
      </c>
      <c r="JR195">
        <v>2.77</v>
      </c>
      <c r="JS195">
        <v>1.47</v>
      </c>
      <c r="JT195">
        <v>1.79</v>
      </c>
      <c r="JU195">
        <v>3.03</v>
      </c>
      <c r="JV195">
        <v>2.34</v>
      </c>
    </row>
    <row r="196" spans="1:282" x14ac:dyDescent="0.25">
      <c r="A196">
        <v>609768</v>
      </c>
      <c r="B196" t="s">
        <v>353</v>
      </c>
      <c r="C196" t="s">
        <v>735</v>
      </c>
      <c r="D196" t="s">
        <v>4217</v>
      </c>
      <c r="E196" t="s">
        <v>4218</v>
      </c>
      <c r="F196" t="s">
        <v>736</v>
      </c>
      <c r="G196" t="s">
        <v>737</v>
      </c>
      <c r="H196" t="s">
        <v>738</v>
      </c>
      <c r="I196" t="s">
        <v>4219</v>
      </c>
      <c r="J196" t="s">
        <v>4220</v>
      </c>
      <c r="K196" t="s">
        <v>4221</v>
      </c>
      <c r="L196" t="s">
        <v>546</v>
      </c>
      <c r="M196" t="s">
        <v>3399</v>
      </c>
      <c r="N196" t="s">
        <v>3890</v>
      </c>
      <c r="O196" t="s">
        <v>535</v>
      </c>
      <c r="P196">
        <v>480</v>
      </c>
      <c r="Q196" t="s">
        <v>530</v>
      </c>
      <c r="R196" t="s">
        <v>540</v>
      </c>
      <c r="S196" t="s">
        <v>540</v>
      </c>
      <c r="T196">
        <v>45</v>
      </c>
      <c r="U196">
        <v>1940</v>
      </c>
      <c r="V196" t="s">
        <v>651</v>
      </c>
      <c r="W196">
        <v>94</v>
      </c>
      <c r="X196">
        <v>463</v>
      </c>
      <c r="Y196">
        <v>20</v>
      </c>
      <c r="Z196" s="5" t="s">
        <v>3418</v>
      </c>
      <c r="AA196" t="s">
        <v>535</v>
      </c>
      <c r="AB196" t="s">
        <v>533</v>
      </c>
      <c r="AC196" t="s">
        <v>533</v>
      </c>
      <c r="AD196" t="s">
        <v>564</v>
      </c>
      <c r="AE196">
        <v>73.5</v>
      </c>
      <c r="AF196">
        <v>65.900000000000006</v>
      </c>
      <c r="AG196">
        <v>56.5</v>
      </c>
      <c r="AH196">
        <v>2</v>
      </c>
      <c r="AI196" t="s">
        <v>3410</v>
      </c>
      <c r="AJ196">
        <v>77</v>
      </c>
      <c r="AL196">
        <v>72</v>
      </c>
      <c r="AM196">
        <v>1</v>
      </c>
      <c r="AN196">
        <v>3</v>
      </c>
      <c r="AR196">
        <v>1</v>
      </c>
      <c r="AS196">
        <v>77</v>
      </c>
      <c r="AT196">
        <v>0.01</v>
      </c>
      <c r="AU196">
        <v>0</v>
      </c>
      <c r="AV196">
        <v>0</v>
      </c>
      <c r="AW196">
        <v>0.06</v>
      </c>
      <c r="AX196">
        <v>0.04</v>
      </c>
      <c r="AY196">
        <v>0.1</v>
      </c>
      <c r="AZ196">
        <v>0.04</v>
      </c>
      <c r="BA196">
        <v>5.1999999999999998E-2</v>
      </c>
      <c r="BB196">
        <v>0.08</v>
      </c>
      <c r="BC196">
        <v>0.06</v>
      </c>
      <c r="BD196">
        <v>0.06</v>
      </c>
      <c r="BE196">
        <v>0.12</v>
      </c>
      <c r="BF196">
        <v>0.22</v>
      </c>
      <c r="BG196">
        <v>0.16</v>
      </c>
      <c r="BH196">
        <v>0.18</v>
      </c>
      <c r="BI196">
        <v>0.18</v>
      </c>
      <c r="BJ196">
        <v>0.26</v>
      </c>
      <c r="BK196">
        <v>0.16</v>
      </c>
      <c r="BL196">
        <v>0</v>
      </c>
      <c r="BM196">
        <v>0.01</v>
      </c>
      <c r="BN196">
        <v>0.01</v>
      </c>
      <c r="BO196">
        <v>0</v>
      </c>
      <c r="BP196">
        <v>0.01</v>
      </c>
      <c r="BQ196">
        <v>0.01</v>
      </c>
      <c r="BR196">
        <v>0.73</v>
      </c>
      <c r="BS196">
        <v>0.78</v>
      </c>
      <c r="BT196">
        <v>0.73</v>
      </c>
      <c r="BU196">
        <v>0.69</v>
      </c>
      <c r="BV196">
        <v>0.62</v>
      </c>
      <c r="BW196">
        <v>0.61</v>
      </c>
      <c r="BX196">
        <v>3.66</v>
      </c>
      <c r="BY196">
        <v>3.74</v>
      </c>
      <c r="BZ196">
        <v>3.66</v>
      </c>
      <c r="CA196">
        <v>3.49</v>
      </c>
      <c r="CB196">
        <v>3.49</v>
      </c>
      <c r="CC196">
        <v>3.29</v>
      </c>
      <c r="CD196">
        <v>0</v>
      </c>
      <c r="CE196">
        <v>0</v>
      </c>
      <c r="CF196">
        <v>0</v>
      </c>
      <c r="CG196">
        <v>1.2999999999999999E-2</v>
      </c>
      <c r="CH196">
        <v>0</v>
      </c>
      <c r="CI196">
        <v>0.01</v>
      </c>
      <c r="CJ196">
        <v>0.05</v>
      </c>
      <c r="CK196">
        <v>0.06</v>
      </c>
      <c r="CL196">
        <v>0.06</v>
      </c>
      <c r="CM196">
        <v>0.06</v>
      </c>
      <c r="CN196">
        <v>0.05</v>
      </c>
      <c r="CO196">
        <v>0.06</v>
      </c>
      <c r="CP196">
        <v>0.06</v>
      </c>
      <c r="CQ196">
        <v>0.04</v>
      </c>
      <c r="CR196">
        <v>0.12</v>
      </c>
      <c r="CS196">
        <v>0.13</v>
      </c>
      <c r="CT196">
        <v>0.14000000000000001</v>
      </c>
      <c r="CU196">
        <v>0.13</v>
      </c>
      <c r="CV196">
        <v>3.69</v>
      </c>
      <c r="CW196">
        <v>3.7</v>
      </c>
      <c r="CX196">
        <v>3.67</v>
      </c>
      <c r="CY196">
        <v>3.66</v>
      </c>
      <c r="CZ196">
        <v>3.66</v>
      </c>
      <c r="DA196">
        <v>3.51</v>
      </c>
      <c r="DB196">
        <v>3.33</v>
      </c>
      <c r="DC196">
        <v>3.32</v>
      </c>
      <c r="DD196">
        <v>3.38</v>
      </c>
      <c r="DE196">
        <v>0.18</v>
      </c>
      <c r="DF196">
        <v>0.19</v>
      </c>
      <c r="DG196">
        <v>0.19</v>
      </c>
      <c r="DH196">
        <v>0.17</v>
      </c>
      <c r="DI196">
        <v>0.26</v>
      </c>
      <c r="DJ196">
        <v>0.21</v>
      </c>
      <c r="DK196">
        <v>0.25</v>
      </c>
      <c r="DL196">
        <v>0.19</v>
      </c>
      <c r="DM196">
        <v>0.17</v>
      </c>
      <c r="DN196">
        <v>0</v>
      </c>
      <c r="DO196">
        <v>0.01</v>
      </c>
      <c r="DP196">
        <v>0.03</v>
      </c>
      <c r="DQ196">
        <v>0</v>
      </c>
      <c r="DR196">
        <v>0</v>
      </c>
      <c r="DS196">
        <v>0.01</v>
      </c>
      <c r="DT196">
        <v>0.01</v>
      </c>
      <c r="DU196">
        <v>0</v>
      </c>
      <c r="DV196">
        <v>0</v>
      </c>
      <c r="DW196">
        <v>0.75</v>
      </c>
      <c r="DX196">
        <v>0.74</v>
      </c>
      <c r="DY196">
        <v>0.71</v>
      </c>
      <c r="DZ196">
        <v>0.75</v>
      </c>
      <c r="EA196">
        <v>0.7</v>
      </c>
      <c r="EB196">
        <v>0.65</v>
      </c>
      <c r="EC196">
        <v>0.56000000000000005</v>
      </c>
      <c r="ED196">
        <v>0.6</v>
      </c>
      <c r="EE196">
        <v>0.64</v>
      </c>
      <c r="EF196">
        <v>0.47</v>
      </c>
      <c r="EG196">
        <v>0.04</v>
      </c>
      <c r="EH196">
        <v>0.04</v>
      </c>
      <c r="EI196">
        <v>0.05</v>
      </c>
      <c r="EJ196">
        <v>0.03</v>
      </c>
      <c r="EK196">
        <v>0.05</v>
      </c>
      <c r="EL196">
        <v>0.04</v>
      </c>
      <c r="EM196">
        <v>0</v>
      </c>
      <c r="EN196">
        <v>0.04</v>
      </c>
      <c r="EO196">
        <v>0.32</v>
      </c>
      <c r="EP196">
        <v>0.08</v>
      </c>
      <c r="EQ196">
        <v>0.104</v>
      </c>
      <c r="ER196">
        <v>0.16</v>
      </c>
      <c r="ES196">
        <v>0.104</v>
      </c>
      <c r="ET196">
        <v>0.13</v>
      </c>
      <c r="EU196">
        <v>0.1</v>
      </c>
      <c r="EV196">
        <v>0.06</v>
      </c>
      <c r="EW196">
        <v>0.14000000000000001</v>
      </c>
      <c r="EX196">
        <v>5.1999999999999998E-2</v>
      </c>
      <c r="EY196">
        <v>0.36</v>
      </c>
      <c r="EZ196">
        <v>0.31</v>
      </c>
      <c r="FA196">
        <v>0.26</v>
      </c>
      <c r="FB196">
        <v>0.26</v>
      </c>
      <c r="FC196">
        <v>0.25</v>
      </c>
      <c r="FD196">
        <v>0.3</v>
      </c>
      <c r="FE196">
        <v>0.31</v>
      </c>
      <c r="FF196">
        <v>0.36</v>
      </c>
      <c r="FG196">
        <v>0.16</v>
      </c>
      <c r="FH196">
        <v>0.51</v>
      </c>
      <c r="FI196">
        <v>0.53</v>
      </c>
      <c r="FJ196">
        <v>0.49</v>
      </c>
      <c r="FK196">
        <v>0.6</v>
      </c>
      <c r="FL196">
        <v>0.56000000000000005</v>
      </c>
      <c r="FM196">
        <v>0.53</v>
      </c>
      <c r="FN196">
        <v>0.62</v>
      </c>
      <c r="FO196">
        <v>0.45</v>
      </c>
      <c r="FP196">
        <v>0</v>
      </c>
      <c r="FQ196">
        <v>0.01</v>
      </c>
      <c r="FR196">
        <v>0.01</v>
      </c>
      <c r="FS196">
        <v>0.04</v>
      </c>
      <c r="FT196">
        <v>0.01</v>
      </c>
      <c r="FU196">
        <v>0.01</v>
      </c>
      <c r="FV196">
        <v>0.03</v>
      </c>
      <c r="FW196">
        <v>0</v>
      </c>
      <c r="FX196">
        <v>0</v>
      </c>
      <c r="FY196">
        <v>1.9</v>
      </c>
      <c r="FZ196">
        <v>3.36</v>
      </c>
      <c r="GA196">
        <v>3.36</v>
      </c>
      <c r="GB196">
        <v>3.24</v>
      </c>
      <c r="GC196">
        <v>3.45</v>
      </c>
      <c r="GD196">
        <v>3.33</v>
      </c>
      <c r="GE196">
        <v>3.36</v>
      </c>
      <c r="GF196">
        <v>3.56</v>
      </c>
      <c r="GG196">
        <v>3.23</v>
      </c>
      <c r="GH196">
        <v>7.84</v>
      </c>
      <c r="GI196">
        <v>0.01</v>
      </c>
      <c r="GJ196">
        <v>0</v>
      </c>
      <c r="GK196">
        <v>3.9E-2</v>
      </c>
      <c r="GL196">
        <v>0.04</v>
      </c>
      <c r="GM196">
        <v>0.12</v>
      </c>
      <c r="GN196">
        <v>0.04</v>
      </c>
      <c r="GO196">
        <v>0.09</v>
      </c>
      <c r="GP196">
        <v>0.16</v>
      </c>
      <c r="GQ196">
        <v>0.16</v>
      </c>
      <c r="GR196">
        <v>0.32</v>
      </c>
      <c r="GS196">
        <v>0.03</v>
      </c>
      <c r="GT196">
        <v>0.64</v>
      </c>
      <c r="GU196">
        <v>0.49</v>
      </c>
      <c r="GV196">
        <v>0.28999999999999998</v>
      </c>
      <c r="GW196">
        <v>0.09</v>
      </c>
      <c r="GX196">
        <v>0.23400000000000001</v>
      </c>
      <c r="GY196">
        <v>0.22</v>
      </c>
      <c r="GZ196">
        <v>5.1999999999999998E-2</v>
      </c>
      <c r="HA196">
        <v>6.5000000000000002E-2</v>
      </c>
      <c r="HB196">
        <v>0.21</v>
      </c>
      <c r="HC196">
        <v>0.16</v>
      </c>
      <c r="HD196">
        <v>0.14000000000000001</v>
      </c>
      <c r="HE196">
        <v>0.26</v>
      </c>
      <c r="HF196">
        <v>0.06</v>
      </c>
      <c r="HG196">
        <v>0.06</v>
      </c>
      <c r="HH196">
        <v>0.03</v>
      </c>
      <c r="HI196">
        <v>0.01</v>
      </c>
      <c r="HJ196">
        <v>0.03</v>
      </c>
      <c r="HK196">
        <v>0.01</v>
      </c>
      <c r="HL196">
        <v>0.03</v>
      </c>
      <c r="HM196">
        <v>0.06</v>
      </c>
      <c r="HN196">
        <v>0</v>
      </c>
      <c r="HO196">
        <v>0.38</v>
      </c>
      <c r="HP196">
        <v>0.34</v>
      </c>
      <c r="HQ196">
        <v>0.36</v>
      </c>
      <c r="HR196">
        <v>0.38</v>
      </c>
      <c r="HS196">
        <v>0.42</v>
      </c>
      <c r="HT196">
        <v>0.38</v>
      </c>
      <c r="HU196">
        <v>0.4</v>
      </c>
      <c r="HV196">
        <v>0.4</v>
      </c>
      <c r="HW196">
        <v>0.4</v>
      </c>
      <c r="HX196">
        <v>0.35</v>
      </c>
      <c r="HY196">
        <v>0.34</v>
      </c>
      <c r="HZ196">
        <v>0.48</v>
      </c>
      <c r="IA196">
        <v>0.16</v>
      </c>
      <c r="IB196">
        <v>0.18</v>
      </c>
      <c r="IC196">
        <v>0.17</v>
      </c>
      <c r="ID196">
        <v>0.19</v>
      </c>
      <c r="IE196">
        <v>0.12</v>
      </c>
      <c r="IF196">
        <v>7.8E-2</v>
      </c>
      <c r="IG196">
        <v>2.5999999999999999E-2</v>
      </c>
      <c r="IH196">
        <v>0.03</v>
      </c>
      <c r="II196">
        <v>0.03</v>
      </c>
      <c r="IJ196">
        <v>0.03</v>
      </c>
      <c r="IK196">
        <v>2.5999999999999999E-2</v>
      </c>
      <c r="IL196">
        <v>3.9E-2</v>
      </c>
      <c r="IM196">
        <v>0.03</v>
      </c>
      <c r="IN196">
        <v>0.03</v>
      </c>
      <c r="IO196">
        <v>0.03</v>
      </c>
      <c r="IP196">
        <v>0.03</v>
      </c>
      <c r="IQ196">
        <v>0.04</v>
      </c>
      <c r="IR196">
        <v>0.03</v>
      </c>
      <c r="IS196">
        <v>0.01</v>
      </c>
      <c r="IT196">
        <v>0.71</v>
      </c>
      <c r="IU196">
        <v>0.57999999999999996</v>
      </c>
      <c r="IV196">
        <v>0.03</v>
      </c>
      <c r="IW196">
        <v>0.32</v>
      </c>
      <c r="IX196">
        <v>0.39</v>
      </c>
      <c r="IY196">
        <v>0.16</v>
      </c>
      <c r="IZ196">
        <v>0.22</v>
      </c>
      <c r="JA196">
        <v>0.28999999999999998</v>
      </c>
      <c r="JB196">
        <v>0.35</v>
      </c>
      <c r="JC196">
        <v>0.3</v>
      </c>
      <c r="JD196">
        <v>0.04</v>
      </c>
      <c r="JE196">
        <v>0.08</v>
      </c>
      <c r="JF196">
        <v>0.3</v>
      </c>
      <c r="JG196">
        <v>0.16</v>
      </c>
      <c r="JH196">
        <v>0.3</v>
      </c>
      <c r="JI196">
        <v>0.09</v>
      </c>
      <c r="JJ196">
        <v>0.1</v>
      </c>
      <c r="JK196">
        <v>0.38</v>
      </c>
      <c r="JL196">
        <v>0.17</v>
      </c>
      <c r="JM196">
        <v>0</v>
      </c>
      <c r="JN196">
        <v>0</v>
      </c>
      <c r="JO196">
        <v>0.01</v>
      </c>
      <c r="JP196">
        <v>0.01</v>
      </c>
      <c r="JQ196">
        <v>0</v>
      </c>
      <c r="JR196">
        <v>2.88</v>
      </c>
      <c r="JS196">
        <v>1.51</v>
      </c>
      <c r="JT196">
        <v>1.7</v>
      </c>
      <c r="JU196">
        <v>3.04</v>
      </c>
      <c r="JV196">
        <v>2.17</v>
      </c>
    </row>
    <row r="197" spans="1:282" x14ac:dyDescent="0.25">
      <c r="A197">
        <v>609769</v>
      </c>
      <c r="B197" t="s">
        <v>124</v>
      </c>
      <c r="C197" t="s">
        <v>2346</v>
      </c>
      <c r="D197" t="s">
        <v>4222</v>
      </c>
      <c r="E197" t="s">
        <v>4223</v>
      </c>
      <c r="F197" t="s">
        <v>739</v>
      </c>
      <c r="G197" t="s">
        <v>740</v>
      </c>
      <c r="H197" t="s">
        <v>741</v>
      </c>
      <c r="I197" t="s">
        <v>4224</v>
      </c>
      <c r="J197" t="s">
        <v>4225</v>
      </c>
      <c r="K197" t="s">
        <v>4226</v>
      </c>
      <c r="L197" t="s">
        <v>546</v>
      </c>
      <c r="M197" t="s">
        <v>4131</v>
      </c>
      <c r="N197" t="s">
        <v>4132</v>
      </c>
      <c r="O197" t="s">
        <v>535</v>
      </c>
      <c r="P197">
        <v>113</v>
      </c>
      <c r="Q197" t="s">
        <v>537</v>
      </c>
      <c r="R197" t="s">
        <v>536</v>
      </c>
      <c r="S197" t="s">
        <v>536</v>
      </c>
      <c r="T197">
        <v>40</v>
      </c>
      <c r="U197">
        <v>1950</v>
      </c>
      <c r="V197" t="s">
        <v>651</v>
      </c>
      <c r="W197">
        <v>62</v>
      </c>
      <c r="X197">
        <v>118</v>
      </c>
      <c r="Y197">
        <v>53</v>
      </c>
      <c r="Z197" s="5" t="s">
        <v>660</v>
      </c>
      <c r="AA197" t="s">
        <v>535</v>
      </c>
      <c r="AB197" t="s">
        <v>534</v>
      </c>
      <c r="AC197" t="s">
        <v>534</v>
      </c>
      <c r="AD197" t="s">
        <v>534</v>
      </c>
      <c r="AE197">
        <v>99</v>
      </c>
      <c r="AF197">
        <v>92.1</v>
      </c>
      <c r="AG197">
        <v>84.8</v>
      </c>
      <c r="AH197">
        <v>5.3</v>
      </c>
      <c r="AI197" t="s">
        <v>3410</v>
      </c>
      <c r="AJ197">
        <v>55</v>
      </c>
      <c r="AK197">
        <v>6</v>
      </c>
      <c r="AL197">
        <v>24</v>
      </c>
      <c r="AM197">
        <v>1</v>
      </c>
      <c r="AN197">
        <v>24</v>
      </c>
      <c r="AO197">
        <v>1</v>
      </c>
      <c r="AQ197">
        <v>1</v>
      </c>
      <c r="AS197">
        <v>55</v>
      </c>
      <c r="AT197">
        <v>0</v>
      </c>
      <c r="AU197">
        <v>0</v>
      </c>
      <c r="AV197">
        <v>0.02</v>
      </c>
      <c r="AW197">
        <v>0</v>
      </c>
      <c r="AX197">
        <v>0.02</v>
      </c>
      <c r="AY197">
        <v>0.02</v>
      </c>
      <c r="AZ197">
        <v>0.02</v>
      </c>
      <c r="BA197">
        <v>0</v>
      </c>
      <c r="BB197">
        <v>0.02</v>
      </c>
      <c r="BC197">
        <v>0.02</v>
      </c>
      <c r="BD197">
        <v>0.04</v>
      </c>
      <c r="BE197">
        <v>0.09</v>
      </c>
      <c r="BF197">
        <v>0.11</v>
      </c>
      <c r="BG197">
        <v>0.05</v>
      </c>
      <c r="BH197">
        <v>0.15</v>
      </c>
      <c r="BI197">
        <v>0.11</v>
      </c>
      <c r="BJ197">
        <v>0.2</v>
      </c>
      <c r="BK197">
        <v>0.25</v>
      </c>
      <c r="BL197">
        <v>0.04</v>
      </c>
      <c r="BM197">
        <v>0.04</v>
      </c>
      <c r="BN197">
        <v>0.04</v>
      </c>
      <c r="BO197">
        <v>0.04</v>
      </c>
      <c r="BP197">
        <v>0.04</v>
      </c>
      <c r="BQ197">
        <v>0.05</v>
      </c>
      <c r="BR197">
        <v>0.84</v>
      </c>
      <c r="BS197">
        <v>0.91</v>
      </c>
      <c r="BT197">
        <v>0.78</v>
      </c>
      <c r="BU197">
        <v>0.84</v>
      </c>
      <c r="BV197">
        <v>0.71</v>
      </c>
      <c r="BW197">
        <v>0.57999999999999996</v>
      </c>
      <c r="BX197">
        <v>3.85</v>
      </c>
      <c r="BY197">
        <v>3.94</v>
      </c>
      <c r="BZ197">
        <v>3.75</v>
      </c>
      <c r="CA197">
        <v>3.85</v>
      </c>
      <c r="CB197">
        <v>3.66</v>
      </c>
      <c r="CC197">
        <v>3.48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0.04</v>
      </c>
      <c r="CL197">
        <v>0.02</v>
      </c>
      <c r="CM197">
        <v>0</v>
      </c>
      <c r="CN197">
        <v>0</v>
      </c>
      <c r="CO197">
        <v>0.02</v>
      </c>
      <c r="CP197">
        <v>0.04</v>
      </c>
      <c r="CQ197">
        <v>0</v>
      </c>
      <c r="CR197">
        <v>0.04</v>
      </c>
      <c r="CS197">
        <v>0.05</v>
      </c>
      <c r="CT197">
        <v>0.02</v>
      </c>
      <c r="CU197">
        <v>0.02</v>
      </c>
      <c r="CV197">
        <v>3.89</v>
      </c>
      <c r="CW197">
        <v>3.85</v>
      </c>
      <c r="CX197">
        <v>3.85</v>
      </c>
      <c r="CY197">
        <v>3.81</v>
      </c>
      <c r="CZ197">
        <v>3.77</v>
      </c>
      <c r="DA197">
        <v>3.68</v>
      </c>
      <c r="DB197">
        <v>3.62</v>
      </c>
      <c r="DC197">
        <v>3.55</v>
      </c>
      <c r="DD197">
        <v>3.63</v>
      </c>
      <c r="DE197">
        <v>0.11</v>
      </c>
      <c r="DF197">
        <v>0.15</v>
      </c>
      <c r="DG197">
        <v>0.11</v>
      </c>
      <c r="DH197">
        <v>0.11</v>
      </c>
      <c r="DI197">
        <v>0.22</v>
      </c>
      <c r="DJ197">
        <v>0.24</v>
      </c>
      <c r="DK197">
        <v>0.25</v>
      </c>
      <c r="DL197">
        <v>0.28999999999999998</v>
      </c>
      <c r="DM197">
        <v>0.25</v>
      </c>
      <c r="DN197">
        <v>0.04</v>
      </c>
      <c r="DO197">
        <v>0.04</v>
      </c>
      <c r="DP197">
        <v>0.04</v>
      </c>
      <c r="DQ197">
        <v>0.04</v>
      </c>
      <c r="DR197">
        <v>0.04</v>
      </c>
      <c r="DS197">
        <v>0.04</v>
      </c>
      <c r="DT197">
        <v>0.04</v>
      </c>
      <c r="DU197">
        <v>0.04</v>
      </c>
      <c r="DV197">
        <v>0.05</v>
      </c>
      <c r="DW197">
        <v>0.85</v>
      </c>
      <c r="DX197">
        <v>0.82</v>
      </c>
      <c r="DY197">
        <v>0.84</v>
      </c>
      <c r="DZ197">
        <v>0.82</v>
      </c>
      <c r="EA197">
        <v>0.75</v>
      </c>
      <c r="EB197">
        <v>0.69</v>
      </c>
      <c r="EC197">
        <v>0.65</v>
      </c>
      <c r="ED197">
        <v>0.62</v>
      </c>
      <c r="EE197">
        <v>0.65</v>
      </c>
      <c r="EF197">
        <v>0.56000000000000005</v>
      </c>
      <c r="EG197">
        <v>0</v>
      </c>
      <c r="EH197">
        <v>0</v>
      </c>
      <c r="EI197">
        <v>0.04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0.18</v>
      </c>
      <c r="EP197">
        <v>0.05</v>
      </c>
      <c r="EQ197">
        <v>0</v>
      </c>
      <c r="ER197">
        <v>0.02</v>
      </c>
      <c r="ES197">
        <v>0</v>
      </c>
      <c r="ET197">
        <v>0</v>
      </c>
      <c r="EU197">
        <v>0</v>
      </c>
      <c r="EV197">
        <v>0.02</v>
      </c>
      <c r="EW197">
        <v>0</v>
      </c>
      <c r="EX197">
        <v>0.109</v>
      </c>
      <c r="EY197">
        <v>0.13</v>
      </c>
      <c r="EZ197">
        <v>0.11</v>
      </c>
      <c r="FA197">
        <v>0.13</v>
      </c>
      <c r="FB197">
        <v>0.13</v>
      </c>
      <c r="FC197">
        <v>0.38</v>
      </c>
      <c r="FD197">
        <v>0.24</v>
      </c>
      <c r="FE197">
        <v>0.24</v>
      </c>
      <c r="FF197">
        <v>0.25</v>
      </c>
      <c r="FG197">
        <v>0.11</v>
      </c>
      <c r="FH197">
        <v>0.8</v>
      </c>
      <c r="FI197">
        <v>0.85</v>
      </c>
      <c r="FJ197">
        <v>0.76</v>
      </c>
      <c r="FK197">
        <v>0.84</v>
      </c>
      <c r="FL197">
        <v>0.57999999999999996</v>
      </c>
      <c r="FM197">
        <v>0.71</v>
      </c>
      <c r="FN197">
        <v>0.71</v>
      </c>
      <c r="FO197">
        <v>0.69</v>
      </c>
      <c r="FP197">
        <v>0.04</v>
      </c>
      <c r="FQ197">
        <v>0.02</v>
      </c>
      <c r="FR197">
        <v>0.04</v>
      </c>
      <c r="FS197">
        <v>0.05</v>
      </c>
      <c r="FT197">
        <v>0.04</v>
      </c>
      <c r="FU197">
        <v>0.04</v>
      </c>
      <c r="FV197">
        <v>0.05</v>
      </c>
      <c r="FW197">
        <v>0.04</v>
      </c>
      <c r="FX197">
        <v>0.05</v>
      </c>
      <c r="FY197">
        <v>1.75</v>
      </c>
      <c r="FZ197">
        <v>3.76</v>
      </c>
      <c r="GA197">
        <v>3.89</v>
      </c>
      <c r="GB197">
        <v>3.71</v>
      </c>
      <c r="GC197">
        <v>3.87</v>
      </c>
      <c r="GD197">
        <v>3.6</v>
      </c>
      <c r="GE197">
        <v>3.75</v>
      </c>
      <c r="GF197">
        <v>3.72</v>
      </c>
      <c r="GG197">
        <v>3.73</v>
      </c>
      <c r="GH197">
        <v>9.48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0.02</v>
      </c>
      <c r="GO197">
        <v>0.02</v>
      </c>
      <c r="GP197">
        <v>0.13</v>
      </c>
      <c r="GQ197">
        <v>0.11</v>
      </c>
      <c r="GR197">
        <v>0.67</v>
      </c>
      <c r="GS197">
        <v>0.05</v>
      </c>
      <c r="GT197">
        <v>0.31</v>
      </c>
      <c r="GU197">
        <v>0.27</v>
      </c>
      <c r="GV197">
        <v>0.28999999999999998</v>
      </c>
      <c r="GW197">
        <v>0.27</v>
      </c>
      <c r="GX197">
        <v>0.255</v>
      </c>
      <c r="GY197">
        <v>0.2</v>
      </c>
      <c r="GZ197">
        <v>9.0999999999999998E-2</v>
      </c>
      <c r="HA197">
        <v>0.109</v>
      </c>
      <c r="HB197">
        <v>0.16</v>
      </c>
      <c r="HC197">
        <v>0.25</v>
      </c>
      <c r="HD197">
        <v>0.28999999999999998</v>
      </c>
      <c r="HE197">
        <v>0.28999999999999998</v>
      </c>
      <c r="HF197">
        <v>7.0000000000000007E-2</v>
      </c>
      <c r="HG197">
        <v>7.0000000000000007E-2</v>
      </c>
      <c r="HH197">
        <v>0.05</v>
      </c>
      <c r="HI197">
        <v>0</v>
      </c>
      <c r="HJ197">
        <v>0</v>
      </c>
      <c r="HK197">
        <v>0</v>
      </c>
      <c r="HL197">
        <v>0.02</v>
      </c>
      <c r="HM197">
        <v>0.02</v>
      </c>
      <c r="HN197">
        <v>0</v>
      </c>
      <c r="HO197">
        <v>0.2</v>
      </c>
      <c r="HP197">
        <v>0.24</v>
      </c>
      <c r="HQ197">
        <v>0.24</v>
      </c>
      <c r="HR197">
        <v>0.28999999999999998</v>
      </c>
      <c r="HS197">
        <v>0.22</v>
      </c>
      <c r="HT197">
        <v>0.28999999999999998</v>
      </c>
      <c r="HU197">
        <v>0.64</v>
      </c>
      <c r="HV197">
        <v>0.55000000000000004</v>
      </c>
      <c r="HW197">
        <v>0.65</v>
      </c>
      <c r="HX197">
        <v>0.56000000000000005</v>
      </c>
      <c r="HY197">
        <v>0.62</v>
      </c>
      <c r="HZ197">
        <v>0.6</v>
      </c>
      <c r="IA197">
        <v>0.04</v>
      </c>
      <c r="IB197">
        <v>0.09</v>
      </c>
      <c r="IC197">
        <v>0.02</v>
      </c>
      <c r="ID197">
        <v>0.04</v>
      </c>
      <c r="IE197">
        <v>0.02</v>
      </c>
      <c r="IF197">
        <v>0</v>
      </c>
      <c r="IG197">
        <v>5.5E-2</v>
      </c>
      <c r="IH197">
        <v>0.05</v>
      </c>
      <c r="II197">
        <v>0.05</v>
      </c>
      <c r="IJ197">
        <v>0.05</v>
      </c>
      <c r="IK197">
        <v>7.2999999999999995E-2</v>
      </c>
      <c r="IL197">
        <v>5.5E-2</v>
      </c>
      <c r="IM197">
        <v>7.0000000000000007E-2</v>
      </c>
      <c r="IN197">
        <v>7.0000000000000007E-2</v>
      </c>
      <c r="IO197">
        <v>0.04</v>
      </c>
      <c r="IP197">
        <v>0.04</v>
      </c>
      <c r="IQ197">
        <v>0.05</v>
      </c>
      <c r="IR197">
        <v>0.05</v>
      </c>
      <c r="IS197">
        <v>0.02</v>
      </c>
      <c r="IT197">
        <v>0.45</v>
      </c>
      <c r="IU197">
        <v>0.28999999999999998</v>
      </c>
      <c r="IV197">
        <v>0</v>
      </c>
      <c r="IW197">
        <v>7.0000000000000007E-2</v>
      </c>
      <c r="IX197">
        <v>0.24</v>
      </c>
      <c r="IY197">
        <v>0.25</v>
      </c>
      <c r="IZ197">
        <v>0.35</v>
      </c>
      <c r="JA197">
        <v>0.15</v>
      </c>
      <c r="JB197">
        <v>0.33</v>
      </c>
      <c r="JC197">
        <v>0.44</v>
      </c>
      <c r="JD197">
        <v>0.15</v>
      </c>
      <c r="JE197">
        <v>0.16</v>
      </c>
      <c r="JF197">
        <v>0.44</v>
      </c>
      <c r="JG197">
        <v>0.42</v>
      </c>
      <c r="JH197">
        <v>0.28999999999999998</v>
      </c>
      <c r="JI197">
        <v>0.13</v>
      </c>
      <c r="JJ197">
        <v>0.15</v>
      </c>
      <c r="JK197">
        <v>0.36</v>
      </c>
      <c r="JL197">
        <v>0.15</v>
      </c>
      <c r="JM197">
        <v>0.02</v>
      </c>
      <c r="JN197">
        <v>0.02</v>
      </c>
      <c r="JO197">
        <v>0.05</v>
      </c>
      <c r="JP197">
        <v>0.05</v>
      </c>
      <c r="JQ197">
        <v>0.04</v>
      </c>
      <c r="JR197">
        <v>3.02</v>
      </c>
      <c r="JS197">
        <v>1.94</v>
      </c>
      <c r="JT197">
        <v>2.17</v>
      </c>
      <c r="JU197">
        <v>3.23</v>
      </c>
      <c r="JV197">
        <v>2.66</v>
      </c>
    </row>
    <row r="198" spans="1:282" x14ac:dyDescent="0.25">
      <c r="A198">
        <v>609772</v>
      </c>
      <c r="B198" t="s">
        <v>11</v>
      </c>
      <c r="C198" t="s">
        <v>2347</v>
      </c>
      <c r="D198" t="s">
        <v>4227</v>
      </c>
      <c r="E198" t="s">
        <v>4228</v>
      </c>
      <c r="F198" t="s">
        <v>742</v>
      </c>
      <c r="G198" t="s">
        <v>743</v>
      </c>
      <c r="H198" t="s">
        <v>4229</v>
      </c>
      <c r="I198" t="s">
        <v>4230</v>
      </c>
      <c r="J198" t="s">
        <v>4231</v>
      </c>
      <c r="K198" t="s">
        <v>4232</v>
      </c>
      <c r="L198" t="s">
        <v>546</v>
      </c>
      <c r="M198" t="s">
        <v>3399</v>
      </c>
      <c r="N198" t="s">
        <v>3908</v>
      </c>
      <c r="O198" t="s">
        <v>524</v>
      </c>
      <c r="P198">
        <v>892</v>
      </c>
      <c r="Q198" t="s">
        <v>566</v>
      </c>
      <c r="R198" t="s">
        <v>574</v>
      </c>
      <c r="S198" t="s">
        <v>574</v>
      </c>
      <c r="T198">
        <v>47</v>
      </c>
      <c r="U198">
        <v>2020</v>
      </c>
      <c r="V198" t="s">
        <v>651</v>
      </c>
      <c r="W198">
        <v>732</v>
      </c>
      <c r="X198">
        <v>892</v>
      </c>
      <c r="Y198">
        <v>82</v>
      </c>
      <c r="Z198" s="5" t="s">
        <v>575</v>
      </c>
      <c r="AA198" t="s">
        <v>524</v>
      </c>
      <c r="AB198" t="s">
        <v>564</v>
      </c>
      <c r="AC198" t="s">
        <v>533</v>
      </c>
      <c r="AD198" t="s">
        <v>564</v>
      </c>
      <c r="AE198">
        <v>59</v>
      </c>
      <c r="AF198">
        <v>68</v>
      </c>
      <c r="AG198">
        <v>54.5</v>
      </c>
      <c r="AH198">
        <v>99</v>
      </c>
      <c r="AI198" t="s">
        <v>3400</v>
      </c>
      <c r="AJ198">
        <v>422</v>
      </c>
      <c r="AK198">
        <v>15</v>
      </c>
      <c r="AL198">
        <v>6</v>
      </c>
      <c r="AN198">
        <v>387</v>
      </c>
      <c r="AO198">
        <v>2</v>
      </c>
      <c r="AQ198">
        <v>6</v>
      </c>
      <c r="AR198">
        <v>13</v>
      </c>
      <c r="AS198">
        <v>422</v>
      </c>
      <c r="AT198">
        <v>0.01</v>
      </c>
      <c r="AU198">
        <v>0.01</v>
      </c>
      <c r="AV198">
        <v>0.02</v>
      </c>
      <c r="AW198">
        <v>0.01</v>
      </c>
      <c r="AX198">
        <v>0.03</v>
      </c>
      <c r="AY198">
        <v>0.05</v>
      </c>
      <c r="AZ198">
        <v>0.01</v>
      </c>
      <c r="BA198">
        <v>1.4E-2</v>
      </c>
      <c r="BB198">
        <v>0.05</v>
      </c>
      <c r="BC198">
        <v>0.05</v>
      </c>
      <c r="BD198">
        <v>7.0000000000000007E-2</v>
      </c>
      <c r="BE198">
        <v>0.15</v>
      </c>
      <c r="BF198">
        <v>0.26</v>
      </c>
      <c r="BG198">
        <v>0.22</v>
      </c>
      <c r="BH198">
        <v>0.28999999999999998</v>
      </c>
      <c r="BI198">
        <v>0.21</v>
      </c>
      <c r="BJ198">
        <v>0.35</v>
      </c>
      <c r="BK198">
        <v>0.33</v>
      </c>
      <c r="BL198">
        <v>0.02</v>
      </c>
      <c r="BM198">
        <v>0.02</v>
      </c>
      <c r="BN198">
        <v>0.03</v>
      </c>
      <c r="BO198">
        <v>0.01</v>
      </c>
      <c r="BP198">
        <v>0.02</v>
      </c>
      <c r="BQ198">
        <v>0.03</v>
      </c>
      <c r="BR198">
        <v>0.69</v>
      </c>
      <c r="BS198">
        <v>0.73</v>
      </c>
      <c r="BT198">
        <v>0.61</v>
      </c>
      <c r="BU198">
        <v>0.71</v>
      </c>
      <c r="BV198">
        <v>0.53</v>
      </c>
      <c r="BW198">
        <v>0.44</v>
      </c>
      <c r="BX198">
        <v>3.67</v>
      </c>
      <c r="BY198">
        <v>3.71</v>
      </c>
      <c r="BZ198">
        <v>3.54</v>
      </c>
      <c r="CA198">
        <v>3.64</v>
      </c>
      <c r="CB198">
        <v>3.4</v>
      </c>
      <c r="CC198">
        <v>3.19</v>
      </c>
      <c r="CD198">
        <v>2E-3</v>
      </c>
      <c r="CE198">
        <v>7.0000000000000001E-3</v>
      </c>
      <c r="CF198">
        <v>7.0000000000000001E-3</v>
      </c>
      <c r="CG198">
        <v>8.9999999999999993E-3</v>
      </c>
      <c r="CH198">
        <v>2E-3</v>
      </c>
      <c r="CI198">
        <v>0.01</v>
      </c>
      <c r="CJ198">
        <v>0.02</v>
      </c>
      <c r="CK198">
        <v>7.0000000000000007E-2</v>
      </c>
      <c r="CL198">
        <v>0.03</v>
      </c>
      <c r="CM198">
        <v>0.01</v>
      </c>
      <c r="CN198">
        <v>0</v>
      </c>
      <c r="CO198">
        <v>0.02</v>
      </c>
      <c r="CP198">
        <v>0.02</v>
      </c>
      <c r="CQ198">
        <v>0.01</v>
      </c>
      <c r="CR198">
        <v>0.03</v>
      </c>
      <c r="CS198">
        <v>0.04</v>
      </c>
      <c r="CT198">
        <v>7.0000000000000007E-2</v>
      </c>
      <c r="CU198">
        <v>0.06</v>
      </c>
      <c r="CV198">
        <v>3.88</v>
      </c>
      <c r="CW198">
        <v>3.85</v>
      </c>
      <c r="CX198">
        <v>3.81</v>
      </c>
      <c r="CY198">
        <v>3.81</v>
      </c>
      <c r="CZ198">
        <v>3.82</v>
      </c>
      <c r="DA198">
        <v>3.73</v>
      </c>
      <c r="DB198">
        <v>3.63</v>
      </c>
      <c r="DC198">
        <v>3.43</v>
      </c>
      <c r="DD198">
        <v>3.63</v>
      </c>
      <c r="DE198">
        <v>0.1</v>
      </c>
      <c r="DF198">
        <v>0.12</v>
      </c>
      <c r="DG198">
        <v>0.13</v>
      </c>
      <c r="DH198">
        <v>0.12</v>
      </c>
      <c r="DI198">
        <v>0.14000000000000001</v>
      </c>
      <c r="DJ198">
        <v>0.19</v>
      </c>
      <c r="DK198">
        <v>0.21</v>
      </c>
      <c r="DL198">
        <v>0.23</v>
      </c>
      <c r="DM198">
        <v>0.16</v>
      </c>
      <c r="DN198">
        <v>0.01</v>
      </c>
      <c r="DO198">
        <v>0.01</v>
      </c>
      <c r="DP198">
        <v>0.01</v>
      </c>
      <c r="DQ198">
        <v>0.01</v>
      </c>
      <c r="DR198">
        <v>0.01</v>
      </c>
      <c r="DS198">
        <v>0.02</v>
      </c>
      <c r="DT198">
        <v>0.01</v>
      </c>
      <c r="DU198">
        <v>0.02</v>
      </c>
      <c r="DV198">
        <v>0.02</v>
      </c>
      <c r="DW198">
        <v>0.88</v>
      </c>
      <c r="DX198">
        <v>0.86</v>
      </c>
      <c r="DY198">
        <v>0.84</v>
      </c>
      <c r="DZ198">
        <v>0.83</v>
      </c>
      <c r="EA198">
        <v>0.83</v>
      </c>
      <c r="EB198">
        <v>0.76</v>
      </c>
      <c r="EC198">
        <v>0.71</v>
      </c>
      <c r="ED198">
        <v>0.62</v>
      </c>
      <c r="EE198">
        <v>0.73</v>
      </c>
      <c r="EF198">
        <v>0.37</v>
      </c>
      <c r="EG198">
        <v>0.01</v>
      </c>
      <c r="EH198">
        <v>0</v>
      </c>
      <c r="EI198">
        <v>0.01</v>
      </c>
      <c r="EJ198">
        <v>0</v>
      </c>
      <c r="EK198">
        <v>0.02</v>
      </c>
      <c r="EL198">
        <v>0.04</v>
      </c>
      <c r="EM198">
        <v>0.01</v>
      </c>
      <c r="EN198">
        <v>0</v>
      </c>
      <c r="EO198">
        <v>0.31</v>
      </c>
      <c r="EP198">
        <v>0.03</v>
      </c>
      <c r="EQ198">
        <v>2.4E-2</v>
      </c>
      <c r="ER198">
        <v>0.05</v>
      </c>
      <c r="ES198">
        <v>3.5999999999999997E-2</v>
      </c>
      <c r="ET198">
        <v>0.04</v>
      </c>
      <c r="EU198">
        <v>0.08</v>
      </c>
      <c r="EV198">
        <v>0.02</v>
      </c>
      <c r="EW198">
        <v>0.04</v>
      </c>
      <c r="EX198">
        <v>0.126</v>
      </c>
      <c r="EY198">
        <v>0.33</v>
      </c>
      <c r="EZ198">
        <v>0.28999999999999998</v>
      </c>
      <c r="FA198">
        <v>0.25</v>
      </c>
      <c r="FB198">
        <v>0.24</v>
      </c>
      <c r="FC198">
        <v>0.3</v>
      </c>
      <c r="FD198">
        <v>0.3</v>
      </c>
      <c r="FE198">
        <v>0.31</v>
      </c>
      <c r="FF198">
        <v>0.31</v>
      </c>
      <c r="FG198">
        <v>0.13</v>
      </c>
      <c r="FH198">
        <v>0.59</v>
      </c>
      <c r="FI198">
        <v>0.64</v>
      </c>
      <c r="FJ198">
        <v>0.65</v>
      </c>
      <c r="FK198">
        <v>0.68</v>
      </c>
      <c r="FL198">
        <v>0.59</v>
      </c>
      <c r="FM198">
        <v>0.49</v>
      </c>
      <c r="FN198">
        <v>0.63</v>
      </c>
      <c r="FO198">
        <v>0.6</v>
      </c>
      <c r="FP198">
        <v>7.0000000000000007E-2</v>
      </c>
      <c r="FQ198">
        <v>0.04</v>
      </c>
      <c r="FR198">
        <v>0.04</v>
      </c>
      <c r="FS198">
        <v>0.04</v>
      </c>
      <c r="FT198">
        <v>0.04</v>
      </c>
      <c r="FU198">
        <v>0.05</v>
      </c>
      <c r="FV198">
        <v>0.08</v>
      </c>
      <c r="FW198">
        <v>0.04</v>
      </c>
      <c r="FX198">
        <v>0.04</v>
      </c>
      <c r="FY198">
        <v>2.0099999999999998</v>
      </c>
      <c r="FZ198">
        <v>3.55</v>
      </c>
      <c r="GA198">
        <v>3.64</v>
      </c>
      <c r="GB198">
        <v>3.59</v>
      </c>
      <c r="GC198">
        <v>3.67</v>
      </c>
      <c r="GD198">
        <v>3.52</v>
      </c>
      <c r="GE198">
        <v>3.36</v>
      </c>
      <c r="GF198">
        <v>3.61</v>
      </c>
      <c r="GG198">
        <v>3.58</v>
      </c>
      <c r="GH198">
        <v>9.1999999999999993</v>
      </c>
      <c r="GI198">
        <v>0</v>
      </c>
      <c r="GJ198">
        <v>5.0000000000000001E-3</v>
      </c>
      <c r="GK198">
        <v>2E-3</v>
      </c>
      <c r="GL198">
        <v>0</v>
      </c>
      <c r="GM198">
        <v>0.01</v>
      </c>
      <c r="GN198">
        <v>0.03</v>
      </c>
      <c r="GO198">
        <v>0.04</v>
      </c>
      <c r="GP198">
        <v>0.12</v>
      </c>
      <c r="GQ198">
        <v>0.18</v>
      </c>
      <c r="GR198">
        <v>0.56999999999999995</v>
      </c>
      <c r="GS198">
        <v>0.05</v>
      </c>
      <c r="GT198">
        <v>0.41</v>
      </c>
      <c r="GU198">
        <v>0.57999999999999996</v>
      </c>
      <c r="GV198">
        <v>0.2</v>
      </c>
      <c r="GW198">
        <v>0.19</v>
      </c>
      <c r="GX198">
        <v>8.3000000000000004E-2</v>
      </c>
      <c r="GY198">
        <v>0.18</v>
      </c>
      <c r="GZ198">
        <v>0.11600000000000001</v>
      </c>
      <c r="HA198">
        <v>0.05</v>
      </c>
      <c r="HB198">
        <v>0.2</v>
      </c>
      <c r="HC198">
        <v>0.14000000000000001</v>
      </c>
      <c r="HD198">
        <v>0.08</v>
      </c>
      <c r="HE198">
        <v>0.27</v>
      </c>
      <c r="HF198">
        <v>0.14000000000000001</v>
      </c>
      <c r="HG198">
        <v>0.21</v>
      </c>
      <c r="HH198">
        <v>0.14000000000000001</v>
      </c>
      <c r="HI198">
        <v>0.01</v>
      </c>
      <c r="HJ198">
        <v>0.02</v>
      </c>
      <c r="HK198">
        <v>0.03</v>
      </c>
      <c r="HL198">
        <v>0.03</v>
      </c>
      <c r="HM198">
        <v>0.16</v>
      </c>
      <c r="HN198">
        <v>0.01</v>
      </c>
      <c r="HO198">
        <v>0.32</v>
      </c>
      <c r="HP198">
        <v>0.27</v>
      </c>
      <c r="HQ198">
        <v>0.33</v>
      </c>
      <c r="HR198">
        <v>0.38</v>
      </c>
      <c r="HS198">
        <v>0.33</v>
      </c>
      <c r="HT198">
        <v>0.3</v>
      </c>
      <c r="HU198">
        <v>0.6</v>
      </c>
      <c r="HV198">
        <v>0.43</v>
      </c>
      <c r="HW198">
        <v>0.5</v>
      </c>
      <c r="HX198">
        <v>0.48</v>
      </c>
      <c r="HY198">
        <v>0.38</v>
      </c>
      <c r="HZ198">
        <v>0.61</v>
      </c>
      <c r="IA198">
        <v>0.01</v>
      </c>
      <c r="IB198">
        <v>0.2</v>
      </c>
      <c r="IC198">
        <v>7.0000000000000007E-2</v>
      </c>
      <c r="ID198">
        <v>0.03</v>
      </c>
      <c r="IE198">
        <v>0.06</v>
      </c>
      <c r="IF198">
        <v>2.5999999999999999E-2</v>
      </c>
      <c r="IG198">
        <v>1.4E-2</v>
      </c>
      <c r="IH198">
        <v>0.03</v>
      </c>
      <c r="II198">
        <v>0.02</v>
      </c>
      <c r="IJ198">
        <v>0.01</v>
      </c>
      <c r="IK198">
        <v>2.1000000000000001E-2</v>
      </c>
      <c r="IL198">
        <v>1.4E-2</v>
      </c>
      <c r="IM198">
        <v>0.04</v>
      </c>
      <c r="IN198">
        <v>0.05</v>
      </c>
      <c r="IO198">
        <v>0.05</v>
      </c>
      <c r="IP198">
        <v>0.05</v>
      </c>
      <c r="IQ198">
        <v>0.05</v>
      </c>
      <c r="IR198">
        <v>0.04</v>
      </c>
      <c r="IS198">
        <v>0.02</v>
      </c>
      <c r="IT198">
        <v>0.43</v>
      </c>
      <c r="IU198">
        <v>0.26</v>
      </c>
      <c r="IV198">
        <v>0.02</v>
      </c>
      <c r="IW198">
        <v>0.17</v>
      </c>
      <c r="IX198">
        <v>0.23</v>
      </c>
      <c r="IY198">
        <v>0.26</v>
      </c>
      <c r="IZ198">
        <v>0.4</v>
      </c>
      <c r="JA198">
        <v>0.18</v>
      </c>
      <c r="JB198">
        <v>0.37</v>
      </c>
      <c r="JC198">
        <v>0.4</v>
      </c>
      <c r="JD198">
        <v>0.12</v>
      </c>
      <c r="JE198">
        <v>0.18</v>
      </c>
      <c r="JF198">
        <v>0.28000000000000003</v>
      </c>
      <c r="JG198">
        <v>0.23</v>
      </c>
      <c r="JH198">
        <v>0.31</v>
      </c>
      <c r="JI198">
        <v>0.14000000000000001</v>
      </c>
      <c r="JJ198">
        <v>0.12</v>
      </c>
      <c r="JK198">
        <v>0.48</v>
      </c>
      <c r="JL198">
        <v>0.19</v>
      </c>
      <c r="JM198">
        <v>0.05</v>
      </c>
      <c r="JN198">
        <v>0.05</v>
      </c>
      <c r="JO198">
        <v>0.05</v>
      </c>
      <c r="JP198">
        <v>0.04</v>
      </c>
      <c r="JQ198">
        <v>0.04</v>
      </c>
      <c r="JR198">
        <v>3.05</v>
      </c>
      <c r="JS198">
        <v>1.96</v>
      </c>
      <c r="JT198">
        <v>2.16</v>
      </c>
      <c r="JU198">
        <v>3.28</v>
      </c>
      <c r="JV198">
        <v>2.4500000000000002</v>
      </c>
    </row>
    <row r="199" spans="1:282" x14ac:dyDescent="0.25">
      <c r="A199">
        <v>609773</v>
      </c>
      <c r="B199" t="s">
        <v>12</v>
      </c>
      <c r="C199" t="s">
        <v>2348</v>
      </c>
      <c r="D199" t="s">
        <v>4233</v>
      </c>
      <c r="E199" t="s">
        <v>4234</v>
      </c>
      <c r="F199" t="s">
        <v>744</v>
      </c>
      <c r="G199" t="s">
        <v>745</v>
      </c>
      <c r="H199" t="s">
        <v>4235</v>
      </c>
      <c r="I199" t="s">
        <v>4236</v>
      </c>
      <c r="J199" t="s">
        <v>746</v>
      </c>
      <c r="K199" t="s">
        <v>4237</v>
      </c>
      <c r="L199" t="s">
        <v>546</v>
      </c>
      <c r="M199" t="s">
        <v>3399</v>
      </c>
      <c r="N199" t="s">
        <v>3908</v>
      </c>
      <c r="O199" t="s">
        <v>524</v>
      </c>
      <c r="P199">
        <v>456</v>
      </c>
      <c r="Q199" t="s">
        <v>541</v>
      </c>
      <c r="R199" t="s">
        <v>613</v>
      </c>
      <c r="S199" t="s">
        <v>613</v>
      </c>
      <c r="T199">
        <v>33</v>
      </c>
      <c r="U199">
        <v>2030</v>
      </c>
      <c r="V199" t="s">
        <v>651</v>
      </c>
      <c r="W199">
        <v>280</v>
      </c>
      <c r="X199">
        <v>461</v>
      </c>
      <c r="Y199">
        <v>61</v>
      </c>
      <c r="Z199" s="5" t="s">
        <v>587</v>
      </c>
      <c r="AA199" t="s">
        <v>524</v>
      </c>
      <c r="AB199" t="s">
        <v>533</v>
      </c>
      <c r="AC199" t="s">
        <v>564</v>
      </c>
      <c r="AD199" t="s">
        <v>564</v>
      </c>
      <c r="AE199">
        <v>60.2</v>
      </c>
      <c r="AF199">
        <v>56.7</v>
      </c>
      <c r="AG199">
        <v>41.5</v>
      </c>
      <c r="AH199">
        <v>6.1</v>
      </c>
      <c r="AI199" t="s">
        <v>3410</v>
      </c>
      <c r="AJ199">
        <v>202</v>
      </c>
      <c r="AK199">
        <v>81</v>
      </c>
      <c r="AL199">
        <v>39</v>
      </c>
      <c r="AM199">
        <v>9</v>
      </c>
      <c r="AN199">
        <v>60</v>
      </c>
      <c r="AO199">
        <v>1</v>
      </c>
      <c r="AP199">
        <v>3</v>
      </c>
      <c r="AQ199">
        <v>9</v>
      </c>
      <c r="AR199">
        <v>7</v>
      </c>
      <c r="AS199">
        <v>202</v>
      </c>
      <c r="AT199">
        <v>0.02</v>
      </c>
      <c r="AU199">
        <v>0.01</v>
      </c>
      <c r="AV199">
        <v>0</v>
      </c>
      <c r="AW199">
        <v>0.01</v>
      </c>
      <c r="AX199">
        <v>0.02</v>
      </c>
      <c r="AY199">
        <v>0.05</v>
      </c>
      <c r="AZ199">
        <v>7.0000000000000007E-2</v>
      </c>
      <c r="BA199">
        <v>5.3999999999999999E-2</v>
      </c>
      <c r="BB199">
        <v>0.01</v>
      </c>
      <c r="BC199">
        <v>0.03</v>
      </c>
      <c r="BD199">
        <v>0.08</v>
      </c>
      <c r="BE199">
        <v>0.14000000000000001</v>
      </c>
      <c r="BF199">
        <v>0.33</v>
      </c>
      <c r="BG199">
        <v>0.25</v>
      </c>
      <c r="BH199">
        <v>0.24</v>
      </c>
      <c r="BI199">
        <v>0.1</v>
      </c>
      <c r="BJ199">
        <v>0.41</v>
      </c>
      <c r="BK199">
        <v>0.31</v>
      </c>
      <c r="BL199">
        <v>0.03</v>
      </c>
      <c r="BM199">
        <v>0.03</v>
      </c>
      <c r="BN199">
        <v>0.04</v>
      </c>
      <c r="BO199">
        <v>0.01</v>
      </c>
      <c r="BP199">
        <v>0.02</v>
      </c>
      <c r="BQ199">
        <v>0.02</v>
      </c>
      <c r="BR199">
        <v>0.54</v>
      </c>
      <c r="BS199">
        <v>0.65</v>
      </c>
      <c r="BT199">
        <v>0.7</v>
      </c>
      <c r="BU199">
        <v>0.84</v>
      </c>
      <c r="BV199">
        <v>0.47</v>
      </c>
      <c r="BW199">
        <v>0.48</v>
      </c>
      <c r="BX199">
        <v>3.44</v>
      </c>
      <c r="BY199">
        <v>3.59</v>
      </c>
      <c r="BZ199">
        <v>3.72</v>
      </c>
      <c r="CA199">
        <v>3.79</v>
      </c>
      <c r="CB199">
        <v>3.36</v>
      </c>
      <c r="CC199">
        <v>3.24</v>
      </c>
      <c r="CD199">
        <v>0</v>
      </c>
      <c r="CE199">
        <v>0</v>
      </c>
      <c r="CF199">
        <v>5.0000000000000001E-3</v>
      </c>
      <c r="CG199">
        <v>5.0000000000000001E-3</v>
      </c>
      <c r="CH199">
        <v>0</v>
      </c>
      <c r="CI199">
        <v>0.01</v>
      </c>
      <c r="CJ199">
        <v>0.01</v>
      </c>
      <c r="CK199">
        <v>0.05</v>
      </c>
      <c r="CL199">
        <v>0.03</v>
      </c>
      <c r="CM199">
        <v>0.01</v>
      </c>
      <c r="CN199">
        <v>0.02</v>
      </c>
      <c r="CO199">
        <v>0.03</v>
      </c>
      <c r="CP199">
        <v>0.05</v>
      </c>
      <c r="CQ199">
        <v>0.02</v>
      </c>
      <c r="CR199">
        <v>0.06</v>
      </c>
      <c r="CS199">
        <v>0.05</v>
      </c>
      <c r="CT199">
        <v>0.13</v>
      </c>
      <c r="CU199">
        <v>0.11</v>
      </c>
      <c r="CV199">
        <v>3.87</v>
      </c>
      <c r="CW199">
        <v>3.82</v>
      </c>
      <c r="CX199">
        <v>3.78</v>
      </c>
      <c r="CY199">
        <v>3.78</v>
      </c>
      <c r="CZ199">
        <v>3.81</v>
      </c>
      <c r="DA199">
        <v>3.64</v>
      </c>
      <c r="DB199">
        <v>3.58</v>
      </c>
      <c r="DC199">
        <v>3.33</v>
      </c>
      <c r="DD199">
        <v>3.48</v>
      </c>
      <c r="DE199">
        <v>0.11</v>
      </c>
      <c r="DF199">
        <v>0.13</v>
      </c>
      <c r="DG199">
        <v>0.14000000000000001</v>
      </c>
      <c r="DH199">
        <v>0.1</v>
      </c>
      <c r="DI199">
        <v>0.13</v>
      </c>
      <c r="DJ199">
        <v>0.19</v>
      </c>
      <c r="DK199">
        <v>0.27</v>
      </c>
      <c r="DL199">
        <v>0.25</v>
      </c>
      <c r="DM199">
        <v>0.18</v>
      </c>
      <c r="DN199">
        <v>0.02</v>
      </c>
      <c r="DO199">
        <v>0.02</v>
      </c>
      <c r="DP199">
        <v>0.02</v>
      </c>
      <c r="DQ199">
        <v>0.01</v>
      </c>
      <c r="DR199">
        <v>0.02</v>
      </c>
      <c r="DS199">
        <v>0.02</v>
      </c>
      <c r="DT199">
        <v>0.01</v>
      </c>
      <c r="DU199">
        <v>0.02</v>
      </c>
      <c r="DV199">
        <v>0.01</v>
      </c>
      <c r="DW199">
        <v>0.86</v>
      </c>
      <c r="DX199">
        <v>0.82</v>
      </c>
      <c r="DY199">
        <v>0.8</v>
      </c>
      <c r="DZ199">
        <v>0.83</v>
      </c>
      <c r="EA199">
        <v>0.82</v>
      </c>
      <c r="EB199">
        <v>0.71</v>
      </c>
      <c r="EC199">
        <v>0.65</v>
      </c>
      <c r="ED199">
        <v>0.55000000000000004</v>
      </c>
      <c r="EE199">
        <v>0.65</v>
      </c>
      <c r="EF199">
        <v>0.52</v>
      </c>
      <c r="EG199">
        <v>0.01</v>
      </c>
      <c r="EH199">
        <v>0.01</v>
      </c>
      <c r="EI199">
        <v>0</v>
      </c>
      <c r="EJ199">
        <v>0</v>
      </c>
      <c r="EK199">
        <v>0</v>
      </c>
      <c r="EL199">
        <v>0.08</v>
      </c>
      <c r="EM199">
        <v>0.01</v>
      </c>
      <c r="EN199">
        <v>0</v>
      </c>
      <c r="EO199">
        <v>0.35</v>
      </c>
      <c r="EP199">
        <v>0.01</v>
      </c>
      <c r="EQ199">
        <v>0.01</v>
      </c>
      <c r="ER199">
        <v>0.04</v>
      </c>
      <c r="ES199">
        <v>2.5000000000000001E-2</v>
      </c>
      <c r="ET199">
        <v>0.05</v>
      </c>
      <c r="EU199">
        <v>0.19</v>
      </c>
      <c r="EV199">
        <v>0.05</v>
      </c>
      <c r="EW199">
        <v>0.01</v>
      </c>
      <c r="EX199">
        <v>4.4999999999999998E-2</v>
      </c>
      <c r="EY199">
        <v>0.2</v>
      </c>
      <c r="EZ199">
        <v>0.2</v>
      </c>
      <c r="FA199">
        <v>0.23</v>
      </c>
      <c r="FB199">
        <v>0.17</v>
      </c>
      <c r="FC199">
        <v>0.28000000000000003</v>
      </c>
      <c r="FD199">
        <v>0.31</v>
      </c>
      <c r="FE199">
        <v>0.37</v>
      </c>
      <c r="FF199">
        <v>0.32</v>
      </c>
      <c r="FG199">
        <v>0.03</v>
      </c>
      <c r="FH199">
        <v>0.74</v>
      </c>
      <c r="FI199">
        <v>0.74</v>
      </c>
      <c r="FJ199">
        <v>0.69</v>
      </c>
      <c r="FK199">
        <v>0.77</v>
      </c>
      <c r="FL199">
        <v>0.62</v>
      </c>
      <c r="FM199">
        <v>0.34</v>
      </c>
      <c r="FN199">
        <v>0.53</v>
      </c>
      <c r="FO199">
        <v>0.63</v>
      </c>
      <c r="FP199">
        <v>0.04</v>
      </c>
      <c r="FQ199">
        <v>0.03</v>
      </c>
      <c r="FR199">
        <v>0.04</v>
      </c>
      <c r="FS199">
        <v>0.03</v>
      </c>
      <c r="FT199">
        <v>0.03</v>
      </c>
      <c r="FU199">
        <v>0.04</v>
      </c>
      <c r="FV199">
        <v>0.08</v>
      </c>
      <c r="FW199">
        <v>0.04</v>
      </c>
      <c r="FX199">
        <v>0.03</v>
      </c>
      <c r="FY199">
        <v>1.57</v>
      </c>
      <c r="FZ199">
        <v>3.71</v>
      </c>
      <c r="GA199">
        <v>3.74</v>
      </c>
      <c r="GB199">
        <v>3.66</v>
      </c>
      <c r="GC199">
        <v>3.76</v>
      </c>
      <c r="GD199">
        <v>3.59</v>
      </c>
      <c r="GE199">
        <v>2.98</v>
      </c>
      <c r="GF199">
        <v>3.48</v>
      </c>
      <c r="GG199">
        <v>3.63</v>
      </c>
      <c r="GH199">
        <v>8.8699999999999992</v>
      </c>
      <c r="GI199">
        <v>0.01</v>
      </c>
      <c r="GJ199">
        <v>5.0000000000000001E-3</v>
      </c>
      <c r="GK199">
        <v>0.01</v>
      </c>
      <c r="GL199">
        <v>0</v>
      </c>
      <c r="GM199">
        <v>0.01</v>
      </c>
      <c r="GN199">
        <v>0.02</v>
      </c>
      <c r="GO199">
        <v>0.05</v>
      </c>
      <c r="GP199">
        <v>0.17</v>
      </c>
      <c r="GQ199">
        <v>0.2</v>
      </c>
      <c r="GR199">
        <v>0.47</v>
      </c>
      <c r="GS199">
        <v>0.04</v>
      </c>
      <c r="GT199">
        <v>0.34</v>
      </c>
      <c r="GU199">
        <v>0.68</v>
      </c>
      <c r="GV199">
        <v>0.14000000000000001</v>
      </c>
      <c r="GW199">
        <v>0.32</v>
      </c>
      <c r="GX199">
        <v>0.158</v>
      </c>
      <c r="GY199">
        <v>0.21</v>
      </c>
      <c r="GZ199">
        <v>0.17799999999999999</v>
      </c>
      <c r="HA199">
        <v>0.04</v>
      </c>
      <c r="HB199">
        <v>0.36</v>
      </c>
      <c r="HC199">
        <v>0.11</v>
      </c>
      <c r="HD199">
        <v>0.06</v>
      </c>
      <c r="HE199">
        <v>0.24</v>
      </c>
      <c r="HF199">
        <v>0.05</v>
      </c>
      <c r="HG199">
        <v>0.06</v>
      </c>
      <c r="HH199">
        <v>0.05</v>
      </c>
      <c r="HI199">
        <v>0.01</v>
      </c>
      <c r="HJ199">
        <v>0.05</v>
      </c>
      <c r="HK199">
        <v>0.01</v>
      </c>
      <c r="HL199">
        <v>0.03</v>
      </c>
      <c r="HM199">
        <v>0.17</v>
      </c>
      <c r="HN199">
        <v>0.02</v>
      </c>
      <c r="HO199">
        <v>0.39</v>
      </c>
      <c r="HP199">
        <v>0.33</v>
      </c>
      <c r="HQ199">
        <v>0.39</v>
      </c>
      <c r="HR199">
        <v>0.46</v>
      </c>
      <c r="HS199">
        <v>0.39</v>
      </c>
      <c r="HT199">
        <v>0.32</v>
      </c>
      <c r="HU199">
        <v>0.54</v>
      </c>
      <c r="HV199">
        <v>0.28000000000000003</v>
      </c>
      <c r="HW199">
        <v>0.44</v>
      </c>
      <c r="HX199">
        <v>0.43</v>
      </c>
      <c r="HY199">
        <v>0.22</v>
      </c>
      <c r="HZ199">
        <v>0.57999999999999996</v>
      </c>
      <c r="IA199">
        <v>0.01</v>
      </c>
      <c r="IB199">
        <v>0.26</v>
      </c>
      <c r="IC199">
        <v>0.11</v>
      </c>
      <c r="ID199">
        <v>0.03</v>
      </c>
      <c r="IE199">
        <v>0.11</v>
      </c>
      <c r="IF199">
        <v>2.5000000000000001E-2</v>
      </c>
      <c r="IG199">
        <v>0.01</v>
      </c>
      <c r="IH199">
        <v>0.03</v>
      </c>
      <c r="II199">
        <v>0.01</v>
      </c>
      <c r="IJ199">
        <v>0.01</v>
      </c>
      <c r="IK199">
        <v>5.3999999999999999E-2</v>
      </c>
      <c r="IL199">
        <v>0.01</v>
      </c>
      <c r="IM199">
        <v>0.03</v>
      </c>
      <c r="IN199">
        <v>0.04</v>
      </c>
      <c r="IO199">
        <v>0.04</v>
      </c>
      <c r="IP199">
        <v>0.04</v>
      </c>
      <c r="IQ199">
        <v>0.05</v>
      </c>
      <c r="IR199">
        <v>0.04</v>
      </c>
      <c r="IS199">
        <v>0.01</v>
      </c>
      <c r="IT199">
        <v>0.31</v>
      </c>
      <c r="IU199">
        <v>0.09</v>
      </c>
      <c r="IV199">
        <v>0.01</v>
      </c>
      <c r="IW199">
        <v>0.28999999999999998</v>
      </c>
      <c r="IX199">
        <v>0.15</v>
      </c>
      <c r="IY199">
        <v>0.34</v>
      </c>
      <c r="IZ199">
        <v>0.33</v>
      </c>
      <c r="JA199">
        <v>0.1</v>
      </c>
      <c r="JB199">
        <v>0.39</v>
      </c>
      <c r="JC199">
        <v>0.4</v>
      </c>
      <c r="JD199">
        <v>0.13</v>
      </c>
      <c r="JE199">
        <v>0.28999999999999998</v>
      </c>
      <c r="JF199">
        <v>0.23</v>
      </c>
      <c r="JG199">
        <v>0.16</v>
      </c>
      <c r="JH199">
        <v>0.41</v>
      </c>
      <c r="JI199">
        <v>0.19</v>
      </c>
      <c r="JJ199">
        <v>0.26</v>
      </c>
      <c r="JK199">
        <v>0.63</v>
      </c>
      <c r="JL199">
        <v>0.13</v>
      </c>
      <c r="JM199">
        <v>0.02</v>
      </c>
      <c r="JN199">
        <v>0.03</v>
      </c>
      <c r="JO199">
        <v>0.02</v>
      </c>
      <c r="JP199">
        <v>0.02</v>
      </c>
      <c r="JQ199">
        <v>0.03</v>
      </c>
      <c r="JR199">
        <v>3.23</v>
      </c>
      <c r="JS199">
        <v>2.2000000000000002</v>
      </c>
      <c r="JT199">
        <v>2.73</v>
      </c>
      <c r="JU199">
        <v>3.51</v>
      </c>
      <c r="JV199">
        <v>2.14</v>
      </c>
    </row>
    <row r="200" spans="1:282" x14ac:dyDescent="0.25">
      <c r="A200">
        <v>609774</v>
      </c>
      <c r="B200" t="s">
        <v>2350</v>
      </c>
      <c r="C200" t="s">
        <v>2349</v>
      </c>
      <c r="D200" t="s">
        <v>4238</v>
      </c>
      <c r="E200" t="s">
        <v>4239</v>
      </c>
      <c r="F200" t="s">
        <v>2351</v>
      </c>
      <c r="G200" t="s">
        <v>747</v>
      </c>
      <c r="H200" t="s">
        <v>2837</v>
      </c>
      <c r="I200" t="s">
        <v>4240</v>
      </c>
      <c r="J200" t="s">
        <v>4241</v>
      </c>
      <c r="K200" t="s">
        <v>4242</v>
      </c>
      <c r="L200" t="s">
        <v>546</v>
      </c>
      <c r="M200" t="s">
        <v>3399</v>
      </c>
      <c r="N200" t="s">
        <v>3908</v>
      </c>
      <c r="O200" t="s">
        <v>524</v>
      </c>
      <c r="P200">
        <v>489</v>
      </c>
      <c r="Q200" t="s">
        <v>541</v>
      </c>
      <c r="R200" t="s">
        <v>562</v>
      </c>
      <c r="S200" t="s">
        <v>6521</v>
      </c>
      <c r="T200">
        <v>35</v>
      </c>
      <c r="U200">
        <v>2040</v>
      </c>
      <c r="V200" t="s">
        <v>651</v>
      </c>
      <c r="W200">
        <v>145</v>
      </c>
      <c r="X200">
        <v>511</v>
      </c>
      <c r="Y200">
        <v>28</v>
      </c>
      <c r="Z200" s="5" t="s">
        <v>4243</v>
      </c>
      <c r="AA200" t="s">
        <v>524</v>
      </c>
      <c r="AB200" t="s">
        <v>564</v>
      </c>
      <c r="AC200" t="s">
        <v>576</v>
      </c>
      <c r="AD200" t="s">
        <v>576</v>
      </c>
      <c r="AE200">
        <v>44.5</v>
      </c>
      <c r="AF200">
        <v>0</v>
      </c>
      <c r="AG200">
        <v>0</v>
      </c>
      <c r="AH200">
        <v>2.8</v>
      </c>
      <c r="AI200" t="s">
        <v>3410</v>
      </c>
      <c r="AJ200">
        <v>99</v>
      </c>
      <c r="AK200">
        <v>70</v>
      </c>
      <c r="AL200">
        <v>8</v>
      </c>
      <c r="AM200">
        <v>6</v>
      </c>
      <c r="AN200">
        <v>3</v>
      </c>
      <c r="AQ200">
        <v>4</v>
      </c>
      <c r="AR200">
        <v>8</v>
      </c>
      <c r="AS200">
        <v>99</v>
      </c>
      <c r="AT200">
        <v>0.3</v>
      </c>
      <c r="AU200">
        <v>0.05</v>
      </c>
      <c r="AV200">
        <v>0</v>
      </c>
      <c r="AW200">
        <v>0.01</v>
      </c>
      <c r="AX200">
        <v>0.01</v>
      </c>
      <c r="AY200">
        <v>0.01</v>
      </c>
      <c r="AZ200">
        <v>0.21</v>
      </c>
      <c r="BA200">
        <v>9.0999999999999998E-2</v>
      </c>
      <c r="BB200">
        <v>0.08</v>
      </c>
      <c r="BC200">
        <v>0</v>
      </c>
      <c r="BD200">
        <v>0.05</v>
      </c>
      <c r="BE200">
        <v>0.09</v>
      </c>
      <c r="BF200">
        <v>0.21</v>
      </c>
      <c r="BG200">
        <v>0.38</v>
      </c>
      <c r="BH200">
        <v>0.36</v>
      </c>
      <c r="BI200">
        <v>0.08</v>
      </c>
      <c r="BJ200">
        <v>0.28999999999999998</v>
      </c>
      <c r="BK200">
        <v>0.27</v>
      </c>
      <c r="BL200">
        <v>0.03</v>
      </c>
      <c r="BM200">
        <v>0.04</v>
      </c>
      <c r="BN200">
        <v>0.04</v>
      </c>
      <c r="BO200">
        <v>0.04</v>
      </c>
      <c r="BP200">
        <v>0.03</v>
      </c>
      <c r="BQ200">
        <v>0.04</v>
      </c>
      <c r="BR200">
        <v>0.24</v>
      </c>
      <c r="BS200">
        <v>0.43</v>
      </c>
      <c r="BT200">
        <v>0.52</v>
      </c>
      <c r="BU200">
        <v>0.87</v>
      </c>
      <c r="BV200">
        <v>0.62</v>
      </c>
      <c r="BW200">
        <v>0.59</v>
      </c>
      <c r="BX200">
        <v>2.41</v>
      </c>
      <c r="BY200">
        <v>3.25</v>
      </c>
      <c r="BZ200">
        <v>3.45</v>
      </c>
      <c r="CA200">
        <v>3.88</v>
      </c>
      <c r="CB200">
        <v>3.56</v>
      </c>
      <c r="CC200">
        <v>3.49</v>
      </c>
      <c r="CD200">
        <v>6.0999999999999999E-2</v>
      </c>
      <c r="CE200">
        <v>5.0999999999999997E-2</v>
      </c>
      <c r="CF200">
        <v>7.0999999999999994E-2</v>
      </c>
      <c r="CG200">
        <v>9.0999999999999998E-2</v>
      </c>
      <c r="CH200">
        <v>0.04</v>
      </c>
      <c r="CI200">
        <v>0.1</v>
      </c>
      <c r="CJ200">
        <v>0.08</v>
      </c>
      <c r="CK200">
        <v>0.22</v>
      </c>
      <c r="CL200">
        <v>0.19</v>
      </c>
      <c r="CM200">
        <v>0.04</v>
      </c>
      <c r="CN200">
        <v>7.0000000000000007E-2</v>
      </c>
      <c r="CO200">
        <v>0.06</v>
      </c>
      <c r="CP200">
        <v>0.06</v>
      </c>
      <c r="CQ200">
        <v>0.08</v>
      </c>
      <c r="CR200">
        <v>0.16</v>
      </c>
      <c r="CS200">
        <v>0.14000000000000001</v>
      </c>
      <c r="CT200">
        <v>0.28000000000000003</v>
      </c>
      <c r="CU200">
        <v>0.22</v>
      </c>
      <c r="CV200">
        <v>3.41</v>
      </c>
      <c r="CW200">
        <v>3.28</v>
      </c>
      <c r="CX200">
        <v>3.26</v>
      </c>
      <c r="CY200">
        <v>3.32</v>
      </c>
      <c r="CZ200">
        <v>3.39</v>
      </c>
      <c r="DA200">
        <v>3</v>
      </c>
      <c r="DB200">
        <v>3.1</v>
      </c>
      <c r="DC200">
        <v>2.5299999999999998</v>
      </c>
      <c r="DD200">
        <v>2.68</v>
      </c>
      <c r="DE200">
        <v>0.31</v>
      </c>
      <c r="DF200">
        <v>0.4</v>
      </c>
      <c r="DG200">
        <v>0.38</v>
      </c>
      <c r="DH200">
        <v>0.26</v>
      </c>
      <c r="DI200">
        <v>0.31</v>
      </c>
      <c r="DJ200">
        <v>0.34</v>
      </c>
      <c r="DK200">
        <v>0.34</v>
      </c>
      <c r="DL200">
        <v>0.19</v>
      </c>
      <c r="DM200">
        <v>0.26</v>
      </c>
      <c r="DN200">
        <v>0.03</v>
      </c>
      <c r="DO200">
        <v>0.03</v>
      </c>
      <c r="DP200">
        <v>0.03</v>
      </c>
      <c r="DQ200">
        <v>0.03</v>
      </c>
      <c r="DR200">
        <v>0.03</v>
      </c>
      <c r="DS200">
        <v>0.03</v>
      </c>
      <c r="DT200">
        <v>0.03</v>
      </c>
      <c r="DU200">
        <v>0.03</v>
      </c>
      <c r="DV200">
        <v>0.03</v>
      </c>
      <c r="DW200">
        <v>0.56000000000000005</v>
      </c>
      <c r="DX200">
        <v>0.44</v>
      </c>
      <c r="DY200">
        <v>0.45</v>
      </c>
      <c r="DZ200">
        <v>0.56000000000000005</v>
      </c>
      <c r="EA200">
        <v>0.54</v>
      </c>
      <c r="EB200">
        <v>0.36</v>
      </c>
      <c r="EC200">
        <v>0.4</v>
      </c>
      <c r="ED200">
        <v>0.27</v>
      </c>
      <c r="EE200">
        <v>0.28999999999999998</v>
      </c>
      <c r="EF200">
        <v>0.42</v>
      </c>
      <c r="EG200">
        <v>0.04</v>
      </c>
      <c r="EH200">
        <v>0.06</v>
      </c>
      <c r="EI200">
        <v>0.03</v>
      </c>
      <c r="EJ200">
        <v>0.03</v>
      </c>
      <c r="EK200">
        <v>0.03</v>
      </c>
      <c r="EL200">
        <v>0.08</v>
      </c>
      <c r="EM200">
        <v>0.03</v>
      </c>
      <c r="EN200">
        <v>0.01</v>
      </c>
      <c r="EO200">
        <v>0.44</v>
      </c>
      <c r="EP200">
        <v>0.02</v>
      </c>
      <c r="EQ200">
        <v>0</v>
      </c>
      <c r="ER200">
        <v>7.0000000000000007E-2</v>
      </c>
      <c r="ES200">
        <v>5.0999999999999997E-2</v>
      </c>
      <c r="ET200">
        <v>0.11</v>
      </c>
      <c r="EU200">
        <v>0.24</v>
      </c>
      <c r="EV200">
        <v>0.11</v>
      </c>
      <c r="EW200">
        <v>0</v>
      </c>
      <c r="EX200">
        <v>0.04</v>
      </c>
      <c r="EY200">
        <v>0.21</v>
      </c>
      <c r="EZ200">
        <v>0.28000000000000003</v>
      </c>
      <c r="FA200">
        <v>0.28000000000000003</v>
      </c>
      <c r="FB200">
        <v>0.25</v>
      </c>
      <c r="FC200">
        <v>0.42</v>
      </c>
      <c r="FD200">
        <v>0.35</v>
      </c>
      <c r="FE200">
        <v>0.46</v>
      </c>
      <c r="FF200">
        <v>0.47</v>
      </c>
      <c r="FG200">
        <v>0.03</v>
      </c>
      <c r="FH200">
        <v>0.7</v>
      </c>
      <c r="FI200">
        <v>0.63</v>
      </c>
      <c r="FJ200">
        <v>0.56999999999999995</v>
      </c>
      <c r="FK200">
        <v>0.64</v>
      </c>
      <c r="FL200">
        <v>0.4</v>
      </c>
      <c r="FM200">
        <v>0.21</v>
      </c>
      <c r="FN200">
        <v>0.35</v>
      </c>
      <c r="FO200">
        <v>0.47</v>
      </c>
      <c r="FP200">
        <v>0.06</v>
      </c>
      <c r="FQ200">
        <v>0.03</v>
      </c>
      <c r="FR200">
        <v>0.03</v>
      </c>
      <c r="FS200">
        <v>0.05</v>
      </c>
      <c r="FT200">
        <v>0.03</v>
      </c>
      <c r="FU200">
        <v>0.03</v>
      </c>
      <c r="FV200">
        <v>0.11</v>
      </c>
      <c r="FW200">
        <v>0.04</v>
      </c>
      <c r="FX200">
        <v>0.04</v>
      </c>
      <c r="FY200">
        <v>1.66</v>
      </c>
      <c r="FZ200">
        <v>3.61</v>
      </c>
      <c r="GA200">
        <v>3.52</v>
      </c>
      <c r="GB200">
        <v>3.46</v>
      </c>
      <c r="GC200">
        <v>3.54</v>
      </c>
      <c r="GD200">
        <v>3.24</v>
      </c>
      <c r="GE200">
        <v>2.78</v>
      </c>
      <c r="GF200">
        <v>3.19</v>
      </c>
      <c r="GG200">
        <v>3.47</v>
      </c>
      <c r="GH200">
        <v>8.31</v>
      </c>
      <c r="GI200">
        <v>0.03</v>
      </c>
      <c r="GJ200">
        <v>0.02</v>
      </c>
      <c r="GK200">
        <v>0.02</v>
      </c>
      <c r="GL200">
        <v>0.01</v>
      </c>
      <c r="GM200">
        <v>0.02</v>
      </c>
      <c r="GN200">
        <v>0.01</v>
      </c>
      <c r="GO200">
        <v>0.12</v>
      </c>
      <c r="GP200">
        <v>0.14000000000000001</v>
      </c>
      <c r="GQ200">
        <v>0.2</v>
      </c>
      <c r="GR200">
        <v>0.38</v>
      </c>
      <c r="GS200">
        <v>0.04</v>
      </c>
      <c r="GT200">
        <v>0.26</v>
      </c>
      <c r="GU200">
        <v>0.73</v>
      </c>
      <c r="GV200">
        <v>0.1</v>
      </c>
      <c r="GW200">
        <v>0.46</v>
      </c>
      <c r="GX200">
        <v>0.152</v>
      </c>
      <c r="GY200">
        <v>0.32</v>
      </c>
      <c r="GZ200">
        <v>0.17199999999999999</v>
      </c>
      <c r="HA200">
        <v>0.04</v>
      </c>
      <c r="HB200">
        <v>0.36</v>
      </c>
      <c r="HC200">
        <v>0.02</v>
      </c>
      <c r="HD200">
        <v>0</v>
      </c>
      <c r="HE200">
        <v>0.14000000000000001</v>
      </c>
      <c r="HF200">
        <v>0.08</v>
      </c>
      <c r="HG200">
        <v>0.08</v>
      </c>
      <c r="HH200">
        <v>7.0000000000000007E-2</v>
      </c>
      <c r="HI200">
        <v>0.03</v>
      </c>
      <c r="HJ200">
        <v>0.23</v>
      </c>
      <c r="HK200">
        <v>0.27</v>
      </c>
      <c r="HL200">
        <v>0.28000000000000003</v>
      </c>
      <c r="HM200">
        <v>0.28000000000000003</v>
      </c>
      <c r="HN200">
        <v>0.01</v>
      </c>
      <c r="HO200">
        <v>0.74</v>
      </c>
      <c r="HP200">
        <v>0.52</v>
      </c>
      <c r="HQ200">
        <v>0.48</v>
      </c>
      <c r="HR200">
        <v>0.56000000000000005</v>
      </c>
      <c r="HS200">
        <v>0.51</v>
      </c>
      <c r="HT200">
        <v>0.61</v>
      </c>
      <c r="HU200">
        <v>0.17</v>
      </c>
      <c r="HV200">
        <v>0.02</v>
      </c>
      <c r="HW200">
        <v>0.05</v>
      </c>
      <c r="HX200">
        <v>0.05</v>
      </c>
      <c r="HY200">
        <v>0.02</v>
      </c>
      <c r="HZ200">
        <v>0.32</v>
      </c>
      <c r="IA200">
        <v>0</v>
      </c>
      <c r="IB200">
        <v>0.16</v>
      </c>
      <c r="IC200">
        <v>0.13</v>
      </c>
      <c r="ID200">
        <v>0.05</v>
      </c>
      <c r="IE200">
        <v>0.1</v>
      </c>
      <c r="IF200">
        <v>0</v>
      </c>
      <c r="IG200">
        <v>0</v>
      </c>
      <c r="IH200">
        <v>0.01</v>
      </c>
      <c r="II200">
        <v>0</v>
      </c>
      <c r="IJ200">
        <v>0</v>
      </c>
      <c r="IK200">
        <v>0.02</v>
      </c>
      <c r="IL200">
        <v>0</v>
      </c>
      <c r="IM200">
        <v>0.06</v>
      </c>
      <c r="IN200">
        <v>0.06</v>
      </c>
      <c r="IO200">
        <v>0.06</v>
      </c>
      <c r="IP200">
        <v>0.06</v>
      </c>
      <c r="IQ200">
        <v>7.0000000000000007E-2</v>
      </c>
      <c r="IR200">
        <v>0.06</v>
      </c>
      <c r="IS200">
        <v>0</v>
      </c>
      <c r="IT200">
        <v>0.19</v>
      </c>
      <c r="IU200">
        <v>0.1</v>
      </c>
      <c r="IV200">
        <v>0</v>
      </c>
      <c r="IW200">
        <v>0.09</v>
      </c>
      <c r="IX200">
        <v>0.11</v>
      </c>
      <c r="IY200">
        <v>0.32</v>
      </c>
      <c r="IZ200">
        <v>0.26</v>
      </c>
      <c r="JA200">
        <v>0.02</v>
      </c>
      <c r="JB200">
        <v>0.19</v>
      </c>
      <c r="JC200">
        <v>0.34</v>
      </c>
      <c r="JD200">
        <v>0.16</v>
      </c>
      <c r="JE200">
        <v>0.2</v>
      </c>
      <c r="JF200">
        <v>0.13</v>
      </c>
      <c r="JG200">
        <v>0.3</v>
      </c>
      <c r="JH200">
        <v>0.48</v>
      </c>
      <c r="JI200">
        <v>0.26</v>
      </c>
      <c r="JJ200">
        <v>0.36</v>
      </c>
      <c r="JK200">
        <v>0.79</v>
      </c>
      <c r="JL200">
        <v>0.35</v>
      </c>
      <c r="JM200">
        <v>0.06</v>
      </c>
      <c r="JN200">
        <v>0.06</v>
      </c>
      <c r="JO200">
        <v>7.0000000000000007E-2</v>
      </c>
      <c r="JP200">
        <v>0.06</v>
      </c>
      <c r="JQ200">
        <v>0.06</v>
      </c>
      <c r="JR200">
        <v>3.4</v>
      </c>
      <c r="JS200">
        <v>2.5299999999999998</v>
      </c>
      <c r="JT200">
        <v>2.89</v>
      </c>
      <c r="JU200">
        <v>3.82</v>
      </c>
      <c r="JV200">
        <v>2.98</v>
      </c>
    </row>
    <row r="201" spans="1:282" x14ac:dyDescent="0.25">
      <c r="A201">
        <v>609777</v>
      </c>
      <c r="B201" t="s">
        <v>2353</v>
      </c>
      <c r="C201" t="s">
        <v>2352</v>
      </c>
      <c r="D201" t="s">
        <v>4244</v>
      </c>
      <c r="E201" t="s">
        <v>4245</v>
      </c>
      <c r="F201" t="s">
        <v>2354</v>
      </c>
      <c r="G201" t="s">
        <v>2355</v>
      </c>
      <c r="H201" t="s">
        <v>2356</v>
      </c>
      <c r="I201" t="s">
        <v>4246</v>
      </c>
      <c r="J201" t="s">
        <v>4247</v>
      </c>
      <c r="K201" t="s">
        <v>4248</v>
      </c>
      <c r="L201" t="s">
        <v>546</v>
      </c>
      <c r="M201" t="s">
        <v>3399</v>
      </c>
      <c r="N201" t="s">
        <v>3908</v>
      </c>
      <c r="O201" t="s">
        <v>524</v>
      </c>
      <c r="P201">
        <v>363</v>
      </c>
      <c r="Q201" t="s">
        <v>530</v>
      </c>
      <c r="R201" t="s">
        <v>558</v>
      </c>
      <c r="S201" t="s">
        <v>558</v>
      </c>
      <c r="T201">
        <v>40</v>
      </c>
      <c r="U201">
        <v>2070</v>
      </c>
      <c r="V201" t="s">
        <v>651</v>
      </c>
      <c r="W201">
        <v>206</v>
      </c>
      <c r="X201">
        <v>367</v>
      </c>
      <c r="Y201">
        <v>56</v>
      </c>
      <c r="Z201" s="5" t="s">
        <v>983</v>
      </c>
      <c r="AA201" t="s">
        <v>524</v>
      </c>
      <c r="AB201" t="s">
        <v>533</v>
      </c>
      <c r="AC201" t="s">
        <v>533</v>
      </c>
      <c r="AD201" t="s">
        <v>564</v>
      </c>
      <c r="AE201">
        <v>69.599999999999994</v>
      </c>
      <c r="AF201">
        <v>63.8</v>
      </c>
      <c r="AG201">
        <v>54.8</v>
      </c>
      <c r="AH201">
        <v>5.6</v>
      </c>
      <c r="AI201" t="s">
        <v>3410</v>
      </c>
      <c r="AJ201">
        <v>116</v>
      </c>
      <c r="AK201">
        <v>16</v>
      </c>
      <c r="AL201">
        <v>5</v>
      </c>
      <c r="AM201">
        <v>5</v>
      </c>
      <c r="AN201">
        <v>91</v>
      </c>
      <c r="AQ201">
        <v>3</v>
      </c>
      <c r="AR201">
        <v>1</v>
      </c>
      <c r="AS201">
        <v>116</v>
      </c>
      <c r="AT201">
        <v>0</v>
      </c>
      <c r="AU201">
        <v>0</v>
      </c>
      <c r="AV201">
        <v>0</v>
      </c>
      <c r="AW201">
        <v>0</v>
      </c>
      <c r="AX201">
        <v>0.01</v>
      </c>
      <c r="AY201">
        <v>0.03</v>
      </c>
      <c r="AZ201">
        <v>0.04</v>
      </c>
      <c r="BA201">
        <v>4.2999999999999997E-2</v>
      </c>
      <c r="BB201">
        <v>0.03</v>
      </c>
      <c r="BC201">
        <v>0.03</v>
      </c>
      <c r="BD201">
        <v>0.05</v>
      </c>
      <c r="BE201">
        <v>0.15</v>
      </c>
      <c r="BF201">
        <v>0.24</v>
      </c>
      <c r="BG201">
        <v>0.2</v>
      </c>
      <c r="BH201">
        <v>0.23</v>
      </c>
      <c r="BI201">
        <v>0.21</v>
      </c>
      <c r="BJ201">
        <v>0.28000000000000003</v>
      </c>
      <c r="BK201">
        <v>0.28999999999999998</v>
      </c>
      <c r="BL201">
        <v>0.02</v>
      </c>
      <c r="BM201">
        <v>0.01</v>
      </c>
      <c r="BN201">
        <v>0.03</v>
      </c>
      <c r="BO201">
        <v>0.02</v>
      </c>
      <c r="BP201">
        <v>0.01</v>
      </c>
      <c r="BQ201">
        <v>0.03</v>
      </c>
      <c r="BR201">
        <v>0.7</v>
      </c>
      <c r="BS201">
        <v>0.75</v>
      </c>
      <c r="BT201">
        <v>0.71</v>
      </c>
      <c r="BU201">
        <v>0.75</v>
      </c>
      <c r="BV201">
        <v>0.66</v>
      </c>
      <c r="BW201">
        <v>0.51</v>
      </c>
      <c r="BX201">
        <v>3.67</v>
      </c>
      <c r="BY201">
        <v>3.71</v>
      </c>
      <c r="BZ201">
        <v>3.71</v>
      </c>
      <c r="CA201">
        <v>3.74</v>
      </c>
      <c r="CB201">
        <v>3.59</v>
      </c>
      <c r="CC201">
        <v>3.32</v>
      </c>
      <c r="CD201">
        <v>0</v>
      </c>
      <c r="CE201">
        <v>0</v>
      </c>
      <c r="CF201">
        <v>8.9999999999999993E-3</v>
      </c>
      <c r="CG201">
        <v>0</v>
      </c>
      <c r="CH201">
        <v>0</v>
      </c>
      <c r="CI201">
        <v>0.01</v>
      </c>
      <c r="CJ201">
        <v>0.02</v>
      </c>
      <c r="CK201">
        <v>0.04</v>
      </c>
      <c r="CL201">
        <v>0.02</v>
      </c>
      <c r="CM201">
        <v>0.02</v>
      </c>
      <c r="CN201">
        <v>0.02</v>
      </c>
      <c r="CO201">
        <v>0.01</v>
      </c>
      <c r="CP201">
        <v>0.03</v>
      </c>
      <c r="CQ201">
        <v>0.01</v>
      </c>
      <c r="CR201">
        <v>0.03</v>
      </c>
      <c r="CS201">
        <v>0.03</v>
      </c>
      <c r="CT201">
        <v>0.06</v>
      </c>
      <c r="CU201">
        <v>0.04</v>
      </c>
      <c r="CV201">
        <v>3.86</v>
      </c>
      <c r="CW201">
        <v>3.83</v>
      </c>
      <c r="CX201">
        <v>3.77</v>
      </c>
      <c r="CY201">
        <v>3.77</v>
      </c>
      <c r="CZ201">
        <v>3.73</v>
      </c>
      <c r="DA201">
        <v>3.67</v>
      </c>
      <c r="DB201">
        <v>3.69</v>
      </c>
      <c r="DC201">
        <v>3.54</v>
      </c>
      <c r="DD201">
        <v>3.68</v>
      </c>
      <c r="DE201">
        <v>0.1</v>
      </c>
      <c r="DF201">
        <v>0.14000000000000001</v>
      </c>
      <c r="DG201">
        <v>0.18</v>
      </c>
      <c r="DH201">
        <v>0.17</v>
      </c>
      <c r="DI201">
        <v>0.25</v>
      </c>
      <c r="DJ201">
        <v>0.25</v>
      </c>
      <c r="DK201">
        <v>0.21</v>
      </c>
      <c r="DL201">
        <v>0.21</v>
      </c>
      <c r="DM201">
        <v>0.18</v>
      </c>
      <c r="DN201">
        <v>0.03</v>
      </c>
      <c r="DO201">
        <v>0.01</v>
      </c>
      <c r="DP201">
        <v>0.02</v>
      </c>
      <c r="DQ201">
        <v>0.02</v>
      </c>
      <c r="DR201">
        <v>0.01</v>
      </c>
      <c r="DS201">
        <v>0.02</v>
      </c>
      <c r="DT201">
        <v>0.01</v>
      </c>
      <c r="DU201">
        <v>0.01</v>
      </c>
      <c r="DV201">
        <v>0.01</v>
      </c>
      <c r="DW201">
        <v>0.85</v>
      </c>
      <c r="DX201">
        <v>0.84</v>
      </c>
      <c r="DY201">
        <v>0.78</v>
      </c>
      <c r="DZ201">
        <v>0.78</v>
      </c>
      <c r="EA201">
        <v>0.73</v>
      </c>
      <c r="EB201">
        <v>0.7</v>
      </c>
      <c r="EC201">
        <v>0.74</v>
      </c>
      <c r="ED201">
        <v>0.68</v>
      </c>
      <c r="EE201">
        <v>0.75</v>
      </c>
      <c r="EF201">
        <v>0.53</v>
      </c>
      <c r="EG201">
        <v>0.01</v>
      </c>
      <c r="EH201">
        <v>0.01</v>
      </c>
      <c r="EI201">
        <v>0</v>
      </c>
      <c r="EJ201">
        <v>0</v>
      </c>
      <c r="EK201">
        <v>0</v>
      </c>
      <c r="EL201">
        <v>0.05</v>
      </c>
      <c r="EM201">
        <v>0</v>
      </c>
      <c r="EN201">
        <v>0</v>
      </c>
      <c r="EO201">
        <v>0.22</v>
      </c>
      <c r="EP201">
        <v>0.03</v>
      </c>
      <c r="EQ201">
        <v>1.7000000000000001E-2</v>
      </c>
      <c r="ER201">
        <v>0.06</v>
      </c>
      <c r="ES201">
        <v>2.5999999999999999E-2</v>
      </c>
      <c r="ET201">
        <v>0.03</v>
      </c>
      <c r="EU201">
        <v>7.0000000000000007E-2</v>
      </c>
      <c r="EV201">
        <v>0.02</v>
      </c>
      <c r="EW201">
        <v>7.0000000000000007E-2</v>
      </c>
      <c r="EX201">
        <v>7.8E-2</v>
      </c>
      <c r="EY201">
        <v>0.28000000000000003</v>
      </c>
      <c r="EZ201">
        <v>0.22</v>
      </c>
      <c r="FA201">
        <v>0.26</v>
      </c>
      <c r="FB201">
        <v>0.17</v>
      </c>
      <c r="FC201">
        <v>0.28999999999999998</v>
      </c>
      <c r="FD201">
        <v>0.33</v>
      </c>
      <c r="FE201">
        <v>0.32</v>
      </c>
      <c r="FF201">
        <v>0.34</v>
      </c>
      <c r="FG201">
        <v>0.1</v>
      </c>
      <c r="FH201">
        <v>0.62</v>
      </c>
      <c r="FI201">
        <v>0.69</v>
      </c>
      <c r="FJ201">
        <v>0.64</v>
      </c>
      <c r="FK201">
        <v>0.74</v>
      </c>
      <c r="FL201">
        <v>0.59</v>
      </c>
      <c r="FM201">
        <v>0.5</v>
      </c>
      <c r="FN201">
        <v>0.6</v>
      </c>
      <c r="FO201">
        <v>0.53</v>
      </c>
      <c r="FP201">
        <v>0.06</v>
      </c>
      <c r="FQ201">
        <v>0.05</v>
      </c>
      <c r="FR201">
        <v>0.06</v>
      </c>
      <c r="FS201">
        <v>0.04</v>
      </c>
      <c r="FT201">
        <v>0.06</v>
      </c>
      <c r="FU201">
        <v>0.08</v>
      </c>
      <c r="FV201">
        <v>0.05</v>
      </c>
      <c r="FW201">
        <v>0.06</v>
      </c>
      <c r="FX201">
        <v>0.06</v>
      </c>
      <c r="FY201">
        <v>1.73</v>
      </c>
      <c r="FZ201">
        <v>3.6</v>
      </c>
      <c r="GA201">
        <v>3.7</v>
      </c>
      <c r="GB201">
        <v>3.6</v>
      </c>
      <c r="GC201">
        <v>3.76</v>
      </c>
      <c r="GD201">
        <v>3.61</v>
      </c>
      <c r="GE201">
        <v>3.35</v>
      </c>
      <c r="GF201">
        <v>3.62</v>
      </c>
      <c r="GG201">
        <v>3.49</v>
      </c>
      <c r="GH201">
        <v>8.51</v>
      </c>
      <c r="GI201">
        <v>0</v>
      </c>
      <c r="GJ201">
        <v>1.7000000000000001E-2</v>
      </c>
      <c r="GK201">
        <v>8.9999999999999993E-3</v>
      </c>
      <c r="GL201">
        <v>0.02</v>
      </c>
      <c r="GM201">
        <v>0.06</v>
      </c>
      <c r="GN201">
        <v>0.01</v>
      </c>
      <c r="GO201">
        <v>0.09</v>
      </c>
      <c r="GP201">
        <v>0.15</v>
      </c>
      <c r="GQ201">
        <v>0.16</v>
      </c>
      <c r="GR201">
        <v>0.41</v>
      </c>
      <c r="GS201">
        <v>0.08</v>
      </c>
      <c r="GT201">
        <v>0.42</v>
      </c>
      <c r="GU201">
        <v>0.56999999999999995</v>
      </c>
      <c r="GV201">
        <v>0.28999999999999998</v>
      </c>
      <c r="GW201">
        <v>0.14000000000000001</v>
      </c>
      <c r="GX201">
        <v>7.8E-2</v>
      </c>
      <c r="GY201">
        <v>0.2</v>
      </c>
      <c r="GZ201">
        <v>8.5999999999999993E-2</v>
      </c>
      <c r="HA201">
        <v>4.2999999999999997E-2</v>
      </c>
      <c r="HB201">
        <v>0.14000000000000001</v>
      </c>
      <c r="HC201">
        <v>0.18</v>
      </c>
      <c r="HD201">
        <v>0.12</v>
      </c>
      <c r="HE201">
        <v>0.23</v>
      </c>
      <c r="HF201">
        <v>0.17</v>
      </c>
      <c r="HG201">
        <v>0.19</v>
      </c>
      <c r="HH201">
        <v>0.14000000000000001</v>
      </c>
      <c r="HI201">
        <v>0.01</v>
      </c>
      <c r="HJ201">
        <v>0.03</v>
      </c>
      <c r="HK201">
        <v>0.03</v>
      </c>
      <c r="HL201">
        <v>0.09</v>
      </c>
      <c r="HM201">
        <v>0.09</v>
      </c>
      <c r="HN201">
        <v>0.01</v>
      </c>
      <c r="HO201">
        <v>0.28000000000000003</v>
      </c>
      <c r="HP201">
        <v>0.21</v>
      </c>
      <c r="HQ201">
        <v>0.19</v>
      </c>
      <c r="HR201">
        <v>0.28000000000000003</v>
      </c>
      <c r="HS201">
        <v>0.27</v>
      </c>
      <c r="HT201">
        <v>0.31</v>
      </c>
      <c r="HU201">
        <v>0.51</v>
      </c>
      <c r="HV201">
        <v>0.46</v>
      </c>
      <c r="HW201">
        <v>0.53</v>
      </c>
      <c r="HX201">
        <v>0.41</v>
      </c>
      <c r="HY201">
        <v>0.38</v>
      </c>
      <c r="HZ201">
        <v>0.53</v>
      </c>
      <c r="IA201">
        <v>0.09</v>
      </c>
      <c r="IB201">
        <v>0.2</v>
      </c>
      <c r="IC201">
        <v>0.14000000000000001</v>
      </c>
      <c r="ID201">
        <v>0.11</v>
      </c>
      <c r="IE201">
        <v>0.16</v>
      </c>
      <c r="IF201">
        <v>4.2999999999999997E-2</v>
      </c>
      <c r="IG201">
        <v>1.7000000000000001E-2</v>
      </c>
      <c r="IH201">
        <v>0.01</v>
      </c>
      <c r="II201">
        <v>0</v>
      </c>
      <c r="IJ201">
        <v>0</v>
      </c>
      <c r="IK201">
        <v>0</v>
      </c>
      <c r="IL201">
        <v>0</v>
      </c>
      <c r="IM201">
        <v>0.09</v>
      </c>
      <c r="IN201">
        <v>0.1</v>
      </c>
      <c r="IO201">
        <v>0.11</v>
      </c>
      <c r="IP201">
        <v>0.1</v>
      </c>
      <c r="IQ201">
        <v>0.11</v>
      </c>
      <c r="IR201">
        <v>0.1</v>
      </c>
      <c r="IS201">
        <v>0.01</v>
      </c>
      <c r="IT201">
        <v>0.56000000000000005</v>
      </c>
      <c r="IU201">
        <v>0.34</v>
      </c>
      <c r="IV201">
        <v>0</v>
      </c>
      <c r="IW201">
        <v>0.24</v>
      </c>
      <c r="IX201">
        <v>0.31</v>
      </c>
      <c r="IY201">
        <v>0.25</v>
      </c>
      <c r="IZ201">
        <v>0.39</v>
      </c>
      <c r="JA201">
        <v>0.22</v>
      </c>
      <c r="JB201">
        <v>0.27</v>
      </c>
      <c r="JC201">
        <v>0.37</v>
      </c>
      <c r="JD201">
        <v>0.03</v>
      </c>
      <c r="JE201">
        <v>0.09</v>
      </c>
      <c r="JF201">
        <v>0.2</v>
      </c>
      <c r="JG201">
        <v>0.28999999999999998</v>
      </c>
      <c r="JH201">
        <v>0.24</v>
      </c>
      <c r="JI201">
        <v>0.06</v>
      </c>
      <c r="JJ201">
        <v>0.06</v>
      </c>
      <c r="JK201">
        <v>0.5</v>
      </c>
      <c r="JL201">
        <v>0.11</v>
      </c>
      <c r="JM201">
        <v>7.0000000000000007E-2</v>
      </c>
      <c r="JN201">
        <v>0.09</v>
      </c>
      <c r="JO201">
        <v>0.11</v>
      </c>
      <c r="JP201">
        <v>0.09</v>
      </c>
      <c r="JQ201">
        <v>0.09</v>
      </c>
      <c r="JR201">
        <v>2.91</v>
      </c>
      <c r="JS201">
        <v>1.55</v>
      </c>
      <c r="JT201">
        <v>1.85</v>
      </c>
      <c r="JU201">
        <v>3.31</v>
      </c>
      <c r="JV201">
        <v>2.2999999999999998</v>
      </c>
    </row>
    <row r="202" spans="1:282" x14ac:dyDescent="0.25">
      <c r="A202">
        <v>609779</v>
      </c>
      <c r="B202" t="s">
        <v>2358</v>
      </c>
      <c r="C202" t="s">
        <v>2357</v>
      </c>
      <c r="D202" t="s">
        <v>4249</v>
      </c>
      <c r="E202" t="s">
        <v>4250</v>
      </c>
      <c r="F202" t="s">
        <v>2359</v>
      </c>
      <c r="G202" t="s">
        <v>2360</v>
      </c>
      <c r="H202" t="s">
        <v>2361</v>
      </c>
      <c r="I202" t="s">
        <v>4251</v>
      </c>
      <c r="J202" t="s">
        <v>4252</v>
      </c>
      <c r="K202" t="s">
        <v>4253</v>
      </c>
      <c r="L202" t="s">
        <v>546</v>
      </c>
      <c r="M202" t="s">
        <v>3399</v>
      </c>
      <c r="N202" t="s">
        <v>3908</v>
      </c>
      <c r="O202" t="s">
        <v>524</v>
      </c>
      <c r="P202">
        <v>1410</v>
      </c>
      <c r="Q202" t="s">
        <v>541</v>
      </c>
      <c r="R202" t="s">
        <v>613</v>
      </c>
      <c r="S202" t="s">
        <v>613</v>
      </c>
      <c r="T202">
        <v>32</v>
      </c>
      <c r="U202">
        <v>2080</v>
      </c>
      <c r="V202" t="s">
        <v>651</v>
      </c>
      <c r="W202">
        <v>1069</v>
      </c>
      <c r="X202">
        <v>1447</v>
      </c>
      <c r="Y202">
        <v>74</v>
      </c>
      <c r="Z202" s="5" t="s">
        <v>554</v>
      </c>
      <c r="AA202" t="s">
        <v>524</v>
      </c>
      <c r="AB202" t="s">
        <v>555</v>
      </c>
      <c r="AC202" t="s">
        <v>564</v>
      </c>
      <c r="AD202" t="s">
        <v>533</v>
      </c>
      <c r="AE202">
        <v>38.6</v>
      </c>
      <c r="AF202">
        <v>58.6</v>
      </c>
      <c r="AG202">
        <v>70.8</v>
      </c>
      <c r="AH202">
        <v>7.4</v>
      </c>
      <c r="AI202" t="s">
        <v>3410</v>
      </c>
      <c r="AJ202">
        <v>584</v>
      </c>
      <c r="AK202">
        <v>59</v>
      </c>
      <c r="AL202">
        <v>132</v>
      </c>
      <c r="AM202">
        <v>97</v>
      </c>
      <c r="AN202">
        <v>263</v>
      </c>
      <c r="AO202">
        <v>8</v>
      </c>
      <c r="AP202">
        <v>3</v>
      </c>
      <c r="AQ202">
        <v>12</v>
      </c>
      <c r="AR202">
        <v>23</v>
      </c>
      <c r="AS202">
        <v>584</v>
      </c>
      <c r="AT202">
        <v>0.01</v>
      </c>
      <c r="AU202">
        <v>0.01</v>
      </c>
      <c r="AV202">
        <v>0.01</v>
      </c>
      <c r="AW202">
        <v>0.01</v>
      </c>
      <c r="AX202">
        <v>0.03</v>
      </c>
      <c r="AY202">
        <v>0.09</v>
      </c>
      <c r="AZ202">
        <v>0.1</v>
      </c>
      <c r="BA202">
        <v>6.5000000000000002E-2</v>
      </c>
      <c r="BB202">
        <v>7.0000000000000007E-2</v>
      </c>
      <c r="BC202">
        <v>7.0000000000000007E-2</v>
      </c>
      <c r="BD202">
        <v>0.12</v>
      </c>
      <c r="BE202">
        <v>0.17</v>
      </c>
      <c r="BF202">
        <v>0.36</v>
      </c>
      <c r="BG202">
        <v>0.32</v>
      </c>
      <c r="BH202">
        <v>0.33</v>
      </c>
      <c r="BI202">
        <v>0.28000000000000003</v>
      </c>
      <c r="BJ202">
        <v>0.37</v>
      </c>
      <c r="BK202">
        <v>0.33</v>
      </c>
      <c r="BL202">
        <v>0.05</v>
      </c>
      <c r="BM202">
        <v>0.04</v>
      </c>
      <c r="BN202">
        <v>0.06</v>
      </c>
      <c r="BO202">
        <v>0.03</v>
      </c>
      <c r="BP202">
        <v>0.04</v>
      </c>
      <c r="BQ202">
        <v>0.04</v>
      </c>
      <c r="BR202">
        <v>0.49</v>
      </c>
      <c r="BS202">
        <v>0.56000000000000005</v>
      </c>
      <c r="BT202">
        <v>0.52</v>
      </c>
      <c r="BU202">
        <v>0.62</v>
      </c>
      <c r="BV202">
        <v>0.44</v>
      </c>
      <c r="BW202">
        <v>0.38</v>
      </c>
      <c r="BX202">
        <v>3.4</v>
      </c>
      <c r="BY202">
        <v>3.5</v>
      </c>
      <c r="BZ202">
        <v>3.45</v>
      </c>
      <c r="CA202">
        <v>3.55</v>
      </c>
      <c r="CB202">
        <v>3.25</v>
      </c>
      <c r="CC202">
        <v>3.03</v>
      </c>
      <c r="CD202">
        <v>5.0000000000000001E-3</v>
      </c>
      <c r="CE202">
        <v>3.0000000000000001E-3</v>
      </c>
      <c r="CF202">
        <v>5.0000000000000001E-3</v>
      </c>
      <c r="CG202">
        <v>8.9999999999999993E-3</v>
      </c>
      <c r="CH202">
        <v>3.0000000000000001E-3</v>
      </c>
      <c r="CI202">
        <v>0.01</v>
      </c>
      <c r="CJ202">
        <v>0.01</v>
      </c>
      <c r="CK202">
        <v>0.04</v>
      </c>
      <c r="CL202">
        <v>0.02</v>
      </c>
      <c r="CM202">
        <v>0.01</v>
      </c>
      <c r="CN202">
        <v>0.01</v>
      </c>
      <c r="CO202">
        <v>0.01</v>
      </c>
      <c r="CP202">
        <v>0.02</v>
      </c>
      <c r="CQ202">
        <v>0.02</v>
      </c>
      <c r="CR202">
        <v>0.03</v>
      </c>
      <c r="CS202">
        <v>0.05</v>
      </c>
      <c r="CT202">
        <v>0.1</v>
      </c>
      <c r="CU202">
        <v>0.05</v>
      </c>
      <c r="CV202">
        <v>3.83</v>
      </c>
      <c r="CW202">
        <v>3.79</v>
      </c>
      <c r="CX202">
        <v>3.76</v>
      </c>
      <c r="CY202">
        <v>3.72</v>
      </c>
      <c r="CZ202">
        <v>3.79</v>
      </c>
      <c r="DA202">
        <v>3.67</v>
      </c>
      <c r="DB202">
        <v>3.63</v>
      </c>
      <c r="DC202">
        <v>3.39</v>
      </c>
      <c r="DD202">
        <v>3.61</v>
      </c>
      <c r="DE202">
        <v>0.14000000000000001</v>
      </c>
      <c r="DF202">
        <v>0.18</v>
      </c>
      <c r="DG202">
        <v>0.19</v>
      </c>
      <c r="DH202">
        <v>0.21</v>
      </c>
      <c r="DI202">
        <v>0.16</v>
      </c>
      <c r="DJ202">
        <v>0.25</v>
      </c>
      <c r="DK202">
        <v>0.24</v>
      </c>
      <c r="DL202">
        <v>0.26</v>
      </c>
      <c r="DM202">
        <v>0.23</v>
      </c>
      <c r="DN202">
        <v>0.02</v>
      </c>
      <c r="DO202">
        <v>0.02</v>
      </c>
      <c r="DP202">
        <v>0.02</v>
      </c>
      <c r="DQ202">
        <v>0.02</v>
      </c>
      <c r="DR202">
        <v>0.02</v>
      </c>
      <c r="DS202">
        <v>0.02</v>
      </c>
      <c r="DT202">
        <v>0.02</v>
      </c>
      <c r="DU202">
        <v>0.03</v>
      </c>
      <c r="DV202">
        <v>0.03</v>
      </c>
      <c r="DW202">
        <v>0.83</v>
      </c>
      <c r="DX202">
        <v>0.79</v>
      </c>
      <c r="DY202">
        <v>0.77</v>
      </c>
      <c r="DZ202">
        <v>0.75</v>
      </c>
      <c r="EA202">
        <v>0.79</v>
      </c>
      <c r="EB202">
        <v>0.69</v>
      </c>
      <c r="EC202">
        <v>0.68</v>
      </c>
      <c r="ED202">
        <v>0.56999999999999995</v>
      </c>
      <c r="EE202">
        <v>0.67</v>
      </c>
      <c r="EF202">
        <v>0.41</v>
      </c>
      <c r="EG202">
        <v>0.01</v>
      </c>
      <c r="EH202">
        <v>0.01</v>
      </c>
      <c r="EI202">
        <v>0.02</v>
      </c>
      <c r="EJ202">
        <v>0.01</v>
      </c>
      <c r="EK202">
        <v>0.01</v>
      </c>
      <c r="EL202">
        <v>0.05</v>
      </c>
      <c r="EM202">
        <v>0.01</v>
      </c>
      <c r="EN202">
        <v>0.01</v>
      </c>
      <c r="EO202">
        <v>0.27</v>
      </c>
      <c r="EP202">
        <v>0.03</v>
      </c>
      <c r="EQ202">
        <v>3.1E-2</v>
      </c>
      <c r="ER202">
        <v>0.04</v>
      </c>
      <c r="ES202">
        <v>3.4000000000000002E-2</v>
      </c>
      <c r="ET202">
        <v>0.04</v>
      </c>
      <c r="EU202">
        <v>0.1</v>
      </c>
      <c r="EV202">
        <v>0.05</v>
      </c>
      <c r="EW202">
        <v>0.04</v>
      </c>
      <c r="EX202">
        <v>0.122</v>
      </c>
      <c r="EY202">
        <v>0.31</v>
      </c>
      <c r="EZ202">
        <v>0.26</v>
      </c>
      <c r="FA202">
        <v>0.27</v>
      </c>
      <c r="FB202">
        <v>0.22</v>
      </c>
      <c r="FC202">
        <v>0.36</v>
      </c>
      <c r="FD202">
        <v>0.33</v>
      </c>
      <c r="FE202">
        <v>0.33</v>
      </c>
      <c r="FF202">
        <v>0.38</v>
      </c>
      <c r="FG202">
        <v>0.12</v>
      </c>
      <c r="FH202">
        <v>0.6</v>
      </c>
      <c r="FI202">
        <v>0.66</v>
      </c>
      <c r="FJ202">
        <v>0.63</v>
      </c>
      <c r="FK202">
        <v>0.69</v>
      </c>
      <c r="FL202">
        <v>0.52</v>
      </c>
      <c r="FM202">
        <v>0.44</v>
      </c>
      <c r="FN202">
        <v>0.56999999999999995</v>
      </c>
      <c r="FO202">
        <v>0.52</v>
      </c>
      <c r="FP202">
        <v>0.08</v>
      </c>
      <c r="FQ202">
        <v>0.04</v>
      </c>
      <c r="FR202">
        <v>0.04</v>
      </c>
      <c r="FS202">
        <v>0.05</v>
      </c>
      <c r="FT202">
        <v>0.05</v>
      </c>
      <c r="FU202">
        <v>0.06</v>
      </c>
      <c r="FV202">
        <v>0.08</v>
      </c>
      <c r="FW202">
        <v>0.05</v>
      </c>
      <c r="FX202">
        <v>0.05</v>
      </c>
      <c r="FY202">
        <v>1.95</v>
      </c>
      <c r="FZ202">
        <v>3.57</v>
      </c>
      <c r="GA202">
        <v>3.65</v>
      </c>
      <c r="GB202">
        <v>3.59</v>
      </c>
      <c r="GC202">
        <v>3.67</v>
      </c>
      <c r="GD202">
        <v>3.48</v>
      </c>
      <c r="GE202">
        <v>3.27</v>
      </c>
      <c r="GF202">
        <v>3.52</v>
      </c>
      <c r="GG202">
        <v>3.5</v>
      </c>
      <c r="GH202">
        <v>8.9700000000000006</v>
      </c>
      <c r="GI202">
        <v>0.01</v>
      </c>
      <c r="GJ202">
        <v>2E-3</v>
      </c>
      <c r="GK202">
        <v>5.0000000000000001E-3</v>
      </c>
      <c r="GL202">
        <v>0.01</v>
      </c>
      <c r="GM202">
        <v>0.02</v>
      </c>
      <c r="GN202">
        <v>0.03</v>
      </c>
      <c r="GO202">
        <v>0.04</v>
      </c>
      <c r="GP202">
        <v>0.15</v>
      </c>
      <c r="GQ202">
        <v>0.18</v>
      </c>
      <c r="GR202">
        <v>0.5</v>
      </c>
      <c r="GS202">
        <v>7.0000000000000007E-2</v>
      </c>
      <c r="GT202">
        <v>0.32</v>
      </c>
      <c r="GU202">
        <v>0.46</v>
      </c>
      <c r="GV202">
        <v>0.23</v>
      </c>
      <c r="GW202">
        <v>0.25</v>
      </c>
      <c r="GX202">
        <v>0.17299999999999999</v>
      </c>
      <c r="GY202">
        <v>0.22</v>
      </c>
      <c r="GZ202">
        <v>0.13</v>
      </c>
      <c r="HA202">
        <v>8.8999999999999996E-2</v>
      </c>
      <c r="HB202">
        <v>0.19</v>
      </c>
      <c r="HC202">
        <v>0.16</v>
      </c>
      <c r="HD202">
        <v>0.08</v>
      </c>
      <c r="HE202">
        <v>0.22</v>
      </c>
      <c r="HF202">
        <v>0.15</v>
      </c>
      <c r="HG202">
        <v>0.19</v>
      </c>
      <c r="HH202">
        <v>0.14000000000000001</v>
      </c>
      <c r="HI202">
        <v>0</v>
      </c>
      <c r="HJ202">
        <v>0</v>
      </c>
      <c r="HK202">
        <v>0.01</v>
      </c>
      <c r="HL202">
        <v>0.02</v>
      </c>
      <c r="HM202">
        <v>0.09</v>
      </c>
      <c r="HN202">
        <v>0.02</v>
      </c>
      <c r="HO202">
        <v>0.26</v>
      </c>
      <c r="HP202">
        <v>0.25</v>
      </c>
      <c r="HQ202">
        <v>0.27</v>
      </c>
      <c r="HR202">
        <v>0.25</v>
      </c>
      <c r="HS202">
        <v>0.35</v>
      </c>
      <c r="HT202">
        <v>0.27</v>
      </c>
      <c r="HU202">
        <v>0.65</v>
      </c>
      <c r="HV202">
        <v>0.54</v>
      </c>
      <c r="HW202">
        <v>0.56000000000000005</v>
      </c>
      <c r="HX202">
        <v>0.57999999999999996</v>
      </c>
      <c r="HY202">
        <v>0.41</v>
      </c>
      <c r="HZ202">
        <v>0.62</v>
      </c>
      <c r="IA202">
        <v>0.03</v>
      </c>
      <c r="IB202">
        <v>0.15</v>
      </c>
      <c r="IC202">
        <v>0.09</v>
      </c>
      <c r="ID202">
        <v>0.09</v>
      </c>
      <c r="IE202">
        <v>0.08</v>
      </c>
      <c r="IF202">
        <v>2.5999999999999999E-2</v>
      </c>
      <c r="IG202">
        <v>8.9999999999999993E-3</v>
      </c>
      <c r="IH202">
        <v>0.02</v>
      </c>
      <c r="II202">
        <v>0.02</v>
      </c>
      <c r="IJ202">
        <v>0.02</v>
      </c>
      <c r="IK202">
        <v>1.4E-2</v>
      </c>
      <c r="IL202">
        <v>8.9999999999999993E-3</v>
      </c>
      <c r="IM202">
        <v>0.05</v>
      </c>
      <c r="IN202">
        <v>0.04</v>
      </c>
      <c r="IO202">
        <v>0.05</v>
      </c>
      <c r="IP202">
        <v>0.04</v>
      </c>
      <c r="IQ202">
        <v>0.06</v>
      </c>
      <c r="IR202">
        <v>0.06</v>
      </c>
      <c r="IS202">
        <v>0.04</v>
      </c>
      <c r="IT202">
        <v>0.54</v>
      </c>
      <c r="IU202">
        <v>0.44</v>
      </c>
      <c r="IV202">
        <v>0.03</v>
      </c>
      <c r="IW202">
        <v>0.24</v>
      </c>
      <c r="IX202">
        <v>0.25</v>
      </c>
      <c r="IY202">
        <v>0.24</v>
      </c>
      <c r="IZ202">
        <v>0.33</v>
      </c>
      <c r="JA202">
        <v>0.17</v>
      </c>
      <c r="JB202">
        <v>0.38</v>
      </c>
      <c r="JC202">
        <v>0.4</v>
      </c>
      <c r="JD202">
        <v>0.08</v>
      </c>
      <c r="JE202">
        <v>0.1</v>
      </c>
      <c r="JF202">
        <v>0.27</v>
      </c>
      <c r="JG202">
        <v>0.22</v>
      </c>
      <c r="JH202">
        <v>0.26</v>
      </c>
      <c r="JI202">
        <v>0.09</v>
      </c>
      <c r="JJ202">
        <v>7.0000000000000007E-2</v>
      </c>
      <c r="JK202">
        <v>0.45</v>
      </c>
      <c r="JL202">
        <v>0.11</v>
      </c>
      <c r="JM202">
        <v>0.05</v>
      </c>
      <c r="JN202">
        <v>0.06</v>
      </c>
      <c r="JO202">
        <v>7.0000000000000007E-2</v>
      </c>
      <c r="JP202">
        <v>0.06</v>
      </c>
      <c r="JQ202">
        <v>0.05</v>
      </c>
      <c r="JR202">
        <v>2.92</v>
      </c>
      <c r="JS202">
        <v>1.71</v>
      </c>
      <c r="JT202">
        <v>1.77</v>
      </c>
      <c r="JU202">
        <v>3.22</v>
      </c>
      <c r="JV202">
        <v>2.21</v>
      </c>
    </row>
    <row r="203" spans="1:282" x14ac:dyDescent="0.25">
      <c r="A203">
        <v>609780</v>
      </c>
      <c r="B203" t="s">
        <v>2363</v>
      </c>
      <c r="C203" t="s">
        <v>2362</v>
      </c>
      <c r="D203" t="s">
        <v>4254</v>
      </c>
      <c r="E203" t="s">
        <v>4255</v>
      </c>
      <c r="F203" t="s">
        <v>2364</v>
      </c>
      <c r="G203" t="s">
        <v>2365</v>
      </c>
      <c r="H203" t="s">
        <v>4256</v>
      </c>
      <c r="I203" t="s">
        <v>4257</v>
      </c>
      <c r="J203" t="s">
        <v>10</v>
      </c>
      <c r="K203" t="s">
        <v>10</v>
      </c>
      <c r="L203" t="s">
        <v>546</v>
      </c>
      <c r="M203" t="s">
        <v>3399</v>
      </c>
      <c r="N203" t="s">
        <v>3908</v>
      </c>
      <c r="O203" t="s">
        <v>543</v>
      </c>
      <c r="P203">
        <v>496</v>
      </c>
      <c r="Q203" t="s">
        <v>541</v>
      </c>
      <c r="R203" t="s">
        <v>562</v>
      </c>
      <c r="S203" t="s">
        <v>562</v>
      </c>
      <c r="T203">
        <v>34</v>
      </c>
      <c r="U203">
        <v>2090</v>
      </c>
      <c r="V203" t="s">
        <v>651</v>
      </c>
      <c r="W203">
        <v>98</v>
      </c>
      <c r="X203">
        <v>490</v>
      </c>
      <c r="Y203">
        <v>20</v>
      </c>
      <c r="Z203" s="5" t="s">
        <v>3418</v>
      </c>
      <c r="AA203" t="s">
        <v>524</v>
      </c>
      <c r="AB203" t="s">
        <v>555</v>
      </c>
      <c r="AC203" t="s">
        <v>555</v>
      </c>
      <c r="AD203" t="s">
        <v>564</v>
      </c>
      <c r="AE203">
        <v>36.6</v>
      </c>
      <c r="AF203">
        <v>39.200000000000003</v>
      </c>
      <c r="AG203">
        <v>55</v>
      </c>
      <c r="AH203">
        <v>2</v>
      </c>
      <c r="AI203" t="s">
        <v>3410</v>
      </c>
      <c r="AJ203">
        <v>82</v>
      </c>
      <c r="AK203">
        <v>2</v>
      </c>
      <c r="AL203">
        <v>4</v>
      </c>
      <c r="AM203">
        <v>2</v>
      </c>
      <c r="AN203">
        <v>74</v>
      </c>
      <c r="AQ203">
        <v>1</v>
      </c>
      <c r="AR203">
        <v>3</v>
      </c>
      <c r="AS203">
        <v>82</v>
      </c>
      <c r="AT203">
        <v>0.04</v>
      </c>
      <c r="AU203">
        <v>0.04</v>
      </c>
      <c r="AV203">
        <v>0.01</v>
      </c>
      <c r="AW203">
        <v>0.05</v>
      </c>
      <c r="AX203">
        <v>0.05</v>
      </c>
      <c r="AY203">
        <v>7.0000000000000007E-2</v>
      </c>
      <c r="AZ203">
        <v>7.0000000000000007E-2</v>
      </c>
      <c r="BA203">
        <v>3.6999999999999998E-2</v>
      </c>
      <c r="BB203">
        <v>0.06</v>
      </c>
      <c r="BC203">
        <v>0.1</v>
      </c>
      <c r="BD203">
        <v>0.11</v>
      </c>
      <c r="BE203">
        <v>0.15</v>
      </c>
      <c r="BF203">
        <v>0.28999999999999998</v>
      </c>
      <c r="BG203">
        <v>0.28000000000000003</v>
      </c>
      <c r="BH203">
        <v>0.37</v>
      </c>
      <c r="BI203">
        <v>0.3</v>
      </c>
      <c r="BJ203">
        <v>0.32</v>
      </c>
      <c r="BK203">
        <v>0.28999999999999998</v>
      </c>
      <c r="BL203">
        <v>7.0000000000000007E-2</v>
      </c>
      <c r="BM203">
        <v>0.05</v>
      </c>
      <c r="BN203">
        <v>0.06</v>
      </c>
      <c r="BO203">
        <v>0.02</v>
      </c>
      <c r="BP203">
        <v>0.04</v>
      </c>
      <c r="BQ203">
        <v>0.05</v>
      </c>
      <c r="BR203">
        <v>0.52</v>
      </c>
      <c r="BS203">
        <v>0.6</v>
      </c>
      <c r="BT203">
        <v>0.5</v>
      </c>
      <c r="BU203">
        <v>0.52</v>
      </c>
      <c r="BV203">
        <v>0.49</v>
      </c>
      <c r="BW203">
        <v>0.44</v>
      </c>
      <c r="BX203">
        <v>3.41</v>
      </c>
      <c r="BY203">
        <v>3.51</v>
      </c>
      <c r="BZ203">
        <v>3.44</v>
      </c>
      <c r="CA203">
        <v>3.34</v>
      </c>
      <c r="CB203">
        <v>3.29</v>
      </c>
      <c r="CC203">
        <v>3.15</v>
      </c>
      <c r="CD203">
        <v>0</v>
      </c>
      <c r="CE203">
        <v>1.2E-2</v>
      </c>
      <c r="CF203">
        <v>1.2E-2</v>
      </c>
      <c r="CG203">
        <v>1.2E-2</v>
      </c>
      <c r="CH203">
        <v>1.2E-2</v>
      </c>
      <c r="CI203">
        <v>0.01</v>
      </c>
      <c r="CJ203">
        <v>0.05</v>
      </c>
      <c r="CK203">
        <v>0.05</v>
      </c>
      <c r="CL203">
        <v>0.05</v>
      </c>
      <c r="CM203">
        <v>0.04</v>
      </c>
      <c r="CN203">
        <v>7.0000000000000007E-2</v>
      </c>
      <c r="CO203">
        <v>0.05</v>
      </c>
      <c r="CP203">
        <v>7.0000000000000007E-2</v>
      </c>
      <c r="CQ203">
        <v>0.06</v>
      </c>
      <c r="CR203">
        <v>0.05</v>
      </c>
      <c r="CS203">
        <v>0.12</v>
      </c>
      <c r="CT203">
        <v>0.16</v>
      </c>
      <c r="CU203">
        <v>0.06</v>
      </c>
      <c r="CV203">
        <v>3.77</v>
      </c>
      <c r="CW203">
        <v>3.64</v>
      </c>
      <c r="CX203">
        <v>3.67</v>
      </c>
      <c r="CY203">
        <v>3.6</v>
      </c>
      <c r="CZ203">
        <v>3.63</v>
      </c>
      <c r="DA203">
        <v>3.61</v>
      </c>
      <c r="DB203">
        <v>3.39</v>
      </c>
      <c r="DC203">
        <v>3.32</v>
      </c>
      <c r="DD203">
        <v>3.46</v>
      </c>
      <c r="DE203">
        <v>0.15</v>
      </c>
      <c r="DF203">
        <v>0.17</v>
      </c>
      <c r="DG203">
        <v>0.18</v>
      </c>
      <c r="DH203">
        <v>0.2</v>
      </c>
      <c r="DI203">
        <v>0.21</v>
      </c>
      <c r="DJ203">
        <v>0.24</v>
      </c>
      <c r="DK203">
        <v>0.2</v>
      </c>
      <c r="DL203">
        <v>0.2</v>
      </c>
      <c r="DM203">
        <v>0.26</v>
      </c>
      <c r="DN203">
        <v>0.04</v>
      </c>
      <c r="DO203">
        <v>0.02</v>
      </c>
      <c r="DP203">
        <v>0.04</v>
      </c>
      <c r="DQ203">
        <v>0.05</v>
      </c>
      <c r="DR203">
        <v>0.02</v>
      </c>
      <c r="DS203">
        <v>0.02</v>
      </c>
      <c r="DT203">
        <v>0.04</v>
      </c>
      <c r="DU203">
        <v>0.04</v>
      </c>
      <c r="DV203">
        <v>0.02</v>
      </c>
      <c r="DW203">
        <v>0.78</v>
      </c>
      <c r="DX203">
        <v>0.72</v>
      </c>
      <c r="DY203">
        <v>0.72</v>
      </c>
      <c r="DZ203">
        <v>0.67</v>
      </c>
      <c r="EA203">
        <v>0.7</v>
      </c>
      <c r="EB203">
        <v>0.67</v>
      </c>
      <c r="EC203">
        <v>0.6</v>
      </c>
      <c r="ED203">
        <v>0.56000000000000005</v>
      </c>
      <c r="EE203">
        <v>0.61</v>
      </c>
      <c r="EF203">
        <v>0.33</v>
      </c>
      <c r="EG203">
        <v>0.06</v>
      </c>
      <c r="EH203">
        <v>0.04</v>
      </c>
      <c r="EI203">
        <v>0.01</v>
      </c>
      <c r="EJ203">
        <v>0.01</v>
      </c>
      <c r="EK203">
        <v>0.06</v>
      </c>
      <c r="EL203">
        <v>0.06</v>
      </c>
      <c r="EM203">
        <v>0.04</v>
      </c>
      <c r="EN203">
        <v>0.04</v>
      </c>
      <c r="EO203">
        <v>0.24</v>
      </c>
      <c r="EP203">
        <v>0.1</v>
      </c>
      <c r="EQ203">
        <v>9.8000000000000004E-2</v>
      </c>
      <c r="ER203">
        <v>0.11</v>
      </c>
      <c r="ES203">
        <v>3.6999999999999998E-2</v>
      </c>
      <c r="ET203">
        <v>0.11</v>
      </c>
      <c r="EU203">
        <v>0.11</v>
      </c>
      <c r="EV203">
        <v>0.09</v>
      </c>
      <c r="EW203">
        <v>0.11</v>
      </c>
      <c r="EX203">
        <v>0.159</v>
      </c>
      <c r="EY203">
        <v>0.32</v>
      </c>
      <c r="EZ203">
        <v>0.32</v>
      </c>
      <c r="FA203">
        <v>0.35</v>
      </c>
      <c r="FB203">
        <v>0.35</v>
      </c>
      <c r="FC203">
        <v>0.33</v>
      </c>
      <c r="FD203">
        <v>0.28999999999999998</v>
      </c>
      <c r="FE203">
        <v>0.3</v>
      </c>
      <c r="FF203">
        <v>0.35</v>
      </c>
      <c r="FG203">
        <v>0.21</v>
      </c>
      <c r="FH203">
        <v>0.49</v>
      </c>
      <c r="FI203">
        <v>0.5</v>
      </c>
      <c r="FJ203">
        <v>0.49</v>
      </c>
      <c r="FK203">
        <v>0.52</v>
      </c>
      <c r="FL203">
        <v>0.44</v>
      </c>
      <c r="FM203">
        <v>0.5</v>
      </c>
      <c r="FN203">
        <v>0.52</v>
      </c>
      <c r="FO203">
        <v>0.44</v>
      </c>
      <c r="FP203">
        <v>0.06</v>
      </c>
      <c r="FQ203">
        <v>0.04</v>
      </c>
      <c r="FR203">
        <v>0.05</v>
      </c>
      <c r="FS203">
        <v>0.04</v>
      </c>
      <c r="FT203">
        <v>7.0000000000000007E-2</v>
      </c>
      <c r="FU203">
        <v>0.06</v>
      </c>
      <c r="FV203">
        <v>0.04</v>
      </c>
      <c r="FW203">
        <v>0.05</v>
      </c>
      <c r="FX203">
        <v>0.06</v>
      </c>
      <c r="FY203">
        <v>2.2599999999999998</v>
      </c>
      <c r="FZ203">
        <v>3.28</v>
      </c>
      <c r="GA203">
        <v>3.35</v>
      </c>
      <c r="GB203">
        <v>3.37</v>
      </c>
      <c r="GC203">
        <v>3.5</v>
      </c>
      <c r="GD203">
        <v>3.22</v>
      </c>
      <c r="GE203">
        <v>3.28</v>
      </c>
      <c r="GF203">
        <v>3.38</v>
      </c>
      <c r="GG203">
        <v>3.27</v>
      </c>
      <c r="GH203">
        <v>7.96</v>
      </c>
      <c r="GI203">
        <v>0.02</v>
      </c>
      <c r="GJ203">
        <v>2.4E-2</v>
      </c>
      <c r="GK203">
        <v>2.4E-2</v>
      </c>
      <c r="GL203">
        <v>0.04</v>
      </c>
      <c r="GM203">
        <v>0.06</v>
      </c>
      <c r="GN203">
        <v>0.02</v>
      </c>
      <c r="GO203">
        <v>0.05</v>
      </c>
      <c r="GP203">
        <v>0.21</v>
      </c>
      <c r="GQ203">
        <v>0.12</v>
      </c>
      <c r="GR203">
        <v>0.35</v>
      </c>
      <c r="GS203">
        <v>7.0000000000000007E-2</v>
      </c>
      <c r="GT203">
        <v>0.41</v>
      </c>
      <c r="GU203">
        <v>0.5</v>
      </c>
      <c r="GV203">
        <v>0.35</v>
      </c>
      <c r="GW203">
        <v>0.15</v>
      </c>
      <c r="GX203">
        <v>9.8000000000000004E-2</v>
      </c>
      <c r="GY203">
        <v>0.26</v>
      </c>
      <c r="GZ203">
        <v>0.11</v>
      </c>
      <c r="HA203">
        <v>6.0999999999999999E-2</v>
      </c>
      <c r="HB203">
        <v>0.12</v>
      </c>
      <c r="HC203">
        <v>0.16</v>
      </c>
      <c r="HD203">
        <v>0.15</v>
      </c>
      <c r="HE203">
        <v>0.16</v>
      </c>
      <c r="HF203">
        <v>0.17</v>
      </c>
      <c r="HG203">
        <v>0.2</v>
      </c>
      <c r="HH203">
        <v>0.11</v>
      </c>
      <c r="HI203">
        <v>0</v>
      </c>
      <c r="HJ203">
        <v>0.01</v>
      </c>
      <c r="HK203">
        <v>0.02</v>
      </c>
      <c r="HL203">
        <v>0.01</v>
      </c>
      <c r="HM203">
        <v>0.09</v>
      </c>
      <c r="HN203">
        <v>0.01</v>
      </c>
      <c r="HO203">
        <v>0.39</v>
      </c>
      <c r="HP203">
        <v>0.32</v>
      </c>
      <c r="HQ203">
        <v>0.28000000000000003</v>
      </c>
      <c r="HR203">
        <v>0.34</v>
      </c>
      <c r="HS203">
        <v>0.28999999999999998</v>
      </c>
      <c r="HT203">
        <v>0.34</v>
      </c>
      <c r="HU203">
        <v>0.43</v>
      </c>
      <c r="HV203">
        <v>0.34</v>
      </c>
      <c r="HW203">
        <v>0.41</v>
      </c>
      <c r="HX203">
        <v>0.45</v>
      </c>
      <c r="HY203">
        <v>0.39</v>
      </c>
      <c r="HZ203">
        <v>0.52</v>
      </c>
      <c r="IA203">
        <v>0.12</v>
      </c>
      <c r="IB203">
        <v>0.23</v>
      </c>
      <c r="IC203">
        <v>0.2</v>
      </c>
      <c r="ID203">
        <v>0.15</v>
      </c>
      <c r="IE203">
        <v>0.18</v>
      </c>
      <c r="IF203">
        <v>6.0999999999999999E-2</v>
      </c>
      <c r="IG203">
        <v>1.2E-2</v>
      </c>
      <c r="IH203">
        <v>0.04</v>
      </c>
      <c r="II203">
        <v>0.05</v>
      </c>
      <c r="IJ203">
        <v>0.01</v>
      </c>
      <c r="IK203">
        <v>1.2E-2</v>
      </c>
      <c r="IL203">
        <v>2.4E-2</v>
      </c>
      <c r="IM203">
        <v>0.05</v>
      </c>
      <c r="IN203">
        <v>0.06</v>
      </c>
      <c r="IO203">
        <v>0.04</v>
      </c>
      <c r="IP203">
        <v>0.04</v>
      </c>
      <c r="IQ203">
        <v>0.04</v>
      </c>
      <c r="IR203">
        <v>0.04</v>
      </c>
      <c r="IS203">
        <v>0.11</v>
      </c>
      <c r="IT203">
        <v>0.71</v>
      </c>
      <c r="IU203">
        <v>0.71</v>
      </c>
      <c r="IV203">
        <v>0.06</v>
      </c>
      <c r="IW203">
        <v>0.32</v>
      </c>
      <c r="IX203">
        <v>0.27</v>
      </c>
      <c r="IY203">
        <v>0.09</v>
      </c>
      <c r="IZ203">
        <v>0.17</v>
      </c>
      <c r="JA203">
        <v>0.17</v>
      </c>
      <c r="JB203">
        <v>0.26</v>
      </c>
      <c r="JC203">
        <v>0.39</v>
      </c>
      <c r="JD203">
        <v>0.09</v>
      </c>
      <c r="JE203">
        <v>0.02</v>
      </c>
      <c r="JF203">
        <v>0.35</v>
      </c>
      <c r="JG203">
        <v>0.21</v>
      </c>
      <c r="JH203">
        <v>0.2</v>
      </c>
      <c r="JI203">
        <v>0.09</v>
      </c>
      <c r="JJ203">
        <v>0.06</v>
      </c>
      <c r="JK203">
        <v>0.37</v>
      </c>
      <c r="JL203">
        <v>0.17</v>
      </c>
      <c r="JM203">
        <v>0.04</v>
      </c>
      <c r="JN203">
        <v>0.04</v>
      </c>
      <c r="JO203">
        <v>0.04</v>
      </c>
      <c r="JP203">
        <v>0.05</v>
      </c>
      <c r="JQ203">
        <v>0.05</v>
      </c>
      <c r="JR203">
        <v>2.7</v>
      </c>
      <c r="JS203">
        <v>1.53</v>
      </c>
      <c r="JT203">
        <v>1.42</v>
      </c>
      <c r="JU203">
        <v>3.08</v>
      </c>
      <c r="JV203">
        <v>2.2400000000000002</v>
      </c>
    </row>
    <row r="204" spans="1:282" x14ac:dyDescent="0.25">
      <c r="A204">
        <v>609781</v>
      </c>
      <c r="B204" t="s">
        <v>330</v>
      </c>
      <c r="C204" t="s">
        <v>2366</v>
      </c>
      <c r="D204" t="s">
        <v>4258</v>
      </c>
      <c r="E204" t="s">
        <v>4259</v>
      </c>
      <c r="F204" t="s">
        <v>748</v>
      </c>
      <c r="G204" t="s">
        <v>749</v>
      </c>
      <c r="H204" t="s">
        <v>750</v>
      </c>
      <c r="I204" t="s">
        <v>4260</v>
      </c>
      <c r="J204" t="s">
        <v>4261</v>
      </c>
      <c r="K204" t="s">
        <v>4262</v>
      </c>
      <c r="L204" t="s">
        <v>546</v>
      </c>
      <c r="M204" t="s">
        <v>3399</v>
      </c>
      <c r="N204" t="s">
        <v>3908</v>
      </c>
      <c r="O204" t="s">
        <v>524</v>
      </c>
      <c r="P204">
        <v>280</v>
      </c>
      <c r="Q204" t="s">
        <v>537</v>
      </c>
      <c r="R204" t="s">
        <v>550</v>
      </c>
      <c r="S204" t="s">
        <v>550</v>
      </c>
      <c r="T204">
        <v>42</v>
      </c>
      <c r="U204">
        <v>2100</v>
      </c>
      <c r="V204" t="s">
        <v>651</v>
      </c>
      <c r="W204">
        <v>170</v>
      </c>
      <c r="X204">
        <v>286</v>
      </c>
      <c r="Y204">
        <v>59</v>
      </c>
      <c r="Z204" s="5" t="s">
        <v>935</v>
      </c>
      <c r="AA204" t="s">
        <v>524</v>
      </c>
      <c r="AB204" t="s">
        <v>555</v>
      </c>
      <c r="AC204" t="s">
        <v>576</v>
      </c>
      <c r="AD204" t="s">
        <v>564</v>
      </c>
      <c r="AE204">
        <v>33.200000000000003</v>
      </c>
      <c r="AF204">
        <v>0</v>
      </c>
      <c r="AG204">
        <v>46.9</v>
      </c>
      <c r="AH204">
        <v>5.9</v>
      </c>
      <c r="AI204" t="s">
        <v>3410</v>
      </c>
      <c r="AJ204">
        <v>101</v>
      </c>
      <c r="AL204">
        <v>94</v>
      </c>
      <c r="AN204">
        <v>1</v>
      </c>
      <c r="AR204">
        <v>7</v>
      </c>
      <c r="AS204">
        <v>101</v>
      </c>
      <c r="AT204">
        <v>0.03</v>
      </c>
      <c r="AU204">
        <v>0.03</v>
      </c>
      <c r="AV204">
        <v>0.02</v>
      </c>
      <c r="AW204">
        <v>0.05</v>
      </c>
      <c r="AX204">
        <v>0.04</v>
      </c>
      <c r="AY204">
        <v>7.0000000000000007E-2</v>
      </c>
      <c r="AZ204">
        <v>7.0000000000000007E-2</v>
      </c>
      <c r="BA204">
        <v>0.11899999999999999</v>
      </c>
      <c r="BB204">
        <v>0.13</v>
      </c>
      <c r="BC204">
        <v>0.05</v>
      </c>
      <c r="BD204">
        <v>0.14000000000000001</v>
      </c>
      <c r="BE204">
        <v>0.19</v>
      </c>
      <c r="BF204">
        <v>0.34</v>
      </c>
      <c r="BG204">
        <v>0.32</v>
      </c>
      <c r="BH204">
        <v>0.28000000000000003</v>
      </c>
      <c r="BI204">
        <v>0.32</v>
      </c>
      <c r="BJ204">
        <v>0.38</v>
      </c>
      <c r="BK204">
        <v>0.33</v>
      </c>
      <c r="BL204">
        <v>0</v>
      </c>
      <c r="BM204">
        <v>0.01</v>
      </c>
      <c r="BN204">
        <v>0.01</v>
      </c>
      <c r="BO204">
        <v>0.01</v>
      </c>
      <c r="BP204">
        <v>0.01</v>
      </c>
      <c r="BQ204">
        <v>0</v>
      </c>
      <c r="BR204">
        <v>0.56000000000000005</v>
      </c>
      <c r="BS204">
        <v>0.52</v>
      </c>
      <c r="BT204">
        <v>0.56000000000000005</v>
      </c>
      <c r="BU204">
        <v>0.56999999999999995</v>
      </c>
      <c r="BV204">
        <v>0.44</v>
      </c>
      <c r="BW204">
        <v>0.42</v>
      </c>
      <c r="BX204">
        <v>3.44</v>
      </c>
      <c r="BY204">
        <v>3.35</v>
      </c>
      <c r="BZ204">
        <v>3.4</v>
      </c>
      <c r="CA204">
        <v>3.43</v>
      </c>
      <c r="CB204">
        <v>3.22</v>
      </c>
      <c r="CC204">
        <v>3.09</v>
      </c>
      <c r="CD204">
        <v>0.01</v>
      </c>
      <c r="CE204">
        <v>0.02</v>
      </c>
      <c r="CF204">
        <v>0.01</v>
      </c>
      <c r="CG204">
        <v>0.05</v>
      </c>
      <c r="CH204">
        <v>0.03</v>
      </c>
      <c r="CI204">
        <v>0.1</v>
      </c>
      <c r="CJ204">
        <v>0.13</v>
      </c>
      <c r="CK204">
        <v>0.15</v>
      </c>
      <c r="CL204">
        <v>0.15</v>
      </c>
      <c r="CM204">
        <v>0.08</v>
      </c>
      <c r="CN204">
        <v>0.11</v>
      </c>
      <c r="CO204">
        <v>0.12</v>
      </c>
      <c r="CP204">
        <v>7.0000000000000007E-2</v>
      </c>
      <c r="CQ204">
        <v>0.13</v>
      </c>
      <c r="CR204">
        <v>0.12</v>
      </c>
      <c r="CS204">
        <v>0.14000000000000001</v>
      </c>
      <c r="CT204">
        <v>0.19</v>
      </c>
      <c r="CU204">
        <v>0.14000000000000001</v>
      </c>
      <c r="CV204">
        <v>3.57</v>
      </c>
      <c r="CW204">
        <v>3.43</v>
      </c>
      <c r="CX204">
        <v>3.42</v>
      </c>
      <c r="CY204">
        <v>3.4</v>
      </c>
      <c r="CZ204">
        <v>3.4</v>
      </c>
      <c r="DA204">
        <v>3.12</v>
      </c>
      <c r="DB204">
        <v>3.09</v>
      </c>
      <c r="DC204">
        <v>2.96</v>
      </c>
      <c r="DD204">
        <v>2.99</v>
      </c>
      <c r="DE204">
        <v>0.24</v>
      </c>
      <c r="DF204">
        <v>0.28000000000000003</v>
      </c>
      <c r="DG204">
        <v>0.3</v>
      </c>
      <c r="DH204">
        <v>0.3</v>
      </c>
      <c r="DI204">
        <v>0.25</v>
      </c>
      <c r="DJ204">
        <v>0.31</v>
      </c>
      <c r="DK204">
        <v>0.23</v>
      </c>
      <c r="DL204">
        <v>0.2</v>
      </c>
      <c r="DM204">
        <v>0.26</v>
      </c>
      <c r="DN204">
        <v>0.01</v>
      </c>
      <c r="DO204">
        <v>0.03</v>
      </c>
      <c r="DP204">
        <v>0.02</v>
      </c>
      <c r="DQ204">
        <v>0.02</v>
      </c>
      <c r="DR204">
        <v>0.01</v>
      </c>
      <c r="DS204">
        <v>0.04</v>
      </c>
      <c r="DT204">
        <v>0.02</v>
      </c>
      <c r="DU204">
        <v>0.02</v>
      </c>
      <c r="DV204">
        <v>0.03</v>
      </c>
      <c r="DW204">
        <v>0.66</v>
      </c>
      <c r="DX204">
        <v>0.56000000000000005</v>
      </c>
      <c r="DY204">
        <v>0.55000000000000004</v>
      </c>
      <c r="DZ204">
        <v>0.56000000000000005</v>
      </c>
      <c r="EA204">
        <v>0.57999999999999996</v>
      </c>
      <c r="EB204">
        <v>0.44</v>
      </c>
      <c r="EC204">
        <v>0.49</v>
      </c>
      <c r="ED204">
        <v>0.45</v>
      </c>
      <c r="EE204">
        <v>0.43</v>
      </c>
      <c r="EF204">
        <v>0.34</v>
      </c>
      <c r="EG204">
        <v>0.05</v>
      </c>
      <c r="EH204">
        <v>0.05</v>
      </c>
      <c r="EI204">
        <v>0.06</v>
      </c>
      <c r="EJ204">
        <v>0.05</v>
      </c>
      <c r="EK204">
        <v>0.14000000000000001</v>
      </c>
      <c r="EL204">
        <v>0.11</v>
      </c>
      <c r="EM204">
        <v>0.06</v>
      </c>
      <c r="EN204">
        <v>0.09</v>
      </c>
      <c r="EO204">
        <v>0.33</v>
      </c>
      <c r="EP204">
        <v>0.1</v>
      </c>
      <c r="EQ204">
        <v>8.8999999999999996E-2</v>
      </c>
      <c r="ER204">
        <v>0.2</v>
      </c>
      <c r="ES204">
        <v>0.109</v>
      </c>
      <c r="ET204">
        <v>0.13</v>
      </c>
      <c r="EU204">
        <v>0.12</v>
      </c>
      <c r="EV204">
        <v>0.15</v>
      </c>
      <c r="EW204">
        <v>0.19</v>
      </c>
      <c r="EX204">
        <v>0.14899999999999999</v>
      </c>
      <c r="EY204">
        <v>0.28000000000000003</v>
      </c>
      <c r="EZ204">
        <v>0.34</v>
      </c>
      <c r="FA204">
        <v>0.28999999999999998</v>
      </c>
      <c r="FB204">
        <v>0.27</v>
      </c>
      <c r="FC204">
        <v>0.28999999999999998</v>
      </c>
      <c r="FD204">
        <v>0.38</v>
      </c>
      <c r="FE204">
        <v>0.36</v>
      </c>
      <c r="FF204">
        <v>0.31</v>
      </c>
      <c r="FG204">
        <v>0.17</v>
      </c>
      <c r="FH204">
        <v>0.53</v>
      </c>
      <c r="FI204">
        <v>0.5</v>
      </c>
      <c r="FJ204">
        <v>0.44</v>
      </c>
      <c r="FK204">
        <v>0.52</v>
      </c>
      <c r="FL204">
        <v>0.42</v>
      </c>
      <c r="FM204">
        <v>0.36</v>
      </c>
      <c r="FN204">
        <v>0.42</v>
      </c>
      <c r="FO204">
        <v>0.4</v>
      </c>
      <c r="FP204">
        <v>0.02</v>
      </c>
      <c r="FQ204">
        <v>0.04</v>
      </c>
      <c r="FR204">
        <v>0.03</v>
      </c>
      <c r="FS204">
        <v>0.02</v>
      </c>
      <c r="FT204">
        <v>0.05</v>
      </c>
      <c r="FU204">
        <v>0.03</v>
      </c>
      <c r="FV204">
        <v>0.04</v>
      </c>
      <c r="FW204">
        <v>0.02</v>
      </c>
      <c r="FX204">
        <v>0.02</v>
      </c>
      <c r="FY204">
        <v>2.15</v>
      </c>
      <c r="FZ204">
        <v>3.35</v>
      </c>
      <c r="GA204">
        <v>3.32</v>
      </c>
      <c r="GB204">
        <v>3.12</v>
      </c>
      <c r="GC204">
        <v>3.33</v>
      </c>
      <c r="GD204">
        <v>3.01</v>
      </c>
      <c r="GE204">
        <v>3.02</v>
      </c>
      <c r="GF204">
        <v>3.15</v>
      </c>
      <c r="GG204">
        <v>3.03</v>
      </c>
      <c r="GH204">
        <v>6.9</v>
      </c>
      <c r="GI204">
        <v>0.08</v>
      </c>
      <c r="GJ204">
        <v>0.04</v>
      </c>
      <c r="GK204">
        <v>0.05</v>
      </c>
      <c r="GL204">
        <v>0.03</v>
      </c>
      <c r="GM204">
        <v>0.11</v>
      </c>
      <c r="GN204">
        <v>0.05</v>
      </c>
      <c r="GO204">
        <v>0.08</v>
      </c>
      <c r="GP204">
        <v>0.15</v>
      </c>
      <c r="GQ204">
        <v>0.05</v>
      </c>
      <c r="GR204">
        <v>0.3</v>
      </c>
      <c r="GS204">
        <v>7.0000000000000007E-2</v>
      </c>
      <c r="GT204">
        <v>0.54</v>
      </c>
      <c r="GU204">
        <v>0.45</v>
      </c>
      <c r="GV204">
        <v>0.3</v>
      </c>
      <c r="GW204">
        <v>0.17</v>
      </c>
      <c r="GX204">
        <v>0.25700000000000001</v>
      </c>
      <c r="GY204">
        <v>0.22</v>
      </c>
      <c r="GZ204">
        <v>5.8999999999999997E-2</v>
      </c>
      <c r="HA204">
        <v>5.8999999999999997E-2</v>
      </c>
      <c r="HB204">
        <v>0.22</v>
      </c>
      <c r="HC204">
        <v>0.11</v>
      </c>
      <c r="HD204">
        <v>0.13</v>
      </c>
      <c r="HE204">
        <v>0.21</v>
      </c>
      <c r="HF204">
        <v>0.12</v>
      </c>
      <c r="HG204">
        <v>0.11</v>
      </c>
      <c r="HH204">
        <v>0.06</v>
      </c>
      <c r="HI204">
        <v>0.03</v>
      </c>
      <c r="HJ204">
        <v>0.02</v>
      </c>
      <c r="HK204">
        <v>0</v>
      </c>
      <c r="HL204">
        <v>0.04</v>
      </c>
      <c r="HM204">
        <v>0.08</v>
      </c>
      <c r="HN204">
        <v>0.01</v>
      </c>
      <c r="HO204">
        <v>0.42</v>
      </c>
      <c r="HP204">
        <v>0.32</v>
      </c>
      <c r="HQ204">
        <v>0.36</v>
      </c>
      <c r="HR204">
        <v>0.35</v>
      </c>
      <c r="HS204">
        <v>0.43</v>
      </c>
      <c r="HT204">
        <v>0.4</v>
      </c>
      <c r="HU204">
        <v>0.45</v>
      </c>
      <c r="HV204">
        <v>0.45</v>
      </c>
      <c r="HW204">
        <v>0.42</v>
      </c>
      <c r="HX204">
        <v>0.46</v>
      </c>
      <c r="HY204">
        <v>0.36</v>
      </c>
      <c r="HZ204">
        <v>0.48</v>
      </c>
      <c r="IA204">
        <v>7.0000000000000007E-2</v>
      </c>
      <c r="IB204">
        <v>0.17</v>
      </c>
      <c r="IC204">
        <v>0.15</v>
      </c>
      <c r="ID204">
        <v>0.1</v>
      </c>
      <c r="IE204">
        <v>0.09</v>
      </c>
      <c r="IF204">
        <v>5.8999999999999997E-2</v>
      </c>
      <c r="IG204">
        <v>0.01</v>
      </c>
      <c r="IH204">
        <v>0.01</v>
      </c>
      <c r="II204">
        <v>0.02</v>
      </c>
      <c r="IJ204">
        <v>0.01</v>
      </c>
      <c r="IK204">
        <v>0.01</v>
      </c>
      <c r="IL204">
        <v>0.01</v>
      </c>
      <c r="IM204">
        <v>0.03</v>
      </c>
      <c r="IN204">
        <v>0.04</v>
      </c>
      <c r="IO204">
        <v>0.06</v>
      </c>
      <c r="IP204">
        <v>0.05</v>
      </c>
      <c r="IQ204">
        <v>0.04</v>
      </c>
      <c r="IR204">
        <v>0.05</v>
      </c>
      <c r="IS204">
        <v>0.03</v>
      </c>
      <c r="IT204">
        <v>0.53</v>
      </c>
      <c r="IU204">
        <v>0.54</v>
      </c>
      <c r="IV204">
        <v>0.03</v>
      </c>
      <c r="IW204">
        <v>0.32</v>
      </c>
      <c r="IX204">
        <v>0.28999999999999998</v>
      </c>
      <c r="IY204">
        <v>0.24</v>
      </c>
      <c r="IZ204">
        <v>0.24</v>
      </c>
      <c r="JA204">
        <v>0.14000000000000001</v>
      </c>
      <c r="JB204">
        <v>0.33</v>
      </c>
      <c r="JC204">
        <v>0.3</v>
      </c>
      <c r="JD204">
        <v>0.11</v>
      </c>
      <c r="JE204">
        <v>0.11</v>
      </c>
      <c r="JF204">
        <v>0.28999999999999998</v>
      </c>
      <c r="JG204">
        <v>0.17</v>
      </c>
      <c r="JH204">
        <v>0.37</v>
      </c>
      <c r="JI204">
        <v>0.09</v>
      </c>
      <c r="JJ204">
        <v>0.05</v>
      </c>
      <c r="JK204">
        <v>0.51</v>
      </c>
      <c r="JL204">
        <v>0.16</v>
      </c>
      <c r="JM204">
        <v>0.02</v>
      </c>
      <c r="JN204">
        <v>0.03</v>
      </c>
      <c r="JO204">
        <v>0.06</v>
      </c>
      <c r="JP204">
        <v>0.03</v>
      </c>
      <c r="JQ204">
        <v>0.03</v>
      </c>
      <c r="JR204">
        <v>3.02</v>
      </c>
      <c r="JS204">
        <v>1.74</v>
      </c>
      <c r="JT204">
        <v>1.64</v>
      </c>
      <c r="JU204">
        <v>3.33</v>
      </c>
      <c r="JV204">
        <v>2.17</v>
      </c>
    </row>
    <row r="205" spans="1:282" x14ac:dyDescent="0.25">
      <c r="A205">
        <v>609782</v>
      </c>
      <c r="B205" t="s">
        <v>2368</v>
      </c>
      <c r="C205" t="s">
        <v>2367</v>
      </c>
      <c r="D205" t="s">
        <v>4263</v>
      </c>
      <c r="E205" t="s">
        <v>4264</v>
      </c>
      <c r="F205" t="s">
        <v>2369</v>
      </c>
      <c r="G205" t="s">
        <v>2370</v>
      </c>
      <c r="H205" t="s">
        <v>2371</v>
      </c>
      <c r="I205" t="s">
        <v>4265</v>
      </c>
      <c r="J205" t="s">
        <v>4266</v>
      </c>
      <c r="K205" t="s">
        <v>4267</v>
      </c>
      <c r="L205" t="s">
        <v>546</v>
      </c>
      <c r="M205" t="s">
        <v>3399</v>
      </c>
      <c r="N205" t="s">
        <v>3908</v>
      </c>
      <c r="O205" t="s">
        <v>524</v>
      </c>
      <c r="P205">
        <v>592</v>
      </c>
      <c r="Q205" t="s">
        <v>541</v>
      </c>
      <c r="R205" t="s">
        <v>613</v>
      </c>
      <c r="S205" t="s">
        <v>613</v>
      </c>
      <c r="T205">
        <v>33</v>
      </c>
      <c r="U205">
        <v>2110</v>
      </c>
      <c r="V205" t="s">
        <v>651</v>
      </c>
      <c r="W205">
        <v>89</v>
      </c>
      <c r="X205">
        <v>593</v>
      </c>
      <c r="Y205">
        <v>15</v>
      </c>
      <c r="Z205" s="5" t="s">
        <v>4268</v>
      </c>
      <c r="AA205" t="s">
        <v>524</v>
      </c>
      <c r="AB205" t="s">
        <v>564</v>
      </c>
      <c r="AC205" t="s">
        <v>576</v>
      </c>
      <c r="AD205" t="s">
        <v>576</v>
      </c>
      <c r="AE205">
        <v>50</v>
      </c>
      <c r="AF205">
        <v>11.7</v>
      </c>
      <c r="AG205">
        <v>0</v>
      </c>
      <c r="AH205">
        <v>1.5</v>
      </c>
      <c r="AI205" t="s">
        <v>3410</v>
      </c>
      <c r="AJ205">
        <v>58</v>
      </c>
      <c r="AK205">
        <v>46</v>
      </c>
      <c r="AL205">
        <v>1</v>
      </c>
      <c r="AM205">
        <v>1</v>
      </c>
      <c r="AN205">
        <v>5</v>
      </c>
      <c r="AQ205">
        <v>2</v>
      </c>
      <c r="AR205">
        <v>3</v>
      </c>
      <c r="AS205">
        <v>58</v>
      </c>
      <c r="AT205">
        <v>0</v>
      </c>
      <c r="AU205">
        <v>0</v>
      </c>
      <c r="AV205">
        <v>0</v>
      </c>
      <c r="AW205">
        <v>0</v>
      </c>
      <c r="AX205">
        <v>0.03</v>
      </c>
      <c r="AY205">
        <v>0.02</v>
      </c>
      <c r="AZ205">
        <v>0.14000000000000001</v>
      </c>
      <c r="BA205">
        <v>0.121</v>
      </c>
      <c r="BB205">
        <v>7.0000000000000007E-2</v>
      </c>
      <c r="BC205">
        <v>0</v>
      </c>
      <c r="BD205">
        <v>0.09</v>
      </c>
      <c r="BE205">
        <v>0.1</v>
      </c>
      <c r="BF205">
        <v>0.41</v>
      </c>
      <c r="BG205">
        <v>0.31</v>
      </c>
      <c r="BH205">
        <v>0.38</v>
      </c>
      <c r="BI205">
        <v>0.16</v>
      </c>
      <c r="BJ205">
        <v>0.34</v>
      </c>
      <c r="BK205">
        <v>0.28999999999999998</v>
      </c>
      <c r="BL205">
        <v>0.03</v>
      </c>
      <c r="BM205">
        <v>0.02</v>
      </c>
      <c r="BN205">
        <v>0.05</v>
      </c>
      <c r="BO205">
        <v>0.02</v>
      </c>
      <c r="BP205">
        <v>0.02</v>
      </c>
      <c r="BQ205">
        <v>0.02</v>
      </c>
      <c r="BR205">
        <v>0.41</v>
      </c>
      <c r="BS205">
        <v>0.55000000000000004</v>
      </c>
      <c r="BT205">
        <v>0.5</v>
      </c>
      <c r="BU205">
        <v>0.83</v>
      </c>
      <c r="BV205">
        <v>0.52</v>
      </c>
      <c r="BW205">
        <v>0.56999999999999995</v>
      </c>
      <c r="BX205">
        <v>3.29</v>
      </c>
      <c r="BY205">
        <v>3.44</v>
      </c>
      <c r="BZ205">
        <v>3.45</v>
      </c>
      <c r="CA205">
        <v>3.84</v>
      </c>
      <c r="CB205">
        <v>3.37</v>
      </c>
      <c r="CC205">
        <v>3.44</v>
      </c>
      <c r="CD205">
        <v>0</v>
      </c>
      <c r="CE205">
        <v>0</v>
      </c>
      <c r="CF205">
        <v>0</v>
      </c>
      <c r="CG205">
        <v>1.7000000000000001E-2</v>
      </c>
      <c r="CH205">
        <v>1.7000000000000001E-2</v>
      </c>
      <c r="CI205">
        <v>0.03</v>
      </c>
      <c r="CJ205">
        <v>0.05</v>
      </c>
      <c r="CK205">
        <v>0.16</v>
      </c>
      <c r="CL205">
        <v>0.1</v>
      </c>
      <c r="CM205">
        <v>0.05</v>
      </c>
      <c r="CN205">
        <v>0.05</v>
      </c>
      <c r="CO205">
        <v>0.05</v>
      </c>
      <c r="CP205">
        <v>7.0000000000000007E-2</v>
      </c>
      <c r="CQ205">
        <v>0.09</v>
      </c>
      <c r="CR205">
        <v>0.16</v>
      </c>
      <c r="CS205">
        <v>0.17</v>
      </c>
      <c r="CT205">
        <v>0.21</v>
      </c>
      <c r="CU205">
        <v>0.24</v>
      </c>
      <c r="CV205">
        <v>3.6</v>
      </c>
      <c r="CW205">
        <v>3.67</v>
      </c>
      <c r="CX205">
        <v>3.6</v>
      </c>
      <c r="CY205">
        <v>3.6</v>
      </c>
      <c r="CZ205">
        <v>3.51</v>
      </c>
      <c r="DA205">
        <v>3.29</v>
      </c>
      <c r="DB205">
        <v>3.23</v>
      </c>
      <c r="DC205">
        <v>2.89</v>
      </c>
      <c r="DD205">
        <v>3.09</v>
      </c>
      <c r="DE205">
        <v>0.28999999999999998</v>
      </c>
      <c r="DF205">
        <v>0.22</v>
      </c>
      <c r="DG205">
        <v>0.28999999999999998</v>
      </c>
      <c r="DH205">
        <v>0.21</v>
      </c>
      <c r="DI205">
        <v>0.26</v>
      </c>
      <c r="DJ205">
        <v>0.28000000000000003</v>
      </c>
      <c r="DK205">
        <v>0.24</v>
      </c>
      <c r="DL205">
        <v>0.21</v>
      </c>
      <c r="DM205">
        <v>0.1</v>
      </c>
      <c r="DN205">
        <v>0.02</v>
      </c>
      <c r="DO205">
        <v>0.02</v>
      </c>
      <c r="DP205">
        <v>0.02</v>
      </c>
      <c r="DQ205">
        <v>0.02</v>
      </c>
      <c r="DR205">
        <v>0.02</v>
      </c>
      <c r="DS205">
        <v>0.03</v>
      </c>
      <c r="DT205">
        <v>0.03</v>
      </c>
      <c r="DU205">
        <v>0.02</v>
      </c>
      <c r="DV205">
        <v>0.02</v>
      </c>
      <c r="DW205">
        <v>0.64</v>
      </c>
      <c r="DX205">
        <v>0.71</v>
      </c>
      <c r="DY205">
        <v>0.64</v>
      </c>
      <c r="DZ205">
        <v>0.69</v>
      </c>
      <c r="EA205">
        <v>0.62</v>
      </c>
      <c r="EB205">
        <v>0.5</v>
      </c>
      <c r="EC205">
        <v>0.5</v>
      </c>
      <c r="ED205">
        <v>0.41</v>
      </c>
      <c r="EE205">
        <v>0.53</v>
      </c>
      <c r="EF205">
        <v>0.22</v>
      </c>
      <c r="EG205">
        <v>0.02</v>
      </c>
      <c r="EH205">
        <v>0.02</v>
      </c>
      <c r="EI205">
        <v>0.03</v>
      </c>
      <c r="EJ205">
        <v>0.05</v>
      </c>
      <c r="EK205">
        <v>0.03</v>
      </c>
      <c r="EL205">
        <v>0.17</v>
      </c>
      <c r="EM205">
        <v>0</v>
      </c>
      <c r="EN205">
        <v>0.05</v>
      </c>
      <c r="EO205">
        <v>0.52</v>
      </c>
      <c r="EP205">
        <v>0.02</v>
      </c>
      <c r="EQ205">
        <v>3.4000000000000002E-2</v>
      </c>
      <c r="ER205">
        <v>0.02</v>
      </c>
      <c r="ES205">
        <v>1.7000000000000001E-2</v>
      </c>
      <c r="ET205">
        <v>0.1</v>
      </c>
      <c r="EU205">
        <v>0.28999999999999998</v>
      </c>
      <c r="EV205">
        <v>0.1</v>
      </c>
      <c r="EW205">
        <v>0.05</v>
      </c>
      <c r="EX205">
        <v>0.121</v>
      </c>
      <c r="EY205">
        <v>0.31</v>
      </c>
      <c r="EZ205">
        <v>0.47</v>
      </c>
      <c r="FA205">
        <v>0.28999999999999998</v>
      </c>
      <c r="FB205">
        <v>0.31</v>
      </c>
      <c r="FC205">
        <v>0.34</v>
      </c>
      <c r="FD205">
        <v>0.28999999999999998</v>
      </c>
      <c r="FE205">
        <v>0.45</v>
      </c>
      <c r="FF205">
        <v>0.47</v>
      </c>
      <c r="FG205">
        <v>0.1</v>
      </c>
      <c r="FH205">
        <v>0.64</v>
      </c>
      <c r="FI205">
        <v>0.47</v>
      </c>
      <c r="FJ205">
        <v>0.64</v>
      </c>
      <c r="FK205">
        <v>0.6</v>
      </c>
      <c r="FL205">
        <v>0.48</v>
      </c>
      <c r="FM205">
        <v>0.19</v>
      </c>
      <c r="FN205">
        <v>0.41</v>
      </c>
      <c r="FO205">
        <v>0.4</v>
      </c>
      <c r="FP205">
        <v>0.03</v>
      </c>
      <c r="FQ205">
        <v>0.02</v>
      </c>
      <c r="FR205">
        <v>0.02</v>
      </c>
      <c r="FS205">
        <v>0.02</v>
      </c>
      <c r="FT205">
        <v>0.02</v>
      </c>
      <c r="FU205">
        <v>0.03</v>
      </c>
      <c r="FV205">
        <v>0.05</v>
      </c>
      <c r="FW205">
        <v>0.03</v>
      </c>
      <c r="FX205">
        <v>0.03</v>
      </c>
      <c r="FY205">
        <v>2.11</v>
      </c>
      <c r="FZ205">
        <v>3.6</v>
      </c>
      <c r="GA205">
        <v>3.4</v>
      </c>
      <c r="GB205">
        <v>3.56</v>
      </c>
      <c r="GC205">
        <v>3.49</v>
      </c>
      <c r="GD205">
        <v>3.32</v>
      </c>
      <c r="GE205">
        <v>2.5299999999999998</v>
      </c>
      <c r="GF205">
        <v>3.32</v>
      </c>
      <c r="GG205">
        <v>3.25</v>
      </c>
      <c r="GH205">
        <v>8.6</v>
      </c>
      <c r="GI205">
        <v>0</v>
      </c>
      <c r="GJ205">
        <v>0</v>
      </c>
      <c r="GK205">
        <v>1.7000000000000001E-2</v>
      </c>
      <c r="GL205">
        <v>0.03</v>
      </c>
      <c r="GM205">
        <v>0.03</v>
      </c>
      <c r="GN205">
        <v>0.03</v>
      </c>
      <c r="GO205">
        <v>7.0000000000000007E-2</v>
      </c>
      <c r="GP205">
        <v>0.19</v>
      </c>
      <c r="GQ205">
        <v>0.16</v>
      </c>
      <c r="GR205">
        <v>0.45</v>
      </c>
      <c r="GS205">
        <v>0.02</v>
      </c>
      <c r="GT205">
        <v>0.48</v>
      </c>
      <c r="GU205">
        <v>0.86</v>
      </c>
      <c r="GV205">
        <v>0.26</v>
      </c>
      <c r="GW205">
        <v>0.31</v>
      </c>
      <c r="GX205">
        <v>6.9000000000000006E-2</v>
      </c>
      <c r="GY205">
        <v>0.28000000000000003</v>
      </c>
      <c r="GZ205">
        <v>8.5999999999999993E-2</v>
      </c>
      <c r="HA205">
        <v>1.7000000000000001E-2</v>
      </c>
      <c r="HB205">
        <v>0.28999999999999998</v>
      </c>
      <c r="HC205">
        <v>7.0000000000000007E-2</v>
      </c>
      <c r="HD205">
        <v>0</v>
      </c>
      <c r="HE205">
        <v>0.14000000000000001</v>
      </c>
      <c r="HF205">
        <v>0.05</v>
      </c>
      <c r="HG205">
        <v>0.05</v>
      </c>
      <c r="HH205">
        <v>0.03</v>
      </c>
      <c r="HI205">
        <v>0.02</v>
      </c>
      <c r="HJ205">
        <v>0.03</v>
      </c>
      <c r="HK205">
        <v>0.34</v>
      </c>
      <c r="HL205">
        <v>0.36</v>
      </c>
      <c r="HM205">
        <v>0.28000000000000003</v>
      </c>
      <c r="HN205">
        <v>0.03</v>
      </c>
      <c r="HO205">
        <v>0.56999999999999995</v>
      </c>
      <c r="HP205">
        <v>0.5</v>
      </c>
      <c r="HQ205">
        <v>0.1</v>
      </c>
      <c r="HR205">
        <v>0.48</v>
      </c>
      <c r="HS205">
        <v>0.36</v>
      </c>
      <c r="HT205">
        <v>0.52</v>
      </c>
      <c r="HU205">
        <v>0.4</v>
      </c>
      <c r="HV205">
        <v>0.22</v>
      </c>
      <c r="HW205">
        <v>7.0000000000000007E-2</v>
      </c>
      <c r="HX205">
        <v>0.1</v>
      </c>
      <c r="HY205">
        <v>7.0000000000000007E-2</v>
      </c>
      <c r="HZ205">
        <v>0.43</v>
      </c>
      <c r="IA205">
        <v>0</v>
      </c>
      <c r="IB205">
        <v>0.21</v>
      </c>
      <c r="IC205">
        <v>0.19</v>
      </c>
      <c r="ID205">
        <v>0.03</v>
      </c>
      <c r="IE205">
        <v>0.17</v>
      </c>
      <c r="IF205">
        <v>0</v>
      </c>
      <c r="IG205">
        <v>0</v>
      </c>
      <c r="IH205">
        <v>0.02</v>
      </c>
      <c r="II205">
        <v>0.28000000000000003</v>
      </c>
      <c r="IJ205">
        <v>0</v>
      </c>
      <c r="IK205">
        <v>0.10299999999999999</v>
      </c>
      <c r="IL205">
        <v>0</v>
      </c>
      <c r="IM205">
        <v>0.02</v>
      </c>
      <c r="IN205">
        <v>0.02</v>
      </c>
      <c r="IO205">
        <v>0.02</v>
      </c>
      <c r="IP205">
        <v>0.02</v>
      </c>
      <c r="IQ205">
        <v>0.02</v>
      </c>
      <c r="IR205">
        <v>0.02</v>
      </c>
      <c r="IS205">
        <v>0</v>
      </c>
      <c r="IT205">
        <v>7.0000000000000007E-2</v>
      </c>
      <c r="IU205">
        <v>0.03</v>
      </c>
      <c r="IV205">
        <v>0</v>
      </c>
      <c r="IW205">
        <v>0.1</v>
      </c>
      <c r="IX205">
        <v>0.1</v>
      </c>
      <c r="IY205">
        <v>0.26</v>
      </c>
      <c r="IZ205">
        <v>0.21</v>
      </c>
      <c r="JA205">
        <v>0.05</v>
      </c>
      <c r="JB205">
        <v>0.26</v>
      </c>
      <c r="JC205">
        <v>0.28000000000000003</v>
      </c>
      <c r="JD205">
        <v>0.22</v>
      </c>
      <c r="JE205">
        <v>0.28999999999999998</v>
      </c>
      <c r="JF205">
        <v>0.14000000000000001</v>
      </c>
      <c r="JG205">
        <v>0.16</v>
      </c>
      <c r="JH205">
        <v>0.59</v>
      </c>
      <c r="JI205">
        <v>0.41</v>
      </c>
      <c r="JJ205">
        <v>0.43</v>
      </c>
      <c r="JK205">
        <v>0.76</v>
      </c>
      <c r="JL205">
        <v>0.45</v>
      </c>
      <c r="JM205">
        <v>0.03</v>
      </c>
      <c r="JN205">
        <v>0.03</v>
      </c>
      <c r="JO205">
        <v>0.03</v>
      </c>
      <c r="JP205">
        <v>0.05</v>
      </c>
      <c r="JQ205">
        <v>0.03</v>
      </c>
      <c r="JR205">
        <v>3.5</v>
      </c>
      <c r="JS205">
        <v>3.02</v>
      </c>
      <c r="JT205">
        <v>3.16</v>
      </c>
      <c r="JU205">
        <v>3.75</v>
      </c>
      <c r="JV205">
        <v>2.98</v>
      </c>
    </row>
    <row r="206" spans="1:282" x14ac:dyDescent="0.25">
      <c r="A206">
        <v>609783</v>
      </c>
      <c r="B206" t="s">
        <v>2373</v>
      </c>
      <c r="C206" t="s">
        <v>2372</v>
      </c>
      <c r="D206" t="s">
        <v>4269</v>
      </c>
      <c r="E206" t="s">
        <v>4270</v>
      </c>
      <c r="F206" t="s">
        <v>2374</v>
      </c>
      <c r="G206" t="s">
        <v>2375</v>
      </c>
      <c r="H206" t="s">
        <v>4271</v>
      </c>
      <c r="I206" t="s">
        <v>4272</v>
      </c>
      <c r="J206" t="s">
        <v>4273</v>
      </c>
      <c r="K206" t="s">
        <v>4274</v>
      </c>
      <c r="L206" t="s">
        <v>713</v>
      </c>
      <c r="M206" t="s">
        <v>713</v>
      </c>
      <c r="N206" t="s">
        <v>3874</v>
      </c>
      <c r="O206" t="s">
        <v>535</v>
      </c>
      <c r="P206">
        <v>249</v>
      </c>
      <c r="Q206" t="s">
        <v>539</v>
      </c>
      <c r="R206" t="s">
        <v>542</v>
      </c>
      <c r="S206" t="s">
        <v>718</v>
      </c>
      <c r="T206">
        <v>38</v>
      </c>
      <c r="U206">
        <v>2120</v>
      </c>
      <c r="V206" t="s">
        <v>651</v>
      </c>
      <c r="Z206" s="5" t="s">
        <v>10</v>
      </c>
      <c r="AA206" t="s">
        <v>10</v>
      </c>
      <c r="AB206" t="s">
        <v>10</v>
      </c>
      <c r="AC206" t="s">
        <v>10</v>
      </c>
      <c r="AD206" t="s">
        <v>10</v>
      </c>
      <c r="AI206" t="s">
        <v>10</v>
      </c>
    </row>
    <row r="207" spans="1:282" x14ac:dyDescent="0.25">
      <c r="A207">
        <v>609786</v>
      </c>
      <c r="B207" t="s">
        <v>18</v>
      </c>
      <c r="C207" t="s">
        <v>752</v>
      </c>
      <c r="D207" t="s">
        <v>4275</v>
      </c>
      <c r="E207" t="s">
        <v>4276</v>
      </c>
      <c r="F207" t="s">
        <v>753</v>
      </c>
      <c r="G207" t="s">
        <v>754</v>
      </c>
      <c r="H207" t="s">
        <v>4277</v>
      </c>
      <c r="I207" t="s">
        <v>4278</v>
      </c>
      <c r="J207" t="s">
        <v>4279</v>
      </c>
      <c r="K207" t="s">
        <v>4280</v>
      </c>
      <c r="L207" t="s">
        <v>546</v>
      </c>
      <c r="M207" t="s">
        <v>3399</v>
      </c>
      <c r="N207" t="s">
        <v>3908</v>
      </c>
      <c r="O207" t="s">
        <v>524</v>
      </c>
      <c r="P207">
        <v>307</v>
      </c>
      <c r="Q207" t="s">
        <v>537</v>
      </c>
      <c r="R207" t="s">
        <v>557</v>
      </c>
      <c r="S207" t="s">
        <v>557</v>
      </c>
      <c r="T207">
        <v>47</v>
      </c>
      <c r="U207">
        <v>2130</v>
      </c>
      <c r="V207" t="s">
        <v>655</v>
      </c>
      <c r="W207">
        <v>192</v>
      </c>
      <c r="X207">
        <v>300</v>
      </c>
      <c r="Y207">
        <v>64</v>
      </c>
      <c r="Z207" s="5" t="s">
        <v>924</v>
      </c>
      <c r="AA207" t="s">
        <v>524</v>
      </c>
      <c r="AB207" t="s">
        <v>564</v>
      </c>
      <c r="AC207" t="s">
        <v>555</v>
      </c>
      <c r="AD207" t="s">
        <v>555</v>
      </c>
      <c r="AE207">
        <v>40.9</v>
      </c>
      <c r="AF207">
        <v>35.5</v>
      </c>
      <c r="AG207">
        <v>27.8</v>
      </c>
      <c r="AH207">
        <v>6.4</v>
      </c>
      <c r="AI207" t="s">
        <v>3410</v>
      </c>
      <c r="AJ207">
        <v>134</v>
      </c>
      <c r="AK207">
        <v>1</v>
      </c>
      <c r="AL207">
        <v>129</v>
      </c>
      <c r="AN207">
        <v>2</v>
      </c>
      <c r="AQ207">
        <v>1</v>
      </c>
      <c r="AR207">
        <v>1</v>
      </c>
      <c r="AS207">
        <v>134</v>
      </c>
      <c r="AT207">
        <v>0</v>
      </c>
      <c r="AU207">
        <v>0.01</v>
      </c>
      <c r="AV207">
        <v>0.01</v>
      </c>
      <c r="AW207">
        <v>0.05</v>
      </c>
      <c r="AX207">
        <v>0.04</v>
      </c>
      <c r="AY207">
        <v>0.09</v>
      </c>
      <c r="AZ207">
        <v>0.1</v>
      </c>
      <c r="BA207">
        <v>8.2000000000000003E-2</v>
      </c>
      <c r="BB207">
        <v>0.08</v>
      </c>
      <c r="BC207">
        <v>0.12</v>
      </c>
      <c r="BD207">
        <v>0.11</v>
      </c>
      <c r="BE207">
        <v>0.16</v>
      </c>
      <c r="BF207">
        <v>0.28999999999999998</v>
      </c>
      <c r="BG207">
        <v>0.28000000000000003</v>
      </c>
      <c r="BH207">
        <v>0.31</v>
      </c>
      <c r="BI207">
        <v>0.27</v>
      </c>
      <c r="BJ207">
        <v>0.24</v>
      </c>
      <c r="BK207">
        <v>0.28000000000000003</v>
      </c>
      <c r="BL207">
        <v>0.01</v>
      </c>
      <c r="BM207">
        <v>0.01</v>
      </c>
      <c r="BN207">
        <v>0.01</v>
      </c>
      <c r="BO207">
        <v>0.01</v>
      </c>
      <c r="BP207">
        <v>0.02</v>
      </c>
      <c r="BQ207">
        <v>0.01</v>
      </c>
      <c r="BR207">
        <v>0.6</v>
      </c>
      <c r="BS207">
        <v>0.62</v>
      </c>
      <c r="BT207">
        <v>0.57999999999999996</v>
      </c>
      <c r="BU207">
        <v>0.54</v>
      </c>
      <c r="BV207">
        <v>0.59</v>
      </c>
      <c r="BW207">
        <v>0.46</v>
      </c>
      <c r="BX207">
        <v>3.51</v>
      </c>
      <c r="BY207">
        <v>3.51</v>
      </c>
      <c r="BZ207">
        <v>3.49</v>
      </c>
      <c r="CA207">
        <v>3.33</v>
      </c>
      <c r="CB207">
        <v>3.41</v>
      </c>
      <c r="CC207">
        <v>3.11</v>
      </c>
      <c r="CD207">
        <v>7.0000000000000001E-3</v>
      </c>
      <c r="CE207">
        <v>7.0000000000000001E-3</v>
      </c>
      <c r="CF207">
        <v>7.0000000000000001E-3</v>
      </c>
      <c r="CG207">
        <v>7.0000000000000001E-3</v>
      </c>
      <c r="CH207">
        <v>7.0000000000000001E-3</v>
      </c>
      <c r="CI207">
        <v>0.02</v>
      </c>
      <c r="CJ207">
        <v>0.08</v>
      </c>
      <c r="CK207">
        <v>0.1</v>
      </c>
      <c r="CL207">
        <v>7.0000000000000007E-2</v>
      </c>
      <c r="CM207">
        <v>0.04</v>
      </c>
      <c r="CN207">
        <v>0.04</v>
      </c>
      <c r="CO207">
        <v>7.0000000000000007E-2</v>
      </c>
      <c r="CP207">
        <v>0.04</v>
      </c>
      <c r="CQ207">
        <v>7.0000000000000007E-2</v>
      </c>
      <c r="CR207">
        <v>0.09</v>
      </c>
      <c r="CS207">
        <v>0.1</v>
      </c>
      <c r="CT207">
        <v>0.1</v>
      </c>
      <c r="CU207">
        <v>0.11</v>
      </c>
      <c r="CV207">
        <v>3.71</v>
      </c>
      <c r="CW207">
        <v>3.72</v>
      </c>
      <c r="CX207">
        <v>3.65</v>
      </c>
      <c r="CY207">
        <v>3.68</v>
      </c>
      <c r="CZ207">
        <v>3.64</v>
      </c>
      <c r="DA207">
        <v>3.45</v>
      </c>
      <c r="DB207">
        <v>3.33</v>
      </c>
      <c r="DC207">
        <v>3.25</v>
      </c>
      <c r="DD207">
        <v>3.36</v>
      </c>
      <c r="DE207">
        <v>0.18</v>
      </c>
      <c r="DF207">
        <v>0.16</v>
      </c>
      <c r="DG207">
        <v>0.19</v>
      </c>
      <c r="DH207">
        <v>0.2</v>
      </c>
      <c r="DI207">
        <v>0.2</v>
      </c>
      <c r="DJ207">
        <v>0.3</v>
      </c>
      <c r="DK207">
        <v>0.22</v>
      </c>
      <c r="DL207">
        <v>0.25</v>
      </c>
      <c r="DM207">
        <v>0.21</v>
      </c>
      <c r="DN207">
        <v>0.01</v>
      </c>
      <c r="DO207">
        <v>0.01</v>
      </c>
      <c r="DP207">
        <v>0.01</v>
      </c>
      <c r="DQ207">
        <v>0.01</v>
      </c>
      <c r="DR207">
        <v>0.01</v>
      </c>
      <c r="DS207">
        <v>0.01</v>
      </c>
      <c r="DT207">
        <v>0.01</v>
      </c>
      <c r="DU207">
        <v>0.01</v>
      </c>
      <c r="DV207">
        <v>0.01</v>
      </c>
      <c r="DW207">
        <v>0.76</v>
      </c>
      <c r="DX207">
        <v>0.77</v>
      </c>
      <c r="DY207">
        <v>0.72</v>
      </c>
      <c r="DZ207">
        <v>0.74</v>
      </c>
      <c r="EA207">
        <v>0.72</v>
      </c>
      <c r="EB207">
        <v>0.56999999999999995</v>
      </c>
      <c r="EC207">
        <v>0.59</v>
      </c>
      <c r="ED207">
        <v>0.54</v>
      </c>
      <c r="EE207">
        <v>0.6</v>
      </c>
      <c r="EF207">
        <v>0.32</v>
      </c>
      <c r="EG207">
        <v>0.03</v>
      </c>
      <c r="EH207">
        <v>0.01</v>
      </c>
      <c r="EI207">
        <v>0.04</v>
      </c>
      <c r="EJ207">
        <v>0.02</v>
      </c>
      <c r="EK207">
        <v>0.04</v>
      </c>
      <c r="EL207">
        <v>0.1</v>
      </c>
      <c r="EM207">
        <v>0.04</v>
      </c>
      <c r="EN207">
        <v>0.04</v>
      </c>
      <c r="EO207">
        <v>0.22</v>
      </c>
      <c r="EP207">
        <v>0.13</v>
      </c>
      <c r="EQ207">
        <v>9.7000000000000003E-2</v>
      </c>
      <c r="ER207">
        <v>0.17</v>
      </c>
      <c r="ES207">
        <v>0.14199999999999999</v>
      </c>
      <c r="ET207">
        <v>0.18</v>
      </c>
      <c r="EU207">
        <v>0.13</v>
      </c>
      <c r="EV207">
        <v>0.09</v>
      </c>
      <c r="EW207">
        <v>0.18</v>
      </c>
      <c r="EX207">
        <v>0.19400000000000001</v>
      </c>
      <c r="EY207">
        <v>0.34</v>
      </c>
      <c r="EZ207">
        <v>0.35</v>
      </c>
      <c r="FA207">
        <v>0.31</v>
      </c>
      <c r="FB207">
        <v>0.31</v>
      </c>
      <c r="FC207">
        <v>0.33</v>
      </c>
      <c r="FD207">
        <v>0.32</v>
      </c>
      <c r="FE207">
        <v>0.34</v>
      </c>
      <c r="FF207">
        <v>0.4</v>
      </c>
      <c r="FG207">
        <v>0.25</v>
      </c>
      <c r="FH207">
        <v>0.46</v>
      </c>
      <c r="FI207">
        <v>0.49</v>
      </c>
      <c r="FJ207">
        <v>0.45</v>
      </c>
      <c r="FK207">
        <v>0.49</v>
      </c>
      <c r="FL207">
        <v>0.43</v>
      </c>
      <c r="FM207">
        <v>0.41</v>
      </c>
      <c r="FN207">
        <v>0.49</v>
      </c>
      <c r="FO207">
        <v>0.35</v>
      </c>
      <c r="FP207">
        <v>0.01</v>
      </c>
      <c r="FQ207">
        <v>0.03</v>
      </c>
      <c r="FR207">
        <v>0.05</v>
      </c>
      <c r="FS207">
        <v>0.03</v>
      </c>
      <c r="FT207">
        <v>0.04</v>
      </c>
      <c r="FU207">
        <v>0.01</v>
      </c>
      <c r="FV207">
        <v>0.04</v>
      </c>
      <c r="FW207">
        <v>0.04</v>
      </c>
      <c r="FX207">
        <v>0.04</v>
      </c>
      <c r="FY207">
        <v>2.37</v>
      </c>
      <c r="FZ207">
        <v>3.28</v>
      </c>
      <c r="GA207">
        <v>3.4</v>
      </c>
      <c r="GB207">
        <v>3.21</v>
      </c>
      <c r="GC207">
        <v>3.31</v>
      </c>
      <c r="GD207">
        <v>3.17</v>
      </c>
      <c r="GE207">
        <v>3.08</v>
      </c>
      <c r="GF207">
        <v>3.34</v>
      </c>
      <c r="GG207">
        <v>3.1</v>
      </c>
      <c r="GH207">
        <v>6.98</v>
      </c>
      <c r="GI207">
        <v>0.04</v>
      </c>
      <c r="GJ207">
        <v>3.6999999999999998E-2</v>
      </c>
      <c r="GK207">
        <v>0.03</v>
      </c>
      <c r="GL207">
        <v>0.06</v>
      </c>
      <c r="GM207">
        <v>0.13</v>
      </c>
      <c r="GN207">
        <v>7.0000000000000007E-2</v>
      </c>
      <c r="GO207">
        <v>0.13</v>
      </c>
      <c r="GP207">
        <v>0.16</v>
      </c>
      <c r="GQ207">
        <v>0.1</v>
      </c>
      <c r="GR207">
        <v>0.22</v>
      </c>
      <c r="GS207">
        <v>0.01</v>
      </c>
      <c r="GT207">
        <v>0.47</v>
      </c>
      <c r="GU207">
        <v>0.6</v>
      </c>
      <c r="GV207">
        <v>0.28999999999999998</v>
      </c>
      <c r="GW207">
        <v>0.22</v>
      </c>
      <c r="GX207">
        <v>0.13400000000000001</v>
      </c>
      <c r="GY207">
        <v>0.25</v>
      </c>
      <c r="GZ207">
        <v>0.11899999999999999</v>
      </c>
      <c r="HA207">
        <v>4.4999999999999998E-2</v>
      </c>
      <c r="HB207">
        <v>0.15</v>
      </c>
      <c r="HC207">
        <v>0.1</v>
      </c>
      <c r="HD207">
        <v>0.11</v>
      </c>
      <c r="HE207">
        <v>0.25</v>
      </c>
      <c r="HF207">
        <v>0.09</v>
      </c>
      <c r="HG207">
        <v>0.11</v>
      </c>
      <c r="HH207">
        <v>0.06</v>
      </c>
      <c r="HI207">
        <v>0.02</v>
      </c>
      <c r="HJ207">
        <v>0.04</v>
      </c>
      <c r="HK207">
        <v>7.0000000000000007E-2</v>
      </c>
      <c r="HL207">
        <v>0.01</v>
      </c>
      <c r="HM207">
        <v>0.13</v>
      </c>
      <c r="HN207">
        <v>0.04</v>
      </c>
      <c r="HO207">
        <v>0.37</v>
      </c>
      <c r="HP207">
        <v>0.37</v>
      </c>
      <c r="HQ207">
        <v>0.35</v>
      </c>
      <c r="HR207">
        <v>0.51</v>
      </c>
      <c r="HS207">
        <v>0.4</v>
      </c>
      <c r="HT207">
        <v>0.39</v>
      </c>
      <c r="HU207">
        <v>0.37</v>
      </c>
      <c r="HV207">
        <v>0.2</v>
      </c>
      <c r="HW207">
        <v>0.25</v>
      </c>
      <c r="HX207">
        <v>0.27</v>
      </c>
      <c r="HY207">
        <v>0.3</v>
      </c>
      <c r="HZ207">
        <v>0.45</v>
      </c>
      <c r="IA207">
        <v>0.16</v>
      </c>
      <c r="IB207">
        <v>0.28000000000000003</v>
      </c>
      <c r="IC207">
        <v>0.22</v>
      </c>
      <c r="ID207">
        <v>0.13</v>
      </c>
      <c r="IE207">
        <v>0.1</v>
      </c>
      <c r="IF207">
        <v>6.7000000000000004E-2</v>
      </c>
      <c r="IG207">
        <v>3.6999999999999998E-2</v>
      </c>
      <c r="IH207">
        <v>0.04</v>
      </c>
      <c r="II207">
        <v>0.05</v>
      </c>
      <c r="IJ207">
        <v>0.02</v>
      </c>
      <c r="IK207">
        <v>2.1999999999999999E-2</v>
      </c>
      <c r="IL207">
        <v>2.1999999999999999E-2</v>
      </c>
      <c r="IM207">
        <v>0.04</v>
      </c>
      <c r="IN207">
        <v>7.0000000000000007E-2</v>
      </c>
      <c r="IO207">
        <v>0.06</v>
      </c>
      <c r="IP207">
        <v>0.05</v>
      </c>
      <c r="IQ207">
        <v>0.05</v>
      </c>
      <c r="IR207">
        <v>0.04</v>
      </c>
      <c r="IS207">
        <v>0.03</v>
      </c>
      <c r="IT207">
        <v>0.67</v>
      </c>
      <c r="IU207">
        <v>0.46</v>
      </c>
      <c r="IV207">
        <v>0.01</v>
      </c>
      <c r="IW207">
        <v>0.39</v>
      </c>
      <c r="IX207">
        <v>0.38</v>
      </c>
      <c r="IY207">
        <v>0.22</v>
      </c>
      <c r="IZ207">
        <v>0.3</v>
      </c>
      <c r="JA207">
        <v>0.28000000000000003</v>
      </c>
      <c r="JB207">
        <v>0.37</v>
      </c>
      <c r="JC207">
        <v>0.28999999999999998</v>
      </c>
      <c r="JD207">
        <v>0.02</v>
      </c>
      <c r="JE207">
        <v>0.14000000000000001</v>
      </c>
      <c r="JF207">
        <v>0.27</v>
      </c>
      <c r="JG207">
        <v>0.12</v>
      </c>
      <c r="JH207">
        <v>0.28000000000000003</v>
      </c>
      <c r="JI207">
        <v>0.04</v>
      </c>
      <c r="JJ207">
        <v>7.0000000000000007E-2</v>
      </c>
      <c r="JK207">
        <v>0.42</v>
      </c>
      <c r="JL207">
        <v>0.1</v>
      </c>
      <c r="JM207">
        <v>0.01</v>
      </c>
      <c r="JN207">
        <v>0.04</v>
      </c>
      <c r="JO207">
        <v>0.03</v>
      </c>
      <c r="JP207">
        <v>0.02</v>
      </c>
      <c r="JQ207">
        <v>0.03</v>
      </c>
      <c r="JR207">
        <v>2.84</v>
      </c>
      <c r="JS207">
        <v>1.42</v>
      </c>
      <c r="JT207">
        <v>1.83</v>
      </c>
      <c r="JU207">
        <v>3.11</v>
      </c>
      <c r="JV207">
        <v>1.92</v>
      </c>
    </row>
    <row r="208" spans="1:282" x14ac:dyDescent="0.25">
      <c r="A208">
        <v>609788</v>
      </c>
      <c r="B208" t="s">
        <v>19</v>
      </c>
      <c r="C208" t="s">
        <v>2376</v>
      </c>
      <c r="D208" t="s">
        <v>4281</v>
      </c>
      <c r="E208" t="s">
        <v>4282</v>
      </c>
      <c r="F208" t="s">
        <v>756</v>
      </c>
      <c r="G208" t="s">
        <v>757</v>
      </c>
      <c r="H208" t="s">
        <v>4283</v>
      </c>
      <c r="I208" t="s">
        <v>4284</v>
      </c>
      <c r="J208" t="s">
        <v>4285</v>
      </c>
      <c r="K208" t="s">
        <v>4286</v>
      </c>
      <c r="L208" t="s">
        <v>546</v>
      </c>
      <c r="M208" t="s">
        <v>3399</v>
      </c>
      <c r="N208" t="s">
        <v>3937</v>
      </c>
      <c r="O208" t="s">
        <v>524</v>
      </c>
      <c r="P208">
        <v>260</v>
      </c>
      <c r="Q208" t="s">
        <v>566</v>
      </c>
      <c r="R208" t="s">
        <v>565</v>
      </c>
      <c r="S208" t="s">
        <v>565</v>
      </c>
      <c r="T208">
        <v>49</v>
      </c>
      <c r="U208">
        <v>2150</v>
      </c>
      <c r="V208" t="s">
        <v>655</v>
      </c>
      <c r="W208">
        <v>183</v>
      </c>
      <c r="X208">
        <v>271</v>
      </c>
      <c r="Y208">
        <v>68</v>
      </c>
      <c r="Z208" s="5" t="s">
        <v>886</v>
      </c>
      <c r="AA208" t="s">
        <v>524</v>
      </c>
      <c r="AB208" t="s">
        <v>533</v>
      </c>
      <c r="AC208" t="s">
        <v>564</v>
      </c>
      <c r="AD208" t="s">
        <v>555</v>
      </c>
      <c r="AE208">
        <v>74</v>
      </c>
      <c r="AF208">
        <v>47.4</v>
      </c>
      <c r="AG208">
        <v>39.9</v>
      </c>
      <c r="AH208">
        <v>6.8</v>
      </c>
      <c r="AI208" t="s">
        <v>3410</v>
      </c>
      <c r="AJ208">
        <v>127</v>
      </c>
      <c r="AK208">
        <v>1</v>
      </c>
      <c r="AL208">
        <v>114</v>
      </c>
      <c r="AN208">
        <v>1</v>
      </c>
      <c r="AP208">
        <v>1</v>
      </c>
      <c r="AQ208">
        <v>6</v>
      </c>
      <c r="AR208">
        <v>4</v>
      </c>
      <c r="AS208">
        <v>127</v>
      </c>
      <c r="AT208">
        <v>0</v>
      </c>
      <c r="AU208">
        <v>0</v>
      </c>
      <c r="AV208">
        <v>0.01</v>
      </c>
      <c r="AW208">
        <v>0</v>
      </c>
      <c r="AX208">
        <v>0.04</v>
      </c>
      <c r="AY208">
        <v>0.02</v>
      </c>
      <c r="AZ208">
        <v>0.03</v>
      </c>
      <c r="BA208">
        <v>3.9E-2</v>
      </c>
      <c r="BB208">
        <v>0.03</v>
      </c>
      <c r="BC208">
        <v>0.03</v>
      </c>
      <c r="BD208">
        <v>0.03</v>
      </c>
      <c r="BE208">
        <v>0.11</v>
      </c>
      <c r="BF208">
        <v>0.2</v>
      </c>
      <c r="BG208">
        <v>0.18</v>
      </c>
      <c r="BH208">
        <v>0.22</v>
      </c>
      <c r="BI208">
        <v>0.13</v>
      </c>
      <c r="BJ208">
        <v>0.28999999999999998</v>
      </c>
      <c r="BK208">
        <v>0.24</v>
      </c>
      <c r="BL208">
        <v>0.02</v>
      </c>
      <c r="BM208">
        <v>0.03</v>
      </c>
      <c r="BN208">
        <v>0.03</v>
      </c>
      <c r="BO208">
        <v>0.03</v>
      </c>
      <c r="BP208">
        <v>0.02</v>
      </c>
      <c r="BQ208">
        <v>0.03</v>
      </c>
      <c r="BR208">
        <v>0.74</v>
      </c>
      <c r="BS208">
        <v>0.75</v>
      </c>
      <c r="BT208">
        <v>0.71</v>
      </c>
      <c r="BU208">
        <v>0.81</v>
      </c>
      <c r="BV208">
        <v>0.61</v>
      </c>
      <c r="BW208">
        <v>0.6</v>
      </c>
      <c r="BX208">
        <v>3.73</v>
      </c>
      <c r="BY208">
        <v>3.73</v>
      </c>
      <c r="BZ208">
        <v>3.68</v>
      </c>
      <c r="CA208">
        <v>3.8</v>
      </c>
      <c r="CB208">
        <v>3.52</v>
      </c>
      <c r="CC208">
        <v>3.46</v>
      </c>
      <c r="CD208">
        <v>8.0000000000000002E-3</v>
      </c>
      <c r="CE208">
        <v>8.0000000000000002E-3</v>
      </c>
      <c r="CF208">
        <v>1.6E-2</v>
      </c>
      <c r="CG208">
        <v>8.0000000000000002E-3</v>
      </c>
      <c r="CH208">
        <v>8.0000000000000002E-3</v>
      </c>
      <c r="CI208">
        <v>0.03</v>
      </c>
      <c r="CJ208">
        <v>0.06</v>
      </c>
      <c r="CK208">
        <v>0.09</v>
      </c>
      <c r="CL208">
        <v>0.06</v>
      </c>
      <c r="CM208">
        <v>0.02</v>
      </c>
      <c r="CN208">
        <v>0.04</v>
      </c>
      <c r="CO208">
        <v>0.05</v>
      </c>
      <c r="CP208">
        <v>0.06</v>
      </c>
      <c r="CQ208">
        <v>0.06</v>
      </c>
      <c r="CR208">
        <v>7.0000000000000007E-2</v>
      </c>
      <c r="CS208">
        <v>0.04</v>
      </c>
      <c r="CT208">
        <v>0.06</v>
      </c>
      <c r="CU208">
        <v>7.0000000000000007E-2</v>
      </c>
      <c r="CV208">
        <v>3.78</v>
      </c>
      <c r="CW208">
        <v>3.74</v>
      </c>
      <c r="CX208">
        <v>3.72</v>
      </c>
      <c r="CY208">
        <v>3.7</v>
      </c>
      <c r="CZ208">
        <v>3.71</v>
      </c>
      <c r="DA208">
        <v>3.52</v>
      </c>
      <c r="DB208">
        <v>3.53</v>
      </c>
      <c r="DC208">
        <v>3.34</v>
      </c>
      <c r="DD208">
        <v>3.44</v>
      </c>
      <c r="DE208">
        <v>0.16</v>
      </c>
      <c r="DF208">
        <v>0.15</v>
      </c>
      <c r="DG208">
        <v>0.13</v>
      </c>
      <c r="DH208">
        <v>0.16</v>
      </c>
      <c r="DI208">
        <v>0.13</v>
      </c>
      <c r="DJ208">
        <v>0.23</v>
      </c>
      <c r="DK208">
        <v>0.22</v>
      </c>
      <c r="DL208">
        <v>0.25</v>
      </c>
      <c r="DM208">
        <v>0.21</v>
      </c>
      <c r="DN208">
        <v>0.02</v>
      </c>
      <c r="DO208">
        <v>0.02</v>
      </c>
      <c r="DP208">
        <v>0.03</v>
      </c>
      <c r="DQ208">
        <v>0.02</v>
      </c>
      <c r="DR208">
        <v>0.02</v>
      </c>
      <c r="DS208">
        <v>0.02</v>
      </c>
      <c r="DT208">
        <v>0.02</v>
      </c>
      <c r="DU208">
        <v>0.02</v>
      </c>
      <c r="DV208">
        <v>0.02</v>
      </c>
      <c r="DW208">
        <v>0.8</v>
      </c>
      <c r="DX208">
        <v>0.79</v>
      </c>
      <c r="DY208">
        <v>0.77</v>
      </c>
      <c r="DZ208">
        <v>0.76</v>
      </c>
      <c r="EA208">
        <v>0.77</v>
      </c>
      <c r="EB208">
        <v>0.65</v>
      </c>
      <c r="EC208">
        <v>0.67</v>
      </c>
      <c r="ED208">
        <v>0.57999999999999996</v>
      </c>
      <c r="EE208">
        <v>0.63</v>
      </c>
      <c r="EF208">
        <v>0.63</v>
      </c>
      <c r="EG208">
        <v>0.02</v>
      </c>
      <c r="EH208">
        <v>0.01</v>
      </c>
      <c r="EI208">
        <v>0.02</v>
      </c>
      <c r="EJ208">
        <v>0.02</v>
      </c>
      <c r="EK208">
        <v>0.02</v>
      </c>
      <c r="EL208">
        <v>0.1</v>
      </c>
      <c r="EM208">
        <v>0.05</v>
      </c>
      <c r="EN208">
        <v>0.02</v>
      </c>
      <c r="EO208">
        <v>0.25</v>
      </c>
      <c r="EP208">
        <v>0.02</v>
      </c>
      <c r="EQ208">
        <v>3.1E-2</v>
      </c>
      <c r="ER208">
        <v>0.08</v>
      </c>
      <c r="ES208">
        <v>6.3E-2</v>
      </c>
      <c r="ET208">
        <v>0.09</v>
      </c>
      <c r="EU208">
        <v>0.13</v>
      </c>
      <c r="EV208">
        <v>0.03</v>
      </c>
      <c r="EW208">
        <v>0.05</v>
      </c>
      <c r="EX208">
        <v>4.7E-2</v>
      </c>
      <c r="EY208">
        <v>0.24</v>
      </c>
      <c r="EZ208">
        <v>0.24</v>
      </c>
      <c r="FA208">
        <v>0.26</v>
      </c>
      <c r="FB208">
        <v>0.17</v>
      </c>
      <c r="FC208">
        <v>0.26</v>
      </c>
      <c r="FD208">
        <v>0.33</v>
      </c>
      <c r="FE208">
        <v>0.34</v>
      </c>
      <c r="FF208">
        <v>0.4</v>
      </c>
      <c r="FG208">
        <v>0.05</v>
      </c>
      <c r="FH208">
        <v>0.71</v>
      </c>
      <c r="FI208">
        <v>0.69</v>
      </c>
      <c r="FJ208">
        <v>0.62</v>
      </c>
      <c r="FK208">
        <v>0.72</v>
      </c>
      <c r="FL208">
        <v>0.57999999999999996</v>
      </c>
      <c r="FM208">
        <v>0.39</v>
      </c>
      <c r="FN208">
        <v>0.56999999999999995</v>
      </c>
      <c r="FO208">
        <v>0.51</v>
      </c>
      <c r="FP208">
        <v>0.02</v>
      </c>
      <c r="FQ208">
        <v>0.02</v>
      </c>
      <c r="FR208">
        <v>0.03</v>
      </c>
      <c r="FS208">
        <v>0.02</v>
      </c>
      <c r="FT208">
        <v>0.02</v>
      </c>
      <c r="FU208">
        <v>0.04</v>
      </c>
      <c r="FV208">
        <v>0.05</v>
      </c>
      <c r="FW208">
        <v>0.02</v>
      </c>
      <c r="FX208">
        <v>0.02</v>
      </c>
      <c r="FY208">
        <v>1.5</v>
      </c>
      <c r="FZ208">
        <v>3.68</v>
      </c>
      <c r="GA208">
        <v>3.66</v>
      </c>
      <c r="GB208">
        <v>3.5</v>
      </c>
      <c r="GC208">
        <v>3.65</v>
      </c>
      <c r="GD208">
        <v>3.46</v>
      </c>
      <c r="GE208">
        <v>3.07</v>
      </c>
      <c r="GF208">
        <v>3.45</v>
      </c>
      <c r="GG208">
        <v>3.42</v>
      </c>
      <c r="GH208">
        <v>8.07</v>
      </c>
      <c r="GI208">
        <v>0.02</v>
      </c>
      <c r="GJ208">
        <v>8.0000000000000002E-3</v>
      </c>
      <c r="GK208">
        <v>3.9E-2</v>
      </c>
      <c r="GL208">
        <v>0.02</v>
      </c>
      <c r="GM208">
        <v>0.06</v>
      </c>
      <c r="GN208">
        <v>0.04</v>
      </c>
      <c r="GO208">
        <v>0.13</v>
      </c>
      <c r="GP208">
        <v>0.15</v>
      </c>
      <c r="GQ208">
        <v>0.19</v>
      </c>
      <c r="GR208">
        <v>0.33</v>
      </c>
      <c r="GS208">
        <v>0.03</v>
      </c>
      <c r="GT208">
        <v>0.52</v>
      </c>
      <c r="GU208">
        <v>0.63</v>
      </c>
      <c r="GV208">
        <v>0.2</v>
      </c>
      <c r="GW208">
        <v>0.2</v>
      </c>
      <c r="GX208">
        <v>0.157</v>
      </c>
      <c r="GY208">
        <v>0.28000000000000003</v>
      </c>
      <c r="GZ208">
        <v>0.10199999999999999</v>
      </c>
      <c r="HA208">
        <v>2.4E-2</v>
      </c>
      <c r="HB208">
        <v>0.26</v>
      </c>
      <c r="HC208">
        <v>0.05</v>
      </c>
      <c r="HD208">
        <v>0.05</v>
      </c>
      <c r="HE208">
        <v>0.22</v>
      </c>
      <c r="HF208">
        <v>0.13</v>
      </c>
      <c r="HG208">
        <v>0.14000000000000001</v>
      </c>
      <c r="HH208">
        <v>0.04</v>
      </c>
      <c r="HI208">
        <v>0.01</v>
      </c>
      <c r="HJ208">
        <v>0.02</v>
      </c>
      <c r="HK208">
        <v>0.02</v>
      </c>
      <c r="HL208">
        <v>0.05</v>
      </c>
      <c r="HM208">
        <v>0.19</v>
      </c>
      <c r="HN208">
        <v>0.01</v>
      </c>
      <c r="HO208">
        <v>0.43</v>
      </c>
      <c r="HP208">
        <v>0.44</v>
      </c>
      <c r="HQ208">
        <v>0.46</v>
      </c>
      <c r="HR208">
        <v>0.43</v>
      </c>
      <c r="HS208">
        <v>0.38</v>
      </c>
      <c r="HT208">
        <v>0.37</v>
      </c>
      <c r="HU208">
        <v>0.5</v>
      </c>
      <c r="HV208">
        <v>0.4</v>
      </c>
      <c r="HW208">
        <v>0.38</v>
      </c>
      <c r="HX208">
        <v>0.39</v>
      </c>
      <c r="HY208">
        <v>0.27</v>
      </c>
      <c r="HZ208">
        <v>0.56999999999999995</v>
      </c>
      <c r="IA208">
        <v>0.02</v>
      </c>
      <c r="IB208">
        <v>0.09</v>
      </c>
      <c r="IC208">
        <v>0.11</v>
      </c>
      <c r="ID208">
        <v>0.08</v>
      </c>
      <c r="IE208">
        <v>0.11</v>
      </c>
      <c r="IF208">
        <v>8.0000000000000002E-3</v>
      </c>
      <c r="IG208">
        <v>1.6E-2</v>
      </c>
      <c r="IH208">
        <v>0.02</v>
      </c>
      <c r="II208">
        <v>0.02</v>
      </c>
      <c r="IJ208">
        <v>0.02</v>
      </c>
      <c r="IK208">
        <v>2.4E-2</v>
      </c>
      <c r="IL208">
        <v>2.4E-2</v>
      </c>
      <c r="IM208">
        <v>0.03</v>
      </c>
      <c r="IN208">
        <v>0.02</v>
      </c>
      <c r="IO208">
        <v>0.02</v>
      </c>
      <c r="IP208">
        <v>0.04</v>
      </c>
      <c r="IQ208">
        <v>0.03</v>
      </c>
      <c r="IR208">
        <v>0.02</v>
      </c>
      <c r="IS208">
        <v>0.02</v>
      </c>
      <c r="IT208">
        <v>0.39</v>
      </c>
      <c r="IU208">
        <v>0.27</v>
      </c>
      <c r="IV208">
        <v>0.02</v>
      </c>
      <c r="IW208">
        <v>0.21</v>
      </c>
      <c r="IX208">
        <v>0.2</v>
      </c>
      <c r="IY208">
        <v>0.33</v>
      </c>
      <c r="IZ208">
        <v>0.36</v>
      </c>
      <c r="JA208">
        <v>0.16</v>
      </c>
      <c r="JB208">
        <v>0.36</v>
      </c>
      <c r="JC208">
        <v>0.31</v>
      </c>
      <c r="JD208">
        <v>0.15</v>
      </c>
      <c r="JE208">
        <v>0.2</v>
      </c>
      <c r="JF208">
        <v>0.27</v>
      </c>
      <c r="JG208">
        <v>0.27</v>
      </c>
      <c r="JH208">
        <v>0.43</v>
      </c>
      <c r="JI208">
        <v>0.09</v>
      </c>
      <c r="JJ208">
        <v>0.14000000000000001</v>
      </c>
      <c r="JK208">
        <v>0.53</v>
      </c>
      <c r="JL208">
        <v>0.13</v>
      </c>
      <c r="JM208">
        <v>0.04</v>
      </c>
      <c r="JN208">
        <v>0.03</v>
      </c>
      <c r="JO208">
        <v>0.02</v>
      </c>
      <c r="JP208">
        <v>0.03</v>
      </c>
      <c r="JQ208">
        <v>0.02</v>
      </c>
      <c r="JR208">
        <v>3.2</v>
      </c>
      <c r="JS208">
        <v>1.94</v>
      </c>
      <c r="JT208">
        <v>2.23</v>
      </c>
      <c r="JU208">
        <v>3.35</v>
      </c>
      <c r="JV208">
        <v>2.33</v>
      </c>
    </row>
    <row r="209" spans="1:282" x14ac:dyDescent="0.25">
      <c r="A209">
        <v>609789</v>
      </c>
      <c r="B209" t="s">
        <v>20</v>
      </c>
      <c r="C209" t="s">
        <v>2377</v>
      </c>
      <c r="D209" t="s">
        <v>4287</v>
      </c>
      <c r="E209" t="s">
        <v>4288</v>
      </c>
      <c r="F209" t="s">
        <v>759</v>
      </c>
      <c r="G209" t="s">
        <v>760</v>
      </c>
      <c r="H209" t="s">
        <v>761</v>
      </c>
      <c r="I209" t="s">
        <v>4289</v>
      </c>
      <c r="J209" t="s">
        <v>4290</v>
      </c>
      <c r="K209" t="s">
        <v>4291</v>
      </c>
      <c r="L209" t="s">
        <v>546</v>
      </c>
      <c r="M209" t="s">
        <v>3399</v>
      </c>
      <c r="N209" t="s">
        <v>3908</v>
      </c>
      <c r="O209" t="s">
        <v>524</v>
      </c>
      <c r="P209">
        <v>824</v>
      </c>
      <c r="Q209" t="s">
        <v>541</v>
      </c>
      <c r="R209" t="s">
        <v>562</v>
      </c>
      <c r="S209" t="s">
        <v>562</v>
      </c>
      <c r="T209">
        <v>29</v>
      </c>
      <c r="U209">
        <v>2160</v>
      </c>
      <c r="V209" t="s">
        <v>651</v>
      </c>
      <c r="W209">
        <v>589</v>
      </c>
      <c r="X209">
        <v>844</v>
      </c>
      <c r="Y209">
        <v>70</v>
      </c>
      <c r="Z209" s="5" t="s">
        <v>1524</v>
      </c>
      <c r="AA209" t="s">
        <v>524</v>
      </c>
      <c r="AB209" t="s">
        <v>564</v>
      </c>
      <c r="AC209" t="s">
        <v>564</v>
      </c>
      <c r="AD209" t="s">
        <v>564</v>
      </c>
      <c r="AE209">
        <v>41.7</v>
      </c>
      <c r="AF209">
        <v>57.4</v>
      </c>
      <c r="AG209">
        <v>50.5</v>
      </c>
      <c r="AH209">
        <v>7</v>
      </c>
      <c r="AI209" t="s">
        <v>3410</v>
      </c>
      <c r="AJ209">
        <v>356</v>
      </c>
      <c r="AK209">
        <v>14</v>
      </c>
      <c r="AL209">
        <v>8</v>
      </c>
      <c r="AM209">
        <v>2</v>
      </c>
      <c r="AN209">
        <v>327</v>
      </c>
      <c r="AO209">
        <v>1</v>
      </c>
      <c r="AQ209">
        <v>8</v>
      </c>
      <c r="AR209">
        <v>7</v>
      </c>
      <c r="AS209">
        <v>356</v>
      </c>
      <c r="AT209">
        <v>0.02</v>
      </c>
      <c r="AU209">
        <v>0.01</v>
      </c>
      <c r="AV209">
        <v>0.02</v>
      </c>
      <c r="AW209">
        <v>0.01</v>
      </c>
      <c r="AX209">
        <v>0.02</v>
      </c>
      <c r="AY209">
        <v>0.09</v>
      </c>
      <c r="AZ209">
        <v>0.06</v>
      </c>
      <c r="BA209">
        <v>4.4999999999999998E-2</v>
      </c>
      <c r="BB209">
        <v>0.06</v>
      </c>
      <c r="BC209">
        <v>0.04</v>
      </c>
      <c r="BD209">
        <v>7.0000000000000007E-2</v>
      </c>
      <c r="BE209">
        <v>0.16</v>
      </c>
      <c r="BF209">
        <v>0.4</v>
      </c>
      <c r="BG209">
        <v>0.35</v>
      </c>
      <c r="BH209">
        <v>0.44</v>
      </c>
      <c r="BI209">
        <v>0.28999999999999998</v>
      </c>
      <c r="BJ209">
        <v>0.43</v>
      </c>
      <c r="BK209">
        <v>0.38</v>
      </c>
      <c r="BL209">
        <v>0.03</v>
      </c>
      <c r="BM209">
        <v>0.02</v>
      </c>
      <c r="BN209">
        <v>0.04</v>
      </c>
      <c r="BO209">
        <v>0.01</v>
      </c>
      <c r="BP209">
        <v>0.02</v>
      </c>
      <c r="BQ209">
        <v>0.03</v>
      </c>
      <c r="BR209">
        <v>0.49</v>
      </c>
      <c r="BS209">
        <v>0.59</v>
      </c>
      <c r="BT209">
        <v>0.44</v>
      </c>
      <c r="BU209">
        <v>0.65</v>
      </c>
      <c r="BV209">
        <v>0.46</v>
      </c>
      <c r="BW209">
        <v>0.35</v>
      </c>
      <c r="BX209">
        <v>3.4</v>
      </c>
      <c r="BY209">
        <v>3.54</v>
      </c>
      <c r="BZ209">
        <v>3.34</v>
      </c>
      <c r="CA209">
        <v>3.59</v>
      </c>
      <c r="CB209">
        <v>3.35</v>
      </c>
      <c r="CC209">
        <v>3.02</v>
      </c>
      <c r="CD209">
        <v>3.0000000000000001E-3</v>
      </c>
      <c r="CE209">
        <v>3.0000000000000001E-3</v>
      </c>
      <c r="CF209">
        <v>3.0000000000000001E-3</v>
      </c>
      <c r="CG209">
        <v>1.7000000000000001E-2</v>
      </c>
      <c r="CH209">
        <v>6.0000000000000001E-3</v>
      </c>
      <c r="CI209">
        <v>0</v>
      </c>
      <c r="CJ209">
        <v>0.03</v>
      </c>
      <c r="CK209">
        <v>0.04</v>
      </c>
      <c r="CL209">
        <v>0.02</v>
      </c>
      <c r="CM209">
        <v>0</v>
      </c>
      <c r="CN209">
        <v>0.02</v>
      </c>
      <c r="CO209">
        <v>0.02</v>
      </c>
      <c r="CP209">
        <v>0.03</v>
      </c>
      <c r="CQ209">
        <v>0.03</v>
      </c>
      <c r="CR209">
        <v>0.04</v>
      </c>
      <c r="CS209">
        <v>0.05</v>
      </c>
      <c r="CT209">
        <v>0.1</v>
      </c>
      <c r="CU209">
        <v>0.05</v>
      </c>
      <c r="CV209">
        <v>3.84</v>
      </c>
      <c r="CW209">
        <v>3.79</v>
      </c>
      <c r="CX209">
        <v>3.77</v>
      </c>
      <c r="CY209">
        <v>3.66</v>
      </c>
      <c r="CZ209">
        <v>3.77</v>
      </c>
      <c r="DA209">
        <v>3.69</v>
      </c>
      <c r="DB209">
        <v>3.56</v>
      </c>
      <c r="DC209">
        <v>3.42</v>
      </c>
      <c r="DD209">
        <v>3.57</v>
      </c>
      <c r="DE209">
        <v>0.15</v>
      </c>
      <c r="DF209">
        <v>0.15</v>
      </c>
      <c r="DG209">
        <v>0.18</v>
      </c>
      <c r="DH209">
        <v>0.22</v>
      </c>
      <c r="DI209">
        <v>0.16</v>
      </c>
      <c r="DJ209">
        <v>0.22</v>
      </c>
      <c r="DK209">
        <v>0.24</v>
      </c>
      <c r="DL209">
        <v>0.25</v>
      </c>
      <c r="DM209">
        <v>0.27</v>
      </c>
      <c r="DN209">
        <v>0.01</v>
      </c>
      <c r="DO209">
        <v>0.01</v>
      </c>
      <c r="DP209">
        <v>0.01</v>
      </c>
      <c r="DQ209">
        <v>0.01</v>
      </c>
      <c r="DR209">
        <v>0.01</v>
      </c>
      <c r="DS209">
        <v>0.02</v>
      </c>
      <c r="DT209">
        <v>0.01</v>
      </c>
      <c r="DU209">
        <v>0.01</v>
      </c>
      <c r="DV209">
        <v>0.01</v>
      </c>
      <c r="DW209">
        <v>0.84</v>
      </c>
      <c r="DX209">
        <v>0.81</v>
      </c>
      <c r="DY209">
        <v>0.79</v>
      </c>
      <c r="DZ209">
        <v>0.72</v>
      </c>
      <c r="EA209">
        <v>0.8</v>
      </c>
      <c r="EB209">
        <v>0.72</v>
      </c>
      <c r="EC209">
        <v>0.66</v>
      </c>
      <c r="ED209">
        <v>0.6</v>
      </c>
      <c r="EE209">
        <v>0.65</v>
      </c>
      <c r="EF209">
        <v>0.4</v>
      </c>
      <c r="EG209">
        <v>0.01</v>
      </c>
      <c r="EH209">
        <v>0</v>
      </c>
      <c r="EI209">
        <v>0.01</v>
      </c>
      <c r="EJ209">
        <v>0</v>
      </c>
      <c r="EK209">
        <v>0.02</v>
      </c>
      <c r="EL209">
        <v>0.03</v>
      </c>
      <c r="EM209">
        <v>0</v>
      </c>
      <c r="EN209">
        <v>0.01</v>
      </c>
      <c r="EO209">
        <v>0.28000000000000003</v>
      </c>
      <c r="EP209">
        <v>0.03</v>
      </c>
      <c r="EQ209">
        <v>0.02</v>
      </c>
      <c r="ER209">
        <v>0.04</v>
      </c>
      <c r="ES209">
        <v>3.9E-2</v>
      </c>
      <c r="ET209">
        <v>0.04</v>
      </c>
      <c r="EU209">
        <v>0.09</v>
      </c>
      <c r="EV209">
        <v>0.03</v>
      </c>
      <c r="EW209">
        <v>0.06</v>
      </c>
      <c r="EX209">
        <v>0.14299999999999999</v>
      </c>
      <c r="EY209">
        <v>0.36</v>
      </c>
      <c r="EZ209">
        <v>0.34</v>
      </c>
      <c r="FA209">
        <v>0.35</v>
      </c>
      <c r="FB209">
        <v>0.26</v>
      </c>
      <c r="FC209">
        <v>0.37</v>
      </c>
      <c r="FD209">
        <v>0.38</v>
      </c>
      <c r="FE209">
        <v>0.38</v>
      </c>
      <c r="FF209">
        <v>0.4</v>
      </c>
      <c r="FG209">
        <v>0.1</v>
      </c>
      <c r="FH209">
        <v>0.56999999999999995</v>
      </c>
      <c r="FI209">
        <v>0.62</v>
      </c>
      <c r="FJ209">
        <v>0.59</v>
      </c>
      <c r="FK209">
        <v>0.68</v>
      </c>
      <c r="FL209">
        <v>0.52</v>
      </c>
      <c r="FM209">
        <v>0.47</v>
      </c>
      <c r="FN209">
        <v>0.56999999999999995</v>
      </c>
      <c r="FO209">
        <v>0.52</v>
      </c>
      <c r="FP209">
        <v>7.0000000000000007E-2</v>
      </c>
      <c r="FQ209">
        <v>0.03</v>
      </c>
      <c r="FR209">
        <v>0.02</v>
      </c>
      <c r="FS209">
        <v>0.02</v>
      </c>
      <c r="FT209">
        <v>0.02</v>
      </c>
      <c r="FU209">
        <v>0.05</v>
      </c>
      <c r="FV209">
        <v>0.04</v>
      </c>
      <c r="FW209">
        <v>0.02</v>
      </c>
      <c r="FX209">
        <v>0.02</v>
      </c>
      <c r="FY209">
        <v>1.95</v>
      </c>
      <c r="FZ209">
        <v>3.53</v>
      </c>
      <c r="GA209">
        <v>3.6</v>
      </c>
      <c r="GB209">
        <v>3.55</v>
      </c>
      <c r="GC209">
        <v>3.66</v>
      </c>
      <c r="GD209">
        <v>3.46</v>
      </c>
      <c r="GE209">
        <v>3.34</v>
      </c>
      <c r="GF209">
        <v>3.55</v>
      </c>
      <c r="GG209">
        <v>3.46</v>
      </c>
      <c r="GH209">
        <v>8.76</v>
      </c>
      <c r="GI209">
        <v>0</v>
      </c>
      <c r="GJ209">
        <v>3.0000000000000001E-3</v>
      </c>
      <c r="GK209">
        <v>6.0000000000000001E-3</v>
      </c>
      <c r="GL209">
        <v>0.01</v>
      </c>
      <c r="GM209">
        <v>0.03</v>
      </c>
      <c r="GN209">
        <v>0.02</v>
      </c>
      <c r="GO209">
        <v>0.06</v>
      </c>
      <c r="GP209">
        <v>0.18</v>
      </c>
      <c r="GQ209">
        <v>0.25</v>
      </c>
      <c r="GR209">
        <v>0.36</v>
      </c>
      <c r="GS209">
        <v>0.08</v>
      </c>
      <c r="GT209">
        <v>0.37</v>
      </c>
      <c r="GU209">
        <v>0.49</v>
      </c>
      <c r="GV209">
        <v>0.21</v>
      </c>
      <c r="GW209">
        <v>0.21</v>
      </c>
      <c r="GX209">
        <v>0.13500000000000001</v>
      </c>
      <c r="GY209">
        <v>0.22</v>
      </c>
      <c r="GZ209">
        <v>0.13500000000000001</v>
      </c>
      <c r="HA209">
        <v>6.7000000000000004E-2</v>
      </c>
      <c r="HB209">
        <v>0.2</v>
      </c>
      <c r="HC209">
        <v>0.12</v>
      </c>
      <c r="HD209">
        <v>0.09</v>
      </c>
      <c r="HE209">
        <v>0.24</v>
      </c>
      <c r="HF209">
        <v>0.16</v>
      </c>
      <c r="HG209">
        <v>0.22</v>
      </c>
      <c r="HH209">
        <v>0.13</v>
      </c>
      <c r="HI209">
        <v>0.01</v>
      </c>
      <c r="HJ209">
        <v>0.01</v>
      </c>
      <c r="HK209">
        <v>0</v>
      </c>
      <c r="HL209">
        <v>0.02</v>
      </c>
      <c r="HM209">
        <v>0.11</v>
      </c>
      <c r="HN209">
        <v>0.03</v>
      </c>
      <c r="HO209">
        <v>0.36</v>
      </c>
      <c r="HP209">
        <v>0.33</v>
      </c>
      <c r="HQ209">
        <v>0.35</v>
      </c>
      <c r="HR209">
        <v>0.34</v>
      </c>
      <c r="HS209">
        <v>0.36</v>
      </c>
      <c r="HT209">
        <v>0.37</v>
      </c>
      <c r="HU209">
        <v>0.56000000000000005</v>
      </c>
      <c r="HV209">
        <v>0.4</v>
      </c>
      <c r="HW209">
        <v>0.5</v>
      </c>
      <c r="HX209">
        <v>0.42</v>
      </c>
      <c r="HY209">
        <v>0.31</v>
      </c>
      <c r="HZ209">
        <v>0.5</v>
      </c>
      <c r="IA209">
        <v>0.03</v>
      </c>
      <c r="IB209">
        <v>0.18</v>
      </c>
      <c r="IC209">
        <v>0.1</v>
      </c>
      <c r="ID209">
        <v>0.11</v>
      </c>
      <c r="IE209">
        <v>0.08</v>
      </c>
      <c r="IF209">
        <v>6.5000000000000002E-2</v>
      </c>
      <c r="IG209">
        <v>1.4E-2</v>
      </c>
      <c r="IH209">
        <v>0.02</v>
      </c>
      <c r="II209">
        <v>0.01</v>
      </c>
      <c r="IJ209">
        <v>0.04</v>
      </c>
      <c r="IK209">
        <v>8.1000000000000003E-2</v>
      </c>
      <c r="IL209">
        <v>1.0999999999999999E-2</v>
      </c>
      <c r="IM209">
        <v>0.02</v>
      </c>
      <c r="IN209">
        <v>0.06</v>
      </c>
      <c r="IO209">
        <v>0.04</v>
      </c>
      <c r="IP209">
        <v>0.06</v>
      </c>
      <c r="IQ209">
        <v>0.06</v>
      </c>
      <c r="IR209">
        <v>0.03</v>
      </c>
      <c r="IS209">
        <v>0.03</v>
      </c>
      <c r="IT209">
        <v>0.56000000000000005</v>
      </c>
      <c r="IU209">
        <v>0.4</v>
      </c>
      <c r="IV209">
        <v>0.04</v>
      </c>
      <c r="IW209">
        <v>0.26</v>
      </c>
      <c r="IX209">
        <v>0.27</v>
      </c>
      <c r="IY209">
        <v>0.26</v>
      </c>
      <c r="IZ209">
        <v>0.33</v>
      </c>
      <c r="JA209">
        <v>0.19</v>
      </c>
      <c r="JB209">
        <v>0.3</v>
      </c>
      <c r="JC209">
        <v>0.39</v>
      </c>
      <c r="JD209">
        <v>0.06</v>
      </c>
      <c r="JE209">
        <v>0.13</v>
      </c>
      <c r="JF209">
        <v>0.32</v>
      </c>
      <c r="JG209">
        <v>0.23</v>
      </c>
      <c r="JH209">
        <v>0.27</v>
      </c>
      <c r="JI209">
        <v>0.06</v>
      </c>
      <c r="JJ209">
        <v>0.06</v>
      </c>
      <c r="JK209">
        <v>0.4</v>
      </c>
      <c r="JL209">
        <v>0.18</v>
      </c>
      <c r="JM209">
        <v>0.04</v>
      </c>
      <c r="JN209">
        <v>0.05</v>
      </c>
      <c r="JO209">
        <v>7.0000000000000007E-2</v>
      </c>
      <c r="JP209">
        <v>0.06</v>
      </c>
      <c r="JQ209">
        <v>0.04</v>
      </c>
      <c r="JR209">
        <v>2.94</v>
      </c>
      <c r="JS209">
        <v>1.61</v>
      </c>
      <c r="JT209">
        <v>1.85</v>
      </c>
      <c r="JU209">
        <v>3.14</v>
      </c>
      <c r="JV209">
        <v>2.34</v>
      </c>
    </row>
    <row r="210" spans="1:282" x14ac:dyDescent="0.25">
      <c r="A210">
        <v>609790</v>
      </c>
      <c r="B210" t="s">
        <v>21</v>
      </c>
      <c r="C210" t="s">
        <v>2378</v>
      </c>
      <c r="D210" t="s">
        <v>4292</v>
      </c>
      <c r="E210" t="s">
        <v>4293</v>
      </c>
      <c r="F210" t="s">
        <v>763</v>
      </c>
      <c r="G210" t="s">
        <v>764</v>
      </c>
      <c r="H210" t="s">
        <v>765</v>
      </c>
      <c r="I210" t="s">
        <v>4294</v>
      </c>
      <c r="J210" t="s">
        <v>4295</v>
      </c>
      <c r="K210" t="s">
        <v>4296</v>
      </c>
      <c r="L210" t="s">
        <v>546</v>
      </c>
      <c r="M210" t="s">
        <v>3399</v>
      </c>
      <c r="N210" t="s">
        <v>3908</v>
      </c>
      <c r="O210" t="s">
        <v>524</v>
      </c>
      <c r="P210">
        <v>639</v>
      </c>
      <c r="Q210" t="s">
        <v>530</v>
      </c>
      <c r="R210" t="s">
        <v>621</v>
      </c>
      <c r="S210" t="s">
        <v>621</v>
      </c>
      <c r="T210">
        <v>43</v>
      </c>
      <c r="U210">
        <v>2170</v>
      </c>
      <c r="V210" t="s">
        <v>655</v>
      </c>
      <c r="W210">
        <v>390</v>
      </c>
      <c r="X210">
        <v>648</v>
      </c>
      <c r="Y210">
        <v>60</v>
      </c>
      <c r="Z210" s="5" t="s">
        <v>758</v>
      </c>
      <c r="AA210" t="s">
        <v>524</v>
      </c>
      <c r="AB210" t="s">
        <v>533</v>
      </c>
      <c r="AC210" t="s">
        <v>533</v>
      </c>
      <c r="AD210" t="s">
        <v>533</v>
      </c>
      <c r="AE210">
        <v>79.900000000000006</v>
      </c>
      <c r="AF210">
        <v>71.7</v>
      </c>
      <c r="AG210">
        <v>73</v>
      </c>
      <c r="AH210">
        <v>6</v>
      </c>
      <c r="AI210" t="s">
        <v>3410</v>
      </c>
      <c r="AJ210">
        <v>204</v>
      </c>
      <c r="AK210">
        <v>2</v>
      </c>
      <c r="AL210">
        <v>193</v>
      </c>
      <c r="AR210">
        <v>9</v>
      </c>
      <c r="AS210">
        <v>204</v>
      </c>
      <c r="AT210">
        <v>0</v>
      </c>
      <c r="AU210">
        <v>0.01</v>
      </c>
      <c r="AV210">
        <v>0.01</v>
      </c>
      <c r="AW210">
        <v>0</v>
      </c>
      <c r="AX210">
        <v>0</v>
      </c>
      <c r="AY210">
        <v>0.02</v>
      </c>
      <c r="AZ210">
        <v>0.03</v>
      </c>
      <c r="BA210">
        <v>0.02</v>
      </c>
      <c r="BB210">
        <v>0.04</v>
      </c>
      <c r="BC210">
        <v>0.01</v>
      </c>
      <c r="BD210">
        <v>0.02</v>
      </c>
      <c r="BE210">
        <v>7.0000000000000007E-2</v>
      </c>
      <c r="BF210">
        <v>0.21</v>
      </c>
      <c r="BG210">
        <v>0.22</v>
      </c>
      <c r="BH210">
        <v>0.23</v>
      </c>
      <c r="BI210">
        <v>0.14000000000000001</v>
      </c>
      <c r="BJ210">
        <v>0.24</v>
      </c>
      <c r="BK210">
        <v>0.23</v>
      </c>
      <c r="BL210">
        <v>0.01</v>
      </c>
      <c r="BM210">
        <v>0</v>
      </c>
      <c r="BN210">
        <v>0.01</v>
      </c>
      <c r="BO210">
        <v>0.03</v>
      </c>
      <c r="BP210">
        <v>0.01</v>
      </c>
      <c r="BQ210">
        <v>0.02</v>
      </c>
      <c r="BR210">
        <v>0.74</v>
      </c>
      <c r="BS210">
        <v>0.75</v>
      </c>
      <c r="BT210">
        <v>0.71</v>
      </c>
      <c r="BU210">
        <v>0.81</v>
      </c>
      <c r="BV210">
        <v>0.72</v>
      </c>
      <c r="BW210">
        <v>0.65</v>
      </c>
      <c r="BX210">
        <v>3.71</v>
      </c>
      <c r="BY210">
        <v>3.72</v>
      </c>
      <c r="BZ210">
        <v>3.66</v>
      </c>
      <c r="CA210">
        <v>3.82</v>
      </c>
      <c r="CB210">
        <v>3.7</v>
      </c>
      <c r="CC210">
        <v>3.55</v>
      </c>
      <c r="CD210">
        <v>0</v>
      </c>
      <c r="CE210">
        <v>5.0000000000000001E-3</v>
      </c>
      <c r="CF210">
        <v>5.0000000000000001E-3</v>
      </c>
      <c r="CG210">
        <v>5.0000000000000001E-3</v>
      </c>
      <c r="CH210">
        <v>5.0000000000000001E-3</v>
      </c>
      <c r="CI210">
        <v>0</v>
      </c>
      <c r="CJ210">
        <v>0.01</v>
      </c>
      <c r="CK210">
        <v>0.03</v>
      </c>
      <c r="CL210">
        <v>0.02</v>
      </c>
      <c r="CM210">
        <v>0.02</v>
      </c>
      <c r="CN210">
        <v>0.01</v>
      </c>
      <c r="CO210">
        <v>0.03</v>
      </c>
      <c r="CP210">
        <v>0.01</v>
      </c>
      <c r="CQ210">
        <v>0.02</v>
      </c>
      <c r="CR210">
        <v>0.05</v>
      </c>
      <c r="CS210">
        <v>0.02</v>
      </c>
      <c r="CT210">
        <v>0.04</v>
      </c>
      <c r="CU210">
        <v>0.03</v>
      </c>
      <c r="CV210">
        <v>3.85</v>
      </c>
      <c r="CW210">
        <v>3.83</v>
      </c>
      <c r="CX210">
        <v>3.77</v>
      </c>
      <c r="CY210">
        <v>3.79</v>
      </c>
      <c r="CZ210">
        <v>3.81</v>
      </c>
      <c r="DA210">
        <v>3.7</v>
      </c>
      <c r="DB210">
        <v>3.73</v>
      </c>
      <c r="DC210">
        <v>3.63</v>
      </c>
      <c r="DD210">
        <v>3.73</v>
      </c>
      <c r="DE210">
        <v>0.11</v>
      </c>
      <c r="DF210">
        <v>0.12</v>
      </c>
      <c r="DG210">
        <v>0.14000000000000001</v>
      </c>
      <c r="DH210">
        <v>0.16</v>
      </c>
      <c r="DI210">
        <v>0.13</v>
      </c>
      <c r="DJ210">
        <v>0.2</v>
      </c>
      <c r="DK210">
        <v>0.18</v>
      </c>
      <c r="DL210">
        <v>0.19</v>
      </c>
      <c r="DM210">
        <v>0.14000000000000001</v>
      </c>
      <c r="DN210">
        <v>0.01</v>
      </c>
      <c r="DO210">
        <v>0.02</v>
      </c>
      <c r="DP210">
        <v>0.01</v>
      </c>
      <c r="DQ210">
        <v>0.01</v>
      </c>
      <c r="DR210">
        <v>0.01</v>
      </c>
      <c r="DS210">
        <v>0.01</v>
      </c>
      <c r="DT210">
        <v>0.01</v>
      </c>
      <c r="DU210">
        <v>0.01</v>
      </c>
      <c r="DV210">
        <v>0.03</v>
      </c>
      <c r="DW210">
        <v>0.86</v>
      </c>
      <c r="DX210">
        <v>0.84</v>
      </c>
      <c r="DY210">
        <v>0.8</v>
      </c>
      <c r="DZ210">
        <v>0.81</v>
      </c>
      <c r="EA210">
        <v>0.83</v>
      </c>
      <c r="EB210">
        <v>0.74</v>
      </c>
      <c r="EC210">
        <v>0.77</v>
      </c>
      <c r="ED210">
        <v>0.73</v>
      </c>
      <c r="EE210">
        <v>0.78</v>
      </c>
      <c r="EF210">
        <v>0.43</v>
      </c>
      <c r="EG210">
        <v>0.03</v>
      </c>
      <c r="EH210">
        <v>0.01</v>
      </c>
      <c r="EI210">
        <v>0</v>
      </c>
      <c r="EJ210">
        <v>0</v>
      </c>
      <c r="EK210">
        <v>0</v>
      </c>
      <c r="EL210">
        <v>0.02</v>
      </c>
      <c r="EM210">
        <v>0.01</v>
      </c>
      <c r="EN210">
        <v>0.01</v>
      </c>
      <c r="EO210">
        <v>0.3</v>
      </c>
      <c r="EP210">
        <v>0.05</v>
      </c>
      <c r="EQ210">
        <v>2.5000000000000001E-2</v>
      </c>
      <c r="ER210">
        <v>0.06</v>
      </c>
      <c r="ES210">
        <v>4.9000000000000002E-2</v>
      </c>
      <c r="ET210">
        <v>7.0000000000000007E-2</v>
      </c>
      <c r="EU210">
        <v>7.0000000000000007E-2</v>
      </c>
      <c r="EV210">
        <v>0.05</v>
      </c>
      <c r="EW210">
        <v>0.09</v>
      </c>
      <c r="EX210">
        <v>0.13200000000000001</v>
      </c>
      <c r="EY210">
        <v>0.23</v>
      </c>
      <c r="EZ210">
        <v>0.28000000000000003</v>
      </c>
      <c r="FA210">
        <v>0.24</v>
      </c>
      <c r="FB210">
        <v>0.19</v>
      </c>
      <c r="FC210">
        <v>0.22</v>
      </c>
      <c r="FD210">
        <v>0.25</v>
      </c>
      <c r="FE210">
        <v>0.25</v>
      </c>
      <c r="FF210">
        <v>0.34</v>
      </c>
      <c r="FG210">
        <v>0.11</v>
      </c>
      <c r="FH210">
        <v>0.66</v>
      </c>
      <c r="FI210">
        <v>0.64</v>
      </c>
      <c r="FJ210">
        <v>0.66</v>
      </c>
      <c r="FK210">
        <v>0.72</v>
      </c>
      <c r="FL210">
        <v>0.66</v>
      </c>
      <c r="FM210">
        <v>0.6</v>
      </c>
      <c r="FN210">
        <v>0.64</v>
      </c>
      <c r="FO210">
        <v>0.5</v>
      </c>
      <c r="FP210">
        <v>0.03</v>
      </c>
      <c r="FQ210">
        <v>0.02</v>
      </c>
      <c r="FR210">
        <v>0.03</v>
      </c>
      <c r="FS210">
        <v>0.03</v>
      </c>
      <c r="FT210">
        <v>0.04</v>
      </c>
      <c r="FU210">
        <v>0.04</v>
      </c>
      <c r="FV210">
        <v>0.05</v>
      </c>
      <c r="FW210">
        <v>0.05</v>
      </c>
      <c r="FX210">
        <v>0.05</v>
      </c>
      <c r="FY210">
        <v>1.93</v>
      </c>
      <c r="FZ210">
        <v>3.56</v>
      </c>
      <c r="GA210">
        <v>3.61</v>
      </c>
      <c r="GB210">
        <v>3.61</v>
      </c>
      <c r="GC210">
        <v>3.68</v>
      </c>
      <c r="GD210">
        <v>3.6</v>
      </c>
      <c r="GE210">
        <v>3.5</v>
      </c>
      <c r="GF210">
        <v>3.6</v>
      </c>
      <c r="GG210">
        <v>3.41</v>
      </c>
      <c r="GH210">
        <v>8.3699999999999992</v>
      </c>
      <c r="GI210">
        <v>0.01</v>
      </c>
      <c r="GJ210">
        <v>0.01</v>
      </c>
      <c r="GK210">
        <v>2.9000000000000001E-2</v>
      </c>
      <c r="GL210">
        <v>0.03</v>
      </c>
      <c r="GM210">
        <v>0.06</v>
      </c>
      <c r="GN210">
        <v>0.01</v>
      </c>
      <c r="GO210">
        <v>0.06</v>
      </c>
      <c r="GP210">
        <v>0.16</v>
      </c>
      <c r="GQ210">
        <v>0.12</v>
      </c>
      <c r="GR210">
        <v>0.45</v>
      </c>
      <c r="GS210">
        <v>0.05</v>
      </c>
      <c r="GT210">
        <v>0.53</v>
      </c>
      <c r="GU210">
        <v>0.59</v>
      </c>
      <c r="GV210">
        <v>0.27</v>
      </c>
      <c r="GW210">
        <v>0.22</v>
      </c>
      <c r="GX210">
        <v>0.152</v>
      </c>
      <c r="GY210">
        <v>0.26</v>
      </c>
      <c r="GZ210">
        <v>7.8E-2</v>
      </c>
      <c r="HA210">
        <v>7.8E-2</v>
      </c>
      <c r="HB210">
        <v>0.23</v>
      </c>
      <c r="HC210">
        <v>0.04</v>
      </c>
      <c r="HD210">
        <v>0.04</v>
      </c>
      <c r="HE210">
        <v>0.18</v>
      </c>
      <c r="HF210">
        <v>0.13</v>
      </c>
      <c r="HG210">
        <v>0.14000000000000001</v>
      </c>
      <c r="HH210">
        <v>0.06</v>
      </c>
      <c r="HI210">
        <v>0.01</v>
      </c>
      <c r="HJ210">
        <v>0.01</v>
      </c>
      <c r="HK210">
        <v>0.01</v>
      </c>
      <c r="HL210">
        <v>0.02</v>
      </c>
      <c r="HM210">
        <v>0.04</v>
      </c>
      <c r="HN210">
        <v>0</v>
      </c>
      <c r="HO210">
        <v>0.24</v>
      </c>
      <c r="HP210">
        <v>0.25</v>
      </c>
      <c r="HQ210">
        <v>0.27</v>
      </c>
      <c r="HR210">
        <v>0.3</v>
      </c>
      <c r="HS210">
        <v>0.31</v>
      </c>
      <c r="HT210">
        <v>0.32</v>
      </c>
      <c r="HU210">
        <v>0.68</v>
      </c>
      <c r="HV210">
        <v>0.57999999999999996</v>
      </c>
      <c r="HW210">
        <v>0.55000000000000004</v>
      </c>
      <c r="HX210">
        <v>0.57999999999999996</v>
      </c>
      <c r="HY210">
        <v>0.54</v>
      </c>
      <c r="HZ210">
        <v>0.56999999999999995</v>
      </c>
      <c r="IA210">
        <v>0.03</v>
      </c>
      <c r="IB210">
        <v>0.09</v>
      </c>
      <c r="IC210">
        <v>7.0000000000000007E-2</v>
      </c>
      <c r="ID210">
        <v>0.04</v>
      </c>
      <c r="IE210">
        <v>7.0000000000000007E-2</v>
      </c>
      <c r="IF210">
        <v>5.8999999999999997E-2</v>
      </c>
      <c r="IG210">
        <v>0.01</v>
      </c>
      <c r="IH210">
        <v>0</v>
      </c>
      <c r="II210">
        <v>0.05</v>
      </c>
      <c r="IJ210">
        <v>0.01</v>
      </c>
      <c r="IK210">
        <v>0</v>
      </c>
      <c r="IL210">
        <v>0</v>
      </c>
      <c r="IM210">
        <v>0.03</v>
      </c>
      <c r="IN210">
        <v>0.06</v>
      </c>
      <c r="IO210">
        <v>0.05</v>
      </c>
      <c r="IP210">
        <v>0.04</v>
      </c>
      <c r="IQ210">
        <v>0.04</v>
      </c>
      <c r="IR210">
        <v>0.05</v>
      </c>
      <c r="IS210">
        <v>0.04</v>
      </c>
      <c r="IT210">
        <v>0.44</v>
      </c>
      <c r="IU210">
        <v>0.31</v>
      </c>
      <c r="IV210">
        <v>0.01</v>
      </c>
      <c r="IW210">
        <v>0.16</v>
      </c>
      <c r="IX210">
        <v>0.14000000000000001</v>
      </c>
      <c r="IY210">
        <v>0.28000000000000003</v>
      </c>
      <c r="IZ210">
        <v>0.36</v>
      </c>
      <c r="JA210">
        <v>0.18</v>
      </c>
      <c r="JB210">
        <v>0.39</v>
      </c>
      <c r="JC210">
        <v>0.28999999999999998</v>
      </c>
      <c r="JD210">
        <v>0.09</v>
      </c>
      <c r="JE210">
        <v>0.15</v>
      </c>
      <c r="JF210">
        <v>0.2</v>
      </c>
      <c r="JG210">
        <v>0.17</v>
      </c>
      <c r="JH210">
        <v>0.49</v>
      </c>
      <c r="JI210">
        <v>0.16</v>
      </c>
      <c r="JJ210">
        <v>0.14000000000000001</v>
      </c>
      <c r="JK210">
        <v>0.56000000000000005</v>
      </c>
      <c r="JL210">
        <v>0.24</v>
      </c>
      <c r="JM210">
        <v>0.04</v>
      </c>
      <c r="JN210">
        <v>0.04</v>
      </c>
      <c r="JO210">
        <v>0.04</v>
      </c>
      <c r="JP210">
        <v>0.05</v>
      </c>
      <c r="JQ210">
        <v>0.04</v>
      </c>
      <c r="JR210">
        <v>3.28</v>
      </c>
      <c r="JS210">
        <v>1.96</v>
      </c>
      <c r="JT210">
        <v>2.11</v>
      </c>
      <c r="JU210">
        <v>3.38</v>
      </c>
      <c r="JV210">
        <v>2.5099999999999998</v>
      </c>
    </row>
    <row r="211" spans="1:282" x14ac:dyDescent="0.25">
      <c r="A211">
        <v>609791</v>
      </c>
      <c r="B211" t="s">
        <v>2380</v>
      </c>
      <c r="C211" t="s">
        <v>2379</v>
      </c>
      <c r="D211" t="s">
        <v>4297</v>
      </c>
      <c r="E211" t="s">
        <v>4298</v>
      </c>
      <c r="F211" t="s">
        <v>2381</v>
      </c>
      <c r="G211" t="s">
        <v>2382</v>
      </c>
      <c r="H211" t="s">
        <v>4299</v>
      </c>
      <c r="I211" t="s">
        <v>4300</v>
      </c>
      <c r="J211" t="s">
        <v>4301</v>
      </c>
      <c r="K211" t="s">
        <v>4302</v>
      </c>
      <c r="L211" t="s">
        <v>546</v>
      </c>
      <c r="M211" t="s">
        <v>3399</v>
      </c>
      <c r="N211" t="s">
        <v>3908</v>
      </c>
      <c r="O211" t="s">
        <v>524</v>
      </c>
      <c r="P211">
        <v>326</v>
      </c>
      <c r="Q211" t="s">
        <v>530</v>
      </c>
      <c r="R211" t="s">
        <v>621</v>
      </c>
      <c r="S211" t="s">
        <v>621</v>
      </c>
      <c r="T211">
        <v>45</v>
      </c>
      <c r="U211">
        <v>2180</v>
      </c>
      <c r="V211" t="s">
        <v>655</v>
      </c>
      <c r="W211">
        <v>85</v>
      </c>
      <c r="X211">
        <v>326</v>
      </c>
      <c r="Y211">
        <v>26</v>
      </c>
      <c r="Z211" s="5" t="s">
        <v>3558</v>
      </c>
      <c r="AA211" t="s">
        <v>524</v>
      </c>
      <c r="AB211" t="s">
        <v>564</v>
      </c>
      <c r="AC211" t="s">
        <v>564</v>
      </c>
      <c r="AD211" t="s">
        <v>564</v>
      </c>
      <c r="AE211">
        <v>59.1</v>
      </c>
      <c r="AF211">
        <v>43.8</v>
      </c>
      <c r="AG211">
        <v>49.4</v>
      </c>
      <c r="AH211">
        <v>2.6</v>
      </c>
      <c r="AI211" t="s">
        <v>3410</v>
      </c>
      <c r="AJ211">
        <v>50</v>
      </c>
      <c r="AL211">
        <v>48</v>
      </c>
      <c r="AO211">
        <v>1</v>
      </c>
      <c r="AR211">
        <v>1</v>
      </c>
      <c r="AS211">
        <v>50</v>
      </c>
      <c r="AT211">
        <v>0</v>
      </c>
      <c r="AU211">
        <v>0.04</v>
      </c>
      <c r="AV211">
        <v>0.02</v>
      </c>
      <c r="AW211">
        <v>0.02</v>
      </c>
      <c r="AX211">
        <v>0</v>
      </c>
      <c r="AY211">
        <v>0.04</v>
      </c>
      <c r="AZ211">
        <v>0.14000000000000001</v>
      </c>
      <c r="BA211">
        <v>0.04</v>
      </c>
      <c r="BB211">
        <v>0.04</v>
      </c>
      <c r="BC211">
        <v>0.1</v>
      </c>
      <c r="BD211">
        <v>0.04</v>
      </c>
      <c r="BE211">
        <v>0.08</v>
      </c>
      <c r="BF211">
        <v>0.18</v>
      </c>
      <c r="BG211">
        <v>0.18</v>
      </c>
      <c r="BH211">
        <v>0.24</v>
      </c>
      <c r="BI211">
        <v>0.14000000000000001</v>
      </c>
      <c r="BJ211">
        <v>0.3</v>
      </c>
      <c r="BK211">
        <v>0.36</v>
      </c>
      <c r="BL211">
        <v>0.02</v>
      </c>
      <c r="BM211">
        <v>0</v>
      </c>
      <c r="BN211">
        <v>0.04</v>
      </c>
      <c r="BO211">
        <v>0</v>
      </c>
      <c r="BP211">
        <v>0.04</v>
      </c>
      <c r="BQ211">
        <v>0.04</v>
      </c>
      <c r="BR211">
        <v>0.66</v>
      </c>
      <c r="BS211">
        <v>0.74</v>
      </c>
      <c r="BT211">
        <v>0.66</v>
      </c>
      <c r="BU211">
        <v>0.74</v>
      </c>
      <c r="BV211">
        <v>0.62</v>
      </c>
      <c r="BW211">
        <v>0.48</v>
      </c>
      <c r="BX211">
        <v>3.53</v>
      </c>
      <c r="BY211">
        <v>3.62</v>
      </c>
      <c r="BZ211">
        <v>3.6</v>
      </c>
      <c r="CA211">
        <v>3.6</v>
      </c>
      <c r="CB211">
        <v>3.6</v>
      </c>
      <c r="CC211">
        <v>3.33</v>
      </c>
      <c r="CD211">
        <v>0</v>
      </c>
      <c r="CE211">
        <v>0.02</v>
      </c>
      <c r="CF211">
        <v>0</v>
      </c>
      <c r="CG211">
        <v>0</v>
      </c>
      <c r="CH211">
        <v>0</v>
      </c>
      <c r="CI211">
        <v>0.04</v>
      </c>
      <c r="CJ211">
        <v>0.08</v>
      </c>
      <c r="CK211">
        <v>0.02</v>
      </c>
      <c r="CL211">
        <v>0.02</v>
      </c>
      <c r="CM211">
        <v>0.06</v>
      </c>
      <c r="CN211">
        <v>0.04</v>
      </c>
      <c r="CO211">
        <v>0.02</v>
      </c>
      <c r="CP211">
        <v>0.06</v>
      </c>
      <c r="CQ211">
        <v>0.06</v>
      </c>
      <c r="CR211">
        <v>0.02</v>
      </c>
      <c r="CS211">
        <v>0.04</v>
      </c>
      <c r="CT211">
        <v>0.04</v>
      </c>
      <c r="CU211">
        <v>0.04</v>
      </c>
      <c r="CV211">
        <v>3.71</v>
      </c>
      <c r="CW211">
        <v>3.64</v>
      </c>
      <c r="CX211">
        <v>3.69</v>
      </c>
      <c r="CY211">
        <v>3.67</v>
      </c>
      <c r="CZ211">
        <v>3.65</v>
      </c>
      <c r="DA211">
        <v>3.56</v>
      </c>
      <c r="DB211">
        <v>3.49</v>
      </c>
      <c r="DC211">
        <v>3.63</v>
      </c>
      <c r="DD211">
        <v>3.63</v>
      </c>
      <c r="DE211">
        <v>0.16</v>
      </c>
      <c r="DF211">
        <v>0.22</v>
      </c>
      <c r="DG211">
        <v>0.26</v>
      </c>
      <c r="DH211">
        <v>0.2</v>
      </c>
      <c r="DI211">
        <v>0.22</v>
      </c>
      <c r="DJ211">
        <v>0.26</v>
      </c>
      <c r="DK211">
        <v>0.18</v>
      </c>
      <c r="DL211">
        <v>0.22</v>
      </c>
      <c r="DM211">
        <v>0.22</v>
      </c>
      <c r="DN211">
        <v>0.02</v>
      </c>
      <c r="DO211">
        <v>0</v>
      </c>
      <c r="DP211">
        <v>0.04</v>
      </c>
      <c r="DQ211">
        <v>0.02</v>
      </c>
      <c r="DR211">
        <v>0.02</v>
      </c>
      <c r="DS211">
        <v>0.04</v>
      </c>
      <c r="DT211">
        <v>0.02</v>
      </c>
      <c r="DU211">
        <v>0.02</v>
      </c>
      <c r="DV211">
        <v>0.04</v>
      </c>
      <c r="DW211">
        <v>0.76</v>
      </c>
      <c r="DX211">
        <v>0.72</v>
      </c>
      <c r="DY211">
        <v>0.68</v>
      </c>
      <c r="DZ211">
        <v>0.72</v>
      </c>
      <c r="EA211">
        <v>0.7</v>
      </c>
      <c r="EB211">
        <v>0.64</v>
      </c>
      <c r="EC211">
        <v>0.68</v>
      </c>
      <c r="ED211">
        <v>0.7</v>
      </c>
      <c r="EE211">
        <v>0.68</v>
      </c>
      <c r="EF211">
        <v>0.34</v>
      </c>
      <c r="EG211">
        <v>0.04</v>
      </c>
      <c r="EH211">
        <v>0.02</v>
      </c>
      <c r="EI211">
        <v>0.08</v>
      </c>
      <c r="EJ211">
        <v>0.04</v>
      </c>
      <c r="EK211">
        <v>0.02</v>
      </c>
      <c r="EL211">
        <v>0</v>
      </c>
      <c r="EM211">
        <v>0.02</v>
      </c>
      <c r="EN211">
        <v>0.06</v>
      </c>
      <c r="EO211">
        <v>0.3</v>
      </c>
      <c r="EP211">
        <v>0.1</v>
      </c>
      <c r="EQ211">
        <v>0.08</v>
      </c>
      <c r="ER211">
        <v>0.04</v>
      </c>
      <c r="ES211">
        <v>0.06</v>
      </c>
      <c r="ET211">
        <v>0.06</v>
      </c>
      <c r="EU211">
        <v>0.08</v>
      </c>
      <c r="EV211">
        <v>0.1</v>
      </c>
      <c r="EW211">
        <v>0.02</v>
      </c>
      <c r="EX211">
        <v>0.1</v>
      </c>
      <c r="EY211">
        <v>0.3</v>
      </c>
      <c r="EZ211">
        <v>0.28000000000000003</v>
      </c>
      <c r="FA211">
        <v>0.26</v>
      </c>
      <c r="FB211">
        <v>0.26</v>
      </c>
      <c r="FC211">
        <v>0.3</v>
      </c>
      <c r="FD211">
        <v>0.28000000000000003</v>
      </c>
      <c r="FE211">
        <v>0.28000000000000003</v>
      </c>
      <c r="FF211">
        <v>0.34</v>
      </c>
      <c r="FG211">
        <v>0.22</v>
      </c>
      <c r="FH211">
        <v>0.54</v>
      </c>
      <c r="FI211">
        <v>0.56000000000000005</v>
      </c>
      <c r="FJ211">
        <v>0.5</v>
      </c>
      <c r="FK211">
        <v>0.57999999999999996</v>
      </c>
      <c r="FL211">
        <v>0.54</v>
      </c>
      <c r="FM211">
        <v>0.48</v>
      </c>
      <c r="FN211">
        <v>0.54</v>
      </c>
      <c r="FO211">
        <v>0.5</v>
      </c>
      <c r="FP211">
        <v>0.04</v>
      </c>
      <c r="FQ211">
        <v>0.02</v>
      </c>
      <c r="FR211">
        <v>0.06</v>
      </c>
      <c r="FS211">
        <v>0.12</v>
      </c>
      <c r="FT211">
        <v>0.06</v>
      </c>
      <c r="FU211">
        <v>0.08</v>
      </c>
      <c r="FV211">
        <v>0.16</v>
      </c>
      <c r="FW211">
        <v>0.06</v>
      </c>
      <c r="FX211">
        <v>0.08</v>
      </c>
      <c r="FY211">
        <v>2.21</v>
      </c>
      <c r="FZ211">
        <v>3.37</v>
      </c>
      <c r="GA211">
        <v>3.47</v>
      </c>
      <c r="GB211">
        <v>3.34</v>
      </c>
      <c r="GC211">
        <v>3.47</v>
      </c>
      <c r="GD211">
        <v>3.48</v>
      </c>
      <c r="GE211">
        <v>3.48</v>
      </c>
      <c r="GF211">
        <v>3.43</v>
      </c>
      <c r="GG211">
        <v>3.39</v>
      </c>
      <c r="GH211">
        <v>7.63</v>
      </c>
      <c r="GI211">
        <v>0</v>
      </c>
      <c r="GJ211">
        <v>0</v>
      </c>
      <c r="GK211">
        <v>0.06</v>
      </c>
      <c r="GL211">
        <v>0.04</v>
      </c>
      <c r="GM211">
        <v>0.12</v>
      </c>
      <c r="GN211">
        <v>0.06</v>
      </c>
      <c r="GO211">
        <v>0.08</v>
      </c>
      <c r="GP211">
        <v>0.18</v>
      </c>
      <c r="GQ211">
        <v>0.08</v>
      </c>
      <c r="GR211">
        <v>0.3</v>
      </c>
      <c r="GS211">
        <v>0.08</v>
      </c>
      <c r="GT211">
        <v>0.66</v>
      </c>
      <c r="GU211">
        <v>0.7</v>
      </c>
      <c r="GV211">
        <v>0.44</v>
      </c>
      <c r="GW211">
        <v>0.12</v>
      </c>
      <c r="GX211">
        <v>0.1</v>
      </c>
      <c r="GY211">
        <v>0.14000000000000001</v>
      </c>
      <c r="GZ211">
        <v>0.02</v>
      </c>
      <c r="HA211">
        <v>0.04</v>
      </c>
      <c r="HB211">
        <v>0.12</v>
      </c>
      <c r="HC211">
        <v>0.1</v>
      </c>
      <c r="HD211">
        <v>0.06</v>
      </c>
      <c r="HE211">
        <v>0.2</v>
      </c>
      <c r="HF211">
        <v>0.1</v>
      </c>
      <c r="HG211">
        <v>0.1</v>
      </c>
      <c r="HH211">
        <v>0.1</v>
      </c>
      <c r="HI211">
        <v>0.02</v>
      </c>
      <c r="HJ211">
        <v>0</v>
      </c>
      <c r="HK211">
        <v>0</v>
      </c>
      <c r="HL211">
        <v>0.04</v>
      </c>
      <c r="HM211">
        <v>0.04</v>
      </c>
      <c r="HN211">
        <v>0</v>
      </c>
      <c r="HO211">
        <v>0.36</v>
      </c>
      <c r="HP211">
        <v>0.3</v>
      </c>
      <c r="HQ211">
        <v>0.3</v>
      </c>
      <c r="HR211">
        <v>0.36</v>
      </c>
      <c r="HS211">
        <v>0.38</v>
      </c>
      <c r="HT211">
        <v>0.36</v>
      </c>
      <c r="HU211">
        <v>0.44</v>
      </c>
      <c r="HV211">
        <v>0.36</v>
      </c>
      <c r="HW211">
        <v>0.28000000000000003</v>
      </c>
      <c r="HX211">
        <v>0.32</v>
      </c>
      <c r="HY211">
        <v>0.36</v>
      </c>
      <c r="HZ211">
        <v>0.48</v>
      </c>
      <c r="IA211">
        <v>0.1</v>
      </c>
      <c r="IB211">
        <v>0.24</v>
      </c>
      <c r="IC211">
        <v>0.28000000000000003</v>
      </c>
      <c r="ID211">
        <v>0.18</v>
      </c>
      <c r="IE211">
        <v>0.12</v>
      </c>
      <c r="IF211">
        <v>0.06</v>
      </c>
      <c r="IG211">
        <v>0.04</v>
      </c>
      <c r="IH211">
        <v>0.04</v>
      </c>
      <c r="II211">
        <v>0.06</v>
      </c>
      <c r="IJ211">
        <v>0.04</v>
      </c>
      <c r="IK211">
        <v>0.04</v>
      </c>
      <c r="IL211">
        <v>0.04</v>
      </c>
      <c r="IM211">
        <v>0.04</v>
      </c>
      <c r="IN211">
        <v>0.06</v>
      </c>
      <c r="IO211">
        <v>0.08</v>
      </c>
      <c r="IP211">
        <v>0.06</v>
      </c>
      <c r="IQ211">
        <v>0.06</v>
      </c>
      <c r="IR211">
        <v>0.06</v>
      </c>
      <c r="IS211">
        <v>0.04</v>
      </c>
      <c r="IT211">
        <v>0.4</v>
      </c>
      <c r="IU211">
        <v>0.26</v>
      </c>
      <c r="IV211">
        <v>0.04</v>
      </c>
      <c r="IW211">
        <v>0.26</v>
      </c>
      <c r="IX211">
        <v>0.18</v>
      </c>
      <c r="IY211">
        <v>0.28000000000000003</v>
      </c>
      <c r="IZ211">
        <v>0.36</v>
      </c>
      <c r="JA211">
        <v>0.16</v>
      </c>
      <c r="JB211">
        <v>0.32</v>
      </c>
      <c r="JC211">
        <v>0.36</v>
      </c>
      <c r="JD211">
        <v>0.14000000000000001</v>
      </c>
      <c r="JE211">
        <v>0.18</v>
      </c>
      <c r="JF211">
        <v>0.3</v>
      </c>
      <c r="JG211">
        <v>0.12</v>
      </c>
      <c r="JH211">
        <v>0.38</v>
      </c>
      <c r="JI211">
        <v>0.14000000000000001</v>
      </c>
      <c r="JJ211">
        <v>0.16</v>
      </c>
      <c r="JK211">
        <v>0.46</v>
      </c>
      <c r="JL211">
        <v>0.26</v>
      </c>
      <c r="JM211">
        <v>0.04</v>
      </c>
      <c r="JN211">
        <v>0.04</v>
      </c>
      <c r="JO211">
        <v>0.04</v>
      </c>
      <c r="JP211">
        <v>0.04</v>
      </c>
      <c r="JQ211">
        <v>0.04</v>
      </c>
      <c r="JR211">
        <v>3.13</v>
      </c>
      <c r="JS211">
        <v>2.02</v>
      </c>
      <c r="JT211">
        <v>2.25</v>
      </c>
      <c r="JU211">
        <v>3.23</v>
      </c>
      <c r="JV211">
        <v>2.4</v>
      </c>
    </row>
    <row r="212" spans="1:282" x14ac:dyDescent="0.25">
      <c r="A212">
        <v>609792</v>
      </c>
      <c r="B212" t="s">
        <v>22</v>
      </c>
      <c r="C212" t="s">
        <v>2383</v>
      </c>
      <c r="D212" t="s">
        <v>4303</v>
      </c>
      <c r="E212" t="s">
        <v>4304</v>
      </c>
      <c r="F212" t="s">
        <v>767</v>
      </c>
      <c r="G212" t="s">
        <v>768</v>
      </c>
      <c r="H212" t="s">
        <v>1338</v>
      </c>
      <c r="I212" t="s">
        <v>4305</v>
      </c>
      <c r="J212" t="s">
        <v>4306</v>
      </c>
      <c r="K212" t="s">
        <v>4307</v>
      </c>
      <c r="L212" t="s">
        <v>546</v>
      </c>
      <c r="M212" t="s">
        <v>3399</v>
      </c>
      <c r="N212" t="s">
        <v>3908</v>
      </c>
      <c r="O212" t="s">
        <v>524</v>
      </c>
      <c r="P212">
        <v>1033</v>
      </c>
      <c r="Q212" t="s">
        <v>541</v>
      </c>
      <c r="R212" t="s">
        <v>544</v>
      </c>
      <c r="S212" t="s">
        <v>544</v>
      </c>
      <c r="T212">
        <v>31</v>
      </c>
      <c r="U212">
        <v>2190</v>
      </c>
      <c r="V212" t="s">
        <v>651</v>
      </c>
      <c r="W212">
        <v>451</v>
      </c>
      <c r="X212">
        <v>1059</v>
      </c>
      <c r="Y212">
        <v>43</v>
      </c>
      <c r="Z212" s="5" t="s">
        <v>766</v>
      </c>
      <c r="AA212" t="s">
        <v>524</v>
      </c>
      <c r="AB212" t="s">
        <v>564</v>
      </c>
      <c r="AC212" t="s">
        <v>533</v>
      </c>
      <c r="AD212" t="s">
        <v>564</v>
      </c>
      <c r="AE212">
        <v>49.5</v>
      </c>
      <c r="AF212">
        <v>68.900000000000006</v>
      </c>
      <c r="AG212">
        <v>56.8</v>
      </c>
      <c r="AH212">
        <v>4.3</v>
      </c>
      <c r="AI212" t="s">
        <v>3410</v>
      </c>
      <c r="AJ212">
        <v>271</v>
      </c>
      <c r="AK212">
        <v>33</v>
      </c>
      <c r="AL212">
        <v>5</v>
      </c>
      <c r="AM212">
        <v>9</v>
      </c>
      <c r="AN212">
        <v>207</v>
      </c>
      <c r="AP212">
        <v>2</v>
      </c>
      <c r="AQ212">
        <v>9</v>
      </c>
      <c r="AR212">
        <v>10</v>
      </c>
      <c r="AS212">
        <v>271</v>
      </c>
      <c r="AT212">
        <v>0.01</v>
      </c>
      <c r="AU212">
        <v>0.01</v>
      </c>
      <c r="AV212">
        <v>0</v>
      </c>
      <c r="AW212">
        <v>0</v>
      </c>
      <c r="AX212">
        <v>0.01</v>
      </c>
      <c r="AY212">
        <v>0.05</v>
      </c>
      <c r="AZ212">
        <v>0.06</v>
      </c>
      <c r="BA212">
        <v>4.1000000000000002E-2</v>
      </c>
      <c r="BB212">
        <v>0.05</v>
      </c>
      <c r="BC212">
        <v>0.03</v>
      </c>
      <c r="BD212">
        <v>0.08</v>
      </c>
      <c r="BE212">
        <v>0.18</v>
      </c>
      <c r="BF212">
        <v>0.36</v>
      </c>
      <c r="BG212">
        <v>0.32</v>
      </c>
      <c r="BH212">
        <v>0.39</v>
      </c>
      <c r="BI212">
        <v>0.2</v>
      </c>
      <c r="BJ212">
        <v>0.39</v>
      </c>
      <c r="BK212">
        <v>0.32</v>
      </c>
      <c r="BL212">
        <v>0.02</v>
      </c>
      <c r="BM212">
        <v>0.01</v>
      </c>
      <c r="BN212">
        <v>0.04</v>
      </c>
      <c r="BO212">
        <v>0.01</v>
      </c>
      <c r="BP212">
        <v>0.02</v>
      </c>
      <c r="BQ212">
        <v>0.03</v>
      </c>
      <c r="BR212">
        <v>0.55000000000000004</v>
      </c>
      <c r="BS212">
        <v>0.62</v>
      </c>
      <c r="BT212">
        <v>0.52</v>
      </c>
      <c r="BU212">
        <v>0.75</v>
      </c>
      <c r="BV212">
        <v>0.5</v>
      </c>
      <c r="BW212">
        <v>0.42</v>
      </c>
      <c r="BX212">
        <v>3.47</v>
      </c>
      <c r="BY212">
        <v>3.56</v>
      </c>
      <c r="BZ212">
        <v>3.48</v>
      </c>
      <c r="CA212">
        <v>3.72</v>
      </c>
      <c r="CB212">
        <v>3.39</v>
      </c>
      <c r="CC212">
        <v>3.15</v>
      </c>
      <c r="CD212">
        <v>4.0000000000000001E-3</v>
      </c>
      <c r="CE212">
        <v>4.0000000000000001E-3</v>
      </c>
      <c r="CF212">
        <v>4.0000000000000001E-3</v>
      </c>
      <c r="CG212">
        <v>7.0000000000000001E-3</v>
      </c>
      <c r="CH212">
        <v>4.0000000000000001E-3</v>
      </c>
      <c r="CI212">
        <v>0.01</v>
      </c>
      <c r="CJ212">
        <v>0.01</v>
      </c>
      <c r="CK212">
        <v>0.04</v>
      </c>
      <c r="CL212">
        <v>0.01</v>
      </c>
      <c r="CM212">
        <v>0</v>
      </c>
      <c r="CN212">
        <v>0</v>
      </c>
      <c r="CO212">
        <v>0.01</v>
      </c>
      <c r="CP212">
        <v>0.02</v>
      </c>
      <c r="CQ212">
        <v>0.01</v>
      </c>
      <c r="CR212">
        <v>0.02</v>
      </c>
      <c r="CS212">
        <v>0.04</v>
      </c>
      <c r="CT212">
        <v>0.09</v>
      </c>
      <c r="CU212">
        <v>0.06</v>
      </c>
      <c r="CV212">
        <v>3.84</v>
      </c>
      <c r="CW212">
        <v>3.84</v>
      </c>
      <c r="CX212">
        <v>3.82</v>
      </c>
      <c r="CY212">
        <v>3.76</v>
      </c>
      <c r="CZ212">
        <v>3.82</v>
      </c>
      <c r="DA212">
        <v>3.74</v>
      </c>
      <c r="DB212">
        <v>3.71</v>
      </c>
      <c r="DC212">
        <v>3.54</v>
      </c>
      <c r="DD212">
        <v>3.62</v>
      </c>
      <c r="DE212">
        <v>0.14000000000000001</v>
      </c>
      <c r="DF212">
        <v>0.14000000000000001</v>
      </c>
      <c r="DG212">
        <v>0.15</v>
      </c>
      <c r="DH212">
        <v>0.17</v>
      </c>
      <c r="DI212">
        <v>0.14000000000000001</v>
      </c>
      <c r="DJ212">
        <v>0.2</v>
      </c>
      <c r="DK212">
        <v>0.18</v>
      </c>
      <c r="DL212">
        <v>0.17</v>
      </c>
      <c r="DM212">
        <v>0.21</v>
      </c>
      <c r="DN212">
        <v>0</v>
      </c>
      <c r="DO212">
        <v>0.01</v>
      </c>
      <c r="DP212">
        <v>0.01</v>
      </c>
      <c r="DQ212">
        <v>0.01</v>
      </c>
      <c r="DR212">
        <v>0.01</v>
      </c>
      <c r="DS212">
        <v>0.01</v>
      </c>
      <c r="DT212">
        <v>0.01</v>
      </c>
      <c r="DU212">
        <v>0</v>
      </c>
      <c r="DV212">
        <v>0</v>
      </c>
      <c r="DW212">
        <v>0.85</v>
      </c>
      <c r="DX212">
        <v>0.85</v>
      </c>
      <c r="DY212">
        <v>0.82</v>
      </c>
      <c r="DZ212">
        <v>0.79</v>
      </c>
      <c r="EA212">
        <v>0.83</v>
      </c>
      <c r="EB212">
        <v>0.77</v>
      </c>
      <c r="EC212">
        <v>0.76</v>
      </c>
      <c r="ED212">
        <v>0.7</v>
      </c>
      <c r="EE212">
        <v>0.71</v>
      </c>
      <c r="EF212">
        <v>0.47</v>
      </c>
      <c r="EG212">
        <v>0.01</v>
      </c>
      <c r="EH212">
        <v>0</v>
      </c>
      <c r="EI212">
        <v>0.01</v>
      </c>
      <c r="EJ212">
        <v>0</v>
      </c>
      <c r="EK212">
        <v>0.01</v>
      </c>
      <c r="EL212">
        <v>0.05</v>
      </c>
      <c r="EM212">
        <v>0.01</v>
      </c>
      <c r="EN212">
        <v>0</v>
      </c>
      <c r="EO212">
        <v>0.27</v>
      </c>
      <c r="EP212">
        <v>0.03</v>
      </c>
      <c r="EQ212">
        <v>1.7999999999999999E-2</v>
      </c>
      <c r="ER212">
        <v>0.02</v>
      </c>
      <c r="ES212">
        <v>2.5999999999999999E-2</v>
      </c>
      <c r="ET212">
        <v>0.04</v>
      </c>
      <c r="EU212">
        <v>0.11</v>
      </c>
      <c r="EV212">
        <v>0.03</v>
      </c>
      <c r="EW212">
        <v>0.04</v>
      </c>
      <c r="EX212">
        <v>7.0000000000000007E-2</v>
      </c>
      <c r="EY212">
        <v>0.3</v>
      </c>
      <c r="EZ212">
        <v>0.3</v>
      </c>
      <c r="FA212">
        <v>0.25</v>
      </c>
      <c r="FB212">
        <v>0.22</v>
      </c>
      <c r="FC212">
        <v>0.32</v>
      </c>
      <c r="FD212">
        <v>0.3</v>
      </c>
      <c r="FE212">
        <v>0.36</v>
      </c>
      <c r="FF212">
        <v>0.34</v>
      </c>
      <c r="FG212">
        <v>0.11</v>
      </c>
      <c r="FH212">
        <v>0.63</v>
      </c>
      <c r="FI212">
        <v>0.65</v>
      </c>
      <c r="FJ212">
        <v>0.67</v>
      </c>
      <c r="FK212">
        <v>0.71</v>
      </c>
      <c r="FL212">
        <v>0.56000000000000005</v>
      </c>
      <c r="FM212">
        <v>0.48</v>
      </c>
      <c r="FN212">
        <v>0.56000000000000005</v>
      </c>
      <c r="FO212">
        <v>0.57999999999999996</v>
      </c>
      <c r="FP212">
        <v>0.08</v>
      </c>
      <c r="FQ212">
        <v>0.03</v>
      </c>
      <c r="FR212">
        <v>0.04</v>
      </c>
      <c r="FS212">
        <v>0.04</v>
      </c>
      <c r="FT212">
        <v>0.04</v>
      </c>
      <c r="FU212">
        <v>0.06</v>
      </c>
      <c r="FV212">
        <v>0.06</v>
      </c>
      <c r="FW212">
        <v>0.04</v>
      </c>
      <c r="FX212">
        <v>0.04</v>
      </c>
      <c r="FY212">
        <v>1.82</v>
      </c>
      <c r="FZ212">
        <v>3.59</v>
      </c>
      <c r="GA212">
        <v>3.64</v>
      </c>
      <c r="GB212">
        <v>3.65</v>
      </c>
      <c r="GC212">
        <v>3.7</v>
      </c>
      <c r="GD212">
        <v>3.54</v>
      </c>
      <c r="GE212">
        <v>3.29</v>
      </c>
      <c r="GF212">
        <v>3.53</v>
      </c>
      <c r="GG212">
        <v>3.56</v>
      </c>
      <c r="GH212">
        <v>8.8800000000000008</v>
      </c>
      <c r="GI212">
        <v>0.01</v>
      </c>
      <c r="GJ212">
        <v>4.0000000000000001E-3</v>
      </c>
      <c r="GK212">
        <v>4.0000000000000001E-3</v>
      </c>
      <c r="GL212">
        <v>0.01</v>
      </c>
      <c r="GM212">
        <v>0.04</v>
      </c>
      <c r="GN212">
        <v>0.03</v>
      </c>
      <c r="GO212">
        <v>0.04</v>
      </c>
      <c r="GP212">
        <v>0.12</v>
      </c>
      <c r="GQ212">
        <v>0.17</v>
      </c>
      <c r="GR212">
        <v>0.51</v>
      </c>
      <c r="GS212">
        <v>0.06</v>
      </c>
      <c r="GT212">
        <v>0.33</v>
      </c>
      <c r="GU212">
        <v>0.56000000000000005</v>
      </c>
      <c r="GV212">
        <v>0.25</v>
      </c>
      <c r="GW212">
        <v>0.22</v>
      </c>
      <c r="GX212">
        <v>9.1999999999999998E-2</v>
      </c>
      <c r="GY212">
        <v>0.23</v>
      </c>
      <c r="GZ212">
        <v>0.17699999999999999</v>
      </c>
      <c r="HA212">
        <v>8.5000000000000006E-2</v>
      </c>
      <c r="HB212">
        <v>0.2</v>
      </c>
      <c r="HC212">
        <v>0.11</v>
      </c>
      <c r="HD212">
        <v>0.05</v>
      </c>
      <c r="HE212">
        <v>0.2</v>
      </c>
      <c r="HF212">
        <v>0.15</v>
      </c>
      <c r="HG212">
        <v>0.21</v>
      </c>
      <c r="HH212">
        <v>0.13</v>
      </c>
      <c r="HI212">
        <v>0.01</v>
      </c>
      <c r="HJ212">
        <v>0.01</v>
      </c>
      <c r="HK212">
        <v>0.01</v>
      </c>
      <c r="HL212">
        <v>0.02</v>
      </c>
      <c r="HM212">
        <v>0.13</v>
      </c>
      <c r="HN212">
        <v>0.01</v>
      </c>
      <c r="HO212">
        <v>0.32</v>
      </c>
      <c r="HP212">
        <v>0.22</v>
      </c>
      <c r="HQ212">
        <v>0.26</v>
      </c>
      <c r="HR212">
        <v>0.3</v>
      </c>
      <c r="HS212">
        <v>0.35</v>
      </c>
      <c r="HT212">
        <v>0.32</v>
      </c>
      <c r="HU212">
        <v>0.59</v>
      </c>
      <c r="HV212">
        <v>0.39</v>
      </c>
      <c r="HW212">
        <v>0.42</v>
      </c>
      <c r="HX212">
        <v>0.42</v>
      </c>
      <c r="HY212">
        <v>0.31</v>
      </c>
      <c r="HZ212">
        <v>0.57999999999999996</v>
      </c>
      <c r="IA212">
        <v>0.03</v>
      </c>
      <c r="IB212">
        <v>0.3</v>
      </c>
      <c r="IC212">
        <v>0.24</v>
      </c>
      <c r="ID212">
        <v>0.2</v>
      </c>
      <c r="IE212">
        <v>0.14000000000000001</v>
      </c>
      <c r="IF212">
        <v>0.03</v>
      </c>
      <c r="IG212">
        <v>7.0000000000000001E-3</v>
      </c>
      <c r="IH212">
        <v>0.02</v>
      </c>
      <c r="II212">
        <v>0.01</v>
      </c>
      <c r="IJ212">
        <v>0.01</v>
      </c>
      <c r="IK212">
        <v>3.3000000000000002E-2</v>
      </c>
      <c r="IL212">
        <v>4.0000000000000001E-3</v>
      </c>
      <c r="IM212">
        <v>0.05</v>
      </c>
      <c r="IN212">
        <v>0.06</v>
      </c>
      <c r="IO212">
        <v>0.05</v>
      </c>
      <c r="IP212">
        <v>0.05</v>
      </c>
      <c r="IQ212">
        <v>0.05</v>
      </c>
      <c r="IR212">
        <v>0.06</v>
      </c>
      <c r="IS212">
        <v>0.01</v>
      </c>
      <c r="IT212">
        <v>0.36</v>
      </c>
      <c r="IU212">
        <v>0.33</v>
      </c>
      <c r="IV212">
        <v>0.01</v>
      </c>
      <c r="IW212">
        <v>0.21</v>
      </c>
      <c r="IX212">
        <v>0.2</v>
      </c>
      <c r="IY212">
        <v>0.32</v>
      </c>
      <c r="IZ212">
        <v>0.32</v>
      </c>
      <c r="JA212">
        <v>0.14000000000000001</v>
      </c>
      <c r="JB212">
        <v>0.36</v>
      </c>
      <c r="JC212">
        <v>0.4</v>
      </c>
      <c r="JD212">
        <v>0.12</v>
      </c>
      <c r="JE212">
        <v>0.15</v>
      </c>
      <c r="JF212">
        <v>0.28999999999999998</v>
      </c>
      <c r="JG212">
        <v>0.2</v>
      </c>
      <c r="JH212">
        <v>0.31</v>
      </c>
      <c r="JI212">
        <v>0.15</v>
      </c>
      <c r="JJ212">
        <v>0.11</v>
      </c>
      <c r="JK212">
        <v>0.49</v>
      </c>
      <c r="JL212">
        <v>0.18</v>
      </c>
      <c r="JM212">
        <v>7.0000000000000007E-2</v>
      </c>
      <c r="JN212">
        <v>0.06</v>
      </c>
      <c r="JO212">
        <v>0.09</v>
      </c>
      <c r="JP212">
        <v>0.06</v>
      </c>
      <c r="JQ212">
        <v>0.05</v>
      </c>
      <c r="JR212">
        <v>3.08</v>
      </c>
      <c r="JS212">
        <v>2.06</v>
      </c>
      <c r="JT212">
        <v>2.04</v>
      </c>
      <c r="JU212">
        <v>3.35</v>
      </c>
      <c r="JV212">
        <v>2.37</v>
      </c>
    </row>
    <row r="213" spans="1:282" x14ac:dyDescent="0.25">
      <c r="A213">
        <v>609793</v>
      </c>
      <c r="B213" t="s">
        <v>2385</v>
      </c>
      <c r="C213" t="s">
        <v>2384</v>
      </c>
      <c r="D213" t="s">
        <v>4308</v>
      </c>
      <c r="E213" t="s">
        <v>4309</v>
      </c>
      <c r="F213" t="s">
        <v>2386</v>
      </c>
      <c r="G213" t="s">
        <v>2387</v>
      </c>
      <c r="H213" t="s">
        <v>4310</v>
      </c>
      <c r="I213" t="s">
        <v>4311</v>
      </c>
      <c r="J213" t="s">
        <v>4310</v>
      </c>
      <c r="K213" t="s">
        <v>4311</v>
      </c>
      <c r="L213" t="s">
        <v>546</v>
      </c>
      <c r="M213" t="s">
        <v>3399</v>
      </c>
      <c r="N213" t="s">
        <v>3908</v>
      </c>
      <c r="O213" t="s">
        <v>524</v>
      </c>
      <c r="P213">
        <v>484</v>
      </c>
      <c r="Q213" t="s">
        <v>530</v>
      </c>
      <c r="R213" t="s">
        <v>621</v>
      </c>
      <c r="S213" t="s">
        <v>621</v>
      </c>
      <c r="T213">
        <v>45</v>
      </c>
      <c r="U213">
        <v>2200</v>
      </c>
      <c r="V213" t="s">
        <v>655</v>
      </c>
      <c r="W213">
        <v>368</v>
      </c>
      <c r="X213">
        <v>476</v>
      </c>
      <c r="Y213">
        <v>77</v>
      </c>
      <c r="Z213" s="5" t="s">
        <v>575</v>
      </c>
      <c r="AA213" t="s">
        <v>524</v>
      </c>
      <c r="AB213" t="s">
        <v>564</v>
      </c>
      <c r="AC213" t="s">
        <v>564</v>
      </c>
      <c r="AD213" t="s">
        <v>533</v>
      </c>
      <c r="AE213">
        <v>57.5</v>
      </c>
      <c r="AF213">
        <v>54.2</v>
      </c>
      <c r="AG213">
        <v>64.7</v>
      </c>
      <c r="AH213">
        <v>99</v>
      </c>
      <c r="AI213" t="s">
        <v>3400</v>
      </c>
      <c r="AJ213">
        <v>190</v>
      </c>
      <c r="AL213">
        <v>181</v>
      </c>
      <c r="AN213">
        <v>3</v>
      </c>
      <c r="AQ213">
        <v>4</v>
      </c>
      <c r="AR213">
        <v>2</v>
      </c>
      <c r="AS213">
        <v>190</v>
      </c>
      <c r="AT213">
        <v>0</v>
      </c>
      <c r="AU213">
        <v>0.01</v>
      </c>
      <c r="AV213">
        <v>0.01</v>
      </c>
      <c r="AW213">
        <v>0.02</v>
      </c>
      <c r="AX213">
        <v>0.03</v>
      </c>
      <c r="AY213">
        <v>0.12</v>
      </c>
      <c r="AZ213">
        <v>0.06</v>
      </c>
      <c r="BA213">
        <v>7.3999999999999996E-2</v>
      </c>
      <c r="BB213">
        <v>0.06</v>
      </c>
      <c r="BC213">
        <v>0.06</v>
      </c>
      <c r="BD213">
        <v>0.11</v>
      </c>
      <c r="BE213">
        <v>0.12</v>
      </c>
      <c r="BF213">
        <v>0.22</v>
      </c>
      <c r="BG213">
        <v>0.16</v>
      </c>
      <c r="BH213">
        <v>0.24</v>
      </c>
      <c r="BI213">
        <v>0.18</v>
      </c>
      <c r="BJ213">
        <v>0.28000000000000003</v>
      </c>
      <c r="BK213">
        <v>0.26</v>
      </c>
      <c r="BL213">
        <v>0.02</v>
      </c>
      <c r="BM213">
        <v>0.01</v>
      </c>
      <c r="BN213">
        <v>0.02</v>
      </c>
      <c r="BO213">
        <v>0.03</v>
      </c>
      <c r="BP213">
        <v>0.02</v>
      </c>
      <c r="BQ213">
        <v>0.01</v>
      </c>
      <c r="BR213">
        <v>0.7</v>
      </c>
      <c r="BS213">
        <v>0.75</v>
      </c>
      <c r="BT213">
        <v>0.67</v>
      </c>
      <c r="BU213">
        <v>0.71</v>
      </c>
      <c r="BV213">
        <v>0.56999999999999995</v>
      </c>
      <c r="BW213">
        <v>0.49</v>
      </c>
      <c r="BX213">
        <v>3.65</v>
      </c>
      <c r="BY213">
        <v>3.68</v>
      </c>
      <c r="BZ213">
        <v>3.61</v>
      </c>
      <c r="CA213">
        <v>3.62</v>
      </c>
      <c r="CB213">
        <v>3.42</v>
      </c>
      <c r="CC213">
        <v>3.14</v>
      </c>
      <c r="CD213">
        <v>5.0000000000000001E-3</v>
      </c>
      <c r="CE213">
        <v>0</v>
      </c>
      <c r="CF213">
        <v>5.0000000000000001E-3</v>
      </c>
      <c r="CG213">
        <v>0</v>
      </c>
      <c r="CH213">
        <v>1.0999999999999999E-2</v>
      </c>
      <c r="CI213">
        <v>0.01</v>
      </c>
      <c r="CJ213">
        <v>0.01</v>
      </c>
      <c r="CK213">
        <v>0.06</v>
      </c>
      <c r="CL213">
        <v>0.05</v>
      </c>
      <c r="CM213">
        <v>0.04</v>
      </c>
      <c r="CN213">
        <v>0.05</v>
      </c>
      <c r="CO213">
        <v>0.06</v>
      </c>
      <c r="CP213">
        <v>0.05</v>
      </c>
      <c r="CQ213">
        <v>0.04</v>
      </c>
      <c r="CR213">
        <v>0.08</v>
      </c>
      <c r="CS213">
        <v>0.1</v>
      </c>
      <c r="CT213">
        <v>0.1</v>
      </c>
      <c r="CU213">
        <v>0.06</v>
      </c>
      <c r="CV213">
        <v>3.8</v>
      </c>
      <c r="CW213">
        <v>3.77</v>
      </c>
      <c r="CX213">
        <v>3.7</v>
      </c>
      <c r="CY213">
        <v>3.76</v>
      </c>
      <c r="CZ213">
        <v>3.75</v>
      </c>
      <c r="DA213">
        <v>3.58</v>
      </c>
      <c r="DB213">
        <v>3.57</v>
      </c>
      <c r="DC213">
        <v>3.47</v>
      </c>
      <c r="DD213">
        <v>3.57</v>
      </c>
      <c r="DE213">
        <v>0.11</v>
      </c>
      <c r="DF213">
        <v>0.14000000000000001</v>
      </c>
      <c r="DG213">
        <v>0.15</v>
      </c>
      <c r="DH213">
        <v>0.14000000000000001</v>
      </c>
      <c r="DI213">
        <v>0.13</v>
      </c>
      <c r="DJ213">
        <v>0.22</v>
      </c>
      <c r="DK213">
        <v>0.19</v>
      </c>
      <c r="DL213">
        <v>0.13</v>
      </c>
      <c r="DM213">
        <v>0.14000000000000001</v>
      </c>
      <c r="DN213">
        <v>0.01</v>
      </c>
      <c r="DO213">
        <v>0.01</v>
      </c>
      <c r="DP213">
        <v>0.01</v>
      </c>
      <c r="DQ213">
        <v>0.02</v>
      </c>
      <c r="DR213">
        <v>0.02</v>
      </c>
      <c r="DS213">
        <v>0.02</v>
      </c>
      <c r="DT213">
        <v>0.01</v>
      </c>
      <c r="DU213">
        <v>0.03</v>
      </c>
      <c r="DV213">
        <v>0.03</v>
      </c>
      <c r="DW213">
        <v>0.84</v>
      </c>
      <c r="DX213">
        <v>0.81</v>
      </c>
      <c r="DY213">
        <v>0.77</v>
      </c>
      <c r="DZ213">
        <v>0.79</v>
      </c>
      <c r="EA213">
        <v>0.8</v>
      </c>
      <c r="EB213">
        <v>0.67</v>
      </c>
      <c r="EC213">
        <v>0.68</v>
      </c>
      <c r="ED213">
        <v>0.68</v>
      </c>
      <c r="EE213">
        <v>0.72</v>
      </c>
      <c r="EF213">
        <v>0.41</v>
      </c>
      <c r="EG213">
        <v>0.02</v>
      </c>
      <c r="EH213">
        <v>0.01</v>
      </c>
      <c r="EI213">
        <v>0.01</v>
      </c>
      <c r="EJ213">
        <v>0.01</v>
      </c>
      <c r="EK213">
        <v>0.02</v>
      </c>
      <c r="EL213">
        <v>0.08</v>
      </c>
      <c r="EM213">
        <v>0.03</v>
      </c>
      <c r="EN213">
        <v>0.03</v>
      </c>
      <c r="EO213">
        <v>0.25</v>
      </c>
      <c r="EP213">
        <v>7.0000000000000007E-2</v>
      </c>
      <c r="EQ213">
        <v>5.2999999999999999E-2</v>
      </c>
      <c r="ER213">
        <v>0.1</v>
      </c>
      <c r="ES213">
        <v>6.8000000000000005E-2</v>
      </c>
      <c r="ET213">
        <v>0.08</v>
      </c>
      <c r="EU213">
        <v>0.09</v>
      </c>
      <c r="EV213">
        <v>0.08</v>
      </c>
      <c r="EW213">
        <v>0.11</v>
      </c>
      <c r="EX213">
        <v>0.11600000000000001</v>
      </c>
      <c r="EY213">
        <v>0.28999999999999998</v>
      </c>
      <c r="EZ213">
        <v>0.21</v>
      </c>
      <c r="FA213">
        <v>0.27</v>
      </c>
      <c r="FB213">
        <v>0.17</v>
      </c>
      <c r="FC213">
        <v>0.3</v>
      </c>
      <c r="FD213">
        <v>0.31</v>
      </c>
      <c r="FE213">
        <v>0.28999999999999998</v>
      </c>
      <c r="FF213">
        <v>0.34</v>
      </c>
      <c r="FG213">
        <v>0.17</v>
      </c>
      <c r="FH213">
        <v>0.59</v>
      </c>
      <c r="FI213">
        <v>0.68</v>
      </c>
      <c r="FJ213">
        <v>0.59</v>
      </c>
      <c r="FK213">
        <v>0.71</v>
      </c>
      <c r="FL213">
        <v>0.56000000000000005</v>
      </c>
      <c r="FM213">
        <v>0.49</v>
      </c>
      <c r="FN213">
        <v>0.56999999999999995</v>
      </c>
      <c r="FO213">
        <v>0.48</v>
      </c>
      <c r="FP213">
        <v>0.06</v>
      </c>
      <c r="FQ213">
        <v>0.03</v>
      </c>
      <c r="FR213">
        <v>0.05</v>
      </c>
      <c r="FS213">
        <v>0.03</v>
      </c>
      <c r="FT213">
        <v>0.05</v>
      </c>
      <c r="FU213">
        <v>0.04</v>
      </c>
      <c r="FV213">
        <v>0.03</v>
      </c>
      <c r="FW213">
        <v>0.03</v>
      </c>
      <c r="FX213">
        <v>0.03</v>
      </c>
      <c r="FY213">
        <v>2.0499999999999998</v>
      </c>
      <c r="FZ213">
        <v>3.51</v>
      </c>
      <c r="GA213">
        <v>3.65</v>
      </c>
      <c r="GB213">
        <v>3.48</v>
      </c>
      <c r="GC213">
        <v>3.65</v>
      </c>
      <c r="GD213">
        <v>3.46</v>
      </c>
      <c r="GE213">
        <v>3.25</v>
      </c>
      <c r="GF213">
        <v>3.45</v>
      </c>
      <c r="GG213">
        <v>3.32</v>
      </c>
      <c r="GH213">
        <v>8.5299999999999994</v>
      </c>
      <c r="GI213">
        <v>0.02</v>
      </c>
      <c r="GJ213">
        <v>5.0000000000000001E-3</v>
      </c>
      <c r="GK213">
        <v>2.1000000000000001E-2</v>
      </c>
      <c r="GL213">
        <v>0.01</v>
      </c>
      <c r="GM213">
        <v>0.05</v>
      </c>
      <c r="GN213">
        <v>0.03</v>
      </c>
      <c r="GO213">
        <v>0.06</v>
      </c>
      <c r="GP213">
        <v>0.13</v>
      </c>
      <c r="GQ213">
        <v>0.15</v>
      </c>
      <c r="GR213">
        <v>0.46</v>
      </c>
      <c r="GS213">
        <v>7.0000000000000007E-2</v>
      </c>
      <c r="GT213">
        <v>0.55000000000000004</v>
      </c>
      <c r="GU213">
        <v>0.55000000000000004</v>
      </c>
      <c r="GV213">
        <v>0.28000000000000003</v>
      </c>
      <c r="GW213">
        <v>0.17</v>
      </c>
      <c r="GX213">
        <v>0.184</v>
      </c>
      <c r="GY213">
        <v>0.19</v>
      </c>
      <c r="GZ213">
        <v>7.3999999999999996E-2</v>
      </c>
      <c r="HA213">
        <v>5.8000000000000003E-2</v>
      </c>
      <c r="HB213">
        <v>0.22</v>
      </c>
      <c r="HC213">
        <v>0.12</v>
      </c>
      <c r="HD213">
        <v>0.09</v>
      </c>
      <c r="HE213">
        <v>0.24</v>
      </c>
      <c r="HF213">
        <v>0.09</v>
      </c>
      <c r="HG213">
        <v>0.12</v>
      </c>
      <c r="HH213">
        <v>7.0000000000000007E-2</v>
      </c>
      <c r="HI213">
        <v>0.02</v>
      </c>
      <c r="HJ213">
        <v>0.01</v>
      </c>
      <c r="HK213">
        <v>0.01</v>
      </c>
      <c r="HL213">
        <v>0.02</v>
      </c>
      <c r="HM213">
        <v>0.11</v>
      </c>
      <c r="HN213">
        <v>0.01</v>
      </c>
      <c r="HO213">
        <v>0.24</v>
      </c>
      <c r="HP213">
        <v>0.23</v>
      </c>
      <c r="HQ213">
        <v>0.28999999999999998</v>
      </c>
      <c r="HR213">
        <v>0.3</v>
      </c>
      <c r="HS213">
        <v>0.39</v>
      </c>
      <c r="HT213">
        <v>0.31</v>
      </c>
      <c r="HU213">
        <v>0.63</v>
      </c>
      <c r="HV213">
        <v>0.56000000000000005</v>
      </c>
      <c r="HW213">
        <v>0.48</v>
      </c>
      <c r="HX213">
        <v>0.52</v>
      </c>
      <c r="HY213">
        <v>0.36</v>
      </c>
      <c r="HZ213">
        <v>0.56999999999999995</v>
      </c>
      <c r="IA213">
        <v>0.04</v>
      </c>
      <c r="IB213">
        <v>0.13</v>
      </c>
      <c r="IC213">
        <v>0.12</v>
      </c>
      <c r="ID213">
        <v>0.08</v>
      </c>
      <c r="IE213">
        <v>0.06</v>
      </c>
      <c r="IF213">
        <v>3.6999999999999998E-2</v>
      </c>
      <c r="IG213">
        <v>2.5999999999999999E-2</v>
      </c>
      <c r="IH213">
        <v>0.02</v>
      </c>
      <c r="II213">
        <v>0.06</v>
      </c>
      <c r="IJ213">
        <v>0.02</v>
      </c>
      <c r="IK213">
        <v>2.1000000000000001E-2</v>
      </c>
      <c r="IL213">
        <v>2.1000000000000001E-2</v>
      </c>
      <c r="IM213">
        <v>0.05</v>
      </c>
      <c r="IN213">
        <v>0.06</v>
      </c>
      <c r="IO213">
        <v>0.05</v>
      </c>
      <c r="IP213">
        <v>0.06</v>
      </c>
      <c r="IQ213">
        <v>0.06</v>
      </c>
      <c r="IR213">
        <v>0.05</v>
      </c>
      <c r="IS213">
        <v>0.04</v>
      </c>
      <c r="IT213">
        <v>0.48</v>
      </c>
      <c r="IU213">
        <v>0.41</v>
      </c>
      <c r="IV213">
        <v>0.06</v>
      </c>
      <c r="IW213">
        <v>0.27</v>
      </c>
      <c r="IX213">
        <v>0.26</v>
      </c>
      <c r="IY213">
        <v>0.24</v>
      </c>
      <c r="IZ213">
        <v>0.26</v>
      </c>
      <c r="JA213">
        <v>0.14000000000000001</v>
      </c>
      <c r="JB213">
        <v>0.33</v>
      </c>
      <c r="JC213">
        <v>0.34</v>
      </c>
      <c r="JD213">
        <v>0.06</v>
      </c>
      <c r="JE213">
        <v>0.12</v>
      </c>
      <c r="JF213">
        <v>0.25</v>
      </c>
      <c r="JG213">
        <v>0.18</v>
      </c>
      <c r="JH213">
        <v>0.33</v>
      </c>
      <c r="JI213">
        <v>0.17</v>
      </c>
      <c r="JJ213">
        <v>0.17</v>
      </c>
      <c r="JK213">
        <v>0.5</v>
      </c>
      <c r="JL213">
        <v>0.17</v>
      </c>
      <c r="JM213">
        <v>0.04</v>
      </c>
      <c r="JN213">
        <v>0.06</v>
      </c>
      <c r="JO213">
        <v>0.04</v>
      </c>
      <c r="JP213">
        <v>0.05</v>
      </c>
      <c r="JQ213">
        <v>0.05</v>
      </c>
      <c r="JR213">
        <v>3</v>
      </c>
      <c r="JS213">
        <v>1.91</v>
      </c>
      <c r="JT213">
        <v>2.06</v>
      </c>
      <c r="JU213">
        <v>3.25</v>
      </c>
      <c r="JV213">
        <v>2.2599999999999998</v>
      </c>
    </row>
    <row r="214" spans="1:282" x14ac:dyDescent="0.25">
      <c r="A214">
        <v>609794</v>
      </c>
      <c r="B214" t="s">
        <v>99</v>
      </c>
      <c r="C214" t="s">
        <v>2388</v>
      </c>
      <c r="D214" t="s">
        <v>4312</v>
      </c>
      <c r="E214" t="s">
        <v>4313</v>
      </c>
      <c r="F214" t="s">
        <v>769</v>
      </c>
      <c r="G214" t="s">
        <v>770</v>
      </c>
      <c r="H214" t="s">
        <v>4314</v>
      </c>
      <c r="I214" t="s">
        <v>4315</v>
      </c>
      <c r="J214" t="s">
        <v>4316</v>
      </c>
      <c r="K214" t="s">
        <v>4317</v>
      </c>
      <c r="L214" t="s">
        <v>546</v>
      </c>
      <c r="M214" t="s">
        <v>4318</v>
      </c>
      <c r="N214" t="s">
        <v>3872</v>
      </c>
      <c r="O214" t="s">
        <v>524</v>
      </c>
      <c r="P214">
        <v>268</v>
      </c>
      <c r="Q214" t="s">
        <v>541</v>
      </c>
      <c r="R214" t="s">
        <v>544</v>
      </c>
      <c r="S214" t="s">
        <v>544</v>
      </c>
      <c r="T214">
        <v>31</v>
      </c>
      <c r="U214">
        <v>2220</v>
      </c>
      <c r="V214" t="s">
        <v>651</v>
      </c>
      <c r="W214">
        <v>14</v>
      </c>
      <c r="X214">
        <v>265</v>
      </c>
      <c r="Y214">
        <v>5</v>
      </c>
      <c r="Z214" s="5" t="s">
        <v>4319</v>
      </c>
      <c r="AA214" t="s">
        <v>524</v>
      </c>
      <c r="AB214" t="s">
        <v>576</v>
      </c>
      <c r="AC214" t="s">
        <v>576</v>
      </c>
      <c r="AD214" t="s">
        <v>564</v>
      </c>
      <c r="AE214">
        <v>11.8</v>
      </c>
      <c r="AF214">
        <v>0</v>
      </c>
      <c r="AG214">
        <v>45.9</v>
      </c>
      <c r="AH214">
        <v>0.5</v>
      </c>
      <c r="AI214" t="s">
        <v>3410</v>
      </c>
      <c r="AJ214">
        <v>11</v>
      </c>
      <c r="AK214">
        <v>5</v>
      </c>
      <c r="AM214">
        <v>1</v>
      </c>
      <c r="AO214">
        <v>1</v>
      </c>
      <c r="AP214">
        <v>1</v>
      </c>
      <c r="AR214">
        <v>3</v>
      </c>
      <c r="AS214">
        <v>11</v>
      </c>
      <c r="AT214">
        <v>0.09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0.36</v>
      </c>
      <c r="BA214">
        <v>0.182</v>
      </c>
      <c r="BB214">
        <v>0.18</v>
      </c>
      <c r="BC214">
        <v>0</v>
      </c>
      <c r="BD214">
        <v>0.18</v>
      </c>
      <c r="BE214">
        <v>0.09</v>
      </c>
      <c r="BF214">
        <v>0.55000000000000004</v>
      </c>
      <c r="BG214">
        <v>0.55000000000000004</v>
      </c>
      <c r="BH214">
        <v>0.55000000000000004</v>
      </c>
      <c r="BI214">
        <v>0.36</v>
      </c>
      <c r="BJ214">
        <v>0.55000000000000004</v>
      </c>
      <c r="BK214">
        <v>0.55000000000000004</v>
      </c>
      <c r="BL214">
        <v>0</v>
      </c>
      <c r="BM214">
        <v>0</v>
      </c>
      <c r="BN214">
        <v>0</v>
      </c>
      <c r="BO214">
        <v>0</v>
      </c>
      <c r="BP214">
        <v>0.09</v>
      </c>
      <c r="BQ214">
        <v>0.09</v>
      </c>
      <c r="BR214">
        <v>0</v>
      </c>
      <c r="BS214">
        <v>0.27</v>
      </c>
      <c r="BT214">
        <v>0.27</v>
      </c>
      <c r="BU214">
        <v>0.64</v>
      </c>
      <c r="BV214">
        <v>0.18</v>
      </c>
      <c r="BW214">
        <v>0.27</v>
      </c>
      <c r="BX214">
        <v>2.4500000000000002</v>
      </c>
      <c r="BY214">
        <v>3.09</v>
      </c>
      <c r="BZ214">
        <v>3.09</v>
      </c>
      <c r="CA214">
        <v>3.64</v>
      </c>
      <c r="CB214">
        <v>3</v>
      </c>
      <c r="CC214">
        <v>3.2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0.09</v>
      </c>
      <c r="CJ214">
        <v>0.18</v>
      </c>
      <c r="CK214">
        <v>0.09</v>
      </c>
      <c r="CL214">
        <v>0.09</v>
      </c>
      <c r="CM214">
        <v>0.18</v>
      </c>
      <c r="CN214">
        <v>0.09</v>
      </c>
      <c r="CO214">
        <v>0.09</v>
      </c>
      <c r="CP214">
        <v>0.18</v>
      </c>
      <c r="CQ214">
        <v>0.09</v>
      </c>
      <c r="CR214">
        <v>0.18</v>
      </c>
      <c r="CS214">
        <v>0.27</v>
      </c>
      <c r="CT214">
        <v>0.27</v>
      </c>
      <c r="CU214">
        <v>0.36</v>
      </c>
      <c r="CV214">
        <v>3.36</v>
      </c>
      <c r="CW214">
        <v>3.45</v>
      </c>
      <c r="CX214">
        <v>3.36</v>
      </c>
      <c r="CY214">
        <v>3.36</v>
      </c>
      <c r="CZ214">
        <v>3.36</v>
      </c>
      <c r="DA214">
        <v>3.09</v>
      </c>
      <c r="DB214">
        <v>2.73</v>
      </c>
      <c r="DC214">
        <v>2.82</v>
      </c>
      <c r="DD214">
        <v>2.82</v>
      </c>
      <c r="DE214">
        <v>0.27</v>
      </c>
      <c r="DF214">
        <v>0.36</v>
      </c>
      <c r="DG214">
        <v>0.45</v>
      </c>
      <c r="DH214">
        <v>0.27</v>
      </c>
      <c r="DI214">
        <v>0.45</v>
      </c>
      <c r="DJ214">
        <v>0.27</v>
      </c>
      <c r="DK214">
        <v>0.18</v>
      </c>
      <c r="DL214">
        <v>0.36</v>
      </c>
      <c r="DM214">
        <v>0.18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0.55000000000000004</v>
      </c>
      <c r="DX214">
        <v>0.55000000000000004</v>
      </c>
      <c r="DY214">
        <v>0.45</v>
      </c>
      <c r="DZ214">
        <v>0.55000000000000004</v>
      </c>
      <c r="EA214">
        <v>0.45</v>
      </c>
      <c r="EB214">
        <v>0.45</v>
      </c>
      <c r="EC214">
        <v>0.36</v>
      </c>
      <c r="ED214">
        <v>0.27</v>
      </c>
      <c r="EE214">
        <v>0.36</v>
      </c>
      <c r="EF214">
        <v>0.73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0.27</v>
      </c>
      <c r="EM214">
        <v>0</v>
      </c>
      <c r="EN214">
        <v>0</v>
      </c>
      <c r="EO214">
        <v>0.18</v>
      </c>
      <c r="EP214">
        <v>0</v>
      </c>
      <c r="EQ214">
        <v>0</v>
      </c>
      <c r="ER214">
        <v>0</v>
      </c>
      <c r="ES214">
        <v>0</v>
      </c>
      <c r="ET214">
        <v>0.18</v>
      </c>
      <c r="EU214">
        <v>0.27</v>
      </c>
      <c r="EV214">
        <v>0</v>
      </c>
      <c r="EW214">
        <v>0.09</v>
      </c>
      <c r="EX214">
        <v>9.0999999999999998E-2</v>
      </c>
      <c r="EY214">
        <v>0.64</v>
      </c>
      <c r="EZ214">
        <v>0.45</v>
      </c>
      <c r="FA214">
        <v>0.36</v>
      </c>
      <c r="FB214">
        <v>0.18</v>
      </c>
      <c r="FC214">
        <v>0.45</v>
      </c>
      <c r="FD214">
        <v>0.18</v>
      </c>
      <c r="FE214">
        <v>0.82</v>
      </c>
      <c r="FF214">
        <v>0.36</v>
      </c>
      <c r="FG214">
        <v>0</v>
      </c>
      <c r="FH214">
        <v>0.36</v>
      </c>
      <c r="FI214">
        <v>0.55000000000000004</v>
      </c>
      <c r="FJ214">
        <v>0.64</v>
      </c>
      <c r="FK214">
        <v>0.82</v>
      </c>
      <c r="FL214">
        <v>0.36</v>
      </c>
      <c r="FM214">
        <v>0.09</v>
      </c>
      <c r="FN214">
        <v>0.18</v>
      </c>
      <c r="FO214">
        <v>0.55000000000000004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0.18</v>
      </c>
      <c r="FW214">
        <v>0</v>
      </c>
      <c r="FX214">
        <v>0</v>
      </c>
      <c r="FY214">
        <v>1.36</v>
      </c>
      <c r="FZ214">
        <v>3.36</v>
      </c>
      <c r="GA214">
        <v>3.55</v>
      </c>
      <c r="GB214">
        <v>3.64</v>
      </c>
      <c r="GC214">
        <v>3.82</v>
      </c>
      <c r="GD214">
        <v>3.18</v>
      </c>
      <c r="GE214">
        <v>2.11</v>
      </c>
      <c r="GF214">
        <v>3.18</v>
      </c>
      <c r="GG214">
        <v>3.45</v>
      </c>
      <c r="GH214">
        <v>8.4499999999999993</v>
      </c>
      <c r="GI214">
        <v>0</v>
      </c>
      <c r="GJ214">
        <v>0</v>
      </c>
      <c r="GK214">
        <v>0</v>
      </c>
      <c r="GL214">
        <v>0</v>
      </c>
      <c r="GM214">
        <v>0.09</v>
      </c>
      <c r="GN214">
        <v>0.09</v>
      </c>
      <c r="GO214">
        <v>0.09</v>
      </c>
      <c r="GP214">
        <v>0.09</v>
      </c>
      <c r="GQ214">
        <v>0.27</v>
      </c>
      <c r="GR214">
        <v>0.36</v>
      </c>
      <c r="GS214">
        <v>0</v>
      </c>
      <c r="GT214">
        <v>0.45</v>
      </c>
      <c r="GU214">
        <v>0.82</v>
      </c>
      <c r="GV214">
        <v>0.18</v>
      </c>
      <c r="GW214">
        <v>0.36</v>
      </c>
      <c r="GX214">
        <v>9.0999999999999998E-2</v>
      </c>
      <c r="GY214">
        <v>0.27</v>
      </c>
      <c r="GZ214">
        <v>0.182</v>
      </c>
      <c r="HA214">
        <v>9.0999999999999998E-2</v>
      </c>
      <c r="HB214">
        <v>0.27</v>
      </c>
      <c r="HC214">
        <v>0</v>
      </c>
      <c r="HD214">
        <v>0</v>
      </c>
      <c r="HE214">
        <v>0.27</v>
      </c>
      <c r="HF214">
        <v>0</v>
      </c>
      <c r="HG214">
        <v>0</v>
      </c>
      <c r="HH214">
        <v>0</v>
      </c>
      <c r="HI214">
        <v>0</v>
      </c>
      <c r="HJ214">
        <v>0.09</v>
      </c>
      <c r="HK214">
        <v>0.09</v>
      </c>
      <c r="HL214">
        <v>0.09</v>
      </c>
      <c r="HM214">
        <v>0.18</v>
      </c>
      <c r="HN214">
        <v>0</v>
      </c>
      <c r="HO214">
        <v>0.27</v>
      </c>
      <c r="HP214">
        <v>0.27</v>
      </c>
      <c r="HQ214">
        <v>0.55000000000000004</v>
      </c>
      <c r="HR214">
        <v>0.45</v>
      </c>
      <c r="HS214">
        <v>0.45</v>
      </c>
      <c r="HT214">
        <v>0.09</v>
      </c>
      <c r="HU214">
        <v>0.73</v>
      </c>
      <c r="HV214">
        <v>0.36</v>
      </c>
      <c r="HW214">
        <v>0.27</v>
      </c>
      <c r="HX214">
        <v>0.45</v>
      </c>
      <c r="HY214">
        <v>0.09</v>
      </c>
      <c r="HZ214">
        <v>0.91</v>
      </c>
      <c r="IA214">
        <v>0</v>
      </c>
      <c r="IB214">
        <v>0.27</v>
      </c>
      <c r="IC214">
        <v>0.09</v>
      </c>
      <c r="ID214">
        <v>0</v>
      </c>
      <c r="IE214">
        <v>0.18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9.0999999999999998E-2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0.18</v>
      </c>
      <c r="IU214">
        <v>0</v>
      </c>
      <c r="IV214">
        <v>0</v>
      </c>
      <c r="IW214">
        <v>0.36</v>
      </c>
      <c r="IX214">
        <v>0.55000000000000004</v>
      </c>
      <c r="IY214">
        <v>0.36</v>
      </c>
      <c r="IZ214">
        <v>0.36</v>
      </c>
      <c r="JA214">
        <v>0.09</v>
      </c>
      <c r="JB214">
        <v>0.18</v>
      </c>
      <c r="JC214">
        <v>0.27</v>
      </c>
      <c r="JD214">
        <v>0.09</v>
      </c>
      <c r="JE214">
        <v>0.27</v>
      </c>
      <c r="JF214">
        <v>0.55000000000000004</v>
      </c>
      <c r="JG214">
        <v>0.09</v>
      </c>
      <c r="JH214">
        <v>0.18</v>
      </c>
      <c r="JI214">
        <v>0.36</v>
      </c>
      <c r="JJ214">
        <v>0.36</v>
      </c>
      <c r="JK214">
        <v>0.36</v>
      </c>
      <c r="JL214">
        <v>0.36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2.64</v>
      </c>
      <c r="JS214">
        <v>2.64</v>
      </c>
      <c r="JT214">
        <v>3</v>
      </c>
      <c r="JU214">
        <v>3.27</v>
      </c>
      <c r="JV214">
        <v>2.4500000000000002</v>
      </c>
    </row>
    <row r="215" spans="1:282" x14ac:dyDescent="0.25">
      <c r="A215">
        <v>609795</v>
      </c>
      <c r="B215" t="s">
        <v>70</v>
      </c>
      <c r="C215" t="s">
        <v>2389</v>
      </c>
      <c r="D215" t="s">
        <v>4320</v>
      </c>
      <c r="E215" t="s">
        <v>4321</v>
      </c>
      <c r="F215" t="s">
        <v>771</v>
      </c>
      <c r="G215" t="s">
        <v>772</v>
      </c>
      <c r="H215" t="s">
        <v>4322</v>
      </c>
      <c r="I215" t="s">
        <v>4323</v>
      </c>
      <c r="J215" t="s">
        <v>4324</v>
      </c>
      <c r="K215" t="s">
        <v>4325</v>
      </c>
      <c r="L215" t="s">
        <v>546</v>
      </c>
      <c r="M215" t="s">
        <v>3399</v>
      </c>
      <c r="N215" t="s">
        <v>3908</v>
      </c>
      <c r="O215" t="s">
        <v>524</v>
      </c>
      <c r="P215">
        <v>283</v>
      </c>
      <c r="Q215" t="s">
        <v>539</v>
      </c>
      <c r="R215" t="s">
        <v>3437</v>
      </c>
      <c r="S215" t="s">
        <v>6522</v>
      </c>
      <c r="T215">
        <v>36</v>
      </c>
      <c r="U215">
        <v>2230</v>
      </c>
      <c r="V215" t="s">
        <v>655</v>
      </c>
      <c r="W215">
        <v>143</v>
      </c>
      <c r="X215">
        <v>284</v>
      </c>
      <c r="Y215">
        <v>50</v>
      </c>
      <c r="Z215" s="5" t="s">
        <v>870</v>
      </c>
      <c r="AA215" t="s">
        <v>524</v>
      </c>
      <c r="AB215" t="s">
        <v>564</v>
      </c>
      <c r="AC215" t="s">
        <v>555</v>
      </c>
      <c r="AD215" t="s">
        <v>564</v>
      </c>
      <c r="AE215">
        <v>50.7</v>
      </c>
      <c r="AF215">
        <v>26.2</v>
      </c>
      <c r="AG215">
        <v>55</v>
      </c>
      <c r="AH215">
        <v>5</v>
      </c>
      <c r="AI215" t="s">
        <v>3410</v>
      </c>
      <c r="AJ215">
        <v>95</v>
      </c>
      <c r="AK215">
        <v>1</v>
      </c>
      <c r="AL215">
        <v>61</v>
      </c>
      <c r="AM215">
        <v>1</v>
      </c>
      <c r="AN215">
        <v>26</v>
      </c>
      <c r="AO215">
        <v>1</v>
      </c>
      <c r="AQ215">
        <v>2</v>
      </c>
      <c r="AR215">
        <v>5</v>
      </c>
      <c r="AS215">
        <v>95</v>
      </c>
      <c r="AT215">
        <v>0.01</v>
      </c>
      <c r="AU215">
        <v>0.01</v>
      </c>
      <c r="AV215">
        <v>0.02</v>
      </c>
      <c r="AW215">
        <v>0</v>
      </c>
      <c r="AX215">
        <v>0.02</v>
      </c>
      <c r="AY215">
        <v>0.05</v>
      </c>
      <c r="AZ215">
        <v>0.05</v>
      </c>
      <c r="BA215">
        <v>5.2999999999999999E-2</v>
      </c>
      <c r="BB215">
        <v>0.02</v>
      </c>
      <c r="BC215">
        <v>0.05</v>
      </c>
      <c r="BD215">
        <v>0.08</v>
      </c>
      <c r="BE215">
        <v>0.17</v>
      </c>
      <c r="BF215">
        <v>0.34</v>
      </c>
      <c r="BG215">
        <v>0.28000000000000003</v>
      </c>
      <c r="BH215">
        <v>0.28000000000000003</v>
      </c>
      <c r="BI215">
        <v>0.28999999999999998</v>
      </c>
      <c r="BJ215">
        <v>0.35</v>
      </c>
      <c r="BK215">
        <v>0.31</v>
      </c>
      <c r="BL215">
        <v>0.03</v>
      </c>
      <c r="BM215">
        <v>0.02</v>
      </c>
      <c r="BN215">
        <v>0.06</v>
      </c>
      <c r="BO215">
        <v>0</v>
      </c>
      <c r="BP215">
        <v>0.02</v>
      </c>
      <c r="BQ215">
        <v>0.02</v>
      </c>
      <c r="BR215">
        <v>0.56999999999999995</v>
      </c>
      <c r="BS215">
        <v>0.63</v>
      </c>
      <c r="BT215">
        <v>0.61</v>
      </c>
      <c r="BU215">
        <v>0.65</v>
      </c>
      <c r="BV215">
        <v>0.53</v>
      </c>
      <c r="BW215">
        <v>0.45</v>
      </c>
      <c r="BX215">
        <v>3.51</v>
      </c>
      <c r="BY215">
        <v>3.57</v>
      </c>
      <c r="BZ215">
        <v>3.58</v>
      </c>
      <c r="CA215">
        <v>3.6</v>
      </c>
      <c r="CB215">
        <v>3.41</v>
      </c>
      <c r="CC215">
        <v>3.18</v>
      </c>
      <c r="CD215">
        <v>1.0999999999999999E-2</v>
      </c>
      <c r="CE215">
        <v>1.0999999999999999E-2</v>
      </c>
      <c r="CF215">
        <v>1.0999999999999999E-2</v>
      </c>
      <c r="CG215">
        <v>1.0999999999999999E-2</v>
      </c>
      <c r="CH215">
        <v>0</v>
      </c>
      <c r="CI215">
        <v>0.03</v>
      </c>
      <c r="CJ215">
        <v>0.03</v>
      </c>
      <c r="CK215">
        <v>0.09</v>
      </c>
      <c r="CL215">
        <v>0.08</v>
      </c>
      <c r="CM215">
        <v>0.05</v>
      </c>
      <c r="CN215">
        <v>0.05</v>
      </c>
      <c r="CO215">
        <v>7.0000000000000007E-2</v>
      </c>
      <c r="CP215">
        <v>0.06</v>
      </c>
      <c r="CQ215">
        <v>0.03</v>
      </c>
      <c r="CR215">
        <v>7.0000000000000007E-2</v>
      </c>
      <c r="CS215">
        <v>0.18</v>
      </c>
      <c r="CT215">
        <v>0.11</v>
      </c>
      <c r="CU215">
        <v>0.09</v>
      </c>
      <c r="CV215">
        <v>3.66</v>
      </c>
      <c r="CW215">
        <v>3.66</v>
      </c>
      <c r="CX215">
        <v>3.58</v>
      </c>
      <c r="CY215">
        <v>3.58</v>
      </c>
      <c r="CZ215">
        <v>3.65</v>
      </c>
      <c r="DA215">
        <v>3.44</v>
      </c>
      <c r="DB215">
        <v>3.26</v>
      </c>
      <c r="DC215">
        <v>3.22</v>
      </c>
      <c r="DD215">
        <v>3.3</v>
      </c>
      <c r="DE215">
        <v>0.2</v>
      </c>
      <c r="DF215">
        <v>0.2</v>
      </c>
      <c r="DG215">
        <v>0.24</v>
      </c>
      <c r="DH215">
        <v>0.25</v>
      </c>
      <c r="DI215">
        <v>0.28000000000000003</v>
      </c>
      <c r="DJ215">
        <v>0.31</v>
      </c>
      <c r="DK215">
        <v>0.28000000000000003</v>
      </c>
      <c r="DL215">
        <v>0.27</v>
      </c>
      <c r="DM215">
        <v>0.25</v>
      </c>
      <c r="DN215">
        <v>0.01</v>
      </c>
      <c r="DO215">
        <v>0.01</v>
      </c>
      <c r="DP215">
        <v>0</v>
      </c>
      <c r="DQ215">
        <v>0.02</v>
      </c>
      <c r="DR215">
        <v>0</v>
      </c>
      <c r="DS215">
        <v>0.02</v>
      </c>
      <c r="DT215">
        <v>0.01</v>
      </c>
      <c r="DU215">
        <v>0.02</v>
      </c>
      <c r="DV215">
        <v>0.01</v>
      </c>
      <c r="DW215">
        <v>0.73</v>
      </c>
      <c r="DX215">
        <v>0.73</v>
      </c>
      <c r="DY215">
        <v>0.67</v>
      </c>
      <c r="DZ215">
        <v>0.65</v>
      </c>
      <c r="EA215">
        <v>0.68</v>
      </c>
      <c r="EB215">
        <v>0.56999999999999995</v>
      </c>
      <c r="EC215">
        <v>0.49</v>
      </c>
      <c r="ED215">
        <v>0.51</v>
      </c>
      <c r="EE215">
        <v>0.56000000000000005</v>
      </c>
      <c r="EF215">
        <v>0.43</v>
      </c>
      <c r="EG215">
        <v>0.03</v>
      </c>
      <c r="EH215">
        <v>0.01</v>
      </c>
      <c r="EI215">
        <v>0.01</v>
      </c>
      <c r="EJ215">
        <v>0.02</v>
      </c>
      <c r="EK215">
        <v>0.04</v>
      </c>
      <c r="EL215">
        <v>7.0000000000000007E-2</v>
      </c>
      <c r="EM215">
        <v>0.05</v>
      </c>
      <c r="EN215">
        <v>0</v>
      </c>
      <c r="EO215">
        <v>0.28999999999999998</v>
      </c>
      <c r="EP215">
        <v>0.05</v>
      </c>
      <c r="EQ215">
        <v>3.2000000000000001E-2</v>
      </c>
      <c r="ER215">
        <v>0.08</v>
      </c>
      <c r="ES215">
        <v>7.3999999999999996E-2</v>
      </c>
      <c r="ET215">
        <v>0.03</v>
      </c>
      <c r="EU215">
        <v>0.14000000000000001</v>
      </c>
      <c r="EV215">
        <v>0.09</v>
      </c>
      <c r="EW215">
        <v>0.09</v>
      </c>
      <c r="EX215">
        <v>8.4000000000000005E-2</v>
      </c>
      <c r="EY215">
        <v>0.33</v>
      </c>
      <c r="EZ215">
        <v>0.26</v>
      </c>
      <c r="FA215">
        <v>0.34</v>
      </c>
      <c r="FB215">
        <v>0.27</v>
      </c>
      <c r="FC215">
        <v>0.34</v>
      </c>
      <c r="FD215">
        <v>0.28000000000000003</v>
      </c>
      <c r="FE215">
        <v>0.31</v>
      </c>
      <c r="FF215">
        <v>0.42</v>
      </c>
      <c r="FG215">
        <v>0.15</v>
      </c>
      <c r="FH215">
        <v>0.56999999999999995</v>
      </c>
      <c r="FI215">
        <v>0.67</v>
      </c>
      <c r="FJ215">
        <v>0.55000000000000004</v>
      </c>
      <c r="FK215">
        <v>0.6</v>
      </c>
      <c r="FL215">
        <v>0.55000000000000004</v>
      </c>
      <c r="FM215">
        <v>0.44</v>
      </c>
      <c r="FN215">
        <v>0.52</v>
      </c>
      <c r="FO215">
        <v>0.45</v>
      </c>
      <c r="FP215">
        <v>0.04</v>
      </c>
      <c r="FQ215">
        <v>0.02</v>
      </c>
      <c r="FR215">
        <v>0.02</v>
      </c>
      <c r="FS215">
        <v>0.02</v>
      </c>
      <c r="FT215">
        <v>0.03</v>
      </c>
      <c r="FU215">
        <v>0.04</v>
      </c>
      <c r="FV215">
        <v>0.06</v>
      </c>
      <c r="FW215">
        <v>0.03</v>
      </c>
      <c r="FX215">
        <v>0.03</v>
      </c>
      <c r="FY215">
        <v>1.95</v>
      </c>
      <c r="FZ215">
        <v>3.46</v>
      </c>
      <c r="GA215">
        <v>3.63</v>
      </c>
      <c r="GB215">
        <v>3.45</v>
      </c>
      <c r="GC215">
        <v>3.5</v>
      </c>
      <c r="GD215">
        <v>3.45</v>
      </c>
      <c r="GE215">
        <v>3.17</v>
      </c>
      <c r="GF215">
        <v>3.33</v>
      </c>
      <c r="GG215">
        <v>3.37</v>
      </c>
      <c r="GH215">
        <v>8.56</v>
      </c>
      <c r="GI215">
        <v>0.01</v>
      </c>
      <c r="GJ215">
        <v>1.0999999999999999E-2</v>
      </c>
      <c r="GK215">
        <v>1.0999999999999999E-2</v>
      </c>
      <c r="GL215">
        <v>0.03</v>
      </c>
      <c r="GM215">
        <v>0.03</v>
      </c>
      <c r="GN215">
        <v>0.02</v>
      </c>
      <c r="GO215">
        <v>0.06</v>
      </c>
      <c r="GP215">
        <v>0.14000000000000001</v>
      </c>
      <c r="GQ215">
        <v>0.22</v>
      </c>
      <c r="GR215">
        <v>0.41</v>
      </c>
      <c r="GS215">
        <v>0.05</v>
      </c>
      <c r="GT215">
        <v>0.53</v>
      </c>
      <c r="GU215">
        <v>0.56999999999999995</v>
      </c>
      <c r="GV215">
        <v>0.28999999999999998</v>
      </c>
      <c r="GW215">
        <v>0.16</v>
      </c>
      <c r="GX215">
        <v>0.126</v>
      </c>
      <c r="GY215">
        <v>0.22</v>
      </c>
      <c r="GZ215">
        <v>8.4000000000000005E-2</v>
      </c>
      <c r="HA215">
        <v>5.2999999999999999E-2</v>
      </c>
      <c r="HB215">
        <v>0.17</v>
      </c>
      <c r="HC215">
        <v>0.06</v>
      </c>
      <c r="HD215">
        <v>0.06</v>
      </c>
      <c r="HE215">
        <v>0.24</v>
      </c>
      <c r="HF215">
        <v>0.17</v>
      </c>
      <c r="HG215">
        <v>0.19</v>
      </c>
      <c r="HH215">
        <v>7.0000000000000007E-2</v>
      </c>
      <c r="HI215">
        <v>0.02</v>
      </c>
      <c r="HJ215">
        <v>0.01</v>
      </c>
      <c r="HK215">
        <v>0.01</v>
      </c>
      <c r="HL215">
        <v>0.09</v>
      </c>
      <c r="HM215">
        <v>0.06</v>
      </c>
      <c r="HN215">
        <v>0.02</v>
      </c>
      <c r="HO215">
        <v>0.38</v>
      </c>
      <c r="HP215">
        <v>0.24</v>
      </c>
      <c r="HQ215">
        <v>0.24</v>
      </c>
      <c r="HR215">
        <v>0.27</v>
      </c>
      <c r="HS215">
        <v>0.37</v>
      </c>
      <c r="HT215">
        <v>0.27</v>
      </c>
      <c r="HU215">
        <v>0.46</v>
      </c>
      <c r="HV215">
        <v>0.51</v>
      </c>
      <c r="HW215">
        <v>0.47</v>
      </c>
      <c r="HX215">
        <v>0.41</v>
      </c>
      <c r="HY215">
        <v>0.4</v>
      </c>
      <c r="HZ215">
        <v>0.59</v>
      </c>
      <c r="IA215">
        <v>0.08</v>
      </c>
      <c r="IB215">
        <v>0.2</v>
      </c>
      <c r="IC215">
        <v>0.21</v>
      </c>
      <c r="ID215">
        <v>0.16</v>
      </c>
      <c r="IE215">
        <v>0.11</v>
      </c>
      <c r="IF215">
        <v>7.3999999999999996E-2</v>
      </c>
      <c r="IG215">
        <v>2.1000000000000001E-2</v>
      </c>
      <c r="IH215">
        <v>0.02</v>
      </c>
      <c r="II215">
        <v>0.02</v>
      </c>
      <c r="IJ215">
        <v>0.01</v>
      </c>
      <c r="IK215">
        <v>2.1000000000000001E-2</v>
      </c>
      <c r="IL215">
        <v>2.1000000000000001E-2</v>
      </c>
      <c r="IM215">
        <v>0.03</v>
      </c>
      <c r="IN215">
        <v>0.02</v>
      </c>
      <c r="IO215">
        <v>0.04</v>
      </c>
      <c r="IP215">
        <v>0.05</v>
      </c>
      <c r="IQ215">
        <v>0.04</v>
      </c>
      <c r="IR215">
        <v>0.02</v>
      </c>
      <c r="IS215">
        <v>0.02</v>
      </c>
      <c r="IT215">
        <v>0.51</v>
      </c>
      <c r="IU215">
        <v>0.42</v>
      </c>
      <c r="IV215">
        <v>0.02</v>
      </c>
      <c r="IW215">
        <v>0.16</v>
      </c>
      <c r="IX215">
        <v>0.15</v>
      </c>
      <c r="IY215">
        <v>0.28000000000000003</v>
      </c>
      <c r="IZ215">
        <v>0.32</v>
      </c>
      <c r="JA215">
        <v>7.0000000000000007E-2</v>
      </c>
      <c r="JB215">
        <v>0.32</v>
      </c>
      <c r="JC215">
        <v>0.4</v>
      </c>
      <c r="JD215">
        <v>0.05</v>
      </c>
      <c r="JE215">
        <v>0.09</v>
      </c>
      <c r="JF215">
        <v>0.24</v>
      </c>
      <c r="JG215">
        <v>0.23</v>
      </c>
      <c r="JH215">
        <v>0.4</v>
      </c>
      <c r="JI215">
        <v>0.14000000000000001</v>
      </c>
      <c r="JJ215">
        <v>0.14000000000000001</v>
      </c>
      <c r="JK215">
        <v>0.65</v>
      </c>
      <c r="JL215">
        <v>0.28000000000000003</v>
      </c>
      <c r="JM215">
        <v>0.03</v>
      </c>
      <c r="JN215">
        <v>0.02</v>
      </c>
      <c r="JO215">
        <v>0.03</v>
      </c>
      <c r="JP215">
        <v>0.01</v>
      </c>
      <c r="JQ215">
        <v>0.01</v>
      </c>
      <c r="JR215">
        <v>3.22</v>
      </c>
      <c r="JS215">
        <v>1.82</v>
      </c>
      <c r="JT215">
        <v>1.95</v>
      </c>
      <c r="JU215">
        <v>3.54</v>
      </c>
      <c r="JV215">
        <v>2.65</v>
      </c>
    </row>
    <row r="216" spans="1:282" x14ac:dyDescent="0.25">
      <c r="A216">
        <v>609796</v>
      </c>
      <c r="B216" t="s">
        <v>2391</v>
      </c>
      <c r="C216" t="s">
        <v>2390</v>
      </c>
      <c r="D216" t="s">
        <v>4326</v>
      </c>
      <c r="E216" t="s">
        <v>4327</v>
      </c>
      <c r="F216" t="s">
        <v>2392</v>
      </c>
      <c r="G216" t="s">
        <v>2393</v>
      </c>
      <c r="H216" t="s">
        <v>4328</v>
      </c>
      <c r="I216" t="s">
        <v>4329</v>
      </c>
      <c r="J216" t="s">
        <v>4330</v>
      </c>
      <c r="K216" t="s">
        <v>4331</v>
      </c>
      <c r="L216" t="s">
        <v>546</v>
      </c>
      <c r="M216" t="s">
        <v>3399</v>
      </c>
      <c r="N216" t="s">
        <v>3937</v>
      </c>
      <c r="O216" t="s">
        <v>524</v>
      </c>
      <c r="P216">
        <v>1167</v>
      </c>
      <c r="Q216" t="s">
        <v>541</v>
      </c>
      <c r="R216" t="s">
        <v>544</v>
      </c>
      <c r="S216" t="s">
        <v>544</v>
      </c>
      <c r="T216">
        <v>31</v>
      </c>
      <c r="U216">
        <v>2240</v>
      </c>
      <c r="V216" t="s">
        <v>651</v>
      </c>
      <c r="W216">
        <v>153</v>
      </c>
      <c r="X216">
        <v>1172</v>
      </c>
      <c r="Y216">
        <v>13</v>
      </c>
      <c r="Z216" s="5" t="s">
        <v>4119</v>
      </c>
      <c r="AA216" t="s">
        <v>524</v>
      </c>
      <c r="AB216" t="s">
        <v>564</v>
      </c>
      <c r="AC216" t="s">
        <v>576</v>
      </c>
      <c r="AD216" t="s">
        <v>555</v>
      </c>
      <c r="AE216">
        <v>41.8</v>
      </c>
      <c r="AF216">
        <v>17.600000000000001</v>
      </c>
      <c r="AG216">
        <v>33</v>
      </c>
      <c r="AH216">
        <v>1.3</v>
      </c>
      <c r="AI216" t="s">
        <v>3410</v>
      </c>
      <c r="AJ216">
        <v>103</v>
      </c>
      <c r="AK216">
        <v>56</v>
      </c>
      <c r="AL216">
        <v>1</v>
      </c>
      <c r="AM216">
        <v>16</v>
      </c>
      <c r="AN216">
        <v>16</v>
      </c>
      <c r="AO216">
        <v>1</v>
      </c>
      <c r="AP216">
        <v>1</v>
      </c>
      <c r="AQ216">
        <v>6</v>
      </c>
      <c r="AR216">
        <v>6</v>
      </c>
      <c r="AS216">
        <v>103</v>
      </c>
      <c r="AT216">
        <v>0.01</v>
      </c>
      <c r="AU216">
        <v>0.01</v>
      </c>
      <c r="AV216">
        <v>0</v>
      </c>
      <c r="AW216">
        <v>0.01</v>
      </c>
      <c r="AX216">
        <v>0.01</v>
      </c>
      <c r="AY216">
        <v>0.06</v>
      </c>
      <c r="AZ216">
        <v>0.08</v>
      </c>
      <c r="BA216">
        <v>5.8000000000000003E-2</v>
      </c>
      <c r="BB216">
        <v>0.09</v>
      </c>
      <c r="BC216">
        <v>0.04</v>
      </c>
      <c r="BD216">
        <v>0.17</v>
      </c>
      <c r="BE216">
        <v>0.2</v>
      </c>
      <c r="BF216">
        <v>0.34</v>
      </c>
      <c r="BG216">
        <v>0.37</v>
      </c>
      <c r="BH216">
        <v>0.28000000000000003</v>
      </c>
      <c r="BI216">
        <v>0.2</v>
      </c>
      <c r="BJ216">
        <v>0.31</v>
      </c>
      <c r="BK216">
        <v>0.28999999999999998</v>
      </c>
      <c r="BL216">
        <v>7.0000000000000007E-2</v>
      </c>
      <c r="BM216">
        <v>7.0000000000000007E-2</v>
      </c>
      <c r="BN216">
        <v>0.1</v>
      </c>
      <c r="BO216">
        <v>0.05</v>
      </c>
      <c r="BP216">
        <v>0.05</v>
      </c>
      <c r="BQ216">
        <v>0.06</v>
      </c>
      <c r="BR216">
        <v>0.5</v>
      </c>
      <c r="BS216">
        <v>0.5</v>
      </c>
      <c r="BT216">
        <v>0.53</v>
      </c>
      <c r="BU216">
        <v>0.7</v>
      </c>
      <c r="BV216">
        <v>0.47</v>
      </c>
      <c r="BW216">
        <v>0.39</v>
      </c>
      <c r="BX216">
        <v>3.44</v>
      </c>
      <c r="BY216">
        <v>3.45</v>
      </c>
      <c r="BZ216">
        <v>3.49</v>
      </c>
      <c r="CA216">
        <v>3.67</v>
      </c>
      <c r="CB216">
        <v>3.3</v>
      </c>
      <c r="CC216">
        <v>3.07</v>
      </c>
      <c r="CD216">
        <v>0.01</v>
      </c>
      <c r="CE216">
        <v>1.9E-2</v>
      </c>
      <c r="CF216">
        <v>3.9E-2</v>
      </c>
      <c r="CG216">
        <v>2.9000000000000001E-2</v>
      </c>
      <c r="CH216">
        <v>1.9E-2</v>
      </c>
      <c r="CI216">
        <v>7.0000000000000007E-2</v>
      </c>
      <c r="CJ216">
        <v>0.06</v>
      </c>
      <c r="CK216">
        <v>0.14000000000000001</v>
      </c>
      <c r="CL216">
        <v>0.08</v>
      </c>
      <c r="CM216">
        <v>0.08</v>
      </c>
      <c r="CN216">
        <v>0.09</v>
      </c>
      <c r="CO216">
        <v>0.1</v>
      </c>
      <c r="CP216">
        <v>7.0000000000000007E-2</v>
      </c>
      <c r="CQ216">
        <v>0.1</v>
      </c>
      <c r="CR216">
        <v>0.1</v>
      </c>
      <c r="CS216">
        <v>0.16</v>
      </c>
      <c r="CT216">
        <v>0.17</v>
      </c>
      <c r="CU216">
        <v>0.17</v>
      </c>
      <c r="CV216">
        <v>3.66</v>
      </c>
      <c r="CW216">
        <v>3.6</v>
      </c>
      <c r="CX216">
        <v>3.51</v>
      </c>
      <c r="CY216">
        <v>3.61</v>
      </c>
      <c r="CZ216">
        <v>3.57</v>
      </c>
      <c r="DA216">
        <v>3.34</v>
      </c>
      <c r="DB216">
        <v>3.3</v>
      </c>
      <c r="DC216">
        <v>3.05</v>
      </c>
      <c r="DD216">
        <v>3.25</v>
      </c>
      <c r="DE216">
        <v>0.14000000000000001</v>
      </c>
      <c r="DF216">
        <v>0.14000000000000001</v>
      </c>
      <c r="DG216">
        <v>0.15</v>
      </c>
      <c r="DH216">
        <v>0.14000000000000001</v>
      </c>
      <c r="DI216">
        <v>0.15</v>
      </c>
      <c r="DJ216">
        <v>0.21</v>
      </c>
      <c r="DK216">
        <v>0.17</v>
      </c>
      <c r="DL216">
        <v>0.12</v>
      </c>
      <c r="DM216">
        <v>0.13</v>
      </c>
      <c r="DN216">
        <v>7.0000000000000007E-2</v>
      </c>
      <c r="DO216">
        <v>0.08</v>
      </c>
      <c r="DP216">
        <v>7.0000000000000007E-2</v>
      </c>
      <c r="DQ216">
        <v>7.0000000000000007E-2</v>
      </c>
      <c r="DR216">
        <v>7.0000000000000007E-2</v>
      </c>
      <c r="DS216">
        <v>0.08</v>
      </c>
      <c r="DT216">
        <v>7.0000000000000007E-2</v>
      </c>
      <c r="DU216">
        <v>0.08</v>
      </c>
      <c r="DV216">
        <v>0.08</v>
      </c>
      <c r="DW216">
        <v>0.71</v>
      </c>
      <c r="DX216">
        <v>0.68</v>
      </c>
      <c r="DY216">
        <v>0.65</v>
      </c>
      <c r="DZ216">
        <v>0.7</v>
      </c>
      <c r="EA216">
        <v>0.67</v>
      </c>
      <c r="EB216">
        <v>0.54</v>
      </c>
      <c r="EC216">
        <v>0.55000000000000004</v>
      </c>
      <c r="ED216">
        <v>0.5</v>
      </c>
      <c r="EE216">
        <v>0.55000000000000004</v>
      </c>
      <c r="EF216">
        <v>0.45</v>
      </c>
      <c r="EG216">
        <v>0</v>
      </c>
      <c r="EH216">
        <v>0</v>
      </c>
      <c r="EI216">
        <v>0</v>
      </c>
      <c r="EJ216">
        <v>0</v>
      </c>
      <c r="EK216">
        <v>0.01</v>
      </c>
      <c r="EL216">
        <v>0.17</v>
      </c>
      <c r="EM216">
        <v>0.03</v>
      </c>
      <c r="EN216">
        <v>0</v>
      </c>
      <c r="EO216">
        <v>0.38</v>
      </c>
      <c r="EP216">
        <v>0.03</v>
      </c>
      <c r="EQ216">
        <v>3.9E-2</v>
      </c>
      <c r="ER216">
        <v>0.05</v>
      </c>
      <c r="ES216">
        <v>1.9E-2</v>
      </c>
      <c r="ET216">
        <v>0.15</v>
      </c>
      <c r="EU216">
        <v>0.2</v>
      </c>
      <c r="EV216">
        <v>7.0000000000000007E-2</v>
      </c>
      <c r="EW216">
        <v>0.02</v>
      </c>
      <c r="EX216">
        <v>5.8000000000000003E-2</v>
      </c>
      <c r="EY216">
        <v>0.27</v>
      </c>
      <c r="EZ216">
        <v>0.25</v>
      </c>
      <c r="FA216">
        <v>0.28999999999999998</v>
      </c>
      <c r="FB216">
        <v>0.23</v>
      </c>
      <c r="FC216">
        <v>0.28999999999999998</v>
      </c>
      <c r="FD216">
        <v>0.31</v>
      </c>
      <c r="FE216">
        <v>0.26</v>
      </c>
      <c r="FF216">
        <v>0.39</v>
      </c>
      <c r="FG216">
        <v>0.03</v>
      </c>
      <c r="FH216">
        <v>0.62</v>
      </c>
      <c r="FI216">
        <v>0.62</v>
      </c>
      <c r="FJ216">
        <v>0.57999999999999996</v>
      </c>
      <c r="FK216">
        <v>0.68</v>
      </c>
      <c r="FL216">
        <v>0.48</v>
      </c>
      <c r="FM216">
        <v>0.2</v>
      </c>
      <c r="FN216">
        <v>0.56000000000000005</v>
      </c>
      <c r="FO216">
        <v>0.5</v>
      </c>
      <c r="FP216">
        <v>0.09</v>
      </c>
      <c r="FQ216">
        <v>0.08</v>
      </c>
      <c r="FR216">
        <v>0.09</v>
      </c>
      <c r="FS216">
        <v>0.08</v>
      </c>
      <c r="FT216">
        <v>7.0000000000000007E-2</v>
      </c>
      <c r="FU216">
        <v>0.08</v>
      </c>
      <c r="FV216">
        <v>0.12</v>
      </c>
      <c r="FW216">
        <v>0.08</v>
      </c>
      <c r="FX216">
        <v>0.1</v>
      </c>
      <c r="FY216">
        <v>1.64</v>
      </c>
      <c r="FZ216">
        <v>3.64</v>
      </c>
      <c r="GA216">
        <v>3.64</v>
      </c>
      <c r="GB216">
        <v>3.58</v>
      </c>
      <c r="GC216">
        <v>3.71</v>
      </c>
      <c r="GD216">
        <v>3.34</v>
      </c>
      <c r="GE216">
        <v>2.63</v>
      </c>
      <c r="GF216">
        <v>3.47</v>
      </c>
      <c r="GG216">
        <v>3.53</v>
      </c>
      <c r="GH216">
        <v>8.59</v>
      </c>
      <c r="GI216">
        <v>0.01</v>
      </c>
      <c r="GJ216">
        <v>0</v>
      </c>
      <c r="GK216">
        <v>0.01</v>
      </c>
      <c r="GL216">
        <v>0.04</v>
      </c>
      <c r="GM216">
        <v>0.02</v>
      </c>
      <c r="GN216">
        <v>0.04</v>
      </c>
      <c r="GO216">
        <v>0.09</v>
      </c>
      <c r="GP216">
        <v>0.13</v>
      </c>
      <c r="GQ216">
        <v>0.16</v>
      </c>
      <c r="GR216">
        <v>0.45</v>
      </c>
      <c r="GS216">
        <v>7.0000000000000007E-2</v>
      </c>
      <c r="GT216">
        <v>0.25</v>
      </c>
      <c r="GU216">
        <v>0.67</v>
      </c>
      <c r="GV216">
        <v>0.13</v>
      </c>
      <c r="GW216">
        <v>0.35</v>
      </c>
      <c r="GX216">
        <v>4.9000000000000002E-2</v>
      </c>
      <c r="GY216">
        <v>0.28999999999999998</v>
      </c>
      <c r="GZ216">
        <v>0.16500000000000001</v>
      </c>
      <c r="HA216">
        <v>0.11700000000000001</v>
      </c>
      <c r="HB216">
        <v>0.27</v>
      </c>
      <c r="HC216">
        <v>0.14000000000000001</v>
      </c>
      <c r="HD216">
        <v>0.05</v>
      </c>
      <c r="HE216">
        <v>0.22</v>
      </c>
      <c r="HF216">
        <v>0.1</v>
      </c>
      <c r="HG216">
        <v>0.12</v>
      </c>
      <c r="HH216">
        <v>0.09</v>
      </c>
      <c r="HI216">
        <v>0.03</v>
      </c>
      <c r="HJ216">
        <v>7.0000000000000007E-2</v>
      </c>
      <c r="HK216">
        <v>0.1</v>
      </c>
      <c r="HL216">
        <v>0.1</v>
      </c>
      <c r="HM216">
        <v>0.17</v>
      </c>
      <c r="HN216">
        <v>0.03</v>
      </c>
      <c r="HO216">
        <v>0.38</v>
      </c>
      <c r="HP216">
        <v>0.26</v>
      </c>
      <c r="HQ216">
        <v>0.37</v>
      </c>
      <c r="HR216">
        <v>0.4</v>
      </c>
      <c r="HS216">
        <v>0.43</v>
      </c>
      <c r="HT216">
        <v>0.31</v>
      </c>
      <c r="HU216">
        <v>0.51</v>
      </c>
      <c r="HV216">
        <v>0.44</v>
      </c>
      <c r="HW216">
        <v>0.31</v>
      </c>
      <c r="HX216">
        <v>0.33</v>
      </c>
      <c r="HY216">
        <v>0.13</v>
      </c>
      <c r="HZ216">
        <v>0.51</v>
      </c>
      <c r="IA216">
        <v>0</v>
      </c>
      <c r="IB216">
        <v>0.14000000000000001</v>
      </c>
      <c r="IC216">
        <v>0.13</v>
      </c>
      <c r="ID216">
        <v>0.08</v>
      </c>
      <c r="IE216">
        <v>0.12</v>
      </c>
      <c r="IF216">
        <v>2.9000000000000001E-2</v>
      </c>
      <c r="IG216">
        <v>0</v>
      </c>
      <c r="IH216">
        <v>0</v>
      </c>
      <c r="II216">
        <v>0</v>
      </c>
      <c r="IJ216">
        <v>0.01</v>
      </c>
      <c r="IK216">
        <v>6.8000000000000005E-2</v>
      </c>
      <c r="IL216">
        <v>0.01</v>
      </c>
      <c r="IM216">
        <v>0.08</v>
      </c>
      <c r="IN216">
        <v>0.1</v>
      </c>
      <c r="IO216">
        <v>0.1</v>
      </c>
      <c r="IP216">
        <v>0.09</v>
      </c>
      <c r="IQ216">
        <v>0.09</v>
      </c>
      <c r="IR216">
        <v>0.11</v>
      </c>
      <c r="IS216">
        <v>0</v>
      </c>
      <c r="IT216">
        <v>0.24</v>
      </c>
      <c r="IU216">
        <v>0.02</v>
      </c>
      <c r="IV216">
        <v>0</v>
      </c>
      <c r="IW216">
        <v>0.23</v>
      </c>
      <c r="IX216">
        <v>0.12</v>
      </c>
      <c r="IY216">
        <v>0.3</v>
      </c>
      <c r="IZ216">
        <v>0.24</v>
      </c>
      <c r="JA216">
        <v>0.08</v>
      </c>
      <c r="JB216">
        <v>0.39</v>
      </c>
      <c r="JC216">
        <v>0.39</v>
      </c>
      <c r="JD216">
        <v>0.12</v>
      </c>
      <c r="JE216">
        <v>0.28999999999999998</v>
      </c>
      <c r="JF216">
        <v>0.33</v>
      </c>
      <c r="JG216">
        <v>0.14000000000000001</v>
      </c>
      <c r="JH216">
        <v>0.42</v>
      </c>
      <c r="JI216">
        <v>0.25</v>
      </c>
      <c r="JJ216">
        <v>0.36</v>
      </c>
      <c r="JK216">
        <v>0.5</v>
      </c>
      <c r="JL216">
        <v>0.17</v>
      </c>
      <c r="JM216">
        <v>0.08</v>
      </c>
      <c r="JN216">
        <v>0.09</v>
      </c>
      <c r="JO216">
        <v>0.09</v>
      </c>
      <c r="JP216">
        <v>0.09</v>
      </c>
      <c r="JQ216">
        <v>0.08</v>
      </c>
      <c r="JR216">
        <v>3.33</v>
      </c>
      <c r="JS216">
        <v>2.41</v>
      </c>
      <c r="JT216">
        <v>3.09</v>
      </c>
      <c r="JU216">
        <v>3.47</v>
      </c>
      <c r="JV216">
        <v>2.25</v>
      </c>
    </row>
    <row r="217" spans="1:282" x14ac:dyDescent="0.25">
      <c r="A217">
        <v>609797</v>
      </c>
      <c r="B217" t="s">
        <v>774</v>
      </c>
      <c r="C217" t="s">
        <v>2394</v>
      </c>
      <c r="D217" t="s">
        <v>4332</v>
      </c>
      <c r="E217" t="s">
        <v>4333</v>
      </c>
      <c r="F217" t="s">
        <v>775</v>
      </c>
      <c r="G217" t="s">
        <v>776</v>
      </c>
      <c r="H217" t="s">
        <v>777</v>
      </c>
      <c r="I217" t="s">
        <v>4334</v>
      </c>
      <c r="J217" t="s">
        <v>4335</v>
      </c>
      <c r="K217" t="s">
        <v>4336</v>
      </c>
      <c r="L217" t="s">
        <v>546</v>
      </c>
      <c r="M217" t="s">
        <v>3399</v>
      </c>
      <c r="N217" t="s">
        <v>3908</v>
      </c>
      <c r="O217" t="s">
        <v>524</v>
      </c>
      <c r="P217">
        <v>436</v>
      </c>
      <c r="Q217" t="s">
        <v>539</v>
      </c>
      <c r="R217" t="s">
        <v>538</v>
      </c>
      <c r="S217" t="s">
        <v>538</v>
      </c>
      <c r="T217">
        <v>34</v>
      </c>
      <c r="U217">
        <v>2250</v>
      </c>
      <c r="V217" t="s">
        <v>655</v>
      </c>
      <c r="W217">
        <v>361</v>
      </c>
      <c r="X217">
        <v>450</v>
      </c>
      <c r="Y217">
        <v>80</v>
      </c>
      <c r="Z217" s="5" t="s">
        <v>575</v>
      </c>
      <c r="AA217" t="s">
        <v>524</v>
      </c>
      <c r="AB217" t="s">
        <v>533</v>
      </c>
      <c r="AC217" t="s">
        <v>564</v>
      </c>
      <c r="AD217" t="s">
        <v>533</v>
      </c>
      <c r="AE217">
        <v>69.599999999999994</v>
      </c>
      <c r="AF217">
        <v>52.4</v>
      </c>
      <c r="AG217">
        <v>74.900000000000006</v>
      </c>
      <c r="AH217">
        <v>99</v>
      </c>
      <c r="AI217" t="s">
        <v>3400</v>
      </c>
      <c r="AJ217">
        <v>184</v>
      </c>
      <c r="AL217">
        <v>178</v>
      </c>
      <c r="AN217">
        <v>1</v>
      </c>
      <c r="AQ217">
        <v>3</v>
      </c>
      <c r="AR217">
        <v>3</v>
      </c>
      <c r="AS217">
        <v>184</v>
      </c>
      <c r="AT217">
        <v>0.03</v>
      </c>
      <c r="AU217">
        <v>0.01</v>
      </c>
      <c r="AV217">
        <v>0</v>
      </c>
      <c r="AW217">
        <v>0.01</v>
      </c>
      <c r="AX217">
        <v>0.01</v>
      </c>
      <c r="AY217">
        <v>0.02</v>
      </c>
      <c r="AZ217">
        <v>0.11</v>
      </c>
      <c r="BA217">
        <v>2.7E-2</v>
      </c>
      <c r="BB217">
        <v>0.04</v>
      </c>
      <c r="BC217">
        <v>0.03</v>
      </c>
      <c r="BD217">
        <v>0.05</v>
      </c>
      <c r="BE217">
        <v>7.0000000000000007E-2</v>
      </c>
      <c r="BF217">
        <v>0.23</v>
      </c>
      <c r="BG217">
        <v>0.24</v>
      </c>
      <c r="BH217">
        <v>0.3</v>
      </c>
      <c r="BI217">
        <v>0.17</v>
      </c>
      <c r="BJ217">
        <v>0.22</v>
      </c>
      <c r="BK217">
        <v>0.24</v>
      </c>
      <c r="BL217">
        <v>0.01</v>
      </c>
      <c r="BM217">
        <v>0.01</v>
      </c>
      <c r="BN217">
        <v>0</v>
      </c>
      <c r="BO217">
        <v>0.01</v>
      </c>
      <c r="BP217">
        <v>0.01</v>
      </c>
      <c r="BQ217">
        <v>0.01</v>
      </c>
      <c r="BR217">
        <v>0.62</v>
      </c>
      <c r="BS217">
        <v>0.72</v>
      </c>
      <c r="BT217">
        <v>0.66</v>
      </c>
      <c r="BU217">
        <v>0.78</v>
      </c>
      <c r="BV217">
        <v>0.71</v>
      </c>
      <c r="BW217">
        <v>0.66</v>
      </c>
      <c r="BX217">
        <v>3.46</v>
      </c>
      <c r="BY217">
        <v>3.69</v>
      </c>
      <c r="BZ217">
        <v>3.63</v>
      </c>
      <c r="CA217">
        <v>3.73</v>
      </c>
      <c r="CB217">
        <v>3.65</v>
      </c>
      <c r="CC217">
        <v>3.55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0.02</v>
      </c>
      <c r="CJ217">
        <v>0.02</v>
      </c>
      <c r="CK217">
        <v>0.03</v>
      </c>
      <c r="CL217">
        <v>0.02</v>
      </c>
      <c r="CM217">
        <v>0.02</v>
      </c>
      <c r="CN217">
        <v>0.03</v>
      </c>
      <c r="CO217">
        <v>0.04</v>
      </c>
      <c r="CP217">
        <v>0.04</v>
      </c>
      <c r="CQ217">
        <v>0.03</v>
      </c>
      <c r="CR217">
        <v>0.06</v>
      </c>
      <c r="CS217">
        <v>0.05</v>
      </c>
      <c r="CT217">
        <v>0.08</v>
      </c>
      <c r="CU217">
        <v>7.0000000000000007E-2</v>
      </c>
      <c r="CV217">
        <v>3.77</v>
      </c>
      <c r="CW217">
        <v>3.71</v>
      </c>
      <c r="CX217">
        <v>3.71</v>
      </c>
      <c r="CY217">
        <v>3.73</v>
      </c>
      <c r="CZ217">
        <v>3.7</v>
      </c>
      <c r="DA217">
        <v>3.54</v>
      </c>
      <c r="DB217">
        <v>3.59</v>
      </c>
      <c r="DC217">
        <v>3.56</v>
      </c>
      <c r="DD217">
        <v>3.58</v>
      </c>
      <c r="DE217">
        <v>0.18</v>
      </c>
      <c r="DF217">
        <v>0.23</v>
      </c>
      <c r="DG217">
        <v>0.2</v>
      </c>
      <c r="DH217">
        <v>0.19</v>
      </c>
      <c r="DI217">
        <v>0.24</v>
      </c>
      <c r="DJ217">
        <v>0.28999999999999998</v>
      </c>
      <c r="DK217">
        <v>0.24</v>
      </c>
      <c r="DL217">
        <v>0.18</v>
      </c>
      <c r="DM217">
        <v>0.21</v>
      </c>
      <c r="DN217">
        <v>0</v>
      </c>
      <c r="DO217">
        <v>0</v>
      </c>
      <c r="DP217">
        <v>0.01</v>
      </c>
      <c r="DQ217">
        <v>0.01</v>
      </c>
      <c r="DR217">
        <v>0.01</v>
      </c>
      <c r="DS217">
        <v>0</v>
      </c>
      <c r="DT217">
        <v>0.01</v>
      </c>
      <c r="DU217">
        <v>0.01</v>
      </c>
      <c r="DV217">
        <v>0</v>
      </c>
      <c r="DW217">
        <v>0.79</v>
      </c>
      <c r="DX217">
        <v>0.74</v>
      </c>
      <c r="DY217">
        <v>0.74</v>
      </c>
      <c r="DZ217">
        <v>0.77</v>
      </c>
      <c r="EA217">
        <v>0.72</v>
      </c>
      <c r="EB217">
        <v>0.63</v>
      </c>
      <c r="EC217">
        <v>0.67</v>
      </c>
      <c r="ED217">
        <v>0.7</v>
      </c>
      <c r="EE217">
        <v>0.7</v>
      </c>
      <c r="EF217">
        <v>0.35</v>
      </c>
      <c r="EG217">
        <v>0.01</v>
      </c>
      <c r="EH217">
        <v>0</v>
      </c>
      <c r="EI217">
        <v>0</v>
      </c>
      <c r="EJ217">
        <v>0</v>
      </c>
      <c r="EK217">
        <v>0</v>
      </c>
      <c r="EL217">
        <v>0.05</v>
      </c>
      <c r="EM217">
        <v>0</v>
      </c>
      <c r="EN217">
        <v>0.03</v>
      </c>
      <c r="EO217">
        <v>0.27</v>
      </c>
      <c r="EP217">
        <v>7.0000000000000007E-2</v>
      </c>
      <c r="EQ217">
        <v>3.7999999999999999E-2</v>
      </c>
      <c r="ER217">
        <v>0.04</v>
      </c>
      <c r="ES217">
        <v>3.7999999999999999E-2</v>
      </c>
      <c r="ET217">
        <v>0.06</v>
      </c>
      <c r="EU217">
        <v>0.11</v>
      </c>
      <c r="EV217">
        <v>0.05</v>
      </c>
      <c r="EW217">
        <v>0.04</v>
      </c>
      <c r="EX217">
        <v>8.2000000000000003E-2</v>
      </c>
      <c r="EY217">
        <v>0.26</v>
      </c>
      <c r="EZ217">
        <v>0.24</v>
      </c>
      <c r="FA217">
        <v>0.22</v>
      </c>
      <c r="FB217">
        <v>0.21</v>
      </c>
      <c r="FC217">
        <v>0.27</v>
      </c>
      <c r="FD217">
        <v>0.24</v>
      </c>
      <c r="FE217">
        <v>0.28999999999999998</v>
      </c>
      <c r="FF217">
        <v>0.33</v>
      </c>
      <c r="FG217">
        <v>0.27</v>
      </c>
      <c r="FH217">
        <v>0.63</v>
      </c>
      <c r="FI217">
        <v>0.7</v>
      </c>
      <c r="FJ217">
        <v>0.72</v>
      </c>
      <c r="FK217">
        <v>0.72</v>
      </c>
      <c r="FL217">
        <v>0.63</v>
      </c>
      <c r="FM217">
        <v>0.55000000000000004</v>
      </c>
      <c r="FN217">
        <v>0.63</v>
      </c>
      <c r="FO217">
        <v>0.56000000000000005</v>
      </c>
      <c r="FP217">
        <v>0.03</v>
      </c>
      <c r="FQ217">
        <v>0.03</v>
      </c>
      <c r="FR217">
        <v>0.02</v>
      </c>
      <c r="FS217">
        <v>0.03</v>
      </c>
      <c r="FT217">
        <v>0.04</v>
      </c>
      <c r="FU217">
        <v>0.04</v>
      </c>
      <c r="FV217">
        <v>0.05</v>
      </c>
      <c r="FW217">
        <v>0.03</v>
      </c>
      <c r="FX217">
        <v>0.04</v>
      </c>
      <c r="FY217">
        <v>2.27</v>
      </c>
      <c r="FZ217">
        <v>3.55</v>
      </c>
      <c r="GA217">
        <v>3.68</v>
      </c>
      <c r="GB217">
        <v>3.7</v>
      </c>
      <c r="GC217">
        <v>3.71</v>
      </c>
      <c r="GD217">
        <v>3.59</v>
      </c>
      <c r="GE217">
        <v>3.37</v>
      </c>
      <c r="GF217">
        <v>3.59</v>
      </c>
      <c r="GG217">
        <v>3.48</v>
      </c>
      <c r="GH217">
        <v>8.5299999999999994</v>
      </c>
      <c r="GI217">
        <v>0.02</v>
      </c>
      <c r="GJ217">
        <v>5.0000000000000001E-3</v>
      </c>
      <c r="GK217">
        <v>0</v>
      </c>
      <c r="GL217">
        <v>0.01</v>
      </c>
      <c r="GM217">
        <v>7.0000000000000007E-2</v>
      </c>
      <c r="GN217">
        <v>7.0000000000000007E-2</v>
      </c>
      <c r="GO217">
        <v>0.05</v>
      </c>
      <c r="GP217">
        <v>0.11</v>
      </c>
      <c r="GQ217">
        <v>0.17</v>
      </c>
      <c r="GR217">
        <v>0.45</v>
      </c>
      <c r="GS217">
        <v>0.05</v>
      </c>
      <c r="GT217">
        <v>0.51</v>
      </c>
      <c r="GU217">
        <v>0.55000000000000004</v>
      </c>
      <c r="GV217">
        <v>0.33</v>
      </c>
      <c r="GW217">
        <v>0.17</v>
      </c>
      <c r="GX217">
        <v>0.13</v>
      </c>
      <c r="GY217">
        <v>0.18</v>
      </c>
      <c r="GZ217">
        <v>8.2000000000000003E-2</v>
      </c>
      <c r="HA217">
        <v>7.0999999999999994E-2</v>
      </c>
      <c r="HB217">
        <v>0.16</v>
      </c>
      <c r="HC217">
        <v>0.17</v>
      </c>
      <c r="HD217">
        <v>0.17</v>
      </c>
      <c r="HE217">
        <v>0.28000000000000003</v>
      </c>
      <c r="HF217">
        <v>7.0000000000000007E-2</v>
      </c>
      <c r="HG217">
        <v>0.08</v>
      </c>
      <c r="HH217">
        <v>0.04</v>
      </c>
      <c r="HI217">
        <v>0.01</v>
      </c>
      <c r="HJ217">
        <v>0.02</v>
      </c>
      <c r="HK217">
        <v>0</v>
      </c>
      <c r="HL217">
        <v>0.01</v>
      </c>
      <c r="HM217">
        <v>0.01</v>
      </c>
      <c r="HN217">
        <v>0</v>
      </c>
      <c r="HO217">
        <v>0.27</v>
      </c>
      <c r="HP217">
        <v>0.24</v>
      </c>
      <c r="HQ217">
        <v>0.27</v>
      </c>
      <c r="HR217">
        <v>0.26</v>
      </c>
      <c r="HS217">
        <v>0.36</v>
      </c>
      <c r="HT217">
        <v>0.28000000000000003</v>
      </c>
      <c r="HU217">
        <v>0.6</v>
      </c>
      <c r="HV217">
        <v>0.55000000000000004</v>
      </c>
      <c r="HW217">
        <v>0.54</v>
      </c>
      <c r="HX217">
        <v>0.59</v>
      </c>
      <c r="HY217">
        <v>0.5</v>
      </c>
      <c r="HZ217">
        <v>0.65</v>
      </c>
      <c r="IA217">
        <v>0.08</v>
      </c>
      <c r="IB217">
        <v>0.13</v>
      </c>
      <c r="IC217">
        <v>0.13</v>
      </c>
      <c r="ID217">
        <v>0.09</v>
      </c>
      <c r="IE217">
        <v>0.09</v>
      </c>
      <c r="IF217">
        <v>3.7999999999999999E-2</v>
      </c>
      <c r="IG217">
        <v>1.6E-2</v>
      </c>
      <c r="IH217">
        <v>0.03</v>
      </c>
      <c r="II217">
        <v>0.03</v>
      </c>
      <c r="IJ217">
        <v>0.03</v>
      </c>
      <c r="IK217">
        <v>1.6E-2</v>
      </c>
      <c r="IL217">
        <v>1.6E-2</v>
      </c>
      <c r="IM217">
        <v>0.03</v>
      </c>
      <c r="IN217">
        <v>0.02</v>
      </c>
      <c r="IO217">
        <v>0.03</v>
      </c>
      <c r="IP217">
        <v>0.03</v>
      </c>
      <c r="IQ217">
        <v>0.02</v>
      </c>
      <c r="IR217">
        <v>0.02</v>
      </c>
      <c r="IS217">
        <v>0</v>
      </c>
      <c r="IT217">
        <v>0.32</v>
      </c>
      <c r="IU217">
        <v>0.21</v>
      </c>
      <c r="IV217">
        <v>0.01</v>
      </c>
      <c r="IW217">
        <v>0.1</v>
      </c>
      <c r="IX217">
        <v>0.14000000000000001</v>
      </c>
      <c r="IY217">
        <v>0.27</v>
      </c>
      <c r="IZ217">
        <v>0.39</v>
      </c>
      <c r="JA217">
        <v>0.12</v>
      </c>
      <c r="JB217">
        <v>0.26</v>
      </c>
      <c r="JC217">
        <v>0.33</v>
      </c>
      <c r="JD217">
        <v>0.15</v>
      </c>
      <c r="JE217">
        <v>0.1</v>
      </c>
      <c r="JF217">
        <v>0.27</v>
      </c>
      <c r="JG217">
        <v>0.25</v>
      </c>
      <c r="JH217">
        <v>0.51</v>
      </c>
      <c r="JI217">
        <v>0.24</v>
      </c>
      <c r="JJ217">
        <v>0.27</v>
      </c>
      <c r="JK217">
        <v>0.56999999999999995</v>
      </c>
      <c r="JL217">
        <v>0.37</v>
      </c>
      <c r="JM217">
        <v>0.03</v>
      </c>
      <c r="JN217">
        <v>0.03</v>
      </c>
      <c r="JO217">
        <v>0.04</v>
      </c>
      <c r="JP217">
        <v>0.03</v>
      </c>
      <c r="JQ217">
        <v>0.02</v>
      </c>
      <c r="JR217">
        <v>3.38</v>
      </c>
      <c r="JS217">
        <v>2.3199999999999998</v>
      </c>
      <c r="JT217">
        <v>2.44</v>
      </c>
      <c r="JU217">
        <v>3.44</v>
      </c>
      <c r="JV217">
        <v>2.91</v>
      </c>
    </row>
    <row r="218" spans="1:282" x14ac:dyDescent="0.25">
      <c r="A218">
        <v>609798</v>
      </c>
      <c r="B218" t="s">
        <v>25</v>
      </c>
      <c r="C218" t="s">
        <v>2395</v>
      </c>
      <c r="D218" t="s">
        <v>4337</v>
      </c>
      <c r="E218" t="s">
        <v>4338</v>
      </c>
      <c r="F218" t="s">
        <v>778</v>
      </c>
      <c r="G218" t="s">
        <v>779</v>
      </c>
      <c r="H218" t="s">
        <v>780</v>
      </c>
      <c r="I218" t="s">
        <v>4339</v>
      </c>
      <c r="J218" t="s">
        <v>4340</v>
      </c>
      <c r="K218" t="s">
        <v>4341</v>
      </c>
      <c r="L218" t="s">
        <v>546</v>
      </c>
      <c r="M218" t="s">
        <v>3399</v>
      </c>
      <c r="N218" t="s">
        <v>3908</v>
      </c>
      <c r="O218" t="s">
        <v>524</v>
      </c>
      <c r="P218">
        <v>659</v>
      </c>
      <c r="Q218" t="s">
        <v>541</v>
      </c>
      <c r="R218" t="s">
        <v>544</v>
      </c>
      <c r="S218" t="s">
        <v>544</v>
      </c>
      <c r="T218">
        <v>31</v>
      </c>
      <c r="U218">
        <v>2260</v>
      </c>
      <c r="V218" t="s">
        <v>651</v>
      </c>
      <c r="W218">
        <v>218</v>
      </c>
      <c r="X218">
        <v>675</v>
      </c>
      <c r="Y218">
        <v>32</v>
      </c>
      <c r="Z218" s="5" t="s">
        <v>962</v>
      </c>
      <c r="AA218" t="s">
        <v>524</v>
      </c>
      <c r="AB218" t="s">
        <v>533</v>
      </c>
      <c r="AC218" t="s">
        <v>533</v>
      </c>
      <c r="AD218" t="s">
        <v>564</v>
      </c>
      <c r="AE218">
        <v>68.599999999999994</v>
      </c>
      <c r="AF218">
        <v>77.7</v>
      </c>
      <c r="AG218">
        <v>50.4</v>
      </c>
      <c r="AH218">
        <v>3.2</v>
      </c>
      <c r="AI218" t="s">
        <v>3410</v>
      </c>
      <c r="AJ218">
        <v>146</v>
      </c>
      <c r="AK218">
        <v>67</v>
      </c>
      <c r="AL218">
        <v>2</v>
      </c>
      <c r="AM218">
        <v>8</v>
      </c>
      <c r="AN218">
        <v>57</v>
      </c>
      <c r="AQ218">
        <v>9</v>
      </c>
      <c r="AR218">
        <v>8</v>
      </c>
      <c r="AS218">
        <v>146</v>
      </c>
      <c r="AT218">
        <v>0</v>
      </c>
      <c r="AU218">
        <v>0.01</v>
      </c>
      <c r="AV218">
        <v>0.02</v>
      </c>
      <c r="AW218">
        <v>0</v>
      </c>
      <c r="AX218">
        <v>0</v>
      </c>
      <c r="AY218">
        <v>0.01</v>
      </c>
      <c r="AZ218">
        <v>0.09</v>
      </c>
      <c r="BA218">
        <v>5.5E-2</v>
      </c>
      <c r="BB218">
        <v>0.03</v>
      </c>
      <c r="BC218">
        <v>0.01</v>
      </c>
      <c r="BD218">
        <v>0.03</v>
      </c>
      <c r="BE218">
        <v>0.12</v>
      </c>
      <c r="BF218">
        <v>0.23</v>
      </c>
      <c r="BG218">
        <v>0.17</v>
      </c>
      <c r="BH218">
        <v>0.31</v>
      </c>
      <c r="BI218">
        <v>0.2</v>
      </c>
      <c r="BJ218">
        <v>0.36</v>
      </c>
      <c r="BK218">
        <v>0.34</v>
      </c>
      <c r="BL218">
        <v>0.01</v>
      </c>
      <c r="BM218">
        <v>0</v>
      </c>
      <c r="BN218">
        <v>0.03</v>
      </c>
      <c r="BO218">
        <v>0.01</v>
      </c>
      <c r="BP218">
        <v>0.01</v>
      </c>
      <c r="BQ218">
        <v>0</v>
      </c>
      <c r="BR218">
        <v>0.67</v>
      </c>
      <c r="BS218">
        <v>0.77</v>
      </c>
      <c r="BT218">
        <v>0.62</v>
      </c>
      <c r="BU218">
        <v>0.77</v>
      </c>
      <c r="BV218">
        <v>0.61</v>
      </c>
      <c r="BW218">
        <v>0.53</v>
      </c>
      <c r="BX218">
        <v>3.59</v>
      </c>
      <c r="BY218">
        <v>3.7</v>
      </c>
      <c r="BZ218">
        <v>3.56</v>
      </c>
      <c r="CA218">
        <v>3.77</v>
      </c>
      <c r="CB218">
        <v>3.59</v>
      </c>
      <c r="CC218">
        <v>3.39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0.01</v>
      </c>
      <c r="CK218">
        <v>0.02</v>
      </c>
      <c r="CL218">
        <v>0.01</v>
      </c>
      <c r="CM218">
        <v>0</v>
      </c>
      <c r="CN218">
        <v>0</v>
      </c>
      <c r="CO218">
        <v>0.01</v>
      </c>
      <c r="CP218">
        <v>0.01</v>
      </c>
      <c r="CQ218">
        <v>0</v>
      </c>
      <c r="CR218">
        <v>0.02</v>
      </c>
      <c r="CS218">
        <v>0.06</v>
      </c>
      <c r="CT218">
        <v>0.05</v>
      </c>
      <c r="CU218">
        <v>0.05</v>
      </c>
      <c r="CV218">
        <v>3.9</v>
      </c>
      <c r="CW218">
        <v>3.88</v>
      </c>
      <c r="CX218">
        <v>3.83</v>
      </c>
      <c r="CY218">
        <v>3.84</v>
      </c>
      <c r="CZ218">
        <v>3.88</v>
      </c>
      <c r="DA218">
        <v>3.81</v>
      </c>
      <c r="DB218">
        <v>3.68</v>
      </c>
      <c r="DC218">
        <v>3.63</v>
      </c>
      <c r="DD218">
        <v>3.63</v>
      </c>
      <c r="DE218">
        <v>0.1</v>
      </c>
      <c r="DF218">
        <v>0.12</v>
      </c>
      <c r="DG218">
        <v>0.14000000000000001</v>
      </c>
      <c r="DH218">
        <v>0.13</v>
      </c>
      <c r="DI218">
        <v>0.12</v>
      </c>
      <c r="DJ218">
        <v>0.14000000000000001</v>
      </c>
      <c r="DK218">
        <v>0.15</v>
      </c>
      <c r="DL218">
        <v>0.21</v>
      </c>
      <c r="DM218">
        <v>0.23</v>
      </c>
      <c r="DN218">
        <v>0.01</v>
      </c>
      <c r="DO218">
        <v>0.01</v>
      </c>
      <c r="DP218">
        <v>0.01</v>
      </c>
      <c r="DQ218">
        <v>0.01</v>
      </c>
      <c r="DR218">
        <v>0.01</v>
      </c>
      <c r="DS218">
        <v>0.01</v>
      </c>
      <c r="DT218">
        <v>0.01</v>
      </c>
      <c r="DU218">
        <v>0.01</v>
      </c>
      <c r="DV218">
        <v>0.01</v>
      </c>
      <c r="DW218">
        <v>0.89</v>
      </c>
      <c r="DX218">
        <v>0.87</v>
      </c>
      <c r="DY218">
        <v>0.84</v>
      </c>
      <c r="DZ218">
        <v>0.85</v>
      </c>
      <c r="EA218">
        <v>0.88</v>
      </c>
      <c r="EB218">
        <v>0.82</v>
      </c>
      <c r="EC218">
        <v>0.76</v>
      </c>
      <c r="ED218">
        <v>0.72</v>
      </c>
      <c r="EE218">
        <v>0.71</v>
      </c>
      <c r="EF218">
        <v>0.56000000000000005</v>
      </c>
      <c r="EG218">
        <v>0.03</v>
      </c>
      <c r="EH218">
        <v>0.01</v>
      </c>
      <c r="EI218">
        <v>0.01</v>
      </c>
      <c r="EJ218">
        <v>0</v>
      </c>
      <c r="EK218">
        <v>0.01</v>
      </c>
      <c r="EL218">
        <v>0.08</v>
      </c>
      <c r="EM218">
        <v>0.01</v>
      </c>
      <c r="EN218">
        <v>0</v>
      </c>
      <c r="EO218">
        <v>0.28999999999999998</v>
      </c>
      <c r="EP218">
        <v>0.03</v>
      </c>
      <c r="EQ218">
        <v>4.8000000000000001E-2</v>
      </c>
      <c r="ER218">
        <v>0.05</v>
      </c>
      <c r="ES218">
        <v>3.4000000000000002E-2</v>
      </c>
      <c r="ET218">
        <v>0.06</v>
      </c>
      <c r="EU218">
        <v>0.11</v>
      </c>
      <c r="EV218">
        <v>7.0000000000000007E-2</v>
      </c>
      <c r="EW218">
        <v>0.05</v>
      </c>
      <c r="EX218">
        <v>4.8000000000000001E-2</v>
      </c>
      <c r="EY218">
        <v>0.18</v>
      </c>
      <c r="EZ218">
        <v>0.19</v>
      </c>
      <c r="FA218">
        <v>0.18</v>
      </c>
      <c r="FB218">
        <v>0.13</v>
      </c>
      <c r="FC218">
        <v>0.21</v>
      </c>
      <c r="FD218">
        <v>0.28999999999999998</v>
      </c>
      <c r="FE218">
        <v>0.23</v>
      </c>
      <c r="FF218">
        <v>0.25</v>
      </c>
      <c r="FG218">
        <v>0.05</v>
      </c>
      <c r="FH218">
        <v>0.72</v>
      </c>
      <c r="FI218">
        <v>0.72</v>
      </c>
      <c r="FJ218">
        <v>0.73</v>
      </c>
      <c r="FK218">
        <v>0.82</v>
      </c>
      <c r="FL218">
        <v>0.68</v>
      </c>
      <c r="FM218">
        <v>0.46</v>
      </c>
      <c r="FN218">
        <v>0.65</v>
      </c>
      <c r="FO218">
        <v>0.66</v>
      </c>
      <c r="FP218">
        <v>0.05</v>
      </c>
      <c r="FQ218">
        <v>0.03</v>
      </c>
      <c r="FR218">
        <v>0.03</v>
      </c>
      <c r="FS218">
        <v>0.03</v>
      </c>
      <c r="FT218">
        <v>0.02</v>
      </c>
      <c r="FU218">
        <v>0.04</v>
      </c>
      <c r="FV218">
        <v>7.0000000000000007E-2</v>
      </c>
      <c r="FW218">
        <v>0.04</v>
      </c>
      <c r="FX218">
        <v>0.04</v>
      </c>
      <c r="FY218">
        <v>1.56</v>
      </c>
      <c r="FZ218">
        <v>3.63</v>
      </c>
      <c r="GA218">
        <v>3.66</v>
      </c>
      <c r="GB218">
        <v>3.68</v>
      </c>
      <c r="GC218">
        <v>3.8</v>
      </c>
      <c r="GD218">
        <v>3.64</v>
      </c>
      <c r="GE218">
        <v>3.21</v>
      </c>
      <c r="GF218">
        <v>3.59</v>
      </c>
      <c r="GG218">
        <v>3.63</v>
      </c>
      <c r="GH218">
        <v>8.8699999999999992</v>
      </c>
      <c r="GI218">
        <v>0.01</v>
      </c>
      <c r="GJ218">
        <v>7.0000000000000001E-3</v>
      </c>
      <c r="GK218">
        <v>0</v>
      </c>
      <c r="GL218">
        <v>0.01</v>
      </c>
      <c r="GM218">
        <v>0.03</v>
      </c>
      <c r="GN218">
        <v>0.03</v>
      </c>
      <c r="GO218">
        <v>0.06</v>
      </c>
      <c r="GP218">
        <v>0.13</v>
      </c>
      <c r="GQ218">
        <v>0.16</v>
      </c>
      <c r="GR218">
        <v>0.53</v>
      </c>
      <c r="GS218">
        <v>0.03</v>
      </c>
      <c r="GT218">
        <v>0.47</v>
      </c>
      <c r="GU218">
        <v>0.7</v>
      </c>
      <c r="GV218">
        <v>0.27</v>
      </c>
      <c r="GW218">
        <v>0.23</v>
      </c>
      <c r="GX218">
        <v>8.8999999999999996E-2</v>
      </c>
      <c r="GY218">
        <v>0.21</v>
      </c>
      <c r="GZ218">
        <v>0.11</v>
      </c>
      <c r="HA218">
        <v>3.4000000000000002E-2</v>
      </c>
      <c r="HB218">
        <v>0.23</v>
      </c>
      <c r="HC218">
        <v>0.09</v>
      </c>
      <c r="HD218">
        <v>0.05</v>
      </c>
      <c r="HE218">
        <v>0.21</v>
      </c>
      <c r="HF218">
        <v>0.11</v>
      </c>
      <c r="HG218">
        <v>0.13</v>
      </c>
      <c r="HH218">
        <v>0.08</v>
      </c>
      <c r="HI218">
        <v>0.03</v>
      </c>
      <c r="HJ218">
        <v>0.03</v>
      </c>
      <c r="HK218">
        <v>0.02</v>
      </c>
      <c r="HL218">
        <v>7.0000000000000007E-2</v>
      </c>
      <c r="HM218">
        <v>0.14000000000000001</v>
      </c>
      <c r="HN218">
        <v>0.01</v>
      </c>
      <c r="HO218">
        <v>0.24</v>
      </c>
      <c r="HP218">
        <v>0.27</v>
      </c>
      <c r="HQ218">
        <v>0.28000000000000003</v>
      </c>
      <c r="HR218">
        <v>0.3</v>
      </c>
      <c r="HS218">
        <v>0.31</v>
      </c>
      <c r="HT218">
        <v>0.25</v>
      </c>
      <c r="HU218">
        <v>0.68</v>
      </c>
      <c r="HV218">
        <v>0.36</v>
      </c>
      <c r="HW218">
        <v>0.47</v>
      </c>
      <c r="HX218">
        <v>0.36</v>
      </c>
      <c r="HY218">
        <v>0.21</v>
      </c>
      <c r="HZ218">
        <v>0.65</v>
      </c>
      <c r="IA218">
        <v>0.01</v>
      </c>
      <c r="IB218">
        <v>0.16</v>
      </c>
      <c r="IC218">
        <v>0.13</v>
      </c>
      <c r="ID218">
        <v>0.1</v>
      </c>
      <c r="IE218">
        <v>0.11</v>
      </c>
      <c r="IF218">
        <v>2.1000000000000001E-2</v>
      </c>
      <c r="IG218">
        <v>0</v>
      </c>
      <c r="IH218">
        <v>0.11</v>
      </c>
      <c r="II218">
        <v>0.05</v>
      </c>
      <c r="IJ218">
        <v>0.12</v>
      </c>
      <c r="IK218">
        <v>0.16400000000000001</v>
      </c>
      <c r="IL218">
        <v>1.4E-2</v>
      </c>
      <c r="IM218">
        <v>0.04</v>
      </c>
      <c r="IN218">
        <v>0.05</v>
      </c>
      <c r="IO218">
        <v>0.05</v>
      </c>
      <c r="IP218">
        <v>0.05</v>
      </c>
      <c r="IQ218">
        <v>7.0000000000000007E-2</v>
      </c>
      <c r="IR218">
        <v>0.05</v>
      </c>
      <c r="IS218">
        <v>0</v>
      </c>
      <c r="IT218">
        <v>0.36</v>
      </c>
      <c r="IU218">
        <v>0.12</v>
      </c>
      <c r="IV218">
        <v>0.01</v>
      </c>
      <c r="IW218">
        <v>0.27</v>
      </c>
      <c r="IX218">
        <v>0.09</v>
      </c>
      <c r="IY218">
        <v>0.24</v>
      </c>
      <c r="IZ218">
        <v>0.34</v>
      </c>
      <c r="JA218">
        <v>0.08</v>
      </c>
      <c r="JB218">
        <v>0.32</v>
      </c>
      <c r="JC218">
        <v>0.32</v>
      </c>
      <c r="JD218">
        <v>0.12</v>
      </c>
      <c r="JE218">
        <v>0.26</v>
      </c>
      <c r="JF218">
        <v>0.25</v>
      </c>
      <c r="JG218">
        <v>0.14000000000000001</v>
      </c>
      <c r="JH218">
        <v>0.55000000000000004</v>
      </c>
      <c r="JI218">
        <v>0.24</v>
      </c>
      <c r="JJ218">
        <v>0.23</v>
      </c>
      <c r="JK218">
        <v>0.61</v>
      </c>
      <c r="JL218">
        <v>0.23</v>
      </c>
      <c r="JM218">
        <v>0.04</v>
      </c>
      <c r="JN218">
        <v>0.04</v>
      </c>
      <c r="JO218">
        <v>0.05</v>
      </c>
      <c r="JP218">
        <v>0.05</v>
      </c>
      <c r="JQ218">
        <v>0.04</v>
      </c>
      <c r="JR218">
        <v>3.48</v>
      </c>
      <c r="JS218">
        <v>2.2599999999999998</v>
      </c>
      <c r="JT218">
        <v>2.63</v>
      </c>
      <c r="JU218">
        <v>3.55</v>
      </c>
      <c r="JV218">
        <v>2.34</v>
      </c>
    </row>
    <row r="219" spans="1:282" x14ac:dyDescent="0.25">
      <c r="A219">
        <v>609799</v>
      </c>
      <c r="B219" t="s">
        <v>2397</v>
      </c>
      <c r="C219" t="s">
        <v>2396</v>
      </c>
      <c r="D219" t="s">
        <v>4342</v>
      </c>
      <c r="E219" t="s">
        <v>4343</v>
      </c>
      <c r="F219" t="s">
        <v>2398</v>
      </c>
      <c r="G219" t="s">
        <v>2399</v>
      </c>
      <c r="H219" t="s">
        <v>2400</v>
      </c>
      <c r="I219" t="s">
        <v>4344</v>
      </c>
      <c r="J219" t="s">
        <v>4345</v>
      </c>
      <c r="K219" t="s">
        <v>4346</v>
      </c>
      <c r="L219" t="s">
        <v>546</v>
      </c>
      <c r="M219" t="s">
        <v>3399</v>
      </c>
      <c r="N219" t="s">
        <v>3908</v>
      </c>
      <c r="O219" t="s">
        <v>524</v>
      </c>
      <c r="P219">
        <v>984</v>
      </c>
      <c r="Q219" t="s">
        <v>541</v>
      </c>
      <c r="R219" t="s">
        <v>613</v>
      </c>
      <c r="S219" t="s">
        <v>613</v>
      </c>
      <c r="T219">
        <v>35</v>
      </c>
      <c r="U219">
        <v>2270</v>
      </c>
      <c r="V219" t="s">
        <v>651</v>
      </c>
      <c r="W219">
        <v>285</v>
      </c>
      <c r="X219">
        <v>993</v>
      </c>
      <c r="Y219">
        <v>29</v>
      </c>
      <c r="Z219" s="5" t="s">
        <v>4347</v>
      </c>
      <c r="AA219" t="s">
        <v>524</v>
      </c>
      <c r="AB219" t="s">
        <v>564</v>
      </c>
      <c r="AC219" t="s">
        <v>555</v>
      </c>
      <c r="AD219" t="s">
        <v>555</v>
      </c>
      <c r="AE219">
        <v>50.5</v>
      </c>
      <c r="AF219">
        <v>26.1</v>
      </c>
      <c r="AG219">
        <v>36.9</v>
      </c>
      <c r="AH219">
        <v>2.9</v>
      </c>
      <c r="AI219" t="s">
        <v>3410</v>
      </c>
      <c r="AJ219">
        <v>195</v>
      </c>
      <c r="AK219">
        <v>113</v>
      </c>
      <c r="AL219">
        <v>5</v>
      </c>
      <c r="AM219">
        <v>24</v>
      </c>
      <c r="AN219">
        <v>33</v>
      </c>
      <c r="AO219">
        <v>1</v>
      </c>
      <c r="AP219">
        <v>1</v>
      </c>
      <c r="AQ219">
        <v>18</v>
      </c>
      <c r="AR219">
        <v>11</v>
      </c>
      <c r="AS219">
        <v>195</v>
      </c>
      <c r="AT219">
        <v>0.04</v>
      </c>
      <c r="AU219">
        <v>0.03</v>
      </c>
      <c r="AV219">
        <v>0.02</v>
      </c>
      <c r="AW219">
        <v>0.01</v>
      </c>
      <c r="AX219">
        <v>0.01</v>
      </c>
      <c r="AY219">
        <v>0.05</v>
      </c>
      <c r="AZ219">
        <v>0.08</v>
      </c>
      <c r="BA219">
        <v>8.6999999999999994E-2</v>
      </c>
      <c r="BB219">
        <v>0.03</v>
      </c>
      <c r="BC219">
        <v>0.01</v>
      </c>
      <c r="BD219">
        <v>0.08</v>
      </c>
      <c r="BE219">
        <v>0.16</v>
      </c>
      <c r="BF219">
        <v>0.36</v>
      </c>
      <c r="BG219">
        <v>0.28999999999999998</v>
      </c>
      <c r="BH219">
        <v>0.33</v>
      </c>
      <c r="BI219">
        <v>0.17</v>
      </c>
      <c r="BJ219">
        <v>0.44</v>
      </c>
      <c r="BK219">
        <v>0.35</v>
      </c>
      <c r="BL219">
        <v>0.01</v>
      </c>
      <c r="BM219">
        <v>0.01</v>
      </c>
      <c r="BN219">
        <v>0.01</v>
      </c>
      <c r="BO219">
        <v>0.01</v>
      </c>
      <c r="BP219">
        <v>0.01</v>
      </c>
      <c r="BQ219">
        <v>0.01</v>
      </c>
      <c r="BR219">
        <v>0.52</v>
      </c>
      <c r="BS219">
        <v>0.57999999999999996</v>
      </c>
      <c r="BT219">
        <v>0.61</v>
      </c>
      <c r="BU219">
        <v>0.8</v>
      </c>
      <c r="BV219">
        <v>0.47</v>
      </c>
      <c r="BW219">
        <v>0.43</v>
      </c>
      <c r="BX219">
        <v>3.37</v>
      </c>
      <c r="BY219">
        <v>3.44</v>
      </c>
      <c r="BZ219">
        <v>3.55</v>
      </c>
      <c r="CA219">
        <v>3.77</v>
      </c>
      <c r="CB219">
        <v>3.37</v>
      </c>
      <c r="CC219">
        <v>3.18</v>
      </c>
      <c r="CD219">
        <v>2.5999999999999999E-2</v>
      </c>
      <c r="CE219">
        <v>2.5999999999999999E-2</v>
      </c>
      <c r="CF219">
        <v>2.1000000000000001E-2</v>
      </c>
      <c r="CG219">
        <v>2.5999999999999999E-2</v>
      </c>
      <c r="CH219">
        <v>3.1E-2</v>
      </c>
      <c r="CI219">
        <v>0.06</v>
      </c>
      <c r="CJ219">
        <v>0.06</v>
      </c>
      <c r="CK219">
        <v>0.13</v>
      </c>
      <c r="CL219">
        <v>0.1</v>
      </c>
      <c r="CM219">
        <v>0.02</v>
      </c>
      <c r="CN219">
        <v>0.03</v>
      </c>
      <c r="CO219">
        <v>0.05</v>
      </c>
      <c r="CP219">
        <v>0.05</v>
      </c>
      <c r="CQ219">
        <v>0.05</v>
      </c>
      <c r="CR219">
        <v>7.0000000000000007E-2</v>
      </c>
      <c r="CS219">
        <v>0.15</v>
      </c>
      <c r="CT219">
        <v>0.18</v>
      </c>
      <c r="CU219">
        <v>0.14000000000000001</v>
      </c>
      <c r="CV219">
        <v>3.71</v>
      </c>
      <c r="CW219">
        <v>3.67</v>
      </c>
      <c r="CX219">
        <v>3.62</v>
      </c>
      <c r="CY219">
        <v>3.66</v>
      </c>
      <c r="CZ219">
        <v>3.65</v>
      </c>
      <c r="DA219">
        <v>3.45</v>
      </c>
      <c r="DB219">
        <v>3.25</v>
      </c>
      <c r="DC219">
        <v>3.01</v>
      </c>
      <c r="DD219">
        <v>3.16</v>
      </c>
      <c r="DE219">
        <v>0.17</v>
      </c>
      <c r="DF219">
        <v>0.19</v>
      </c>
      <c r="DG219">
        <v>0.22</v>
      </c>
      <c r="DH219">
        <v>0.16</v>
      </c>
      <c r="DI219">
        <v>0.17</v>
      </c>
      <c r="DJ219">
        <v>0.24</v>
      </c>
      <c r="DK219">
        <v>0.26</v>
      </c>
      <c r="DL219">
        <v>0.2</v>
      </c>
      <c r="DM219">
        <v>0.23</v>
      </c>
      <c r="DN219">
        <v>0</v>
      </c>
      <c r="DO219">
        <v>0</v>
      </c>
      <c r="DP219">
        <v>0</v>
      </c>
      <c r="DQ219">
        <v>0.01</v>
      </c>
      <c r="DR219">
        <v>0</v>
      </c>
      <c r="DS219">
        <v>0.02</v>
      </c>
      <c r="DT219">
        <v>0.01</v>
      </c>
      <c r="DU219">
        <v>0.02</v>
      </c>
      <c r="DV219">
        <v>0.03</v>
      </c>
      <c r="DW219">
        <v>0.78</v>
      </c>
      <c r="DX219">
        <v>0.75</v>
      </c>
      <c r="DY219">
        <v>0.71</v>
      </c>
      <c r="DZ219">
        <v>0.76</v>
      </c>
      <c r="EA219">
        <v>0.75</v>
      </c>
      <c r="EB219">
        <v>0.62</v>
      </c>
      <c r="EC219">
        <v>0.52</v>
      </c>
      <c r="ED219">
        <v>0.46</v>
      </c>
      <c r="EE219">
        <v>0.5</v>
      </c>
      <c r="EF219">
        <v>0.4</v>
      </c>
      <c r="EG219">
        <v>0.01</v>
      </c>
      <c r="EH219">
        <v>0.01</v>
      </c>
      <c r="EI219">
        <v>0.01</v>
      </c>
      <c r="EJ219">
        <v>0.01</v>
      </c>
      <c r="EK219">
        <v>0.02</v>
      </c>
      <c r="EL219">
        <v>7.0000000000000007E-2</v>
      </c>
      <c r="EM219">
        <v>0.02</v>
      </c>
      <c r="EN219">
        <v>0</v>
      </c>
      <c r="EO219">
        <v>0.49</v>
      </c>
      <c r="EP219">
        <v>0.01</v>
      </c>
      <c r="EQ219">
        <v>1.4999999999999999E-2</v>
      </c>
      <c r="ER219">
        <v>7.0000000000000007E-2</v>
      </c>
      <c r="ES219">
        <v>6.2E-2</v>
      </c>
      <c r="ET219">
        <v>7.0000000000000007E-2</v>
      </c>
      <c r="EU219">
        <v>0.19</v>
      </c>
      <c r="EV219">
        <v>0.04</v>
      </c>
      <c r="EW219">
        <v>0.01</v>
      </c>
      <c r="EX219">
        <v>5.0999999999999997E-2</v>
      </c>
      <c r="EY219">
        <v>0.34</v>
      </c>
      <c r="EZ219">
        <v>0.24</v>
      </c>
      <c r="FA219">
        <v>0.28999999999999998</v>
      </c>
      <c r="FB219">
        <v>0.24</v>
      </c>
      <c r="FC219">
        <v>0.39</v>
      </c>
      <c r="FD219">
        <v>0.32</v>
      </c>
      <c r="FE219">
        <v>0.36</v>
      </c>
      <c r="FF219">
        <v>0.4</v>
      </c>
      <c r="FG219">
        <v>0.04</v>
      </c>
      <c r="FH219">
        <v>0.64</v>
      </c>
      <c r="FI219">
        <v>0.72</v>
      </c>
      <c r="FJ219">
        <v>0.63</v>
      </c>
      <c r="FK219">
        <v>0.68</v>
      </c>
      <c r="FL219">
        <v>0.5</v>
      </c>
      <c r="FM219">
        <v>0.3</v>
      </c>
      <c r="FN219">
        <v>0.55000000000000004</v>
      </c>
      <c r="FO219">
        <v>0.56999999999999995</v>
      </c>
      <c r="FP219">
        <v>0.02</v>
      </c>
      <c r="FQ219">
        <v>0.01</v>
      </c>
      <c r="FR219">
        <v>0.02</v>
      </c>
      <c r="FS219">
        <v>0.01</v>
      </c>
      <c r="FT219">
        <v>0.01</v>
      </c>
      <c r="FU219">
        <v>0.02</v>
      </c>
      <c r="FV219">
        <v>0.11</v>
      </c>
      <c r="FW219">
        <v>0.03</v>
      </c>
      <c r="FX219">
        <v>0.03</v>
      </c>
      <c r="FY219">
        <v>1.73</v>
      </c>
      <c r="FZ219">
        <v>3.63</v>
      </c>
      <c r="GA219">
        <v>3.71</v>
      </c>
      <c r="GB219">
        <v>3.54</v>
      </c>
      <c r="GC219">
        <v>3.62</v>
      </c>
      <c r="GD219">
        <v>3.4</v>
      </c>
      <c r="GE219">
        <v>2.95</v>
      </c>
      <c r="GF219">
        <v>3.49</v>
      </c>
      <c r="GG219">
        <v>3.58</v>
      </c>
      <c r="GH219">
        <v>9.16</v>
      </c>
      <c r="GI219">
        <v>0.02</v>
      </c>
      <c r="GJ219">
        <v>0</v>
      </c>
      <c r="GK219">
        <v>0.01</v>
      </c>
      <c r="GL219">
        <v>0</v>
      </c>
      <c r="GM219">
        <v>0</v>
      </c>
      <c r="GN219">
        <v>0.04</v>
      </c>
      <c r="GO219">
        <v>0.04</v>
      </c>
      <c r="GP219">
        <v>0.06</v>
      </c>
      <c r="GQ219">
        <v>0.21</v>
      </c>
      <c r="GR219">
        <v>0.61</v>
      </c>
      <c r="GS219">
        <v>0.02</v>
      </c>
      <c r="GT219">
        <v>0.41</v>
      </c>
      <c r="GU219">
        <v>0.68</v>
      </c>
      <c r="GV219">
        <v>0.18</v>
      </c>
      <c r="GW219">
        <v>0.32</v>
      </c>
      <c r="GX219">
        <v>9.1999999999999998E-2</v>
      </c>
      <c r="GY219">
        <v>0.23</v>
      </c>
      <c r="GZ219">
        <v>0.13800000000000001</v>
      </c>
      <c r="HA219">
        <v>7.1999999999999995E-2</v>
      </c>
      <c r="HB219">
        <v>0.35</v>
      </c>
      <c r="HC219">
        <v>0.03</v>
      </c>
      <c r="HD219">
        <v>0.04</v>
      </c>
      <c r="HE219">
        <v>0.16</v>
      </c>
      <c r="HF219">
        <v>0.11</v>
      </c>
      <c r="HG219">
        <v>0.12</v>
      </c>
      <c r="HH219">
        <v>7.0000000000000007E-2</v>
      </c>
      <c r="HI219">
        <v>0.01</v>
      </c>
      <c r="HJ219">
        <v>0.01</v>
      </c>
      <c r="HK219">
        <v>0.09</v>
      </c>
      <c r="HL219">
        <v>0.13</v>
      </c>
      <c r="HM219">
        <v>0.17</v>
      </c>
      <c r="HN219">
        <v>0.02</v>
      </c>
      <c r="HO219">
        <v>0.43</v>
      </c>
      <c r="HP219">
        <v>0.36</v>
      </c>
      <c r="HQ219">
        <v>0.45</v>
      </c>
      <c r="HR219">
        <v>0.5</v>
      </c>
      <c r="HS219">
        <v>0.41</v>
      </c>
      <c r="HT219">
        <v>0.34</v>
      </c>
      <c r="HU219">
        <v>0.53</v>
      </c>
      <c r="HV219">
        <v>0.5</v>
      </c>
      <c r="HW219">
        <v>0.39</v>
      </c>
      <c r="HX219">
        <v>0.28000000000000003</v>
      </c>
      <c r="HY219">
        <v>0.15</v>
      </c>
      <c r="HZ219">
        <v>0.59</v>
      </c>
      <c r="IA219">
        <v>0.01</v>
      </c>
      <c r="IB219">
        <v>0.08</v>
      </c>
      <c r="IC219">
        <v>0.03</v>
      </c>
      <c r="ID219">
        <v>0.04</v>
      </c>
      <c r="IE219">
        <v>0.14000000000000001</v>
      </c>
      <c r="IF219">
        <v>5.0000000000000001E-3</v>
      </c>
      <c r="IG219">
        <v>0</v>
      </c>
      <c r="IH219">
        <v>0</v>
      </c>
      <c r="II219">
        <v>0</v>
      </c>
      <c r="IJ219">
        <v>0</v>
      </c>
      <c r="IK219">
        <v>9.1999999999999998E-2</v>
      </c>
      <c r="IL219">
        <v>0</v>
      </c>
      <c r="IM219">
        <v>0.04</v>
      </c>
      <c r="IN219">
        <v>0.05</v>
      </c>
      <c r="IO219">
        <v>0.04</v>
      </c>
      <c r="IP219">
        <v>0.05</v>
      </c>
      <c r="IQ219">
        <v>0.04</v>
      </c>
      <c r="IR219">
        <v>0.04</v>
      </c>
      <c r="IS219">
        <v>0.01</v>
      </c>
      <c r="IT219">
        <v>0.27</v>
      </c>
      <c r="IU219">
        <v>0.09</v>
      </c>
      <c r="IV219">
        <v>0</v>
      </c>
      <c r="IW219">
        <v>0.12</v>
      </c>
      <c r="IX219">
        <v>0.17</v>
      </c>
      <c r="IY219">
        <v>0.32</v>
      </c>
      <c r="IZ219">
        <v>0.36</v>
      </c>
      <c r="JA219">
        <v>0.11</v>
      </c>
      <c r="JB219">
        <v>0.39</v>
      </c>
      <c r="JC219">
        <v>0.46</v>
      </c>
      <c r="JD219">
        <v>0.2</v>
      </c>
      <c r="JE219">
        <v>0.32</v>
      </c>
      <c r="JF219">
        <v>0.24</v>
      </c>
      <c r="JG219">
        <v>0.26</v>
      </c>
      <c r="JH219">
        <v>0.34</v>
      </c>
      <c r="JI219">
        <v>0.18</v>
      </c>
      <c r="JJ219">
        <v>0.2</v>
      </c>
      <c r="JK219">
        <v>0.63</v>
      </c>
      <c r="JL219">
        <v>0.2</v>
      </c>
      <c r="JM219">
        <v>0.03</v>
      </c>
      <c r="JN219">
        <v>0.03</v>
      </c>
      <c r="JO219">
        <v>0.03</v>
      </c>
      <c r="JP219">
        <v>0.03</v>
      </c>
      <c r="JQ219">
        <v>0.03</v>
      </c>
      <c r="JR219">
        <v>3.15</v>
      </c>
      <c r="JS219">
        <v>2.2999999999999998</v>
      </c>
      <c r="JT219">
        <v>2.65</v>
      </c>
      <c r="JU219">
        <v>3.53</v>
      </c>
      <c r="JV219">
        <v>2.5499999999999998</v>
      </c>
    </row>
    <row r="220" spans="1:282" x14ac:dyDescent="0.25">
      <c r="A220">
        <v>609800</v>
      </c>
      <c r="B220" t="s">
        <v>27</v>
      </c>
      <c r="C220" t="s">
        <v>2401</v>
      </c>
      <c r="D220" t="s">
        <v>4348</v>
      </c>
      <c r="E220" t="s">
        <v>4349</v>
      </c>
      <c r="F220" t="s">
        <v>781</v>
      </c>
      <c r="G220" t="s">
        <v>782</v>
      </c>
      <c r="H220" t="s">
        <v>1105</v>
      </c>
      <c r="I220" t="s">
        <v>4350</v>
      </c>
      <c r="J220" t="s">
        <v>4351</v>
      </c>
      <c r="K220" t="s">
        <v>4352</v>
      </c>
      <c r="L220" t="s">
        <v>546</v>
      </c>
      <c r="M220" t="s">
        <v>3399</v>
      </c>
      <c r="N220" t="s">
        <v>3908</v>
      </c>
      <c r="O220" t="s">
        <v>524</v>
      </c>
      <c r="P220">
        <v>465</v>
      </c>
      <c r="Q220" t="s">
        <v>566</v>
      </c>
      <c r="R220" t="s">
        <v>565</v>
      </c>
      <c r="S220" t="s">
        <v>565</v>
      </c>
      <c r="T220">
        <v>48</v>
      </c>
      <c r="U220">
        <v>2280</v>
      </c>
      <c r="V220" t="s">
        <v>651</v>
      </c>
      <c r="W220">
        <v>21</v>
      </c>
      <c r="X220">
        <v>467</v>
      </c>
      <c r="Y220">
        <v>4</v>
      </c>
      <c r="Z220" s="5" t="s">
        <v>3800</v>
      </c>
      <c r="AA220" t="s">
        <v>524</v>
      </c>
      <c r="AB220" t="s">
        <v>555</v>
      </c>
      <c r="AC220" t="s">
        <v>533</v>
      </c>
      <c r="AD220" t="s">
        <v>533</v>
      </c>
      <c r="AE220">
        <v>39.6</v>
      </c>
      <c r="AF220">
        <v>64.099999999999994</v>
      </c>
      <c r="AG220">
        <v>63.5</v>
      </c>
      <c r="AH220">
        <v>0.4</v>
      </c>
      <c r="AI220" t="s">
        <v>3410</v>
      </c>
      <c r="AJ220">
        <v>13</v>
      </c>
      <c r="AK220">
        <v>1</v>
      </c>
      <c r="AL220">
        <v>12</v>
      </c>
      <c r="AS220">
        <v>13</v>
      </c>
      <c r="AT220">
        <v>0.08</v>
      </c>
      <c r="AU220">
        <v>0.08</v>
      </c>
      <c r="AV220">
        <v>0</v>
      </c>
      <c r="AW220">
        <v>0</v>
      </c>
      <c r="AX220">
        <v>0.08</v>
      </c>
      <c r="AY220">
        <v>0.08</v>
      </c>
      <c r="AZ220">
        <v>0.15</v>
      </c>
      <c r="BA220">
        <v>7.6999999999999999E-2</v>
      </c>
      <c r="BB220">
        <v>0</v>
      </c>
      <c r="BC220">
        <v>0.23</v>
      </c>
      <c r="BD220">
        <v>0.15</v>
      </c>
      <c r="BE220">
        <v>0.38</v>
      </c>
      <c r="BF220">
        <v>0.15</v>
      </c>
      <c r="BG220">
        <v>0.15</v>
      </c>
      <c r="BH220">
        <v>0.23</v>
      </c>
      <c r="BI220">
        <v>0.15</v>
      </c>
      <c r="BJ220">
        <v>0.38</v>
      </c>
      <c r="BK220">
        <v>0.08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0.62</v>
      </c>
      <c r="BS220">
        <v>0.69</v>
      </c>
      <c r="BT220">
        <v>0.77</v>
      </c>
      <c r="BU220">
        <v>0.62</v>
      </c>
      <c r="BV220">
        <v>0.38</v>
      </c>
      <c r="BW220">
        <v>0.46</v>
      </c>
      <c r="BX220">
        <v>3.31</v>
      </c>
      <c r="BY220">
        <v>3.46</v>
      </c>
      <c r="BZ220">
        <v>3.77</v>
      </c>
      <c r="CA220">
        <v>3.38</v>
      </c>
      <c r="CB220">
        <v>3.08</v>
      </c>
      <c r="CC220">
        <v>2.92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0.08</v>
      </c>
      <c r="CK220">
        <v>0.08</v>
      </c>
      <c r="CL220">
        <v>0</v>
      </c>
      <c r="CM220">
        <v>0</v>
      </c>
      <c r="CN220">
        <v>0.08</v>
      </c>
      <c r="CO220">
        <v>0.08</v>
      </c>
      <c r="CP220">
        <v>0</v>
      </c>
      <c r="CQ220">
        <v>0.08</v>
      </c>
      <c r="CR220">
        <v>0.08</v>
      </c>
      <c r="CS220">
        <v>0</v>
      </c>
      <c r="CT220">
        <v>0.08</v>
      </c>
      <c r="CU220">
        <v>0.15</v>
      </c>
      <c r="CV220">
        <v>3.92</v>
      </c>
      <c r="CW220">
        <v>3.85</v>
      </c>
      <c r="CX220">
        <v>3.77</v>
      </c>
      <c r="CY220">
        <v>3.92</v>
      </c>
      <c r="CZ220">
        <v>3.83</v>
      </c>
      <c r="DA220">
        <v>3.54</v>
      </c>
      <c r="DB220">
        <v>3.54</v>
      </c>
      <c r="DC220">
        <v>3.46</v>
      </c>
      <c r="DD220">
        <v>3.62</v>
      </c>
      <c r="DE220">
        <v>0.08</v>
      </c>
      <c r="DF220">
        <v>0</v>
      </c>
      <c r="DG220">
        <v>0.08</v>
      </c>
      <c r="DH220">
        <v>0.08</v>
      </c>
      <c r="DI220">
        <v>0</v>
      </c>
      <c r="DJ220">
        <v>0.31</v>
      </c>
      <c r="DK220">
        <v>0.23</v>
      </c>
      <c r="DL220">
        <v>0.15</v>
      </c>
      <c r="DM220">
        <v>0.08</v>
      </c>
      <c r="DN220">
        <v>0</v>
      </c>
      <c r="DO220">
        <v>0</v>
      </c>
      <c r="DP220">
        <v>0</v>
      </c>
      <c r="DQ220">
        <v>0</v>
      </c>
      <c r="DR220">
        <v>0.08</v>
      </c>
      <c r="DS220">
        <v>0</v>
      </c>
      <c r="DT220">
        <v>0</v>
      </c>
      <c r="DU220">
        <v>0</v>
      </c>
      <c r="DV220">
        <v>0</v>
      </c>
      <c r="DW220">
        <v>0.92</v>
      </c>
      <c r="DX220">
        <v>0.92</v>
      </c>
      <c r="DY220">
        <v>0.85</v>
      </c>
      <c r="DZ220">
        <v>0.92</v>
      </c>
      <c r="EA220">
        <v>0.85</v>
      </c>
      <c r="EB220">
        <v>0.62</v>
      </c>
      <c r="EC220">
        <v>0.69</v>
      </c>
      <c r="ED220">
        <v>0.69</v>
      </c>
      <c r="EE220">
        <v>0.77</v>
      </c>
      <c r="EF220">
        <v>0.46</v>
      </c>
      <c r="EG220">
        <v>0.08</v>
      </c>
      <c r="EH220">
        <v>0.08</v>
      </c>
      <c r="EI220">
        <v>0.08</v>
      </c>
      <c r="EJ220">
        <v>0.08</v>
      </c>
      <c r="EK220">
        <v>0.08</v>
      </c>
      <c r="EL220">
        <v>0.08</v>
      </c>
      <c r="EM220">
        <v>0</v>
      </c>
      <c r="EN220">
        <v>0</v>
      </c>
      <c r="EO220">
        <v>0.31</v>
      </c>
      <c r="EP220">
        <v>0.08</v>
      </c>
      <c r="EQ220">
        <v>0</v>
      </c>
      <c r="ER220">
        <v>0</v>
      </c>
      <c r="ES220">
        <v>0</v>
      </c>
      <c r="ET220">
        <v>0.08</v>
      </c>
      <c r="EU220">
        <v>0.15</v>
      </c>
      <c r="EV220">
        <v>0</v>
      </c>
      <c r="EW220">
        <v>0</v>
      </c>
      <c r="EX220">
        <v>7.6999999999999999E-2</v>
      </c>
      <c r="EY220">
        <v>0.23</v>
      </c>
      <c r="EZ220">
        <v>0.23</v>
      </c>
      <c r="FA220">
        <v>0.15</v>
      </c>
      <c r="FB220">
        <v>0.23</v>
      </c>
      <c r="FC220">
        <v>0.15</v>
      </c>
      <c r="FD220">
        <v>0.31</v>
      </c>
      <c r="FE220">
        <v>0.31</v>
      </c>
      <c r="FF220">
        <v>0.46</v>
      </c>
      <c r="FG220">
        <v>0</v>
      </c>
      <c r="FH220">
        <v>0.46</v>
      </c>
      <c r="FI220">
        <v>0.46</v>
      </c>
      <c r="FJ220">
        <v>0.62</v>
      </c>
      <c r="FK220">
        <v>0.54</v>
      </c>
      <c r="FL220">
        <v>0.54</v>
      </c>
      <c r="FM220">
        <v>0.15</v>
      </c>
      <c r="FN220">
        <v>0.54</v>
      </c>
      <c r="FO220">
        <v>0.38</v>
      </c>
      <c r="FP220">
        <v>0.15</v>
      </c>
      <c r="FQ220">
        <v>0.15</v>
      </c>
      <c r="FR220">
        <v>0.23</v>
      </c>
      <c r="FS220">
        <v>0.15</v>
      </c>
      <c r="FT220">
        <v>0.15</v>
      </c>
      <c r="FU220">
        <v>0.15</v>
      </c>
      <c r="FV220">
        <v>0.31</v>
      </c>
      <c r="FW220">
        <v>0.15</v>
      </c>
      <c r="FX220">
        <v>0.15</v>
      </c>
      <c r="FY220">
        <v>1.55</v>
      </c>
      <c r="FZ220">
        <v>3.27</v>
      </c>
      <c r="GA220">
        <v>3.4</v>
      </c>
      <c r="GB220">
        <v>3.55</v>
      </c>
      <c r="GC220">
        <v>3.45</v>
      </c>
      <c r="GD220">
        <v>3.36</v>
      </c>
      <c r="GE220">
        <v>2.78</v>
      </c>
      <c r="GF220">
        <v>3.64</v>
      </c>
      <c r="GG220">
        <v>3.45</v>
      </c>
      <c r="GH220">
        <v>7.36</v>
      </c>
      <c r="GI220">
        <v>0</v>
      </c>
      <c r="GJ220">
        <v>7.6999999999999999E-2</v>
      </c>
      <c r="GK220">
        <v>0</v>
      </c>
      <c r="GL220">
        <v>0</v>
      </c>
      <c r="GM220">
        <v>0.15</v>
      </c>
      <c r="GN220">
        <v>0.08</v>
      </c>
      <c r="GO220">
        <v>0</v>
      </c>
      <c r="GP220">
        <v>0.23</v>
      </c>
      <c r="GQ220">
        <v>0.08</v>
      </c>
      <c r="GR220">
        <v>0.23</v>
      </c>
      <c r="GS220">
        <v>0.15</v>
      </c>
      <c r="GT220">
        <v>0.46</v>
      </c>
      <c r="GU220">
        <v>0.46</v>
      </c>
      <c r="GV220">
        <v>0.15</v>
      </c>
      <c r="GW220">
        <v>0.23</v>
      </c>
      <c r="GX220">
        <v>0.23100000000000001</v>
      </c>
      <c r="GY220">
        <v>0.23</v>
      </c>
      <c r="GZ220">
        <v>7.6999999999999999E-2</v>
      </c>
      <c r="HA220">
        <v>7.6999999999999999E-2</v>
      </c>
      <c r="HB220">
        <v>0.31</v>
      </c>
      <c r="HC220">
        <v>0.08</v>
      </c>
      <c r="HD220">
        <v>0.08</v>
      </c>
      <c r="HE220">
        <v>0.15</v>
      </c>
      <c r="HF220">
        <v>0.15</v>
      </c>
      <c r="HG220">
        <v>0.15</v>
      </c>
      <c r="HH220">
        <v>0.15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0.31</v>
      </c>
      <c r="HP220">
        <v>0.38</v>
      </c>
      <c r="HQ220">
        <v>0.38</v>
      </c>
      <c r="HR220">
        <v>0.31</v>
      </c>
      <c r="HS220">
        <v>0.38</v>
      </c>
      <c r="HT220">
        <v>0.15</v>
      </c>
      <c r="HU220">
        <v>0.54</v>
      </c>
      <c r="HV220">
        <v>0.23</v>
      </c>
      <c r="HW220">
        <v>0.46</v>
      </c>
      <c r="HX220">
        <v>0.54</v>
      </c>
      <c r="HY220">
        <v>0.31</v>
      </c>
      <c r="HZ220">
        <v>0.54</v>
      </c>
      <c r="IA220">
        <v>0</v>
      </c>
      <c r="IB220">
        <v>0.15</v>
      </c>
      <c r="IC220">
        <v>0</v>
      </c>
      <c r="ID220">
        <v>0</v>
      </c>
      <c r="IE220">
        <v>0.15</v>
      </c>
      <c r="IF220">
        <v>7.6999999999999999E-2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0.15</v>
      </c>
      <c r="IN220">
        <v>0.23</v>
      </c>
      <c r="IO220">
        <v>0.15</v>
      </c>
      <c r="IP220">
        <v>0.15</v>
      </c>
      <c r="IQ220">
        <v>0.15</v>
      </c>
      <c r="IR220">
        <v>0.23</v>
      </c>
      <c r="IS220">
        <v>0</v>
      </c>
      <c r="IT220">
        <v>0.23</v>
      </c>
      <c r="IU220">
        <v>0.38</v>
      </c>
      <c r="IV220">
        <v>0</v>
      </c>
      <c r="IW220">
        <v>0.08</v>
      </c>
      <c r="IX220">
        <v>0.08</v>
      </c>
      <c r="IY220">
        <v>0.54</v>
      </c>
      <c r="IZ220">
        <v>0.23</v>
      </c>
      <c r="JA220">
        <v>0</v>
      </c>
      <c r="JB220">
        <v>0.54</v>
      </c>
      <c r="JC220">
        <v>0.23</v>
      </c>
      <c r="JD220">
        <v>0.08</v>
      </c>
      <c r="JE220">
        <v>0.23</v>
      </c>
      <c r="JF220">
        <v>0.15</v>
      </c>
      <c r="JG220">
        <v>0.23</v>
      </c>
      <c r="JH220">
        <v>0.54</v>
      </c>
      <c r="JI220">
        <v>0</v>
      </c>
      <c r="JJ220">
        <v>0</v>
      </c>
      <c r="JK220">
        <v>0.69</v>
      </c>
      <c r="JL220">
        <v>0</v>
      </c>
      <c r="JM220">
        <v>0.15</v>
      </c>
      <c r="JN220">
        <v>0.15</v>
      </c>
      <c r="JO220">
        <v>0.15</v>
      </c>
      <c r="JP220">
        <v>0.15</v>
      </c>
      <c r="JQ220">
        <v>0.15</v>
      </c>
      <c r="JR220">
        <v>3.55</v>
      </c>
      <c r="JS220">
        <v>1.82</v>
      </c>
      <c r="JT220">
        <v>1.82</v>
      </c>
      <c r="JU220">
        <v>3.82</v>
      </c>
      <c r="JV220">
        <v>2.1800000000000002</v>
      </c>
    </row>
    <row r="221" spans="1:282" x14ac:dyDescent="0.25">
      <c r="A221">
        <v>609803</v>
      </c>
      <c r="B221" t="s">
        <v>29</v>
      </c>
      <c r="C221" t="s">
        <v>2402</v>
      </c>
      <c r="D221" t="s">
        <v>4353</v>
      </c>
      <c r="E221" t="s">
        <v>4354</v>
      </c>
      <c r="F221" t="s">
        <v>783</v>
      </c>
      <c r="G221" t="s">
        <v>784</v>
      </c>
      <c r="H221" t="s">
        <v>785</v>
      </c>
      <c r="I221" t="s">
        <v>4355</v>
      </c>
      <c r="J221" t="s">
        <v>4356</v>
      </c>
      <c r="K221" t="s">
        <v>4357</v>
      </c>
      <c r="L221" t="s">
        <v>546</v>
      </c>
      <c r="M221" t="s">
        <v>3399</v>
      </c>
      <c r="N221" t="s">
        <v>3908</v>
      </c>
      <c r="O221" t="s">
        <v>524</v>
      </c>
      <c r="P221">
        <v>944</v>
      </c>
      <c r="Q221" t="s">
        <v>541</v>
      </c>
      <c r="R221" t="s">
        <v>613</v>
      </c>
      <c r="S221" t="s">
        <v>613</v>
      </c>
      <c r="T221">
        <v>33</v>
      </c>
      <c r="U221">
        <v>2300</v>
      </c>
      <c r="V221" t="s">
        <v>651</v>
      </c>
      <c r="W221">
        <v>170</v>
      </c>
      <c r="X221">
        <v>947</v>
      </c>
      <c r="Y221">
        <v>18</v>
      </c>
      <c r="Z221" s="5" t="s">
        <v>3444</v>
      </c>
      <c r="AA221" t="s">
        <v>524</v>
      </c>
      <c r="AB221" t="s">
        <v>555</v>
      </c>
      <c r="AC221" t="s">
        <v>555</v>
      </c>
      <c r="AD221" t="s">
        <v>555</v>
      </c>
      <c r="AE221">
        <v>26.9</v>
      </c>
      <c r="AF221">
        <v>23.9</v>
      </c>
      <c r="AG221">
        <v>28.3</v>
      </c>
      <c r="AH221">
        <v>1.8</v>
      </c>
      <c r="AI221" t="s">
        <v>3410</v>
      </c>
      <c r="AJ221">
        <v>104</v>
      </c>
      <c r="AK221">
        <v>60</v>
      </c>
      <c r="AL221">
        <v>5</v>
      </c>
      <c r="AM221">
        <v>4</v>
      </c>
      <c r="AN221">
        <v>22</v>
      </c>
      <c r="AO221">
        <v>1</v>
      </c>
      <c r="AQ221">
        <v>10</v>
      </c>
      <c r="AR221">
        <v>5</v>
      </c>
      <c r="AS221">
        <v>104</v>
      </c>
      <c r="AT221">
        <v>0.08</v>
      </c>
      <c r="AU221">
        <v>0.11</v>
      </c>
      <c r="AV221">
        <v>0</v>
      </c>
      <c r="AW221">
        <v>0.02</v>
      </c>
      <c r="AX221">
        <v>0.06</v>
      </c>
      <c r="AY221">
        <v>0.14000000000000001</v>
      </c>
      <c r="AZ221">
        <v>0.16</v>
      </c>
      <c r="BA221">
        <v>0.14399999999999999</v>
      </c>
      <c r="BB221">
        <v>0.01</v>
      </c>
      <c r="BC221">
        <v>7.0000000000000007E-2</v>
      </c>
      <c r="BD221">
        <v>0.16</v>
      </c>
      <c r="BE221">
        <v>0.22</v>
      </c>
      <c r="BF221">
        <v>0.38</v>
      </c>
      <c r="BG221">
        <v>0.37</v>
      </c>
      <c r="BH221">
        <v>0.32</v>
      </c>
      <c r="BI221">
        <v>0.25</v>
      </c>
      <c r="BJ221">
        <v>0.38</v>
      </c>
      <c r="BK221">
        <v>0.34</v>
      </c>
      <c r="BL221">
        <v>0</v>
      </c>
      <c r="BM221">
        <v>0.01</v>
      </c>
      <c r="BN221">
        <v>0.01</v>
      </c>
      <c r="BO221">
        <v>0.02</v>
      </c>
      <c r="BP221">
        <v>0</v>
      </c>
      <c r="BQ221">
        <v>0</v>
      </c>
      <c r="BR221">
        <v>0.38</v>
      </c>
      <c r="BS221">
        <v>0.38</v>
      </c>
      <c r="BT221">
        <v>0.66</v>
      </c>
      <c r="BU221">
        <v>0.64</v>
      </c>
      <c r="BV221">
        <v>0.4</v>
      </c>
      <c r="BW221">
        <v>0.3</v>
      </c>
      <c r="BX221">
        <v>3.06</v>
      </c>
      <c r="BY221">
        <v>3.02</v>
      </c>
      <c r="BZ221">
        <v>3.66</v>
      </c>
      <c r="CA221">
        <v>3.55</v>
      </c>
      <c r="CB221">
        <v>3.13</v>
      </c>
      <c r="CC221">
        <v>2.79</v>
      </c>
      <c r="CD221">
        <v>1.9E-2</v>
      </c>
      <c r="CE221">
        <v>0.01</v>
      </c>
      <c r="CF221">
        <v>0.01</v>
      </c>
      <c r="CG221">
        <v>2.9000000000000001E-2</v>
      </c>
      <c r="CH221">
        <v>0.01</v>
      </c>
      <c r="CI221">
        <v>0.01</v>
      </c>
      <c r="CJ221">
        <v>0.05</v>
      </c>
      <c r="CK221">
        <v>0.13</v>
      </c>
      <c r="CL221">
        <v>0.08</v>
      </c>
      <c r="CM221">
        <v>0.03</v>
      </c>
      <c r="CN221">
        <v>0.03</v>
      </c>
      <c r="CO221">
        <v>0.02</v>
      </c>
      <c r="CP221">
        <v>0.03</v>
      </c>
      <c r="CQ221">
        <v>7.0000000000000007E-2</v>
      </c>
      <c r="CR221">
        <v>0.1</v>
      </c>
      <c r="CS221">
        <v>0.14000000000000001</v>
      </c>
      <c r="CT221">
        <v>0.21</v>
      </c>
      <c r="CU221">
        <v>0.18</v>
      </c>
      <c r="CV221">
        <v>3.71</v>
      </c>
      <c r="CW221">
        <v>3.65</v>
      </c>
      <c r="CX221">
        <v>3.63</v>
      </c>
      <c r="CY221">
        <v>3.63</v>
      </c>
      <c r="CZ221">
        <v>3.62</v>
      </c>
      <c r="DA221">
        <v>3.51</v>
      </c>
      <c r="DB221">
        <v>3.3</v>
      </c>
      <c r="DC221">
        <v>2.94</v>
      </c>
      <c r="DD221">
        <v>3.12</v>
      </c>
      <c r="DE221">
        <v>0.17</v>
      </c>
      <c r="DF221">
        <v>0.26</v>
      </c>
      <c r="DG221">
        <v>0.31</v>
      </c>
      <c r="DH221">
        <v>0.22</v>
      </c>
      <c r="DI221">
        <v>0.22</v>
      </c>
      <c r="DJ221">
        <v>0.25</v>
      </c>
      <c r="DK221">
        <v>0.26</v>
      </c>
      <c r="DL221">
        <v>0.26</v>
      </c>
      <c r="DM221">
        <v>0.28999999999999998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0.03</v>
      </c>
      <c r="DT221">
        <v>0.01</v>
      </c>
      <c r="DU221">
        <v>0</v>
      </c>
      <c r="DV221">
        <v>0</v>
      </c>
      <c r="DW221">
        <v>0.78</v>
      </c>
      <c r="DX221">
        <v>0.7</v>
      </c>
      <c r="DY221">
        <v>0.66</v>
      </c>
      <c r="DZ221">
        <v>0.72</v>
      </c>
      <c r="EA221">
        <v>0.7</v>
      </c>
      <c r="EB221">
        <v>0.62</v>
      </c>
      <c r="EC221">
        <v>0.54</v>
      </c>
      <c r="ED221">
        <v>0.4</v>
      </c>
      <c r="EE221">
        <v>0.45</v>
      </c>
      <c r="EF221">
        <v>0.37</v>
      </c>
      <c r="EG221">
        <v>0</v>
      </c>
      <c r="EH221">
        <v>0.01</v>
      </c>
      <c r="EI221">
        <v>0.04</v>
      </c>
      <c r="EJ221">
        <v>0.04</v>
      </c>
      <c r="EK221">
        <v>0.04</v>
      </c>
      <c r="EL221">
        <v>0.13</v>
      </c>
      <c r="EM221">
        <v>0.02</v>
      </c>
      <c r="EN221">
        <v>0.02</v>
      </c>
      <c r="EO221">
        <v>0.53</v>
      </c>
      <c r="EP221">
        <v>0.02</v>
      </c>
      <c r="EQ221">
        <v>8.6999999999999994E-2</v>
      </c>
      <c r="ER221">
        <v>0.1</v>
      </c>
      <c r="ES221">
        <v>7.6999999999999999E-2</v>
      </c>
      <c r="ET221">
        <v>0.18</v>
      </c>
      <c r="EU221">
        <v>0.21</v>
      </c>
      <c r="EV221">
        <v>0.05</v>
      </c>
      <c r="EW221">
        <v>0.02</v>
      </c>
      <c r="EX221">
        <v>3.7999999999999999E-2</v>
      </c>
      <c r="EY221">
        <v>0.36</v>
      </c>
      <c r="EZ221">
        <v>0.27</v>
      </c>
      <c r="FA221">
        <v>0.34</v>
      </c>
      <c r="FB221">
        <v>0.28999999999999998</v>
      </c>
      <c r="FC221">
        <v>0.31</v>
      </c>
      <c r="FD221">
        <v>0.38</v>
      </c>
      <c r="FE221">
        <v>0.54</v>
      </c>
      <c r="FF221">
        <v>0.43</v>
      </c>
      <c r="FG221">
        <v>0.06</v>
      </c>
      <c r="FH221">
        <v>0.6</v>
      </c>
      <c r="FI221">
        <v>0.6</v>
      </c>
      <c r="FJ221">
        <v>0.51</v>
      </c>
      <c r="FK221">
        <v>0.59</v>
      </c>
      <c r="FL221">
        <v>0.45</v>
      </c>
      <c r="FM221">
        <v>0.19</v>
      </c>
      <c r="FN221">
        <v>0.38</v>
      </c>
      <c r="FO221">
        <v>0.51</v>
      </c>
      <c r="FP221">
        <v>0.01</v>
      </c>
      <c r="FQ221">
        <v>0.03</v>
      </c>
      <c r="FR221">
        <v>0.04</v>
      </c>
      <c r="FS221">
        <v>0.02</v>
      </c>
      <c r="FT221">
        <v>0.01</v>
      </c>
      <c r="FU221">
        <v>0.02</v>
      </c>
      <c r="FV221">
        <v>0.09</v>
      </c>
      <c r="FW221">
        <v>0.01</v>
      </c>
      <c r="FX221">
        <v>0.02</v>
      </c>
      <c r="FY221">
        <v>1.79</v>
      </c>
      <c r="FZ221">
        <v>3.59</v>
      </c>
      <c r="GA221">
        <v>3.51</v>
      </c>
      <c r="GB221">
        <v>3.34</v>
      </c>
      <c r="GC221">
        <v>3.44</v>
      </c>
      <c r="GD221">
        <v>3.2</v>
      </c>
      <c r="GE221">
        <v>2.68</v>
      </c>
      <c r="GF221">
        <v>3.3</v>
      </c>
      <c r="GG221">
        <v>3.46</v>
      </c>
      <c r="GH221">
        <v>8.1999999999999993</v>
      </c>
      <c r="GI221">
        <v>0.05</v>
      </c>
      <c r="GJ221">
        <v>1.9E-2</v>
      </c>
      <c r="GK221">
        <v>3.7999999999999999E-2</v>
      </c>
      <c r="GL221">
        <v>0.01</v>
      </c>
      <c r="GM221">
        <v>0.02</v>
      </c>
      <c r="GN221">
        <v>0.02</v>
      </c>
      <c r="GO221">
        <v>0.06</v>
      </c>
      <c r="GP221">
        <v>0.13</v>
      </c>
      <c r="GQ221">
        <v>0.27</v>
      </c>
      <c r="GR221">
        <v>0.38</v>
      </c>
      <c r="GS221">
        <v>0.01</v>
      </c>
      <c r="GT221">
        <v>0.37</v>
      </c>
      <c r="GU221">
        <v>0.8</v>
      </c>
      <c r="GV221">
        <v>0.18</v>
      </c>
      <c r="GW221">
        <v>0.36</v>
      </c>
      <c r="GX221">
        <v>0.125</v>
      </c>
      <c r="GY221">
        <v>0.25</v>
      </c>
      <c r="GZ221">
        <v>0.21199999999999999</v>
      </c>
      <c r="HA221">
        <v>1.9E-2</v>
      </c>
      <c r="HB221">
        <v>0.45</v>
      </c>
      <c r="HC221">
        <v>0.04</v>
      </c>
      <c r="HD221">
        <v>0</v>
      </c>
      <c r="HE221">
        <v>0.11</v>
      </c>
      <c r="HF221">
        <v>0.03</v>
      </c>
      <c r="HG221">
        <v>0.06</v>
      </c>
      <c r="HH221">
        <v>0.01</v>
      </c>
      <c r="HI221">
        <v>0.01</v>
      </c>
      <c r="HJ221">
        <v>0.03</v>
      </c>
      <c r="HK221">
        <v>0.03</v>
      </c>
      <c r="HL221">
        <v>0.09</v>
      </c>
      <c r="HM221">
        <v>0.15</v>
      </c>
      <c r="HN221">
        <v>0</v>
      </c>
      <c r="HO221">
        <v>0.57999999999999996</v>
      </c>
      <c r="HP221">
        <v>0.36</v>
      </c>
      <c r="HQ221">
        <v>0.56000000000000005</v>
      </c>
      <c r="HR221">
        <v>0.56999999999999995</v>
      </c>
      <c r="HS221">
        <v>0.4</v>
      </c>
      <c r="HT221">
        <v>0.38</v>
      </c>
      <c r="HU221">
        <v>0.39</v>
      </c>
      <c r="HV221">
        <v>0.27</v>
      </c>
      <c r="HW221">
        <v>0.2</v>
      </c>
      <c r="HX221">
        <v>0.18</v>
      </c>
      <c r="HY221">
        <v>0.25</v>
      </c>
      <c r="HZ221">
        <v>0.6</v>
      </c>
      <c r="IA221">
        <v>0</v>
      </c>
      <c r="IB221">
        <v>0.3</v>
      </c>
      <c r="IC221">
        <v>0.2</v>
      </c>
      <c r="ID221">
        <v>0.13</v>
      </c>
      <c r="IE221">
        <v>0.11</v>
      </c>
      <c r="IF221">
        <v>0</v>
      </c>
      <c r="IG221">
        <v>0</v>
      </c>
      <c r="IH221">
        <v>0.04</v>
      </c>
      <c r="II221">
        <v>0</v>
      </c>
      <c r="IJ221">
        <v>0.02</v>
      </c>
      <c r="IK221">
        <v>7.6999999999999999E-2</v>
      </c>
      <c r="IL221">
        <v>0.01</v>
      </c>
      <c r="IM221">
        <v>0.02</v>
      </c>
      <c r="IN221">
        <v>0.01</v>
      </c>
      <c r="IO221">
        <v>0.01</v>
      </c>
      <c r="IP221">
        <v>0.02</v>
      </c>
      <c r="IQ221">
        <v>0.01</v>
      </c>
      <c r="IR221">
        <v>0.01</v>
      </c>
      <c r="IS221">
        <v>0.01</v>
      </c>
      <c r="IT221">
        <v>0.15</v>
      </c>
      <c r="IU221">
        <v>0.05</v>
      </c>
      <c r="IV221">
        <v>0.01</v>
      </c>
      <c r="IW221">
        <v>0.13</v>
      </c>
      <c r="IX221">
        <v>0.21</v>
      </c>
      <c r="IY221">
        <v>0.39</v>
      </c>
      <c r="IZ221">
        <v>0.31</v>
      </c>
      <c r="JA221">
        <v>0.1</v>
      </c>
      <c r="JB221">
        <v>0.36</v>
      </c>
      <c r="JC221">
        <v>0.44</v>
      </c>
      <c r="JD221">
        <v>0.26</v>
      </c>
      <c r="JE221">
        <v>0.36</v>
      </c>
      <c r="JF221">
        <v>0.23</v>
      </c>
      <c r="JG221">
        <v>0.28000000000000003</v>
      </c>
      <c r="JH221">
        <v>0.33</v>
      </c>
      <c r="JI221">
        <v>0.18</v>
      </c>
      <c r="JJ221">
        <v>0.28000000000000003</v>
      </c>
      <c r="JK221">
        <v>0.65</v>
      </c>
      <c r="JL221">
        <v>0.23</v>
      </c>
      <c r="JM221">
        <v>0.01</v>
      </c>
      <c r="JN221">
        <v>0.01</v>
      </c>
      <c r="JO221">
        <v>0.01</v>
      </c>
      <c r="JP221">
        <v>0.01</v>
      </c>
      <c r="JQ221">
        <v>0.01</v>
      </c>
      <c r="JR221">
        <v>3.1</v>
      </c>
      <c r="JS221">
        <v>2.48</v>
      </c>
      <c r="JT221">
        <v>2.87</v>
      </c>
      <c r="JU221">
        <v>3.54</v>
      </c>
      <c r="JV221">
        <v>2.62</v>
      </c>
    </row>
    <row r="222" spans="1:282" x14ac:dyDescent="0.25">
      <c r="A222">
        <v>609804</v>
      </c>
      <c r="B222" t="s">
        <v>2404</v>
      </c>
      <c r="C222" t="s">
        <v>2403</v>
      </c>
      <c r="D222" t="s">
        <v>4358</v>
      </c>
      <c r="E222" t="s">
        <v>4359</v>
      </c>
      <c r="F222" t="s">
        <v>2405</v>
      </c>
      <c r="G222" t="s">
        <v>2406</v>
      </c>
      <c r="H222" t="s">
        <v>4360</v>
      </c>
      <c r="I222" t="s">
        <v>4361</v>
      </c>
      <c r="J222" t="s">
        <v>4362</v>
      </c>
      <c r="K222" t="s">
        <v>4363</v>
      </c>
      <c r="L222" t="s">
        <v>546</v>
      </c>
      <c r="M222" t="s">
        <v>3399</v>
      </c>
      <c r="N222" t="s">
        <v>3908</v>
      </c>
      <c r="O222" t="s">
        <v>524</v>
      </c>
      <c r="P222">
        <v>769</v>
      </c>
      <c r="Q222" t="s">
        <v>541</v>
      </c>
      <c r="R222" t="s">
        <v>613</v>
      </c>
      <c r="S222" t="s">
        <v>613</v>
      </c>
      <c r="T222">
        <v>32</v>
      </c>
      <c r="U222">
        <v>2320</v>
      </c>
      <c r="V222" t="s">
        <v>651</v>
      </c>
      <c r="W222">
        <v>366</v>
      </c>
      <c r="X222">
        <v>783</v>
      </c>
      <c r="Y222">
        <v>47</v>
      </c>
      <c r="Z222" s="5" t="s">
        <v>943</v>
      </c>
      <c r="AA222" t="s">
        <v>524</v>
      </c>
      <c r="AB222" t="s">
        <v>564</v>
      </c>
      <c r="AC222" t="s">
        <v>564</v>
      </c>
      <c r="AD222" t="s">
        <v>564</v>
      </c>
      <c r="AE222">
        <v>42.3</v>
      </c>
      <c r="AF222">
        <v>43</v>
      </c>
      <c r="AG222">
        <v>51.4</v>
      </c>
      <c r="AH222">
        <v>4.7</v>
      </c>
      <c r="AI222" t="s">
        <v>3410</v>
      </c>
      <c r="AJ222">
        <v>204</v>
      </c>
      <c r="AK222">
        <v>39</v>
      </c>
      <c r="AL222">
        <v>14</v>
      </c>
      <c r="AM222">
        <v>50</v>
      </c>
      <c r="AN222">
        <v>82</v>
      </c>
      <c r="AO222">
        <v>5</v>
      </c>
      <c r="AP222">
        <v>2</v>
      </c>
      <c r="AQ222">
        <v>10</v>
      </c>
      <c r="AR222">
        <v>9</v>
      </c>
      <c r="AS222">
        <v>204</v>
      </c>
      <c r="AT222">
        <v>0</v>
      </c>
      <c r="AU222">
        <v>0</v>
      </c>
      <c r="AV222">
        <v>0.01</v>
      </c>
      <c r="AW222">
        <v>0.02</v>
      </c>
      <c r="AX222">
        <v>0.02</v>
      </c>
      <c r="AY222">
        <v>0.09</v>
      </c>
      <c r="AZ222">
        <v>7.0000000000000007E-2</v>
      </c>
      <c r="BA222">
        <v>5.3999999999999999E-2</v>
      </c>
      <c r="BB222">
        <v>0.05</v>
      </c>
      <c r="BC222">
        <v>0.04</v>
      </c>
      <c r="BD222">
        <v>0.15</v>
      </c>
      <c r="BE222">
        <v>0.19</v>
      </c>
      <c r="BF222">
        <v>0.34</v>
      </c>
      <c r="BG222">
        <v>0.28000000000000003</v>
      </c>
      <c r="BH222">
        <v>0.37</v>
      </c>
      <c r="BI222">
        <v>0.34</v>
      </c>
      <c r="BJ222">
        <v>0.35</v>
      </c>
      <c r="BK222">
        <v>0.35</v>
      </c>
      <c r="BL222">
        <v>0.02</v>
      </c>
      <c r="BM222">
        <v>0.02</v>
      </c>
      <c r="BN222">
        <v>0.01</v>
      </c>
      <c r="BO222">
        <v>0.01</v>
      </c>
      <c r="BP222">
        <v>0.04</v>
      </c>
      <c r="BQ222">
        <v>0.03</v>
      </c>
      <c r="BR222">
        <v>0.56000000000000005</v>
      </c>
      <c r="BS222">
        <v>0.64</v>
      </c>
      <c r="BT222">
        <v>0.55000000000000004</v>
      </c>
      <c r="BU222">
        <v>0.59</v>
      </c>
      <c r="BV222">
        <v>0.44</v>
      </c>
      <c r="BW222">
        <v>0.34</v>
      </c>
      <c r="BX222">
        <v>3.51</v>
      </c>
      <c r="BY222">
        <v>3.6</v>
      </c>
      <c r="BZ222">
        <v>3.48</v>
      </c>
      <c r="CA222">
        <v>3.52</v>
      </c>
      <c r="CB222">
        <v>3.26</v>
      </c>
      <c r="CC222">
        <v>2.96</v>
      </c>
      <c r="CD222">
        <v>0</v>
      </c>
      <c r="CE222">
        <v>0</v>
      </c>
      <c r="CF222">
        <v>5.0000000000000001E-3</v>
      </c>
      <c r="CG222">
        <v>1.4999999999999999E-2</v>
      </c>
      <c r="CH222">
        <v>0</v>
      </c>
      <c r="CI222">
        <v>0</v>
      </c>
      <c r="CJ222">
        <v>0.02</v>
      </c>
      <c r="CK222">
        <v>0.06</v>
      </c>
      <c r="CL222">
        <v>0.05</v>
      </c>
      <c r="CM222">
        <v>0.01</v>
      </c>
      <c r="CN222">
        <v>0.03</v>
      </c>
      <c r="CO222">
        <v>0.04</v>
      </c>
      <c r="CP222">
        <v>0.05</v>
      </c>
      <c r="CQ222">
        <v>0.03</v>
      </c>
      <c r="CR222">
        <v>0.05</v>
      </c>
      <c r="CS222">
        <v>0.08</v>
      </c>
      <c r="CT222">
        <v>0.12</v>
      </c>
      <c r="CU222">
        <v>7.0000000000000007E-2</v>
      </c>
      <c r="CV222">
        <v>3.79</v>
      </c>
      <c r="CW222">
        <v>3.76</v>
      </c>
      <c r="CX222">
        <v>3.69</v>
      </c>
      <c r="CY222">
        <v>3.61</v>
      </c>
      <c r="CZ222">
        <v>3.7</v>
      </c>
      <c r="DA222">
        <v>3.62</v>
      </c>
      <c r="DB222">
        <v>3.51</v>
      </c>
      <c r="DC222">
        <v>3.31</v>
      </c>
      <c r="DD222">
        <v>3.38</v>
      </c>
      <c r="DE222">
        <v>0.18</v>
      </c>
      <c r="DF222">
        <v>0.18</v>
      </c>
      <c r="DG222">
        <v>0.21</v>
      </c>
      <c r="DH222">
        <v>0.23</v>
      </c>
      <c r="DI222">
        <v>0.24</v>
      </c>
      <c r="DJ222">
        <v>0.26</v>
      </c>
      <c r="DK222">
        <v>0.26</v>
      </c>
      <c r="DL222">
        <v>0.24</v>
      </c>
      <c r="DM222">
        <v>0.28999999999999998</v>
      </c>
      <c r="DN222">
        <v>0.01</v>
      </c>
      <c r="DO222">
        <v>0.01</v>
      </c>
      <c r="DP222">
        <v>0.03</v>
      </c>
      <c r="DQ222">
        <v>0.03</v>
      </c>
      <c r="DR222">
        <v>0.01</v>
      </c>
      <c r="DS222">
        <v>0.02</v>
      </c>
      <c r="DT222">
        <v>0.02</v>
      </c>
      <c r="DU222">
        <v>0.02</v>
      </c>
      <c r="DV222">
        <v>0.03</v>
      </c>
      <c r="DW222">
        <v>0.79</v>
      </c>
      <c r="DX222">
        <v>0.78</v>
      </c>
      <c r="DY222">
        <v>0.72</v>
      </c>
      <c r="DZ222">
        <v>0.67</v>
      </c>
      <c r="EA222">
        <v>0.72</v>
      </c>
      <c r="EB222">
        <v>0.66</v>
      </c>
      <c r="EC222">
        <v>0.62</v>
      </c>
      <c r="ED222">
        <v>0.55000000000000004</v>
      </c>
      <c r="EE222">
        <v>0.55000000000000004</v>
      </c>
      <c r="EF222">
        <v>0.4</v>
      </c>
      <c r="EG222">
        <v>0</v>
      </c>
      <c r="EH222">
        <v>0.01</v>
      </c>
      <c r="EI222">
        <v>0</v>
      </c>
      <c r="EJ222">
        <v>0</v>
      </c>
      <c r="EK222">
        <v>0.01</v>
      </c>
      <c r="EL222">
        <v>0.05</v>
      </c>
      <c r="EM222">
        <v>0</v>
      </c>
      <c r="EN222">
        <v>0</v>
      </c>
      <c r="EO222">
        <v>0.28000000000000003</v>
      </c>
      <c r="EP222">
        <v>0.02</v>
      </c>
      <c r="EQ222">
        <v>1.4999999999999999E-2</v>
      </c>
      <c r="ER222">
        <v>0.04</v>
      </c>
      <c r="ES222">
        <v>3.9E-2</v>
      </c>
      <c r="ET222">
        <v>0.05</v>
      </c>
      <c r="EU222">
        <v>0.1</v>
      </c>
      <c r="EV222">
        <v>7.0000000000000007E-2</v>
      </c>
      <c r="EW222">
        <v>0.04</v>
      </c>
      <c r="EX222">
        <v>0.13700000000000001</v>
      </c>
      <c r="EY222">
        <v>0.35</v>
      </c>
      <c r="EZ222">
        <v>0.28999999999999998</v>
      </c>
      <c r="FA222">
        <v>0.27</v>
      </c>
      <c r="FB222">
        <v>0.22</v>
      </c>
      <c r="FC222">
        <v>0.35</v>
      </c>
      <c r="FD222">
        <v>0.42</v>
      </c>
      <c r="FE222">
        <v>0.33</v>
      </c>
      <c r="FF222">
        <v>0.32</v>
      </c>
      <c r="FG222">
        <v>0.11</v>
      </c>
      <c r="FH222">
        <v>0.57999999999999996</v>
      </c>
      <c r="FI222">
        <v>0.64</v>
      </c>
      <c r="FJ222">
        <v>0.53</v>
      </c>
      <c r="FK222">
        <v>0.56999999999999995</v>
      </c>
      <c r="FL222">
        <v>0.39</v>
      </c>
      <c r="FM222">
        <v>0.39</v>
      </c>
      <c r="FN222">
        <v>0.44</v>
      </c>
      <c r="FO222">
        <v>0.47</v>
      </c>
      <c r="FP222">
        <v>7.0000000000000007E-2</v>
      </c>
      <c r="FQ222">
        <v>0.04</v>
      </c>
      <c r="FR222">
        <v>0.04</v>
      </c>
      <c r="FS222">
        <v>0.16</v>
      </c>
      <c r="FT222">
        <v>0.17</v>
      </c>
      <c r="FU222">
        <v>0.2</v>
      </c>
      <c r="FV222">
        <v>0.04</v>
      </c>
      <c r="FW222">
        <v>0.16</v>
      </c>
      <c r="FX222">
        <v>0.17</v>
      </c>
      <c r="FY222">
        <v>1.96</v>
      </c>
      <c r="FZ222">
        <v>3.57</v>
      </c>
      <c r="GA222">
        <v>3.63</v>
      </c>
      <c r="GB222">
        <v>3.58</v>
      </c>
      <c r="GC222">
        <v>3.64</v>
      </c>
      <c r="GD222">
        <v>3.38</v>
      </c>
      <c r="GE222">
        <v>3.19</v>
      </c>
      <c r="GF222">
        <v>3.44</v>
      </c>
      <c r="GG222">
        <v>3.51</v>
      </c>
      <c r="GH222">
        <v>8.26</v>
      </c>
      <c r="GI222">
        <v>0.02</v>
      </c>
      <c r="GJ222">
        <v>0.01</v>
      </c>
      <c r="GK222">
        <v>0.01</v>
      </c>
      <c r="GL222">
        <v>0.02</v>
      </c>
      <c r="GM222">
        <v>0.05</v>
      </c>
      <c r="GN222">
        <v>0.05</v>
      </c>
      <c r="GO222">
        <v>7.0000000000000007E-2</v>
      </c>
      <c r="GP222">
        <v>0.16</v>
      </c>
      <c r="GQ222">
        <v>0.13</v>
      </c>
      <c r="GR222">
        <v>0.4</v>
      </c>
      <c r="GS222">
        <v>0.06</v>
      </c>
      <c r="GT222">
        <v>0.27</v>
      </c>
      <c r="GU222">
        <v>0.43</v>
      </c>
      <c r="GV222">
        <v>0.19</v>
      </c>
      <c r="GW222">
        <v>0.18</v>
      </c>
      <c r="GX222">
        <v>9.8000000000000004E-2</v>
      </c>
      <c r="GY222">
        <v>0.2</v>
      </c>
      <c r="GZ222">
        <v>0.13700000000000001</v>
      </c>
      <c r="HA222">
        <v>7.8E-2</v>
      </c>
      <c r="HB222">
        <v>0.23</v>
      </c>
      <c r="HC222">
        <v>0.21</v>
      </c>
      <c r="HD222">
        <v>0.11</v>
      </c>
      <c r="HE222">
        <v>0.24</v>
      </c>
      <c r="HF222">
        <v>0.21</v>
      </c>
      <c r="HG222">
        <v>0.28999999999999998</v>
      </c>
      <c r="HH222">
        <v>0.15</v>
      </c>
      <c r="HI222">
        <v>0.01</v>
      </c>
      <c r="HJ222">
        <v>0.02</v>
      </c>
      <c r="HK222">
        <v>0.01</v>
      </c>
      <c r="HL222">
        <v>0.02</v>
      </c>
      <c r="HM222">
        <v>0.12</v>
      </c>
      <c r="HN222">
        <v>0.02</v>
      </c>
      <c r="HO222">
        <v>0.35</v>
      </c>
      <c r="HP222">
        <v>0.34</v>
      </c>
      <c r="HQ222">
        <v>0.31</v>
      </c>
      <c r="HR222">
        <v>0.34</v>
      </c>
      <c r="HS222">
        <v>0.37</v>
      </c>
      <c r="HT222">
        <v>0.32</v>
      </c>
      <c r="HU222">
        <v>0.54</v>
      </c>
      <c r="HV222">
        <v>0.39</v>
      </c>
      <c r="HW222">
        <v>0.47</v>
      </c>
      <c r="HX222">
        <v>0.49</v>
      </c>
      <c r="HY222">
        <v>0.33</v>
      </c>
      <c r="HZ222">
        <v>0.56000000000000005</v>
      </c>
      <c r="IA222">
        <v>0.04</v>
      </c>
      <c r="IB222">
        <v>0.16</v>
      </c>
      <c r="IC222">
        <v>0.14000000000000001</v>
      </c>
      <c r="ID222">
        <v>0.08</v>
      </c>
      <c r="IE222">
        <v>0.08</v>
      </c>
      <c r="IF222">
        <v>3.9E-2</v>
      </c>
      <c r="IG222">
        <v>0.01</v>
      </c>
      <c r="IH222">
        <v>0.01</v>
      </c>
      <c r="II222">
        <v>0.01</v>
      </c>
      <c r="IJ222">
        <v>0.01</v>
      </c>
      <c r="IK222">
        <v>2.9000000000000001E-2</v>
      </c>
      <c r="IL222">
        <v>5.0000000000000001E-3</v>
      </c>
      <c r="IM222">
        <v>0.05</v>
      </c>
      <c r="IN222">
        <v>7.0000000000000007E-2</v>
      </c>
      <c r="IO222">
        <v>0.05</v>
      </c>
      <c r="IP222">
        <v>0.05</v>
      </c>
      <c r="IQ222">
        <v>7.0000000000000007E-2</v>
      </c>
      <c r="IR222">
        <v>0.05</v>
      </c>
      <c r="IS222">
        <v>0.02</v>
      </c>
      <c r="IT222">
        <v>0.51</v>
      </c>
      <c r="IU222">
        <v>0.35</v>
      </c>
      <c r="IV222">
        <v>0.03</v>
      </c>
      <c r="IW222">
        <v>0.22</v>
      </c>
      <c r="IX222">
        <v>0.28000000000000003</v>
      </c>
      <c r="IY222">
        <v>0.16</v>
      </c>
      <c r="IZ222">
        <v>0.25</v>
      </c>
      <c r="JA222">
        <v>0.17</v>
      </c>
      <c r="JB222">
        <v>0.33</v>
      </c>
      <c r="JC222">
        <v>0.28999999999999998</v>
      </c>
      <c r="JD222">
        <v>0.05</v>
      </c>
      <c r="JE222">
        <v>0.11</v>
      </c>
      <c r="JF222">
        <v>0.27</v>
      </c>
      <c r="JG222">
        <v>0.16</v>
      </c>
      <c r="JH222">
        <v>0.22</v>
      </c>
      <c r="JI222">
        <v>7.0000000000000007E-2</v>
      </c>
      <c r="JJ222">
        <v>0.08</v>
      </c>
      <c r="JK222">
        <v>0.35</v>
      </c>
      <c r="JL222">
        <v>0.11</v>
      </c>
      <c r="JM222">
        <v>0.19</v>
      </c>
      <c r="JN222">
        <v>0.2</v>
      </c>
      <c r="JO222">
        <v>0.21</v>
      </c>
      <c r="JP222">
        <v>0.18</v>
      </c>
      <c r="JQ222">
        <v>0.19</v>
      </c>
      <c r="JR222">
        <v>2.86</v>
      </c>
      <c r="JS222">
        <v>1.61</v>
      </c>
      <c r="JT222">
        <v>1.89</v>
      </c>
      <c r="JU222">
        <v>3.15</v>
      </c>
      <c r="JV222">
        <v>2.2000000000000002</v>
      </c>
    </row>
    <row r="223" spans="1:282" x14ac:dyDescent="0.25">
      <c r="A223">
        <v>609805</v>
      </c>
      <c r="B223" t="s">
        <v>167</v>
      </c>
      <c r="C223" t="s">
        <v>2407</v>
      </c>
      <c r="D223" t="s">
        <v>4364</v>
      </c>
      <c r="E223" t="s">
        <v>4365</v>
      </c>
      <c r="F223" t="s">
        <v>786</v>
      </c>
      <c r="G223" t="s">
        <v>787</v>
      </c>
      <c r="H223" t="s">
        <v>788</v>
      </c>
      <c r="I223" t="s">
        <v>4366</v>
      </c>
      <c r="J223" t="s">
        <v>4367</v>
      </c>
      <c r="K223" t="s">
        <v>4368</v>
      </c>
      <c r="L223" t="s">
        <v>546</v>
      </c>
      <c r="M223" t="s">
        <v>3399</v>
      </c>
      <c r="N223" t="s">
        <v>3908</v>
      </c>
      <c r="O223" t="s">
        <v>524</v>
      </c>
      <c r="P223">
        <v>504</v>
      </c>
      <c r="Q223" t="s">
        <v>530</v>
      </c>
      <c r="R223" t="s">
        <v>621</v>
      </c>
      <c r="S223" t="s">
        <v>621</v>
      </c>
      <c r="T223">
        <v>43</v>
      </c>
      <c r="U223">
        <v>2330</v>
      </c>
      <c r="V223" t="s">
        <v>655</v>
      </c>
      <c r="W223">
        <v>255</v>
      </c>
      <c r="X223">
        <v>506</v>
      </c>
      <c r="Y223">
        <v>50</v>
      </c>
      <c r="Z223" s="5" t="s">
        <v>870</v>
      </c>
      <c r="AA223" t="s">
        <v>524</v>
      </c>
      <c r="AB223" t="s">
        <v>555</v>
      </c>
      <c r="AC223" t="s">
        <v>555</v>
      </c>
      <c r="AD223" t="s">
        <v>564</v>
      </c>
      <c r="AE223">
        <v>27.2</v>
      </c>
      <c r="AF223">
        <v>29.2</v>
      </c>
      <c r="AG223">
        <v>41</v>
      </c>
      <c r="AH223">
        <v>5</v>
      </c>
      <c r="AI223" t="s">
        <v>3410</v>
      </c>
      <c r="AJ223">
        <v>157</v>
      </c>
      <c r="AL223">
        <v>149</v>
      </c>
      <c r="AM223">
        <v>1</v>
      </c>
      <c r="AN223">
        <v>1</v>
      </c>
      <c r="AO223">
        <v>1</v>
      </c>
      <c r="AQ223">
        <v>6</v>
      </c>
      <c r="AR223">
        <v>3</v>
      </c>
      <c r="AS223">
        <v>157</v>
      </c>
      <c r="AT223">
        <v>0.03</v>
      </c>
      <c r="AU223">
        <v>0.04</v>
      </c>
      <c r="AV223">
        <v>0.01</v>
      </c>
      <c r="AW223">
        <v>0.05</v>
      </c>
      <c r="AX223">
        <v>0.06</v>
      </c>
      <c r="AY223">
        <v>0.1</v>
      </c>
      <c r="AZ223">
        <v>0.17</v>
      </c>
      <c r="BA223">
        <v>8.8999999999999996E-2</v>
      </c>
      <c r="BB223">
        <v>0.1</v>
      </c>
      <c r="BC223">
        <v>0.1</v>
      </c>
      <c r="BD223">
        <v>0.15</v>
      </c>
      <c r="BE223">
        <v>0.16</v>
      </c>
      <c r="BF223">
        <v>0.35</v>
      </c>
      <c r="BG223">
        <v>0.3</v>
      </c>
      <c r="BH223">
        <v>0.36</v>
      </c>
      <c r="BI223">
        <v>0.23</v>
      </c>
      <c r="BJ223">
        <v>0.28999999999999998</v>
      </c>
      <c r="BK223">
        <v>0.3</v>
      </c>
      <c r="BL223">
        <v>0.02</v>
      </c>
      <c r="BM223">
        <v>0.03</v>
      </c>
      <c r="BN223">
        <v>0.03</v>
      </c>
      <c r="BO223">
        <v>0.04</v>
      </c>
      <c r="BP223">
        <v>0.04</v>
      </c>
      <c r="BQ223">
        <v>0.05</v>
      </c>
      <c r="BR223">
        <v>0.43</v>
      </c>
      <c r="BS223">
        <v>0.54</v>
      </c>
      <c r="BT223">
        <v>0.5</v>
      </c>
      <c r="BU223">
        <v>0.59</v>
      </c>
      <c r="BV223">
        <v>0.46</v>
      </c>
      <c r="BW223">
        <v>0.39</v>
      </c>
      <c r="BX223">
        <v>3.19</v>
      </c>
      <c r="BY223">
        <v>3.39</v>
      </c>
      <c r="BZ223">
        <v>3.38</v>
      </c>
      <c r="CA223">
        <v>3.4</v>
      </c>
      <c r="CB223">
        <v>3.21</v>
      </c>
      <c r="CC223">
        <v>3.03</v>
      </c>
      <c r="CD223">
        <v>1.2999999999999999E-2</v>
      </c>
      <c r="CE223">
        <v>1.2999999999999999E-2</v>
      </c>
      <c r="CF223">
        <v>3.7999999999999999E-2</v>
      </c>
      <c r="CG223">
        <v>2.5000000000000001E-2</v>
      </c>
      <c r="CH223">
        <v>2.5000000000000001E-2</v>
      </c>
      <c r="CI223">
        <v>0.06</v>
      </c>
      <c r="CJ223">
        <v>0.04</v>
      </c>
      <c r="CK223">
        <v>0.05</v>
      </c>
      <c r="CL223">
        <v>7.0000000000000007E-2</v>
      </c>
      <c r="CM223">
        <v>0.04</v>
      </c>
      <c r="CN223">
        <v>0.09</v>
      </c>
      <c r="CO223">
        <v>0.08</v>
      </c>
      <c r="CP223">
        <v>0.04</v>
      </c>
      <c r="CQ223">
        <v>0.04</v>
      </c>
      <c r="CR223">
        <v>0.09</v>
      </c>
      <c r="CS223">
        <v>0.13</v>
      </c>
      <c r="CT223">
        <v>0.12</v>
      </c>
      <c r="CU223">
        <v>0.11</v>
      </c>
      <c r="CV223">
        <v>3.71</v>
      </c>
      <c r="CW223">
        <v>3.57</v>
      </c>
      <c r="CX223">
        <v>3.51</v>
      </c>
      <c r="CY223">
        <v>3.68</v>
      </c>
      <c r="CZ223">
        <v>3.6</v>
      </c>
      <c r="DA223">
        <v>3.35</v>
      </c>
      <c r="DB223">
        <v>3.39</v>
      </c>
      <c r="DC223">
        <v>3.36</v>
      </c>
      <c r="DD223">
        <v>3.36</v>
      </c>
      <c r="DE223">
        <v>0.16</v>
      </c>
      <c r="DF223">
        <v>0.2</v>
      </c>
      <c r="DG223">
        <v>0.19</v>
      </c>
      <c r="DH223">
        <v>0.15</v>
      </c>
      <c r="DI223">
        <v>0.24</v>
      </c>
      <c r="DJ223">
        <v>0.26</v>
      </c>
      <c r="DK223">
        <v>0.19</v>
      </c>
      <c r="DL223">
        <v>0.22</v>
      </c>
      <c r="DM223">
        <v>0.18</v>
      </c>
      <c r="DN223">
        <v>0.03</v>
      </c>
      <c r="DO223">
        <v>0.03</v>
      </c>
      <c r="DP223">
        <v>0.03</v>
      </c>
      <c r="DQ223">
        <v>0.04</v>
      </c>
      <c r="DR223">
        <v>0.03</v>
      </c>
      <c r="DS223">
        <v>0.03</v>
      </c>
      <c r="DT223">
        <v>0.03</v>
      </c>
      <c r="DU223">
        <v>0.04</v>
      </c>
      <c r="DV223">
        <v>0.04</v>
      </c>
      <c r="DW223">
        <v>0.76</v>
      </c>
      <c r="DX223">
        <v>0.66</v>
      </c>
      <c r="DY223">
        <v>0.66</v>
      </c>
      <c r="DZ223">
        <v>0.74</v>
      </c>
      <c r="EA223">
        <v>0.68</v>
      </c>
      <c r="EB223">
        <v>0.56000000000000005</v>
      </c>
      <c r="EC223">
        <v>0.6</v>
      </c>
      <c r="ED223">
        <v>0.56999999999999995</v>
      </c>
      <c r="EE223">
        <v>0.59</v>
      </c>
      <c r="EF223">
        <v>0.32</v>
      </c>
      <c r="EG223">
        <v>0.02</v>
      </c>
      <c r="EH223">
        <v>0.01</v>
      </c>
      <c r="EI223">
        <v>0.03</v>
      </c>
      <c r="EJ223">
        <v>0.01</v>
      </c>
      <c r="EK223">
        <v>0.05</v>
      </c>
      <c r="EL223">
        <v>0.08</v>
      </c>
      <c r="EM223">
        <v>0.06</v>
      </c>
      <c r="EN223">
        <v>0.03</v>
      </c>
      <c r="EO223">
        <v>0.34</v>
      </c>
      <c r="EP223">
        <v>0.14000000000000001</v>
      </c>
      <c r="EQ223">
        <v>0.121</v>
      </c>
      <c r="ER223">
        <v>0.16</v>
      </c>
      <c r="ES223">
        <v>0.13400000000000001</v>
      </c>
      <c r="ET223">
        <v>0.15</v>
      </c>
      <c r="EU223">
        <v>0.2</v>
      </c>
      <c r="EV223">
        <v>0.16</v>
      </c>
      <c r="EW223">
        <v>0.18</v>
      </c>
      <c r="EX223">
        <v>0.16600000000000001</v>
      </c>
      <c r="EY223">
        <v>0.38</v>
      </c>
      <c r="EZ223">
        <v>0.45</v>
      </c>
      <c r="FA223">
        <v>0.34</v>
      </c>
      <c r="FB223">
        <v>0.34</v>
      </c>
      <c r="FC223">
        <v>0.36</v>
      </c>
      <c r="FD223">
        <v>0.28999999999999998</v>
      </c>
      <c r="FE223">
        <v>0.35</v>
      </c>
      <c r="FF223">
        <v>0.43</v>
      </c>
      <c r="FG223">
        <v>0.12</v>
      </c>
      <c r="FH223">
        <v>0.41</v>
      </c>
      <c r="FI223">
        <v>0.36</v>
      </c>
      <c r="FJ223">
        <v>0.43</v>
      </c>
      <c r="FK223">
        <v>0.47</v>
      </c>
      <c r="FL223">
        <v>0.39</v>
      </c>
      <c r="FM223">
        <v>0.36</v>
      </c>
      <c r="FN223">
        <v>0.37</v>
      </c>
      <c r="FO223">
        <v>0.28999999999999998</v>
      </c>
      <c r="FP223">
        <v>0.06</v>
      </c>
      <c r="FQ223">
        <v>0.05</v>
      </c>
      <c r="FR223">
        <v>0.06</v>
      </c>
      <c r="FS223">
        <v>0.04</v>
      </c>
      <c r="FT223">
        <v>0.04</v>
      </c>
      <c r="FU223">
        <v>0.04</v>
      </c>
      <c r="FV223">
        <v>7.0000000000000007E-2</v>
      </c>
      <c r="FW223">
        <v>0.06</v>
      </c>
      <c r="FX223">
        <v>7.0000000000000007E-2</v>
      </c>
      <c r="FY223">
        <v>2.09</v>
      </c>
      <c r="FZ223">
        <v>3.24</v>
      </c>
      <c r="GA223">
        <v>3.24</v>
      </c>
      <c r="GB223">
        <v>3.21</v>
      </c>
      <c r="GC223">
        <v>3.34</v>
      </c>
      <c r="GD223">
        <v>3.15</v>
      </c>
      <c r="GE223">
        <v>2.99</v>
      </c>
      <c r="GF223">
        <v>3.1</v>
      </c>
      <c r="GG223">
        <v>3.05</v>
      </c>
      <c r="GH223">
        <v>7.14</v>
      </c>
      <c r="GI223">
        <v>0.01</v>
      </c>
      <c r="GJ223">
        <v>4.4999999999999998E-2</v>
      </c>
      <c r="GK223">
        <v>3.7999999999999999E-2</v>
      </c>
      <c r="GL223">
        <v>0.03</v>
      </c>
      <c r="GM223">
        <v>0.11</v>
      </c>
      <c r="GN223">
        <v>0.08</v>
      </c>
      <c r="GO223">
        <v>0.11</v>
      </c>
      <c r="GP223">
        <v>0.13</v>
      </c>
      <c r="GQ223">
        <v>0.12</v>
      </c>
      <c r="GR223">
        <v>0.2</v>
      </c>
      <c r="GS223">
        <v>0.11</v>
      </c>
      <c r="GT223">
        <v>0.53</v>
      </c>
      <c r="GU223">
        <v>0.57999999999999996</v>
      </c>
      <c r="GV223">
        <v>0.27</v>
      </c>
      <c r="GW223">
        <v>0.13</v>
      </c>
      <c r="GX223">
        <v>9.6000000000000002E-2</v>
      </c>
      <c r="GY223">
        <v>0.19</v>
      </c>
      <c r="GZ223">
        <v>0.10199999999999999</v>
      </c>
      <c r="HA223">
        <v>5.0999999999999997E-2</v>
      </c>
      <c r="HB223">
        <v>0.27</v>
      </c>
      <c r="HC223">
        <v>0.11</v>
      </c>
      <c r="HD223">
        <v>0.11</v>
      </c>
      <c r="HE223">
        <v>0.15</v>
      </c>
      <c r="HF223">
        <v>0.13</v>
      </c>
      <c r="HG223">
        <v>0.16</v>
      </c>
      <c r="HH223">
        <v>0.11</v>
      </c>
      <c r="HI223">
        <v>0.01</v>
      </c>
      <c r="HJ223">
        <v>0.03</v>
      </c>
      <c r="HK223">
        <v>0.01</v>
      </c>
      <c r="HL223">
        <v>0.04</v>
      </c>
      <c r="HM223">
        <v>0.12</v>
      </c>
      <c r="HN223">
        <v>0.01</v>
      </c>
      <c r="HO223">
        <v>0.35</v>
      </c>
      <c r="HP223">
        <v>0.28000000000000003</v>
      </c>
      <c r="HQ223">
        <v>0.33</v>
      </c>
      <c r="HR223">
        <v>0.38</v>
      </c>
      <c r="HS223">
        <v>0.33</v>
      </c>
      <c r="HT223">
        <v>0.34</v>
      </c>
      <c r="HU223">
        <v>0.43</v>
      </c>
      <c r="HV223">
        <v>0.34</v>
      </c>
      <c r="HW223">
        <v>0.32</v>
      </c>
      <c r="HX223">
        <v>0.32</v>
      </c>
      <c r="HY223">
        <v>0.28999999999999998</v>
      </c>
      <c r="HZ223">
        <v>0.45</v>
      </c>
      <c r="IA223">
        <v>0.09</v>
      </c>
      <c r="IB223">
        <v>0.22</v>
      </c>
      <c r="IC223">
        <v>0.18</v>
      </c>
      <c r="ID223">
        <v>0.11</v>
      </c>
      <c r="IE223">
        <v>0.13</v>
      </c>
      <c r="IF223">
        <v>5.7000000000000002E-2</v>
      </c>
      <c r="IG223">
        <v>3.7999999999999999E-2</v>
      </c>
      <c r="IH223">
        <v>0.04</v>
      </c>
      <c r="II223">
        <v>0.03</v>
      </c>
      <c r="IJ223">
        <v>0.03</v>
      </c>
      <c r="IK223">
        <v>3.2000000000000001E-2</v>
      </c>
      <c r="IL223">
        <v>3.2000000000000001E-2</v>
      </c>
      <c r="IM223">
        <v>0.08</v>
      </c>
      <c r="IN223">
        <v>0.09</v>
      </c>
      <c r="IO223">
        <v>0.11</v>
      </c>
      <c r="IP223">
        <v>0.11</v>
      </c>
      <c r="IQ223">
        <v>0.1</v>
      </c>
      <c r="IR223">
        <v>0.11</v>
      </c>
      <c r="IS223">
        <v>0.02</v>
      </c>
      <c r="IT223">
        <v>0.46</v>
      </c>
      <c r="IU223">
        <v>0.32</v>
      </c>
      <c r="IV223">
        <v>0.01</v>
      </c>
      <c r="IW223">
        <v>0.22</v>
      </c>
      <c r="IX223">
        <v>0.17</v>
      </c>
      <c r="IY223">
        <v>0.28999999999999998</v>
      </c>
      <c r="IZ223">
        <v>0.36</v>
      </c>
      <c r="JA223">
        <v>0.08</v>
      </c>
      <c r="JB223">
        <v>0.37</v>
      </c>
      <c r="JC223">
        <v>0.28999999999999998</v>
      </c>
      <c r="JD223">
        <v>0.09</v>
      </c>
      <c r="JE223">
        <v>0.14000000000000001</v>
      </c>
      <c r="JF223">
        <v>0.34</v>
      </c>
      <c r="JG223">
        <v>0.19</v>
      </c>
      <c r="JH223">
        <v>0.45</v>
      </c>
      <c r="JI223">
        <v>0.08</v>
      </c>
      <c r="JJ223">
        <v>0.11</v>
      </c>
      <c r="JK223">
        <v>0.5</v>
      </c>
      <c r="JL223">
        <v>0.15</v>
      </c>
      <c r="JM223">
        <v>7.0000000000000007E-2</v>
      </c>
      <c r="JN223">
        <v>0.08</v>
      </c>
      <c r="JO223">
        <v>0.08</v>
      </c>
      <c r="JP223">
        <v>0.06</v>
      </c>
      <c r="JQ223">
        <v>7.0000000000000007E-2</v>
      </c>
      <c r="JR223">
        <v>3.26</v>
      </c>
      <c r="JS223">
        <v>1.76</v>
      </c>
      <c r="JT223">
        <v>2.04</v>
      </c>
      <c r="JU223">
        <v>3.43</v>
      </c>
      <c r="JV223">
        <v>2.2999999999999998</v>
      </c>
    </row>
    <row r="224" spans="1:282" x14ac:dyDescent="0.25">
      <c r="A224">
        <v>609806</v>
      </c>
      <c r="B224" t="s">
        <v>2409</v>
      </c>
      <c r="C224" t="s">
        <v>2408</v>
      </c>
      <c r="D224" t="s">
        <v>4369</v>
      </c>
      <c r="E224" t="s">
        <v>4370</v>
      </c>
      <c r="F224" t="s">
        <v>2410</v>
      </c>
      <c r="G224" t="s">
        <v>2411</v>
      </c>
      <c r="H224" t="s">
        <v>2412</v>
      </c>
      <c r="I224" t="s">
        <v>4371</v>
      </c>
      <c r="J224" t="s">
        <v>4372</v>
      </c>
      <c r="K224" t="s">
        <v>4373</v>
      </c>
      <c r="L224" t="s">
        <v>546</v>
      </c>
      <c r="M224" t="s">
        <v>3399</v>
      </c>
      <c r="N224" t="s">
        <v>3908</v>
      </c>
      <c r="O224" t="s">
        <v>524</v>
      </c>
      <c r="P224">
        <v>830</v>
      </c>
      <c r="Q224" t="s">
        <v>537</v>
      </c>
      <c r="R224" t="s">
        <v>557</v>
      </c>
      <c r="S224" t="s">
        <v>694</v>
      </c>
      <c r="T224">
        <v>46</v>
      </c>
      <c r="U224">
        <v>2340</v>
      </c>
      <c r="V224" t="s">
        <v>651</v>
      </c>
      <c r="W224">
        <v>368</v>
      </c>
      <c r="X224">
        <v>846</v>
      </c>
      <c r="Y224">
        <v>43</v>
      </c>
      <c r="Z224" s="5" t="s">
        <v>766</v>
      </c>
      <c r="AA224" t="s">
        <v>524</v>
      </c>
      <c r="AB224" t="s">
        <v>564</v>
      </c>
      <c r="AC224" t="s">
        <v>564</v>
      </c>
      <c r="AD224" t="s">
        <v>533</v>
      </c>
      <c r="AE224">
        <v>45.2</v>
      </c>
      <c r="AF224">
        <v>56.7</v>
      </c>
      <c r="AG224">
        <v>69.5</v>
      </c>
      <c r="AH224">
        <v>4.3</v>
      </c>
      <c r="AI224" t="s">
        <v>3410</v>
      </c>
      <c r="AJ224">
        <v>197</v>
      </c>
      <c r="AK224">
        <v>2</v>
      </c>
      <c r="AL224">
        <v>186</v>
      </c>
      <c r="AQ224">
        <v>8</v>
      </c>
      <c r="AR224">
        <v>3</v>
      </c>
      <c r="AS224">
        <v>197</v>
      </c>
      <c r="AT224">
        <v>0.03</v>
      </c>
      <c r="AU224">
        <v>0.01</v>
      </c>
      <c r="AV224">
        <v>0.02</v>
      </c>
      <c r="AW224">
        <v>0.06</v>
      </c>
      <c r="AX224">
        <v>0.04</v>
      </c>
      <c r="AY224">
        <v>0.12</v>
      </c>
      <c r="AZ224">
        <v>0.12</v>
      </c>
      <c r="BA224">
        <v>7.5999999999999998E-2</v>
      </c>
      <c r="BB224">
        <v>7.0000000000000007E-2</v>
      </c>
      <c r="BC224">
        <v>0.06</v>
      </c>
      <c r="BD224">
        <v>0.13</v>
      </c>
      <c r="BE224">
        <v>0.16</v>
      </c>
      <c r="BF224">
        <v>0.23</v>
      </c>
      <c r="BG224">
        <v>0.22</v>
      </c>
      <c r="BH224">
        <v>0.3</v>
      </c>
      <c r="BI224">
        <v>0.22</v>
      </c>
      <c r="BJ224">
        <v>0.21</v>
      </c>
      <c r="BK224">
        <v>0.26</v>
      </c>
      <c r="BL224">
        <v>0.01</v>
      </c>
      <c r="BM224">
        <v>0.01</v>
      </c>
      <c r="BN224">
        <v>0.01</v>
      </c>
      <c r="BO224">
        <v>0.01</v>
      </c>
      <c r="BP224">
        <v>0.01</v>
      </c>
      <c r="BQ224">
        <v>0.02</v>
      </c>
      <c r="BR224">
        <v>0.61</v>
      </c>
      <c r="BS224">
        <v>0.68</v>
      </c>
      <c r="BT224">
        <v>0.6</v>
      </c>
      <c r="BU224">
        <v>0.65</v>
      </c>
      <c r="BV224">
        <v>0.61</v>
      </c>
      <c r="BW224">
        <v>0.45</v>
      </c>
      <c r="BX224">
        <v>3.45</v>
      </c>
      <c r="BY224">
        <v>3.59</v>
      </c>
      <c r="BZ224">
        <v>3.51</v>
      </c>
      <c r="CA224">
        <v>3.47</v>
      </c>
      <c r="CB224">
        <v>3.41</v>
      </c>
      <c r="CC224">
        <v>3.06</v>
      </c>
      <c r="CD224">
        <v>0</v>
      </c>
      <c r="CE224">
        <v>0</v>
      </c>
      <c r="CF224">
        <v>0</v>
      </c>
      <c r="CG224">
        <v>5.0000000000000001E-3</v>
      </c>
      <c r="CH224">
        <v>1.4999999999999999E-2</v>
      </c>
      <c r="CI224">
        <v>0.02</v>
      </c>
      <c r="CJ224">
        <v>0.04</v>
      </c>
      <c r="CK224">
        <v>0.06</v>
      </c>
      <c r="CL224">
        <v>0.04</v>
      </c>
      <c r="CM224">
        <v>0.03</v>
      </c>
      <c r="CN224">
        <v>0.03</v>
      </c>
      <c r="CO224">
        <v>0.05</v>
      </c>
      <c r="CP224">
        <v>0.02</v>
      </c>
      <c r="CQ224">
        <v>0.04</v>
      </c>
      <c r="CR224">
        <v>0.11</v>
      </c>
      <c r="CS224">
        <v>0.08</v>
      </c>
      <c r="CT224">
        <v>0.1</v>
      </c>
      <c r="CU224">
        <v>0.12</v>
      </c>
      <c r="CV224">
        <v>3.84</v>
      </c>
      <c r="CW224">
        <v>3.84</v>
      </c>
      <c r="CX224">
        <v>3.77</v>
      </c>
      <c r="CY224">
        <v>3.85</v>
      </c>
      <c r="CZ224">
        <v>3.73</v>
      </c>
      <c r="DA224">
        <v>3.52</v>
      </c>
      <c r="DB224">
        <v>3.54</v>
      </c>
      <c r="DC224">
        <v>3.46</v>
      </c>
      <c r="DD224">
        <v>3.48</v>
      </c>
      <c r="DE224">
        <v>0.11</v>
      </c>
      <c r="DF224">
        <v>0.11</v>
      </c>
      <c r="DG224">
        <v>0.14000000000000001</v>
      </c>
      <c r="DH224">
        <v>0.1</v>
      </c>
      <c r="DI224">
        <v>0.14000000000000001</v>
      </c>
      <c r="DJ224">
        <v>0.2</v>
      </c>
      <c r="DK224">
        <v>0.18</v>
      </c>
      <c r="DL224">
        <v>0.16</v>
      </c>
      <c r="DM224">
        <v>0.16</v>
      </c>
      <c r="DN224">
        <v>0.01</v>
      </c>
      <c r="DO224">
        <v>0.02</v>
      </c>
      <c r="DP224">
        <v>0.01</v>
      </c>
      <c r="DQ224">
        <v>0.01</v>
      </c>
      <c r="DR224">
        <v>0.02</v>
      </c>
      <c r="DS224">
        <v>0.02</v>
      </c>
      <c r="DT224">
        <v>0.02</v>
      </c>
      <c r="DU224">
        <v>0.03</v>
      </c>
      <c r="DV224">
        <v>0.02</v>
      </c>
      <c r="DW224">
        <v>0.86</v>
      </c>
      <c r="DX224">
        <v>0.85</v>
      </c>
      <c r="DY224">
        <v>0.81</v>
      </c>
      <c r="DZ224">
        <v>0.87</v>
      </c>
      <c r="EA224">
        <v>0.79</v>
      </c>
      <c r="EB224">
        <v>0.65</v>
      </c>
      <c r="EC224">
        <v>0.69</v>
      </c>
      <c r="ED224">
        <v>0.65</v>
      </c>
      <c r="EE224">
        <v>0.66</v>
      </c>
      <c r="EF224">
        <v>0.31</v>
      </c>
      <c r="EG224">
        <v>0.08</v>
      </c>
      <c r="EH224">
        <v>0.02</v>
      </c>
      <c r="EI224">
        <v>0.05</v>
      </c>
      <c r="EJ224">
        <v>0.02</v>
      </c>
      <c r="EK224">
        <v>0.05</v>
      </c>
      <c r="EL224">
        <v>7.0000000000000007E-2</v>
      </c>
      <c r="EM224">
        <v>0.03</v>
      </c>
      <c r="EN224">
        <v>0.1</v>
      </c>
      <c r="EO224">
        <v>0.34</v>
      </c>
      <c r="EP224">
        <v>0.13</v>
      </c>
      <c r="EQ224">
        <v>0.107</v>
      </c>
      <c r="ER224">
        <v>0.09</v>
      </c>
      <c r="ES224">
        <v>9.0999999999999998E-2</v>
      </c>
      <c r="ET224">
        <v>0.11</v>
      </c>
      <c r="EU224">
        <v>0.08</v>
      </c>
      <c r="EV224">
        <v>0.09</v>
      </c>
      <c r="EW224">
        <v>0.13</v>
      </c>
      <c r="EX224">
        <v>0.13200000000000001</v>
      </c>
      <c r="EY224">
        <v>0.3</v>
      </c>
      <c r="EZ224">
        <v>0.3</v>
      </c>
      <c r="FA224">
        <v>0.28999999999999998</v>
      </c>
      <c r="FB224">
        <v>0.2</v>
      </c>
      <c r="FC224">
        <v>0.3</v>
      </c>
      <c r="FD224">
        <v>0.27</v>
      </c>
      <c r="FE224">
        <v>0.28000000000000003</v>
      </c>
      <c r="FF224">
        <v>0.42</v>
      </c>
      <c r="FG224">
        <v>0.17</v>
      </c>
      <c r="FH224">
        <v>0.45</v>
      </c>
      <c r="FI224">
        <v>0.54</v>
      </c>
      <c r="FJ224">
        <v>0.52</v>
      </c>
      <c r="FK224">
        <v>0.64</v>
      </c>
      <c r="FL224">
        <v>0.49</v>
      </c>
      <c r="FM224">
        <v>0.51</v>
      </c>
      <c r="FN224">
        <v>0.56000000000000005</v>
      </c>
      <c r="FO224">
        <v>0.31</v>
      </c>
      <c r="FP224">
        <v>0.05</v>
      </c>
      <c r="FQ224">
        <v>0.04</v>
      </c>
      <c r="FR224">
        <v>0.03</v>
      </c>
      <c r="FS224">
        <v>0.05</v>
      </c>
      <c r="FT224">
        <v>0.04</v>
      </c>
      <c r="FU224">
        <v>0.04</v>
      </c>
      <c r="FV224">
        <v>0.06</v>
      </c>
      <c r="FW224">
        <v>0.04</v>
      </c>
      <c r="FX224">
        <v>0.04</v>
      </c>
      <c r="FY224">
        <v>2.1800000000000002</v>
      </c>
      <c r="FZ224">
        <v>3.16</v>
      </c>
      <c r="GA224">
        <v>3.41</v>
      </c>
      <c r="GB224">
        <v>3.36</v>
      </c>
      <c r="GC224">
        <v>3.53</v>
      </c>
      <c r="GD224">
        <v>3.29</v>
      </c>
      <c r="GE224">
        <v>3.31</v>
      </c>
      <c r="GF224">
        <v>3.44</v>
      </c>
      <c r="GG224">
        <v>2.98</v>
      </c>
      <c r="GH224">
        <v>7.28</v>
      </c>
      <c r="GI224">
        <v>0.03</v>
      </c>
      <c r="GJ224">
        <v>0.02</v>
      </c>
      <c r="GK224">
        <v>0.03</v>
      </c>
      <c r="GL224">
        <v>7.0000000000000007E-2</v>
      </c>
      <c r="GM224">
        <v>0.09</v>
      </c>
      <c r="GN224">
        <v>0.09</v>
      </c>
      <c r="GO224">
        <v>0.1</v>
      </c>
      <c r="GP224">
        <v>0.17</v>
      </c>
      <c r="GQ224">
        <v>0.1</v>
      </c>
      <c r="GR224">
        <v>0.24</v>
      </c>
      <c r="GS224">
        <v>7.0000000000000007E-2</v>
      </c>
      <c r="GT224">
        <v>0.64</v>
      </c>
      <c r="GU224">
        <v>0.63</v>
      </c>
      <c r="GV224">
        <v>0.33</v>
      </c>
      <c r="GW224">
        <v>0.09</v>
      </c>
      <c r="GX224">
        <v>0.13200000000000001</v>
      </c>
      <c r="GY224">
        <v>0.26</v>
      </c>
      <c r="GZ224">
        <v>8.5999999999999993E-2</v>
      </c>
      <c r="HA224">
        <v>5.6000000000000001E-2</v>
      </c>
      <c r="HB224">
        <v>0.17</v>
      </c>
      <c r="HC224">
        <v>0.08</v>
      </c>
      <c r="HD224">
        <v>0.08</v>
      </c>
      <c r="HE224">
        <v>0.19</v>
      </c>
      <c r="HF224">
        <v>0.1</v>
      </c>
      <c r="HG224">
        <v>0.1</v>
      </c>
      <c r="HH224">
        <v>0.05</v>
      </c>
      <c r="HI224">
        <v>0.01</v>
      </c>
      <c r="HJ224">
        <v>0.01</v>
      </c>
      <c r="HK224">
        <v>0.01</v>
      </c>
      <c r="HL224">
        <v>0.01</v>
      </c>
      <c r="HM224">
        <v>7.0000000000000007E-2</v>
      </c>
      <c r="HN224">
        <v>0.03</v>
      </c>
      <c r="HO224">
        <v>0.27</v>
      </c>
      <c r="HP224">
        <v>0.22</v>
      </c>
      <c r="HQ224">
        <v>0.32</v>
      </c>
      <c r="HR224">
        <v>0.28000000000000003</v>
      </c>
      <c r="HS224">
        <v>0.28999999999999998</v>
      </c>
      <c r="HT224">
        <v>0.26</v>
      </c>
      <c r="HU224">
        <v>0.6</v>
      </c>
      <c r="HV224">
        <v>0.56999999999999995</v>
      </c>
      <c r="HW224">
        <v>0.51</v>
      </c>
      <c r="HX224">
        <v>0.56000000000000005</v>
      </c>
      <c r="HY224">
        <v>0.45</v>
      </c>
      <c r="HZ224">
        <v>0.56000000000000005</v>
      </c>
      <c r="IA224">
        <v>0.08</v>
      </c>
      <c r="IB224">
        <v>0.17</v>
      </c>
      <c r="IC224">
        <v>0.13</v>
      </c>
      <c r="ID224">
        <v>0.11</v>
      </c>
      <c r="IE224">
        <v>0.14000000000000001</v>
      </c>
      <c r="IF224">
        <v>9.6000000000000002E-2</v>
      </c>
      <c r="IG224">
        <v>0.01</v>
      </c>
      <c r="IH224">
        <v>0.01</v>
      </c>
      <c r="II224">
        <v>0.01</v>
      </c>
      <c r="IJ224">
        <v>0.01</v>
      </c>
      <c r="IK224">
        <v>0.02</v>
      </c>
      <c r="IL224">
        <v>5.0000000000000001E-3</v>
      </c>
      <c r="IM224">
        <v>0.03</v>
      </c>
      <c r="IN224">
        <v>0.04</v>
      </c>
      <c r="IO224">
        <v>0.04</v>
      </c>
      <c r="IP224">
        <v>0.04</v>
      </c>
      <c r="IQ224">
        <v>0.04</v>
      </c>
      <c r="IR224">
        <v>0.05</v>
      </c>
      <c r="IS224">
        <v>0.03</v>
      </c>
      <c r="IT224">
        <v>0.65</v>
      </c>
      <c r="IU224">
        <v>0.5</v>
      </c>
      <c r="IV224">
        <v>0.01</v>
      </c>
      <c r="IW224">
        <v>0.32</v>
      </c>
      <c r="IX224">
        <v>0.19</v>
      </c>
      <c r="IY224">
        <v>0.16</v>
      </c>
      <c r="IZ224">
        <v>0.25</v>
      </c>
      <c r="JA224">
        <v>0.21</v>
      </c>
      <c r="JB224">
        <v>0.35</v>
      </c>
      <c r="JC224">
        <v>0.31</v>
      </c>
      <c r="JD224">
        <v>0.08</v>
      </c>
      <c r="JE224">
        <v>0.11</v>
      </c>
      <c r="JF224">
        <v>0.26</v>
      </c>
      <c r="JG224">
        <v>0.17</v>
      </c>
      <c r="JH224">
        <v>0.43</v>
      </c>
      <c r="JI224">
        <v>7.0000000000000007E-2</v>
      </c>
      <c r="JJ224">
        <v>0.11</v>
      </c>
      <c r="JK224">
        <v>0.49</v>
      </c>
      <c r="JL224">
        <v>0.14000000000000001</v>
      </c>
      <c r="JM224">
        <v>0.04</v>
      </c>
      <c r="JN224">
        <v>0.04</v>
      </c>
      <c r="JO224">
        <v>0.03</v>
      </c>
      <c r="JP224">
        <v>0.03</v>
      </c>
      <c r="JQ224">
        <v>0.03</v>
      </c>
      <c r="JR224">
        <v>3.18</v>
      </c>
      <c r="JS224">
        <v>1.55</v>
      </c>
      <c r="JT224">
        <v>1.83</v>
      </c>
      <c r="JU224">
        <v>3.27</v>
      </c>
      <c r="JV224">
        <v>2.13</v>
      </c>
    </row>
    <row r="225" spans="1:282" x14ac:dyDescent="0.25">
      <c r="A225">
        <v>609807</v>
      </c>
      <c r="B225" t="s">
        <v>2414</v>
      </c>
      <c r="C225" t="s">
        <v>2413</v>
      </c>
      <c r="D225" t="s">
        <v>4374</v>
      </c>
      <c r="E225" t="s">
        <v>4375</v>
      </c>
      <c r="F225" t="s">
        <v>2415</v>
      </c>
      <c r="G225" t="s">
        <v>2416</v>
      </c>
      <c r="H225" t="s">
        <v>2417</v>
      </c>
      <c r="I225" t="s">
        <v>4376</v>
      </c>
      <c r="J225" t="s">
        <v>4377</v>
      </c>
      <c r="K225" t="s">
        <v>4378</v>
      </c>
      <c r="L225" t="s">
        <v>546</v>
      </c>
      <c r="M225" t="s">
        <v>3399</v>
      </c>
      <c r="N225" t="s">
        <v>3908</v>
      </c>
      <c r="O225" t="s">
        <v>524</v>
      </c>
      <c r="P225">
        <v>648</v>
      </c>
      <c r="Q225" t="s">
        <v>530</v>
      </c>
      <c r="R225" t="s">
        <v>529</v>
      </c>
      <c r="S225" t="s">
        <v>529</v>
      </c>
      <c r="T225">
        <v>44</v>
      </c>
      <c r="U225">
        <v>2350</v>
      </c>
      <c r="V225" t="s">
        <v>655</v>
      </c>
      <c r="W225">
        <v>8</v>
      </c>
      <c r="X225">
        <v>659</v>
      </c>
      <c r="Y225">
        <v>1</v>
      </c>
      <c r="Z225" s="5" t="s">
        <v>3522</v>
      </c>
      <c r="AA225" t="s">
        <v>524</v>
      </c>
      <c r="AB225" t="s">
        <v>576</v>
      </c>
      <c r="AC225" t="s">
        <v>576</v>
      </c>
      <c r="AD225" t="s">
        <v>555</v>
      </c>
      <c r="AE225">
        <v>0</v>
      </c>
      <c r="AF225">
        <v>0</v>
      </c>
      <c r="AG225">
        <v>22.9</v>
      </c>
      <c r="AH225">
        <v>0.1</v>
      </c>
      <c r="AI225" t="s">
        <v>3410</v>
      </c>
      <c r="AJ225">
        <v>7</v>
      </c>
      <c r="AL225">
        <v>5</v>
      </c>
      <c r="AN225">
        <v>1</v>
      </c>
      <c r="AR225">
        <v>1</v>
      </c>
      <c r="AS225">
        <v>7</v>
      </c>
      <c r="AT225">
        <v>0.28999999999999998</v>
      </c>
      <c r="AU225">
        <v>0.14000000000000001</v>
      </c>
      <c r="AV225">
        <v>0</v>
      </c>
      <c r="AW225">
        <v>0.14000000000000001</v>
      </c>
      <c r="AX225">
        <v>0</v>
      </c>
      <c r="AY225">
        <v>0.28999999999999998</v>
      </c>
      <c r="AZ225">
        <v>0</v>
      </c>
      <c r="BA225">
        <v>0.14299999999999999</v>
      </c>
      <c r="BB225">
        <v>0.14000000000000001</v>
      </c>
      <c r="BC225">
        <v>0.14000000000000001</v>
      </c>
      <c r="BD225">
        <v>0.56999999999999995</v>
      </c>
      <c r="BE225">
        <v>0.28999999999999998</v>
      </c>
      <c r="BF225">
        <v>0</v>
      </c>
      <c r="BG225">
        <v>0.14000000000000001</v>
      </c>
      <c r="BH225">
        <v>0</v>
      </c>
      <c r="BI225">
        <v>0.43</v>
      </c>
      <c r="BJ225">
        <v>0.14000000000000001</v>
      </c>
      <c r="BK225">
        <v>0.14000000000000001</v>
      </c>
      <c r="BL225">
        <v>0.14000000000000001</v>
      </c>
      <c r="BM225">
        <v>0.14000000000000001</v>
      </c>
      <c r="BN225">
        <v>0.28999999999999998</v>
      </c>
      <c r="BO225">
        <v>0.14000000000000001</v>
      </c>
      <c r="BP225">
        <v>0.14000000000000001</v>
      </c>
      <c r="BQ225">
        <v>0.14000000000000001</v>
      </c>
      <c r="BR225">
        <v>0.56999999999999995</v>
      </c>
      <c r="BS225">
        <v>0.43</v>
      </c>
      <c r="BT225">
        <v>0.56999999999999995</v>
      </c>
      <c r="BU225">
        <v>0.14000000000000001</v>
      </c>
      <c r="BV225">
        <v>0.14000000000000001</v>
      </c>
      <c r="BW225">
        <v>0.14000000000000001</v>
      </c>
      <c r="BX225">
        <v>3</v>
      </c>
      <c r="BY225">
        <v>3</v>
      </c>
      <c r="BZ225">
        <v>3.6</v>
      </c>
      <c r="CA225">
        <v>2.67</v>
      </c>
      <c r="CB225">
        <v>2.5</v>
      </c>
      <c r="CC225">
        <v>2.17</v>
      </c>
      <c r="CD225">
        <v>0.14299999999999999</v>
      </c>
      <c r="CE225">
        <v>0</v>
      </c>
      <c r="CF225">
        <v>0</v>
      </c>
      <c r="CG225">
        <v>0.14299999999999999</v>
      </c>
      <c r="CH225">
        <v>0</v>
      </c>
      <c r="CI225">
        <v>0.14000000000000001</v>
      </c>
      <c r="CJ225">
        <v>0.28999999999999998</v>
      </c>
      <c r="CK225">
        <v>0.28999999999999998</v>
      </c>
      <c r="CL225">
        <v>0.28999999999999998</v>
      </c>
      <c r="CM225">
        <v>0</v>
      </c>
      <c r="CN225">
        <v>0.14000000000000001</v>
      </c>
      <c r="CO225">
        <v>0.14000000000000001</v>
      </c>
      <c r="CP225">
        <v>0</v>
      </c>
      <c r="CQ225">
        <v>0.14000000000000001</v>
      </c>
      <c r="CR225">
        <v>0</v>
      </c>
      <c r="CS225">
        <v>0</v>
      </c>
      <c r="CT225">
        <v>0</v>
      </c>
      <c r="CU225">
        <v>0.14000000000000001</v>
      </c>
      <c r="CV225">
        <v>3.33</v>
      </c>
      <c r="CW225">
        <v>3.5</v>
      </c>
      <c r="CX225">
        <v>3.5</v>
      </c>
      <c r="CY225">
        <v>3.5</v>
      </c>
      <c r="CZ225">
        <v>3.67</v>
      </c>
      <c r="DA225">
        <v>3</v>
      </c>
      <c r="DB225">
        <v>2.67</v>
      </c>
      <c r="DC225">
        <v>2.5</v>
      </c>
      <c r="DD225">
        <v>2.17</v>
      </c>
      <c r="DE225">
        <v>0.14000000000000001</v>
      </c>
      <c r="DF225">
        <v>0.14000000000000001</v>
      </c>
      <c r="DG225">
        <v>0.14000000000000001</v>
      </c>
      <c r="DH225">
        <v>0</v>
      </c>
      <c r="DI225">
        <v>0</v>
      </c>
      <c r="DJ225">
        <v>0.43</v>
      </c>
      <c r="DK225">
        <v>0.28999999999999998</v>
      </c>
      <c r="DL225">
        <v>0.43</v>
      </c>
      <c r="DM225">
        <v>0.43</v>
      </c>
      <c r="DN225">
        <v>0.14000000000000001</v>
      </c>
      <c r="DO225">
        <v>0.14000000000000001</v>
      </c>
      <c r="DP225">
        <v>0.14000000000000001</v>
      </c>
      <c r="DQ225">
        <v>0.14000000000000001</v>
      </c>
      <c r="DR225">
        <v>0.14000000000000001</v>
      </c>
      <c r="DS225">
        <v>0.14000000000000001</v>
      </c>
      <c r="DT225">
        <v>0.14000000000000001</v>
      </c>
      <c r="DU225">
        <v>0.14000000000000001</v>
      </c>
      <c r="DV225">
        <v>0.14000000000000001</v>
      </c>
      <c r="DW225">
        <v>0.56999999999999995</v>
      </c>
      <c r="DX225">
        <v>0.56999999999999995</v>
      </c>
      <c r="DY225">
        <v>0.56999999999999995</v>
      </c>
      <c r="DZ225">
        <v>0.71</v>
      </c>
      <c r="EA225">
        <v>0.71</v>
      </c>
      <c r="EB225">
        <v>0.28999999999999998</v>
      </c>
      <c r="EC225">
        <v>0.28999999999999998</v>
      </c>
      <c r="ED225">
        <v>0.14000000000000001</v>
      </c>
      <c r="EE225">
        <v>0</v>
      </c>
      <c r="EF225">
        <v>0.28999999999999998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0.43</v>
      </c>
      <c r="EM225">
        <v>0.14000000000000001</v>
      </c>
      <c r="EN225">
        <v>0.14000000000000001</v>
      </c>
      <c r="EO225">
        <v>0</v>
      </c>
      <c r="EP225">
        <v>0.14000000000000001</v>
      </c>
      <c r="EQ225">
        <v>0.14299999999999999</v>
      </c>
      <c r="ER225">
        <v>0.14000000000000001</v>
      </c>
      <c r="ES225">
        <v>0.14299999999999999</v>
      </c>
      <c r="ET225">
        <v>0.14000000000000001</v>
      </c>
      <c r="EU225">
        <v>0.14000000000000001</v>
      </c>
      <c r="EV225">
        <v>0</v>
      </c>
      <c r="EW225">
        <v>0.14000000000000001</v>
      </c>
      <c r="EX225">
        <v>0.42899999999999999</v>
      </c>
      <c r="EY225">
        <v>0.56999999999999995</v>
      </c>
      <c r="EZ225">
        <v>0.56999999999999995</v>
      </c>
      <c r="FA225">
        <v>0.43</v>
      </c>
      <c r="FB225">
        <v>0.14000000000000001</v>
      </c>
      <c r="FC225">
        <v>0.28999999999999998</v>
      </c>
      <c r="FD225">
        <v>0.28999999999999998</v>
      </c>
      <c r="FE225">
        <v>0.56999999999999995</v>
      </c>
      <c r="FF225">
        <v>0.28999999999999998</v>
      </c>
      <c r="FG225">
        <v>0.14000000000000001</v>
      </c>
      <c r="FH225">
        <v>0.14000000000000001</v>
      </c>
      <c r="FI225">
        <v>0.14000000000000001</v>
      </c>
      <c r="FJ225">
        <v>0.28999999999999998</v>
      </c>
      <c r="FK225">
        <v>0.56999999999999995</v>
      </c>
      <c r="FL225">
        <v>0.43</v>
      </c>
      <c r="FM225">
        <v>0</v>
      </c>
      <c r="FN225">
        <v>0.14000000000000001</v>
      </c>
      <c r="FO225">
        <v>0.14000000000000001</v>
      </c>
      <c r="FP225">
        <v>0.14000000000000001</v>
      </c>
      <c r="FQ225">
        <v>0.14000000000000001</v>
      </c>
      <c r="FR225">
        <v>0.14000000000000001</v>
      </c>
      <c r="FS225">
        <v>0.14000000000000001</v>
      </c>
      <c r="FT225">
        <v>0.14000000000000001</v>
      </c>
      <c r="FU225">
        <v>0.14000000000000001</v>
      </c>
      <c r="FV225">
        <v>0.14000000000000001</v>
      </c>
      <c r="FW225">
        <v>0.14000000000000001</v>
      </c>
      <c r="FX225">
        <v>0.28999999999999998</v>
      </c>
      <c r="FY225">
        <v>2.5</v>
      </c>
      <c r="FZ225">
        <v>3</v>
      </c>
      <c r="GA225">
        <v>3</v>
      </c>
      <c r="GB225">
        <v>3.17</v>
      </c>
      <c r="GC225">
        <v>3.5</v>
      </c>
      <c r="GD225">
        <v>3.33</v>
      </c>
      <c r="GE225">
        <v>1.83</v>
      </c>
      <c r="GF225">
        <v>2.83</v>
      </c>
      <c r="GG225">
        <v>2.6</v>
      </c>
      <c r="GH225">
        <v>8.17</v>
      </c>
      <c r="GI225">
        <v>0</v>
      </c>
      <c r="GJ225">
        <v>0</v>
      </c>
      <c r="GK225">
        <v>0</v>
      </c>
      <c r="GL225">
        <v>0</v>
      </c>
      <c r="GM225">
        <v>0.14000000000000001</v>
      </c>
      <c r="GN225">
        <v>0</v>
      </c>
      <c r="GO225">
        <v>0</v>
      </c>
      <c r="GP225">
        <v>0.28999999999999998</v>
      </c>
      <c r="GQ225">
        <v>0.28999999999999998</v>
      </c>
      <c r="GR225">
        <v>0.14000000000000001</v>
      </c>
      <c r="GS225">
        <v>0.14000000000000001</v>
      </c>
      <c r="GT225">
        <v>0.56999999999999995</v>
      </c>
      <c r="GU225">
        <v>0.71</v>
      </c>
      <c r="GV225">
        <v>0</v>
      </c>
      <c r="GW225">
        <v>0</v>
      </c>
      <c r="GX225">
        <v>0.14299999999999999</v>
      </c>
      <c r="GY225">
        <v>0.56999999999999995</v>
      </c>
      <c r="GZ225">
        <v>0.28599999999999998</v>
      </c>
      <c r="HA225">
        <v>0</v>
      </c>
      <c r="HB225">
        <v>0.14000000000000001</v>
      </c>
      <c r="HC225">
        <v>0</v>
      </c>
      <c r="HD225">
        <v>0</v>
      </c>
      <c r="HE225">
        <v>0.14000000000000001</v>
      </c>
      <c r="HF225">
        <v>0.14000000000000001</v>
      </c>
      <c r="HG225">
        <v>0.14000000000000001</v>
      </c>
      <c r="HH225">
        <v>0.14000000000000001</v>
      </c>
      <c r="HI225">
        <v>0.14000000000000001</v>
      </c>
      <c r="HJ225">
        <v>0</v>
      </c>
      <c r="HK225">
        <v>0.14000000000000001</v>
      </c>
      <c r="HL225">
        <v>0</v>
      </c>
      <c r="HM225">
        <v>0.28999999999999998</v>
      </c>
      <c r="HN225">
        <v>0</v>
      </c>
      <c r="HO225">
        <v>0.28999999999999998</v>
      </c>
      <c r="HP225">
        <v>0.14000000000000001</v>
      </c>
      <c r="HQ225">
        <v>0.14000000000000001</v>
      </c>
      <c r="HR225">
        <v>0.28999999999999998</v>
      </c>
      <c r="HS225">
        <v>0.28999999999999998</v>
      </c>
      <c r="HT225">
        <v>0.28999999999999998</v>
      </c>
      <c r="HU225">
        <v>0.43</v>
      </c>
      <c r="HV225">
        <v>0.43</v>
      </c>
      <c r="HW225">
        <v>0.43</v>
      </c>
      <c r="HX225">
        <v>0.43</v>
      </c>
      <c r="HY225">
        <v>0.14000000000000001</v>
      </c>
      <c r="HZ225">
        <v>0.43</v>
      </c>
      <c r="IA225">
        <v>0</v>
      </c>
      <c r="IB225">
        <v>0.14000000000000001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0.14000000000000001</v>
      </c>
      <c r="II225">
        <v>0.14000000000000001</v>
      </c>
      <c r="IJ225">
        <v>0.14000000000000001</v>
      </c>
      <c r="IK225">
        <v>0.14299999999999999</v>
      </c>
      <c r="IL225">
        <v>0</v>
      </c>
      <c r="IM225">
        <v>0.14000000000000001</v>
      </c>
      <c r="IN225">
        <v>0.14000000000000001</v>
      </c>
      <c r="IO225">
        <v>0.14000000000000001</v>
      </c>
      <c r="IP225">
        <v>0.14000000000000001</v>
      </c>
      <c r="IQ225">
        <v>0.14000000000000001</v>
      </c>
      <c r="IR225">
        <v>0.28999999999999998</v>
      </c>
      <c r="IS225">
        <v>0</v>
      </c>
      <c r="IT225">
        <v>0.56999999999999995</v>
      </c>
      <c r="IU225">
        <v>0.28999999999999998</v>
      </c>
      <c r="IV225">
        <v>0</v>
      </c>
      <c r="IW225">
        <v>0.43</v>
      </c>
      <c r="IX225">
        <v>0.28999999999999998</v>
      </c>
      <c r="IY225">
        <v>0</v>
      </c>
      <c r="IZ225">
        <v>0.14000000000000001</v>
      </c>
      <c r="JA225">
        <v>0.14000000000000001</v>
      </c>
      <c r="JB225">
        <v>0.14000000000000001</v>
      </c>
      <c r="JC225">
        <v>0.28999999999999998</v>
      </c>
      <c r="JD225">
        <v>0</v>
      </c>
      <c r="JE225">
        <v>0</v>
      </c>
      <c r="JF225">
        <v>0.28999999999999998</v>
      </c>
      <c r="JG225">
        <v>0</v>
      </c>
      <c r="JH225">
        <v>0.28999999999999998</v>
      </c>
      <c r="JI225">
        <v>0.28999999999999998</v>
      </c>
      <c r="JJ225">
        <v>0.43</v>
      </c>
      <c r="JK225">
        <v>0.43</v>
      </c>
      <c r="JL225">
        <v>0.28999999999999998</v>
      </c>
      <c r="JM225">
        <v>0.14000000000000001</v>
      </c>
      <c r="JN225">
        <v>0.14000000000000001</v>
      </c>
      <c r="JO225">
        <v>0.14000000000000001</v>
      </c>
      <c r="JP225">
        <v>0.14000000000000001</v>
      </c>
      <c r="JQ225">
        <v>0.14000000000000001</v>
      </c>
      <c r="JR225">
        <v>3</v>
      </c>
      <c r="JS225">
        <v>2</v>
      </c>
      <c r="JT225">
        <v>2.67</v>
      </c>
      <c r="JU225">
        <v>3.33</v>
      </c>
      <c r="JV225">
        <v>2.17</v>
      </c>
    </row>
    <row r="226" spans="1:282" x14ac:dyDescent="0.25">
      <c r="A226">
        <v>609808</v>
      </c>
      <c r="B226" t="s">
        <v>2419</v>
      </c>
      <c r="C226" t="s">
        <v>2418</v>
      </c>
      <c r="D226" t="s">
        <v>4379</v>
      </c>
      <c r="E226" t="s">
        <v>4380</v>
      </c>
      <c r="F226" t="s">
        <v>2420</v>
      </c>
      <c r="G226" t="s">
        <v>2421</v>
      </c>
      <c r="H226" t="s">
        <v>1542</v>
      </c>
      <c r="I226" t="s">
        <v>4381</v>
      </c>
      <c r="J226" t="s">
        <v>4382</v>
      </c>
      <c r="K226" t="s">
        <v>4383</v>
      </c>
      <c r="L226" t="s">
        <v>546</v>
      </c>
      <c r="M226" t="s">
        <v>3399</v>
      </c>
      <c r="N226" t="s">
        <v>3908</v>
      </c>
      <c r="O226" t="s">
        <v>524</v>
      </c>
      <c r="P226">
        <v>517</v>
      </c>
      <c r="Q226" t="s">
        <v>566</v>
      </c>
      <c r="R226" t="s">
        <v>565</v>
      </c>
      <c r="S226" t="s">
        <v>565</v>
      </c>
      <c r="T226">
        <v>48</v>
      </c>
      <c r="U226">
        <v>2360</v>
      </c>
      <c r="V226" t="s">
        <v>651</v>
      </c>
      <c r="Z226" s="5" t="s">
        <v>10</v>
      </c>
      <c r="AA226" t="s">
        <v>10</v>
      </c>
      <c r="AB226" t="s">
        <v>10</v>
      </c>
      <c r="AC226" t="s">
        <v>10</v>
      </c>
      <c r="AD226" t="s">
        <v>10</v>
      </c>
      <c r="AI226" t="s">
        <v>10</v>
      </c>
      <c r="AJ226">
        <v>1</v>
      </c>
      <c r="AR226">
        <v>1</v>
      </c>
      <c r="AS226">
        <v>1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>
        <v>1</v>
      </c>
      <c r="DS226">
        <v>1</v>
      </c>
      <c r="DT226">
        <v>1</v>
      </c>
      <c r="DU226">
        <v>1</v>
      </c>
      <c r="DV226">
        <v>1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1</v>
      </c>
      <c r="FQ226">
        <v>1</v>
      </c>
      <c r="FR226">
        <v>1</v>
      </c>
      <c r="FS226">
        <v>1</v>
      </c>
      <c r="FT226">
        <v>1</v>
      </c>
      <c r="FU226">
        <v>1</v>
      </c>
      <c r="FV226">
        <v>1</v>
      </c>
      <c r="FW226">
        <v>1</v>
      </c>
      <c r="FX226">
        <v>1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1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1</v>
      </c>
      <c r="HG226">
        <v>1</v>
      </c>
      <c r="HH226">
        <v>1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1</v>
      </c>
      <c r="IN226">
        <v>1</v>
      </c>
      <c r="IO226">
        <v>1</v>
      </c>
      <c r="IP226">
        <v>1</v>
      </c>
      <c r="IQ226">
        <v>1</v>
      </c>
      <c r="IR226">
        <v>1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1</v>
      </c>
      <c r="JN226">
        <v>1</v>
      </c>
      <c r="JO226">
        <v>1</v>
      </c>
      <c r="JP226">
        <v>1</v>
      </c>
      <c r="JQ226">
        <v>1</v>
      </c>
    </row>
    <row r="227" spans="1:282" x14ac:dyDescent="0.25">
      <c r="A227">
        <v>609809</v>
      </c>
      <c r="B227" t="s">
        <v>2423</v>
      </c>
      <c r="C227" t="s">
        <v>2422</v>
      </c>
      <c r="D227" t="s">
        <v>4384</v>
      </c>
      <c r="E227" t="s">
        <v>4385</v>
      </c>
      <c r="F227" t="s">
        <v>2424</v>
      </c>
      <c r="G227" t="s">
        <v>2425</v>
      </c>
      <c r="H227" t="s">
        <v>2426</v>
      </c>
      <c r="I227" t="s">
        <v>4386</v>
      </c>
      <c r="J227" t="s">
        <v>4387</v>
      </c>
      <c r="K227" t="s">
        <v>4388</v>
      </c>
      <c r="L227" t="s">
        <v>546</v>
      </c>
      <c r="M227" t="s">
        <v>3399</v>
      </c>
      <c r="N227" t="s">
        <v>3908</v>
      </c>
      <c r="O227" t="s">
        <v>524</v>
      </c>
      <c r="P227">
        <v>416</v>
      </c>
      <c r="Q227" t="s">
        <v>541</v>
      </c>
      <c r="R227" t="s">
        <v>562</v>
      </c>
      <c r="S227" t="s">
        <v>562</v>
      </c>
      <c r="T227">
        <v>31</v>
      </c>
      <c r="U227">
        <v>2370</v>
      </c>
      <c r="V227" t="s">
        <v>651</v>
      </c>
      <c r="W227">
        <v>176</v>
      </c>
      <c r="X227">
        <v>431</v>
      </c>
      <c r="Y227">
        <v>41</v>
      </c>
      <c r="Z227" s="5" t="s">
        <v>532</v>
      </c>
      <c r="AA227" t="s">
        <v>524</v>
      </c>
      <c r="AB227" t="s">
        <v>564</v>
      </c>
      <c r="AC227" t="s">
        <v>564</v>
      </c>
      <c r="AD227" t="s">
        <v>533</v>
      </c>
      <c r="AE227">
        <v>59.8</v>
      </c>
      <c r="AF227">
        <v>55.2</v>
      </c>
      <c r="AG227">
        <v>63.3</v>
      </c>
      <c r="AH227">
        <v>4.0999999999999996</v>
      </c>
      <c r="AI227" t="s">
        <v>3410</v>
      </c>
      <c r="AJ227">
        <v>119</v>
      </c>
      <c r="AK227">
        <v>8</v>
      </c>
      <c r="AL227">
        <v>7</v>
      </c>
      <c r="AM227">
        <v>2</v>
      </c>
      <c r="AN227">
        <v>104</v>
      </c>
      <c r="AO227">
        <v>1</v>
      </c>
      <c r="AQ227">
        <v>5</v>
      </c>
      <c r="AR227">
        <v>3</v>
      </c>
      <c r="AS227">
        <v>119</v>
      </c>
      <c r="AT227">
        <v>0.01</v>
      </c>
      <c r="AU227">
        <v>0.01</v>
      </c>
      <c r="AV227">
        <v>0.02</v>
      </c>
      <c r="AW227">
        <v>0</v>
      </c>
      <c r="AX227">
        <v>0.03</v>
      </c>
      <c r="AY227">
        <v>0.06</v>
      </c>
      <c r="AZ227">
        <v>0.03</v>
      </c>
      <c r="BA227">
        <v>1.7000000000000001E-2</v>
      </c>
      <c r="BB227">
        <v>0.03</v>
      </c>
      <c r="BC227">
        <v>0.05</v>
      </c>
      <c r="BD227">
        <v>7.0000000000000007E-2</v>
      </c>
      <c r="BE227">
        <v>0.11</v>
      </c>
      <c r="BF227">
        <v>0.27</v>
      </c>
      <c r="BG227">
        <v>0.28000000000000003</v>
      </c>
      <c r="BH227">
        <v>0.35</v>
      </c>
      <c r="BI227">
        <v>0.21</v>
      </c>
      <c r="BJ227">
        <v>0.31</v>
      </c>
      <c r="BK227">
        <v>0.3</v>
      </c>
      <c r="BL227">
        <v>0.04</v>
      </c>
      <c r="BM227">
        <v>0.01</v>
      </c>
      <c r="BN227">
        <v>0.04</v>
      </c>
      <c r="BO227">
        <v>0.03</v>
      </c>
      <c r="BP227">
        <v>0.02</v>
      </c>
      <c r="BQ227">
        <v>0.04</v>
      </c>
      <c r="BR227">
        <v>0.65</v>
      </c>
      <c r="BS227">
        <v>0.69</v>
      </c>
      <c r="BT227">
        <v>0.55000000000000004</v>
      </c>
      <c r="BU227">
        <v>0.71</v>
      </c>
      <c r="BV227">
        <v>0.57999999999999996</v>
      </c>
      <c r="BW227">
        <v>0.49</v>
      </c>
      <c r="BX227">
        <v>3.62</v>
      </c>
      <c r="BY227">
        <v>3.66</v>
      </c>
      <c r="BZ227">
        <v>3.51</v>
      </c>
      <c r="CA227">
        <v>3.68</v>
      </c>
      <c r="CB227">
        <v>3.47</v>
      </c>
      <c r="CC227">
        <v>3.27</v>
      </c>
      <c r="CD227">
        <v>0</v>
      </c>
      <c r="CE227">
        <v>8.0000000000000002E-3</v>
      </c>
      <c r="CF227">
        <v>0</v>
      </c>
      <c r="CG227">
        <v>1.7000000000000001E-2</v>
      </c>
      <c r="CH227">
        <v>0</v>
      </c>
      <c r="CI227">
        <v>0.01</v>
      </c>
      <c r="CJ227">
        <v>0.03</v>
      </c>
      <c r="CK227">
        <v>0.08</v>
      </c>
      <c r="CL227">
        <v>0.04</v>
      </c>
      <c r="CM227">
        <v>0.03</v>
      </c>
      <c r="CN227">
        <v>0.01</v>
      </c>
      <c r="CO227">
        <v>0.03</v>
      </c>
      <c r="CP227">
        <v>0.03</v>
      </c>
      <c r="CQ227">
        <v>0.03</v>
      </c>
      <c r="CR227">
        <v>0.03</v>
      </c>
      <c r="CS227">
        <v>7.0000000000000007E-2</v>
      </c>
      <c r="CT227">
        <v>0.12</v>
      </c>
      <c r="CU227">
        <v>0.05</v>
      </c>
      <c r="CV227">
        <v>3.84</v>
      </c>
      <c r="CW227">
        <v>3.83</v>
      </c>
      <c r="CX227">
        <v>3.77</v>
      </c>
      <c r="CY227">
        <v>3.75</v>
      </c>
      <c r="CZ227">
        <v>3.77</v>
      </c>
      <c r="DA227">
        <v>3.65</v>
      </c>
      <c r="DB227">
        <v>3.51</v>
      </c>
      <c r="DC227">
        <v>3.26</v>
      </c>
      <c r="DD227">
        <v>3.5</v>
      </c>
      <c r="DE227">
        <v>0.11</v>
      </c>
      <c r="DF227">
        <v>0.13</v>
      </c>
      <c r="DG227">
        <v>0.18</v>
      </c>
      <c r="DH227">
        <v>0.14000000000000001</v>
      </c>
      <c r="DI227">
        <v>0.18</v>
      </c>
      <c r="DJ227">
        <v>0.25</v>
      </c>
      <c r="DK227">
        <v>0.28000000000000003</v>
      </c>
      <c r="DL227">
        <v>0.24</v>
      </c>
      <c r="DM227">
        <v>0.28000000000000003</v>
      </c>
      <c r="DN227">
        <v>0.02</v>
      </c>
      <c r="DO227">
        <v>0.03</v>
      </c>
      <c r="DP227">
        <v>0.01</v>
      </c>
      <c r="DQ227">
        <v>0.03</v>
      </c>
      <c r="DR227">
        <v>0.02</v>
      </c>
      <c r="DS227">
        <v>0.01</v>
      </c>
      <c r="DT227">
        <v>0</v>
      </c>
      <c r="DU227">
        <v>0.01</v>
      </c>
      <c r="DV227">
        <v>0</v>
      </c>
      <c r="DW227">
        <v>0.85</v>
      </c>
      <c r="DX227">
        <v>0.83</v>
      </c>
      <c r="DY227">
        <v>0.79</v>
      </c>
      <c r="DZ227">
        <v>0.79</v>
      </c>
      <c r="EA227">
        <v>0.78</v>
      </c>
      <c r="EB227">
        <v>0.7</v>
      </c>
      <c r="EC227">
        <v>0.63</v>
      </c>
      <c r="ED227">
        <v>0.55000000000000004</v>
      </c>
      <c r="EE227">
        <v>0.63</v>
      </c>
      <c r="EF227">
        <v>0.4</v>
      </c>
      <c r="EG227">
        <v>0.01</v>
      </c>
      <c r="EH227">
        <v>0.02</v>
      </c>
      <c r="EI227">
        <v>0.03</v>
      </c>
      <c r="EJ227">
        <v>0.02</v>
      </c>
      <c r="EK227">
        <v>0.03</v>
      </c>
      <c r="EL227">
        <v>0.04</v>
      </c>
      <c r="EM227">
        <v>0.02</v>
      </c>
      <c r="EN227">
        <v>0</v>
      </c>
      <c r="EO227">
        <v>0.28999999999999998</v>
      </c>
      <c r="EP227">
        <v>0.02</v>
      </c>
      <c r="EQ227">
        <v>8.0000000000000002E-3</v>
      </c>
      <c r="ER227">
        <v>0.02</v>
      </c>
      <c r="ES227">
        <v>0</v>
      </c>
      <c r="ET227">
        <v>0.01</v>
      </c>
      <c r="EU227">
        <v>0.08</v>
      </c>
      <c r="EV227">
        <v>0.03</v>
      </c>
      <c r="EW227">
        <v>0.05</v>
      </c>
      <c r="EX227">
        <v>0.109</v>
      </c>
      <c r="EY227">
        <v>0.28999999999999998</v>
      </c>
      <c r="EZ227">
        <v>0.3</v>
      </c>
      <c r="FA227">
        <v>0.24</v>
      </c>
      <c r="FB227">
        <v>0.19</v>
      </c>
      <c r="FC227">
        <v>0.35</v>
      </c>
      <c r="FD227">
        <v>0.33</v>
      </c>
      <c r="FE227">
        <v>0.31</v>
      </c>
      <c r="FF227">
        <v>0.31</v>
      </c>
      <c r="FG227">
        <v>0.13</v>
      </c>
      <c r="FH227">
        <v>0.67</v>
      </c>
      <c r="FI227">
        <v>0.66</v>
      </c>
      <c r="FJ227">
        <v>0.71</v>
      </c>
      <c r="FK227">
        <v>0.77</v>
      </c>
      <c r="FL227">
        <v>0.55000000000000004</v>
      </c>
      <c r="FM227">
        <v>0.48</v>
      </c>
      <c r="FN227">
        <v>0.61</v>
      </c>
      <c r="FO227">
        <v>0.6</v>
      </c>
      <c r="FP227">
        <v>7.0000000000000007E-2</v>
      </c>
      <c r="FQ227">
        <v>0.02</v>
      </c>
      <c r="FR227">
        <v>0.02</v>
      </c>
      <c r="FS227">
        <v>0.01</v>
      </c>
      <c r="FT227">
        <v>0.02</v>
      </c>
      <c r="FU227">
        <v>7.0000000000000007E-2</v>
      </c>
      <c r="FV227">
        <v>0.08</v>
      </c>
      <c r="FW227">
        <v>0.03</v>
      </c>
      <c r="FX227">
        <v>0.04</v>
      </c>
      <c r="FY227">
        <v>1.95</v>
      </c>
      <c r="FZ227">
        <v>3.65</v>
      </c>
      <c r="GA227">
        <v>3.62</v>
      </c>
      <c r="GB227">
        <v>3.65</v>
      </c>
      <c r="GC227">
        <v>3.75</v>
      </c>
      <c r="GD227">
        <v>3.52</v>
      </c>
      <c r="GE227">
        <v>3.35</v>
      </c>
      <c r="GF227">
        <v>3.57</v>
      </c>
      <c r="GG227">
        <v>3.57</v>
      </c>
      <c r="GH227">
        <v>8.6</v>
      </c>
      <c r="GI227">
        <v>0.01</v>
      </c>
      <c r="GJ227">
        <v>0</v>
      </c>
      <c r="GK227">
        <v>1.7000000000000001E-2</v>
      </c>
      <c r="GL227">
        <v>0</v>
      </c>
      <c r="GM227">
        <v>0.04</v>
      </c>
      <c r="GN227">
        <v>0.04</v>
      </c>
      <c r="GO227">
        <v>0.08</v>
      </c>
      <c r="GP227">
        <v>0.13</v>
      </c>
      <c r="GQ227">
        <v>0.22</v>
      </c>
      <c r="GR227">
        <v>0.38</v>
      </c>
      <c r="GS227">
        <v>0.09</v>
      </c>
      <c r="GT227">
        <v>0.42</v>
      </c>
      <c r="GU227">
        <v>0.51</v>
      </c>
      <c r="GV227">
        <v>0.21</v>
      </c>
      <c r="GW227">
        <v>0.16</v>
      </c>
      <c r="GX227">
        <v>0.10100000000000001</v>
      </c>
      <c r="GY227">
        <v>0.23</v>
      </c>
      <c r="GZ227">
        <v>0.10100000000000001</v>
      </c>
      <c r="HA227">
        <v>6.7000000000000004E-2</v>
      </c>
      <c r="HB227">
        <v>0.16</v>
      </c>
      <c r="HC227">
        <v>0.13</v>
      </c>
      <c r="HD227">
        <v>7.0000000000000007E-2</v>
      </c>
      <c r="HE227">
        <v>0.23</v>
      </c>
      <c r="HF227">
        <v>0.19</v>
      </c>
      <c r="HG227">
        <v>0.25</v>
      </c>
      <c r="HH227">
        <v>0.18</v>
      </c>
      <c r="HI227">
        <v>0</v>
      </c>
      <c r="HJ227">
        <v>0</v>
      </c>
      <c r="HK227">
        <v>0</v>
      </c>
      <c r="HL227">
        <v>0.01</v>
      </c>
      <c r="HM227">
        <v>0.13</v>
      </c>
      <c r="HN227">
        <v>0.01</v>
      </c>
      <c r="HO227">
        <v>0.26</v>
      </c>
      <c r="HP227">
        <v>0.35</v>
      </c>
      <c r="HQ227">
        <v>0.26</v>
      </c>
      <c r="HR227">
        <v>0.27</v>
      </c>
      <c r="HS227">
        <v>0.32</v>
      </c>
      <c r="HT227">
        <v>0.27</v>
      </c>
      <c r="HU227">
        <v>0.64</v>
      </c>
      <c r="HV227">
        <v>0.41</v>
      </c>
      <c r="HW227">
        <v>0.5</v>
      </c>
      <c r="HX227">
        <v>0.49</v>
      </c>
      <c r="HY227">
        <v>0.35</v>
      </c>
      <c r="HZ227">
        <v>0.63</v>
      </c>
      <c r="IA227">
        <v>0.05</v>
      </c>
      <c r="IB227">
        <v>0.18</v>
      </c>
      <c r="IC227">
        <v>0.18</v>
      </c>
      <c r="ID227">
        <v>0.13</v>
      </c>
      <c r="IE227">
        <v>0.13</v>
      </c>
      <c r="IF227">
        <v>3.4000000000000002E-2</v>
      </c>
      <c r="IG227">
        <v>2.5000000000000001E-2</v>
      </c>
      <c r="IH227">
        <v>0.01</v>
      </c>
      <c r="II227">
        <v>0.01</v>
      </c>
      <c r="IJ227">
        <v>0.01</v>
      </c>
      <c r="IK227">
        <v>1.7000000000000001E-2</v>
      </c>
      <c r="IL227">
        <v>2.5000000000000001E-2</v>
      </c>
      <c r="IM227">
        <v>0.03</v>
      </c>
      <c r="IN227">
        <v>0.05</v>
      </c>
      <c r="IO227">
        <v>0.05</v>
      </c>
      <c r="IP227">
        <v>0.09</v>
      </c>
      <c r="IQ227">
        <v>0.05</v>
      </c>
      <c r="IR227">
        <v>0.03</v>
      </c>
      <c r="IS227">
        <v>0.03</v>
      </c>
      <c r="IT227">
        <v>0.46</v>
      </c>
      <c r="IU227">
        <v>0.36</v>
      </c>
      <c r="IV227">
        <v>0.02</v>
      </c>
      <c r="IW227">
        <v>0.1</v>
      </c>
      <c r="IX227">
        <v>0.25</v>
      </c>
      <c r="IY227">
        <v>0.33</v>
      </c>
      <c r="IZ227">
        <v>0.33</v>
      </c>
      <c r="JA227">
        <v>0.15</v>
      </c>
      <c r="JB227">
        <v>0.4</v>
      </c>
      <c r="JC227">
        <v>0.22</v>
      </c>
      <c r="JD227">
        <v>0.13</v>
      </c>
      <c r="JE227">
        <v>0.13</v>
      </c>
      <c r="JF227">
        <v>0.14000000000000001</v>
      </c>
      <c r="JG227">
        <v>0.26</v>
      </c>
      <c r="JH227">
        <v>0.47</v>
      </c>
      <c r="JI227">
        <v>0.05</v>
      </c>
      <c r="JJ227">
        <v>0.11</v>
      </c>
      <c r="JK227">
        <v>0.65</v>
      </c>
      <c r="JL227">
        <v>0.21</v>
      </c>
      <c r="JM227">
        <v>0.03</v>
      </c>
      <c r="JN227">
        <v>0.03</v>
      </c>
      <c r="JO227">
        <v>7.0000000000000007E-2</v>
      </c>
      <c r="JP227">
        <v>0.04</v>
      </c>
      <c r="JQ227">
        <v>0.03</v>
      </c>
      <c r="JR227">
        <v>3.17</v>
      </c>
      <c r="JS227">
        <v>1.76</v>
      </c>
      <c r="JT227">
        <v>1.99</v>
      </c>
      <c r="JU227">
        <v>3.48</v>
      </c>
      <c r="JV227">
        <v>2.59</v>
      </c>
    </row>
    <row r="228" spans="1:282" x14ac:dyDescent="0.25">
      <c r="A228">
        <v>609810</v>
      </c>
      <c r="B228" t="s">
        <v>34</v>
      </c>
      <c r="C228" t="s">
        <v>2427</v>
      </c>
      <c r="D228" t="s">
        <v>4389</v>
      </c>
      <c r="E228" t="s">
        <v>4390</v>
      </c>
      <c r="F228" t="s">
        <v>789</v>
      </c>
      <c r="G228" t="s">
        <v>790</v>
      </c>
      <c r="H228" t="s">
        <v>791</v>
      </c>
      <c r="I228" t="s">
        <v>4391</v>
      </c>
      <c r="J228" t="s">
        <v>4392</v>
      </c>
      <c r="K228" t="s">
        <v>4393</v>
      </c>
      <c r="L228" t="s">
        <v>546</v>
      </c>
      <c r="M228" t="s">
        <v>3399</v>
      </c>
      <c r="N228" t="s">
        <v>3908</v>
      </c>
      <c r="O228" t="s">
        <v>524</v>
      </c>
      <c r="P228">
        <v>1040</v>
      </c>
      <c r="Q228" t="s">
        <v>541</v>
      </c>
      <c r="R228" t="s">
        <v>544</v>
      </c>
      <c r="S228" t="s">
        <v>544</v>
      </c>
      <c r="T228">
        <v>30</v>
      </c>
      <c r="U228">
        <v>2380</v>
      </c>
      <c r="V228" t="s">
        <v>651</v>
      </c>
      <c r="W228">
        <v>160</v>
      </c>
      <c r="X228">
        <v>1056</v>
      </c>
      <c r="Y228">
        <v>15</v>
      </c>
      <c r="Z228" s="5" t="s">
        <v>4268</v>
      </c>
      <c r="AA228" t="s">
        <v>524</v>
      </c>
      <c r="AB228" t="s">
        <v>564</v>
      </c>
      <c r="AC228" t="s">
        <v>533</v>
      </c>
      <c r="AD228" t="s">
        <v>564</v>
      </c>
      <c r="AE228">
        <v>47.3</v>
      </c>
      <c r="AF228">
        <v>70.3</v>
      </c>
      <c r="AG228">
        <v>48.6</v>
      </c>
      <c r="AH228">
        <v>1.5</v>
      </c>
      <c r="AI228" t="s">
        <v>3410</v>
      </c>
      <c r="AJ228">
        <v>103</v>
      </c>
      <c r="AK228">
        <v>61</v>
      </c>
      <c r="AL228">
        <v>2</v>
      </c>
      <c r="AM228">
        <v>5</v>
      </c>
      <c r="AN228">
        <v>34</v>
      </c>
      <c r="AQ228">
        <v>1</v>
      </c>
      <c r="AR228">
        <v>3</v>
      </c>
      <c r="AS228">
        <v>103</v>
      </c>
      <c r="AT228">
        <v>0.03</v>
      </c>
      <c r="AU228">
        <v>0</v>
      </c>
      <c r="AV228">
        <v>0</v>
      </c>
      <c r="AW228">
        <v>0</v>
      </c>
      <c r="AX228">
        <v>0.04</v>
      </c>
      <c r="AY228">
        <v>0.1</v>
      </c>
      <c r="AZ228">
        <v>0.04</v>
      </c>
      <c r="BA228">
        <v>5.8000000000000003E-2</v>
      </c>
      <c r="BB228">
        <v>0.06</v>
      </c>
      <c r="BC228">
        <v>0.04</v>
      </c>
      <c r="BD228">
        <v>0.1</v>
      </c>
      <c r="BE228">
        <v>0.23</v>
      </c>
      <c r="BF228">
        <v>0.32</v>
      </c>
      <c r="BG228">
        <v>0.35</v>
      </c>
      <c r="BH228">
        <v>0.32</v>
      </c>
      <c r="BI228">
        <v>0.17</v>
      </c>
      <c r="BJ228">
        <v>0.4</v>
      </c>
      <c r="BK228">
        <v>0.28000000000000003</v>
      </c>
      <c r="BL228">
        <v>0</v>
      </c>
      <c r="BM228">
        <v>0.01</v>
      </c>
      <c r="BN228">
        <v>0.01</v>
      </c>
      <c r="BO228">
        <v>0.01</v>
      </c>
      <c r="BP228">
        <v>0.02</v>
      </c>
      <c r="BQ228">
        <v>0.02</v>
      </c>
      <c r="BR228">
        <v>0.61</v>
      </c>
      <c r="BS228">
        <v>0.57999999999999996</v>
      </c>
      <c r="BT228">
        <v>0.61</v>
      </c>
      <c r="BU228">
        <v>0.78</v>
      </c>
      <c r="BV228">
        <v>0.45</v>
      </c>
      <c r="BW228">
        <v>0.37</v>
      </c>
      <c r="BX228">
        <v>3.51</v>
      </c>
      <c r="BY228">
        <v>3.53</v>
      </c>
      <c r="BZ228">
        <v>3.56</v>
      </c>
      <c r="CA228">
        <v>3.75</v>
      </c>
      <c r="CB228">
        <v>3.28</v>
      </c>
      <c r="CC228">
        <v>2.94</v>
      </c>
      <c r="CD228">
        <v>0</v>
      </c>
      <c r="CE228">
        <v>0.01</v>
      </c>
      <c r="CF228">
        <v>0.01</v>
      </c>
      <c r="CG228">
        <v>0</v>
      </c>
      <c r="CH228">
        <v>0</v>
      </c>
      <c r="CI228">
        <v>0.01</v>
      </c>
      <c r="CJ228">
        <v>0.01</v>
      </c>
      <c r="CK228">
        <v>0.06</v>
      </c>
      <c r="CL228">
        <v>0.03</v>
      </c>
      <c r="CM228">
        <v>0.02</v>
      </c>
      <c r="CN228">
        <v>0.01</v>
      </c>
      <c r="CO228">
        <v>0.01</v>
      </c>
      <c r="CP228">
        <v>0.01</v>
      </c>
      <c r="CQ228">
        <v>0.02</v>
      </c>
      <c r="CR228">
        <v>0.02</v>
      </c>
      <c r="CS228">
        <v>0.06</v>
      </c>
      <c r="CT228">
        <v>7.0000000000000007E-2</v>
      </c>
      <c r="CU228">
        <v>0.05</v>
      </c>
      <c r="CV228">
        <v>3.9</v>
      </c>
      <c r="CW228">
        <v>3.85</v>
      </c>
      <c r="CX228">
        <v>3.81</v>
      </c>
      <c r="CY228">
        <v>3.85</v>
      </c>
      <c r="CZ228">
        <v>3.81</v>
      </c>
      <c r="DA228">
        <v>3.68</v>
      </c>
      <c r="DB228">
        <v>3.74</v>
      </c>
      <c r="DC228">
        <v>3.5</v>
      </c>
      <c r="DD228">
        <v>3.62</v>
      </c>
      <c r="DE228">
        <v>0.06</v>
      </c>
      <c r="DF228">
        <v>0.1</v>
      </c>
      <c r="DG228">
        <v>0.15</v>
      </c>
      <c r="DH228">
        <v>0.13</v>
      </c>
      <c r="DI228">
        <v>0.16</v>
      </c>
      <c r="DJ228">
        <v>0.25</v>
      </c>
      <c r="DK228">
        <v>0.12</v>
      </c>
      <c r="DL228">
        <v>0.18</v>
      </c>
      <c r="DM228">
        <v>0.19</v>
      </c>
      <c r="DN228">
        <v>0.02</v>
      </c>
      <c r="DO228">
        <v>0</v>
      </c>
      <c r="DP228">
        <v>0</v>
      </c>
      <c r="DQ228">
        <v>0.01</v>
      </c>
      <c r="DR228">
        <v>0</v>
      </c>
      <c r="DS228">
        <v>0.01</v>
      </c>
      <c r="DT228">
        <v>0.01</v>
      </c>
      <c r="DU228">
        <v>0.02</v>
      </c>
      <c r="DV228">
        <v>0</v>
      </c>
      <c r="DW228">
        <v>0.9</v>
      </c>
      <c r="DX228">
        <v>0.88</v>
      </c>
      <c r="DY228">
        <v>0.83</v>
      </c>
      <c r="DZ228">
        <v>0.85</v>
      </c>
      <c r="EA228">
        <v>0.83</v>
      </c>
      <c r="EB228">
        <v>0.71</v>
      </c>
      <c r="EC228">
        <v>0.81</v>
      </c>
      <c r="ED228">
        <v>0.67</v>
      </c>
      <c r="EE228">
        <v>0.73</v>
      </c>
      <c r="EF228">
        <v>0.56999999999999995</v>
      </c>
      <c r="EG228">
        <v>0</v>
      </c>
      <c r="EH228">
        <v>0.01</v>
      </c>
      <c r="EI228">
        <v>0.01</v>
      </c>
      <c r="EJ228">
        <v>0</v>
      </c>
      <c r="EK228">
        <v>0</v>
      </c>
      <c r="EL228">
        <v>0.1</v>
      </c>
      <c r="EM228">
        <v>0</v>
      </c>
      <c r="EN228">
        <v>0.02</v>
      </c>
      <c r="EO228">
        <v>0.23</v>
      </c>
      <c r="EP228">
        <v>0.06</v>
      </c>
      <c r="EQ228">
        <v>2.9000000000000001E-2</v>
      </c>
      <c r="ER228">
        <v>0.02</v>
      </c>
      <c r="ES228">
        <v>1.9E-2</v>
      </c>
      <c r="ET228">
        <v>0.06</v>
      </c>
      <c r="EU228">
        <v>0.16</v>
      </c>
      <c r="EV228">
        <v>0.04</v>
      </c>
      <c r="EW228">
        <v>0.03</v>
      </c>
      <c r="EX228">
        <v>5.8000000000000003E-2</v>
      </c>
      <c r="EY228">
        <v>0.31</v>
      </c>
      <c r="EZ228">
        <v>0.24</v>
      </c>
      <c r="FA228">
        <v>0.26</v>
      </c>
      <c r="FB228">
        <v>0.19</v>
      </c>
      <c r="FC228">
        <v>0.31</v>
      </c>
      <c r="FD228">
        <v>0.24</v>
      </c>
      <c r="FE228">
        <v>0.31</v>
      </c>
      <c r="FF228">
        <v>0.36</v>
      </c>
      <c r="FG228">
        <v>0.1</v>
      </c>
      <c r="FH228">
        <v>0.63</v>
      </c>
      <c r="FI228">
        <v>0.72</v>
      </c>
      <c r="FJ228">
        <v>0.69</v>
      </c>
      <c r="FK228">
        <v>0.79</v>
      </c>
      <c r="FL228">
        <v>0.62</v>
      </c>
      <c r="FM228">
        <v>0.47</v>
      </c>
      <c r="FN228">
        <v>0.63</v>
      </c>
      <c r="FO228">
        <v>0.59</v>
      </c>
      <c r="FP228">
        <v>0.04</v>
      </c>
      <c r="FQ228">
        <v>0</v>
      </c>
      <c r="FR228">
        <v>0</v>
      </c>
      <c r="FS228">
        <v>0.02</v>
      </c>
      <c r="FT228">
        <v>0</v>
      </c>
      <c r="FU228">
        <v>0.01</v>
      </c>
      <c r="FV228">
        <v>0.04</v>
      </c>
      <c r="FW228">
        <v>0.02</v>
      </c>
      <c r="FX228">
        <v>0</v>
      </c>
      <c r="FY228">
        <v>1.67</v>
      </c>
      <c r="FZ228">
        <v>3.57</v>
      </c>
      <c r="GA228">
        <v>3.67</v>
      </c>
      <c r="GB228">
        <v>3.66</v>
      </c>
      <c r="GC228">
        <v>3.77</v>
      </c>
      <c r="GD228">
        <v>3.57</v>
      </c>
      <c r="GE228">
        <v>3.12</v>
      </c>
      <c r="GF228">
        <v>3.6</v>
      </c>
      <c r="GG228">
        <v>3.52</v>
      </c>
      <c r="GH228">
        <v>8.9499999999999993</v>
      </c>
      <c r="GI228">
        <v>0</v>
      </c>
      <c r="GJ228">
        <v>0</v>
      </c>
      <c r="GK228">
        <v>2.9000000000000001E-2</v>
      </c>
      <c r="GL228">
        <v>0.01</v>
      </c>
      <c r="GM228">
        <v>0.01</v>
      </c>
      <c r="GN228">
        <v>0</v>
      </c>
      <c r="GO228">
        <v>0.1</v>
      </c>
      <c r="GP228">
        <v>0.1</v>
      </c>
      <c r="GQ228">
        <v>0.21</v>
      </c>
      <c r="GR228">
        <v>0.5</v>
      </c>
      <c r="GS228">
        <v>0.04</v>
      </c>
      <c r="GT228">
        <v>0.39</v>
      </c>
      <c r="GU228">
        <v>0.6</v>
      </c>
      <c r="GV228">
        <v>0.2</v>
      </c>
      <c r="GW228">
        <v>0.19</v>
      </c>
      <c r="GX228">
        <v>0.107</v>
      </c>
      <c r="GY228">
        <v>0.3</v>
      </c>
      <c r="GZ228">
        <v>0.17499999999999999</v>
      </c>
      <c r="HA228">
        <v>5.8000000000000003E-2</v>
      </c>
      <c r="HB228">
        <v>0.26</v>
      </c>
      <c r="HC228">
        <v>0.15</v>
      </c>
      <c r="HD228">
        <v>7.0000000000000007E-2</v>
      </c>
      <c r="HE228">
        <v>0.17</v>
      </c>
      <c r="HF228">
        <v>0.1</v>
      </c>
      <c r="HG228">
        <v>0.17</v>
      </c>
      <c r="HH228">
        <v>7.0000000000000007E-2</v>
      </c>
      <c r="HI228">
        <v>0</v>
      </c>
      <c r="HJ228">
        <v>0.02</v>
      </c>
      <c r="HK228">
        <v>0.01</v>
      </c>
      <c r="HL228">
        <v>0.04</v>
      </c>
      <c r="HM228">
        <v>0.05</v>
      </c>
      <c r="HN228">
        <v>0.01</v>
      </c>
      <c r="HO228">
        <v>0.41</v>
      </c>
      <c r="HP228">
        <v>0.32</v>
      </c>
      <c r="HQ228">
        <v>0.35</v>
      </c>
      <c r="HR228">
        <v>0.4</v>
      </c>
      <c r="HS228">
        <v>0.47</v>
      </c>
      <c r="HT228">
        <v>0.37</v>
      </c>
      <c r="HU228">
        <v>0.51</v>
      </c>
      <c r="HV228">
        <v>0.36</v>
      </c>
      <c r="HW228">
        <v>0.36</v>
      </c>
      <c r="HX228">
        <v>0.37</v>
      </c>
      <c r="HY228">
        <v>0.27</v>
      </c>
      <c r="HZ228">
        <v>0.54</v>
      </c>
      <c r="IA228">
        <v>0.08</v>
      </c>
      <c r="IB228">
        <v>0.28999999999999998</v>
      </c>
      <c r="IC228">
        <v>0.26</v>
      </c>
      <c r="ID228">
        <v>0.19</v>
      </c>
      <c r="IE228">
        <v>0.19</v>
      </c>
      <c r="IF228">
        <v>6.8000000000000005E-2</v>
      </c>
      <c r="IG228">
        <v>0</v>
      </c>
      <c r="IH228">
        <v>0.01</v>
      </c>
      <c r="II228">
        <v>0.01</v>
      </c>
      <c r="IJ228">
        <v>0</v>
      </c>
      <c r="IK228">
        <v>1.9E-2</v>
      </c>
      <c r="IL228">
        <v>0.01</v>
      </c>
      <c r="IM228">
        <v>0</v>
      </c>
      <c r="IN228">
        <v>0</v>
      </c>
      <c r="IO228">
        <v>0.01</v>
      </c>
      <c r="IP228">
        <v>0</v>
      </c>
      <c r="IQ228">
        <v>0</v>
      </c>
      <c r="IR228">
        <v>0</v>
      </c>
      <c r="IS228">
        <v>0</v>
      </c>
      <c r="IT228">
        <v>0.56000000000000005</v>
      </c>
      <c r="IU228">
        <v>0.51</v>
      </c>
      <c r="IV228">
        <v>0</v>
      </c>
      <c r="IW228">
        <v>0.41</v>
      </c>
      <c r="IX228">
        <v>0.23</v>
      </c>
      <c r="IY228">
        <v>0.3</v>
      </c>
      <c r="IZ228">
        <v>0.35</v>
      </c>
      <c r="JA228">
        <v>0.18</v>
      </c>
      <c r="JB228">
        <v>0.3</v>
      </c>
      <c r="JC228">
        <v>0.39</v>
      </c>
      <c r="JD228">
        <v>0.06</v>
      </c>
      <c r="JE228">
        <v>0.04</v>
      </c>
      <c r="JF228">
        <v>0.32</v>
      </c>
      <c r="JG228">
        <v>0.17</v>
      </c>
      <c r="JH228">
        <v>0.38</v>
      </c>
      <c r="JI228">
        <v>0.06</v>
      </c>
      <c r="JJ228">
        <v>0.06</v>
      </c>
      <c r="JK228">
        <v>0.47</v>
      </c>
      <c r="JL228">
        <v>0.09</v>
      </c>
      <c r="JM228">
        <v>0</v>
      </c>
      <c r="JN228">
        <v>0.02</v>
      </c>
      <c r="JO228">
        <v>0.04</v>
      </c>
      <c r="JP228">
        <v>0.03</v>
      </c>
      <c r="JQ228">
        <v>0.03</v>
      </c>
      <c r="JR228">
        <v>3.15</v>
      </c>
      <c r="JS228">
        <v>1.6</v>
      </c>
      <c r="JT228">
        <v>1.63</v>
      </c>
      <c r="JU228">
        <v>3.29</v>
      </c>
      <c r="JV228">
        <v>1.94</v>
      </c>
    </row>
    <row r="229" spans="1:282" x14ac:dyDescent="0.25">
      <c r="A229">
        <v>609811</v>
      </c>
      <c r="B229" t="s">
        <v>35</v>
      </c>
      <c r="C229" t="s">
        <v>2428</v>
      </c>
      <c r="D229" t="s">
        <v>4394</v>
      </c>
      <c r="E229" t="s">
        <v>4395</v>
      </c>
      <c r="F229" t="s">
        <v>793</v>
      </c>
      <c r="G229" t="s">
        <v>794</v>
      </c>
      <c r="H229" t="s">
        <v>795</v>
      </c>
      <c r="I229" t="s">
        <v>4396</v>
      </c>
      <c r="J229" t="s">
        <v>4397</v>
      </c>
      <c r="K229" t="s">
        <v>4398</v>
      </c>
      <c r="L229" t="s">
        <v>546</v>
      </c>
      <c r="M229" t="s">
        <v>3399</v>
      </c>
      <c r="N229" t="s">
        <v>3908</v>
      </c>
      <c r="O229" t="s">
        <v>524</v>
      </c>
      <c r="P229">
        <v>312</v>
      </c>
      <c r="Q229" t="s">
        <v>566</v>
      </c>
      <c r="R229" t="s">
        <v>574</v>
      </c>
      <c r="S229" t="s">
        <v>574</v>
      </c>
      <c r="T229">
        <v>47</v>
      </c>
      <c r="U229">
        <v>2390</v>
      </c>
      <c r="V229" t="s">
        <v>651</v>
      </c>
      <c r="W229">
        <v>42</v>
      </c>
      <c r="X229">
        <v>323</v>
      </c>
      <c r="Y229">
        <v>13</v>
      </c>
      <c r="Z229" s="5" t="s">
        <v>4119</v>
      </c>
      <c r="AA229" t="s">
        <v>524</v>
      </c>
      <c r="AB229" t="s">
        <v>533</v>
      </c>
      <c r="AC229" t="s">
        <v>533</v>
      </c>
      <c r="AD229" t="s">
        <v>564</v>
      </c>
      <c r="AE229">
        <v>73.099999999999994</v>
      </c>
      <c r="AF229">
        <v>72.099999999999994</v>
      </c>
      <c r="AG229">
        <v>55.2</v>
      </c>
      <c r="AH229">
        <v>1.3</v>
      </c>
      <c r="AI229" t="s">
        <v>3410</v>
      </c>
      <c r="AJ229">
        <v>23</v>
      </c>
      <c r="AL229">
        <v>9</v>
      </c>
      <c r="AN229">
        <v>12</v>
      </c>
      <c r="AR229">
        <v>2</v>
      </c>
      <c r="AS229">
        <v>23</v>
      </c>
      <c r="AT229">
        <v>0</v>
      </c>
      <c r="AU229">
        <v>0</v>
      </c>
      <c r="AV229">
        <v>0</v>
      </c>
      <c r="AW229">
        <v>0</v>
      </c>
      <c r="AX229">
        <v>0.04</v>
      </c>
      <c r="AY229">
        <v>0.09</v>
      </c>
      <c r="AZ229">
        <v>0</v>
      </c>
      <c r="BA229">
        <v>8.6999999999999994E-2</v>
      </c>
      <c r="BB229">
        <v>0</v>
      </c>
      <c r="BC229">
        <v>0.04</v>
      </c>
      <c r="BD229">
        <v>0.04</v>
      </c>
      <c r="BE229">
        <v>0.17</v>
      </c>
      <c r="BF229">
        <v>0.17</v>
      </c>
      <c r="BG229">
        <v>0.17</v>
      </c>
      <c r="BH229">
        <v>0.13</v>
      </c>
      <c r="BI229">
        <v>0.13</v>
      </c>
      <c r="BJ229">
        <v>0.26</v>
      </c>
      <c r="BK229">
        <v>0.22</v>
      </c>
      <c r="BL229">
        <v>0</v>
      </c>
      <c r="BM229">
        <v>0</v>
      </c>
      <c r="BN229">
        <v>0</v>
      </c>
      <c r="BO229">
        <v>0</v>
      </c>
      <c r="BP229">
        <v>0.04</v>
      </c>
      <c r="BQ229">
        <v>0</v>
      </c>
      <c r="BR229">
        <v>0.83</v>
      </c>
      <c r="BS229">
        <v>0.74</v>
      </c>
      <c r="BT229">
        <v>0.87</v>
      </c>
      <c r="BU229">
        <v>0.83</v>
      </c>
      <c r="BV229">
        <v>0.61</v>
      </c>
      <c r="BW229">
        <v>0.52</v>
      </c>
      <c r="BX229">
        <v>3.83</v>
      </c>
      <c r="BY229">
        <v>3.65</v>
      </c>
      <c r="BZ229">
        <v>3.87</v>
      </c>
      <c r="CA229">
        <v>3.78</v>
      </c>
      <c r="CB229">
        <v>3.5</v>
      </c>
      <c r="CC229">
        <v>3.17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0.04</v>
      </c>
      <c r="CO229">
        <v>0.04</v>
      </c>
      <c r="CP229">
        <v>0.09</v>
      </c>
      <c r="CQ229">
        <v>0.04</v>
      </c>
      <c r="CR229">
        <v>0.09</v>
      </c>
      <c r="CS229">
        <v>0.09</v>
      </c>
      <c r="CT229">
        <v>0.13</v>
      </c>
      <c r="CU229">
        <v>0.09</v>
      </c>
      <c r="CV229">
        <v>3.95</v>
      </c>
      <c r="CW229">
        <v>3.82</v>
      </c>
      <c r="CX229">
        <v>3.82</v>
      </c>
      <c r="CY229">
        <v>3.73</v>
      </c>
      <c r="CZ229">
        <v>3.77</v>
      </c>
      <c r="DA229">
        <v>3.73</v>
      </c>
      <c r="DB229">
        <v>3.77</v>
      </c>
      <c r="DC229">
        <v>3.68</v>
      </c>
      <c r="DD229">
        <v>3.68</v>
      </c>
      <c r="DE229">
        <v>0.04</v>
      </c>
      <c r="DF229">
        <v>0.09</v>
      </c>
      <c r="DG229">
        <v>0.09</v>
      </c>
      <c r="DH229">
        <v>0.09</v>
      </c>
      <c r="DI229">
        <v>0.13</v>
      </c>
      <c r="DJ229">
        <v>0.09</v>
      </c>
      <c r="DK229">
        <v>0.04</v>
      </c>
      <c r="DL229">
        <v>0.04</v>
      </c>
      <c r="DM229">
        <v>0.13</v>
      </c>
      <c r="DN229">
        <v>0.04</v>
      </c>
      <c r="DO229">
        <v>0.04</v>
      </c>
      <c r="DP229">
        <v>0.04</v>
      </c>
      <c r="DQ229">
        <v>0.04</v>
      </c>
      <c r="DR229">
        <v>0.04</v>
      </c>
      <c r="DS229">
        <v>0.04</v>
      </c>
      <c r="DT229">
        <v>0.04</v>
      </c>
      <c r="DU229">
        <v>0.04</v>
      </c>
      <c r="DV229">
        <v>0.04</v>
      </c>
      <c r="DW229">
        <v>0.91</v>
      </c>
      <c r="DX229">
        <v>0.83</v>
      </c>
      <c r="DY229">
        <v>0.83</v>
      </c>
      <c r="DZ229">
        <v>0.78</v>
      </c>
      <c r="EA229">
        <v>0.78</v>
      </c>
      <c r="EB229">
        <v>0.78</v>
      </c>
      <c r="EC229">
        <v>0.83</v>
      </c>
      <c r="ED229">
        <v>0.78</v>
      </c>
      <c r="EE229">
        <v>0.74</v>
      </c>
      <c r="EF229">
        <v>0.52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0.04</v>
      </c>
      <c r="EM229">
        <v>0.04</v>
      </c>
      <c r="EN229">
        <v>0</v>
      </c>
      <c r="EO229">
        <v>0.22</v>
      </c>
      <c r="EP229">
        <v>0.13</v>
      </c>
      <c r="EQ229">
        <v>4.2999999999999997E-2</v>
      </c>
      <c r="ER229">
        <v>0.04</v>
      </c>
      <c r="ES229">
        <v>0</v>
      </c>
      <c r="ET229">
        <v>0.04</v>
      </c>
      <c r="EU229">
        <v>0.13</v>
      </c>
      <c r="EV229">
        <v>0</v>
      </c>
      <c r="EW229">
        <v>0</v>
      </c>
      <c r="EX229">
        <v>4.2999999999999997E-2</v>
      </c>
      <c r="EY229">
        <v>0.26</v>
      </c>
      <c r="EZ229">
        <v>0.22</v>
      </c>
      <c r="FA229">
        <v>0.17</v>
      </c>
      <c r="FB229">
        <v>0.17</v>
      </c>
      <c r="FC229">
        <v>0.26</v>
      </c>
      <c r="FD229">
        <v>0.22</v>
      </c>
      <c r="FE229">
        <v>0.22</v>
      </c>
      <c r="FF229">
        <v>0.43</v>
      </c>
      <c r="FG229">
        <v>0.13</v>
      </c>
      <c r="FH229">
        <v>0.61</v>
      </c>
      <c r="FI229">
        <v>0.74</v>
      </c>
      <c r="FJ229">
        <v>0.78</v>
      </c>
      <c r="FK229">
        <v>0.78</v>
      </c>
      <c r="FL229">
        <v>0.65</v>
      </c>
      <c r="FM229">
        <v>0.56999999999999995</v>
      </c>
      <c r="FN229">
        <v>0.7</v>
      </c>
      <c r="FO229">
        <v>0.52</v>
      </c>
      <c r="FP229">
        <v>0.09</v>
      </c>
      <c r="FQ229">
        <v>0</v>
      </c>
      <c r="FR229">
        <v>0</v>
      </c>
      <c r="FS229">
        <v>0</v>
      </c>
      <c r="FT229">
        <v>0.04</v>
      </c>
      <c r="FU229">
        <v>0.04</v>
      </c>
      <c r="FV229">
        <v>0.04</v>
      </c>
      <c r="FW229">
        <v>0.04</v>
      </c>
      <c r="FX229">
        <v>0.04</v>
      </c>
      <c r="FY229">
        <v>1.76</v>
      </c>
      <c r="FZ229">
        <v>3.48</v>
      </c>
      <c r="GA229">
        <v>3.7</v>
      </c>
      <c r="GB229">
        <v>3.74</v>
      </c>
      <c r="GC229">
        <v>3.82</v>
      </c>
      <c r="GD229">
        <v>3.64</v>
      </c>
      <c r="GE229">
        <v>3.36</v>
      </c>
      <c r="GF229">
        <v>3.64</v>
      </c>
      <c r="GG229">
        <v>3.55</v>
      </c>
      <c r="GH229">
        <v>7.82</v>
      </c>
      <c r="GI229">
        <v>0</v>
      </c>
      <c r="GJ229">
        <v>4.2999999999999997E-2</v>
      </c>
      <c r="GK229">
        <v>0</v>
      </c>
      <c r="GL229">
        <v>0.04</v>
      </c>
      <c r="GM229">
        <v>0.09</v>
      </c>
      <c r="GN229">
        <v>0.04</v>
      </c>
      <c r="GO229">
        <v>0.13</v>
      </c>
      <c r="GP229">
        <v>0.13</v>
      </c>
      <c r="GQ229">
        <v>0.22</v>
      </c>
      <c r="GR229">
        <v>0.26</v>
      </c>
      <c r="GS229">
        <v>0.04</v>
      </c>
      <c r="GT229">
        <v>0.35</v>
      </c>
      <c r="GU229">
        <v>0.48</v>
      </c>
      <c r="GV229">
        <v>0.26</v>
      </c>
      <c r="GW229">
        <v>0.22</v>
      </c>
      <c r="GX229">
        <v>8.6999999999999994E-2</v>
      </c>
      <c r="GY229">
        <v>0.35</v>
      </c>
      <c r="GZ229">
        <v>0.13</v>
      </c>
      <c r="HA229">
        <v>0.13</v>
      </c>
      <c r="HB229">
        <v>0.26</v>
      </c>
      <c r="HC229">
        <v>0.13</v>
      </c>
      <c r="HD229">
        <v>0.04</v>
      </c>
      <c r="HE229">
        <v>0.09</v>
      </c>
      <c r="HF229">
        <v>0.17</v>
      </c>
      <c r="HG229">
        <v>0.26</v>
      </c>
      <c r="HH229">
        <v>0.04</v>
      </c>
      <c r="HI229">
        <v>0</v>
      </c>
      <c r="HJ229">
        <v>0</v>
      </c>
      <c r="HK229">
        <v>0</v>
      </c>
      <c r="HL229">
        <v>0</v>
      </c>
      <c r="HM229">
        <v>0.09</v>
      </c>
      <c r="HN229">
        <v>0</v>
      </c>
      <c r="HO229">
        <v>0.39</v>
      </c>
      <c r="HP229">
        <v>0.35</v>
      </c>
      <c r="HQ229">
        <v>0.3</v>
      </c>
      <c r="HR229">
        <v>0.39</v>
      </c>
      <c r="HS229">
        <v>0.39</v>
      </c>
      <c r="HT229">
        <v>0.35</v>
      </c>
      <c r="HU229">
        <v>0.48</v>
      </c>
      <c r="HV229">
        <v>0.43</v>
      </c>
      <c r="HW229">
        <v>0.48</v>
      </c>
      <c r="HX229">
        <v>0.52</v>
      </c>
      <c r="HY229">
        <v>0.39</v>
      </c>
      <c r="HZ229">
        <v>0.56999999999999995</v>
      </c>
      <c r="IA229">
        <v>0.09</v>
      </c>
      <c r="IB229">
        <v>0.17</v>
      </c>
      <c r="IC229">
        <v>0.13</v>
      </c>
      <c r="ID229">
        <v>0</v>
      </c>
      <c r="IE229">
        <v>0</v>
      </c>
      <c r="IF229">
        <v>4.2999999999999997E-2</v>
      </c>
      <c r="IG229">
        <v>0</v>
      </c>
      <c r="IH229">
        <v>0</v>
      </c>
      <c r="II229">
        <v>0.04</v>
      </c>
      <c r="IJ229">
        <v>0.04</v>
      </c>
      <c r="IK229">
        <v>8.6999999999999994E-2</v>
      </c>
      <c r="IL229">
        <v>0</v>
      </c>
      <c r="IM229">
        <v>0.04</v>
      </c>
      <c r="IN229">
        <v>0.04</v>
      </c>
      <c r="IO229">
        <v>0.04</v>
      </c>
      <c r="IP229">
        <v>0.04</v>
      </c>
      <c r="IQ229">
        <v>0.04</v>
      </c>
      <c r="IR229">
        <v>0.04</v>
      </c>
      <c r="IS229">
        <v>0.04</v>
      </c>
      <c r="IT229">
        <v>0.65</v>
      </c>
      <c r="IU229">
        <v>0.43</v>
      </c>
      <c r="IV229">
        <v>0.04</v>
      </c>
      <c r="IW229">
        <v>0.35</v>
      </c>
      <c r="IX229">
        <v>0.22</v>
      </c>
      <c r="IY229">
        <v>0.22</v>
      </c>
      <c r="IZ229">
        <v>0.35</v>
      </c>
      <c r="JA229">
        <v>0.26</v>
      </c>
      <c r="JB229">
        <v>0.39</v>
      </c>
      <c r="JC229">
        <v>0.43</v>
      </c>
      <c r="JD229">
        <v>0.09</v>
      </c>
      <c r="JE229">
        <v>0.13</v>
      </c>
      <c r="JF229">
        <v>0.35</v>
      </c>
      <c r="JG229">
        <v>0.13</v>
      </c>
      <c r="JH229">
        <v>0.3</v>
      </c>
      <c r="JI229">
        <v>0.04</v>
      </c>
      <c r="JJ229">
        <v>0.09</v>
      </c>
      <c r="JK229">
        <v>0.35</v>
      </c>
      <c r="JL229">
        <v>0.13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3</v>
      </c>
      <c r="JS229">
        <v>1.52</v>
      </c>
      <c r="JT229">
        <v>1.87</v>
      </c>
      <c r="JU229">
        <v>3</v>
      </c>
      <c r="JV229">
        <v>2.04</v>
      </c>
    </row>
    <row r="230" spans="1:282" x14ac:dyDescent="0.25">
      <c r="A230">
        <v>609812</v>
      </c>
      <c r="B230" t="s">
        <v>37</v>
      </c>
      <c r="C230" t="s">
        <v>2429</v>
      </c>
      <c r="D230" t="s">
        <v>4399</v>
      </c>
      <c r="E230" t="s">
        <v>4400</v>
      </c>
      <c r="F230" t="s">
        <v>796</v>
      </c>
      <c r="G230" t="s">
        <v>797</v>
      </c>
      <c r="H230" t="s">
        <v>798</v>
      </c>
      <c r="I230" t="s">
        <v>4401</v>
      </c>
      <c r="J230" t="s">
        <v>4402</v>
      </c>
      <c r="K230" t="s">
        <v>4403</v>
      </c>
      <c r="L230" t="s">
        <v>546</v>
      </c>
      <c r="M230" t="s">
        <v>3399</v>
      </c>
      <c r="N230" t="s">
        <v>3908</v>
      </c>
      <c r="O230" t="s">
        <v>524</v>
      </c>
      <c r="P230">
        <v>218</v>
      </c>
      <c r="Q230" t="s">
        <v>539</v>
      </c>
      <c r="R230" t="s">
        <v>591</v>
      </c>
      <c r="S230" t="s">
        <v>591</v>
      </c>
      <c r="T230">
        <v>38</v>
      </c>
      <c r="U230">
        <v>2400</v>
      </c>
      <c r="V230" t="s">
        <v>651</v>
      </c>
      <c r="W230">
        <v>2</v>
      </c>
      <c r="X230">
        <v>226</v>
      </c>
      <c r="Y230">
        <v>1</v>
      </c>
      <c r="Z230" s="5" t="s">
        <v>3522</v>
      </c>
      <c r="AA230" t="s">
        <v>524</v>
      </c>
      <c r="AB230" t="s">
        <v>534</v>
      </c>
      <c r="AC230" t="s">
        <v>533</v>
      </c>
      <c r="AD230" t="s">
        <v>534</v>
      </c>
      <c r="AE230">
        <v>83.3</v>
      </c>
      <c r="AF230">
        <v>73.900000000000006</v>
      </c>
      <c r="AG230">
        <v>99</v>
      </c>
      <c r="AH230">
        <v>0.1</v>
      </c>
      <c r="AI230" t="s">
        <v>3410</v>
      </c>
      <c r="AJ230">
        <v>2</v>
      </c>
      <c r="AL230">
        <v>2</v>
      </c>
      <c r="AS230">
        <v>2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0.5</v>
      </c>
      <c r="BE230">
        <v>0.5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1</v>
      </c>
      <c r="BS230">
        <v>1</v>
      </c>
      <c r="BT230">
        <v>1</v>
      </c>
      <c r="BU230">
        <v>1</v>
      </c>
      <c r="BV230">
        <v>0.5</v>
      </c>
      <c r="BW230">
        <v>0.5</v>
      </c>
      <c r="BX230">
        <v>4</v>
      </c>
      <c r="BY230">
        <v>4</v>
      </c>
      <c r="BZ230">
        <v>4</v>
      </c>
      <c r="CA230">
        <v>4</v>
      </c>
      <c r="CB230">
        <v>3</v>
      </c>
      <c r="CC230">
        <v>3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0.5</v>
      </c>
      <c r="CV230">
        <v>4</v>
      </c>
      <c r="CW230">
        <v>4</v>
      </c>
      <c r="CX230">
        <v>4</v>
      </c>
      <c r="CY230">
        <v>4</v>
      </c>
      <c r="CZ230">
        <v>4</v>
      </c>
      <c r="DA230">
        <v>4</v>
      </c>
      <c r="DB230">
        <v>3.5</v>
      </c>
      <c r="DC230">
        <v>3.5</v>
      </c>
      <c r="DD230">
        <v>3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0.5</v>
      </c>
      <c r="DL230">
        <v>0.5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1</v>
      </c>
      <c r="DX230">
        <v>1</v>
      </c>
      <c r="DY230">
        <v>1</v>
      </c>
      <c r="DZ230">
        <v>1</v>
      </c>
      <c r="EA230">
        <v>1</v>
      </c>
      <c r="EB230">
        <v>1</v>
      </c>
      <c r="EC230">
        <v>0.5</v>
      </c>
      <c r="ED230">
        <v>0.5</v>
      </c>
      <c r="EE230">
        <v>0.5</v>
      </c>
      <c r="EF230">
        <v>1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0.5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1</v>
      </c>
      <c r="FI230">
        <v>1</v>
      </c>
      <c r="FJ230">
        <v>1</v>
      </c>
      <c r="FK230">
        <v>1</v>
      </c>
      <c r="FL230">
        <v>1</v>
      </c>
      <c r="FM230">
        <v>0.5</v>
      </c>
      <c r="FN230">
        <v>1</v>
      </c>
      <c r="FO230">
        <v>1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1</v>
      </c>
      <c r="FZ230">
        <v>4</v>
      </c>
      <c r="GA230">
        <v>4</v>
      </c>
      <c r="GB230">
        <v>4</v>
      </c>
      <c r="GC230">
        <v>4</v>
      </c>
      <c r="GD230">
        <v>4</v>
      </c>
      <c r="GE230">
        <v>2.5</v>
      </c>
      <c r="GF230">
        <v>4</v>
      </c>
      <c r="GG230">
        <v>4</v>
      </c>
      <c r="GH230">
        <v>10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1</v>
      </c>
      <c r="GS230">
        <v>0</v>
      </c>
      <c r="GT230">
        <v>0.5</v>
      </c>
      <c r="GU230">
        <v>1</v>
      </c>
      <c r="GV230">
        <v>0.5</v>
      </c>
      <c r="GW230">
        <v>0</v>
      </c>
      <c r="GX230">
        <v>0</v>
      </c>
      <c r="GY230">
        <v>0</v>
      </c>
      <c r="GZ230">
        <v>0.5</v>
      </c>
      <c r="HA230">
        <v>0</v>
      </c>
      <c r="HB230">
        <v>0.5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0.5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1</v>
      </c>
      <c r="HV230">
        <v>0.5</v>
      </c>
      <c r="HW230">
        <v>0.5</v>
      </c>
      <c r="HX230">
        <v>1</v>
      </c>
      <c r="HY230">
        <v>0.5</v>
      </c>
      <c r="HZ230">
        <v>1</v>
      </c>
      <c r="IA230">
        <v>0</v>
      </c>
      <c r="IB230">
        <v>0.5</v>
      </c>
      <c r="IC230">
        <v>0.5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0.5</v>
      </c>
      <c r="IU230">
        <v>0.5</v>
      </c>
      <c r="IV230">
        <v>0</v>
      </c>
      <c r="IW230">
        <v>0.5</v>
      </c>
      <c r="IX230">
        <v>0</v>
      </c>
      <c r="IY230">
        <v>0</v>
      </c>
      <c r="IZ230">
        <v>0</v>
      </c>
      <c r="JA230">
        <v>0</v>
      </c>
      <c r="JB230">
        <v>0.5</v>
      </c>
      <c r="JC230">
        <v>0.5</v>
      </c>
      <c r="JD230">
        <v>0</v>
      </c>
      <c r="JE230">
        <v>0</v>
      </c>
      <c r="JF230">
        <v>0.5</v>
      </c>
      <c r="JG230">
        <v>0</v>
      </c>
      <c r="JH230">
        <v>0.5</v>
      </c>
      <c r="JI230">
        <v>0.5</v>
      </c>
      <c r="JJ230">
        <v>0.5</v>
      </c>
      <c r="JK230">
        <v>0.5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3.5</v>
      </c>
      <c r="JS230">
        <v>2.5</v>
      </c>
      <c r="JT230">
        <v>2.5</v>
      </c>
      <c r="JU230">
        <v>3.5</v>
      </c>
      <c r="JV230">
        <v>1.5</v>
      </c>
    </row>
    <row r="231" spans="1:282" x14ac:dyDescent="0.25">
      <c r="A231">
        <v>609813</v>
      </c>
      <c r="B231" t="s">
        <v>38</v>
      </c>
      <c r="C231" t="s">
        <v>2430</v>
      </c>
      <c r="D231" t="s">
        <v>4404</v>
      </c>
      <c r="E231" t="s">
        <v>4405</v>
      </c>
      <c r="F231" t="s">
        <v>800</v>
      </c>
      <c r="G231" t="s">
        <v>801</v>
      </c>
      <c r="H231" t="s">
        <v>802</v>
      </c>
      <c r="I231" t="s">
        <v>4406</v>
      </c>
      <c r="J231" t="s">
        <v>4407</v>
      </c>
      <c r="K231" t="s">
        <v>4408</v>
      </c>
      <c r="L231" t="s">
        <v>546</v>
      </c>
      <c r="M231" t="s">
        <v>3399</v>
      </c>
      <c r="N231" t="s">
        <v>3908</v>
      </c>
      <c r="O231" t="s">
        <v>524</v>
      </c>
      <c r="P231">
        <v>282</v>
      </c>
      <c r="Q231" t="s">
        <v>537</v>
      </c>
      <c r="R231" t="s">
        <v>557</v>
      </c>
      <c r="S231" t="s">
        <v>557</v>
      </c>
      <c r="T231">
        <v>42</v>
      </c>
      <c r="U231">
        <v>2410</v>
      </c>
      <c r="V231" t="s">
        <v>655</v>
      </c>
      <c r="W231">
        <v>166</v>
      </c>
      <c r="X231">
        <v>289</v>
      </c>
      <c r="Y231">
        <v>57</v>
      </c>
      <c r="Z231" s="5" t="s">
        <v>1020</v>
      </c>
      <c r="AA231" t="s">
        <v>524</v>
      </c>
      <c r="AB231" t="s">
        <v>533</v>
      </c>
      <c r="AC231" t="s">
        <v>533</v>
      </c>
      <c r="AD231" t="s">
        <v>533</v>
      </c>
      <c r="AE231">
        <v>72.8</v>
      </c>
      <c r="AF231">
        <v>75.7</v>
      </c>
      <c r="AG231">
        <v>65.599999999999994</v>
      </c>
      <c r="AH231">
        <v>5.7</v>
      </c>
      <c r="AI231" t="s">
        <v>3410</v>
      </c>
      <c r="AJ231">
        <v>94</v>
      </c>
      <c r="AL231">
        <v>92</v>
      </c>
      <c r="AQ231">
        <v>1</v>
      </c>
      <c r="AR231">
        <v>1</v>
      </c>
      <c r="AS231">
        <v>94</v>
      </c>
      <c r="AT231">
        <v>0</v>
      </c>
      <c r="AU231">
        <v>0</v>
      </c>
      <c r="AV231">
        <v>0.01</v>
      </c>
      <c r="AW231">
        <v>0</v>
      </c>
      <c r="AX231">
        <v>0.02</v>
      </c>
      <c r="AY231">
        <v>0.05</v>
      </c>
      <c r="AZ231">
        <v>0.03</v>
      </c>
      <c r="BA231">
        <v>0</v>
      </c>
      <c r="BB231">
        <v>0.05</v>
      </c>
      <c r="BC231">
        <v>0.05</v>
      </c>
      <c r="BD231">
        <v>7.0000000000000007E-2</v>
      </c>
      <c r="BE231">
        <v>0.13</v>
      </c>
      <c r="BF231">
        <v>0.2</v>
      </c>
      <c r="BG231">
        <v>0.2</v>
      </c>
      <c r="BH231">
        <v>0.2</v>
      </c>
      <c r="BI231">
        <v>0.16</v>
      </c>
      <c r="BJ231">
        <v>0.24</v>
      </c>
      <c r="BK231">
        <v>0.27</v>
      </c>
      <c r="BL231">
        <v>0</v>
      </c>
      <c r="BM231">
        <v>0</v>
      </c>
      <c r="BN231">
        <v>0.02</v>
      </c>
      <c r="BO231">
        <v>0</v>
      </c>
      <c r="BP231">
        <v>0</v>
      </c>
      <c r="BQ231">
        <v>0.02</v>
      </c>
      <c r="BR231">
        <v>0.77</v>
      </c>
      <c r="BS231">
        <v>0.8</v>
      </c>
      <c r="BT231">
        <v>0.71</v>
      </c>
      <c r="BU231">
        <v>0.79</v>
      </c>
      <c r="BV231">
        <v>0.66</v>
      </c>
      <c r="BW231">
        <v>0.53</v>
      </c>
      <c r="BX231">
        <v>3.73</v>
      </c>
      <c r="BY231">
        <v>3.8</v>
      </c>
      <c r="BZ231">
        <v>3.65</v>
      </c>
      <c r="CA231">
        <v>3.73</v>
      </c>
      <c r="CB231">
        <v>3.54</v>
      </c>
      <c r="CC231">
        <v>3.3</v>
      </c>
      <c r="CD231">
        <v>0</v>
      </c>
      <c r="CE231">
        <v>0</v>
      </c>
      <c r="CF231">
        <v>0</v>
      </c>
      <c r="CG231">
        <v>0</v>
      </c>
      <c r="CH231">
        <v>1.0999999999999999E-2</v>
      </c>
      <c r="CI231">
        <v>0.01</v>
      </c>
      <c r="CJ231">
        <v>0.01</v>
      </c>
      <c r="CK231">
        <v>0.03</v>
      </c>
      <c r="CL231">
        <v>0</v>
      </c>
      <c r="CM231">
        <v>0.01</v>
      </c>
      <c r="CN231">
        <v>0</v>
      </c>
      <c r="CO231">
        <v>0</v>
      </c>
      <c r="CP231">
        <v>0.01</v>
      </c>
      <c r="CQ231">
        <v>0.01</v>
      </c>
      <c r="CR231">
        <v>0.04</v>
      </c>
      <c r="CS231">
        <v>0.04</v>
      </c>
      <c r="CT231">
        <v>0.1</v>
      </c>
      <c r="CU231">
        <v>0.05</v>
      </c>
      <c r="CV231">
        <v>3.89</v>
      </c>
      <c r="CW231">
        <v>3.88</v>
      </c>
      <c r="CX231">
        <v>3.89</v>
      </c>
      <c r="CY231">
        <v>3.89</v>
      </c>
      <c r="CZ231">
        <v>3.82</v>
      </c>
      <c r="DA231">
        <v>3.68</v>
      </c>
      <c r="DB231">
        <v>3.71</v>
      </c>
      <c r="DC231">
        <v>3.52</v>
      </c>
      <c r="DD231">
        <v>3.71</v>
      </c>
      <c r="DE231">
        <v>0.09</v>
      </c>
      <c r="DF231">
        <v>0.12</v>
      </c>
      <c r="DG231">
        <v>0.11</v>
      </c>
      <c r="DH231">
        <v>0.09</v>
      </c>
      <c r="DI231">
        <v>0.13</v>
      </c>
      <c r="DJ231">
        <v>0.2</v>
      </c>
      <c r="DK231">
        <v>0.17</v>
      </c>
      <c r="DL231">
        <v>0.19</v>
      </c>
      <c r="DM231">
        <v>0.18</v>
      </c>
      <c r="DN231">
        <v>0</v>
      </c>
      <c r="DO231">
        <v>0.01</v>
      </c>
      <c r="DP231">
        <v>0</v>
      </c>
      <c r="DQ231">
        <v>0.01</v>
      </c>
      <c r="DR231">
        <v>0</v>
      </c>
      <c r="DS231">
        <v>0.01</v>
      </c>
      <c r="DT231">
        <v>0</v>
      </c>
      <c r="DU231">
        <v>0</v>
      </c>
      <c r="DV231">
        <v>0.01</v>
      </c>
      <c r="DW231">
        <v>0.9</v>
      </c>
      <c r="DX231">
        <v>0.87</v>
      </c>
      <c r="DY231">
        <v>0.89</v>
      </c>
      <c r="DZ231">
        <v>0.89</v>
      </c>
      <c r="EA231">
        <v>0.85</v>
      </c>
      <c r="EB231">
        <v>0.73</v>
      </c>
      <c r="EC231">
        <v>0.78</v>
      </c>
      <c r="ED231">
        <v>0.68</v>
      </c>
      <c r="EE231">
        <v>0.76</v>
      </c>
      <c r="EF231">
        <v>0.52</v>
      </c>
      <c r="EG231">
        <v>0</v>
      </c>
      <c r="EH231">
        <v>0</v>
      </c>
      <c r="EI231">
        <v>0</v>
      </c>
      <c r="EJ231">
        <v>0.02</v>
      </c>
      <c r="EK231">
        <v>0</v>
      </c>
      <c r="EL231">
        <v>0.01</v>
      </c>
      <c r="EM231">
        <v>0</v>
      </c>
      <c r="EN231">
        <v>0.02</v>
      </c>
      <c r="EO231">
        <v>0.28000000000000003</v>
      </c>
      <c r="EP231">
        <v>7.0000000000000007E-2</v>
      </c>
      <c r="EQ231">
        <v>7.3999999999999996E-2</v>
      </c>
      <c r="ER231">
        <v>0.03</v>
      </c>
      <c r="ES231">
        <v>2.1000000000000001E-2</v>
      </c>
      <c r="ET231">
        <v>7.0000000000000007E-2</v>
      </c>
      <c r="EU231">
        <v>0.13</v>
      </c>
      <c r="EV231">
        <v>0.03</v>
      </c>
      <c r="EW231">
        <v>0.16</v>
      </c>
      <c r="EX231">
        <v>7.3999999999999996E-2</v>
      </c>
      <c r="EY231">
        <v>0.19</v>
      </c>
      <c r="EZ231">
        <v>0.22</v>
      </c>
      <c r="FA231">
        <v>0.21</v>
      </c>
      <c r="FB231">
        <v>0.2</v>
      </c>
      <c r="FC231">
        <v>0.23</v>
      </c>
      <c r="FD231">
        <v>0.33</v>
      </c>
      <c r="FE231">
        <v>0.36</v>
      </c>
      <c r="FF231">
        <v>0.23</v>
      </c>
      <c r="FG231">
        <v>0.13</v>
      </c>
      <c r="FH231">
        <v>0.72</v>
      </c>
      <c r="FI231">
        <v>0.7</v>
      </c>
      <c r="FJ231">
        <v>0.74</v>
      </c>
      <c r="FK231">
        <v>0.74</v>
      </c>
      <c r="FL231">
        <v>0.68</v>
      </c>
      <c r="FM231">
        <v>0.51</v>
      </c>
      <c r="FN231">
        <v>0.61</v>
      </c>
      <c r="FO231">
        <v>0.59</v>
      </c>
      <c r="FP231">
        <v>0</v>
      </c>
      <c r="FQ231">
        <v>0.01</v>
      </c>
      <c r="FR231">
        <v>0</v>
      </c>
      <c r="FS231">
        <v>0.01</v>
      </c>
      <c r="FT231">
        <v>0.01</v>
      </c>
      <c r="FU231">
        <v>0.01</v>
      </c>
      <c r="FV231">
        <v>0.02</v>
      </c>
      <c r="FW231">
        <v>0</v>
      </c>
      <c r="FX231">
        <v>0</v>
      </c>
      <c r="FY231">
        <v>1.81</v>
      </c>
      <c r="FZ231">
        <v>3.66</v>
      </c>
      <c r="GA231">
        <v>3.63</v>
      </c>
      <c r="GB231">
        <v>3.72</v>
      </c>
      <c r="GC231">
        <v>3.69</v>
      </c>
      <c r="GD231">
        <v>3.61</v>
      </c>
      <c r="GE231">
        <v>3.37</v>
      </c>
      <c r="GF231">
        <v>3.57</v>
      </c>
      <c r="GG231">
        <v>3.38</v>
      </c>
      <c r="GH231">
        <v>7.78</v>
      </c>
      <c r="GI231">
        <v>0.01</v>
      </c>
      <c r="GJ231">
        <v>1.0999999999999999E-2</v>
      </c>
      <c r="GK231">
        <v>5.2999999999999999E-2</v>
      </c>
      <c r="GL231">
        <v>0</v>
      </c>
      <c r="GM231">
        <v>0.12</v>
      </c>
      <c r="GN231">
        <v>0.04</v>
      </c>
      <c r="GO231">
        <v>0.13</v>
      </c>
      <c r="GP231">
        <v>0.17</v>
      </c>
      <c r="GQ231">
        <v>0.14000000000000001</v>
      </c>
      <c r="GR231">
        <v>0.31</v>
      </c>
      <c r="GS231">
        <v>0.02</v>
      </c>
      <c r="GT231">
        <v>0.63</v>
      </c>
      <c r="GU231">
        <v>0.6</v>
      </c>
      <c r="GV231">
        <v>0.34</v>
      </c>
      <c r="GW231">
        <v>0.14000000000000001</v>
      </c>
      <c r="GX231">
        <v>0.17</v>
      </c>
      <c r="GY231">
        <v>0.22</v>
      </c>
      <c r="GZ231">
        <v>7.3999999999999996E-2</v>
      </c>
      <c r="HA231">
        <v>4.2999999999999997E-2</v>
      </c>
      <c r="HB231">
        <v>0.21</v>
      </c>
      <c r="HC231">
        <v>0.09</v>
      </c>
      <c r="HD231">
        <v>0.11</v>
      </c>
      <c r="HE231">
        <v>0.17</v>
      </c>
      <c r="HF231">
        <v>7.0000000000000007E-2</v>
      </c>
      <c r="HG231">
        <v>0.09</v>
      </c>
      <c r="HH231">
        <v>0.05</v>
      </c>
      <c r="HI231">
        <v>0</v>
      </c>
      <c r="HJ231">
        <v>0.01</v>
      </c>
      <c r="HK231">
        <v>0.01</v>
      </c>
      <c r="HL231">
        <v>0.03</v>
      </c>
      <c r="HM231">
        <v>0.11</v>
      </c>
      <c r="HN231">
        <v>0.03</v>
      </c>
      <c r="HO231">
        <v>0.21</v>
      </c>
      <c r="HP231">
        <v>0.23</v>
      </c>
      <c r="HQ231">
        <v>0.24</v>
      </c>
      <c r="HR231">
        <v>0.28999999999999998</v>
      </c>
      <c r="HS231">
        <v>0.28000000000000003</v>
      </c>
      <c r="HT231">
        <v>0.27</v>
      </c>
      <c r="HU231">
        <v>0.76</v>
      </c>
      <c r="HV231">
        <v>0.44</v>
      </c>
      <c r="HW231">
        <v>0.51</v>
      </c>
      <c r="HX231">
        <v>0.59</v>
      </c>
      <c r="HY231">
        <v>0.5</v>
      </c>
      <c r="HZ231">
        <v>0.64</v>
      </c>
      <c r="IA231">
        <v>0.03</v>
      </c>
      <c r="IB231">
        <v>0.28999999999999998</v>
      </c>
      <c r="IC231">
        <v>0.23</v>
      </c>
      <c r="ID231">
        <v>0.1</v>
      </c>
      <c r="IE231">
        <v>0.1</v>
      </c>
      <c r="IF231">
        <v>6.4000000000000001E-2</v>
      </c>
      <c r="IG231">
        <v>0</v>
      </c>
      <c r="IH231">
        <v>0.02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0.01</v>
      </c>
      <c r="IO231">
        <v>0</v>
      </c>
      <c r="IP231">
        <v>0</v>
      </c>
      <c r="IQ231">
        <v>0.02</v>
      </c>
      <c r="IR231">
        <v>0</v>
      </c>
      <c r="IS231">
        <v>0.03</v>
      </c>
      <c r="IT231">
        <v>0.56000000000000005</v>
      </c>
      <c r="IU231">
        <v>0.3</v>
      </c>
      <c r="IV231">
        <v>0.02</v>
      </c>
      <c r="IW231">
        <v>0.28999999999999998</v>
      </c>
      <c r="IX231">
        <v>0.22</v>
      </c>
      <c r="IY231">
        <v>0.21</v>
      </c>
      <c r="IZ231">
        <v>0.32</v>
      </c>
      <c r="JA231">
        <v>0.12</v>
      </c>
      <c r="JB231">
        <v>0.37</v>
      </c>
      <c r="JC231">
        <v>0.28999999999999998</v>
      </c>
      <c r="JD231">
        <v>0.06</v>
      </c>
      <c r="JE231">
        <v>0.2</v>
      </c>
      <c r="JF231">
        <v>0.18</v>
      </c>
      <c r="JG231">
        <v>0.14000000000000001</v>
      </c>
      <c r="JH231">
        <v>0.46</v>
      </c>
      <c r="JI231">
        <v>0.16</v>
      </c>
      <c r="JJ231">
        <v>0.18</v>
      </c>
      <c r="JK231">
        <v>0.66</v>
      </c>
      <c r="JL231">
        <v>0.2</v>
      </c>
      <c r="JM231">
        <v>0</v>
      </c>
      <c r="JN231">
        <v>0</v>
      </c>
      <c r="JO231">
        <v>0</v>
      </c>
      <c r="JP231">
        <v>0.02</v>
      </c>
      <c r="JQ231">
        <v>0</v>
      </c>
      <c r="JR231">
        <v>3.17</v>
      </c>
      <c r="JS231">
        <v>1.82</v>
      </c>
      <c r="JT231">
        <v>2.27</v>
      </c>
      <c r="JU231">
        <v>3.51</v>
      </c>
      <c r="JV231">
        <v>2.2599999999999998</v>
      </c>
    </row>
    <row r="232" spans="1:282" x14ac:dyDescent="0.25">
      <c r="A232">
        <v>609815</v>
      </c>
      <c r="B232" t="s">
        <v>32</v>
      </c>
      <c r="C232" t="s">
        <v>2431</v>
      </c>
      <c r="D232" t="s">
        <v>4409</v>
      </c>
      <c r="E232" t="s">
        <v>4410</v>
      </c>
      <c r="F232" t="s">
        <v>803</v>
      </c>
      <c r="G232" t="s">
        <v>804</v>
      </c>
      <c r="H232" t="s">
        <v>805</v>
      </c>
      <c r="I232" t="s">
        <v>4411</v>
      </c>
      <c r="J232" t="s">
        <v>4412</v>
      </c>
      <c r="K232" t="s">
        <v>4413</v>
      </c>
      <c r="L232" t="s">
        <v>546</v>
      </c>
      <c r="M232" t="s">
        <v>3399</v>
      </c>
      <c r="N232" t="s">
        <v>3908</v>
      </c>
      <c r="O232" t="s">
        <v>524</v>
      </c>
      <c r="P232">
        <v>694</v>
      </c>
      <c r="Q232" t="s">
        <v>537</v>
      </c>
      <c r="R232" t="s">
        <v>557</v>
      </c>
      <c r="S232" t="s">
        <v>557</v>
      </c>
      <c r="T232">
        <v>46</v>
      </c>
      <c r="U232">
        <v>2430</v>
      </c>
      <c r="V232" t="s">
        <v>651</v>
      </c>
      <c r="W232">
        <v>278</v>
      </c>
      <c r="X232">
        <v>702</v>
      </c>
      <c r="Y232">
        <v>40</v>
      </c>
      <c r="Z232" s="5" t="s">
        <v>762</v>
      </c>
      <c r="AA232" t="s">
        <v>524</v>
      </c>
      <c r="AB232" t="s">
        <v>564</v>
      </c>
      <c r="AC232" t="s">
        <v>533</v>
      </c>
      <c r="AD232" t="s">
        <v>533</v>
      </c>
      <c r="AE232">
        <v>58.6</v>
      </c>
      <c r="AF232">
        <v>64.900000000000006</v>
      </c>
      <c r="AG232">
        <v>71.599999999999994</v>
      </c>
      <c r="AH232">
        <v>4</v>
      </c>
      <c r="AI232" t="s">
        <v>3410</v>
      </c>
      <c r="AJ232">
        <v>154</v>
      </c>
      <c r="AL232">
        <v>150</v>
      </c>
      <c r="AQ232">
        <v>1</v>
      </c>
      <c r="AR232">
        <v>3</v>
      </c>
      <c r="AS232">
        <v>154</v>
      </c>
      <c r="AT232">
        <v>0.01</v>
      </c>
      <c r="AU232">
        <v>0.01</v>
      </c>
      <c r="AV232">
        <v>0.02</v>
      </c>
      <c r="AW232">
        <v>0.01</v>
      </c>
      <c r="AX232">
        <v>0.03</v>
      </c>
      <c r="AY232">
        <v>7.0000000000000007E-2</v>
      </c>
      <c r="AZ232">
        <v>0.03</v>
      </c>
      <c r="BA232">
        <v>4.4999999999999998E-2</v>
      </c>
      <c r="BB232">
        <v>0.06</v>
      </c>
      <c r="BC232">
        <v>0.06</v>
      </c>
      <c r="BD232">
        <v>0.08</v>
      </c>
      <c r="BE232">
        <v>0.1</v>
      </c>
      <c r="BF232">
        <v>0.28999999999999998</v>
      </c>
      <c r="BG232">
        <v>0.18</v>
      </c>
      <c r="BH232">
        <v>0.23</v>
      </c>
      <c r="BI232">
        <v>0.24</v>
      </c>
      <c r="BJ232">
        <v>0.31</v>
      </c>
      <c r="BK232">
        <v>0.32</v>
      </c>
      <c r="BL232">
        <v>0</v>
      </c>
      <c r="BM232">
        <v>0</v>
      </c>
      <c r="BN232">
        <v>0.01</v>
      </c>
      <c r="BO232">
        <v>0.03</v>
      </c>
      <c r="BP232">
        <v>0.01</v>
      </c>
      <c r="BQ232">
        <v>0.01</v>
      </c>
      <c r="BR232">
        <v>0.67</v>
      </c>
      <c r="BS232">
        <v>0.76</v>
      </c>
      <c r="BT232">
        <v>0.68</v>
      </c>
      <c r="BU232">
        <v>0.66</v>
      </c>
      <c r="BV232">
        <v>0.57999999999999996</v>
      </c>
      <c r="BW232">
        <v>0.49</v>
      </c>
      <c r="BX232">
        <v>3.61</v>
      </c>
      <c r="BY232">
        <v>3.69</v>
      </c>
      <c r="BZ232">
        <v>3.58</v>
      </c>
      <c r="CA232">
        <v>3.59</v>
      </c>
      <c r="CB232">
        <v>3.46</v>
      </c>
      <c r="CC232">
        <v>3.24</v>
      </c>
      <c r="CD232">
        <v>0</v>
      </c>
      <c r="CE232">
        <v>6.0000000000000001E-3</v>
      </c>
      <c r="CF232">
        <v>1.2999999999999999E-2</v>
      </c>
      <c r="CG232">
        <v>6.0000000000000001E-3</v>
      </c>
      <c r="CH232">
        <v>6.0000000000000001E-3</v>
      </c>
      <c r="CI232">
        <v>0.01</v>
      </c>
      <c r="CJ232">
        <v>0.02</v>
      </c>
      <c r="CK232">
        <v>0.05</v>
      </c>
      <c r="CL232">
        <v>0.04</v>
      </c>
      <c r="CM232">
        <v>0.02</v>
      </c>
      <c r="CN232">
        <v>0.01</v>
      </c>
      <c r="CO232">
        <v>0.02</v>
      </c>
      <c r="CP232">
        <v>0.03</v>
      </c>
      <c r="CQ232">
        <v>0.05</v>
      </c>
      <c r="CR232">
        <v>0.03</v>
      </c>
      <c r="CS232">
        <v>0.04</v>
      </c>
      <c r="CT232">
        <v>0.1</v>
      </c>
      <c r="CU232">
        <v>0.06</v>
      </c>
      <c r="CV232">
        <v>3.84</v>
      </c>
      <c r="CW232">
        <v>3.79</v>
      </c>
      <c r="CX232">
        <v>3.76</v>
      </c>
      <c r="CY232">
        <v>3.8</v>
      </c>
      <c r="CZ232">
        <v>3.73</v>
      </c>
      <c r="DA232">
        <v>3.66</v>
      </c>
      <c r="DB232">
        <v>3.69</v>
      </c>
      <c r="DC232">
        <v>3.53</v>
      </c>
      <c r="DD232">
        <v>3.59</v>
      </c>
      <c r="DE232">
        <v>0.12</v>
      </c>
      <c r="DF232">
        <v>0.16</v>
      </c>
      <c r="DG232">
        <v>0.16</v>
      </c>
      <c r="DH232">
        <v>0.13</v>
      </c>
      <c r="DI232">
        <v>0.16</v>
      </c>
      <c r="DJ232">
        <v>0.23</v>
      </c>
      <c r="DK232">
        <v>0.17</v>
      </c>
      <c r="DL232">
        <v>0.13</v>
      </c>
      <c r="DM232">
        <v>0.16</v>
      </c>
      <c r="DN232">
        <v>0.01</v>
      </c>
      <c r="DO232">
        <v>0.02</v>
      </c>
      <c r="DP232">
        <v>0.01</v>
      </c>
      <c r="DQ232">
        <v>0</v>
      </c>
      <c r="DR232">
        <v>0</v>
      </c>
      <c r="DS232">
        <v>0.02</v>
      </c>
      <c r="DT232">
        <v>0</v>
      </c>
      <c r="DU232">
        <v>0.01</v>
      </c>
      <c r="DV232">
        <v>0.01</v>
      </c>
      <c r="DW232">
        <v>0.85</v>
      </c>
      <c r="DX232">
        <v>0.8</v>
      </c>
      <c r="DY232">
        <v>0.79</v>
      </c>
      <c r="DZ232">
        <v>0.84</v>
      </c>
      <c r="EA232">
        <v>0.79</v>
      </c>
      <c r="EB232">
        <v>0.7</v>
      </c>
      <c r="EC232">
        <v>0.77</v>
      </c>
      <c r="ED232">
        <v>0.71</v>
      </c>
      <c r="EE232">
        <v>0.73</v>
      </c>
      <c r="EF232">
        <v>0.68</v>
      </c>
      <c r="EG232">
        <v>0.03</v>
      </c>
      <c r="EH232">
        <v>0.02</v>
      </c>
      <c r="EI232">
        <v>0.04</v>
      </c>
      <c r="EJ232">
        <v>0.01</v>
      </c>
      <c r="EK232">
        <v>0.03</v>
      </c>
      <c r="EL232">
        <v>0.05</v>
      </c>
      <c r="EM232">
        <v>0.01</v>
      </c>
      <c r="EN232">
        <v>0.03</v>
      </c>
      <c r="EO232">
        <v>0.27</v>
      </c>
      <c r="EP232">
        <v>0.05</v>
      </c>
      <c r="EQ232">
        <v>3.9E-2</v>
      </c>
      <c r="ER232">
        <v>0.03</v>
      </c>
      <c r="ES232">
        <v>3.9E-2</v>
      </c>
      <c r="ET232">
        <v>0.06</v>
      </c>
      <c r="EU232">
        <v>0.11</v>
      </c>
      <c r="EV232">
        <v>0.05</v>
      </c>
      <c r="EW232">
        <v>0.06</v>
      </c>
      <c r="EX232">
        <v>2.5999999999999999E-2</v>
      </c>
      <c r="EY232">
        <v>0.33</v>
      </c>
      <c r="EZ232">
        <v>0.25</v>
      </c>
      <c r="FA232">
        <v>0.28999999999999998</v>
      </c>
      <c r="FB232">
        <v>0.22</v>
      </c>
      <c r="FC232">
        <v>0.27</v>
      </c>
      <c r="FD232">
        <v>0.32</v>
      </c>
      <c r="FE232">
        <v>0.3</v>
      </c>
      <c r="FF232">
        <v>0.28999999999999998</v>
      </c>
      <c r="FG232">
        <v>0.01</v>
      </c>
      <c r="FH232">
        <v>0.57999999999999996</v>
      </c>
      <c r="FI232">
        <v>0.69</v>
      </c>
      <c r="FJ232">
        <v>0.63</v>
      </c>
      <c r="FK232">
        <v>0.71</v>
      </c>
      <c r="FL232">
        <v>0.62</v>
      </c>
      <c r="FM232">
        <v>0.49</v>
      </c>
      <c r="FN232">
        <v>0.64</v>
      </c>
      <c r="FO232">
        <v>0.63</v>
      </c>
      <c r="FP232">
        <v>0.01</v>
      </c>
      <c r="FQ232">
        <v>0.02</v>
      </c>
      <c r="FR232">
        <v>0.01</v>
      </c>
      <c r="FS232">
        <v>0.01</v>
      </c>
      <c r="FT232">
        <v>0.02</v>
      </c>
      <c r="FU232">
        <v>0.01</v>
      </c>
      <c r="FV232">
        <v>0.02</v>
      </c>
      <c r="FW232">
        <v>0.01</v>
      </c>
      <c r="FX232">
        <v>0</v>
      </c>
      <c r="FY232">
        <v>1.36</v>
      </c>
      <c r="FZ232">
        <v>3.49</v>
      </c>
      <c r="GA232">
        <v>3.61</v>
      </c>
      <c r="GB232">
        <v>3.52</v>
      </c>
      <c r="GC232">
        <v>3.66</v>
      </c>
      <c r="GD232">
        <v>3.51</v>
      </c>
      <c r="GE232">
        <v>3.28</v>
      </c>
      <c r="GF232">
        <v>3.58</v>
      </c>
      <c r="GG232">
        <v>3.52</v>
      </c>
      <c r="GH232">
        <v>8.4499999999999993</v>
      </c>
      <c r="GI232">
        <v>0.01</v>
      </c>
      <c r="GJ232">
        <v>1.2999999999999999E-2</v>
      </c>
      <c r="GK232">
        <v>0</v>
      </c>
      <c r="GL232">
        <v>0.01</v>
      </c>
      <c r="GM232">
        <v>0.05</v>
      </c>
      <c r="GN232">
        <v>0.08</v>
      </c>
      <c r="GO232">
        <v>0.08</v>
      </c>
      <c r="GP232">
        <v>0.14000000000000001</v>
      </c>
      <c r="GQ232">
        <v>0.19</v>
      </c>
      <c r="GR232">
        <v>0.4</v>
      </c>
      <c r="GS232">
        <v>0.03</v>
      </c>
      <c r="GT232">
        <v>0.57999999999999996</v>
      </c>
      <c r="GU232">
        <v>0.65</v>
      </c>
      <c r="GV232">
        <v>0.35</v>
      </c>
      <c r="GW232">
        <v>0.22</v>
      </c>
      <c r="GX232">
        <v>0.17499999999999999</v>
      </c>
      <c r="GY232">
        <v>0.28000000000000003</v>
      </c>
      <c r="GZ232">
        <v>7.8E-2</v>
      </c>
      <c r="HA232">
        <v>5.8000000000000003E-2</v>
      </c>
      <c r="HB232">
        <v>0.25</v>
      </c>
      <c r="HC232">
        <v>0.08</v>
      </c>
      <c r="HD232">
        <v>0.05</v>
      </c>
      <c r="HE232">
        <v>0.1</v>
      </c>
      <c r="HF232">
        <v>0.05</v>
      </c>
      <c r="HG232">
        <v>0.06</v>
      </c>
      <c r="HH232">
        <v>0.02</v>
      </c>
      <c r="HI232">
        <v>0.03</v>
      </c>
      <c r="HJ232">
        <v>0.02</v>
      </c>
      <c r="HK232">
        <v>0.03</v>
      </c>
      <c r="HL232">
        <v>0.03</v>
      </c>
      <c r="HM232">
        <v>0.05</v>
      </c>
      <c r="HN232">
        <v>0.01</v>
      </c>
      <c r="HO232">
        <v>0.27</v>
      </c>
      <c r="HP232">
        <v>0.24</v>
      </c>
      <c r="HQ232">
        <v>0.23</v>
      </c>
      <c r="HR232">
        <v>0.28999999999999998</v>
      </c>
      <c r="HS232">
        <v>0.34</v>
      </c>
      <c r="HT232">
        <v>0.31</v>
      </c>
      <c r="HU232">
        <v>0.66</v>
      </c>
      <c r="HV232">
        <v>0.61</v>
      </c>
      <c r="HW232">
        <v>0.57999999999999996</v>
      </c>
      <c r="HX232">
        <v>0.52</v>
      </c>
      <c r="HY232">
        <v>0.52</v>
      </c>
      <c r="HZ232">
        <v>0.62</v>
      </c>
      <c r="IA232">
        <v>0.02</v>
      </c>
      <c r="IB232">
        <v>0.08</v>
      </c>
      <c r="IC232">
        <v>0.1</v>
      </c>
      <c r="ID232">
        <v>0.11</v>
      </c>
      <c r="IE232">
        <v>0.06</v>
      </c>
      <c r="IF232">
        <v>1.2999999999999999E-2</v>
      </c>
      <c r="IG232">
        <v>1.9E-2</v>
      </c>
      <c r="IH232">
        <v>0.03</v>
      </c>
      <c r="II232">
        <v>0.03</v>
      </c>
      <c r="IJ232">
        <v>0.02</v>
      </c>
      <c r="IK232">
        <v>1.9E-2</v>
      </c>
      <c r="IL232">
        <v>2.5999999999999999E-2</v>
      </c>
      <c r="IM232">
        <v>0.01</v>
      </c>
      <c r="IN232">
        <v>0.02</v>
      </c>
      <c r="IO232">
        <v>0.03</v>
      </c>
      <c r="IP232">
        <v>0.03</v>
      </c>
      <c r="IQ232">
        <v>0.01</v>
      </c>
      <c r="IR232">
        <v>0.02</v>
      </c>
      <c r="IS232">
        <v>0</v>
      </c>
      <c r="IT232">
        <v>0.49</v>
      </c>
      <c r="IU232">
        <v>0.44</v>
      </c>
      <c r="IV232">
        <v>0.01</v>
      </c>
      <c r="IW232">
        <v>0.24</v>
      </c>
      <c r="IX232">
        <v>0.19</v>
      </c>
      <c r="IY232">
        <v>0.3</v>
      </c>
      <c r="IZ232">
        <v>0.37</v>
      </c>
      <c r="JA232">
        <v>0.12</v>
      </c>
      <c r="JB232">
        <v>0.33</v>
      </c>
      <c r="JC232">
        <v>0.35</v>
      </c>
      <c r="JD232">
        <v>0.11</v>
      </c>
      <c r="JE232">
        <v>0.06</v>
      </c>
      <c r="JF232">
        <v>0.28999999999999998</v>
      </c>
      <c r="JG232">
        <v>0.16</v>
      </c>
      <c r="JH232">
        <v>0.46</v>
      </c>
      <c r="JI232">
        <v>0.08</v>
      </c>
      <c r="JJ232">
        <v>0.12</v>
      </c>
      <c r="JK232">
        <v>0.56999999999999995</v>
      </c>
      <c r="JL232">
        <v>0.27</v>
      </c>
      <c r="JM232">
        <v>0</v>
      </c>
      <c r="JN232">
        <v>0.01</v>
      </c>
      <c r="JO232">
        <v>0.01</v>
      </c>
      <c r="JP232">
        <v>0.01</v>
      </c>
      <c r="JQ232">
        <v>0.01</v>
      </c>
      <c r="JR232">
        <v>3.27</v>
      </c>
      <c r="JS232">
        <v>1.78</v>
      </c>
      <c r="JT232">
        <v>1.88</v>
      </c>
      <c r="JU232">
        <v>3.44</v>
      </c>
      <c r="JV232">
        <v>2.4500000000000002</v>
      </c>
    </row>
    <row r="233" spans="1:282" x14ac:dyDescent="0.25">
      <c r="A233">
        <v>609817</v>
      </c>
      <c r="B233" t="s">
        <v>40</v>
      </c>
      <c r="C233" t="s">
        <v>2432</v>
      </c>
      <c r="D233" t="s">
        <v>4414</v>
      </c>
      <c r="E233" t="s">
        <v>4415</v>
      </c>
      <c r="F233" t="s">
        <v>806</v>
      </c>
      <c r="G233" t="s">
        <v>807</v>
      </c>
      <c r="H233" t="s">
        <v>961</v>
      </c>
      <c r="I233" t="s">
        <v>4416</v>
      </c>
      <c r="J233" t="s">
        <v>4417</v>
      </c>
      <c r="K233" t="s">
        <v>4418</v>
      </c>
      <c r="L233" t="s">
        <v>546</v>
      </c>
      <c r="M233" t="s">
        <v>3399</v>
      </c>
      <c r="N233" t="s">
        <v>3908</v>
      </c>
      <c r="O233" t="s">
        <v>524</v>
      </c>
      <c r="P233">
        <v>839</v>
      </c>
      <c r="Q233" t="s">
        <v>541</v>
      </c>
      <c r="R233" t="s">
        <v>613</v>
      </c>
      <c r="S233" t="s">
        <v>613</v>
      </c>
      <c r="T233">
        <v>31</v>
      </c>
      <c r="U233">
        <v>2440</v>
      </c>
      <c r="V233" t="s">
        <v>651</v>
      </c>
      <c r="W233">
        <v>78</v>
      </c>
      <c r="X233">
        <v>847</v>
      </c>
      <c r="Y233">
        <v>9</v>
      </c>
      <c r="Z233" s="5" t="s">
        <v>4042</v>
      </c>
      <c r="AA233" t="s">
        <v>524</v>
      </c>
      <c r="AB233" t="s">
        <v>555</v>
      </c>
      <c r="AC233" t="s">
        <v>564</v>
      </c>
      <c r="AD233" t="s">
        <v>564</v>
      </c>
      <c r="AE233">
        <v>27.1</v>
      </c>
      <c r="AF233">
        <v>46.9</v>
      </c>
      <c r="AG233">
        <v>46.9</v>
      </c>
      <c r="AH233">
        <v>0.9</v>
      </c>
      <c r="AI233" t="s">
        <v>3410</v>
      </c>
      <c r="AJ233">
        <v>48</v>
      </c>
      <c r="AK233">
        <v>14</v>
      </c>
      <c r="AL233">
        <v>3</v>
      </c>
      <c r="AM233">
        <v>11</v>
      </c>
      <c r="AN233">
        <v>18</v>
      </c>
      <c r="AP233">
        <v>1</v>
      </c>
      <c r="AQ233">
        <v>1</v>
      </c>
      <c r="AR233">
        <v>1</v>
      </c>
      <c r="AS233">
        <v>48</v>
      </c>
      <c r="AT233">
        <v>0.02</v>
      </c>
      <c r="AU233">
        <v>0.08</v>
      </c>
      <c r="AV233">
        <v>0.02</v>
      </c>
      <c r="AW233">
        <v>0</v>
      </c>
      <c r="AX233">
        <v>0.04</v>
      </c>
      <c r="AY233">
        <v>0.08</v>
      </c>
      <c r="AZ233">
        <v>0.1</v>
      </c>
      <c r="BA233">
        <v>8.3000000000000004E-2</v>
      </c>
      <c r="BB233">
        <v>0.08</v>
      </c>
      <c r="BC233">
        <v>0.08</v>
      </c>
      <c r="BD233">
        <v>0.13</v>
      </c>
      <c r="BE233">
        <v>0.19</v>
      </c>
      <c r="BF233">
        <v>0.35</v>
      </c>
      <c r="BG233">
        <v>0.31</v>
      </c>
      <c r="BH233">
        <v>0.4</v>
      </c>
      <c r="BI233">
        <v>0.31</v>
      </c>
      <c r="BJ233">
        <v>0.38</v>
      </c>
      <c r="BK233">
        <v>0.38</v>
      </c>
      <c r="BL233">
        <v>0.06</v>
      </c>
      <c r="BM233">
        <v>0.06</v>
      </c>
      <c r="BN233">
        <v>0.06</v>
      </c>
      <c r="BO233">
        <v>0.06</v>
      </c>
      <c r="BP233">
        <v>0.08</v>
      </c>
      <c r="BQ233">
        <v>0.02</v>
      </c>
      <c r="BR233">
        <v>0.46</v>
      </c>
      <c r="BS233">
        <v>0.46</v>
      </c>
      <c r="BT233">
        <v>0.44</v>
      </c>
      <c r="BU233">
        <v>0.54</v>
      </c>
      <c r="BV233">
        <v>0.38</v>
      </c>
      <c r="BW233">
        <v>0.33</v>
      </c>
      <c r="BX233">
        <v>3.33</v>
      </c>
      <c r="BY233">
        <v>3.22</v>
      </c>
      <c r="BZ233">
        <v>3.33</v>
      </c>
      <c r="CA233">
        <v>3.49</v>
      </c>
      <c r="CB233">
        <v>3.18</v>
      </c>
      <c r="CC233">
        <v>2.98</v>
      </c>
      <c r="CD233">
        <v>0</v>
      </c>
      <c r="CE233">
        <v>2.1000000000000001E-2</v>
      </c>
      <c r="CF233">
        <v>0</v>
      </c>
      <c r="CG233">
        <v>2.1000000000000001E-2</v>
      </c>
      <c r="CH233">
        <v>0</v>
      </c>
      <c r="CI233">
        <v>0</v>
      </c>
      <c r="CJ233">
        <v>0.02</v>
      </c>
      <c r="CK233">
        <v>0.02</v>
      </c>
      <c r="CL233">
        <v>0.02</v>
      </c>
      <c r="CM233">
        <v>0</v>
      </c>
      <c r="CN233">
        <v>0</v>
      </c>
      <c r="CO233">
        <v>0.04</v>
      </c>
      <c r="CP233">
        <v>0.04</v>
      </c>
      <c r="CQ233">
        <v>0.02</v>
      </c>
      <c r="CR233">
        <v>0</v>
      </c>
      <c r="CS233">
        <v>0.08</v>
      </c>
      <c r="CT233">
        <v>0.06</v>
      </c>
      <c r="CU233">
        <v>0.06</v>
      </c>
      <c r="CV233">
        <v>3.85</v>
      </c>
      <c r="CW233">
        <v>3.72</v>
      </c>
      <c r="CX233">
        <v>3.66</v>
      </c>
      <c r="CY233">
        <v>3.64</v>
      </c>
      <c r="CZ233">
        <v>3.68</v>
      </c>
      <c r="DA233">
        <v>3.55</v>
      </c>
      <c r="DB233">
        <v>3.46</v>
      </c>
      <c r="DC233">
        <v>3.4</v>
      </c>
      <c r="DD233">
        <v>3.47</v>
      </c>
      <c r="DE233">
        <v>0.15</v>
      </c>
      <c r="DF233">
        <v>0.21</v>
      </c>
      <c r="DG233">
        <v>0.25</v>
      </c>
      <c r="DH233">
        <v>0.21</v>
      </c>
      <c r="DI233">
        <v>0.27</v>
      </c>
      <c r="DJ233">
        <v>0.44</v>
      </c>
      <c r="DK233">
        <v>0.28999999999999998</v>
      </c>
      <c r="DL233">
        <v>0.4</v>
      </c>
      <c r="DM233">
        <v>0.33</v>
      </c>
      <c r="DN233">
        <v>0.02</v>
      </c>
      <c r="DO233">
        <v>0.02</v>
      </c>
      <c r="DP233">
        <v>0.02</v>
      </c>
      <c r="DQ233">
        <v>0.02</v>
      </c>
      <c r="DR233">
        <v>0.02</v>
      </c>
      <c r="DS233">
        <v>0.02</v>
      </c>
      <c r="DT233">
        <v>0.04</v>
      </c>
      <c r="DU233">
        <v>0.02</v>
      </c>
      <c r="DV233">
        <v>0.02</v>
      </c>
      <c r="DW233">
        <v>0.83</v>
      </c>
      <c r="DX233">
        <v>0.75</v>
      </c>
      <c r="DY233">
        <v>0.69</v>
      </c>
      <c r="DZ233">
        <v>0.71</v>
      </c>
      <c r="EA233">
        <v>0.69</v>
      </c>
      <c r="EB233">
        <v>0.54</v>
      </c>
      <c r="EC233">
        <v>0.56000000000000005</v>
      </c>
      <c r="ED233">
        <v>0.5</v>
      </c>
      <c r="EE233">
        <v>0.56000000000000005</v>
      </c>
      <c r="EF233">
        <v>0.38</v>
      </c>
      <c r="EG233">
        <v>0.04</v>
      </c>
      <c r="EH233">
        <v>0.04</v>
      </c>
      <c r="EI233">
        <v>0</v>
      </c>
      <c r="EJ233">
        <v>0</v>
      </c>
      <c r="EK233">
        <v>0.06</v>
      </c>
      <c r="EL233">
        <v>0.04</v>
      </c>
      <c r="EM233">
        <v>0</v>
      </c>
      <c r="EN233">
        <v>0</v>
      </c>
      <c r="EO233">
        <v>0.35</v>
      </c>
      <c r="EP233">
        <v>0.02</v>
      </c>
      <c r="EQ233">
        <v>2.1000000000000001E-2</v>
      </c>
      <c r="ER233">
        <v>0.06</v>
      </c>
      <c r="ES233">
        <v>6.3E-2</v>
      </c>
      <c r="ET233">
        <v>0.04</v>
      </c>
      <c r="EU233">
        <v>0.1</v>
      </c>
      <c r="EV233">
        <v>0.08</v>
      </c>
      <c r="EW233">
        <v>0.06</v>
      </c>
      <c r="EX233">
        <v>0.14599999999999999</v>
      </c>
      <c r="EY233">
        <v>0.44</v>
      </c>
      <c r="EZ233">
        <v>0.38</v>
      </c>
      <c r="FA233">
        <v>0.46</v>
      </c>
      <c r="FB233">
        <v>0.33</v>
      </c>
      <c r="FC233">
        <v>0.4</v>
      </c>
      <c r="FD233">
        <v>0.27</v>
      </c>
      <c r="FE233">
        <v>0.4</v>
      </c>
      <c r="FF233">
        <v>0.31</v>
      </c>
      <c r="FG233">
        <v>0.1</v>
      </c>
      <c r="FH233">
        <v>0.48</v>
      </c>
      <c r="FI233">
        <v>0.52</v>
      </c>
      <c r="FJ233">
        <v>0.46</v>
      </c>
      <c r="FK233">
        <v>0.56000000000000005</v>
      </c>
      <c r="FL233">
        <v>0.46</v>
      </c>
      <c r="FM233">
        <v>0.52</v>
      </c>
      <c r="FN233">
        <v>0.46</v>
      </c>
      <c r="FO233">
        <v>0.57999999999999996</v>
      </c>
      <c r="FP233">
        <v>0.02</v>
      </c>
      <c r="FQ233">
        <v>0.02</v>
      </c>
      <c r="FR233">
        <v>0.04</v>
      </c>
      <c r="FS233">
        <v>0.02</v>
      </c>
      <c r="FT233">
        <v>0.04</v>
      </c>
      <c r="FU233">
        <v>0.04</v>
      </c>
      <c r="FV233">
        <v>0.06</v>
      </c>
      <c r="FW233">
        <v>0.06</v>
      </c>
      <c r="FX233">
        <v>0.04</v>
      </c>
      <c r="FY233">
        <v>1.98</v>
      </c>
      <c r="FZ233">
        <v>3.38</v>
      </c>
      <c r="GA233">
        <v>3.43</v>
      </c>
      <c r="GB233">
        <v>3.4</v>
      </c>
      <c r="GC233">
        <v>3.52</v>
      </c>
      <c r="GD233">
        <v>3.3</v>
      </c>
      <c r="GE233">
        <v>3.36</v>
      </c>
      <c r="GF233">
        <v>3.4</v>
      </c>
      <c r="GG233">
        <v>3.54</v>
      </c>
      <c r="GH233">
        <v>8.24</v>
      </c>
      <c r="GI233">
        <v>0.04</v>
      </c>
      <c r="GJ233">
        <v>0</v>
      </c>
      <c r="GK233">
        <v>0</v>
      </c>
      <c r="GL233">
        <v>0.06</v>
      </c>
      <c r="GM233">
        <v>0</v>
      </c>
      <c r="GN233">
        <v>0.02</v>
      </c>
      <c r="GO233">
        <v>0.06</v>
      </c>
      <c r="GP233">
        <v>0.23</v>
      </c>
      <c r="GQ233">
        <v>0.21</v>
      </c>
      <c r="GR233">
        <v>0.33</v>
      </c>
      <c r="GS233">
        <v>0.04</v>
      </c>
      <c r="GT233">
        <v>0.38</v>
      </c>
      <c r="GU233">
        <v>0.54</v>
      </c>
      <c r="GV233">
        <v>0.15</v>
      </c>
      <c r="GW233">
        <v>0.21</v>
      </c>
      <c r="GX233">
        <v>0.104</v>
      </c>
      <c r="GY233">
        <v>0.33</v>
      </c>
      <c r="GZ233">
        <v>2.1000000000000001E-2</v>
      </c>
      <c r="HA233">
        <v>0.104</v>
      </c>
      <c r="HB233">
        <v>0.21</v>
      </c>
      <c r="HC233">
        <v>0.25</v>
      </c>
      <c r="HD233">
        <v>0.13</v>
      </c>
      <c r="HE233">
        <v>0.21</v>
      </c>
      <c r="HF233">
        <v>0.15</v>
      </c>
      <c r="HG233">
        <v>0.13</v>
      </c>
      <c r="HH233">
        <v>0.1</v>
      </c>
      <c r="HI233">
        <v>0</v>
      </c>
      <c r="HJ233">
        <v>0</v>
      </c>
      <c r="HK233">
        <v>0.02</v>
      </c>
      <c r="HL233">
        <v>0.02</v>
      </c>
      <c r="HM233">
        <v>0.1</v>
      </c>
      <c r="HN233">
        <v>0.08</v>
      </c>
      <c r="HO233">
        <v>0.38</v>
      </c>
      <c r="HP233">
        <v>0.35</v>
      </c>
      <c r="HQ233">
        <v>0.4</v>
      </c>
      <c r="HR233">
        <v>0.46</v>
      </c>
      <c r="HS233">
        <v>0.38</v>
      </c>
      <c r="HT233">
        <v>0.44</v>
      </c>
      <c r="HU233">
        <v>0.56000000000000005</v>
      </c>
      <c r="HV233">
        <v>0.52</v>
      </c>
      <c r="HW233">
        <v>0.46</v>
      </c>
      <c r="HX233">
        <v>0.42</v>
      </c>
      <c r="HY233">
        <v>0.4</v>
      </c>
      <c r="HZ233">
        <v>0.46</v>
      </c>
      <c r="IA233">
        <v>0.02</v>
      </c>
      <c r="IB233">
        <v>0.06</v>
      </c>
      <c r="IC233">
        <v>0.1</v>
      </c>
      <c r="ID233">
        <v>0.06</v>
      </c>
      <c r="IE233">
        <v>0.08</v>
      </c>
      <c r="IF233">
        <v>0</v>
      </c>
      <c r="IG233">
        <v>2.1000000000000001E-2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0.02</v>
      </c>
      <c r="IN233">
        <v>0.06</v>
      </c>
      <c r="IO233">
        <v>0.02</v>
      </c>
      <c r="IP233">
        <v>0.04</v>
      </c>
      <c r="IQ233">
        <v>0.04</v>
      </c>
      <c r="IR233">
        <v>0.02</v>
      </c>
      <c r="IS233">
        <v>0.04</v>
      </c>
      <c r="IT233">
        <v>0.46</v>
      </c>
      <c r="IU233">
        <v>0.27</v>
      </c>
      <c r="IV233">
        <v>0.04</v>
      </c>
      <c r="IW233">
        <v>0.23</v>
      </c>
      <c r="IX233">
        <v>0.25</v>
      </c>
      <c r="IY233">
        <v>0.19</v>
      </c>
      <c r="IZ233">
        <v>0.48</v>
      </c>
      <c r="JA233">
        <v>0.13</v>
      </c>
      <c r="JB233">
        <v>0.35</v>
      </c>
      <c r="JC233">
        <v>0.42</v>
      </c>
      <c r="JD233">
        <v>0.15</v>
      </c>
      <c r="JE233">
        <v>0.06</v>
      </c>
      <c r="JF233">
        <v>0.27</v>
      </c>
      <c r="JG233">
        <v>0.15</v>
      </c>
      <c r="JH233">
        <v>0.27</v>
      </c>
      <c r="JI233">
        <v>0.19</v>
      </c>
      <c r="JJ233">
        <v>0.17</v>
      </c>
      <c r="JK233">
        <v>0.54</v>
      </c>
      <c r="JL233">
        <v>0.25</v>
      </c>
      <c r="JM233">
        <v>0.02</v>
      </c>
      <c r="JN233">
        <v>0.02</v>
      </c>
      <c r="JO233">
        <v>0.02</v>
      </c>
      <c r="JP233">
        <v>0.02</v>
      </c>
      <c r="JQ233">
        <v>0.02</v>
      </c>
      <c r="JR233">
        <v>2.94</v>
      </c>
      <c r="JS233">
        <v>2.06</v>
      </c>
      <c r="JT233">
        <v>2.13</v>
      </c>
      <c r="JU233">
        <v>3.34</v>
      </c>
      <c r="JV233">
        <v>2.4300000000000002</v>
      </c>
    </row>
    <row r="234" spans="1:282" x14ac:dyDescent="0.25">
      <c r="A234">
        <v>609818</v>
      </c>
      <c r="B234" t="s">
        <v>41</v>
      </c>
      <c r="C234" t="s">
        <v>2433</v>
      </c>
      <c r="D234" t="s">
        <v>4419</v>
      </c>
      <c r="E234" t="s">
        <v>4420</v>
      </c>
      <c r="F234" t="s">
        <v>809</v>
      </c>
      <c r="G234" t="s">
        <v>810</v>
      </c>
      <c r="H234" t="s">
        <v>811</v>
      </c>
      <c r="I234" t="s">
        <v>4421</v>
      </c>
      <c r="J234" t="s">
        <v>4422</v>
      </c>
      <c r="K234" t="s">
        <v>4423</v>
      </c>
      <c r="L234" t="s">
        <v>546</v>
      </c>
      <c r="M234" t="s">
        <v>3399</v>
      </c>
      <c r="N234" t="s">
        <v>3908</v>
      </c>
      <c r="O234" t="s">
        <v>524</v>
      </c>
      <c r="P234">
        <v>989</v>
      </c>
      <c r="Q234" t="s">
        <v>541</v>
      </c>
      <c r="R234" t="s">
        <v>562</v>
      </c>
      <c r="S234" t="s">
        <v>562</v>
      </c>
      <c r="T234">
        <v>29</v>
      </c>
      <c r="U234">
        <v>2450</v>
      </c>
      <c r="V234" t="s">
        <v>651</v>
      </c>
      <c r="W234">
        <v>1053</v>
      </c>
      <c r="X234">
        <v>1011</v>
      </c>
      <c r="Y234">
        <v>104</v>
      </c>
      <c r="Z234" s="5" t="s">
        <v>575</v>
      </c>
      <c r="AA234" t="s">
        <v>524</v>
      </c>
      <c r="AB234" t="s">
        <v>564</v>
      </c>
      <c r="AC234" t="s">
        <v>533</v>
      </c>
      <c r="AD234" t="s">
        <v>533</v>
      </c>
      <c r="AE234">
        <v>48.8</v>
      </c>
      <c r="AF234">
        <v>73.900000000000006</v>
      </c>
      <c r="AG234">
        <v>68.2</v>
      </c>
      <c r="AH234">
        <v>99</v>
      </c>
      <c r="AI234" t="s">
        <v>3400</v>
      </c>
      <c r="AJ234">
        <v>534</v>
      </c>
      <c r="AK234">
        <v>12</v>
      </c>
      <c r="AL234">
        <v>20</v>
      </c>
      <c r="AM234">
        <v>6</v>
      </c>
      <c r="AN234">
        <v>477</v>
      </c>
      <c r="AO234">
        <v>1</v>
      </c>
      <c r="AQ234">
        <v>5</v>
      </c>
      <c r="AR234">
        <v>24</v>
      </c>
      <c r="AS234">
        <v>534</v>
      </c>
      <c r="AT234">
        <v>0.02</v>
      </c>
      <c r="AU234">
        <v>0.01</v>
      </c>
      <c r="AV234">
        <v>0.03</v>
      </c>
      <c r="AW234">
        <v>0.01</v>
      </c>
      <c r="AX234">
        <v>0.01</v>
      </c>
      <c r="AY234">
        <v>0.05</v>
      </c>
      <c r="AZ234">
        <v>7.0000000000000007E-2</v>
      </c>
      <c r="BA234">
        <v>4.4999999999999998E-2</v>
      </c>
      <c r="BB234">
        <v>0.05</v>
      </c>
      <c r="BC234">
        <v>0.03</v>
      </c>
      <c r="BD234">
        <v>0.1</v>
      </c>
      <c r="BE234">
        <v>0.13</v>
      </c>
      <c r="BF234">
        <v>0.39</v>
      </c>
      <c r="BG234">
        <v>0.31</v>
      </c>
      <c r="BH234">
        <v>0.37</v>
      </c>
      <c r="BI234">
        <v>0.26</v>
      </c>
      <c r="BJ234">
        <v>0.34</v>
      </c>
      <c r="BK234">
        <v>0.33</v>
      </c>
      <c r="BL234">
        <v>0.04</v>
      </c>
      <c r="BM234">
        <v>0.02</v>
      </c>
      <c r="BN234">
        <v>0.04</v>
      </c>
      <c r="BO234">
        <v>0.02</v>
      </c>
      <c r="BP234">
        <v>0.02</v>
      </c>
      <c r="BQ234">
        <v>0.03</v>
      </c>
      <c r="BR234">
        <v>0.49</v>
      </c>
      <c r="BS234">
        <v>0.62</v>
      </c>
      <c r="BT234">
        <v>0.51</v>
      </c>
      <c r="BU234">
        <v>0.69</v>
      </c>
      <c r="BV234">
        <v>0.52</v>
      </c>
      <c r="BW234">
        <v>0.46</v>
      </c>
      <c r="BX234">
        <v>3.39</v>
      </c>
      <c r="BY234">
        <v>3.57</v>
      </c>
      <c r="BZ234">
        <v>3.41</v>
      </c>
      <c r="CA234">
        <v>3.66</v>
      </c>
      <c r="CB234">
        <v>3.41</v>
      </c>
      <c r="CC234">
        <v>3.23</v>
      </c>
      <c r="CD234">
        <v>0</v>
      </c>
      <c r="CE234">
        <v>2E-3</v>
      </c>
      <c r="CF234">
        <v>0</v>
      </c>
      <c r="CG234">
        <v>6.0000000000000001E-3</v>
      </c>
      <c r="CH234">
        <v>0</v>
      </c>
      <c r="CI234">
        <v>0</v>
      </c>
      <c r="CJ234">
        <v>0.01</v>
      </c>
      <c r="CK234">
        <v>0.03</v>
      </c>
      <c r="CL234">
        <v>0.02</v>
      </c>
      <c r="CM234">
        <v>0.01</v>
      </c>
      <c r="CN234">
        <v>0.01</v>
      </c>
      <c r="CO234">
        <v>0.01</v>
      </c>
      <c r="CP234">
        <v>0.02</v>
      </c>
      <c r="CQ234">
        <v>0.01</v>
      </c>
      <c r="CR234">
        <v>0.01</v>
      </c>
      <c r="CS234">
        <v>0.03</v>
      </c>
      <c r="CT234">
        <v>0.03</v>
      </c>
      <c r="CU234">
        <v>0.03</v>
      </c>
      <c r="CV234">
        <v>3.89</v>
      </c>
      <c r="CW234">
        <v>3.85</v>
      </c>
      <c r="CX234">
        <v>3.83</v>
      </c>
      <c r="CY234">
        <v>3.78</v>
      </c>
      <c r="CZ234">
        <v>3.84</v>
      </c>
      <c r="DA234">
        <v>3.78</v>
      </c>
      <c r="DB234">
        <v>3.67</v>
      </c>
      <c r="DC234">
        <v>3.59</v>
      </c>
      <c r="DD234">
        <v>3.71</v>
      </c>
      <c r="DE234">
        <v>0.09</v>
      </c>
      <c r="DF234">
        <v>0.12</v>
      </c>
      <c r="DG234">
        <v>0.15</v>
      </c>
      <c r="DH234">
        <v>0.16</v>
      </c>
      <c r="DI234">
        <v>0.13</v>
      </c>
      <c r="DJ234">
        <v>0.18</v>
      </c>
      <c r="DK234">
        <v>0.21</v>
      </c>
      <c r="DL234">
        <v>0.23</v>
      </c>
      <c r="DM234">
        <v>0.18</v>
      </c>
      <c r="DN234">
        <v>0.01</v>
      </c>
      <c r="DO234">
        <v>0.01</v>
      </c>
      <c r="DP234">
        <v>0.01</v>
      </c>
      <c r="DQ234">
        <v>0.01</v>
      </c>
      <c r="DR234">
        <v>0.01</v>
      </c>
      <c r="DS234">
        <v>0.02</v>
      </c>
      <c r="DT234">
        <v>0.02</v>
      </c>
      <c r="DU234">
        <v>0.02</v>
      </c>
      <c r="DV234">
        <v>0.02</v>
      </c>
      <c r="DW234">
        <v>0.89</v>
      </c>
      <c r="DX234">
        <v>0.86</v>
      </c>
      <c r="DY234">
        <v>0.83</v>
      </c>
      <c r="DZ234">
        <v>0.8</v>
      </c>
      <c r="EA234">
        <v>0.84</v>
      </c>
      <c r="EB234">
        <v>0.78</v>
      </c>
      <c r="EC234">
        <v>0.72</v>
      </c>
      <c r="ED234">
        <v>0.68</v>
      </c>
      <c r="EE234">
        <v>0.76</v>
      </c>
      <c r="EF234">
        <v>0.51</v>
      </c>
      <c r="EG234">
        <v>0.01</v>
      </c>
      <c r="EH234">
        <v>0.01</v>
      </c>
      <c r="EI234">
        <v>0.01</v>
      </c>
      <c r="EJ234">
        <v>0.01</v>
      </c>
      <c r="EK234">
        <v>0.01</v>
      </c>
      <c r="EL234">
        <v>0.03</v>
      </c>
      <c r="EM234">
        <v>0</v>
      </c>
      <c r="EN234">
        <v>0</v>
      </c>
      <c r="EO234">
        <v>0.19</v>
      </c>
      <c r="EP234">
        <v>0.03</v>
      </c>
      <c r="EQ234">
        <v>1.4999999999999999E-2</v>
      </c>
      <c r="ER234">
        <v>0.02</v>
      </c>
      <c r="ES234">
        <v>7.0000000000000001E-3</v>
      </c>
      <c r="ET234">
        <v>0.03</v>
      </c>
      <c r="EU234">
        <v>0.06</v>
      </c>
      <c r="EV234">
        <v>0.02</v>
      </c>
      <c r="EW234">
        <v>0.05</v>
      </c>
      <c r="EX234">
        <v>0.129</v>
      </c>
      <c r="EY234">
        <v>0.34</v>
      </c>
      <c r="EZ234">
        <v>0.35</v>
      </c>
      <c r="FA234">
        <v>0.34</v>
      </c>
      <c r="FB234">
        <v>0.26</v>
      </c>
      <c r="FC234">
        <v>0.38</v>
      </c>
      <c r="FD234">
        <v>0.36</v>
      </c>
      <c r="FE234">
        <v>0.3</v>
      </c>
      <c r="FF234">
        <v>0.37</v>
      </c>
      <c r="FG234">
        <v>0.11</v>
      </c>
      <c r="FH234">
        <v>0.59</v>
      </c>
      <c r="FI234">
        <v>0.6</v>
      </c>
      <c r="FJ234">
        <v>0.62</v>
      </c>
      <c r="FK234">
        <v>0.7</v>
      </c>
      <c r="FL234">
        <v>0.53</v>
      </c>
      <c r="FM234">
        <v>0.51</v>
      </c>
      <c r="FN234">
        <v>0.65</v>
      </c>
      <c r="FO234">
        <v>0.55000000000000004</v>
      </c>
      <c r="FP234">
        <v>0.05</v>
      </c>
      <c r="FQ234">
        <v>0.03</v>
      </c>
      <c r="FR234">
        <v>0.03</v>
      </c>
      <c r="FS234">
        <v>0.02</v>
      </c>
      <c r="FT234">
        <v>0.03</v>
      </c>
      <c r="FU234">
        <v>0.05</v>
      </c>
      <c r="FV234">
        <v>0.04</v>
      </c>
      <c r="FW234">
        <v>0.03</v>
      </c>
      <c r="FX234">
        <v>0.03</v>
      </c>
      <c r="FY234">
        <v>1.84</v>
      </c>
      <c r="FZ234">
        <v>3.57</v>
      </c>
      <c r="GA234">
        <v>3.59</v>
      </c>
      <c r="GB234">
        <v>3.61</v>
      </c>
      <c r="GC234">
        <v>3.7</v>
      </c>
      <c r="GD234">
        <v>3.5</v>
      </c>
      <c r="GE234">
        <v>3.4</v>
      </c>
      <c r="GF234">
        <v>3.65</v>
      </c>
      <c r="GG234">
        <v>3.51</v>
      </c>
      <c r="GH234">
        <v>8.93</v>
      </c>
      <c r="GI234">
        <v>0.01</v>
      </c>
      <c r="GJ234">
        <v>0</v>
      </c>
      <c r="GK234">
        <v>2E-3</v>
      </c>
      <c r="GL234">
        <v>0.01</v>
      </c>
      <c r="GM234">
        <v>0.02</v>
      </c>
      <c r="GN234">
        <v>0.03</v>
      </c>
      <c r="GO234">
        <v>0.04</v>
      </c>
      <c r="GP234">
        <v>0.15</v>
      </c>
      <c r="GQ234">
        <v>0.19</v>
      </c>
      <c r="GR234">
        <v>0.44</v>
      </c>
      <c r="GS234">
        <v>0.1</v>
      </c>
      <c r="GT234">
        <v>0.37</v>
      </c>
      <c r="GU234">
        <v>0.49</v>
      </c>
      <c r="GV234">
        <v>0.27</v>
      </c>
      <c r="GW234">
        <v>0.21</v>
      </c>
      <c r="GX234">
        <v>0.14399999999999999</v>
      </c>
      <c r="GY234">
        <v>0.22</v>
      </c>
      <c r="GZ234">
        <v>0.13300000000000001</v>
      </c>
      <c r="HA234">
        <v>9.4E-2</v>
      </c>
      <c r="HB234">
        <v>0.19</v>
      </c>
      <c r="HC234">
        <v>0.13</v>
      </c>
      <c r="HD234">
        <v>7.0000000000000007E-2</v>
      </c>
      <c r="HE234">
        <v>0.18</v>
      </c>
      <c r="HF234">
        <v>0.15</v>
      </c>
      <c r="HG234">
        <v>0.21</v>
      </c>
      <c r="HH234">
        <v>0.14000000000000001</v>
      </c>
      <c r="HI234">
        <v>0</v>
      </c>
      <c r="HJ234">
        <v>0</v>
      </c>
      <c r="HK234">
        <v>0</v>
      </c>
      <c r="HL234">
        <v>0</v>
      </c>
      <c r="HM234">
        <v>7.0000000000000007E-2</v>
      </c>
      <c r="HN234">
        <v>0.01</v>
      </c>
      <c r="HO234">
        <v>0.25</v>
      </c>
      <c r="HP234">
        <v>0.28000000000000003</v>
      </c>
      <c r="HQ234">
        <v>0.25</v>
      </c>
      <c r="HR234">
        <v>0.28000000000000003</v>
      </c>
      <c r="HS234">
        <v>0.37</v>
      </c>
      <c r="HT234">
        <v>0.35</v>
      </c>
      <c r="HU234">
        <v>0.69</v>
      </c>
      <c r="HV234">
        <v>0.46</v>
      </c>
      <c r="HW234">
        <v>0.56000000000000005</v>
      </c>
      <c r="HX234">
        <v>0.55000000000000004</v>
      </c>
      <c r="HY234">
        <v>0.4</v>
      </c>
      <c r="HZ234">
        <v>0.56000000000000005</v>
      </c>
      <c r="IA234">
        <v>0.02</v>
      </c>
      <c r="IB234">
        <v>0.18</v>
      </c>
      <c r="IC234">
        <v>0.12</v>
      </c>
      <c r="ID234">
        <v>0.1</v>
      </c>
      <c r="IE234">
        <v>0.1</v>
      </c>
      <c r="IF234">
        <v>4.2999999999999997E-2</v>
      </c>
      <c r="IG234">
        <v>7.0000000000000001E-3</v>
      </c>
      <c r="IH234">
        <v>0.03</v>
      </c>
      <c r="II234">
        <v>0.01</v>
      </c>
      <c r="IJ234">
        <v>0.01</v>
      </c>
      <c r="IK234">
        <v>1.0999999999999999E-2</v>
      </c>
      <c r="IL234">
        <v>6.0000000000000001E-3</v>
      </c>
      <c r="IM234">
        <v>0.03</v>
      </c>
      <c r="IN234">
        <v>0.05</v>
      </c>
      <c r="IO234">
        <v>0.04</v>
      </c>
      <c r="IP234">
        <v>0.05</v>
      </c>
      <c r="IQ234">
        <v>0.04</v>
      </c>
      <c r="IR234">
        <v>0.04</v>
      </c>
      <c r="IS234">
        <v>0.02</v>
      </c>
      <c r="IT234">
        <v>0.59</v>
      </c>
      <c r="IU234">
        <v>0.5</v>
      </c>
      <c r="IV234">
        <v>0.01</v>
      </c>
      <c r="IW234">
        <v>0.18</v>
      </c>
      <c r="IX234">
        <v>0.25</v>
      </c>
      <c r="IY234">
        <v>0.2</v>
      </c>
      <c r="IZ234">
        <v>0.26</v>
      </c>
      <c r="JA234">
        <v>0.21</v>
      </c>
      <c r="JB234">
        <v>0.34</v>
      </c>
      <c r="JC234">
        <v>0.44</v>
      </c>
      <c r="JD234">
        <v>0.1</v>
      </c>
      <c r="JE234">
        <v>0.1</v>
      </c>
      <c r="JF234">
        <v>0.31</v>
      </c>
      <c r="JG234">
        <v>0.25</v>
      </c>
      <c r="JH234">
        <v>0.26</v>
      </c>
      <c r="JI234">
        <v>0.06</v>
      </c>
      <c r="JJ234">
        <v>7.0000000000000007E-2</v>
      </c>
      <c r="JK234">
        <v>0.42</v>
      </c>
      <c r="JL234">
        <v>0.21</v>
      </c>
      <c r="JM234">
        <v>0.04</v>
      </c>
      <c r="JN234">
        <v>0.05</v>
      </c>
      <c r="JO234">
        <v>7.0000000000000007E-2</v>
      </c>
      <c r="JP234">
        <v>0.04</v>
      </c>
      <c r="JQ234">
        <v>0.03</v>
      </c>
      <c r="JR234">
        <v>2.97</v>
      </c>
      <c r="JS234">
        <v>1.62</v>
      </c>
      <c r="JT234">
        <v>1.73</v>
      </c>
      <c r="JU234">
        <v>3.19</v>
      </c>
      <c r="JV234">
        <v>2.4900000000000002</v>
      </c>
    </row>
    <row r="235" spans="1:282" x14ac:dyDescent="0.25">
      <c r="A235">
        <v>609819</v>
      </c>
      <c r="B235" t="s">
        <v>2435</v>
      </c>
      <c r="C235" t="s">
        <v>2434</v>
      </c>
      <c r="D235" t="s">
        <v>4424</v>
      </c>
      <c r="E235" t="s">
        <v>4425</v>
      </c>
      <c r="F235" t="s">
        <v>2436</v>
      </c>
      <c r="G235" t="s">
        <v>2437</v>
      </c>
      <c r="H235" t="s">
        <v>4426</v>
      </c>
      <c r="I235" t="s">
        <v>4427</v>
      </c>
      <c r="J235" t="s">
        <v>10</v>
      </c>
      <c r="K235" t="s">
        <v>10</v>
      </c>
      <c r="L235" t="s">
        <v>546</v>
      </c>
      <c r="M235" t="s">
        <v>3399</v>
      </c>
      <c r="N235" t="s">
        <v>3908</v>
      </c>
      <c r="O235" t="s">
        <v>524</v>
      </c>
      <c r="P235">
        <v>266</v>
      </c>
      <c r="Q235" t="s">
        <v>537</v>
      </c>
      <c r="R235" t="s">
        <v>550</v>
      </c>
      <c r="S235" t="s">
        <v>550</v>
      </c>
      <c r="T235">
        <v>42</v>
      </c>
      <c r="U235">
        <v>2460</v>
      </c>
      <c r="V235" t="s">
        <v>655</v>
      </c>
      <c r="W235">
        <v>205</v>
      </c>
      <c r="X235">
        <v>267</v>
      </c>
      <c r="Y235">
        <v>77</v>
      </c>
      <c r="Z235" s="5" t="s">
        <v>575</v>
      </c>
      <c r="AA235" t="s">
        <v>524</v>
      </c>
      <c r="AB235" t="s">
        <v>555</v>
      </c>
      <c r="AC235" t="s">
        <v>576</v>
      </c>
      <c r="AD235" t="s">
        <v>576</v>
      </c>
      <c r="AE235">
        <v>27</v>
      </c>
      <c r="AF235">
        <v>0</v>
      </c>
      <c r="AG235">
        <v>19.3</v>
      </c>
      <c r="AH235">
        <v>99</v>
      </c>
      <c r="AI235" t="s">
        <v>3400</v>
      </c>
      <c r="AJ235">
        <v>106</v>
      </c>
      <c r="AL235">
        <v>103</v>
      </c>
      <c r="AR235">
        <v>3</v>
      </c>
      <c r="AS235">
        <v>106</v>
      </c>
      <c r="AT235">
        <v>0.02</v>
      </c>
      <c r="AU235">
        <v>0.05</v>
      </c>
      <c r="AV235">
        <v>0.03</v>
      </c>
      <c r="AW235">
        <v>0.04</v>
      </c>
      <c r="AX235">
        <v>0.03</v>
      </c>
      <c r="AY235">
        <v>7.0000000000000007E-2</v>
      </c>
      <c r="AZ235">
        <v>0.16</v>
      </c>
      <c r="BA235">
        <v>9.4E-2</v>
      </c>
      <c r="BB235">
        <v>0.16</v>
      </c>
      <c r="BC235">
        <v>0.1</v>
      </c>
      <c r="BD235">
        <v>0.2</v>
      </c>
      <c r="BE235">
        <v>0.17</v>
      </c>
      <c r="BF235">
        <v>0.32</v>
      </c>
      <c r="BG235">
        <v>0.32</v>
      </c>
      <c r="BH235">
        <v>0.32</v>
      </c>
      <c r="BI235">
        <v>0.26</v>
      </c>
      <c r="BJ235">
        <v>0.28000000000000003</v>
      </c>
      <c r="BK235">
        <v>0.37</v>
      </c>
      <c r="BL235">
        <v>0.02</v>
      </c>
      <c r="BM235">
        <v>0.01</v>
      </c>
      <c r="BN235">
        <v>0.03</v>
      </c>
      <c r="BO235">
        <v>0.01</v>
      </c>
      <c r="BP235">
        <v>0.04</v>
      </c>
      <c r="BQ235">
        <v>0.04</v>
      </c>
      <c r="BR235">
        <v>0.48</v>
      </c>
      <c r="BS235">
        <v>0.53</v>
      </c>
      <c r="BT235">
        <v>0.46</v>
      </c>
      <c r="BU235">
        <v>0.57999999999999996</v>
      </c>
      <c r="BV235">
        <v>0.45</v>
      </c>
      <c r="BW235">
        <v>0.36</v>
      </c>
      <c r="BX235">
        <v>3.29</v>
      </c>
      <c r="BY235">
        <v>3.34</v>
      </c>
      <c r="BZ235">
        <v>3.25</v>
      </c>
      <c r="CA235">
        <v>3.41</v>
      </c>
      <c r="CB235">
        <v>3.21</v>
      </c>
      <c r="CC235">
        <v>3.06</v>
      </c>
      <c r="CD235">
        <v>1.9E-2</v>
      </c>
      <c r="CE235">
        <v>2.8000000000000001E-2</v>
      </c>
      <c r="CF235">
        <v>5.7000000000000002E-2</v>
      </c>
      <c r="CG235">
        <v>2.8000000000000001E-2</v>
      </c>
      <c r="CH235">
        <v>3.7999999999999999E-2</v>
      </c>
      <c r="CI235">
        <v>0.06</v>
      </c>
      <c r="CJ235">
        <v>0.09</v>
      </c>
      <c r="CK235">
        <v>0.14000000000000001</v>
      </c>
      <c r="CL235">
        <v>0.08</v>
      </c>
      <c r="CM235">
        <v>7.0000000000000007E-2</v>
      </c>
      <c r="CN235">
        <v>0.12</v>
      </c>
      <c r="CO235">
        <v>0.09</v>
      </c>
      <c r="CP235">
        <v>0.11</v>
      </c>
      <c r="CQ235">
        <v>0.08</v>
      </c>
      <c r="CR235">
        <v>0.17</v>
      </c>
      <c r="CS235">
        <v>0.19</v>
      </c>
      <c r="CT235">
        <v>0.16</v>
      </c>
      <c r="CU235">
        <v>0.23</v>
      </c>
      <c r="CV235">
        <v>3.54</v>
      </c>
      <c r="CW235">
        <v>3.35</v>
      </c>
      <c r="CX235">
        <v>3.31</v>
      </c>
      <c r="CY235">
        <v>3.43</v>
      </c>
      <c r="CZ235">
        <v>3.39</v>
      </c>
      <c r="DA235">
        <v>3.16</v>
      </c>
      <c r="DB235">
        <v>3.11</v>
      </c>
      <c r="DC235">
        <v>3</v>
      </c>
      <c r="DD235">
        <v>3.06</v>
      </c>
      <c r="DE235">
        <v>0.26</v>
      </c>
      <c r="DF235">
        <v>0.31</v>
      </c>
      <c r="DG235">
        <v>0.32</v>
      </c>
      <c r="DH235">
        <v>0.25</v>
      </c>
      <c r="DI235">
        <v>0.34</v>
      </c>
      <c r="DJ235">
        <v>0.31</v>
      </c>
      <c r="DK235">
        <v>0.22</v>
      </c>
      <c r="DL235">
        <v>0.25</v>
      </c>
      <c r="DM235">
        <v>0.25</v>
      </c>
      <c r="DN235">
        <v>0.01</v>
      </c>
      <c r="DO235">
        <v>0.02</v>
      </c>
      <c r="DP235">
        <v>0.01</v>
      </c>
      <c r="DQ235">
        <v>0.02</v>
      </c>
      <c r="DR235">
        <v>0.01</v>
      </c>
      <c r="DS235">
        <v>0.02</v>
      </c>
      <c r="DT235">
        <v>0.01</v>
      </c>
      <c r="DU235">
        <v>0.01</v>
      </c>
      <c r="DV235">
        <v>0.02</v>
      </c>
      <c r="DW235">
        <v>0.64</v>
      </c>
      <c r="DX235">
        <v>0.52</v>
      </c>
      <c r="DY235">
        <v>0.52</v>
      </c>
      <c r="DZ235">
        <v>0.59</v>
      </c>
      <c r="EA235">
        <v>0.54</v>
      </c>
      <c r="EB235">
        <v>0.44</v>
      </c>
      <c r="EC235">
        <v>0.49</v>
      </c>
      <c r="ED235">
        <v>0.44</v>
      </c>
      <c r="EE235">
        <v>0.43</v>
      </c>
      <c r="EF235">
        <v>0.21</v>
      </c>
      <c r="EG235">
        <v>0.04</v>
      </c>
      <c r="EH235">
        <v>0.05</v>
      </c>
      <c r="EI235">
        <v>7.0000000000000007E-2</v>
      </c>
      <c r="EJ235">
        <v>0.05</v>
      </c>
      <c r="EK235">
        <v>0.14000000000000001</v>
      </c>
      <c r="EL235">
        <v>0.06</v>
      </c>
      <c r="EM235">
        <v>7.0000000000000007E-2</v>
      </c>
      <c r="EN235">
        <v>0.19</v>
      </c>
      <c r="EO235">
        <v>0.42</v>
      </c>
      <c r="EP235">
        <v>0.25</v>
      </c>
      <c r="EQ235">
        <v>0.23599999999999999</v>
      </c>
      <c r="ER235">
        <v>0.18</v>
      </c>
      <c r="ES235">
        <v>0.16</v>
      </c>
      <c r="ET235">
        <v>0.16</v>
      </c>
      <c r="EU235">
        <v>0.3</v>
      </c>
      <c r="EV235">
        <v>0.21</v>
      </c>
      <c r="EW235">
        <v>0.25</v>
      </c>
      <c r="EX235">
        <v>0.19800000000000001</v>
      </c>
      <c r="EY235">
        <v>0.38</v>
      </c>
      <c r="EZ235">
        <v>0.38</v>
      </c>
      <c r="FA235">
        <v>0.42</v>
      </c>
      <c r="FB235">
        <v>0.42</v>
      </c>
      <c r="FC235">
        <v>0.32</v>
      </c>
      <c r="FD235">
        <v>0.31</v>
      </c>
      <c r="FE235">
        <v>0.34</v>
      </c>
      <c r="FF235">
        <v>0.33</v>
      </c>
      <c r="FG235">
        <v>0.16</v>
      </c>
      <c r="FH235">
        <v>0.31</v>
      </c>
      <c r="FI235">
        <v>0.33</v>
      </c>
      <c r="FJ235">
        <v>0.3</v>
      </c>
      <c r="FK235">
        <v>0.34</v>
      </c>
      <c r="FL235">
        <v>0.34</v>
      </c>
      <c r="FM235">
        <v>0.26</v>
      </c>
      <c r="FN235">
        <v>0.35</v>
      </c>
      <c r="FO235">
        <v>0.22</v>
      </c>
      <c r="FP235">
        <v>0.02</v>
      </c>
      <c r="FQ235">
        <v>0.02</v>
      </c>
      <c r="FR235">
        <v>0.01</v>
      </c>
      <c r="FS235">
        <v>0.03</v>
      </c>
      <c r="FT235">
        <v>0.04</v>
      </c>
      <c r="FU235">
        <v>0.04</v>
      </c>
      <c r="FV235">
        <v>7.0000000000000007E-2</v>
      </c>
      <c r="FW235">
        <v>0.04</v>
      </c>
      <c r="FX235">
        <v>0.02</v>
      </c>
      <c r="FY235">
        <v>2.3199999999999998</v>
      </c>
      <c r="FZ235">
        <v>2.98</v>
      </c>
      <c r="GA235">
        <v>3</v>
      </c>
      <c r="GB235">
        <v>2.99</v>
      </c>
      <c r="GC235">
        <v>3.09</v>
      </c>
      <c r="GD235">
        <v>2.89</v>
      </c>
      <c r="GE235">
        <v>2.84</v>
      </c>
      <c r="GF235">
        <v>3.01</v>
      </c>
      <c r="GG235">
        <v>2.59</v>
      </c>
      <c r="GH235">
        <v>5.76</v>
      </c>
      <c r="GI235">
        <v>0.09</v>
      </c>
      <c r="GJ235">
        <v>6.6000000000000003E-2</v>
      </c>
      <c r="GK235">
        <v>4.7E-2</v>
      </c>
      <c r="GL235">
        <v>0.08</v>
      </c>
      <c r="GM235">
        <v>0.14000000000000001</v>
      </c>
      <c r="GN235">
        <v>0.11</v>
      </c>
      <c r="GO235">
        <v>0.09</v>
      </c>
      <c r="GP235">
        <v>0.12</v>
      </c>
      <c r="GQ235">
        <v>0.08</v>
      </c>
      <c r="GR235">
        <v>0.09</v>
      </c>
      <c r="GS235">
        <v>0.08</v>
      </c>
      <c r="GT235">
        <v>0.56000000000000005</v>
      </c>
      <c r="GU235">
        <v>0.57999999999999996</v>
      </c>
      <c r="GV235">
        <v>0.35</v>
      </c>
      <c r="GW235">
        <v>0.17</v>
      </c>
      <c r="GX235">
        <v>0.151</v>
      </c>
      <c r="GY235">
        <v>0.24</v>
      </c>
      <c r="GZ235">
        <v>8.5000000000000006E-2</v>
      </c>
      <c r="HA235">
        <v>8.5000000000000006E-2</v>
      </c>
      <c r="HB235">
        <v>0.21</v>
      </c>
      <c r="HC235">
        <v>0.09</v>
      </c>
      <c r="HD235">
        <v>7.0000000000000007E-2</v>
      </c>
      <c r="HE235">
        <v>0.16</v>
      </c>
      <c r="HF235">
        <v>0.09</v>
      </c>
      <c r="HG235">
        <v>0.12</v>
      </c>
      <c r="HH235">
        <v>0.05</v>
      </c>
      <c r="HI235">
        <v>0.02</v>
      </c>
      <c r="HJ235">
        <v>0.05</v>
      </c>
      <c r="HK235">
        <v>0.05</v>
      </c>
      <c r="HL235">
        <v>7.0000000000000007E-2</v>
      </c>
      <c r="HM235">
        <v>0.16</v>
      </c>
      <c r="HN235">
        <v>0.03</v>
      </c>
      <c r="HO235">
        <v>0.52</v>
      </c>
      <c r="HP235">
        <v>0.4</v>
      </c>
      <c r="HQ235">
        <v>0.49</v>
      </c>
      <c r="HR235">
        <v>0.51</v>
      </c>
      <c r="HS235">
        <v>0.48</v>
      </c>
      <c r="HT235">
        <v>0.5</v>
      </c>
      <c r="HU235">
        <v>0.34</v>
      </c>
      <c r="HV235">
        <v>0.31</v>
      </c>
      <c r="HW235">
        <v>0.24</v>
      </c>
      <c r="HX235">
        <v>0.27</v>
      </c>
      <c r="HY235">
        <v>0.25</v>
      </c>
      <c r="HZ235">
        <v>0.35</v>
      </c>
      <c r="IA235">
        <v>0.08</v>
      </c>
      <c r="IB235">
        <v>0.18</v>
      </c>
      <c r="IC235">
        <v>0.16</v>
      </c>
      <c r="ID235">
        <v>0.12</v>
      </c>
      <c r="IE235">
        <v>7.0000000000000007E-2</v>
      </c>
      <c r="IF235">
        <v>9.4E-2</v>
      </c>
      <c r="IG235">
        <v>1.9E-2</v>
      </c>
      <c r="IH235">
        <v>0.02</v>
      </c>
      <c r="II235">
        <v>0.02</v>
      </c>
      <c r="IJ235">
        <v>0</v>
      </c>
      <c r="IK235">
        <v>8.9999999999999993E-3</v>
      </c>
      <c r="IL235">
        <v>0</v>
      </c>
      <c r="IM235">
        <v>0.02</v>
      </c>
      <c r="IN235">
        <v>0.05</v>
      </c>
      <c r="IO235">
        <v>0.05</v>
      </c>
      <c r="IP235">
        <v>0.03</v>
      </c>
      <c r="IQ235">
        <v>0.04</v>
      </c>
      <c r="IR235">
        <v>0.03</v>
      </c>
      <c r="IS235">
        <v>0.05</v>
      </c>
      <c r="IT235">
        <v>0.54</v>
      </c>
      <c r="IU235">
        <v>0.57999999999999996</v>
      </c>
      <c r="IV235">
        <v>0.04</v>
      </c>
      <c r="IW235">
        <v>0.22</v>
      </c>
      <c r="IX235">
        <v>0.31</v>
      </c>
      <c r="IY235">
        <v>0.28999999999999998</v>
      </c>
      <c r="IZ235">
        <v>0.24</v>
      </c>
      <c r="JA235">
        <v>0.26</v>
      </c>
      <c r="JB235">
        <v>0.43</v>
      </c>
      <c r="JC235">
        <v>0.26</v>
      </c>
      <c r="JD235">
        <v>0.08</v>
      </c>
      <c r="JE235">
        <v>0.09</v>
      </c>
      <c r="JF235">
        <v>0.28999999999999998</v>
      </c>
      <c r="JG235">
        <v>0.21</v>
      </c>
      <c r="JH235">
        <v>0.35</v>
      </c>
      <c r="JI235">
        <v>7.0000000000000007E-2</v>
      </c>
      <c r="JJ235">
        <v>0.06</v>
      </c>
      <c r="JK235">
        <v>0.39</v>
      </c>
      <c r="JL235">
        <v>0.12</v>
      </c>
      <c r="JM235">
        <v>0.03</v>
      </c>
      <c r="JN235">
        <v>0.02</v>
      </c>
      <c r="JO235">
        <v>0.03</v>
      </c>
      <c r="JP235">
        <v>0.02</v>
      </c>
      <c r="JQ235">
        <v>0.02</v>
      </c>
      <c r="JR235">
        <v>2.94</v>
      </c>
      <c r="JS235">
        <v>1.67</v>
      </c>
      <c r="JT235">
        <v>1.61</v>
      </c>
      <c r="JU235">
        <v>3.05</v>
      </c>
      <c r="JV235">
        <v>2.2400000000000002</v>
      </c>
    </row>
    <row r="236" spans="1:282" x14ac:dyDescent="0.25">
      <c r="A236">
        <v>609820</v>
      </c>
      <c r="B236" t="s">
        <v>42</v>
      </c>
      <c r="C236" t="s">
        <v>2438</v>
      </c>
      <c r="D236" t="s">
        <v>4428</v>
      </c>
      <c r="E236" t="s">
        <v>4429</v>
      </c>
      <c r="F236" t="s">
        <v>813</v>
      </c>
      <c r="G236" t="s">
        <v>814</v>
      </c>
      <c r="H236" t="s">
        <v>4430</v>
      </c>
      <c r="I236" t="s">
        <v>4431</v>
      </c>
      <c r="J236" t="s">
        <v>4432</v>
      </c>
      <c r="K236" t="s">
        <v>4433</v>
      </c>
      <c r="L236" t="s">
        <v>546</v>
      </c>
      <c r="M236" t="s">
        <v>3399</v>
      </c>
      <c r="N236" t="s">
        <v>3908</v>
      </c>
      <c r="O236" t="s">
        <v>524</v>
      </c>
      <c r="P236">
        <v>577</v>
      </c>
      <c r="Q236" t="s">
        <v>541</v>
      </c>
      <c r="R236" t="s">
        <v>613</v>
      </c>
      <c r="S236" t="s">
        <v>613</v>
      </c>
      <c r="T236">
        <v>33</v>
      </c>
      <c r="U236">
        <v>2470</v>
      </c>
      <c r="V236" t="s">
        <v>651</v>
      </c>
      <c r="W236">
        <v>407</v>
      </c>
      <c r="X236">
        <v>595</v>
      </c>
      <c r="Y236">
        <v>68</v>
      </c>
      <c r="Z236" s="5" t="s">
        <v>886</v>
      </c>
      <c r="AA236" t="s">
        <v>524</v>
      </c>
      <c r="AB236" t="s">
        <v>533</v>
      </c>
      <c r="AC236" t="s">
        <v>564</v>
      </c>
      <c r="AD236" t="s">
        <v>564</v>
      </c>
      <c r="AE236">
        <v>64</v>
      </c>
      <c r="AF236">
        <v>42.7</v>
      </c>
      <c r="AG236">
        <v>45.4</v>
      </c>
      <c r="AH236">
        <v>6.8</v>
      </c>
      <c r="AI236" t="s">
        <v>3410</v>
      </c>
      <c r="AJ236">
        <v>255</v>
      </c>
      <c r="AK236">
        <v>142</v>
      </c>
      <c r="AL236">
        <v>7</v>
      </c>
      <c r="AM236">
        <v>25</v>
      </c>
      <c r="AN236">
        <v>57</v>
      </c>
      <c r="AP236">
        <v>2</v>
      </c>
      <c r="AQ236">
        <v>19</v>
      </c>
      <c r="AR236">
        <v>9</v>
      </c>
      <c r="AS236">
        <v>255</v>
      </c>
      <c r="AT236">
        <v>0.01</v>
      </c>
      <c r="AU236">
        <v>0.02</v>
      </c>
      <c r="AV236">
        <v>0</v>
      </c>
      <c r="AW236">
        <v>0</v>
      </c>
      <c r="AX236">
        <v>0.01</v>
      </c>
      <c r="AY236">
        <v>0.03</v>
      </c>
      <c r="AZ236">
        <v>7.0000000000000007E-2</v>
      </c>
      <c r="BA236">
        <v>4.7E-2</v>
      </c>
      <c r="BB236">
        <v>0.01</v>
      </c>
      <c r="BC236">
        <v>0.01</v>
      </c>
      <c r="BD236">
        <v>0.05</v>
      </c>
      <c r="BE236">
        <v>0.15</v>
      </c>
      <c r="BF236">
        <v>0.37</v>
      </c>
      <c r="BG236">
        <v>0.27</v>
      </c>
      <c r="BH236">
        <v>0.17</v>
      </c>
      <c r="BI236">
        <v>0.16</v>
      </c>
      <c r="BJ236">
        <v>0.4</v>
      </c>
      <c r="BK236">
        <v>0.36</v>
      </c>
      <c r="BL236">
        <v>0</v>
      </c>
      <c r="BM236">
        <v>0</v>
      </c>
      <c r="BN236">
        <v>0.01</v>
      </c>
      <c r="BO236">
        <v>0</v>
      </c>
      <c r="BP236">
        <v>0.01</v>
      </c>
      <c r="BQ236">
        <v>0.02</v>
      </c>
      <c r="BR236">
        <v>0.55000000000000004</v>
      </c>
      <c r="BS236">
        <v>0.66</v>
      </c>
      <c r="BT236">
        <v>0.81</v>
      </c>
      <c r="BU236">
        <v>0.82</v>
      </c>
      <c r="BV236">
        <v>0.53</v>
      </c>
      <c r="BW236">
        <v>0.43</v>
      </c>
      <c r="BX236">
        <v>3.46</v>
      </c>
      <c r="BY236">
        <v>3.58</v>
      </c>
      <c r="BZ236">
        <v>3.81</v>
      </c>
      <c r="CA236">
        <v>3.81</v>
      </c>
      <c r="CB236">
        <v>3.46</v>
      </c>
      <c r="CC236">
        <v>3.22</v>
      </c>
      <c r="CD236">
        <v>4.0000000000000001E-3</v>
      </c>
      <c r="CE236">
        <v>4.0000000000000001E-3</v>
      </c>
      <c r="CF236">
        <v>8.0000000000000002E-3</v>
      </c>
      <c r="CG236">
        <v>8.0000000000000002E-3</v>
      </c>
      <c r="CH236">
        <v>4.0000000000000001E-3</v>
      </c>
      <c r="CI236">
        <v>0.01</v>
      </c>
      <c r="CJ236">
        <v>0.02</v>
      </c>
      <c r="CK236">
        <v>7.0000000000000007E-2</v>
      </c>
      <c r="CL236">
        <v>0.03</v>
      </c>
      <c r="CM236">
        <v>0.03</v>
      </c>
      <c r="CN236">
        <v>0.01</v>
      </c>
      <c r="CO236">
        <v>0.02</v>
      </c>
      <c r="CP236">
        <v>0.04</v>
      </c>
      <c r="CQ236">
        <v>0.02</v>
      </c>
      <c r="CR236">
        <v>0.05</v>
      </c>
      <c r="CS236">
        <v>0.13</v>
      </c>
      <c r="CT236">
        <v>0.18</v>
      </c>
      <c r="CU236">
        <v>0.12</v>
      </c>
      <c r="CV236">
        <v>3.78</v>
      </c>
      <c r="CW236">
        <v>3.74</v>
      </c>
      <c r="CX236">
        <v>3.71</v>
      </c>
      <c r="CY236">
        <v>3.75</v>
      </c>
      <c r="CZ236">
        <v>3.79</v>
      </c>
      <c r="DA236">
        <v>3.63</v>
      </c>
      <c r="DB236">
        <v>3.4</v>
      </c>
      <c r="DC236">
        <v>3.13</v>
      </c>
      <c r="DD236">
        <v>3.38</v>
      </c>
      <c r="DE236">
        <v>0.15</v>
      </c>
      <c r="DF236">
        <v>0.23</v>
      </c>
      <c r="DG236">
        <v>0.24</v>
      </c>
      <c r="DH236">
        <v>0.16</v>
      </c>
      <c r="DI236">
        <v>0.16</v>
      </c>
      <c r="DJ236">
        <v>0.24</v>
      </c>
      <c r="DK236">
        <v>0.28000000000000003</v>
      </c>
      <c r="DL236">
        <v>0.28999999999999998</v>
      </c>
      <c r="DM236">
        <v>0.27</v>
      </c>
      <c r="DN236">
        <v>0.01</v>
      </c>
      <c r="DO236">
        <v>0</v>
      </c>
      <c r="DP236">
        <v>0.01</v>
      </c>
      <c r="DQ236">
        <v>0</v>
      </c>
      <c r="DR236">
        <v>0</v>
      </c>
      <c r="DS236">
        <v>0.02</v>
      </c>
      <c r="DT236">
        <v>0.01</v>
      </c>
      <c r="DU236">
        <v>0.01</v>
      </c>
      <c r="DV236">
        <v>0.03</v>
      </c>
      <c r="DW236">
        <v>0.81</v>
      </c>
      <c r="DX236">
        <v>0.76</v>
      </c>
      <c r="DY236">
        <v>0.73</v>
      </c>
      <c r="DZ236">
        <v>0.8</v>
      </c>
      <c r="EA236">
        <v>0.81</v>
      </c>
      <c r="EB236">
        <v>0.69</v>
      </c>
      <c r="EC236">
        <v>0.56000000000000005</v>
      </c>
      <c r="ED236">
        <v>0.45</v>
      </c>
      <c r="EE236">
        <v>0.55000000000000004</v>
      </c>
      <c r="EF236">
        <v>0.49</v>
      </c>
      <c r="EG236">
        <v>0.02</v>
      </c>
      <c r="EH236">
        <v>0.02</v>
      </c>
      <c r="EI236">
        <v>0.01</v>
      </c>
      <c r="EJ236">
        <v>0.01</v>
      </c>
      <c r="EK236">
        <v>0.01</v>
      </c>
      <c r="EL236">
        <v>0.06</v>
      </c>
      <c r="EM236">
        <v>0.01</v>
      </c>
      <c r="EN236">
        <v>0</v>
      </c>
      <c r="EO236">
        <v>0.41</v>
      </c>
      <c r="EP236">
        <v>0.02</v>
      </c>
      <c r="EQ236">
        <v>1.2E-2</v>
      </c>
      <c r="ER236">
        <v>0.02</v>
      </c>
      <c r="ES236">
        <v>1.6E-2</v>
      </c>
      <c r="ET236">
        <v>0.03</v>
      </c>
      <c r="EU236">
        <v>0.18</v>
      </c>
      <c r="EV236">
        <v>0.06</v>
      </c>
      <c r="EW236">
        <v>0.01</v>
      </c>
      <c r="EX236">
        <v>4.7E-2</v>
      </c>
      <c r="EY236">
        <v>0.27</v>
      </c>
      <c r="EZ236">
        <v>0.27</v>
      </c>
      <c r="FA236">
        <v>0.24</v>
      </c>
      <c r="FB236">
        <v>0.22</v>
      </c>
      <c r="FC236">
        <v>0.38</v>
      </c>
      <c r="FD236">
        <v>0.4</v>
      </c>
      <c r="FE236">
        <v>0.45</v>
      </c>
      <c r="FF236">
        <v>0.38</v>
      </c>
      <c r="FG236">
        <v>0.04</v>
      </c>
      <c r="FH236">
        <v>0.7</v>
      </c>
      <c r="FI236">
        <v>0.7</v>
      </c>
      <c r="FJ236">
        <v>0.73</v>
      </c>
      <c r="FK236">
        <v>0.75</v>
      </c>
      <c r="FL236">
        <v>0.56000000000000005</v>
      </c>
      <c r="FM236">
        <v>0.28999999999999998</v>
      </c>
      <c r="FN236">
        <v>0.47</v>
      </c>
      <c r="FO236">
        <v>0.6</v>
      </c>
      <c r="FP236">
        <v>0.02</v>
      </c>
      <c r="FQ236">
        <v>0</v>
      </c>
      <c r="FR236">
        <v>0</v>
      </c>
      <c r="FS236">
        <v>0</v>
      </c>
      <c r="FT236">
        <v>0</v>
      </c>
      <c r="FU236">
        <v>0.02</v>
      </c>
      <c r="FV236">
        <v>7.0000000000000007E-2</v>
      </c>
      <c r="FW236">
        <v>0.01</v>
      </c>
      <c r="FX236">
        <v>0.02</v>
      </c>
      <c r="FY236">
        <v>1.62</v>
      </c>
      <c r="FZ236">
        <v>3.65</v>
      </c>
      <c r="GA236">
        <v>3.66</v>
      </c>
      <c r="GB236">
        <v>3.69</v>
      </c>
      <c r="GC236">
        <v>3.71</v>
      </c>
      <c r="GD236">
        <v>3.52</v>
      </c>
      <c r="GE236">
        <v>2.99</v>
      </c>
      <c r="GF236">
        <v>3.39</v>
      </c>
      <c r="GG236">
        <v>3.59</v>
      </c>
      <c r="GH236">
        <v>9.27</v>
      </c>
      <c r="GI236">
        <v>0.01</v>
      </c>
      <c r="GJ236">
        <v>0</v>
      </c>
      <c r="GK236">
        <v>0</v>
      </c>
      <c r="GL236">
        <v>0</v>
      </c>
      <c r="GM236">
        <v>0.02</v>
      </c>
      <c r="GN236">
        <v>0</v>
      </c>
      <c r="GO236">
        <v>0.03</v>
      </c>
      <c r="GP236">
        <v>0.11</v>
      </c>
      <c r="GQ236">
        <v>0.24</v>
      </c>
      <c r="GR236">
        <v>0.57999999999999996</v>
      </c>
      <c r="GS236">
        <v>0.02</v>
      </c>
      <c r="GT236">
        <v>0.4</v>
      </c>
      <c r="GU236">
        <v>0.69</v>
      </c>
      <c r="GV236">
        <v>0.18</v>
      </c>
      <c r="GW236">
        <v>0.25</v>
      </c>
      <c r="GX236">
        <v>0.13300000000000001</v>
      </c>
      <c r="GY236">
        <v>0.25</v>
      </c>
      <c r="GZ236">
        <v>0.184</v>
      </c>
      <c r="HA236">
        <v>3.5000000000000003E-2</v>
      </c>
      <c r="HB236">
        <v>0.37</v>
      </c>
      <c r="HC236">
        <v>0.1</v>
      </c>
      <c r="HD236">
        <v>0.04</v>
      </c>
      <c r="HE236">
        <v>0.16</v>
      </c>
      <c r="HF236">
        <v>7.0000000000000007E-2</v>
      </c>
      <c r="HG236">
        <v>0.11</v>
      </c>
      <c r="HH236">
        <v>0.04</v>
      </c>
      <c r="HI236">
        <v>0.01</v>
      </c>
      <c r="HJ236">
        <v>0</v>
      </c>
      <c r="HK236">
        <v>0.08</v>
      </c>
      <c r="HL236">
        <v>0.25</v>
      </c>
      <c r="HM236">
        <v>0.18</v>
      </c>
      <c r="HN236">
        <v>0</v>
      </c>
      <c r="HO236">
        <v>0.36</v>
      </c>
      <c r="HP236">
        <v>0.16</v>
      </c>
      <c r="HQ236">
        <v>0.22</v>
      </c>
      <c r="HR236">
        <v>0.47</v>
      </c>
      <c r="HS236">
        <v>0.4</v>
      </c>
      <c r="HT236">
        <v>0.27</v>
      </c>
      <c r="HU236">
        <v>0.6</v>
      </c>
      <c r="HV236">
        <v>0.74</v>
      </c>
      <c r="HW236">
        <v>0.3</v>
      </c>
      <c r="HX236">
        <v>0.22</v>
      </c>
      <c r="HY236">
        <v>0.16</v>
      </c>
      <c r="HZ236">
        <v>0.7</v>
      </c>
      <c r="IA236">
        <v>0.01</v>
      </c>
      <c r="IB236">
        <v>0.08</v>
      </c>
      <c r="IC236">
        <v>0.13</v>
      </c>
      <c r="ID236">
        <v>0.02</v>
      </c>
      <c r="IE236">
        <v>0.15</v>
      </c>
      <c r="IF236">
        <v>4.0000000000000001E-3</v>
      </c>
      <c r="IG236">
        <v>8.0000000000000002E-3</v>
      </c>
      <c r="IH236">
        <v>0.02</v>
      </c>
      <c r="II236">
        <v>0.24</v>
      </c>
      <c r="IJ236">
        <v>0.01</v>
      </c>
      <c r="IK236">
        <v>9.4E-2</v>
      </c>
      <c r="IL236">
        <v>1.2E-2</v>
      </c>
      <c r="IM236">
        <v>0.01</v>
      </c>
      <c r="IN236">
        <v>0</v>
      </c>
      <c r="IO236">
        <v>0.03</v>
      </c>
      <c r="IP236">
        <v>0.03</v>
      </c>
      <c r="IQ236">
        <v>0.02</v>
      </c>
      <c r="IR236">
        <v>0.01</v>
      </c>
      <c r="IS236">
        <v>0.01</v>
      </c>
      <c r="IT236">
        <v>0.2</v>
      </c>
      <c r="IU236">
        <v>0.04</v>
      </c>
      <c r="IV236">
        <v>0</v>
      </c>
      <c r="IW236">
        <v>0.08</v>
      </c>
      <c r="IX236">
        <v>0.21</v>
      </c>
      <c r="IY236">
        <v>0.4</v>
      </c>
      <c r="IZ236">
        <v>0.37</v>
      </c>
      <c r="JA236">
        <v>0.08</v>
      </c>
      <c r="JB236">
        <v>0.4</v>
      </c>
      <c r="JC236">
        <v>0.47</v>
      </c>
      <c r="JD236">
        <v>0.17</v>
      </c>
      <c r="JE236">
        <v>0.28999999999999998</v>
      </c>
      <c r="JF236">
        <v>0.22</v>
      </c>
      <c r="JG236">
        <v>0.28000000000000003</v>
      </c>
      <c r="JH236">
        <v>0.3</v>
      </c>
      <c r="JI236">
        <v>0.21</v>
      </c>
      <c r="JJ236">
        <v>0.26</v>
      </c>
      <c r="JK236">
        <v>0.68</v>
      </c>
      <c r="JL236">
        <v>0.22</v>
      </c>
      <c r="JM236">
        <v>0.01</v>
      </c>
      <c r="JN236">
        <v>0.02</v>
      </c>
      <c r="JO236">
        <v>0.03</v>
      </c>
      <c r="JP236">
        <v>0.02</v>
      </c>
      <c r="JQ236">
        <v>0.02</v>
      </c>
      <c r="JR236">
        <v>3.07</v>
      </c>
      <c r="JS236">
        <v>2.39</v>
      </c>
      <c r="JT236">
        <v>2.8</v>
      </c>
      <c r="JU236">
        <v>3.61</v>
      </c>
      <c r="JV236">
        <v>2.65</v>
      </c>
    </row>
    <row r="237" spans="1:282" x14ac:dyDescent="0.25">
      <c r="A237">
        <v>609821</v>
      </c>
      <c r="B237" t="s">
        <v>43</v>
      </c>
      <c r="C237" t="s">
        <v>815</v>
      </c>
      <c r="D237" t="s">
        <v>4434</v>
      </c>
      <c r="E237" t="s">
        <v>4435</v>
      </c>
      <c r="F237" t="s">
        <v>816</v>
      </c>
      <c r="G237" t="s">
        <v>817</v>
      </c>
      <c r="H237" t="s">
        <v>818</v>
      </c>
      <c r="I237" t="s">
        <v>4436</v>
      </c>
      <c r="J237" t="s">
        <v>4437</v>
      </c>
      <c r="K237" t="s">
        <v>4438</v>
      </c>
      <c r="L237" t="s">
        <v>546</v>
      </c>
      <c r="M237" t="s">
        <v>3399</v>
      </c>
      <c r="N237" t="s">
        <v>3908</v>
      </c>
      <c r="O237" t="s">
        <v>524</v>
      </c>
      <c r="P237">
        <v>258</v>
      </c>
      <c r="Q237" t="s">
        <v>566</v>
      </c>
      <c r="R237" t="s">
        <v>574</v>
      </c>
      <c r="S237" t="s">
        <v>574</v>
      </c>
      <c r="T237">
        <v>47</v>
      </c>
      <c r="U237">
        <v>2480</v>
      </c>
      <c r="V237" t="s">
        <v>651</v>
      </c>
      <c r="W237">
        <v>221</v>
      </c>
      <c r="X237">
        <v>261</v>
      </c>
      <c r="Y237">
        <v>85</v>
      </c>
      <c r="Z237" s="5" t="s">
        <v>575</v>
      </c>
      <c r="AA237" t="s">
        <v>524</v>
      </c>
      <c r="AB237" t="s">
        <v>534</v>
      </c>
      <c r="AC237" t="s">
        <v>533</v>
      </c>
      <c r="AD237" t="s">
        <v>564</v>
      </c>
      <c r="AE237">
        <v>99</v>
      </c>
      <c r="AF237">
        <v>68.099999999999994</v>
      </c>
      <c r="AG237">
        <v>48.3</v>
      </c>
      <c r="AH237">
        <v>99</v>
      </c>
      <c r="AI237" t="s">
        <v>3400</v>
      </c>
      <c r="AJ237">
        <v>167</v>
      </c>
      <c r="AL237">
        <v>161</v>
      </c>
      <c r="AO237">
        <v>1</v>
      </c>
      <c r="AQ237">
        <v>2</v>
      </c>
      <c r="AR237">
        <v>4</v>
      </c>
      <c r="AS237">
        <v>167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0.01</v>
      </c>
      <c r="AZ237">
        <v>0.02</v>
      </c>
      <c r="BA237">
        <v>0</v>
      </c>
      <c r="BB237">
        <v>0.01</v>
      </c>
      <c r="BC237">
        <v>0</v>
      </c>
      <c r="BD237">
        <v>0.01</v>
      </c>
      <c r="BE237">
        <v>0.05</v>
      </c>
      <c r="BF237">
        <v>0.19</v>
      </c>
      <c r="BG237">
        <v>0.11</v>
      </c>
      <c r="BH237">
        <v>0.17</v>
      </c>
      <c r="BI237">
        <v>0.12</v>
      </c>
      <c r="BJ237">
        <v>0.22</v>
      </c>
      <c r="BK237">
        <v>0.19</v>
      </c>
      <c r="BL237">
        <v>0</v>
      </c>
      <c r="BM237">
        <v>0.01</v>
      </c>
      <c r="BN237">
        <v>0</v>
      </c>
      <c r="BO237">
        <v>0</v>
      </c>
      <c r="BP237">
        <v>0</v>
      </c>
      <c r="BQ237">
        <v>0.01</v>
      </c>
      <c r="BR237">
        <v>0.8</v>
      </c>
      <c r="BS237">
        <v>0.89</v>
      </c>
      <c r="BT237">
        <v>0.83</v>
      </c>
      <c r="BU237">
        <v>0.88</v>
      </c>
      <c r="BV237">
        <v>0.77</v>
      </c>
      <c r="BW237">
        <v>0.75</v>
      </c>
      <c r="BX237">
        <v>3.78</v>
      </c>
      <c r="BY237">
        <v>3.89</v>
      </c>
      <c r="BZ237">
        <v>3.82</v>
      </c>
      <c r="CA237">
        <v>3.88</v>
      </c>
      <c r="CB237">
        <v>3.75</v>
      </c>
      <c r="CC237">
        <v>3.7</v>
      </c>
      <c r="CD237">
        <v>0</v>
      </c>
      <c r="CE237">
        <v>0</v>
      </c>
      <c r="CF237">
        <v>0</v>
      </c>
      <c r="CG237">
        <v>6.0000000000000001E-3</v>
      </c>
      <c r="CH237">
        <v>0</v>
      </c>
      <c r="CI237">
        <v>0</v>
      </c>
      <c r="CJ237">
        <v>0.02</v>
      </c>
      <c r="CK237">
        <v>7.0000000000000007E-2</v>
      </c>
      <c r="CL237">
        <v>0.03</v>
      </c>
      <c r="CM237">
        <v>0</v>
      </c>
      <c r="CN237">
        <v>0.01</v>
      </c>
      <c r="CO237">
        <v>0.01</v>
      </c>
      <c r="CP237">
        <v>0</v>
      </c>
      <c r="CQ237">
        <v>0.02</v>
      </c>
      <c r="CR237">
        <v>0.06</v>
      </c>
      <c r="CS237">
        <v>0.04</v>
      </c>
      <c r="CT237">
        <v>7.0000000000000007E-2</v>
      </c>
      <c r="CU237">
        <v>0.05</v>
      </c>
      <c r="CV237">
        <v>3.89</v>
      </c>
      <c r="CW237">
        <v>3.84</v>
      </c>
      <c r="CX237">
        <v>3.81</v>
      </c>
      <c r="CY237">
        <v>3.84</v>
      </c>
      <c r="CZ237">
        <v>3.81</v>
      </c>
      <c r="DA237">
        <v>3.72</v>
      </c>
      <c r="DB237">
        <v>3.63</v>
      </c>
      <c r="DC237">
        <v>3.51</v>
      </c>
      <c r="DD237">
        <v>3.66</v>
      </c>
      <c r="DE237">
        <v>0.11</v>
      </c>
      <c r="DF237">
        <v>0.15</v>
      </c>
      <c r="DG237">
        <v>0.16</v>
      </c>
      <c r="DH237">
        <v>0.14000000000000001</v>
      </c>
      <c r="DI237">
        <v>0.14000000000000001</v>
      </c>
      <c r="DJ237">
        <v>0.16</v>
      </c>
      <c r="DK237">
        <v>0.23</v>
      </c>
      <c r="DL237">
        <v>0.16</v>
      </c>
      <c r="DM237">
        <v>0.14000000000000001</v>
      </c>
      <c r="DN237">
        <v>0.01</v>
      </c>
      <c r="DO237">
        <v>0</v>
      </c>
      <c r="DP237">
        <v>0.01</v>
      </c>
      <c r="DQ237">
        <v>0</v>
      </c>
      <c r="DR237">
        <v>0</v>
      </c>
      <c r="DS237">
        <v>0.01</v>
      </c>
      <c r="DT237">
        <v>0</v>
      </c>
      <c r="DU237">
        <v>0.01</v>
      </c>
      <c r="DV237">
        <v>0.01</v>
      </c>
      <c r="DW237">
        <v>0.89</v>
      </c>
      <c r="DX237">
        <v>0.84</v>
      </c>
      <c r="DY237">
        <v>0.82</v>
      </c>
      <c r="DZ237">
        <v>0.86</v>
      </c>
      <c r="EA237">
        <v>0.83</v>
      </c>
      <c r="EB237">
        <v>0.77</v>
      </c>
      <c r="EC237">
        <v>0.71</v>
      </c>
      <c r="ED237">
        <v>0.71</v>
      </c>
      <c r="EE237">
        <v>0.77</v>
      </c>
      <c r="EF237">
        <v>0.54</v>
      </c>
      <c r="EG237">
        <v>0</v>
      </c>
      <c r="EH237">
        <v>0</v>
      </c>
      <c r="EI237">
        <v>0.01</v>
      </c>
      <c r="EJ237">
        <v>0.01</v>
      </c>
      <c r="EK237">
        <v>0</v>
      </c>
      <c r="EL237">
        <v>0.01</v>
      </c>
      <c r="EM237">
        <v>0.01</v>
      </c>
      <c r="EN237">
        <v>0</v>
      </c>
      <c r="EO237">
        <v>0.2</v>
      </c>
      <c r="EP237">
        <v>0.01</v>
      </c>
      <c r="EQ237">
        <v>6.0000000000000001E-3</v>
      </c>
      <c r="ER237">
        <v>0.04</v>
      </c>
      <c r="ES237">
        <v>1.2E-2</v>
      </c>
      <c r="ET237">
        <v>0.04</v>
      </c>
      <c r="EU237">
        <v>7.0000000000000007E-2</v>
      </c>
      <c r="EV237">
        <v>0.02</v>
      </c>
      <c r="EW237">
        <v>0.04</v>
      </c>
      <c r="EX237">
        <v>6.6000000000000003E-2</v>
      </c>
      <c r="EY237">
        <v>0.22</v>
      </c>
      <c r="EZ237">
        <v>0.25</v>
      </c>
      <c r="FA237">
        <v>0.24</v>
      </c>
      <c r="FB237">
        <v>0.22</v>
      </c>
      <c r="FC237">
        <v>0.23</v>
      </c>
      <c r="FD237">
        <v>0.36</v>
      </c>
      <c r="FE237">
        <v>0.34</v>
      </c>
      <c r="FF237">
        <v>0.31</v>
      </c>
      <c r="FG237">
        <v>0.17</v>
      </c>
      <c r="FH237">
        <v>0.75</v>
      </c>
      <c r="FI237">
        <v>0.72</v>
      </c>
      <c r="FJ237">
        <v>0.71</v>
      </c>
      <c r="FK237">
        <v>0.76</v>
      </c>
      <c r="FL237">
        <v>0.72</v>
      </c>
      <c r="FM237">
        <v>0.55000000000000004</v>
      </c>
      <c r="FN237">
        <v>0.63</v>
      </c>
      <c r="FO237">
        <v>0.64</v>
      </c>
      <c r="FP237">
        <v>0.02</v>
      </c>
      <c r="FQ237">
        <v>0.01</v>
      </c>
      <c r="FR237">
        <v>0.02</v>
      </c>
      <c r="FS237">
        <v>0.01</v>
      </c>
      <c r="FT237">
        <v>0</v>
      </c>
      <c r="FU237">
        <v>0.01</v>
      </c>
      <c r="FV237">
        <v>0.02</v>
      </c>
      <c r="FW237">
        <v>0.01</v>
      </c>
      <c r="FX237">
        <v>0.01</v>
      </c>
      <c r="FY237">
        <v>1.87</v>
      </c>
      <c r="FZ237">
        <v>3.75</v>
      </c>
      <c r="GA237">
        <v>3.73</v>
      </c>
      <c r="GB237">
        <v>3.66</v>
      </c>
      <c r="GC237">
        <v>3.74</v>
      </c>
      <c r="GD237">
        <v>3.69</v>
      </c>
      <c r="GE237">
        <v>3.48</v>
      </c>
      <c r="GF237">
        <v>3.61</v>
      </c>
      <c r="GG237">
        <v>3.6</v>
      </c>
      <c r="GH237">
        <v>9.09</v>
      </c>
      <c r="GI237">
        <v>0.01</v>
      </c>
      <c r="GJ237">
        <v>0</v>
      </c>
      <c r="GK237">
        <v>0</v>
      </c>
      <c r="GL237">
        <v>0.01</v>
      </c>
      <c r="GM237">
        <v>0.02</v>
      </c>
      <c r="GN237">
        <v>0.02</v>
      </c>
      <c r="GO237">
        <v>0.04</v>
      </c>
      <c r="GP237">
        <v>0.15</v>
      </c>
      <c r="GQ237">
        <v>0.19</v>
      </c>
      <c r="GR237">
        <v>0.54</v>
      </c>
      <c r="GS237">
        <v>0.02</v>
      </c>
      <c r="GT237">
        <v>0.63</v>
      </c>
      <c r="GU237">
        <v>0.6</v>
      </c>
      <c r="GV237">
        <v>0.24</v>
      </c>
      <c r="GW237">
        <v>0.14000000000000001</v>
      </c>
      <c r="GX237">
        <v>0.14399999999999999</v>
      </c>
      <c r="GY237">
        <v>0.26</v>
      </c>
      <c r="GZ237">
        <v>6.6000000000000003E-2</v>
      </c>
      <c r="HA237">
        <v>0.10199999999999999</v>
      </c>
      <c r="HB237">
        <v>0.25</v>
      </c>
      <c r="HC237">
        <v>0.1</v>
      </c>
      <c r="HD237">
        <v>0.08</v>
      </c>
      <c r="HE237">
        <v>0.22</v>
      </c>
      <c r="HF237">
        <v>7.0000000000000007E-2</v>
      </c>
      <c r="HG237">
        <v>7.0000000000000007E-2</v>
      </c>
      <c r="HH237">
        <v>0.04</v>
      </c>
      <c r="HI237">
        <v>0.01</v>
      </c>
      <c r="HJ237">
        <v>0.04</v>
      </c>
      <c r="HK237">
        <v>7.0000000000000007E-2</v>
      </c>
      <c r="HL237">
        <v>0.1</v>
      </c>
      <c r="HM237">
        <v>7.0000000000000007E-2</v>
      </c>
      <c r="HN237">
        <v>0</v>
      </c>
      <c r="HO237">
        <v>0.37</v>
      </c>
      <c r="HP237">
        <v>0.3</v>
      </c>
      <c r="HQ237">
        <v>0.26</v>
      </c>
      <c r="HR237">
        <v>0.28000000000000003</v>
      </c>
      <c r="HS237">
        <v>0.43</v>
      </c>
      <c r="HT237">
        <v>0.31</v>
      </c>
      <c r="HU237">
        <v>0.56999999999999995</v>
      </c>
      <c r="HV237">
        <v>0.32</v>
      </c>
      <c r="HW237">
        <v>0.31</v>
      </c>
      <c r="HX237">
        <v>0.34</v>
      </c>
      <c r="HY237">
        <v>0.37</v>
      </c>
      <c r="HZ237">
        <v>0.65</v>
      </c>
      <c r="IA237">
        <v>0.02</v>
      </c>
      <c r="IB237">
        <v>0.21</v>
      </c>
      <c r="IC237">
        <v>0.2</v>
      </c>
      <c r="ID237">
        <v>0.17</v>
      </c>
      <c r="IE237">
        <v>0.1</v>
      </c>
      <c r="IF237">
        <v>1.7999999999999999E-2</v>
      </c>
      <c r="IG237">
        <v>1.2E-2</v>
      </c>
      <c r="IH237">
        <v>0.11</v>
      </c>
      <c r="II237">
        <v>0.14000000000000001</v>
      </c>
      <c r="IJ237">
        <v>0.1</v>
      </c>
      <c r="IK237">
        <v>1.2E-2</v>
      </c>
      <c r="IL237">
        <v>1.7999999999999999E-2</v>
      </c>
      <c r="IM237">
        <v>0.02</v>
      </c>
      <c r="IN237">
        <v>0.02</v>
      </c>
      <c r="IO237">
        <v>0.02</v>
      </c>
      <c r="IP237">
        <v>0.03</v>
      </c>
      <c r="IQ237">
        <v>0.02</v>
      </c>
      <c r="IR237">
        <v>0.01</v>
      </c>
      <c r="IS237">
        <v>0.04</v>
      </c>
      <c r="IT237">
        <v>0.5</v>
      </c>
      <c r="IU237">
        <v>0.22</v>
      </c>
      <c r="IV237">
        <v>0.02</v>
      </c>
      <c r="IW237">
        <v>0.13</v>
      </c>
      <c r="IX237">
        <v>0.28999999999999998</v>
      </c>
      <c r="IY237">
        <v>0.32</v>
      </c>
      <c r="IZ237">
        <v>0.49</v>
      </c>
      <c r="JA237">
        <v>0.22</v>
      </c>
      <c r="JB237">
        <v>0.53</v>
      </c>
      <c r="JC237">
        <v>0.28000000000000003</v>
      </c>
      <c r="JD237">
        <v>0.11</v>
      </c>
      <c r="JE237">
        <v>0.18</v>
      </c>
      <c r="JF237">
        <v>0.31</v>
      </c>
      <c r="JG237">
        <v>0.2</v>
      </c>
      <c r="JH237">
        <v>0.39</v>
      </c>
      <c r="JI237">
        <v>7.0000000000000007E-2</v>
      </c>
      <c r="JJ237">
        <v>0.11</v>
      </c>
      <c r="JK237">
        <v>0.45</v>
      </c>
      <c r="JL237">
        <v>0.14000000000000001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3.02</v>
      </c>
      <c r="JS237">
        <v>1.74</v>
      </c>
      <c r="JT237">
        <v>2.19</v>
      </c>
      <c r="JU237">
        <v>3.19</v>
      </c>
      <c r="JV237">
        <v>2.35</v>
      </c>
    </row>
    <row r="238" spans="1:282" x14ac:dyDescent="0.25">
      <c r="A238">
        <v>609826</v>
      </c>
      <c r="B238" t="s">
        <v>2440</v>
      </c>
      <c r="C238" t="s">
        <v>2439</v>
      </c>
      <c r="D238" t="s">
        <v>4439</v>
      </c>
      <c r="E238" t="s">
        <v>4440</v>
      </c>
      <c r="F238" t="s">
        <v>2441</v>
      </c>
      <c r="G238" t="s">
        <v>2442</v>
      </c>
      <c r="H238" t="s">
        <v>4441</v>
      </c>
      <c r="I238" t="s">
        <v>4442</v>
      </c>
      <c r="J238" t="s">
        <v>4443</v>
      </c>
      <c r="K238" t="s">
        <v>4444</v>
      </c>
      <c r="L238" t="s">
        <v>546</v>
      </c>
      <c r="M238" t="s">
        <v>3399</v>
      </c>
      <c r="N238" t="s">
        <v>3908</v>
      </c>
      <c r="O238" t="s">
        <v>524</v>
      </c>
      <c r="P238">
        <v>539</v>
      </c>
      <c r="Q238" t="s">
        <v>539</v>
      </c>
      <c r="R238" t="s">
        <v>3621</v>
      </c>
      <c r="S238" t="s">
        <v>6523</v>
      </c>
      <c r="T238">
        <v>37</v>
      </c>
      <c r="U238">
        <v>2510</v>
      </c>
      <c r="V238" t="s">
        <v>655</v>
      </c>
      <c r="W238">
        <v>271</v>
      </c>
      <c r="X238">
        <v>545</v>
      </c>
      <c r="Y238">
        <v>50</v>
      </c>
      <c r="Z238" s="5" t="s">
        <v>870</v>
      </c>
      <c r="AA238" t="s">
        <v>524</v>
      </c>
      <c r="AB238" t="s">
        <v>555</v>
      </c>
      <c r="AC238" t="s">
        <v>564</v>
      </c>
      <c r="AD238" t="s">
        <v>555</v>
      </c>
      <c r="AE238">
        <v>38.299999999999997</v>
      </c>
      <c r="AF238">
        <v>41.4</v>
      </c>
      <c r="AG238">
        <v>33.200000000000003</v>
      </c>
      <c r="AH238">
        <v>5</v>
      </c>
      <c r="AI238" t="s">
        <v>3410</v>
      </c>
      <c r="AJ238">
        <v>181</v>
      </c>
      <c r="AK238">
        <v>8</v>
      </c>
      <c r="AN238">
        <v>175</v>
      </c>
      <c r="AO238">
        <v>1</v>
      </c>
      <c r="AQ238">
        <v>1</v>
      </c>
      <c r="AR238">
        <v>2</v>
      </c>
      <c r="AS238">
        <v>181</v>
      </c>
      <c r="AT238">
        <v>0.02</v>
      </c>
      <c r="AU238">
        <v>0.02</v>
      </c>
      <c r="AV238">
        <v>0.03</v>
      </c>
      <c r="AW238">
        <v>0.01</v>
      </c>
      <c r="AX238">
        <v>0.02</v>
      </c>
      <c r="AY238">
        <v>0.08</v>
      </c>
      <c r="AZ238">
        <v>0.06</v>
      </c>
      <c r="BA238">
        <v>3.3000000000000002E-2</v>
      </c>
      <c r="BB238">
        <v>0.04</v>
      </c>
      <c r="BC238">
        <v>0.04</v>
      </c>
      <c r="BD238">
        <v>0.13</v>
      </c>
      <c r="BE238">
        <v>0.2</v>
      </c>
      <c r="BF238">
        <v>0.42</v>
      </c>
      <c r="BG238">
        <v>0.36</v>
      </c>
      <c r="BH238">
        <v>0.44</v>
      </c>
      <c r="BI238">
        <v>0.3</v>
      </c>
      <c r="BJ238">
        <v>0.44</v>
      </c>
      <c r="BK238">
        <v>0.36</v>
      </c>
      <c r="BL238">
        <v>0.01</v>
      </c>
      <c r="BM238">
        <v>0.02</v>
      </c>
      <c r="BN238">
        <v>0.02</v>
      </c>
      <c r="BO238">
        <v>0.01</v>
      </c>
      <c r="BP238">
        <v>0.03</v>
      </c>
      <c r="BQ238">
        <v>0.04</v>
      </c>
      <c r="BR238">
        <v>0.49</v>
      </c>
      <c r="BS238">
        <v>0.56000000000000005</v>
      </c>
      <c r="BT238">
        <v>0.47</v>
      </c>
      <c r="BU238">
        <v>0.64</v>
      </c>
      <c r="BV238">
        <v>0.39</v>
      </c>
      <c r="BW238">
        <v>0.33</v>
      </c>
      <c r="BX238">
        <v>3.4</v>
      </c>
      <c r="BY238">
        <v>3.51</v>
      </c>
      <c r="BZ238">
        <v>3.37</v>
      </c>
      <c r="CA238">
        <v>3.59</v>
      </c>
      <c r="CB238">
        <v>3.24</v>
      </c>
      <c r="CC238">
        <v>2.97</v>
      </c>
      <c r="CD238">
        <v>0</v>
      </c>
      <c r="CE238">
        <v>0</v>
      </c>
      <c r="CF238">
        <v>0</v>
      </c>
      <c r="CG238">
        <v>6.0000000000000001E-3</v>
      </c>
      <c r="CH238">
        <v>0</v>
      </c>
      <c r="CI238">
        <v>0.01</v>
      </c>
      <c r="CJ238">
        <v>0.01</v>
      </c>
      <c r="CK238">
        <v>0.08</v>
      </c>
      <c r="CL238">
        <v>0.04</v>
      </c>
      <c r="CM238">
        <v>0.02</v>
      </c>
      <c r="CN238">
        <v>0.02</v>
      </c>
      <c r="CO238">
        <v>0.01</v>
      </c>
      <c r="CP238">
        <v>0.02</v>
      </c>
      <c r="CQ238">
        <v>0.01</v>
      </c>
      <c r="CR238">
        <v>0.03</v>
      </c>
      <c r="CS238">
        <v>0.1</v>
      </c>
      <c r="CT238">
        <v>0.12</v>
      </c>
      <c r="CU238">
        <v>0.08</v>
      </c>
      <c r="CV238">
        <v>3.77</v>
      </c>
      <c r="CW238">
        <v>3.76</v>
      </c>
      <c r="CX238">
        <v>3.7</v>
      </c>
      <c r="CY238">
        <v>3.63</v>
      </c>
      <c r="CZ238">
        <v>3.71</v>
      </c>
      <c r="DA238">
        <v>3.66</v>
      </c>
      <c r="DB238">
        <v>3.46</v>
      </c>
      <c r="DC238">
        <v>3.18</v>
      </c>
      <c r="DD238">
        <v>3.39</v>
      </c>
      <c r="DE238">
        <v>0.2</v>
      </c>
      <c r="DF238">
        <v>0.2</v>
      </c>
      <c r="DG238">
        <v>0.28000000000000003</v>
      </c>
      <c r="DH238">
        <v>0.3</v>
      </c>
      <c r="DI238">
        <v>0.27</v>
      </c>
      <c r="DJ238">
        <v>0.26</v>
      </c>
      <c r="DK238">
        <v>0.3</v>
      </c>
      <c r="DL238">
        <v>0.31</v>
      </c>
      <c r="DM238">
        <v>0.3</v>
      </c>
      <c r="DN238">
        <v>0.01</v>
      </c>
      <c r="DO238">
        <v>0.02</v>
      </c>
      <c r="DP238">
        <v>0.01</v>
      </c>
      <c r="DQ238">
        <v>0.01</v>
      </c>
      <c r="DR238">
        <v>0.01</v>
      </c>
      <c r="DS238">
        <v>0.01</v>
      </c>
      <c r="DT238">
        <v>0.02</v>
      </c>
      <c r="DU238">
        <v>0.03</v>
      </c>
      <c r="DV238">
        <v>0.01</v>
      </c>
      <c r="DW238">
        <v>0.78</v>
      </c>
      <c r="DX238">
        <v>0.76</v>
      </c>
      <c r="DY238">
        <v>0.7</v>
      </c>
      <c r="DZ238">
        <v>0.66</v>
      </c>
      <c r="EA238">
        <v>0.71</v>
      </c>
      <c r="EB238">
        <v>0.7</v>
      </c>
      <c r="EC238">
        <v>0.56000000000000005</v>
      </c>
      <c r="ED238">
        <v>0.45</v>
      </c>
      <c r="EE238">
        <v>0.56000000000000005</v>
      </c>
      <c r="EF238">
        <v>0.27</v>
      </c>
      <c r="EG238">
        <v>0.01</v>
      </c>
      <c r="EH238">
        <v>0.01</v>
      </c>
      <c r="EI238">
        <v>0</v>
      </c>
      <c r="EJ238">
        <v>0</v>
      </c>
      <c r="EK238">
        <v>0.02</v>
      </c>
      <c r="EL238">
        <v>0.03</v>
      </c>
      <c r="EM238">
        <v>0.02</v>
      </c>
      <c r="EN238">
        <v>0.03</v>
      </c>
      <c r="EO238">
        <v>0.28999999999999998</v>
      </c>
      <c r="EP238">
        <v>7.0000000000000007E-2</v>
      </c>
      <c r="EQ238">
        <v>0.05</v>
      </c>
      <c r="ER238">
        <v>0.04</v>
      </c>
      <c r="ES238">
        <v>2.1999999999999999E-2</v>
      </c>
      <c r="ET238">
        <v>7.0000000000000007E-2</v>
      </c>
      <c r="EU238">
        <v>0.09</v>
      </c>
      <c r="EV238">
        <v>0.02</v>
      </c>
      <c r="EW238">
        <v>0.1</v>
      </c>
      <c r="EX238">
        <v>0.215</v>
      </c>
      <c r="EY238">
        <v>0.45</v>
      </c>
      <c r="EZ238">
        <v>0.41</v>
      </c>
      <c r="FA238">
        <v>0.38</v>
      </c>
      <c r="FB238">
        <v>0.3</v>
      </c>
      <c r="FC238">
        <v>0.4</v>
      </c>
      <c r="FD238">
        <v>0.35</v>
      </c>
      <c r="FE238">
        <v>0.37</v>
      </c>
      <c r="FF238">
        <v>0.43</v>
      </c>
      <c r="FG238">
        <v>0.16</v>
      </c>
      <c r="FH238">
        <v>0.44</v>
      </c>
      <c r="FI238">
        <v>0.5</v>
      </c>
      <c r="FJ238">
        <v>0.55000000000000004</v>
      </c>
      <c r="FK238">
        <v>0.63</v>
      </c>
      <c r="FL238">
        <v>0.44</v>
      </c>
      <c r="FM238">
        <v>0.5</v>
      </c>
      <c r="FN238">
        <v>0.56999999999999995</v>
      </c>
      <c r="FO238">
        <v>0.41</v>
      </c>
      <c r="FP238">
        <v>7.0000000000000007E-2</v>
      </c>
      <c r="FQ238">
        <v>0.03</v>
      </c>
      <c r="FR238">
        <v>0.03</v>
      </c>
      <c r="FS238">
        <v>0.03</v>
      </c>
      <c r="FT238">
        <v>0.04</v>
      </c>
      <c r="FU238">
        <v>0.08</v>
      </c>
      <c r="FV238">
        <v>0.03</v>
      </c>
      <c r="FW238">
        <v>0.02</v>
      </c>
      <c r="FX238">
        <v>0.03</v>
      </c>
      <c r="FY238">
        <v>2.29</v>
      </c>
      <c r="FZ238">
        <v>3.37</v>
      </c>
      <c r="GA238">
        <v>3.44</v>
      </c>
      <c r="GB238">
        <v>3.52</v>
      </c>
      <c r="GC238">
        <v>3.64</v>
      </c>
      <c r="GD238">
        <v>3.37</v>
      </c>
      <c r="GE238">
        <v>3.36</v>
      </c>
      <c r="GF238">
        <v>3.53</v>
      </c>
      <c r="GG238">
        <v>3.26</v>
      </c>
      <c r="GH238">
        <v>8.14</v>
      </c>
      <c r="GI238">
        <v>0.02</v>
      </c>
      <c r="GJ238">
        <v>1.0999999999999999E-2</v>
      </c>
      <c r="GK238">
        <v>6.0000000000000001E-3</v>
      </c>
      <c r="GL238">
        <v>0.03</v>
      </c>
      <c r="GM238">
        <v>0.04</v>
      </c>
      <c r="GN238">
        <v>7.0000000000000007E-2</v>
      </c>
      <c r="GO238">
        <v>0.08</v>
      </c>
      <c r="GP238">
        <v>0.15</v>
      </c>
      <c r="GQ238">
        <v>0.23</v>
      </c>
      <c r="GR238">
        <v>0.28999999999999998</v>
      </c>
      <c r="GS238">
        <v>0.08</v>
      </c>
      <c r="GT238">
        <v>0.36</v>
      </c>
      <c r="GU238">
        <v>0.42</v>
      </c>
      <c r="GV238">
        <v>0.21</v>
      </c>
      <c r="GW238">
        <v>0.21</v>
      </c>
      <c r="GX238">
        <v>0.13800000000000001</v>
      </c>
      <c r="GY238">
        <v>0.26</v>
      </c>
      <c r="GZ238">
        <v>9.4E-2</v>
      </c>
      <c r="HA238">
        <v>6.0999999999999999E-2</v>
      </c>
      <c r="HB238">
        <v>0.15</v>
      </c>
      <c r="HC238">
        <v>0.1</v>
      </c>
      <c r="HD238">
        <v>0.02</v>
      </c>
      <c r="HE238">
        <v>0.17</v>
      </c>
      <c r="HF238">
        <v>0.23</v>
      </c>
      <c r="HG238">
        <v>0.36</v>
      </c>
      <c r="HH238">
        <v>0.22</v>
      </c>
      <c r="HI238">
        <v>0.02</v>
      </c>
      <c r="HJ238">
        <v>0.02</v>
      </c>
      <c r="HK238">
        <v>0.02</v>
      </c>
      <c r="HL238">
        <v>0.03</v>
      </c>
      <c r="HM238">
        <v>0.15</v>
      </c>
      <c r="HN238">
        <v>0.04</v>
      </c>
      <c r="HO238">
        <v>0.46</v>
      </c>
      <c r="HP238">
        <v>0.41</v>
      </c>
      <c r="HQ238">
        <v>0.4</v>
      </c>
      <c r="HR238">
        <v>0.38</v>
      </c>
      <c r="HS238">
        <v>0.43</v>
      </c>
      <c r="HT238">
        <v>0.43</v>
      </c>
      <c r="HU238">
        <v>0.39</v>
      </c>
      <c r="HV238">
        <v>0.36</v>
      </c>
      <c r="HW238">
        <v>0.4</v>
      </c>
      <c r="HX238">
        <v>0.46</v>
      </c>
      <c r="HY238">
        <v>0.27</v>
      </c>
      <c r="HZ238">
        <v>0.44</v>
      </c>
      <c r="IA238">
        <v>7.0000000000000007E-2</v>
      </c>
      <c r="IB238">
        <v>0.14000000000000001</v>
      </c>
      <c r="IC238">
        <v>0.11</v>
      </c>
      <c r="ID238">
        <v>0.06</v>
      </c>
      <c r="IE238">
        <v>0.1</v>
      </c>
      <c r="IF238">
        <v>4.3999999999999997E-2</v>
      </c>
      <c r="IG238">
        <v>1.0999999999999999E-2</v>
      </c>
      <c r="IH238">
        <v>0.01</v>
      </c>
      <c r="II238">
        <v>0.02</v>
      </c>
      <c r="IJ238">
        <v>0.01</v>
      </c>
      <c r="IK238">
        <v>1.0999999999999999E-2</v>
      </c>
      <c r="IL238">
        <v>1.0999999999999999E-2</v>
      </c>
      <c r="IM238">
        <v>0.04</v>
      </c>
      <c r="IN238">
        <v>0.05</v>
      </c>
      <c r="IO238">
        <v>0.06</v>
      </c>
      <c r="IP238">
        <v>0.06</v>
      </c>
      <c r="IQ238">
        <v>0.04</v>
      </c>
      <c r="IR238">
        <v>0.04</v>
      </c>
      <c r="IS238">
        <v>0.04</v>
      </c>
      <c r="IT238">
        <v>0.66</v>
      </c>
      <c r="IU238">
        <v>0.56999999999999995</v>
      </c>
      <c r="IV238">
        <v>0.04</v>
      </c>
      <c r="IW238">
        <v>0.15</v>
      </c>
      <c r="IX238">
        <v>0.31</v>
      </c>
      <c r="IY238">
        <v>0.17</v>
      </c>
      <c r="IZ238">
        <v>0.22</v>
      </c>
      <c r="JA238">
        <v>0.17</v>
      </c>
      <c r="JB238">
        <v>0.22</v>
      </c>
      <c r="JC238">
        <v>0.41</v>
      </c>
      <c r="JD238">
        <v>0.06</v>
      </c>
      <c r="JE238">
        <v>0.04</v>
      </c>
      <c r="JF238">
        <v>0.31</v>
      </c>
      <c r="JG238">
        <v>0.28000000000000003</v>
      </c>
      <c r="JH238">
        <v>0.18</v>
      </c>
      <c r="JI238">
        <v>0.04</v>
      </c>
      <c r="JJ238">
        <v>0.05</v>
      </c>
      <c r="JK238">
        <v>0.4</v>
      </c>
      <c r="JL238">
        <v>0.3</v>
      </c>
      <c r="JM238">
        <v>0.05</v>
      </c>
      <c r="JN238">
        <v>0.08</v>
      </c>
      <c r="JO238">
        <v>0.12</v>
      </c>
      <c r="JP238">
        <v>0.08</v>
      </c>
      <c r="JQ238">
        <v>0.06</v>
      </c>
      <c r="JR238">
        <v>2.76</v>
      </c>
      <c r="JS238">
        <v>1.43</v>
      </c>
      <c r="JT238">
        <v>1.51</v>
      </c>
      <c r="JU238">
        <v>3.16</v>
      </c>
      <c r="JV238">
        <v>2.77</v>
      </c>
    </row>
    <row r="239" spans="1:282" x14ac:dyDescent="0.25">
      <c r="A239">
        <v>609827</v>
      </c>
      <c r="B239" t="s">
        <v>44</v>
      </c>
      <c r="C239" t="s">
        <v>819</v>
      </c>
      <c r="D239" t="s">
        <v>4445</v>
      </c>
      <c r="E239" t="s">
        <v>4446</v>
      </c>
      <c r="F239" t="s">
        <v>820</v>
      </c>
      <c r="G239" t="s">
        <v>821</v>
      </c>
      <c r="H239" t="s">
        <v>822</v>
      </c>
      <c r="I239" t="s">
        <v>4447</v>
      </c>
      <c r="J239" t="s">
        <v>4448</v>
      </c>
      <c r="K239" t="s">
        <v>4449</v>
      </c>
      <c r="L239" t="s">
        <v>546</v>
      </c>
      <c r="M239" t="s">
        <v>3399</v>
      </c>
      <c r="N239" t="s">
        <v>3657</v>
      </c>
      <c r="O239" t="s">
        <v>524</v>
      </c>
      <c r="P239">
        <v>756</v>
      </c>
      <c r="Q239" t="s">
        <v>537</v>
      </c>
      <c r="R239" t="s">
        <v>557</v>
      </c>
      <c r="S239" t="s">
        <v>557</v>
      </c>
      <c r="T239">
        <v>45</v>
      </c>
      <c r="U239">
        <v>2520</v>
      </c>
      <c r="V239" t="s">
        <v>651</v>
      </c>
      <c r="W239">
        <v>160</v>
      </c>
      <c r="X239">
        <v>752</v>
      </c>
      <c r="Y239">
        <v>21</v>
      </c>
      <c r="Z239" s="5" t="s">
        <v>3491</v>
      </c>
      <c r="AA239" t="s">
        <v>524</v>
      </c>
      <c r="AB239" t="s">
        <v>564</v>
      </c>
      <c r="AC239" t="s">
        <v>555</v>
      </c>
      <c r="AD239" t="s">
        <v>555</v>
      </c>
      <c r="AE239">
        <v>48.7</v>
      </c>
      <c r="AF239">
        <v>36.4</v>
      </c>
      <c r="AG239">
        <v>28.5</v>
      </c>
      <c r="AH239">
        <v>2.1</v>
      </c>
      <c r="AI239" t="s">
        <v>3410</v>
      </c>
      <c r="AJ239">
        <v>115</v>
      </c>
      <c r="AL239">
        <v>109</v>
      </c>
      <c r="AQ239">
        <v>1</v>
      </c>
      <c r="AR239">
        <v>6</v>
      </c>
      <c r="AS239">
        <v>115</v>
      </c>
      <c r="AT239">
        <v>0.01</v>
      </c>
      <c r="AU239">
        <v>0</v>
      </c>
      <c r="AV239">
        <v>0.01</v>
      </c>
      <c r="AW239">
        <v>0</v>
      </c>
      <c r="AX239">
        <v>0.02</v>
      </c>
      <c r="AY239">
        <v>0.03</v>
      </c>
      <c r="AZ239">
        <v>7.0000000000000007E-2</v>
      </c>
      <c r="BA239">
        <v>6.0999999999999999E-2</v>
      </c>
      <c r="BB239">
        <v>7.0000000000000007E-2</v>
      </c>
      <c r="BC239">
        <v>7.0000000000000007E-2</v>
      </c>
      <c r="BD239">
        <v>0.12</v>
      </c>
      <c r="BE239">
        <v>0.17</v>
      </c>
      <c r="BF239">
        <v>0.34</v>
      </c>
      <c r="BG239">
        <v>0.28999999999999998</v>
      </c>
      <c r="BH239">
        <v>0.34</v>
      </c>
      <c r="BI239">
        <v>0.22</v>
      </c>
      <c r="BJ239">
        <v>0.37</v>
      </c>
      <c r="BK239">
        <v>0.41</v>
      </c>
      <c r="BL239">
        <v>0.01</v>
      </c>
      <c r="BM239">
        <v>0</v>
      </c>
      <c r="BN239">
        <v>0.01</v>
      </c>
      <c r="BO239">
        <v>0.01</v>
      </c>
      <c r="BP239">
        <v>0.03</v>
      </c>
      <c r="BQ239">
        <v>0.01</v>
      </c>
      <c r="BR239">
        <v>0.56999999999999995</v>
      </c>
      <c r="BS239">
        <v>0.65</v>
      </c>
      <c r="BT239">
        <v>0.56999999999999995</v>
      </c>
      <c r="BU239">
        <v>0.7</v>
      </c>
      <c r="BV239">
        <v>0.47</v>
      </c>
      <c r="BW239">
        <v>0.37</v>
      </c>
      <c r="BX239">
        <v>3.49</v>
      </c>
      <c r="BY239">
        <v>3.59</v>
      </c>
      <c r="BZ239">
        <v>3.49</v>
      </c>
      <c r="CA239">
        <v>3.64</v>
      </c>
      <c r="CB239">
        <v>3.32</v>
      </c>
      <c r="CC239">
        <v>3.13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0.01</v>
      </c>
      <c r="CJ239">
        <v>0.03</v>
      </c>
      <c r="CK239">
        <v>0.13</v>
      </c>
      <c r="CL239">
        <v>0.08</v>
      </c>
      <c r="CM239">
        <v>0.02</v>
      </c>
      <c r="CN239">
        <v>0.03</v>
      </c>
      <c r="CO239">
        <v>0.05</v>
      </c>
      <c r="CP239">
        <v>0.03</v>
      </c>
      <c r="CQ239">
        <v>0.03</v>
      </c>
      <c r="CR239">
        <v>0.1</v>
      </c>
      <c r="CS239">
        <v>0.14000000000000001</v>
      </c>
      <c r="CT239">
        <v>0.17</v>
      </c>
      <c r="CU239">
        <v>0.11</v>
      </c>
      <c r="CV239">
        <v>3.83</v>
      </c>
      <c r="CW239">
        <v>3.73</v>
      </c>
      <c r="CX239">
        <v>3.65</v>
      </c>
      <c r="CY239">
        <v>3.81</v>
      </c>
      <c r="CZ239">
        <v>3.7</v>
      </c>
      <c r="DA239">
        <v>3.46</v>
      </c>
      <c r="DB239">
        <v>3.32</v>
      </c>
      <c r="DC239">
        <v>3.07</v>
      </c>
      <c r="DD239">
        <v>3.27</v>
      </c>
      <c r="DE239">
        <v>0.13</v>
      </c>
      <c r="DF239">
        <v>0.19</v>
      </c>
      <c r="DG239">
        <v>0.23</v>
      </c>
      <c r="DH239">
        <v>0.12</v>
      </c>
      <c r="DI239">
        <v>0.23</v>
      </c>
      <c r="DJ239">
        <v>0.32</v>
      </c>
      <c r="DK239">
        <v>0.28999999999999998</v>
      </c>
      <c r="DL239">
        <v>0.2</v>
      </c>
      <c r="DM239">
        <v>0.25</v>
      </c>
      <c r="DN239">
        <v>0.02</v>
      </c>
      <c r="DO239">
        <v>0.02</v>
      </c>
      <c r="DP239">
        <v>0.03</v>
      </c>
      <c r="DQ239">
        <v>0.01</v>
      </c>
      <c r="DR239">
        <v>0.03</v>
      </c>
      <c r="DS239">
        <v>0.01</v>
      </c>
      <c r="DT239">
        <v>0.01</v>
      </c>
      <c r="DU239">
        <v>0.01</v>
      </c>
      <c r="DV239">
        <v>0.02</v>
      </c>
      <c r="DW239">
        <v>0.83</v>
      </c>
      <c r="DX239">
        <v>0.76</v>
      </c>
      <c r="DY239">
        <v>0.69</v>
      </c>
      <c r="DZ239">
        <v>0.83</v>
      </c>
      <c r="EA239">
        <v>0.7</v>
      </c>
      <c r="EB239">
        <v>0.56999999999999995</v>
      </c>
      <c r="EC239">
        <v>0.53</v>
      </c>
      <c r="ED239">
        <v>0.5</v>
      </c>
      <c r="EE239">
        <v>0.54</v>
      </c>
      <c r="EF239">
        <v>0.34</v>
      </c>
      <c r="EG239">
        <v>0.02</v>
      </c>
      <c r="EH239">
        <v>0.01</v>
      </c>
      <c r="EI239">
        <v>0.03</v>
      </c>
      <c r="EJ239">
        <v>0.01</v>
      </c>
      <c r="EK239">
        <v>0.02</v>
      </c>
      <c r="EL239">
        <v>0.13</v>
      </c>
      <c r="EM239">
        <v>0.02</v>
      </c>
      <c r="EN239">
        <v>0.03</v>
      </c>
      <c r="EO239">
        <v>0.32</v>
      </c>
      <c r="EP239">
        <v>0.04</v>
      </c>
      <c r="EQ239">
        <v>3.5000000000000003E-2</v>
      </c>
      <c r="ER239">
        <v>0.1</v>
      </c>
      <c r="ES239">
        <v>3.5000000000000003E-2</v>
      </c>
      <c r="ET239">
        <v>0.1</v>
      </c>
      <c r="EU239">
        <v>0.16</v>
      </c>
      <c r="EV239">
        <v>0.09</v>
      </c>
      <c r="EW239">
        <v>0.12</v>
      </c>
      <c r="EX239">
        <v>9.6000000000000002E-2</v>
      </c>
      <c r="EY239">
        <v>0.3</v>
      </c>
      <c r="EZ239">
        <v>0.36</v>
      </c>
      <c r="FA239">
        <v>0.37</v>
      </c>
      <c r="FB239">
        <v>0.31</v>
      </c>
      <c r="FC239">
        <v>0.37</v>
      </c>
      <c r="FD239">
        <v>0.4</v>
      </c>
      <c r="FE239">
        <v>0.42</v>
      </c>
      <c r="FF239">
        <v>0.5</v>
      </c>
      <c r="FG239">
        <v>0.17</v>
      </c>
      <c r="FH239">
        <v>0.6</v>
      </c>
      <c r="FI239">
        <v>0.56000000000000005</v>
      </c>
      <c r="FJ239">
        <v>0.46</v>
      </c>
      <c r="FK239">
        <v>0.61</v>
      </c>
      <c r="FL239">
        <v>0.46</v>
      </c>
      <c r="FM239">
        <v>0.24</v>
      </c>
      <c r="FN239">
        <v>0.44</v>
      </c>
      <c r="FO239">
        <v>0.32</v>
      </c>
      <c r="FP239">
        <v>7.0000000000000007E-2</v>
      </c>
      <c r="FQ239">
        <v>0.04</v>
      </c>
      <c r="FR239">
        <v>0.04</v>
      </c>
      <c r="FS239">
        <v>0.04</v>
      </c>
      <c r="FT239">
        <v>0.03</v>
      </c>
      <c r="FU239">
        <v>0.05</v>
      </c>
      <c r="FV239">
        <v>7.0000000000000007E-2</v>
      </c>
      <c r="FW239">
        <v>0.03</v>
      </c>
      <c r="FX239">
        <v>0.03</v>
      </c>
      <c r="FY239">
        <v>2.11</v>
      </c>
      <c r="FZ239">
        <v>3.55</v>
      </c>
      <c r="GA239">
        <v>3.53</v>
      </c>
      <c r="GB239">
        <v>3.32</v>
      </c>
      <c r="GC239">
        <v>3.58</v>
      </c>
      <c r="GD239">
        <v>3.34</v>
      </c>
      <c r="GE239">
        <v>2.81</v>
      </c>
      <c r="GF239">
        <v>3.33</v>
      </c>
      <c r="GG239">
        <v>3.15</v>
      </c>
      <c r="GH239">
        <v>8</v>
      </c>
      <c r="GI239">
        <v>0.01</v>
      </c>
      <c r="GJ239">
        <v>0</v>
      </c>
      <c r="GK239">
        <v>3.5000000000000003E-2</v>
      </c>
      <c r="GL239">
        <v>0</v>
      </c>
      <c r="GM239">
        <v>0.05</v>
      </c>
      <c r="GN239">
        <v>0.08</v>
      </c>
      <c r="GO239">
        <v>0.11</v>
      </c>
      <c r="GP239">
        <v>0.28999999999999998</v>
      </c>
      <c r="GQ239">
        <v>0.12</v>
      </c>
      <c r="GR239">
        <v>0.27</v>
      </c>
      <c r="GS239">
        <v>0.03</v>
      </c>
      <c r="GT239">
        <v>0.59</v>
      </c>
      <c r="GU239">
        <v>0.62</v>
      </c>
      <c r="GV239">
        <v>0.17</v>
      </c>
      <c r="GW239">
        <v>0.12</v>
      </c>
      <c r="GX239">
        <v>0.104</v>
      </c>
      <c r="GY239">
        <v>0.23</v>
      </c>
      <c r="GZ239">
        <v>7.8E-2</v>
      </c>
      <c r="HA239">
        <v>6.0999999999999999E-2</v>
      </c>
      <c r="HB239">
        <v>0.28999999999999998</v>
      </c>
      <c r="HC239">
        <v>0.06</v>
      </c>
      <c r="HD239">
        <v>0.06</v>
      </c>
      <c r="HE239">
        <v>0.26</v>
      </c>
      <c r="HF239">
        <v>0.15</v>
      </c>
      <c r="HG239">
        <v>0.16</v>
      </c>
      <c r="HH239">
        <v>0.05</v>
      </c>
      <c r="HI239">
        <v>0.01</v>
      </c>
      <c r="HJ239">
        <v>0.04</v>
      </c>
      <c r="HK239">
        <v>0.02</v>
      </c>
      <c r="HL239">
        <v>0.02</v>
      </c>
      <c r="HM239">
        <v>0.13</v>
      </c>
      <c r="HN239">
        <v>0.03</v>
      </c>
      <c r="HO239">
        <v>0.51</v>
      </c>
      <c r="HP239">
        <v>0.39</v>
      </c>
      <c r="HQ239">
        <v>0.39</v>
      </c>
      <c r="HR239">
        <v>0.42</v>
      </c>
      <c r="HS239">
        <v>0.46</v>
      </c>
      <c r="HT239">
        <v>0.5</v>
      </c>
      <c r="HU239">
        <v>0.4</v>
      </c>
      <c r="HV239">
        <v>0.3</v>
      </c>
      <c r="HW239">
        <v>0.3</v>
      </c>
      <c r="HX239">
        <v>0.37</v>
      </c>
      <c r="HY239">
        <v>0.23</v>
      </c>
      <c r="HZ239">
        <v>0.39</v>
      </c>
      <c r="IA239">
        <v>0.03</v>
      </c>
      <c r="IB239">
        <v>0.2</v>
      </c>
      <c r="IC239">
        <v>0.23</v>
      </c>
      <c r="ID239">
        <v>0.14000000000000001</v>
      </c>
      <c r="IE239">
        <v>0.12</v>
      </c>
      <c r="IF239">
        <v>3.5000000000000003E-2</v>
      </c>
      <c r="IG239">
        <v>0</v>
      </c>
      <c r="IH239">
        <v>0.01</v>
      </c>
      <c r="II239">
        <v>0</v>
      </c>
      <c r="IJ239">
        <v>0.01</v>
      </c>
      <c r="IK239">
        <v>0</v>
      </c>
      <c r="IL239">
        <v>0</v>
      </c>
      <c r="IM239">
        <v>0.04</v>
      </c>
      <c r="IN239">
        <v>0.06</v>
      </c>
      <c r="IO239">
        <v>0.06</v>
      </c>
      <c r="IP239">
        <v>0.04</v>
      </c>
      <c r="IQ239">
        <v>0.05</v>
      </c>
      <c r="IR239">
        <v>0.04</v>
      </c>
      <c r="IS239">
        <v>0.02</v>
      </c>
      <c r="IT239">
        <v>0.54</v>
      </c>
      <c r="IU239">
        <v>0.34</v>
      </c>
      <c r="IV239">
        <v>0.03</v>
      </c>
      <c r="IW239">
        <v>0.22</v>
      </c>
      <c r="IX239">
        <v>0.2</v>
      </c>
      <c r="IY239">
        <v>0.26</v>
      </c>
      <c r="IZ239">
        <v>0.42</v>
      </c>
      <c r="JA239">
        <v>0.13</v>
      </c>
      <c r="JB239">
        <v>0.45</v>
      </c>
      <c r="JC239">
        <v>0.4</v>
      </c>
      <c r="JD239">
        <v>0.05</v>
      </c>
      <c r="JE239">
        <v>0.1</v>
      </c>
      <c r="JF239">
        <v>0.34</v>
      </c>
      <c r="JG239">
        <v>0.15</v>
      </c>
      <c r="JH239">
        <v>0.35</v>
      </c>
      <c r="JI239">
        <v>0.1</v>
      </c>
      <c r="JJ239">
        <v>0.1</v>
      </c>
      <c r="JK239">
        <v>0.46</v>
      </c>
      <c r="JL239">
        <v>0.15</v>
      </c>
      <c r="JM239">
        <v>0.03</v>
      </c>
      <c r="JN239">
        <v>0.04</v>
      </c>
      <c r="JO239">
        <v>0.03</v>
      </c>
      <c r="JP239">
        <v>0.04</v>
      </c>
      <c r="JQ239">
        <v>0.03</v>
      </c>
      <c r="JR239">
        <v>3.12</v>
      </c>
      <c r="JS239">
        <v>1.71</v>
      </c>
      <c r="JT239">
        <v>1.97</v>
      </c>
      <c r="JU239">
        <v>3.29</v>
      </c>
      <c r="JV239">
        <v>2.23</v>
      </c>
    </row>
    <row r="240" spans="1:282" x14ac:dyDescent="0.25">
      <c r="A240">
        <v>609828</v>
      </c>
      <c r="B240" t="s">
        <v>2444</v>
      </c>
      <c r="C240" t="s">
        <v>2443</v>
      </c>
      <c r="D240" t="s">
        <v>4450</v>
      </c>
      <c r="E240" t="s">
        <v>4451</v>
      </c>
      <c r="F240" t="s">
        <v>2445</v>
      </c>
      <c r="G240" t="s">
        <v>2446</v>
      </c>
      <c r="H240" t="s">
        <v>2447</v>
      </c>
      <c r="I240" t="s">
        <v>4452</v>
      </c>
      <c r="J240" t="s">
        <v>4453</v>
      </c>
      <c r="K240" t="s">
        <v>4454</v>
      </c>
      <c r="L240" t="s">
        <v>546</v>
      </c>
      <c r="M240" t="s">
        <v>3399</v>
      </c>
      <c r="N240" t="s">
        <v>3908</v>
      </c>
      <c r="O240" t="s">
        <v>524</v>
      </c>
      <c r="P240">
        <v>353</v>
      </c>
      <c r="Q240" t="s">
        <v>539</v>
      </c>
      <c r="R240" t="s">
        <v>591</v>
      </c>
      <c r="S240" t="s">
        <v>591</v>
      </c>
      <c r="T240">
        <v>35</v>
      </c>
      <c r="U240">
        <v>2530</v>
      </c>
      <c r="V240" t="s">
        <v>655</v>
      </c>
      <c r="W240">
        <v>56</v>
      </c>
      <c r="X240">
        <v>355</v>
      </c>
      <c r="Y240">
        <v>16</v>
      </c>
      <c r="Z240" s="5" t="s">
        <v>3827</v>
      </c>
      <c r="AA240" t="s">
        <v>524</v>
      </c>
      <c r="AB240" t="s">
        <v>534</v>
      </c>
      <c r="AC240" t="s">
        <v>534</v>
      </c>
      <c r="AD240" t="s">
        <v>564</v>
      </c>
      <c r="AE240">
        <v>86.5</v>
      </c>
      <c r="AF240">
        <v>99</v>
      </c>
      <c r="AG240">
        <v>46.8</v>
      </c>
      <c r="AH240">
        <v>1.6</v>
      </c>
      <c r="AI240" t="s">
        <v>3410</v>
      </c>
      <c r="AJ240">
        <v>35</v>
      </c>
      <c r="AK240">
        <v>9</v>
      </c>
      <c r="AL240">
        <v>3</v>
      </c>
      <c r="AM240">
        <v>1</v>
      </c>
      <c r="AN240">
        <v>19</v>
      </c>
      <c r="AQ240">
        <v>3</v>
      </c>
      <c r="AS240">
        <v>35</v>
      </c>
      <c r="AT240">
        <v>0.03</v>
      </c>
      <c r="AU240">
        <v>0.03</v>
      </c>
      <c r="AV240">
        <v>0</v>
      </c>
      <c r="AW240">
        <v>0</v>
      </c>
      <c r="AX240">
        <v>0</v>
      </c>
      <c r="AY240">
        <v>0</v>
      </c>
      <c r="AZ240">
        <v>0.09</v>
      </c>
      <c r="BA240">
        <v>2.9000000000000001E-2</v>
      </c>
      <c r="BB240">
        <v>0.03</v>
      </c>
      <c r="BC240">
        <v>0</v>
      </c>
      <c r="BD240">
        <v>0</v>
      </c>
      <c r="BE240">
        <v>0.03</v>
      </c>
      <c r="BF240">
        <v>0.23</v>
      </c>
      <c r="BG240">
        <v>0.11</v>
      </c>
      <c r="BH240">
        <v>0.26</v>
      </c>
      <c r="BI240">
        <v>0.09</v>
      </c>
      <c r="BJ240">
        <v>0.26</v>
      </c>
      <c r="BK240">
        <v>0.28999999999999998</v>
      </c>
      <c r="BL240">
        <v>0.06</v>
      </c>
      <c r="BM240">
        <v>0.06</v>
      </c>
      <c r="BN240">
        <v>0.06</v>
      </c>
      <c r="BO240">
        <v>0</v>
      </c>
      <c r="BP240">
        <v>0</v>
      </c>
      <c r="BQ240">
        <v>0</v>
      </c>
      <c r="BR240">
        <v>0.6</v>
      </c>
      <c r="BS240">
        <v>0.77</v>
      </c>
      <c r="BT240">
        <v>0.66</v>
      </c>
      <c r="BU240">
        <v>0.91</v>
      </c>
      <c r="BV240">
        <v>0.74</v>
      </c>
      <c r="BW240">
        <v>0.69</v>
      </c>
      <c r="BX240">
        <v>3.48</v>
      </c>
      <c r="BY240">
        <v>3.73</v>
      </c>
      <c r="BZ240">
        <v>3.67</v>
      </c>
      <c r="CA240">
        <v>3.91</v>
      </c>
      <c r="CB240">
        <v>3.74</v>
      </c>
      <c r="CC240">
        <v>3.66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0.03</v>
      </c>
      <c r="CU240">
        <v>0</v>
      </c>
      <c r="CV240">
        <v>3.97</v>
      </c>
      <c r="CW240">
        <v>3.97</v>
      </c>
      <c r="CX240">
        <v>3.94</v>
      </c>
      <c r="CY240">
        <v>3.97</v>
      </c>
      <c r="CZ240">
        <v>3.94</v>
      </c>
      <c r="DA240">
        <v>3.94</v>
      </c>
      <c r="DB240">
        <v>3.94</v>
      </c>
      <c r="DC240">
        <v>3.86</v>
      </c>
      <c r="DD240">
        <v>3.94</v>
      </c>
      <c r="DE240">
        <v>0.03</v>
      </c>
      <c r="DF240">
        <v>0.03</v>
      </c>
      <c r="DG240">
        <v>0.06</v>
      </c>
      <c r="DH240">
        <v>0.03</v>
      </c>
      <c r="DI240">
        <v>0.06</v>
      </c>
      <c r="DJ240">
        <v>0.06</v>
      </c>
      <c r="DK240">
        <v>0.06</v>
      </c>
      <c r="DL240">
        <v>0.09</v>
      </c>
      <c r="DM240">
        <v>0.06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0.97</v>
      </c>
      <c r="DX240">
        <v>0.97</v>
      </c>
      <c r="DY240">
        <v>0.94</v>
      </c>
      <c r="DZ240">
        <v>0.97</v>
      </c>
      <c r="EA240">
        <v>0.94</v>
      </c>
      <c r="EB240">
        <v>0.94</v>
      </c>
      <c r="EC240">
        <v>0.94</v>
      </c>
      <c r="ED240">
        <v>0.89</v>
      </c>
      <c r="EE240">
        <v>0.94</v>
      </c>
      <c r="EF240">
        <v>0.54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0.09</v>
      </c>
      <c r="EM240">
        <v>0</v>
      </c>
      <c r="EN240">
        <v>0</v>
      </c>
      <c r="EO240">
        <v>0.4</v>
      </c>
      <c r="EP240">
        <v>0.03</v>
      </c>
      <c r="EQ240">
        <v>0</v>
      </c>
      <c r="ER240">
        <v>0</v>
      </c>
      <c r="ES240">
        <v>0</v>
      </c>
      <c r="ET240">
        <v>0</v>
      </c>
      <c r="EU240">
        <v>0.11</v>
      </c>
      <c r="EV240">
        <v>0.03</v>
      </c>
      <c r="EW240">
        <v>0.03</v>
      </c>
      <c r="EX240">
        <v>2.9000000000000001E-2</v>
      </c>
      <c r="EY240">
        <v>0.23</v>
      </c>
      <c r="EZ240">
        <v>0.26</v>
      </c>
      <c r="FA240">
        <v>0.11</v>
      </c>
      <c r="FB240">
        <v>0.14000000000000001</v>
      </c>
      <c r="FC240">
        <v>0.23</v>
      </c>
      <c r="FD240">
        <v>0.28999999999999998</v>
      </c>
      <c r="FE240">
        <v>0.2</v>
      </c>
      <c r="FF240">
        <v>0.14000000000000001</v>
      </c>
      <c r="FG240">
        <v>0.03</v>
      </c>
      <c r="FH240">
        <v>0.74</v>
      </c>
      <c r="FI240">
        <v>0.74</v>
      </c>
      <c r="FJ240">
        <v>0.89</v>
      </c>
      <c r="FK240">
        <v>0.86</v>
      </c>
      <c r="FL240">
        <v>0.74</v>
      </c>
      <c r="FM240">
        <v>0.51</v>
      </c>
      <c r="FN240">
        <v>0.77</v>
      </c>
      <c r="FO240">
        <v>0.83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0.03</v>
      </c>
      <c r="FV240">
        <v>0</v>
      </c>
      <c r="FW240">
        <v>0</v>
      </c>
      <c r="FX240">
        <v>0</v>
      </c>
      <c r="FY240">
        <v>1.54</v>
      </c>
      <c r="FZ240">
        <v>3.71</v>
      </c>
      <c r="GA240">
        <v>3.74</v>
      </c>
      <c r="GB240">
        <v>3.89</v>
      </c>
      <c r="GC240">
        <v>3.86</v>
      </c>
      <c r="GD240">
        <v>3.76</v>
      </c>
      <c r="GE240">
        <v>3.23</v>
      </c>
      <c r="GF240">
        <v>3.74</v>
      </c>
      <c r="GG240">
        <v>3.8</v>
      </c>
      <c r="GH240">
        <v>9.49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0.2</v>
      </c>
      <c r="GQ240">
        <v>0.11</v>
      </c>
      <c r="GR240">
        <v>0.69</v>
      </c>
      <c r="GS240">
        <v>0</v>
      </c>
      <c r="GT240">
        <v>0.43</v>
      </c>
      <c r="GU240">
        <v>0.77</v>
      </c>
      <c r="GV240">
        <v>0.17</v>
      </c>
      <c r="GW240">
        <v>0.43</v>
      </c>
      <c r="GX240">
        <v>0.114</v>
      </c>
      <c r="GY240">
        <v>0.34</v>
      </c>
      <c r="GZ240">
        <v>5.7000000000000002E-2</v>
      </c>
      <c r="HA240">
        <v>5.7000000000000002E-2</v>
      </c>
      <c r="HB240">
        <v>0.31</v>
      </c>
      <c r="HC240">
        <v>0.06</v>
      </c>
      <c r="HD240">
        <v>0.03</v>
      </c>
      <c r="HE240">
        <v>0.17</v>
      </c>
      <c r="HF240">
        <v>0.03</v>
      </c>
      <c r="HG240">
        <v>0.03</v>
      </c>
      <c r="HH240">
        <v>0</v>
      </c>
      <c r="HI240">
        <v>0</v>
      </c>
      <c r="HJ240">
        <v>0.03</v>
      </c>
      <c r="HK240">
        <v>0.06</v>
      </c>
      <c r="HL240">
        <v>0.03</v>
      </c>
      <c r="HM240">
        <v>0.28999999999999998</v>
      </c>
      <c r="HN240">
        <v>0</v>
      </c>
      <c r="HO240">
        <v>0.31</v>
      </c>
      <c r="HP240">
        <v>0.31</v>
      </c>
      <c r="HQ240">
        <v>0.31</v>
      </c>
      <c r="HR240">
        <v>0.43</v>
      </c>
      <c r="HS240">
        <v>0.46</v>
      </c>
      <c r="HT240">
        <v>0.37</v>
      </c>
      <c r="HU240">
        <v>0.69</v>
      </c>
      <c r="HV240">
        <v>0.6</v>
      </c>
      <c r="HW240">
        <v>0.49</v>
      </c>
      <c r="HX240">
        <v>0.49</v>
      </c>
      <c r="HY240">
        <v>0.14000000000000001</v>
      </c>
      <c r="HZ240">
        <v>0.63</v>
      </c>
      <c r="IA240">
        <v>0</v>
      </c>
      <c r="IB240">
        <v>0.06</v>
      </c>
      <c r="IC240">
        <v>0.11</v>
      </c>
      <c r="ID240">
        <v>0.06</v>
      </c>
      <c r="IE240">
        <v>0.09</v>
      </c>
      <c r="IF240">
        <v>0</v>
      </c>
      <c r="IG240">
        <v>0</v>
      </c>
      <c r="IH240">
        <v>0</v>
      </c>
      <c r="II240">
        <v>0.03</v>
      </c>
      <c r="IJ240">
        <v>0</v>
      </c>
      <c r="IK240">
        <v>2.9000000000000001E-2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0.17</v>
      </c>
      <c r="IU240">
        <v>0.09</v>
      </c>
      <c r="IV240">
        <v>0</v>
      </c>
      <c r="IW240">
        <v>0.11</v>
      </c>
      <c r="IX240">
        <v>0.11</v>
      </c>
      <c r="IY240">
        <v>0.43</v>
      </c>
      <c r="IZ240">
        <v>0.34</v>
      </c>
      <c r="JA240">
        <v>0.06</v>
      </c>
      <c r="JB240">
        <v>0.34</v>
      </c>
      <c r="JC240">
        <v>0.11</v>
      </c>
      <c r="JD240">
        <v>0.23</v>
      </c>
      <c r="JE240">
        <v>0.28999999999999998</v>
      </c>
      <c r="JF240">
        <v>0.2</v>
      </c>
      <c r="JG240">
        <v>0.34</v>
      </c>
      <c r="JH240">
        <v>0.77</v>
      </c>
      <c r="JI240">
        <v>0.17</v>
      </c>
      <c r="JJ240">
        <v>0.28999999999999998</v>
      </c>
      <c r="JK240">
        <v>0.74</v>
      </c>
      <c r="JL240">
        <v>0.2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3.66</v>
      </c>
      <c r="JS240">
        <v>2.4</v>
      </c>
      <c r="JT240">
        <v>2.77</v>
      </c>
      <c r="JU240">
        <v>3.69</v>
      </c>
      <c r="JV240">
        <v>2.63</v>
      </c>
    </row>
    <row r="241" spans="1:282" x14ac:dyDescent="0.25">
      <c r="A241">
        <v>609829</v>
      </c>
      <c r="B241" t="s">
        <v>2449</v>
      </c>
      <c r="C241" t="s">
        <v>2448</v>
      </c>
      <c r="D241" t="s">
        <v>4455</v>
      </c>
      <c r="E241" t="s">
        <v>4456</v>
      </c>
      <c r="F241" t="s">
        <v>2450</v>
      </c>
      <c r="G241" t="s">
        <v>2451</v>
      </c>
      <c r="H241" t="s">
        <v>2452</v>
      </c>
      <c r="I241" t="s">
        <v>4457</v>
      </c>
      <c r="J241" t="s">
        <v>4458</v>
      </c>
      <c r="K241" t="s">
        <v>4459</v>
      </c>
      <c r="L241" t="s">
        <v>546</v>
      </c>
      <c r="M241" t="s">
        <v>3399</v>
      </c>
      <c r="N241" t="s">
        <v>3908</v>
      </c>
      <c r="O241" t="s">
        <v>524</v>
      </c>
      <c r="P241">
        <v>507</v>
      </c>
      <c r="Q241" t="s">
        <v>530</v>
      </c>
      <c r="R241" t="s">
        <v>558</v>
      </c>
      <c r="S241" t="s">
        <v>558</v>
      </c>
      <c r="T241">
        <v>39</v>
      </c>
      <c r="U241">
        <v>2540</v>
      </c>
      <c r="V241" t="s">
        <v>655</v>
      </c>
      <c r="W241">
        <v>321</v>
      </c>
      <c r="X241">
        <v>513</v>
      </c>
      <c r="Y241">
        <v>63</v>
      </c>
      <c r="Z241" s="5" t="s">
        <v>751</v>
      </c>
      <c r="AA241" t="s">
        <v>524</v>
      </c>
      <c r="AB241" t="s">
        <v>564</v>
      </c>
      <c r="AC241" t="s">
        <v>533</v>
      </c>
      <c r="AD241" t="s">
        <v>564</v>
      </c>
      <c r="AE241">
        <v>51.5</v>
      </c>
      <c r="AF241">
        <v>65.599999999999994</v>
      </c>
      <c r="AG241">
        <v>46.9</v>
      </c>
      <c r="AH241">
        <v>6.3</v>
      </c>
      <c r="AI241" t="s">
        <v>3410</v>
      </c>
      <c r="AJ241">
        <v>184</v>
      </c>
      <c r="AK241">
        <v>13</v>
      </c>
      <c r="AL241">
        <v>3</v>
      </c>
      <c r="AM241">
        <v>2</v>
      </c>
      <c r="AN241">
        <v>164</v>
      </c>
      <c r="AO241">
        <v>2</v>
      </c>
      <c r="AQ241">
        <v>5</v>
      </c>
      <c r="AR241">
        <v>2</v>
      </c>
      <c r="AS241">
        <v>184</v>
      </c>
      <c r="AT241">
        <v>0.01</v>
      </c>
      <c r="AU241">
        <v>0</v>
      </c>
      <c r="AV241">
        <v>0.02</v>
      </c>
      <c r="AW241">
        <v>0</v>
      </c>
      <c r="AX241">
        <v>0.02</v>
      </c>
      <c r="AY241">
        <v>0.09</v>
      </c>
      <c r="AZ241">
        <v>0.03</v>
      </c>
      <c r="BA241">
        <v>1.0999999999999999E-2</v>
      </c>
      <c r="BB241">
        <v>0.05</v>
      </c>
      <c r="BC241">
        <v>0.03</v>
      </c>
      <c r="BD241">
        <v>0.1</v>
      </c>
      <c r="BE241">
        <v>0.17</v>
      </c>
      <c r="BF241">
        <v>0.3</v>
      </c>
      <c r="BG241">
        <v>0.28000000000000003</v>
      </c>
      <c r="BH241">
        <v>0.4</v>
      </c>
      <c r="BI241">
        <v>0.31</v>
      </c>
      <c r="BJ241">
        <v>0.38</v>
      </c>
      <c r="BK241">
        <v>0.34</v>
      </c>
      <c r="BL241">
        <v>0.02</v>
      </c>
      <c r="BM241">
        <v>0.01</v>
      </c>
      <c r="BN241">
        <v>0.03</v>
      </c>
      <c r="BO241">
        <v>0.03</v>
      </c>
      <c r="BP241">
        <v>0.03</v>
      </c>
      <c r="BQ241">
        <v>0</v>
      </c>
      <c r="BR241">
        <v>0.65</v>
      </c>
      <c r="BS241">
        <v>0.7</v>
      </c>
      <c r="BT241">
        <v>0.51</v>
      </c>
      <c r="BU241">
        <v>0.63</v>
      </c>
      <c r="BV241">
        <v>0.48</v>
      </c>
      <c r="BW241">
        <v>0.4</v>
      </c>
      <c r="BX241">
        <v>3.62</v>
      </c>
      <c r="BY241">
        <v>3.69</v>
      </c>
      <c r="BZ241">
        <v>3.44</v>
      </c>
      <c r="CA241">
        <v>3.61</v>
      </c>
      <c r="CB241">
        <v>3.36</v>
      </c>
      <c r="CC241">
        <v>3.05</v>
      </c>
      <c r="CD241">
        <v>0</v>
      </c>
      <c r="CE241">
        <v>5.0000000000000001E-3</v>
      </c>
      <c r="CF241">
        <v>0</v>
      </c>
      <c r="CG241">
        <v>0</v>
      </c>
      <c r="CH241">
        <v>5.0000000000000001E-3</v>
      </c>
      <c r="CI241">
        <v>0.01</v>
      </c>
      <c r="CJ241">
        <v>0.01</v>
      </c>
      <c r="CK241">
        <v>0.04</v>
      </c>
      <c r="CL241">
        <v>0.02</v>
      </c>
      <c r="CM241">
        <v>0.01</v>
      </c>
      <c r="CN241">
        <v>0.01</v>
      </c>
      <c r="CO241">
        <v>0.02</v>
      </c>
      <c r="CP241">
        <v>0.03</v>
      </c>
      <c r="CQ241">
        <v>0.01</v>
      </c>
      <c r="CR241">
        <v>0.01</v>
      </c>
      <c r="CS241">
        <v>0.05</v>
      </c>
      <c r="CT241">
        <v>0.05</v>
      </c>
      <c r="CU241">
        <v>0.02</v>
      </c>
      <c r="CV241">
        <v>3.85</v>
      </c>
      <c r="CW241">
        <v>3.83</v>
      </c>
      <c r="CX241">
        <v>3.79</v>
      </c>
      <c r="CY241">
        <v>3.78</v>
      </c>
      <c r="CZ241">
        <v>3.78</v>
      </c>
      <c r="DA241">
        <v>3.73</v>
      </c>
      <c r="DB241">
        <v>3.64</v>
      </c>
      <c r="DC241">
        <v>3.51</v>
      </c>
      <c r="DD241">
        <v>3.64</v>
      </c>
      <c r="DE241">
        <v>0.13</v>
      </c>
      <c r="DF241">
        <v>0.14000000000000001</v>
      </c>
      <c r="DG241">
        <v>0.17</v>
      </c>
      <c r="DH241">
        <v>0.16</v>
      </c>
      <c r="DI241">
        <v>0.18</v>
      </c>
      <c r="DJ241">
        <v>0.23</v>
      </c>
      <c r="DK241">
        <v>0.24</v>
      </c>
      <c r="DL241">
        <v>0.26</v>
      </c>
      <c r="DM241">
        <v>0.26</v>
      </c>
      <c r="DN241">
        <v>0.01</v>
      </c>
      <c r="DO241">
        <v>0</v>
      </c>
      <c r="DP241">
        <v>0.02</v>
      </c>
      <c r="DQ241">
        <v>0.02</v>
      </c>
      <c r="DR241">
        <v>0.01</v>
      </c>
      <c r="DS241">
        <v>0.01</v>
      </c>
      <c r="DT241">
        <v>0.01</v>
      </c>
      <c r="DU241">
        <v>0.01</v>
      </c>
      <c r="DV241">
        <v>0.02</v>
      </c>
      <c r="DW241">
        <v>0.85</v>
      </c>
      <c r="DX241">
        <v>0.85</v>
      </c>
      <c r="DY241">
        <v>0.79</v>
      </c>
      <c r="DZ241">
        <v>0.8</v>
      </c>
      <c r="EA241">
        <v>0.8</v>
      </c>
      <c r="EB241">
        <v>0.74</v>
      </c>
      <c r="EC241">
        <v>0.7</v>
      </c>
      <c r="ED241">
        <v>0.65</v>
      </c>
      <c r="EE241">
        <v>0.69</v>
      </c>
      <c r="EF241">
        <v>0.43</v>
      </c>
      <c r="EG241">
        <v>0.02</v>
      </c>
      <c r="EH241">
        <v>0.01</v>
      </c>
      <c r="EI241">
        <v>0.01</v>
      </c>
      <c r="EJ241">
        <v>0.01</v>
      </c>
      <c r="EK241">
        <v>0.02</v>
      </c>
      <c r="EL241">
        <v>0.03</v>
      </c>
      <c r="EM241">
        <v>0.02</v>
      </c>
      <c r="EN241">
        <v>0.01</v>
      </c>
      <c r="EO241">
        <v>0.32</v>
      </c>
      <c r="EP241">
        <v>0.02</v>
      </c>
      <c r="EQ241">
        <v>2.1999999999999999E-2</v>
      </c>
      <c r="ER241">
        <v>0.04</v>
      </c>
      <c r="ES241">
        <v>1.6E-2</v>
      </c>
      <c r="ET241">
        <v>0.06</v>
      </c>
      <c r="EU241">
        <v>7.0000000000000007E-2</v>
      </c>
      <c r="EV241">
        <v>0.04</v>
      </c>
      <c r="EW241">
        <v>0.04</v>
      </c>
      <c r="EX241">
        <v>0.109</v>
      </c>
      <c r="EY241">
        <v>0.35</v>
      </c>
      <c r="EZ241">
        <v>0.3</v>
      </c>
      <c r="FA241">
        <v>0.28000000000000003</v>
      </c>
      <c r="FB241">
        <v>0.22</v>
      </c>
      <c r="FC241">
        <v>0.36</v>
      </c>
      <c r="FD241">
        <v>0.34</v>
      </c>
      <c r="FE241">
        <v>0.35</v>
      </c>
      <c r="FF241">
        <v>0.36</v>
      </c>
      <c r="FG241">
        <v>0.08</v>
      </c>
      <c r="FH241">
        <v>0.59</v>
      </c>
      <c r="FI241">
        <v>0.63</v>
      </c>
      <c r="FJ241">
        <v>0.65</v>
      </c>
      <c r="FK241">
        <v>0.71</v>
      </c>
      <c r="FL241">
        <v>0.53</v>
      </c>
      <c r="FM241">
        <v>0.54</v>
      </c>
      <c r="FN241">
        <v>0.56999999999999995</v>
      </c>
      <c r="FO241">
        <v>0.56999999999999995</v>
      </c>
      <c r="FP241">
        <v>7.0000000000000007E-2</v>
      </c>
      <c r="FQ241">
        <v>0.03</v>
      </c>
      <c r="FR241">
        <v>0.04</v>
      </c>
      <c r="FS241">
        <v>0.02</v>
      </c>
      <c r="FT241">
        <v>0.05</v>
      </c>
      <c r="FU241">
        <v>0.04</v>
      </c>
      <c r="FV241">
        <v>0.03</v>
      </c>
      <c r="FW241">
        <v>0.02</v>
      </c>
      <c r="FX241">
        <v>0.02</v>
      </c>
      <c r="FY241">
        <v>1.81</v>
      </c>
      <c r="FZ241">
        <v>3.56</v>
      </c>
      <c r="GA241">
        <v>3.61</v>
      </c>
      <c r="GB241">
        <v>3.61</v>
      </c>
      <c r="GC241">
        <v>3.71</v>
      </c>
      <c r="GD241">
        <v>3.45</v>
      </c>
      <c r="GE241">
        <v>3.43</v>
      </c>
      <c r="GF241">
        <v>3.5</v>
      </c>
      <c r="GG241">
        <v>3.53</v>
      </c>
      <c r="GH241">
        <v>8.9700000000000006</v>
      </c>
      <c r="GI241">
        <v>0</v>
      </c>
      <c r="GJ241">
        <v>5.0000000000000001E-3</v>
      </c>
      <c r="GK241">
        <v>5.0000000000000001E-3</v>
      </c>
      <c r="GL241">
        <v>0.01</v>
      </c>
      <c r="GM241">
        <v>0.04</v>
      </c>
      <c r="GN241">
        <v>0.02</v>
      </c>
      <c r="GO241">
        <v>0.04</v>
      </c>
      <c r="GP241">
        <v>0.14000000000000001</v>
      </c>
      <c r="GQ241">
        <v>0.2</v>
      </c>
      <c r="GR241">
        <v>0.49</v>
      </c>
      <c r="GS241">
        <v>0.06</v>
      </c>
      <c r="GT241">
        <v>0.28000000000000003</v>
      </c>
      <c r="GU241">
        <v>0.48</v>
      </c>
      <c r="GV241">
        <v>0.25</v>
      </c>
      <c r="GW241">
        <v>0.26</v>
      </c>
      <c r="GX241">
        <v>0.14699999999999999</v>
      </c>
      <c r="GY241">
        <v>0.22</v>
      </c>
      <c r="GZ241">
        <v>0.14699999999999999</v>
      </c>
      <c r="HA241">
        <v>7.0999999999999994E-2</v>
      </c>
      <c r="HB241">
        <v>0.2</v>
      </c>
      <c r="HC241">
        <v>0.14000000000000001</v>
      </c>
      <c r="HD241">
        <v>7.0000000000000007E-2</v>
      </c>
      <c r="HE241">
        <v>0.17</v>
      </c>
      <c r="HF241">
        <v>0.17</v>
      </c>
      <c r="HG241">
        <v>0.23</v>
      </c>
      <c r="HH241">
        <v>0.16</v>
      </c>
      <c r="HI241">
        <v>0.02</v>
      </c>
      <c r="HJ241">
        <v>0.05</v>
      </c>
      <c r="HK241">
        <v>0.01</v>
      </c>
      <c r="HL241">
        <v>0.04</v>
      </c>
      <c r="HM241">
        <v>0.08</v>
      </c>
      <c r="HN241">
        <v>0.03</v>
      </c>
      <c r="HO241">
        <v>0.38</v>
      </c>
      <c r="HP241">
        <v>0.36</v>
      </c>
      <c r="HQ241">
        <v>0.38</v>
      </c>
      <c r="HR241">
        <v>0.4</v>
      </c>
      <c r="HS241">
        <v>0.43</v>
      </c>
      <c r="HT241">
        <v>0.36</v>
      </c>
      <c r="HU241">
        <v>0.54</v>
      </c>
      <c r="HV241">
        <v>0.28999999999999998</v>
      </c>
      <c r="HW241">
        <v>0.4</v>
      </c>
      <c r="HX241">
        <v>0.42</v>
      </c>
      <c r="HY241">
        <v>0.39</v>
      </c>
      <c r="HZ241">
        <v>0.51</v>
      </c>
      <c r="IA241">
        <v>0.02</v>
      </c>
      <c r="IB241">
        <v>0.2</v>
      </c>
      <c r="IC241">
        <v>0.16</v>
      </c>
      <c r="ID241">
        <v>0.08</v>
      </c>
      <c r="IE241">
        <v>0.03</v>
      </c>
      <c r="IF241">
        <v>5.3999999999999999E-2</v>
      </c>
      <c r="IG241">
        <v>1.6E-2</v>
      </c>
      <c r="IH241">
        <v>0.04</v>
      </c>
      <c r="II241">
        <v>0.02</v>
      </c>
      <c r="IJ241">
        <v>0.02</v>
      </c>
      <c r="IK241">
        <v>2.1999999999999999E-2</v>
      </c>
      <c r="IL241">
        <v>1.0999999999999999E-2</v>
      </c>
      <c r="IM241">
        <v>0.03</v>
      </c>
      <c r="IN241">
        <v>0.05</v>
      </c>
      <c r="IO241">
        <v>0.04</v>
      </c>
      <c r="IP241">
        <v>0.04</v>
      </c>
      <c r="IQ241">
        <v>0.04</v>
      </c>
      <c r="IR241">
        <v>0.03</v>
      </c>
      <c r="IS241">
        <v>0.02</v>
      </c>
      <c r="IT241">
        <v>0.48</v>
      </c>
      <c r="IU241">
        <v>0.37</v>
      </c>
      <c r="IV241">
        <v>0.02</v>
      </c>
      <c r="IW241">
        <v>0.18</v>
      </c>
      <c r="IX241">
        <v>0.26</v>
      </c>
      <c r="IY241">
        <v>0.28000000000000003</v>
      </c>
      <c r="IZ241">
        <v>0.38</v>
      </c>
      <c r="JA241">
        <v>0.11</v>
      </c>
      <c r="JB241">
        <v>0.39</v>
      </c>
      <c r="JC241">
        <v>0.4</v>
      </c>
      <c r="JD241">
        <v>0.1</v>
      </c>
      <c r="JE241">
        <v>0.09</v>
      </c>
      <c r="JF241">
        <v>0.28000000000000003</v>
      </c>
      <c r="JG241">
        <v>0.23</v>
      </c>
      <c r="JH241">
        <v>0.28000000000000003</v>
      </c>
      <c r="JI241">
        <v>0.1</v>
      </c>
      <c r="JJ241">
        <v>0.09</v>
      </c>
      <c r="JK241">
        <v>0.53</v>
      </c>
      <c r="JL241">
        <v>0.16</v>
      </c>
      <c r="JM241">
        <v>0.04</v>
      </c>
      <c r="JN241">
        <v>0.04</v>
      </c>
      <c r="JO241">
        <v>7.0000000000000007E-2</v>
      </c>
      <c r="JP241">
        <v>7.0000000000000007E-2</v>
      </c>
      <c r="JQ241">
        <v>0.04</v>
      </c>
      <c r="JR241">
        <v>2.98</v>
      </c>
      <c r="JS241">
        <v>1.81</v>
      </c>
      <c r="JT241">
        <v>1.89</v>
      </c>
      <c r="JU241">
        <v>3.4</v>
      </c>
      <c r="JV241">
        <v>2.38</v>
      </c>
    </row>
    <row r="242" spans="1:282" x14ac:dyDescent="0.25">
      <c r="A242">
        <v>609830</v>
      </c>
      <c r="B242" t="s">
        <v>39</v>
      </c>
      <c r="C242" t="s">
        <v>2453</v>
      </c>
      <c r="D242" t="s">
        <v>4460</v>
      </c>
      <c r="E242" t="s">
        <v>4461</v>
      </c>
      <c r="F242" t="s">
        <v>823</v>
      </c>
      <c r="G242" t="s">
        <v>824</v>
      </c>
      <c r="H242" t="s">
        <v>825</v>
      </c>
      <c r="I242" t="s">
        <v>4462</v>
      </c>
      <c r="J242" t="s">
        <v>4463</v>
      </c>
      <c r="K242" t="s">
        <v>4464</v>
      </c>
      <c r="L242" t="s">
        <v>546</v>
      </c>
      <c r="M242" t="s">
        <v>3399</v>
      </c>
      <c r="N242" t="s">
        <v>3908</v>
      </c>
      <c r="O242" t="s">
        <v>524</v>
      </c>
      <c r="P242">
        <v>620</v>
      </c>
      <c r="Q242" t="s">
        <v>539</v>
      </c>
      <c r="R242" t="s">
        <v>3437</v>
      </c>
      <c r="S242" t="s">
        <v>6522</v>
      </c>
      <c r="T242">
        <v>36</v>
      </c>
      <c r="U242">
        <v>2550</v>
      </c>
      <c r="V242" t="s">
        <v>655</v>
      </c>
      <c r="W242">
        <v>674</v>
      </c>
      <c r="X242">
        <v>641</v>
      </c>
      <c r="Y242">
        <v>105</v>
      </c>
      <c r="Z242" s="5" t="s">
        <v>575</v>
      </c>
      <c r="AA242" t="s">
        <v>524</v>
      </c>
      <c r="AB242" t="s">
        <v>555</v>
      </c>
      <c r="AC242" t="s">
        <v>533</v>
      </c>
      <c r="AD242" t="s">
        <v>534</v>
      </c>
      <c r="AE242">
        <v>33.6</v>
      </c>
      <c r="AF242">
        <v>76.599999999999994</v>
      </c>
      <c r="AG242">
        <v>81.099999999999994</v>
      </c>
      <c r="AH242">
        <v>99</v>
      </c>
      <c r="AI242" t="s">
        <v>3400</v>
      </c>
      <c r="AJ242">
        <v>310</v>
      </c>
      <c r="AK242">
        <v>1</v>
      </c>
      <c r="AL242">
        <v>297</v>
      </c>
      <c r="AN242">
        <v>10</v>
      </c>
      <c r="AO242">
        <v>1</v>
      </c>
      <c r="AQ242">
        <v>2</v>
      </c>
      <c r="AS242">
        <v>310</v>
      </c>
      <c r="AT242">
        <v>0.03</v>
      </c>
      <c r="AU242">
        <v>0.02</v>
      </c>
      <c r="AV242">
        <v>0.02</v>
      </c>
      <c r="AW242">
        <v>0.02</v>
      </c>
      <c r="AX242">
        <v>0.12</v>
      </c>
      <c r="AY242">
        <v>0.32</v>
      </c>
      <c r="AZ242">
        <v>0.05</v>
      </c>
      <c r="BA242">
        <v>3.2000000000000001E-2</v>
      </c>
      <c r="BB242">
        <v>0.04</v>
      </c>
      <c r="BC242">
        <v>0.05</v>
      </c>
      <c r="BD242">
        <v>0.25</v>
      </c>
      <c r="BE242">
        <v>0.15</v>
      </c>
      <c r="BF242">
        <v>0.34</v>
      </c>
      <c r="BG242">
        <v>0.28000000000000003</v>
      </c>
      <c r="BH242">
        <v>0.28000000000000003</v>
      </c>
      <c r="BI242">
        <v>0.2</v>
      </c>
      <c r="BJ242">
        <v>0.24</v>
      </c>
      <c r="BK242">
        <v>0.18</v>
      </c>
      <c r="BL242">
        <v>0</v>
      </c>
      <c r="BM242">
        <v>0</v>
      </c>
      <c r="BN242">
        <v>0.02</v>
      </c>
      <c r="BO242">
        <v>0.01</v>
      </c>
      <c r="BP242">
        <v>0.01</v>
      </c>
      <c r="BQ242">
        <v>0.01</v>
      </c>
      <c r="BR242">
        <v>0.57999999999999996</v>
      </c>
      <c r="BS242">
        <v>0.66</v>
      </c>
      <c r="BT242">
        <v>0.65</v>
      </c>
      <c r="BU242">
        <v>0.71</v>
      </c>
      <c r="BV242">
        <v>0.38</v>
      </c>
      <c r="BW242">
        <v>0.34</v>
      </c>
      <c r="BX242">
        <v>3.46</v>
      </c>
      <c r="BY242">
        <v>3.59</v>
      </c>
      <c r="BZ242">
        <v>3.6</v>
      </c>
      <c r="CA242">
        <v>3.62</v>
      </c>
      <c r="CB242">
        <v>2.88</v>
      </c>
      <c r="CC242">
        <v>2.56</v>
      </c>
      <c r="CD242">
        <v>3.0000000000000001E-3</v>
      </c>
      <c r="CE242">
        <v>3.0000000000000001E-3</v>
      </c>
      <c r="CF242">
        <v>3.0000000000000001E-3</v>
      </c>
      <c r="CG242">
        <v>3.0000000000000001E-3</v>
      </c>
      <c r="CH242">
        <v>3.0000000000000001E-3</v>
      </c>
      <c r="CI242">
        <v>0.01</v>
      </c>
      <c r="CJ242">
        <v>0.01</v>
      </c>
      <c r="CK242">
        <v>0.01</v>
      </c>
      <c r="CL242">
        <v>0.01</v>
      </c>
      <c r="CM242">
        <v>0.02</v>
      </c>
      <c r="CN242">
        <v>0.01</v>
      </c>
      <c r="CO242">
        <v>0.02</v>
      </c>
      <c r="CP242">
        <v>0.02</v>
      </c>
      <c r="CQ242">
        <v>0.02</v>
      </c>
      <c r="CR242">
        <v>0.02</v>
      </c>
      <c r="CS242">
        <v>0.03</v>
      </c>
      <c r="CT242">
        <v>0.04</v>
      </c>
      <c r="CU242">
        <v>0.02</v>
      </c>
      <c r="CV242">
        <v>3.83</v>
      </c>
      <c r="CW242">
        <v>3.85</v>
      </c>
      <c r="CX242">
        <v>3.83</v>
      </c>
      <c r="CY242">
        <v>3.78</v>
      </c>
      <c r="CZ242">
        <v>3.83</v>
      </c>
      <c r="DA242">
        <v>3.74</v>
      </c>
      <c r="DB242">
        <v>3.69</v>
      </c>
      <c r="DC242">
        <v>3.74</v>
      </c>
      <c r="DD242">
        <v>3.73</v>
      </c>
      <c r="DE242">
        <v>0.12</v>
      </c>
      <c r="DF242">
        <v>0.11</v>
      </c>
      <c r="DG242">
        <v>0.12</v>
      </c>
      <c r="DH242">
        <v>0.16</v>
      </c>
      <c r="DI242">
        <v>0.12</v>
      </c>
      <c r="DJ242">
        <v>0.18</v>
      </c>
      <c r="DK242">
        <v>0.22</v>
      </c>
      <c r="DL242">
        <v>0.15</v>
      </c>
      <c r="DM242">
        <v>0.2</v>
      </c>
      <c r="DN242">
        <v>0.01</v>
      </c>
      <c r="DO242">
        <v>0</v>
      </c>
      <c r="DP242">
        <v>0.01</v>
      </c>
      <c r="DQ242">
        <v>0.01</v>
      </c>
      <c r="DR242">
        <v>0</v>
      </c>
      <c r="DS242">
        <v>0.01</v>
      </c>
      <c r="DT242">
        <v>0</v>
      </c>
      <c r="DU242">
        <v>0.01</v>
      </c>
      <c r="DV242">
        <v>0</v>
      </c>
      <c r="DW242">
        <v>0.85</v>
      </c>
      <c r="DX242">
        <v>0.87</v>
      </c>
      <c r="DY242">
        <v>0.85</v>
      </c>
      <c r="DZ242">
        <v>0.8</v>
      </c>
      <c r="EA242">
        <v>0.86</v>
      </c>
      <c r="EB242">
        <v>0.78</v>
      </c>
      <c r="EC242">
        <v>0.74</v>
      </c>
      <c r="ED242">
        <v>0.79</v>
      </c>
      <c r="EE242">
        <v>0.77</v>
      </c>
      <c r="EF242">
        <v>0.3</v>
      </c>
      <c r="EG242">
        <v>0.04</v>
      </c>
      <c r="EH242">
        <v>0.03</v>
      </c>
      <c r="EI242">
        <v>0.01</v>
      </c>
      <c r="EJ242">
        <v>0</v>
      </c>
      <c r="EK242">
        <v>0.02</v>
      </c>
      <c r="EL242">
        <v>0.32</v>
      </c>
      <c r="EM242">
        <v>0.05</v>
      </c>
      <c r="EN242">
        <v>0.04</v>
      </c>
      <c r="EO242">
        <v>0.52</v>
      </c>
      <c r="EP242">
        <v>0.06</v>
      </c>
      <c r="EQ242">
        <v>5.1999999999999998E-2</v>
      </c>
      <c r="ER242">
        <v>0.09</v>
      </c>
      <c r="ES242">
        <v>4.8000000000000001E-2</v>
      </c>
      <c r="ET242">
        <v>0.11</v>
      </c>
      <c r="EU242">
        <v>0.13</v>
      </c>
      <c r="EV242">
        <v>0.09</v>
      </c>
      <c r="EW242">
        <v>0.11</v>
      </c>
      <c r="EX242">
        <v>9.7000000000000003E-2</v>
      </c>
      <c r="EY242">
        <v>0.54</v>
      </c>
      <c r="EZ242">
        <v>0.49</v>
      </c>
      <c r="FA242">
        <v>0.48</v>
      </c>
      <c r="FB242">
        <v>0.42</v>
      </c>
      <c r="FC242">
        <v>0.47</v>
      </c>
      <c r="FD242">
        <v>0.22</v>
      </c>
      <c r="FE242">
        <v>0.5</v>
      </c>
      <c r="FF242">
        <v>0.56999999999999995</v>
      </c>
      <c r="FG242">
        <v>0.08</v>
      </c>
      <c r="FH242">
        <v>0.36</v>
      </c>
      <c r="FI242">
        <v>0.43</v>
      </c>
      <c r="FJ242">
        <v>0.41</v>
      </c>
      <c r="FK242">
        <v>0.51</v>
      </c>
      <c r="FL242">
        <v>0.39</v>
      </c>
      <c r="FM242">
        <v>0.33</v>
      </c>
      <c r="FN242">
        <v>0.36</v>
      </c>
      <c r="FO242">
        <v>0.28000000000000003</v>
      </c>
      <c r="FP242">
        <v>0</v>
      </c>
      <c r="FQ242">
        <v>0.01</v>
      </c>
      <c r="FR242">
        <v>0</v>
      </c>
      <c r="FS242">
        <v>0.01</v>
      </c>
      <c r="FT242">
        <v>0.02</v>
      </c>
      <c r="FU242">
        <v>0.02</v>
      </c>
      <c r="FV242">
        <v>0.01</v>
      </c>
      <c r="FW242">
        <v>0.01</v>
      </c>
      <c r="FX242">
        <v>0.01</v>
      </c>
      <c r="FY242">
        <v>1.96</v>
      </c>
      <c r="FZ242">
        <v>3.23</v>
      </c>
      <c r="GA242">
        <v>3.31</v>
      </c>
      <c r="GB242">
        <v>3.3</v>
      </c>
      <c r="GC242">
        <v>3.47</v>
      </c>
      <c r="GD242">
        <v>3.25</v>
      </c>
      <c r="GE242">
        <v>2.56</v>
      </c>
      <c r="GF242">
        <v>3.18</v>
      </c>
      <c r="GG242">
        <v>3.09</v>
      </c>
      <c r="GH242">
        <v>7.79</v>
      </c>
      <c r="GI242">
        <v>0.01</v>
      </c>
      <c r="GJ242">
        <v>3.0000000000000001E-3</v>
      </c>
      <c r="GK242">
        <v>1.2999999999999999E-2</v>
      </c>
      <c r="GL242">
        <v>0.01</v>
      </c>
      <c r="GM242">
        <v>0.05</v>
      </c>
      <c r="GN242">
        <v>0.08</v>
      </c>
      <c r="GO242">
        <v>0.23</v>
      </c>
      <c r="GP242">
        <v>0.27</v>
      </c>
      <c r="GQ242">
        <v>0.14000000000000001</v>
      </c>
      <c r="GR242">
        <v>0.18</v>
      </c>
      <c r="GS242">
        <v>0.01</v>
      </c>
      <c r="GT242">
        <v>0.55000000000000004</v>
      </c>
      <c r="GU242">
        <v>0.68</v>
      </c>
      <c r="GV242">
        <v>0.37</v>
      </c>
      <c r="GW242">
        <v>0.26</v>
      </c>
      <c r="GX242">
        <v>0.155</v>
      </c>
      <c r="GY242">
        <v>0.33</v>
      </c>
      <c r="GZ242">
        <v>7.6999999999999999E-2</v>
      </c>
      <c r="HA242">
        <v>3.9E-2</v>
      </c>
      <c r="HB242">
        <v>0.14000000000000001</v>
      </c>
      <c r="HC242">
        <v>0.05</v>
      </c>
      <c r="HD242">
        <v>0.06</v>
      </c>
      <c r="HE242">
        <v>0.14000000000000001</v>
      </c>
      <c r="HF242">
        <v>0.05</v>
      </c>
      <c r="HG242">
        <v>7.0000000000000007E-2</v>
      </c>
      <c r="HH242">
        <v>0.03</v>
      </c>
      <c r="HI242">
        <v>0</v>
      </c>
      <c r="HJ242">
        <v>0</v>
      </c>
      <c r="HK242">
        <v>0.04</v>
      </c>
      <c r="HL242">
        <v>0.01</v>
      </c>
      <c r="HM242">
        <v>0.02</v>
      </c>
      <c r="HN242">
        <v>0</v>
      </c>
      <c r="HO242">
        <v>0.23</v>
      </c>
      <c r="HP242">
        <v>0.28000000000000003</v>
      </c>
      <c r="HQ242">
        <v>0.32</v>
      </c>
      <c r="HR242">
        <v>0.25</v>
      </c>
      <c r="HS242">
        <v>0.27</v>
      </c>
      <c r="HT242">
        <v>0.23</v>
      </c>
      <c r="HU242">
        <v>0.72</v>
      </c>
      <c r="HV242">
        <v>0.59</v>
      </c>
      <c r="HW242">
        <v>0.53</v>
      </c>
      <c r="HX242">
        <v>0.65</v>
      </c>
      <c r="HY242">
        <v>0.64</v>
      </c>
      <c r="HZ242">
        <v>0.71</v>
      </c>
      <c r="IA242">
        <v>0.03</v>
      </c>
      <c r="IB242">
        <v>0.11</v>
      </c>
      <c r="IC242">
        <v>0.09</v>
      </c>
      <c r="ID242">
        <v>0.08</v>
      </c>
      <c r="IE242">
        <v>0.06</v>
      </c>
      <c r="IF242">
        <v>3.5000000000000003E-2</v>
      </c>
      <c r="IG242">
        <v>1.6E-2</v>
      </c>
      <c r="IH242">
        <v>0.01</v>
      </c>
      <c r="II242">
        <v>0.02</v>
      </c>
      <c r="IJ242">
        <v>0.01</v>
      </c>
      <c r="IK242">
        <v>1.2999999999999999E-2</v>
      </c>
      <c r="IL242">
        <v>1.2999999999999999E-2</v>
      </c>
      <c r="IM242">
        <v>0.01</v>
      </c>
      <c r="IN242">
        <v>0.01</v>
      </c>
      <c r="IO242">
        <v>0.01</v>
      </c>
      <c r="IP242">
        <v>0.01</v>
      </c>
      <c r="IQ242">
        <v>0</v>
      </c>
      <c r="IR242">
        <v>0.01</v>
      </c>
      <c r="IS242">
        <v>0.02</v>
      </c>
      <c r="IT242">
        <v>0.6</v>
      </c>
      <c r="IU242">
        <v>0.59</v>
      </c>
      <c r="IV242">
        <v>0.04</v>
      </c>
      <c r="IW242">
        <v>0.27</v>
      </c>
      <c r="IX242">
        <v>0.21</v>
      </c>
      <c r="IY242">
        <v>0.26</v>
      </c>
      <c r="IZ242">
        <v>0.25</v>
      </c>
      <c r="JA242">
        <v>0.19</v>
      </c>
      <c r="JB242">
        <v>0.53</v>
      </c>
      <c r="JC242">
        <v>0.28000000000000003</v>
      </c>
      <c r="JD242">
        <v>0.06</v>
      </c>
      <c r="JE242">
        <v>0.11</v>
      </c>
      <c r="JF242">
        <v>0.31</v>
      </c>
      <c r="JG242">
        <v>0.11</v>
      </c>
      <c r="JH242">
        <v>0.49</v>
      </c>
      <c r="JI242">
        <v>7.0000000000000007E-2</v>
      </c>
      <c r="JJ242">
        <v>0.05</v>
      </c>
      <c r="JK242">
        <v>0.47</v>
      </c>
      <c r="JL242">
        <v>0.09</v>
      </c>
      <c r="JM242">
        <v>0</v>
      </c>
      <c r="JN242">
        <v>0</v>
      </c>
      <c r="JO242">
        <v>0.01</v>
      </c>
      <c r="JP242">
        <v>0</v>
      </c>
      <c r="JQ242">
        <v>0</v>
      </c>
      <c r="JR242">
        <v>3.24</v>
      </c>
      <c r="JS242">
        <v>1.61</v>
      </c>
      <c r="JT242">
        <v>1.63</v>
      </c>
      <c r="JU242">
        <v>3.21</v>
      </c>
      <c r="JV242">
        <v>2.02</v>
      </c>
    </row>
    <row r="243" spans="1:282" x14ac:dyDescent="0.25">
      <c r="A243">
        <v>609832</v>
      </c>
      <c r="B243" t="s">
        <v>45</v>
      </c>
      <c r="C243" t="s">
        <v>2454</v>
      </c>
      <c r="D243" t="s">
        <v>4465</v>
      </c>
      <c r="E243" t="s">
        <v>4466</v>
      </c>
      <c r="F243" t="s">
        <v>826</v>
      </c>
      <c r="G243" t="s">
        <v>827</v>
      </c>
      <c r="H243" t="s">
        <v>828</v>
      </c>
      <c r="I243" t="s">
        <v>4467</v>
      </c>
      <c r="J243" t="s">
        <v>4468</v>
      </c>
      <c r="K243" t="s">
        <v>4469</v>
      </c>
      <c r="L243" t="s">
        <v>546</v>
      </c>
      <c r="M243" t="s">
        <v>3399</v>
      </c>
      <c r="N243" t="s">
        <v>3908</v>
      </c>
      <c r="O243" t="s">
        <v>524</v>
      </c>
      <c r="P243">
        <v>667</v>
      </c>
      <c r="Q243" t="s">
        <v>530</v>
      </c>
      <c r="R243" t="s">
        <v>529</v>
      </c>
      <c r="S243" t="s">
        <v>529</v>
      </c>
      <c r="T243">
        <v>44</v>
      </c>
      <c r="U243">
        <v>2570</v>
      </c>
      <c r="V243" t="s">
        <v>651</v>
      </c>
      <c r="W243">
        <v>165</v>
      </c>
      <c r="X243">
        <v>706</v>
      </c>
      <c r="Y243">
        <v>23</v>
      </c>
      <c r="Z243" s="5" t="s">
        <v>3532</v>
      </c>
      <c r="AA243" t="s">
        <v>524</v>
      </c>
      <c r="AB243" t="s">
        <v>564</v>
      </c>
      <c r="AC243" t="s">
        <v>564</v>
      </c>
      <c r="AD243" t="s">
        <v>564</v>
      </c>
      <c r="AE243">
        <v>40.9</v>
      </c>
      <c r="AF243">
        <v>42.3</v>
      </c>
      <c r="AG243">
        <v>41.1</v>
      </c>
      <c r="AH243">
        <v>2.2999999999999998</v>
      </c>
      <c r="AI243" t="s">
        <v>3410</v>
      </c>
      <c r="AJ243">
        <v>107</v>
      </c>
      <c r="AK243">
        <v>52</v>
      </c>
      <c r="AL243">
        <v>1</v>
      </c>
      <c r="AN243">
        <v>51</v>
      </c>
      <c r="AQ243">
        <v>2</v>
      </c>
      <c r="AR243">
        <v>4</v>
      </c>
      <c r="AS243">
        <v>107</v>
      </c>
      <c r="AT243">
        <v>0.02</v>
      </c>
      <c r="AU243">
        <v>0.03</v>
      </c>
      <c r="AV243">
        <v>0.01</v>
      </c>
      <c r="AW243">
        <v>0.02</v>
      </c>
      <c r="AX243">
        <v>0.05</v>
      </c>
      <c r="AY243">
        <v>7.0000000000000007E-2</v>
      </c>
      <c r="AZ243">
        <v>7.0000000000000007E-2</v>
      </c>
      <c r="BA243">
        <v>5.6000000000000001E-2</v>
      </c>
      <c r="BB243">
        <v>0.05</v>
      </c>
      <c r="BC243">
        <v>0.06</v>
      </c>
      <c r="BD243">
        <v>0.15</v>
      </c>
      <c r="BE243">
        <v>0.22</v>
      </c>
      <c r="BF243">
        <v>0.28999999999999998</v>
      </c>
      <c r="BG243">
        <v>0.28999999999999998</v>
      </c>
      <c r="BH243">
        <v>0.36</v>
      </c>
      <c r="BI243">
        <v>0.28000000000000003</v>
      </c>
      <c r="BJ243">
        <v>0.42</v>
      </c>
      <c r="BK243">
        <v>0.34</v>
      </c>
      <c r="BL243">
        <v>0.01</v>
      </c>
      <c r="BM243">
        <v>0.01</v>
      </c>
      <c r="BN243">
        <v>0.01</v>
      </c>
      <c r="BO243">
        <v>0.01</v>
      </c>
      <c r="BP243">
        <v>0.02</v>
      </c>
      <c r="BQ243">
        <v>0.04</v>
      </c>
      <c r="BR243">
        <v>0.61</v>
      </c>
      <c r="BS243">
        <v>0.62</v>
      </c>
      <c r="BT243">
        <v>0.56999999999999995</v>
      </c>
      <c r="BU243">
        <v>0.64</v>
      </c>
      <c r="BV243">
        <v>0.36</v>
      </c>
      <c r="BW243">
        <v>0.34</v>
      </c>
      <c r="BX243">
        <v>3.5</v>
      </c>
      <c r="BY243">
        <v>3.51</v>
      </c>
      <c r="BZ243">
        <v>3.51</v>
      </c>
      <c r="CA243">
        <v>3.55</v>
      </c>
      <c r="CB243">
        <v>3.12</v>
      </c>
      <c r="CC243">
        <v>2.98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0.02</v>
      </c>
      <c r="CK243">
        <v>7.0000000000000007E-2</v>
      </c>
      <c r="CL243">
        <v>0.05</v>
      </c>
      <c r="CM243">
        <v>0.03</v>
      </c>
      <c r="CN243">
        <v>0.01</v>
      </c>
      <c r="CO243">
        <v>0</v>
      </c>
      <c r="CP243">
        <v>0.03</v>
      </c>
      <c r="CQ243">
        <v>0.01</v>
      </c>
      <c r="CR243">
        <v>7.0000000000000007E-2</v>
      </c>
      <c r="CS243">
        <v>0.11</v>
      </c>
      <c r="CT243">
        <v>0.13</v>
      </c>
      <c r="CU243">
        <v>0.09</v>
      </c>
      <c r="CV243">
        <v>3.76</v>
      </c>
      <c r="CW243">
        <v>3.76</v>
      </c>
      <c r="CX243">
        <v>3.75</v>
      </c>
      <c r="CY243">
        <v>3.74</v>
      </c>
      <c r="CZ243">
        <v>3.73</v>
      </c>
      <c r="DA243">
        <v>3.6</v>
      </c>
      <c r="DB243">
        <v>3.38</v>
      </c>
      <c r="DC243">
        <v>3.25</v>
      </c>
      <c r="DD243">
        <v>3.38</v>
      </c>
      <c r="DE243">
        <v>0.18</v>
      </c>
      <c r="DF243">
        <v>0.21</v>
      </c>
      <c r="DG243">
        <v>0.25</v>
      </c>
      <c r="DH243">
        <v>0.21</v>
      </c>
      <c r="DI243">
        <v>0.25</v>
      </c>
      <c r="DJ243">
        <v>0.26</v>
      </c>
      <c r="DK243">
        <v>0.33</v>
      </c>
      <c r="DL243">
        <v>0.28000000000000003</v>
      </c>
      <c r="DM243">
        <v>0.28000000000000003</v>
      </c>
      <c r="DN243">
        <v>0.01</v>
      </c>
      <c r="DO243">
        <v>0.01</v>
      </c>
      <c r="DP243">
        <v>0.01</v>
      </c>
      <c r="DQ243">
        <v>0.01</v>
      </c>
      <c r="DR243">
        <v>0.01</v>
      </c>
      <c r="DS243">
        <v>0.02</v>
      </c>
      <c r="DT243">
        <v>0.02</v>
      </c>
      <c r="DU243">
        <v>0.01</v>
      </c>
      <c r="DV243">
        <v>0.02</v>
      </c>
      <c r="DW243">
        <v>0.79</v>
      </c>
      <c r="DX243">
        <v>0.77</v>
      </c>
      <c r="DY243">
        <v>0.74</v>
      </c>
      <c r="DZ243">
        <v>0.76</v>
      </c>
      <c r="EA243">
        <v>0.73</v>
      </c>
      <c r="EB243">
        <v>0.65</v>
      </c>
      <c r="EC243">
        <v>0.52</v>
      </c>
      <c r="ED243">
        <v>0.51</v>
      </c>
      <c r="EE243">
        <v>0.56000000000000005</v>
      </c>
      <c r="EF243">
        <v>0.37</v>
      </c>
      <c r="EG243">
        <v>0.02</v>
      </c>
      <c r="EH243">
        <v>0.01</v>
      </c>
      <c r="EI243">
        <v>0.03</v>
      </c>
      <c r="EJ243">
        <v>0.01</v>
      </c>
      <c r="EK243">
        <v>0.01</v>
      </c>
      <c r="EL243">
        <v>0.08</v>
      </c>
      <c r="EM243">
        <v>0.03</v>
      </c>
      <c r="EN243">
        <v>0.01</v>
      </c>
      <c r="EO243">
        <v>0.39</v>
      </c>
      <c r="EP243">
        <v>0.08</v>
      </c>
      <c r="EQ243">
        <v>2.8000000000000001E-2</v>
      </c>
      <c r="ER243">
        <v>7.0000000000000007E-2</v>
      </c>
      <c r="ES243">
        <v>5.6000000000000001E-2</v>
      </c>
      <c r="ET243">
        <v>0.08</v>
      </c>
      <c r="EU243">
        <v>0.16</v>
      </c>
      <c r="EV243">
        <v>7.0000000000000007E-2</v>
      </c>
      <c r="EW243">
        <v>0.08</v>
      </c>
      <c r="EX243">
        <v>0.10299999999999999</v>
      </c>
      <c r="EY243">
        <v>0.33</v>
      </c>
      <c r="EZ243">
        <v>0.3</v>
      </c>
      <c r="FA243">
        <v>0.34</v>
      </c>
      <c r="FB243">
        <v>0.26</v>
      </c>
      <c r="FC243">
        <v>0.36</v>
      </c>
      <c r="FD243">
        <v>0.31</v>
      </c>
      <c r="FE243">
        <v>0.34</v>
      </c>
      <c r="FF243">
        <v>0.39</v>
      </c>
      <c r="FG243">
        <v>0.06</v>
      </c>
      <c r="FH243">
        <v>0.52</v>
      </c>
      <c r="FI243">
        <v>0.61</v>
      </c>
      <c r="FJ243">
        <v>0.5</v>
      </c>
      <c r="FK243">
        <v>0.63</v>
      </c>
      <c r="FL243">
        <v>0.5</v>
      </c>
      <c r="FM243">
        <v>0.34</v>
      </c>
      <c r="FN243">
        <v>0.5</v>
      </c>
      <c r="FO243">
        <v>0.47</v>
      </c>
      <c r="FP243">
        <v>7.0000000000000007E-2</v>
      </c>
      <c r="FQ243">
        <v>0.05</v>
      </c>
      <c r="FR243">
        <v>0.06</v>
      </c>
      <c r="FS243">
        <v>0.06</v>
      </c>
      <c r="FT243">
        <v>0.05</v>
      </c>
      <c r="FU243">
        <v>0.04</v>
      </c>
      <c r="FV243">
        <v>0.11</v>
      </c>
      <c r="FW243">
        <v>0.06</v>
      </c>
      <c r="FX243">
        <v>0.05</v>
      </c>
      <c r="FY243">
        <v>1.83</v>
      </c>
      <c r="FZ243">
        <v>3.42</v>
      </c>
      <c r="GA243">
        <v>3.59</v>
      </c>
      <c r="GB243">
        <v>3.4</v>
      </c>
      <c r="GC243">
        <v>3.58</v>
      </c>
      <c r="GD243">
        <v>3.42</v>
      </c>
      <c r="GE243">
        <v>3.01</v>
      </c>
      <c r="GF243">
        <v>3.4</v>
      </c>
      <c r="GG243">
        <v>3.38</v>
      </c>
      <c r="GH243">
        <v>8.3000000000000007</v>
      </c>
      <c r="GI243">
        <v>0.02</v>
      </c>
      <c r="GJ243">
        <v>1.9E-2</v>
      </c>
      <c r="GK243">
        <v>8.9999999999999993E-3</v>
      </c>
      <c r="GL243">
        <v>0.02</v>
      </c>
      <c r="GM243">
        <v>0.02</v>
      </c>
      <c r="GN243">
        <v>0.03</v>
      </c>
      <c r="GO243">
        <v>0.11</v>
      </c>
      <c r="GP243">
        <v>0.18</v>
      </c>
      <c r="GQ243">
        <v>0.2</v>
      </c>
      <c r="GR243">
        <v>0.34</v>
      </c>
      <c r="GS243">
        <v>7.0000000000000007E-2</v>
      </c>
      <c r="GT243">
        <v>0.4</v>
      </c>
      <c r="GU243">
        <v>0.59</v>
      </c>
      <c r="GV243">
        <v>0.19</v>
      </c>
      <c r="GW243">
        <v>0.2</v>
      </c>
      <c r="GX243">
        <v>0.10299999999999999</v>
      </c>
      <c r="GY243">
        <v>0.22</v>
      </c>
      <c r="GZ243">
        <v>0.159</v>
      </c>
      <c r="HA243">
        <v>7.4999999999999997E-2</v>
      </c>
      <c r="HB243">
        <v>0.25</v>
      </c>
      <c r="HC243">
        <v>0.11</v>
      </c>
      <c r="HD243">
        <v>0.06</v>
      </c>
      <c r="HE243">
        <v>0.24</v>
      </c>
      <c r="HF243">
        <v>0.13</v>
      </c>
      <c r="HG243">
        <v>0.18</v>
      </c>
      <c r="HH243">
        <v>0.09</v>
      </c>
      <c r="HI243">
        <v>0.02</v>
      </c>
      <c r="HJ243">
        <v>0.03</v>
      </c>
      <c r="HK243">
        <v>0.03</v>
      </c>
      <c r="HL243">
        <v>0.05</v>
      </c>
      <c r="HM243">
        <v>0.15</v>
      </c>
      <c r="HN243">
        <v>0</v>
      </c>
      <c r="HO243">
        <v>0.45</v>
      </c>
      <c r="HP243">
        <v>0.3</v>
      </c>
      <c r="HQ243">
        <v>0.35</v>
      </c>
      <c r="HR243">
        <v>0.42</v>
      </c>
      <c r="HS243">
        <v>0.4</v>
      </c>
      <c r="HT243">
        <v>0.35</v>
      </c>
      <c r="HU243">
        <v>0.46</v>
      </c>
      <c r="HV243">
        <v>0.36</v>
      </c>
      <c r="HW243">
        <v>0.36</v>
      </c>
      <c r="HX243">
        <v>0.36</v>
      </c>
      <c r="HY243">
        <v>0.21</v>
      </c>
      <c r="HZ243">
        <v>0.53</v>
      </c>
      <c r="IA243">
        <v>0.01</v>
      </c>
      <c r="IB243">
        <v>0.21</v>
      </c>
      <c r="IC243">
        <v>0.18</v>
      </c>
      <c r="ID243">
        <v>0.06</v>
      </c>
      <c r="IE243">
        <v>0.15</v>
      </c>
      <c r="IF243">
        <v>3.6999999999999998E-2</v>
      </c>
      <c r="IG243">
        <v>8.9999999999999993E-3</v>
      </c>
      <c r="IH243">
        <v>0.02</v>
      </c>
      <c r="II243">
        <v>0.01</v>
      </c>
      <c r="IJ243">
        <v>0.01</v>
      </c>
      <c r="IK243">
        <v>8.9999999999999993E-3</v>
      </c>
      <c r="IL243">
        <v>8.9999999999999993E-3</v>
      </c>
      <c r="IM243">
        <v>0.06</v>
      </c>
      <c r="IN243">
        <v>0.08</v>
      </c>
      <c r="IO243">
        <v>0.08</v>
      </c>
      <c r="IP243">
        <v>0.11</v>
      </c>
      <c r="IQ243">
        <v>0.08</v>
      </c>
      <c r="IR243">
        <v>7.0000000000000007E-2</v>
      </c>
      <c r="IS243">
        <v>0.03</v>
      </c>
      <c r="IT243">
        <v>0.55000000000000004</v>
      </c>
      <c r="IU243">
        <v>0.26</v>
      </c>
      <c r="IV243">
        <v>0.02</v>
      </c>
      <c r="IW243">
        <v>0.4</v>
      </c>
      <c r="IX243">
        <v>0.32</v>
      </c>
      <c r="IY243">
        <v>0.28999999999999998</v>
      </c>
      <c r="IZ243">
        <v>0.43</v>
      </c>
      <c r="JA243">
        <v>0.23</v>
      </c>
      <c r="JB243">
        <v>0.37</v>
      </c>
      <c r="JC243">
        <v>0.43</v>
      </c>
      <c r="JD243">
        <v>0.04</v>
      </c>
      <c r="JE243">
        <v>0.15</v>
      </c>
      <c r="JF243">
        <v>0.28000000000000003</v>
      </c>
      <c r="JG243">
        <v>0.11</v>
      </c>
      <c r="JH243">
        <v>0.18</v>
      </c>
      <c r="JI243">
        <v>0.08</v>
      </c>
      <c r="JJ243">
        <v>0.1</v>
      </c>
      <c r="JK243">
        <v>0.39</v>
      </c>
      <c r="JL243">
        <v>0.06</v>
      </c>
      <c r="JM243">
        <v>0.05</v>
      </c>
      <c r="JN243">
        <v>0.04</v>
      </c>
      <c r="JO243">
        <v>0.06</v>
      </c>
      <c r="JP243">
        <v>7.0000000000000007E-2</v>
      </c>
      <c r="JQ243">
        <v>0.06</v>
      </c>
      <c r="JR243">
        <v>2.79</v>
      </c>
      <c r="JS243">
        <v>1.64</v>
      </c>
      <c r="JT243">
        <v>2.1</v>
      </c>
      <c r="JU243">
        <v>3.13</v>
      </c>
      <c r="JV243">
        <v>1.81</v>
      </c>
    </row>
    <row r="244" spans="1:282" x14ac:dyDescent="0.25">
      <c r="A244">
        <v>609833</v>
      </c>
      <c r="B244" t="s">
        <v>46</v>
      </c>
      <c r="C244" t="s">
        <v>2455</v>
      </c>
      <c r="D244" t="s">
        <v>4470</v>
      </c>
      <c r="E244" t="s">
        <v>4471</v>
      </c>
      <c r="F244" t="s">
        <v>829</v>
      </c>
      <c r="G244" t="s">
        <v>830</v>
      </c>
      <c r="H244" t="s">
        <v>831</v>
      </c>
      <c r="I244" t="s">
        <v>4472</v>
      </c>
      <c r="J244" t="s">
        <v>10</v>
      </c>
      <c r="K244" t="s">
        <v>10</v>
      </c>
      <c r="L244" t="s">
        <v>546</v>
      </c>
      <c r="M244" t="s">
        <v>3399</v>
      </c>
      <c r="N244" t="s">
        <v>3908</v>
      </c>
      <c r="O244" t="s">
        <v>524</v>
      </c>
      <c r="P244">
        <v>346</v>
      </c>
      <c r="Q244" t="s">
        <v>537</v>
      </c>
      <c r="R244" t="s">
        <v>557</v>
      </c>
      <c r="S244" t="s">
        <v>557</v>
      </c>
      <c r="T244">
        <v>47</v>
      </c>
      <c r="U244">
        <v>2580</v>
      </c>
      <c r="V244" t="s">
        <v>655</v>
      </c>
      <c r="W244">
        <v>194</v>
      </c>
      <c r="X244">
        <v>342</v>
      </c>
      <c r="Y244">
        <v>57</v>
      </c>
      <c r="Z244" s="5" t="s">
        <v>1020</v>
      </c>
      <c r="AA244" t="s">
        <v>524</v>
      </c>
      <c r="AB244" t="s">
        <v>555</v>
      </c>
      <c r="AC244" t="s">
        <v>576</v>
      </c>
      <c r="AD244" t="s">
        <v>555</v>
      </c>
      <c r="AE244">
        <v>25.4</v>
      </c>
      <c r="AF244">
        <v>16.100000000000001</v>
      </c>
      <c r="AG244">
        <v>37</v>
      </c>
      <c r="AH244">
        <v>5.7</v>
      </c>
      <c r="AI244" t="s">
        <v>3410</v>
      </c>
      <c r="AJ244">
        <v>125</v>
      </c>
      <c r="AK244">
        <v>1</v>
      </c>
      <c r="AL244">
        <v>120</v>
      </c>
      <c r="AN244">
        <v>3</v>
      </c>
      <c r="AQ244">
        <v>4</v>
      </c>
      <c r="AR244">
        <v>1</v>
      </c>
      <c r="AS244">
        <v>125</v>
      </c>
      <c r="AT244">
        <v>0.03</v>
      </c>
      <c r="AU244">
        <v>0.04</v>
      </c>
      <c r="AV244">
        <v>0.02</v>
      </c>
      <c r="AW244">
        <v>0.04</v>
      </c>
      <c r="AX244">
        <v>0.06</v>
      </c>
      <c r="AY244">
        <v>0.11</v>
      </c>
      <c r="AZ244">
        <v>0.13</v>
      </c>
      <c r="BA244">
        <v>0.08</v>
      </c>
      <c r="BB244">
        <v>0.06</v>
      </c>
      <c r="BC244">
        <v>0.06</v>
      </c>
      <c r="BD244">
        <v>0.14000000000000001</v>
      </c>
      <c r="BE244">
        <v>0.17</v>
      </c>
      <c r="BF244">
        <v>0.38</v>
      </c>
      <c r="BG244">
        <v>0.37</v>
      </c>
      <c r="BH244">
        <v>0.39</v>
      </c>
      <c r="BI244">
        <v>0.4</v>
      </c>
      <c r="BJ244">
        <v>0.42</v>
      </c>
      <c r="BK244">
        <v>0.39</v>
      </c>
      <c r="BL244">
        <v>0.02</v>
      </c>
      <c r="BM244">
        <v>0.01</v>
      </c>
      <c r="BN244">
        <v>0.02</v>
      </c>
      <c r="BO244">
        <v>0.02</v>
      </c>
      <c r="BP244">
        <v>0.02</v>
      </c>
      <c r="BQ244">
        <v>0.01</v>
      </c>
      <c r="BR244">
        <v>0.45</v>
      </c>
      <c r="BS244">
        <v>0.5</v>
      </c>
      <c r="BT244">
        <v>0.51</v>
      </c>
      <c r="BU244">
        <v>0.49</v>
      </c>
      <c r="BV244">
        <v>0.35</v>
      </c>
      <c r="BW244">
        <v>0.32</v>
      </c>
      <c r="BX244">
        <v>3.26</v>
      </c>
      <c r="BY244">
        <v>3.35</v>
      </c>
      <c r="BZ244">
        <v>3.41</v>
      </c>
      <c r="CA244">
        <v>3.36</v>
      </c>
      <c r="CB244">
        <v>3.08</v>
      </c>
      <c r="CC244">
        <v>2.93</v>
      </c>
      <c r="CD244">
        <v>0</v>
      </c>
      <c r="CE244">
        <v>8.0000000000000002E-3</v>
      </c>
      <c r="CF244">
        <v>8.0000000000000002E-3</v>
      </c>
      <c r="CG244">
        <v>0</v>
      </c>
      <c r="CH244">
        <v>0</v>
      </c>
      <c r="CI244">
        <v>0.02</v>
      </c>
      <c r="CJ244">
        <v>0.06</v>
      </c>
      <c r="CK244">
        <v>0.1</v>
      </c>
      <c r="CL244">
        <v>0.08</v>
      </c>
      <c r="CM244">
        <v>0.04</v>
      </c>
      <c r="CN244">
        <v>7.0000000000000007E-2</v>
      </c>
      <c r="CO244">
        <v>0.06</v>
      </c>
      <c r="CP244">
        <v>0.08</v>
      </c>
      <c r="CQ244">
        <v>0.06</v>
      </c>
      <c r="CR244">
        <v>0.13</v>
      </c>
      <c r="CS244">
        <v>0.18</v>
      </c>
      <c r="CT244">
        <v>7.0000000000000007E-2</v>
      </c>
      <c r="CU244">
        <v>0.14000000000000001</v>
      </c>
      <c r="CV244">
        <v>3.67</v>
      </c>
      <c r="CW244">
        <v>3.54</v>
      </c>
      <c r="CX244">
        <v>3.52</v>
      </c>
      <c r="CY244">
        <v>3.54</v>
      </c>
      <c r="CZ244">
        <v>3.57</v>
      </c>
      <c r="DA244">
        <v>3.29</v>
      </c>
      <c r="DB244">
        <v>3.15</v>
      </c>
      <c r="DC244">
        <v>3.26</v>
      </c>
      <c r="DD244">
        <v>3.18</v>
      </c>
      <c r="DE244">
        <v>0.25</v>
      </c>
      <c r="DF244">
        <v>0.28999999999999998</v>
      </c>
      <c r="DG244">
        <v>0.34</v>
      </c>
      <c r="DH244">
        <v>0.3</v>
      </c>
      <c r="DI244">
        <v>0.32</v>
      </c>
      <c r="DJ244">
        <v>0.38</v>
      </c>
      <c r="DK244">
        <v>0.33</v>
      </c>
      <c r="DL244">
        <v>0.28999999999999998</v>
      </c>
      <c r="DM244">
        <v>0.3</v>
      </c>
      <c r="DN244">
        <v>0.01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0.01</v>
      </c>
      <c r="DW244">
        <v>0.7</v>
      </c>
      <c r="DX244">
        <v>0.63</v>
      </c>
      <c r="DY244">
        <v>0.59</v>
      </c>
      <c r="DZ244">
        <v>0.62</v>
      </c>
      <c r="EA244">
        <v>0.62</v>
      </c>
      <c r="EB244">
        <v>0.46</v>
      </c>
      <c r="EC244">
        <v>0.44</v>
      </c>
      <c r="ED244">
        <v>0.54</v>
      </c>
      <c r="EE244">
        <v>0.47</v>
      </c>
      <c r="EF244">
        <v>0.27</v>
      </c>
      <c r="EG244">
        <v>0.01</v>
      </c>
      <c r="EH244">
        <v>0.01</v>
      </c>
      <c r="EI244">
        <v>0.04</v>
      </c>
      <c r="EJ244">
        <v>0.05</v>
      </c>
      <c r="EK244">
        <v>0.06</v>
      </c>
      <c r="EL244">
        <v>0.11</v>
      </c>
      <c r="EM244">
        <v>0.02</v>
      </c>
      <c r="EN244">
        <v>0.09</v>
      </c>
      <c r="EO244">
        <v>0.42</v>
      </c>
      <c r="EP244">
        <v>0.12</v>
      </c>
      <c r="EQ244">
        <v>0.104</v>
      </c>
      <c r="ER244">
        <v>0.1</v>
      </c>
      <c r="ES244">
        <v>0.08</v>
      </c>
      <c r="ET244">
        <v>0.14000000000000001</v>
      </c>
      <c r="EU244">
        <v>0.22</v>
      </c>
      <c r="EV244">
        <v>0.15</v>
      </c>
      <c r="EW244">
        <v>0.16</v>
      </c>
      <c r="EX244">
        <v>0.104</v>
      </c>
      <c r="EY244">
        <v>0.48</v>
      </c>
      <c r="EZ244">
        <v>0.56000000000000005</v>
      </c>
      <c r="FA244">
        <v>0.42</v>
      </c>
      <c r="FB244">
        <v>0.4</v>
      </c>
      <c r="FC244">
        <v>0.39</v>
      </c>
      <c r="FD244">
        <v>0.32</v>
      </c>
      <c r="FE244">
        <v>0.46</v>
      </c>
      <c r="FF244">
        <v>0.42</v>
      </c>
      <c r="FG244">
        <v>0.19</v>
      </c>
      <c r="FH244">
        <v>0.38</v>
      </c>
      <c r="FI244">
        <v>0.3</v>
      </c>
      <c r="FJ244">
        <v>0.41</v>
      </c>
      <c r="FK244">
        <v>0.44</v>
      </c>
      <c r="FL244">
        <v>0.37</v>
      </c>
      <c r="FM244">
        <v>0.3</v>
      </c>
      <c r="FN244">
        <v>0.34</v>
      </c>
      <c r="FO244">
        <v>0.3</v>
      </c>
      <c r="FP244">
        <v>0.02</v>
      </c>
      <c r="FQ244">
        <v>0.02</v>
      </c>
      <c r="FR244">
        <v>0.03</v>
      </c>
      <c r="FS244">
        <v>0.03</v>
      </c>
      <c r="FT244">
        <v>0.03</v>
      </c>
      <c r="FU244">
        <v>0.04</v>
      </c>
      <c r="FV244">
        <v>0.04</v>
      </c>
      <c r="FW244">
        <v>0.02</v>
      </c>
      <c r="FX244">
        <v>0.03</v>
      </c>
      <c r="FY244">
        <v>2.2200000000000002</v>
      </c>
      <c r="FZ244">
        <v>3.24</v>
      </c>
      <c r="GA244">
        <v>3.18</v>
      </c>
      <c r="GB244">
        <v>3.23</v>
      </c>
      <c r="GC244">
        <v>3.27</v>
      </c>
      <c r="GD244">
        <v>3.12</v>
      </c>
      <c r="GE244">
        <v>2.85</v>
      </c>
      <c r="GF244">
        <v>3.15</v>
      </c>
      <c r="GG244">
        <v>2.96</v>
      </c>
      <c r="GH244">
        <v>6.86</v>
      </c>
      <c r="GI244">
        <v>0.05</v>
      </c>
      <c r="GJ244">
        <v>1.6E-2</v>
      </c>
      <c r="GK244">
        <v>0.04</v>
      </c>
      <c r="GL244">
        <v>0.06</v>
      </c>
      <c r="GM244">
        <v>0.12</v>
      </c>
      <c r="GN244">
        <v>0.1</v>
      </c>
      <c r="GO244">
        <v>0.14000000000000001</v>
      </c>
      <c r="GP244">
        <v>0.2</v>
      </c>
      <c r="GQ244">
        <v>0.05</v>
      </c>
      <c r="GR244">
        <v>0.2</v>
      </c>
      <c r="GS244">
        <v>0.03</v>
      </c>
      <c r="GT244">
        <v>0.62</v>
      </c>
      <c r="GU244">
        <v>0.59</v>
      </c>
      <c r="GV244">
        <v>0.3</v>
      </c>
      <c r="GW244">
        <v>0.1</v>
      </c>
      <c r="GX244">
        <v>0.13600000000000001</v>
      </c>
      <c r="GY244">
        <v>0.19</v>
      </c>
      <c r="GZ244">
        <v>9.6000000000000002E-2</v>
      </c>
      <c r="HA244">
        <v>6.4000000000000001E-2</v>
      </c>
      <c r="HB244">
        <v>0.22</v>
      </c>
      <c r="HC244">
        <v>0.06</v>
      </c>
      <c r="HD244">
        <v>7.0000000000000007E-2</v>
      </c>
      <c r="HE244">
        <v>0.22</v>
      </c>
      <c r="HF244">
        <v>0.11</v>
      </c>
      <c r="HG244">
        <v>0.14000000000000001</v>
      </c>
      <c r="HH244">
        <v>0.06</v>
      </c>
      <c r="HI244">
        <v>0.06</v>
      </c>
      <c r="HJ244">
        <v>0.02</v>
      </c>
      <c r="HK244">
        <v>0.06</v>
      </c>
      <c r="HL244">
        <v>7.0000000000000007E-2</v>
      </c>
      <c r="HM244">
        <v>0.09</v>
      </c>
      <c r="HN244">
        <v>0.02</v>
      </c>
      <c r="HO244">
        <v>0.33</v>
      </c>
      <c r="HP244">
        <v>0.34</v>
      </c>
      <c r="HQ244">
        <v>0.28999999999999998</v>
      </c>
      <c r="HR244">
        <v>0.47</v>
      </c>
      <c r="HS244">
        <v>0.5</v>
      </c>
      <c r="HT244">
        <v>0.34</v>
      </c>
      <c r="HU244">
        <v>0.5</v>
      </c>
      <c r="HV244">
        <v>0.33</v>
      </c>
      <c r="HW244">
        <v>0.34</v>
      </c>
      <c r="HX244">
        <v>0.28999999999999998</v>
      </c>
      <c r="HY244">
        <v>0.28000000000000003</v>
      </c>
      <c r="HZ244">
        <v>0.54</v>
      </c>
      <c r="IA244">
        <v>0.08</v>
      </c>
      <c r="IB244">
        <v>0.25</v>
      </c>
      <c r="IC244">
        <v>0.26</v>
      </c>
      <c r="ID244">
        <v>0.1</v>
      </c>
      <c r="IE244">
        <v>7.0000000000000007E-2</v>
      </c>
      <c r="IF244">
        <v>4.8000000000000001E-2</v>
      </c>
      <c r="IG244">
        <v>0</v>
      </c>
      <c r="IH244">
        <v>0.02</v>
      </c>
      <c r="II244">
        <v>0.02</v>
      </c>
      <c r="IJ244">
        <v>0.02</v>
      </c>
      <c r="IK244">
        <v>0</v>
      </c>
      <c r="IL244">
        <v>0</v>
      </c>
      <c r="IM244">
        <v>0.03</v>
      </c>
      <c r="IN244">
        <v>0.04</v>
      </c>
      <c r="IO244">
        <v>0.04</v>
      </c>
      <c r="IP244">
        <v>0.05</v>
      </c>
      <c r="IQ244">
        <v>0.06</v>
      </c>
      <c r="IR244">
        <v>0.04</v>
      </c>
      <c r="IS244">
        <v>0.02</v>
      </c>
      <c r="IT244">
        <v>0.53</v>
      </c>
      <c r="IU244">
        <v>0.27</v>
      </c>
      <c r="IV244">
        <v>0.02</v>
      </c>
      <c r="IW244">
        <v>0.26</v>
      </c>
      <c r="IX244">
        <v>0.25</v>
      </c>
      <c r="IY244">
        <v>0.22</v>
      </c>
      <c r="IZ244">
        <v>0.4</v>
      </c>
      <c r="JA244">
        <v>0.2</v>
      </c>
      <c r="JB244">
        <v>0.33</v>
      </c>
      <c r="JC244">
        <v>0.39</v>
      </c>
      <c r="JD244">
        <v>0.12</v>
      </c>
      <c r="JE244">
        <v>0.18</v>
      </c>
      <c r="JF244">
        <v>0.3</v>
      </c>
      <c r="JG244">
        <v>0.25</v>
      </c>
      <c r="JH244">
        <v>0.31</v>
      </c>
      <c r="JI244">
        <v>0.09</v>
      </c>
      <c r="JJ244">
        <v>0.11</v>
      </c>
      <c r="JK244">
        <v>0.45</v>
      </c>
      <c r="JL244">
        <v>0.13</v>
      </c>
      <c r="JM244">
        <v>0.03</v>
      </c>
      <c r="JN244">
        <v>0.04</v>
      </c>
      <c r="JO244">
        <v>0.03</v>
      </c>
      <c r="JP244">
        <v>0.03</v>
      </c>
      <c r="JQ244">
        <v>0.03</v>
      </c>
      <c r="JR244">
        <v>3.03</v>
      </c>
      <c r="JS244">
        <v>1.76</v>
      </c>
      <c r="JT244">
        <v>2.14</v>
      </c>
      <c r="JU244">
        <v>3.22</v>
      </c>
      <c r="JV244">
        <v>2.25</v>
      </c>
    </row>
    <row r="245" spans="1:282" x14ac:dyDescent="0.25">
      <c r="A245">
        <v>609834</v>
      </c>
      <c r="B245" t="s">
        <v>185</v>
      </c>
      <c r="C245" t="s">
        <v>832</v>
      </c>
      <c r="D245" t="s">
        <v>4473</v>
      </c>
      <c r="E245" t="s">
        <v>4474</v>
      </c>
      <c r="F245" t="s">
        <v>833</v>
      </c>
      <c r="G245" t="s">
        <v>834</v>
      </c>
      <c r="H245" t="s">
        <v>4475</v>
      </c>
      <c r="I245" t="s">
        <v>4476</v>
      </c>
      <c r="J245" t="s">
        <v>4477</v>
      </c>
      <c r="K245" t="s">
        <v>4478</v>
      </c>
      <c r="L245" t="s">
        <v>546</v>
      </c>
      <c r="M245" t="s">
        <v>3399</v>
      </c>
      <c r="N245" t="s">
        <v>3908</v>
      </c>
      <c r="O245" t="s">
        <v>524</v>
      </c>
      <c r="P245">
        <v>865</v>
      </c>
      <c r="Q245" t="s">
        <v>539</v>
      </c>
      <c r="R245" t="s">
        <v>3621</v>
      </c>
      <c r="S245" t="s">
        <v>6523</v>
      </c>
      <c r="T245">
        <v>37</v>
      </c>
      <c r="U245">
        <v>2590</v>
      </c>
      <c r="V245" t="s">
        <v>655</v>
      </c>
      <c r="W245">
        <v>541</v>
      </c>
      <c r="X245">
        <v>887</v>
      </c>
      <c r="Y245">
        <v>61</v>
      </c>
      <c r="Z245" s="5" t="s">
        <v>587</v>
      </c>
      <c r="AA245" t="s">
        <v>524</v>
      </c>
      <c r="AB245" t="s">
        <v>555</v>
      </c>
      <c r="AC245" t="s">
        <v>555</v>
      </c>
      <c r="AD245" t="s">
        <v>564</v>
      </c>
      <c r="AE245">
        <v>28.6</v>
      </c>
      <c r="AF245">
        <v>39.6</v>
      </c>
      <c r="AG245">
        <v>54.7</v>
      </c>
      <c r="AH245">
        <v>6.1</v>
      </c>
      <c r="AI245" t="s">
        <v>3410</v>
      </c>
      <c r="AJ245">
        <v>300</v>
      </c>
      <c r="AK245">
        <v>6</v>
      </c>
      <c r="AN245">
        <v>289</v>
      </c>
      <c r="AO245">
        <v>2</v>
      </c>
      <c r="AQ245">
        <v>1</v>
      </c>
      <c r="AR245">
        <v>4</v>
      </c>
      <c r="AS245">
        <v>300</v>
      </c>
      <c r="AT245">
        <v>0.05</v>
      </c>
      <c r="AU245">
        <v>0.02</v>
      </c>
      <c r="AV245">
        <v>0.03</v>
      </c>
      <c r="AW245">
        <v>0.01</v>
      </c>
      <c r="AX245">
        <v>0.01</v>
      </c>
      <c r="AY245">
        <v>0.08</v>
      </c>
      <c r="AZ245">
        <v>0.13</v>
      </c>
      <c r="BA245">
        <v>0.08</v>
      </c>
      <c r="BB245">
        <v>0.05</v>
      </c>
      <c r="BC245">
        <v>0.05</v>
      </c>
      <c r="BD245">
        <v>0.14000000000000001</v>
      </c>
      <c r="BE245">
        <v>0.17</v>
      </c>
      <c r="BF245">
        <v>0.47</v>
      </c>
      <c r="BG245">
        <v>0.41</v>
      </c>
      <c r="BH245">
        <v>0.51</v>
      </c>
      <c r="BI245">
        <v>0.28000000000000003</v>
      </c>
      <c r="BJ245">
        <v>0.37</v>
      </c>
      <c r="BK245">
        <v>0.37</v>
      </c>
      <c r="BL245">
        <v>0.03</v>
      </c>
      <c r="BM245">
        <v>0.03</v>
      </c>
      <c r="BN245">
        <v>0.08</v>
      </c>
      <c r="BO245">
        <v>0.02</v>
      </c>
      <c r="BP245">
        <v>0.05</v>
      </c>
      <c r="BQ245">
        <v>0.05</v>
      </c>
      <c r="BR245">
        <v>0.31</v>
      </c>
      <c r="BS245">
        <v>0.46</v>
      </c>
      <c r="BT245">
        <v>0.33</v>
      </c>
      <c r="BU245">
        <v>0.64</v>
      </c>
      <c r="BV245">
        <v>0.44</v>
      </c>
      <c r="BW245">
        <v>0.32</v>
      </c>
      <c r="BX245">
        <v>3.08</v>
      </c>
      <c r="BY245">
        <v>3.34</v>
      </c>
      <c r="BZ245">
        <v>3.25</v>
      </c>
      <c r="CA245">
        <v>3.57</v>
      </c>
      <c r="CB245">
        <v>3.29</v>
      </c>
      <c r="CC245">
        <v>2.98</v>
      </c>
      <c r="CD245">
        <v>3.0000000000000001E-3</v>
      </c>
      <c r="CE245">
        <v>1.2999999999999999E-2</v>
      </c>
      <c r="CF245">
        <v>3.0000000000000001E-3</v>
      </c>
      <c r="CG245">
        <v>1.2999999999999999E-2</v>
      </c>
      <c r="CH245">
        <v>7.0000000000000001E-3</v>
      </c>
      <c r="CI245">
        <v>0.01</v>
      </c>
      <c r="CJ245">
        <v>0.02</v>
      </c>
      <c r="CK245">
        <v>0.08</v>
      </c>
      <c r="CL245">
        <v>0.03</v>
      </c>
      <c r="CM245">
        <v>0.02</v>
      </c>
      <c r="CN245">
        <v>0.01</v>
      </c>
      <c r="CO245">
        <v>0.04</v>
      </c>
      <c r="CP245">
        <v>0.05</v>
      </c>
      <c r="CQ245">
        <v>0.02</v>
      </c>
      <c r="CR245">
        <v>0.03</v>
      </c>
      <c r="CS245">
        <v>0.1</v>
      </c>
      <c r="CT245">
        <v>0.13</v>
      </c>
      <c r="CU245">
        <v>0.09</v>
      </c>
      <c r="CV245">
        <v>3.77</v>
      </c>
      <c r="CW245">
        <v>3.69</v>
      </c>
      <c r="CX245">
        <v>3.67</v>
      </c>
      <c r="CY245">
        <v>3.63</v>
      </c>
      <c r="CZ245">
        <v>3.72</v>
      </c>
      <c r="DA245">
        <v>3.63</v>
      </c>
      <c r="DB245">
        <v>3.44</v>
      </c>
      <c r="DC245">
        <v>3.22</v>
      </c>
      <c r="DD245">
        <v>3.4</v>
      </c>
      <c r="DE245">
        <v>0.18</v>
      </c>
      <c r="DF245">
        <v>0.23</v>
      </c>
      <c r="DG245">
        <v>0.24</v>
      </c>
      <c r="DH245">
        <v>0.23</v>
      </c>
      <c r="DI245">
        <v>0.22</v>
      </c>
      <c r="DJ245">
        <v>0.26</v>
      </c>
      <c r="DK245">
        <v>0.28000000000000003</v>
      </c>
      <c r="DL245">
        <v>0.28000000000000003</v>
      </c>
      <c r="DM245">
        <v>0.32</v>
      </c>
      <c r="DN245">
        <v>0.02</v>
      </c>
      <c r="DO245">
        <v>0.02</v>
      </c>
      <c r="DP245">
        <v>0.03</v>
      </c>
      <c r="DQ245">
        <v>0.01</v>
      </c>
      <c r="DR245">
        <v>0.02</v>
      </c>
      <c r="DS245">
        <v>0.03</v>
      </c>
      <c r="DT245">
        <v>0.02</v>
      </c>
      <c r="DU245">
        <v>0.01</v>
      </c>
      <c r="DV245">
        <v>0.01</v>
      </c>
      <c r="DW245">
        <v>0.78</v>
      </c>
      <c r="DX245">
        <v>0.72</v>
      </c>
      <c r="DY245">
        <v>0.69</v>
      </c>
      <c r="DZ245">
        <v>0.7</v>
      </c>
      <c r="EA245">
        <v>0.74</v>
      </c>
      <c r="EB245">
        <v>0.66</v>
      </c>
      <c r="EC245">
        <v>0.57999999999999996</v>
      </c>
      <c r="ED245">
        <v>0.5</v>
      </c>
      <c r="EE245">
        <v>0.55000000000000004</v>
      </c>
      <c r="EF245">
        <v>0.36</v>
      </c>
      <c r="EG245">
        <v>0.02</v>
      </c>
      <c r="EH245">
        <v>0.01</v>
      </c>
      <c r="EI245">
        <v>0.02</v>
      </c>
      <c r="EJ245">
        <v>0.01</v>
      </c>
      <c r="EK245">
        <v>0.03</v>
      </c>
      <c r="EL245">
        <v>0.03</v>
      </c>
      <c r="EM245">
        <v>0.01</v>
      </c>
      <c r="EN245">
        <v>0.02</v>
      </c>
      <c r="EO245">
        <v>0.24</v>
      </c>
      <c r="EP245">
        <v>0.05</v>
      </c>
      <c r="EQ245">
        <v>0.04</v>
      </c>
      <c r="ER245">
        <v>0.04</v>
      </c>
      <c r="ES245">
        <v>2.7E-2</v>
      </c>
      <c r="ET245">
        <v>7.0000000000000007E-2</v>
      </c>
      <c r="EU245">
        <v>0.09</v>
      </c>
      <c r="EV245">
        <v>0.02</v>
      </c>
      <c r="EW245">
        <v>0.04</v>
      </c>
      <c r="EX245">
        <v>0.16700000000000001</v>
      </c>
      <c r="EY245">
        <v>0.36</v>
      </c>
      <c r="EZ245">
        <v>0.31</v>
      </c>
      <c r="FA245">
        <v>0.32</v>
      </c>
      <c r="FB245">
        <v>0.28000000000000003</v>
      </c>
      <c r="FC245">
        <v>0.45</v>
      </c>
      <c r="FD245">
        <v>0.32</v>
      </c>
      <c r="FE245">
        <v>0.39</v>
      </c>
      <c r="FF245">
        <v>0.39</v>
      </c>
      <c r="FG245">
        <v>0.1</v>
      </c>
      <c r="FH245">
        <v>0.51</v>
      </c>
      <c r="FI245">
        <v>0.56000000000000005</v>
      </c>
      <c r="FJ245">
        <v>0.55000000000000004</v>
      </c>
      <c r="FK245">
        <v>0.62</v>
      </c>
      <c r="FL245">
        <v>0.37</v>
      </c>
      <c r="FM245">
        <v>0.47</v>
      </c>
      <c r="FN245">
        <v>0.51</v>
      </c>
      <c r="FO245">
        <v>0.49</v>
      </c>
      <c r="FP245">
        <v>0.13</v>
      </c>
      <c r="FQ245">
        <v>0.06</v>
      </c>
      <c r="FR245">
        <v>0.08</v>
      </c>
      <c r="FS245">
        <v>0.06</v>
      </c>
      <c r="FT245">
        <v>0.06</v>
      </c>
      <c r="FU245">
        <v>0.08</v>
      </c>
      <c r="FV245">
        <v>0.09</v>
      </c>
      <c r="FW245">
        <v>7.0000000000000007E-2</v>
      </c>
      <c r="FX245">
        <v>7.0000000000000007E-2</v>
      </c>
      <c r="FY245">
        <v>2</v>
      </c>
      <c r="FZ245">
        <v>3.45</v>
      </c>
      <c r="GA245">
        <v>3.55</v>
      </c>
      <c r="GB245">
        <v>3.5</v>
      </c>
      <c r="GC245">
        <v>3.61</v>
      </c>
      <c r="GD245">
        <v>3.27</v>
      </c>
      <c r="GE245">
        <v>3.36</v>
      </c>
      <c r="GF245">
        <v>3.5</v>
      </c>
      <c r="GG245">
        <v>3.45</v>
      </c>
      <c r="GH245">
        <v>8.84</v>
      </c>
      <c r="GI245">
        <v>0</v>
      </c>
      <c r="GJ245">
        <v>3.0000000000000001E-3</v>
      </c>
      <c r="GK245">
        <v>1.7000000000000001E-2</v>
      </c>
      <c r="GL245">
        <v>0.01</v>
      </c>
      <c r="GM245">
        <v>0.02</v>
      </c>
      <c r="GN245">
        <v>0.01</v>
      </c>
      <c r="GO245">
        <v>0.06</v>
      </c>
      <c r="GP245">
        <v>0.14000000000000001</v>
      </c>
      <c r="GQ245">
        <v>0.17</v>
      </c>
      <c r="GR245">
        <v>0.45</v>
      </c>
      <c r="GS245">
        <v>0.12</v>
      </c>
      <c r="GT245">
        <v>0.28999999999999998</v>
      </c>
      <c r="GU245">
        <v>0.42</v>
      </c>
      <c r="GV245">
        <v>0.19</v>
      </c>
      <c r="GW245">
        <v>0.22</v>
      </c>
      <c r="GX245">
        <v>0.12</v>
      </c>
      <c r="GY245">
        <v>0.25</v>
      </c>
      <c r="GZ245">
        <v>0.13</v>
      </c>
      <c r="HA245">
        <v>7.0000000000000007E-2</v>
      </c>
      <c r="HB245">
        <v>0.18</v>
      </c>
      <c r="HC245">
        <v>0.11</v>
      </c>
      <c r="HD245">
        <v>7.0000000000000007E-2</v>
      </c>
      <c r="HE245">
        <v>0.15</v>
      </c>
      <c r="HF245">
        <v>0.26</v>
      </c>
      <c r="HG245">
        <v>0.31</v>
      </c>
      <c r="HH245">
        <v>0.23</v>
      </c>
      <c r="HI245">
        <v>0.01</v>
      </c>
      <c r="HJ245">
        <v>0.01</v>
      </c>
      <c r="HK245">
        <v>0</v>
      </c>
      <c r="HL245">
        <v>0.01</v>
      </c>
      <c r="HM245">
        <v>0.06</v>
      </c>
      <c r="HN245">
        <v>0.01</v>
      </c>
      <c r="HO245">
        <v>0.37</v>
      </c>
      <c r="HP245">
        <v>0.32</v>
      </c>
      <c r="HQ245">
        <v>0.34</v>
      </c>
      <c r="HR245">
        <v>0.33</v>
      </c>
      <c r="HS245">
        <v>0.42</v>
      </c>
      <c r="HT245">
        <v>0.35</v>
      </c>
      <c r="HU245">
        <v>0.49</v>
      </c>
      <c r="HV245">
        <v>0.39</v>
      </c>
      <c r="HW245">
        <v>0.44</v>
      </c>
      <c r="HX245">
        <v>0.47</v>
      </c>
      <c r="HY245">
        <v>0.31</v>
      </c>
      <c r="HZ245">
        <v>0.47</v>
      </c>
      <c r="IA245">
        <v>0.06</v>
      </c>
      <c r="IB245">
        <v>0.17</v>
      </c>
      <c r="IC245">
        <v>0.11</v>
      </c>
      <c r="ID245">
        <v>0.09</v>
      </c>
      <c r="IE245">
        <v>0.1</v>
      </c>
      <c r="IF245">
        <v>6.3E-2</v>
      </c>
      <c r="IG245">
        <v>7.0000000000000001E-3</v>
      </c>
      <c r="IH245">
        <v>0.01</v>
      </c>
      <c r="II245">
        <v>0</v>
      </c>
      <c r="IJ245">
        <v>0.01</v>
      </c>
      <c r="IK245">
        <v>7.0000000000000001E-3</v>
      </c>
      <c r="IL245">
        <v>7.0000000000000001E-3</v>
      </c>
      <c r="IM245">
        <v>7.0000000000000007E-2</v>
      </c>
      <c r="IN245">
        <v>0.11</v>
      </c>
      <c r="IO245">
        <v>0.11</v>
      </c>
      <c r="IP245">
        <v>0.1</v>
      </c>
      <c r="IQ245">
        <v>0.1</v>
      </c>
      <c r="IR245">
        <v>0.09</v>
      </c>
      <c r="IS245">
        <v>0.03</v>
      </c>
      <c r="IT245">
        <v>0.57999999999999996</v>
      </c>
      <c r="IU245">
        <v>0.53</v>
      </c>
      <c r="IV245">
        <v>0.04</v>
      </c>
      <c r="IW245">
        <v>0.13</v>
      </c>
      <c r="IX245">
        <v>0.33</v>
      </c>
      <c r="IY245">
        <v>0.17</v>
      </c>
      <c r="IZ245">
        <v>0.2</v>
      </c>
      <c r="JA245">
        <v>0.21</v>
      </c>
      <c r="JB245">
        <v>0.32</v>
      </c>
      <c r="JC245">
        <v>0.38</v>
      </c>
      <c r="JD245">
        <v>7.0000000000000007E-2</v>
      </c>
      <c r="JE245">
        <v>0.09</v>
      </c>
      <c r="JF245">
        <v>0.28999999999999998</v>
      </c>
      <c r="JG245">
        <v>0.23</v>
      </c>
      <c r="JH245">
        <v>0.17</v>
      </c>
      <c r="JI245">
        <v>0.05</v>
      </c>
      <c r="JJ245">
        <v>0.04</v>
      </c>
      <c r="JK245">
        <v>0.37</v>
      </c>
      <c r="JL245">
        <v>0.24</v>
      </c>
      <c r="JM245">
        <v>0.09</v>
      </c>
      <c r="JN245">
        <v>0.13</v>
      </c>
      <c r="JO245">
        <v>0.15</v>
      </c>
      <c r="JP245">
        <v>0.1</v>
      </c>
      <c r="JQ245">
        <v>0.08</v>
      </c>
      <c r="JR245">
        <v>2.74</v>
      </c>
      <c r="JS245">
        <v>1.53</v>
      </c>
      <c r="JT245">
        <v>1.58</v>
      </c>
      <c r="JU245">
        <v>3.1</v>
      </c>
      <c r="JV245">
        <v>2.63</v>
      </c>
    </row>
    <row r="246" spans="1:282" x14ac:dyDescent="0.25">
      <c r="A246">
        <v>609835</v>
      </c>
      <c r="B246" t="s">
        <v>48</v>
      </c>
      <c r="C246" t="s">
        <v>2456</v>
      </c>
      <c r="D246" t="s">
        <v>4479</v>
      </c>
      <c r="E246" t="s">
        <v>4480</v>
      </c>
      <c r="F246" t="s">
        <v>835</v>
      </c>
      <c r="G246" t="s">
        <v>836</v>
      </c>
      <c r="H246" t="s">
        <v>837</v>
      </c>
      <c r="I246" t="s">
        <v>4481</v>
      </c>
      <c r="J246" t="s">
        <v>4482</v>
      </c>
      <c r="K246" t="s">
        <v>4483</v>
      </c>
      <c r="L246" t="s">
        <v>546</v>
      </c>
      <c r="M246" t="s">
        <v>3399</v>
      </c>
      <c r="N246" t="s">
        <v>3908</v>
      </c>
      <c r="O246" t="s">
        <v>524</v>
      </c>
      <c r="P246">
        <v>818</v>
      </c>
      <c r="Q246" t="s">
        <v>539</v>
      </c>
      <c r="R246" t="s">
        <v>538</v>
      </c>
      <c r="S246" t="s">
        <v>538</v>
      </c>
      <c r="T246">
        <v>34</v>
      </c>
      <c r="U246">
        <v>2610</v>
      </c>
      <c r="V246" t="s">
        <v>655</v>
      </c>
      <c r="W246">
        <v>486</v>
      </c>
      <c r="X246">
        <v>817</v>
      </c>
      <c r="Y246">
        <v>59</v>
      </c>
      <c r="Z246" s="5" t="s">
        <v>935</v>
      </c>
      <c r="AA246" t="s">
        <v>524</v>
      </c>
      <c r="AB246" t="s">
        <v>555</v>
      </c>
      <c r="AC246" t="s">
        <v>533</v>
      </c>
      <c r="AD246" t="s">
        <v>564</v>
      </c>
      <c r="AE246">
        <v>36.5</v>
      </c>
      <c r="AF246">
        <v>60.4</v>
      </c>
      <c r="AG246">
        <v>55.8</v>
      </c>
      <c r="AH246">
        <v>5.9</v>
      </c>
      <c r="AI246" t="s">
        <v>3410</v>
      </c>
      <c r="AJ246">
        <v>264</v>
      </c>
      <c r="AK246">
        <v>2</v>
      </c>
      <c r="AL246">
        <v>69</v>
      </c>
      <c r="AN246">
        <v>188</v>
      </c>
      <c r="AO246">
        <v>1</v>
      </c>
      <c r="AP246">
        <v>1</v>
      </c>
      <c r="AQ246">
        <v>2</v>
      </c>
      <c r="AR246">
        <v>6</v>
      </c>
      <c r="AS246">
        <v>264</v>
      </c>
      <c r="AT246">
        <v>0.03</v>
      </c>
      <c r="AU246">
        <v>0.01</v>
      </c>
      <c r="AV246">
        <v>0.04</v>
      </c>
      <c r="AW246">
        <v>0.05</v>
      </c>
      <c r="AX246">
        <v>0.04</v>
      </c>
      <c r="AY246">
        <v>0.08</v>
      </c>
      <c r="AZ246">
        <v>0.11</v>
      </c>
      <c r="BA246">
        <v>4.4999999999999998E-2</v>
      </c>
      <c r="BB246">
        <v>0.11</v>
      </c>
      <c r="BC246">
        <v>0.04</v>
      </c>
      <c r="BD246">
        <v>0.09</v>
      </c>
      <c r="BE246">
        <v>0.18</v>
      </c>
      <c r="BF246">
        <v>0.4</v>
      </c>
      <c r="BG246">
        <v>0.36</v>
      </c>
      <c r="BH246">
        <v>0.36</v>
      </c>
      <c r="BI246">
        <v>0.27</v>
      </c>
      <c r="BJ246">
        <v>0.37</v>
      </c>
      <c r="BK246">
        <v>0.34</v>
      </c>
      <c r="BL246">
        <v>0.02</v>
      </c>
      <c r="BM246">
        <v>0.01</v>
      </c>
      <c r="BN246">
        <v>0.02</v>
      </c>
      <c r="BO246">
        <v>0.01</v>
      </c>
      <c r="BP246">
        <v>0.03</v>
      </c>
      <c r="BQ246">
        <v>0.02</v>
      </c>
      <c r="BR246">
        <v>0.45</v>
      </c>
      <c r="BS246">
        <v>0.57999999999999996</v>
      </c>
      <c r="BT246">
        <v>0.47</v>
      </c>
      <c r="BU246">
        <v>0.64</v>
      </c>
      <c r="BV246">
        <v>0.47</v>
      </c>
      <c r="BW246">
        <v>0.38</v>
      </c>
      <c r="BX246">
        <v>3.28</v>
      </c>
      <c r="BY246">
        <v>3.51</v>
      </c>
      <c r="BZ246">
        <v>3.29</v>
      </c>
      <c r="CA246">
        <v>3.51</v>
      </c>
      <c r="CB246">
        <v>3.31</v>
      </c>
      <c r="CC246">
        <v>3.03</v>
      </c>
      <c r="CD246">
        <v>8.0000000000000002E-3</v>
      </c>
      <c r="CE246">
        <v>0</v>
      </c>
      <c r="CF246">
        <v>0</v>
      </c>
      <c r="CG246">
        <v>4.0000000000000001E-3</v>
      </c>
      <c r="CH246">
        <v>8.0000000000000002E-3</v>
      </c>
      <c r="CI246">
        <v>0</v>
      </c>
      <c r="CJ246">
        <v>0.02</v>
      </c>
      <c r="CK246">
        <v>0.05</v>
      </c>
      <c r="CL246">
        <v>0.03</v>
      </c>
      <c r="CM246">
        <v>0.02</v>
      </c>
      <c r="CN246">
        <v>0.02</v>
      </c>
      <c r="CO246">
        <v>0.02</v>
      </c>
      <c r="CP246">
        <v>0.03</v>
      </c>
      <c r="CQ246">
        <v>0.02</v>
      </c>
      <c r="CR246">
        <v>0.04</v>
      </c>
      <c r="CS246">
        <v>0.04</v>
      </c>
      <c r="CT246">
        <v>0.05</v>
      </c>
      <c r="CU246">
        <v>0.04</v>
      </c>
      <c r="CV246">
        <v>3.8</v>
      </c>
      <c r="CW246">
        <v>3.81</v>
      </c>
      <c r="CX246">
        <v>3.77</v>
      </c>
      <c r="CY246">
        <v>3.76</v>
      </c>
      <c r="CZ246">
        <v>3.79</v>
      </c>
      <c r="DA246">
        <v>3.64</v>
      </c>
      <c r="DB246">
        <v>3.65</v>
      </c>
      <c r="DC246">
        <v>3.52</v>
      </c>
      <c r="DD246">
        <v>3.6</v>
      </c>
      <c r="DE246">
        <v>0.15</v>
      </c>
      <c r="DF246">
        <v>0.15</v>
      </c>
      <c r="DG246">
        <v>0.19</v>
      </c>
      <c r="DH246">
        <v>0.17</v>
      </c>
      <c r="DI246">
        <v>0.14000000000000001</v>
      </c>
      <c r="DJ246">
        <v>0.27</v>
      </c>
      <c r="DK246">
        <v>0.22</v>
      </c>
      <c r="DL246">
        <v>0.24</v>
      </c>
      <c r="DM246">
        <v>0.22</v>
      </c>
      <c r="DN246">
        <v>0</v>
      </c>
      <c r="DO246">
        <v>0</v>
      </c>
      <c r="DP246">
        <v>0.01</v>
      </c>
      <c r="DQ246">
        <v>0.02</v>
      </c>
      <c r="DR246">
        <v>0</v>
      </c>
      <c r="DS246">
        <v>0.02</v>
      </c>
      <c r="DT246">
        <v>0</v>
      </c>
      <c r="DU246">
        <v>0.01</v>
      </c>
      <c r="DV246">
        <v>0.01</v>
      </c>
      <c r="DW246">
        <v>0.83</v>
      </c>
      <c r="DX246">
        <v>0.83</v>
      </c>
      <c r="DY246">
        <v>0.79</v>
      </c>
      <c r="DZ246">
        <v>0.78</v>
      </c>
      <c r="EA246">
        <v>0.83</v>
      </c>
      <c r="EB246">
        <v>0.67</v>
      </c>
      <c r="EC246">
        <v>0.72</v>
      </c>
      <c r="ED246">
        <v>0.65</v>
      </c>
      <c r="EE246">
        <v>0.7</v>
      </c>
      <c r="EF246">
        <v>0.23</v>
      </c>
      <c r="EG246">
        <v>0.02</v>
      </c>
      <c r="EH246">
        <v>0.01</v>
      </c>
      <c r="EI246">
        <v>0.02</v>
      </c>
      <c r="EJ246">
        <v>0.01</v>
      </c>
      <c r="EK246">
        <v>0.02</v>
      </c>
      <c r="EL246">
        <v>0.04</v>
      </c>
      <c r="EM246">
        <v>0.02</v>
      </c>
      <c r="EN246">
        <v>0.02</v>
      </c>
      <c r="EO246">
        <v>0.31</v>
      </c>
      <c r="EP246">
        <v>0.11</v>
      </c>
      <c r="EQ246">
        <v>8.3000000000000004E-2</v>
      </c>
      <c r="ER246">
        <v>0.06</v>
      </c>
      <c r="ES246">
        <v>4.2000000000000003E-2</v>
      </c>
      <c r="ET246">
        <v>7.0000000000000007E-2</v>
      </c>
      <c r="EU246">
        <v>0.05</v>
      </c>
      <c r="EV246">
        <v>0.04</v>
      </c>
      <c r="EW246">
        <v>0.14000000000000001</v>
      </c>
      <c r="EX246">
        <v>0.21199999999999999</v>
      </c>
      <c r="EY246">
        <v>0.34</v>
      </c>
      <c r="EZ246">
        <v>0.36</v>
      </c>
      <c r="FA246">
        <v>0.35</v>
      </c>
      <c r="FB246">
        <v>0.31</v>
      </c>
      <c r="FC246">
        <v>0.39</v>
      </c>
      <c r="FD246">
        <v>0.36</v>
      </c>
      <c r="FE246">
        <v>0.37</v>
      </c>
      <c r="FF246">
        <v>0.39</v>
      </c>
      <c r="FG246">
        <v>0.19</v>
      </c>
      <c r="FH246">
        <v>0.49</v>
      </c>
      <c r="FI246">
        <v>0.51</v>
      </c>
      <c r="FJ246">
        <v>0.54</v>
      </c>
      <c r="FK246">
        <v>0.59</v>
      </c>
      <c r="FL246">
        <v>0.47</v>
      </c>
      <c r="FM246">
        <v>0.5</v>
      </c>
      <c r="FN246">
        <v>0.52</v>
      </c>
      <c r="FO246">
        <v>0.42</v>
      </c>
      <c r="FP246">
        <v>0.06</v>
      </c>
      <c r="FQ246">
        <v>0.03</v>
      </c>
      <c r="FR246">
        <v>0.05</v>
      </c>
      <c r="FS246">
        <v>0.03</v>
      </c>
      <c r="FT246">
        <v>0.05</v>
      </c>
      <c r="FU246">
        <v>0.05</v>
      </c>
      <c r="FV246">
        <v>0.05</v>
      </c>
      <c r="FW246">
        <v>0.05</v>
      </c>
      <c r="FX246">
        <v>0.03</v>
      </c>
      <c r="FY246">
        <v>2.37</v>
      </c>
      <c r="FZ246">
        <v>3.34</v>
      </c>
      <c r="GA246">
        <v>3.43</v>
      </c>
      <c r="GB246">
        <v>3.45</v>
      </c>
      <c r="GC246">
        <v>3.56</v>
      </c>
      <c r="GD246">
        <v>3.38</v>
      </c>
      <c r="GE246">
        <v>3.39</v>
      </c>
      <c r="GF246">
        <v>3.45</v>
      </c>
      <c r="GG246">
        <v>3.24</v>
      </c>
      <c r="GH246">
        <v>8.1199999999999992</v>
      </c>
      <c r="GI246">
        <v>0.02</v>
      </c>
      <c r="GJ246">
        <v>4.0000000000000001E-3</v>
      </c>
      <c r="GK246">
        <v>3.7999999999999999E-2</v>
      </c>
      <c r="GL246">
        <v>0.02</v>
      </c>
      <c r="GM246">
        <v>0.05</v>
      </c>
      <c r="GN246">
        <v>0.06</v>
      </c>
      <c r="GO246">
        <v>7.0000000000000007E-2</v>
      </c>
      <c r="GP246">
        <v>0.16</v>
      </c>
      <c r="GQ246">
        <v>0.14000000000000001</v>
      </c>
      <c r="GR246">
        <v>0.38</v>
      </c>
      <c r="GS246">
        <v>0.06</v>
      </c>
      <c r="GT246">
        <v>0.34</v>
      </c>
      <c r="GU246">
        <v>0.49</v>
      </c>
      <c r="GV246">
        <v>0.24</v>
      </c>
      <c r="GW246">
        <v>0.24</v>
      </c>
      <c r="GX246">
        <v>0.13600000000000001</v>
      </c>
      <c r="GY246">
        <v>0.23</v>
      </c>
      <c r="GZ246">
        <v>0.106</v>
      </c>
      <c r="HA246">
        <v>5.7000000000000002E-2</v>
      </c>
      <c r="HB246">
        <v>0.16</v>
      </c>
      <c r="HC246">
        <v>0.16</v>
      </c>
      <c r="HD246">
        <v>0.11</v>
      </c>
      <c r="HE246">
        <v>0.24</v>
      </c>
      <c r="HF246">
        <v>0.16</v>
      </c>
      <c r="HG246">
        <v>0.21</v>
      </c>
      <c r="HH246">
        <v>0.13</v>
      </c>
      <c r="HI246">
        <v>0</v>
      </c>
      <c r="HJ246">
        <v>0.02</v>
      </c>
      <c r="HK246">
        <v>0.03</v>
      </c>
      <c r="HL246">
        <v>0.03</v>
      </c>
      <c r="HM246">
        <v>0.14000000000000001</v>
      </c>
      <c r="HN246">
        <v>0.05</v>
      </c>
      <c r="HO246">
        <v>0.28000000000000003</v>
      </c>
      <c r="HP246">
        <v>0.24</v>
      </c>
      <c r="HQ246">
        <v>0.28000000000000003</v>
      </c>
      <c r="HR246">
        <v>0.28000000000000003</v>
      </c>
      <c r="HS246">
        <v>0.34</v>
      </c>
      <c r="HT246">
        <v>0.32</v>
      </c>
      <c r="HU246">
        <v>0.61</v>
      </c>
      <c r="HV246">
        <v>0.49</v>
      </c>
      <c r="HW246">
        <v>0.43</v>
      </c>
      <c r="HX246">
        <v>0.49</v>
      </c>
      <c r="HY246">
        <v>0.34</v>
      </c>
      <c r="HZ246">
        <v>0.48</v>
      </c>
      <c r="IA246">
        <v>0.05</v>
      </c>
      <c r="IB246">
        <v>0.17</v>
      </c>
      <c r="IC246">
        <v>0.18</v>
      </c>
      <c r="ID246">
        <v>0.13</v>
      </c>
      <c r="IE246">
        <v>0.09</v>
      </c>
      <c r="IF246">
        <v>4.9000000000000002E-2</v>
      </c>
      <c r="IG246">
        <v>1.4999999999999999E-2</v>
      </c>
      <c r="IH246">
        <v>0.02</v>
      </c>
      <c r="II246">
        <v>0.02</v>
      </c>
      <c r="IJ246">
        <v>0.02</v>
      </c>
      <c r="IK246">
        <v>1.9E-2</v>
      </c>
      <c r="IL246">
        <v>2.3E-2</v>
      </c>
      <c r="IM246">
        <v>0.04</v>
      </c>
      <c r="IN246">
        <v>0.06</v>
      </c>
      <c r="IO246">
        <v>0.06</v>
      </c>
      <c r="IP246">
        <v>0.06</v>
      </c>
      <c r="IQ246">
        <v>7.0000000000000007E-2</v>
      </c>
      <c r="IR246">
        <v>7.0000000000000007E-2</v>
      </c>
      <c r="IS246">
        <v>0.02</v>
      </c>
      <c r="IT246">
        <v>0.44</v>
      </c>
      <c r="IU246">
        <v>0.43</v>
      </c>
      <c r="IV246">
        <v>0.02</v>
      </c>
      <c r="IW246">
        <v>0.17</v>
      </c>
      <c r="IX246">
        <v>0.26</v>
      </c>
      <c r="IY246">
        <v>0.28000000000000003</v>
      </c>
      <c r="IZ246">
        <v>0.32</v>
      </c>
      <c r="JA246">
        <v>0.21</v>
      </c>
      <c r="JB246">
        <v>0.34</v>
      </c>
      <c r="JC246">
        <v>0.43</v>
      </c>
      <c r="JD246">
        <v>0.12</v>
      </c>
      <c r="JE246">
        <v>0.09</v>
      </c>
      <c r="JF246">
        <v>0.27</v>
      </c>
      <c r="JG246">
        <v>0.2</v>
      </c>
      <c r="JH246">
        <v>0.27</v>
      </c>
      <c r="JI246">
        <v>0.12</v>
      </c>
      <c r="JJ246">
        <v>7.0000000000000007E-2</v>
      </c>
      <c r="JK246">
        <v>0.45</v>
      </c>
      <c r="JL246">
        <v>0.25</v>
      </c>
      <c r="JM246">
        <v>0.03</v>
      </c>
      <c r="JN246">
        <v>0.04</v>
      </c>
      <c r="JO246">
        <v>0.08</v>
      </c>
      <c r="JP246">
        <v>0.05</v>
      </c>
      <c r="JQ246">
        <v>0.04</v>
      </c>
      <c r="JR246">
        <v>2.98</v>
      </c>
      <c r="JS246">
        <v>1.92</v>
      </c>
      <c r="JT246">
        <v>1.79</v>
      </c>
      <c r="JU246">
        <v>3.22</v>
      </c>
      <c r="JV246">
        <v>2.56</v>
      </c>
    </row>
    <row r="247" spans="1:282" x14ac:dyDescent="0.25">
      <c r="A247">
        <v>609836</v>
      </c>
      <c r="B247" t="s">
        <v>50</v>
      </c>
      <c r="C247" t="s">
        <v>2457</v>
      </c>
      <c r="D247" t="s">
        <v>4484</v>
      </c>
      <c r="E247" t="s">
        <v>4485</v>
      </c>
      <c r="F247" t="s">
        <v>838</v>
      </c>
      <c r="G247" t="s">
        <v>839</v>
      </c>
      <c r="H247" t="s">
        <v>840</v>
      </c>
      <c r="I247" t="s">
        <v>4486</v>
      </c>
      <c r="J247" t="s">
        <v>4487</v>
      </c>
      <c r="K247" t="s">
        <v>4488</v>
      </c>
      <c r="L247" t="s">
        <v>546</v>
      </c>
      <c r="M247" t="s">
        <v>3399</v>
      </c>
      <c r="N247" t="s">
        <v>3908</v>
      </c>
      <c r="O247" t="s">
        <v>524</v>
      </c>
      <c r="P247">
        <v>792</v>
      </c>
      <c r="Q247" t="s">
        <v>541</v>
      </c>
      <c r="R247" t="s">
        <v>544</v>
      </c>
      <c r="S247" t="s">
        <v>544</v>
      </c>
      <c r="T247">
        <v>30</v>
      </c>
      <c r="U247">
        <v>2620</v>
      </c>
      <c r="V247" t="s">
        <v>651</v>
      </c>
      <c r="W247">
        <v>73</v>
      </c>
      <c r="X247">
        <v>813</v>
      </c>
      <c r="Y247">
        <v>9</v>
      </c>
      <c r="Z247" s="5" t="s">
        <v>4042</v>
      </c>
      <c r="AA247" t="s">
        <v>524</v>
      </c>
      <c r="AB247" t="s">
        <v>564</v>
      </c>
      <c r="AC247" t="s">
        <v>564</v>
      </c>
      <c r="AD247" t="s">
        <v>555</v>
      </c>
      <c r="AE247">
        <v>49.8</v>
      </c>
      <c r="AF247">
        <v>50.3</v>
      </c>
      <c r="AG247">
        <v>31.1</v>
      </c>
      <c r="AH247">
        <v>0.9</v>
      </c>
      <c r="AI247" t="s">
        <v>3410</v>
      </c>
      <c r="AJ247">
        <v>55</v>
      </c>
      <c r="AK247">
        <v>28</v>
      </c>
      <c r="AN247">
        <v>19</v>
      </c>
      <c r="AQ247">
        <v>4</v>
      </c>
      <c r="AR247">
        <v>4</v>
      </c>
      <c r="AS247">
        <v>55</v>
      </c>
      <c r="AT247">
        <v>0.09</v>
      </c>
      <c r="AU247">
        <v>0.09</v>
      </c>
      <c r="AV247">
        <v>0.04</v>
      </c>
      <c r="AW247">
        <v>0</v>
      </c>
      <c r="AX247">
        <v>0.04</v>
      </c>
      <c r="AY247">
        <v>0.05</v>
      </c>
      <c r="AZ247">
        <v>0.05</v>
      </c>
      <c r="BA247">
        <v>3.5999999999999997E-2</v>
      </c>
      <c r="BB247">
        <v>0.05</v>
      </c>
      <c r="BC247">
        <v>0.02</v>
      </c>
      <c r="BD247">
        <v>0.11</v>
      </c>
      <c r="BE247">
        <v>0.18</v>
      </c>
      <c r="BF247">
        <v>0.2</v>
      </c>
      <c r="BG247">
        <v>0.18</v>
      </c>
      <c r="BH247">
        <v>0.25</v>
      </c>
      <c r="BI247">
        <v>0.22</v>
      </c>
      <c r="BJ247">
        <v>0.28999999999999998</v>
      </c>
      <c r="BK247">
        <v>0.31</v>
      </c>
      <c r="BL247">
        <v>0.02</v>
      </c>
      <c r="BM247">
        <v>0.02</v>
      </c>
      <c r="BN247">
        <v>0.04</v>
      </c>
      <c r="BO247">
        <v>0.02</v>
      </c>
      <c r="BP247">
        <v>0.02</v>
      </c>
      <c r="BQ247">
        <v>0.02</v>
      </c>
      <c r="BR247">
        <v>0.64</v>
      </c>
      <c r="BS247">
        <v>0.67</v>
      </c>
      <c r="BT247">
        <v>0.62</v>
      </c>
      <c r="BU247">
        <v>0.75</v>
      </c>
      <c r="BV247">
        <v>0.55000000000000004</v>
      </c>
      <c r="BW247">
        <v>0.44</v>
      </c>
      <c r="BX247">
        <v>3.41</v>
      </c>
      <c r="BY247">
        <v>3.46</v>
      </c>
      <c r="BZ247">
        <v>3.51</v>
      </c>
      <c r="CA247">
        <v>3.74</v>
      </c>
      <c r="CB247">
        <v>3.37</v>
      </c>
      <c r="CC247">
        <v>3.15</v>
      </c>
      <c r="CD247">
        <v>1.7999999999999999E-2</v>
      </c>
      <c r="CE247">
        <v>3.5999999999999997E-2</v>
      </c>
      <c r="CF247">
        <v>3.5999999999999997E-2</v>
      </c>
      <c r="CG247">
        <v>0</v>
      </c>
      <c r="CH247">
        <v>3.5999999999999997E-2</v>
      </c>
      <c r="CI247">
        <v>0.04</v>
      </c>
      <c r="CJ247">
        <v>0</v>
      </c>
      <c r="CK247">
        <v>0.02</v>
      </c>
      <c r="CL247">
        <v>0.04</v>
      </c>
      <c r="CM247">
        <v>0.02</v>
      </c>
      <c r="CN247">
        <v>0.02</v>
      </c>
      <c r="CO247">
        <v>0.02</v>
      </c>
      <c r="CP247">
        <v>7.0000000000000007E-2</v>
      </c>
      <c r="CQ247">
        <v>0.05</v>
      </c>
      <c r="CR247">
        <v>7.0000000000000007E-2</v>
      </c>
      <c r="CS247">
        <v>7.0000000000000007E-2</v>
      </c>
      <c r="CT247">
        <v>0.13</v>
      </c>
      <c r="CU247">
        <v>0.02</v>
      </c>
      <c r="CV247">
        <v>3.74</v>
      </c>
      <c r="CW247">
        <v>3.71</v>
      </c>
      <c r="CX247">
        <v>3.7</v>
      </c>
      <c r="CY247">
        <v>3.66</v>
      </c>
      <c r="CZ247">
        <v>3.62</v>
      </c>
      <c r="DA247">
        <v>3.55</v>
      </c>
      <c r="DB247">
        <v>3.64</v>
      </c>
      <c r="DC247">
        <v>3.5</v>
      </c>
      <c r="DD247">
        <v>3.6</v>
      </c>
      <c r="DE247">
        <v>0.16</v>
      </c>
      <c r="DF247">
        <v>0.13</v>
      </c>
      <c r="DG247">
        <v>0.15</v>
      </c>
      <c r="DH247">
        <v>0.18</v>
      </c>
      <c r="DI247">
        <v>0.15</v>
      </c>
      <c r="DJ247">
        <v>0.18</v>
      </c>
      <c r="DK247">
        <v>0.2</v>
      </c>
      <c r="DL247">
        <v>0.16</v>
      </c>
      <c r="DM247">
        <v>0.24</v>
      </c>
      <c r="DN247">
        <v>0.04</v>
      </c>
      <c r="DO247">
        <v>0.05</v>
      </c>
      <c r="DP247">
        <v>0.04</v>
      </c>
      <c r="DQ247">
        <v>0.04</v>
      </c>
      <c r="DR247">
        <v>0.04</v>
      </c>
      <c r="DS247">
        <v>0.04</v>
      </c>
      <c r="DT247">
        <v>0.04</v>
      </c>
      <c r="DU247">
        <v>0.05</v>
      </c>
      <c r="DV247">
        <v>0.04</v>
      </c>
      <c r="DW247">
        <v>0.76</v>
      </c>
      <c r="DX247">
        <v>0.76</v>
      </c>
      <c r="DY247">
        <v>0.76</v>
      </c>
      <c r="DZ247">
        <v>0.71</v>
      </c>
      <c r="EA247">
        <v>0.73</v>
      </c>
      <c r="EB247">
        <v>0.67</v>
      </c>
      <c r="EC247">
        <v>0.69</v>
      </c>
      <c r="ED247">
        <v>0.64</v>
      </c>
      <c r="EE247">
        <v>0.67</v>
      </c>
      <c r="EF247">
        <v>0.51</v>
      </c>
      <c r="EG247">
        <v>0</v>
      </c>
      <c r="EH247">
        <v>0</v>
      </c>
      <c r="EI247">
        <v>0.05</v>
      </c>
      <c r="EJ247">
        <v>0</v>
      </c>
      <c r="EK247">
        <v>0</v>
      </c>
      <c r="EL247">
        <v>0.04</v>
      </c>
      <c r="EM247">
        <v>0.02</v>
      </c>
      <c r="EN247">
        <v>0</v>
      </c>
      <c r="EO247">
        <v>0.33</v>
      </c>
      <c r="EP247">
        <v>0</v>
      </c>
      <c r="EQ247">
        <v>1.7999999999999999E-2</v>
      </c>
      <c r="ER247">
        <v>0.02</v>
      </c>
      <c r="ES247">
        <v>5.5E-2</v>
      </c>
      <c r="ET247">
        <v>7.0000000000000007E-2</v>
      </c>
      <c r="EU247">
        <v>0.11</v>
      </c>
      <c r="EV247">
        <v>0.04</v>
      </c>
      <c r="EW247">
        <v>7.0000000000000007E-2</v>
      </c>
      <c r="EX247">
        <v>5.5E-2</v>
      </c>
      <c r="EY247">
        <v>0.22</v>
      </c>
      <c r="EZ247">
        <v>0.18</v>
      </c>
      <c r="FA247">
        <v>0.25</v>
      </c>
      <c r="FB247">
        <v>0.16</v>
      </c>
      <c r="FC247">
        <v>0.25</v>
      </c>
      <c r="FD247">
        <v>0.33</v>
      </c>
      <c r="FE247">
        <v>0.28999999999999998</v>
      </c>
      <c r="FF247">
        <v>0.22</v>
      </c>
      <c r="FG247">
        <v>0</v>
      </c>
      <c r="FH247">
        <v>0.73</v>
      </c>
      <c r="FI247">
        <v>0.76</v>
      </c>
      <c r="FJ247">
        <v>0.62</v>
      </c>
      <c r="FK247">
        <v>0.75</v>
      </c>
      <c r="FL247">
        <v>0.64</v>
      </c>
      <c r="FM247">
        <v>0.42</v>
      </c>
      <c r="FN247">
        <v>0.6</v>
      </c>
      <c r="FO247">
        <v>0.65</v>
      </c>
      <c r="FP247">
        <v>0.11</v>
      </c>
      <c r="FQ247">
        <v>0.05</v>
      </c>
      <c r="FR247">
        <v>0.04</v>
      </c>
      <c r="FS247">
        <v>0.05</v>
      </c>
      <c r="FT247">
        <v>0.04</v>
      </c>
      <c r="FU247">
        <v>0.04</v>
      </c>
      <c r="FV247">
        <v>0.11</v>
      </c>
      <c r="FW247">
        <v>0.05</v>
      </c>
      <c r="FX247">
        <v>0.05</v>
      </c>
      <c r="FY247">
        <v>1.49</v>
      </c>
      <c r="FZ247">
        <v>3.77</v>
      </c>
      <c r="GA247">
        <v>3.77</v>
      </c>
      <c r="GB247">
        <v>3.52</v>
      </c>
      <c r="GC247">
        <v>3.72</v>
      </c>
      <c r="GD247">
        <v>3.58</v>
      </c>
      <c r="GE247">
        <v>3.27</v>
      </c>
      <c r="GF247">
        <v>3.56</v>
      </c>
      <c r="GG247">
        <v>3.62</v>
      </c>
      <c r="GH247">
        <v>8.7100000000000009</v>
      </c>
      <c r="GI247">
        <v>0.02</v>
      </c>
      <c r="GJ247">
        <v>1.7999999999999999E-2</v>
      </c>
      <c r="GK247">
        <v>3.5999999999999997E-2</v>
      </c>
      <c r="GL247">
        <v>0.02</v>
      </c>
      <c r="GM247">
        <v>0</v>
      </c>
      <c r="GN247">
        <v>0.04</v>
      </c>
      <c r="GO247">
        <v>0.04</v>
      </c>
      <c r="GP247">
        <v>0.09</v>
      </c>
      <c r="GQ247">
        <v>0.11</v>
      </c>
      <c r="GR247">
        <v>0.57999999999999996</v>
      </c>
      <c r="GS247">
        <v>0.05</v>
      </c>
      <c r="GT247">
        <v>0.28999999999999998</v>
      </c>
      <c r="GU247">
        <v>0.55000000000000004</v>
      </c>
      <c r="GV247">
        <v>0.24</v>
      </c>
      <c r="GW247">
        <v>0.24</v>
      </c>
      <c r="GX247">
        <v>9.0999999999999998E-2</v>
      </c>
      <c r="GY247">
        <v>0.15</v>
      </c>
      <c r="GZ247">
        <v>9.0999999999999998E-2</v>
      </c>
      <c r="HA247">
        <v>3.5999999999999997E-2</v>
      </c>
      <c r="HB247">
        <v>0.25</v>
      </c>
      <c r="HC247">
        <v>0.22</v>
      </c>
      <c r="HD247">
        <v>0.11</v>
      </c>
      <c r="HE247">
        <v>0.24</v>
      </c>
      <c r="HF247">
        <v>0.16</v>
      </c>
      <c r="HG247">
        <v>0.22</v>
      </c>
      <c r="HH247">
        <v>0.13</v>
      </c>
      <c r="HI247">
        <v>0.04</v>
      </c>
      <c r="HJ247">
        <v>0.05</v>
      </c>
      <c r="HK247">
        <v>0.02</v>
      </c>
      <c r="HL247">
        <v>0.13</v>
      </c>
      <c r="HM247">
        <v>0.13</v>
      </c>
      <c r="HN247">
        <v>0.02</v>
      </c>
      <c r="HO247">
        <v>0.27</v>
      </c>
      <c r="HP247">
        <v>0.28999999999999998</v>
      </c>
      <c r="HQ247">
        <v>0.38</v>
      </c>
      <c r="HR247">
        <v>0.36</v>
      </c>
      <c r="HS247">
        <v>0.4</v>
      </c>
      <c r="HT247">
        <v>0.36</v>
      </c>
      <c r="HU247">
        <v>0.64</v>
      </c>
      <c r="HV247">
        <v>0.22</v>
      </c>
      <c r="HW247">
        <v>0.16</v>
      </c>
      <c r="HX247">
        <v>0.2</v>
      </c>
      <c r="HY247">
        <v>0.25</v>
      </c>
      <c r="HZ247">
        <v>0.55000000000000004</v>
      </c>
      <c r="IA247">
        <v>0.02</v>
      </c>
      <c r="IB247">
        <v>0.27</v>
      </c>
      <c r="IC247">
        <v>0.31</v>
      </c>
      <c r="ID247">
        <v>0.18</v>
      </c>
      <c r="IE247">
        <v>0.09</v>
      </c>
      <c r="IF247">
        <v>1.7999999999999999E-2</v>
      </c>
      <c r="IG247">
        <v>0</v>
      </c>
      <c r="IH247">
        <v>7.0000000000000007E-2</v>
      </c>
      <c r="II247">
        <v>0.02</v>
      </c>
      <c r="IJ247">
        <v>0.02</v>
      </c>
      <c r="IK247">
        <v>1.7999999999999999E-2</v>
      </c>
      <c r="IL247">
        <v>1.7999999999999999E-2</v>
      </c>
      <c r="IM247">
        <v>0.04</v>
      </c>
      <c r="IN247">
        <v>0.09</v>
      </c>
      <c r="IO247">
        <v>0.11</v>
      </c>
      <c r="IP247">
        <v>0.11</v>
      </c>
      <c r="IQ247">
        <v>0.11</v>
      </c>
      <c r="IR247">
        <v>0.04</v>
      </c>
      <c r="IS247">
        <v>0</v>
      </c>
      <c r="IT247">
        <v>0.45</v>
      </c>
      <c r="IU247">
        <v>0.25</v>
      </c>
      <c r="IV247">
        <v>0.02</v>
      </c>
      <c r="IW247">
        <v>0.42</v>
      </c>
      <c r="IX247">
        <v>0.2</v>
      </c>
      <c r="IY247">
        <v>0.27</v>
      </c>
      <c r="IZ247">
        <v>0.38</v>
      </c>
      <c r="JA247">
        <v>0.22</v>
      </c>
      <c r="JB247">
        <v>0.31</v>
      </c>
      <c r="JC247">
        <v>0.47</v>
      </c>
      <c r="JD247">
        <v>0.09</v>
      </c>
      <c r="JE247">
        <v>0.15</v>
      </c>
      <c r="JF247">
        <v>0.25</v>
      </c>
      <c r="JG247">
        <v>0.13</v>
      </c>
      <c r="JH247">
        <v>0.28999999999999998</v>
      </c>
      <c r="JI247">
        <v>0.13</v>
      </c>
      <c r="JJ247">
        <v>0.15</v>
      </c>
      <c r="JK247">
        <v>0.45</v>
      </c>
      <c r="JL247">
        <v>0.11</v>
      </c>
      <c r="JM247">
        <v>0.04</v>
      </c>
      <c r="JN247">
        <v>0.05</v>
      </c>
      <c r="JO247">
        <v>7.0000000000000007E-2</v>
      </c>
      <c r="JP247">
        <v>0.05</v>
      </c>
      <c r="JQ247">
        <v>0.04</v>
      </c>
      <c r="JR247">
        <v>3.09</v>
      </c>
      <c r="JS247">
        <v>1.88</v>
      </c>
      <c r="JT247">
        <v>2.2000000000000002</v>
      </c>
      <c r="JU247">
        <v>3.21</v>
      </c>
      <c r="JV247">
        <v>1.92</v>
      </c>
    </row>
    <row r="248" spans="1:282" x14ac:dyDescent="0.25">
      <c r="A248">
        <v>609837</v>
      </c>
      <c r="B248" t="s">
        <v>2459</v>
      </c>
      <c r="C248" t="s">
        <v>2458</v>
      </c>
      <c r="D248" t="s">
        <v>4489</v>
      </c>
      <c r="E248" t="s">
        <v>4490</v>
      </c>
      <c r="F248" t="s">
        <v>2460</v>
      </c>
      <c r="G248" t="s">
        <v>2461</v>
      </c>
      <c r="H248" t="s">
        <v>4491</v>
      </c>
      <c r="I248" t="s">
        <v>4492</v>
      </c>
      <c r="J248" t="s">
        <v>4493</v>
      </c>
      <c r="K248" t="s">
        <v>4494</v>
      </c>
      <c r="L248" t="s">
        <v>546</v>
      </c>
      <c r="M248" t="s">
        <v>3399</v>
      </c>
      <c r="N248" t="s">
        <v>3908</v>
      </c>
      <c r="O248" t="s">
        <v>524</v>
      </c>
      <c r="P248">
        <v>685</v>
      </c>
      <c r="Q248" t="s">
        <v>537</v>
      </c>
      <c r="R248" t="s">
        <v>550</v>
      </c>
      <c r="S248" t="s">
        <v>550</v>
      </c>
      <c r="T248">
        <v>46</v>
      </c>
      <c r="U248">
        <v>2630</v>
      </c>
      <c r="V248" t="s">
        <v>651</v>
      </c>
      <c r="W248">
        <v>291</v>
      </c>
      <c r="X248">
        <v>680</v>
      </c>
      <c r="Y248">
        <v>43</v>
      </c>
      <c r="Z248" s="5" t="s">
        <v>766</v>
      </c>
      <c r="AA248" t="s">
        <v>524</v>
      </c>
      <c r="AB248" t="s">
        <v>555</v>
      </c>
      <c r="AC248" t="s">
        <v>564</v>
      </c>
      <c r="AD248" t="s">
        <v>555</v>
      </c>
      <c r="AE248">
        <v>24.6</v>
      </c>
      <c r="AF248">
        <v>45.4</v>
      </c>
      <c r="AG248">
        <v>31.9</v>
      </c>
      <c r="AH248">
        <v>4.3</v>
      </c>
      <c r="AI248" t="s">
        <v>3410</v>
      </c>
      <c r="AJ248">
        <v>187</v>
      </c>
      <c r="AK248">
        <v>1</v>
      </c>
      <c r="AL248">
        <v>178</v>
      </c>
      <c r="AQ248">
        <v>3</v>
      </c>
      <c r="AR248">
        <v>5</v>
      </c>
      <c r="AS248">
        <v>187</v>
      </c>
      <c r="AT248">
        <v>0.05</v>
      </c>
      <c r="AU248">
        <v>0.02</v>
      </c>
      <c r="AV248">
        <v>0</v>
      </c>
      <c r="AW248">
        <v>0.02</v>
      </c>
      <c r="AX248">
        <v>0.05</v>
      </c>
      <c r="AY248">
        <v>0.1</v>
      </c>
      <c r="AZ248">
        <v>0.16</v>
      </c>
      <c r="BA248">
        <v>0.16600000000000001</v>
      </c>
      <c r="BB248">
        <v>0.12</v>
      </c>
      <c r="BC248">
        <v>0.06</v>
      </c>
      <c r="BD248">
        <v>0.2</v>
      </c>
      <c r="BE248">
        <v>0.19</v>
      </c>
      <c r="BF248">
        <v>0.32</v>
      </c>
      <c r="BG248">
        <v>0.27</v>
      </c>
      <c r="BH248">
        <v>0.34</v>
      </c>
      <c r="BI248">
        <v>0.27</v>
      </c>
      <c r="BJ248">
        <v>0.31</v>
      </c>
      <c r="BK248">
        <v>0.3</v>
      </c>
      <c r="BL248">
        <v>0</v>
      </c>
      <c r="BM248">
        <v>0.01</v>
      </c>
      <c r="BN248">
        <v>0.02</v>
      </c>
      <c r="BO248">
        <v>0.01</v>
      </c>
      <c r="BP248">
        <v>0.03</v>
      </c>
      <c r="BQ248">
        <v>0.02</v>
      </c>
      <c r="BR248">
        <v>0.47</v>
      </c>
      <c r="BS248">
        <v>0.53</v>
      </c>
      <c r="BT248">
        <v>0.52</v>
      </c>
      <c r="BU248">
        <v>0.64</v>
      </c>
      <c r="BV248">
        <v>0.41</v>
      </c>
      <c r="BW248">
        <v>0.39</v>
      </c>
      <c r="BX248">
        <v>3.21</v>
      </c>
      <c r="BY248">
        <v>3.33</v>
      </c>
      <c r="BZ248">
        <v>3.4</v>
      </c>
      <c r="CA248">
        <v>3.55</v>
      </c>
      <c r="CB248">
        <v>3.11</v>
      </c>
      <c r="CC248">
        <v>3</v>
      </c>
      <c r="CD248">
        <v>5.0000000000000001E-3</v>
      </c>
      <c r="CE248">
        <v>1.0999999999999999E-2</v>
      </c>
      <c r="CF248">
        <v>2.1000000000000001E-2</v>
      </c>
      <c r="CG248">
        <v>1.6E-2</v>
      </c>
      <c r="CH248">
        <v>1.6E-2</v>
      </c>
      <c r="CI248">
        <v>0.02</v>
      </c>
      <c r="CJ248">
        <v>0.06</v>
      </c>
      <c r="CK248">
        <v>0.1</v>
      </c>
      <c r="CL248">
        <v>7.0000000000000007E-2</v>
      </c>
      <c r="CM248">
        <v>0.02</v>
      </c>
      <c r="CN248">
        <v>0.03</v>
      </c>
      <c r="CO248">
        <v>0.02</v>
      </c>
      <c r="CP248">
        <v>0.01</v>
      </c>
      <c r="CQ248">
        <v>0.04</v>
      </c>
      <c r="CR248">
        <v>0.05</v>
      </c>
      <c r="CS248">
        <v>0.09</v>
      </c>
      <c r="CT248">
        <v>0.13</v>
      </c>
      <c r="CU248">
        <v>0.09</v>
      </c>
      <c r="CV248">
        <v>3.84</v>
      </c>
      <c r="CW248">
        <v>3.74</v>
      </c>
      <c r="CX248">
        <v>3.71</v>
      </c>
      <c r="CY248">
        <v>3.79</v>
      </c>
      <c r="CZ248">
        <v>3.72</v>
      </c>
      <c r="DA248">
        <v>3.56</v>
      </c>
      <c r="DB248">
        <v>3.44</v>
      </c>
      <c r="DC248">
        <v>3.22</v>
      </c>
      <c r="DD248">
        <v>3.37</v>
      </c>
      <c r="DE248">
        <v>0.1</v>
      </c>
      <c r="DF248">
        <v>0.18</v>
      </c>
      <c r="DG248">
        <v>0.18</v>
      </c>
      <c r="DH248">
        <v>0.14000000000000001</v>
      </c>
      <c r="DI248">
        <v>0.16</v>
      </c>
      <c r="DJ248">
        <v>0.26</v>
      </c>
      <c r="DK248">
        <v>0.19</v>
      </c>
      <c r="DL248">
        <v>0.23</v>
      </c>
      <c r="DM248">
        <v>0.22</v>
      </c>
      <c r="DN248">
        <v>0.02</v>
      </c>
      <c r="DO248">
        <v>0.01</v>
      </c>
      <c r="DP248">
        <v>0.01</v>
      </c>
      <c r="DQ248">
        <v>0.01</v>
      </c>
      <c r="DR248">
        <v>0.01</v>
      </c>
      <c r="DS248">
        <v>0.04</v>
      </c>
      <c r="DT248">
        <v>0.02</v>
      </c>
      <c r="DU248">
        <v>0.01</v>
      </c>
      <c r="DV248">
        <v>0.01</v>
      </c>
      <c r="DW248">
        <v>0.85</v>
      </c>
      <c r="DX248">
        <v>0.78</v>
      </c>
      <c r="DY248">
        <v>0.76</v>
      </c>
      <c r="DZ248">
        <v>0.82</v>
      </c>
      <c r="EA248">
        <v>0.78</v>
      </c>
      <c r="EB248">
        <v>0.63</v>
      </c>
      <c r="EC248">
        <v>0.64</v>
      </c>
      <c r="ED248">
        <v>0.53</v>
      </c>
      <c r="EE248">
        <v>0.6</v>
      </c>
      <c r="EF248">
        <v>0.31</v>
      </c>
      <c r="EG248">
        <v>0.04</v>
      </c>
      <c r="EH248">
        <v>0.01</v>
      </c>
      <c r="EI248">
        <v>0.02</v>
      </c>
      <c r="EJ248">
        <v>0.02</v>
      </c>
      <c r="EK248">
        <v>0.04</v>
      </c>
      <c r="EL248">
        <v>0.1</v>
      </c>
      <c r="EM248">
        <v>0.02</v>
      </c>
      <c r="EN248">
        <v>0.05</v>
      </c>
      <c r="EO248">
        <v>0.42</v>
      </c>
      <c r="EP248">
        <v>0.06</v>
      </c>
      <c r="EQ248">
        <v>4.2999999999999997E-2</v>
      </c>
      <c r="ER248">
        <v>0.09</v>
      </c>
      <c r="ES248">
        <v>7.0000000000000007E-2</v>
      </c>
      <c r="ET248">
        <v>0.1</v>
      </c>
      <c r="EU248">
        <v>0.14000000000000001</v>
      </c>
      <c r="EV248">
        <v>0.08</v>
      </c>
      <c r="EW248">
        <v>0.12</v>
      </c>
      <c r="EX248">
        <v>0.112</v>
      </c>
      <c r="EY248">
        <v>0.37</v>
      </c>
      <c r="EZ248">
        <v>0.43</v>
      </c>
      <c r="FA248">
        <v>0.36</v>
      </c>
      <c r="FB248">
        <v>0.32</v>
      </c>
      <c r="FC248">
        <v>0.39</v>
      </c>
      <c r="FD248">
        <v>0.32</v>
      </c>
      <c r="FE248">
        <v>0.41</v>
      </c>
      <c r="FF248">
        <v>0.49</v>
      </c>
      <c r="FG248">
        <v>0.12</v>
      </c>
      <c r="FH248">
        <v>0.5</v>
      </c>
      <c r="FI248">
        <v>0.5</v>
      </c>
      <c r="FJ248">
        <v>0.51</v>
      </c>
      <c r="FK248">
        <v>0.59</v>
      </c>
      <c r="FL248">
        <v>0.46</v>
      </c>
      <c r="FM248">
        <v>0.36</v>
      </c>
      <c r="FN248">
        <v>0.48</v>
      </c>
      <c r="FO248">
        <v>0.31</v>
      </c>
      <c r="FP248">
        <v>0.03</v>
      </c>
      <c r="FQ248">
        <v>0.03</v>
      </c>
      <c r="FR248">
        <v>0.02</v>
      </c>
      <c r="FS248">
        <v>0.02</v>
      </c>
      <c r="FT248">
        <v>0.01</v>
      </c>
      <c r="FU248">
        <v>0.02</v>
      </c>
      <c r="FV248">
        <v>7.0000000000000007E-2</v>
      </c>
      <c r="FW248">
        <v>0.02</v>
      </c>
      <c r="FX248">
        <v>0.03</v>
      </c>
      <c r="FY248">
        <v>2.0499999999999998</v>
      </c>
      <c r="FZ248">
        <v>3.38</v>
      </c>
      <c r="GA248">
        <v>3.45</v>
      </c>
      <c r="GB248">
        <v>3.4</v>
      </c>
      <c r="GC248">
        <v>3.49</v>
      </c>
      <c r="GD248">
        <v>3.3</v>
      </c>
      <c r="GE248">
        <v>3.02</v>
      </c>
      <c r="GF248">
        <v>3.37</v>
      </c>
      <c r="GG248">
        <v>3.09</v>
      </c>
      <c r="GH248">
        <v>7.52</v>
      </c>
      <c r="GI248">
        <v>0.03</v>
      </c>
      <c r="GJ248">
        <v>1.0999999999999999E-2</v>
      </c>
      <c r="GK248">
        <v>3.2000000000000001E-2</v>
      </c>
      <c r="GL248">
        <v>0.02</v>
      </c>
      <c r="GM248">
        <v>0.12</v>
      </c>
      <c r="GN248">
        <v>7.0000000000000007E-2</v>
      </c>
      <c r="GO248">
        <v>0.14000000000000001</v>
      </c>
      <c r="GP248">
        <v>0.13</v>
      </c>
      <c r="GQ248">
        <v>0.13</v>
      </c>
      <c r="GR248">
        <v>0.26</v>
      </c>
      <c r="GS248">
        <v>0.06</v>
      </c>
      <c r="GT248">
        <v>0.53</v>
      </c>
      <c r="GU248">
        <v>0.66</v>
      </c>
      <c r="GV248">
        <v>0.16</v>
      </c>
      <c r="GW248">
        <v>0.21</v>
      </c>
      <c r="GX248">
        <v>0.155</v>
      </c>
      <c r="GY248">
        <v>0.33</v>
      </c>
      <c r="GZ248">
        <v>9.0999999999999998E-2</v>
      </c>
      <c r="HA248">
        <v>3.2000000000000001E-2</v>
      </c>
      <c r="HB248">
        <v>0.22</v>
      </c>
      <c r="HC248">
        <v>0.06</v>
      </c>
      <c r="HD248">
        <v>0.05</v>
      </c>
      <c r="HE248">
        <v>0.26</v>
      </c>
      <c r="HF248">
        <v>0.11</v>
      </c>
      <c r="HG248">
        <v>0.11</v>
      </c>
      <c r="HH248">
        <v>0.03</v>
      </c>
      <c r="HI248">
        <v>0.02</v>
      </c>
      <c r="HJ248">
        <v>0.04</v>
      </c>
      <c r="HK248">
        <v>0.05</v>
      </c>
      <c r="HL248">
        <v>0.12</v>
      </c>
      <c r="HM248">
        <v>0.13</v>
      </c>
      <c r="HN248">
        <v>0.02</v>
      </c>
      <c r="HO248">
        <v>0.35</v>
      </c>
      <c r="HP248">
        <v>0.39</v>
      </c>
      <c r="HQ248">
        <v>0.4</v>
      </c>
      <c r="HR248">
        <v>0.43</v>
      </c>
      <c r="HS248">
        <v>0.45</v>
      </c>
      <c r="HT248">
        <v>0.42</v>
      </c>
      <c r="HU248">
        <v>0.53</v>
      </c>
      <c r="HV248">
        <v>0.33</v>
      </c>
      <c r="HW248">
        <v>0.33</v>
      </c>
      <c r="HX248">
        <v>0.34</v>
      </c>
      <c r="HY248">
        <v>0.27</v>
      </c>
      <c r="HZ248">
        <v>0.5</v>
      </c>
      <c r="IA248">
        <v>0.04</v>
      </c>
      <c r="IB248">
        <v>0.19</v>
      </c>
      <c r="IC248">
        <v>0.16</v>
      </c>
      <c r="ID248">
        <v>0.05</v>
      </c>
      <c r="IE248">
        <v>0.06</v>
      </c>
      <c r="IF248">
        <v>1.0999999999999999E-2</v>
      </c>
      <c r="IG248">
        <v>1.0999999999999999E-2</v>
      </c>
      <c r="IH248">
        <v>0.01</v>
      </c>
      <c r="II248">
        <v>0.02</v>
      </c>
      <c r="IJ248">
        <v>0.01</v>
      </c>
      <c r="IK248">
        <v>1.6E-2</v>
      </c>
      <c r="IL248">
        <v>5.0000000000000001E-3</v>
      </c>
      <c r="IM248">
        <v>0.04</v>
      </c>
      <c r="IN248">
        <v>0.06</v>
      </c>
      <c r="IO248">
        <v>0.05</v>
      </c>
      <c r="IP248">
        <v>0.05</v>
      </c>
      <c r="IQ248">
        <v>7.0000000000000007E-2</v>
      </c>
      <c r="IR248">
        <v>0.05</v>
      </c>
      <c r="IS248">
        <v>0.01</v>
      </c>
      <c r="IT248">
        <v>0.44</v>
      </c>
      <c r="IU248">
        <v>0.21</v>
      </c>
      <c r="IV248">
        <v>0.01</v>
      </c>
      <c r="IW248">
        <v>0.22</v>
      </c>
      <c r="IX248">
        <v>0.18</v>
      </c>
      <c r="IY248">
        <v>0.3</v>
      </c>
      <c r="IZ248">
        <v>0.4</v>
      </c>
      <c r="JA248">
        <v>0.13</v>
      </c>
      <c r="JB248">
        <v>0.5</v>
      </c>
      <c r="JC248">
        <v>0.41</v>
      </c>
      <c r="JD248">
        <v>7.0000000000000007E-2</v>
      </c>
      <c r="JE248">
        <v>0.18</v>
      </c>
      <c r="JF248">
        <v>0.24</v>
      </c>
      <c r="JG248">
        <v>0.12</v>
      </c>
      <c r="JH248">
        <v>0.38</v>
      </c>
      <c r="JI248">
        <v>0.15</v>
      </c>
      <c r="JJ248">
        <v>0.19</v>
      </c>
      <c r="JK248">
        <v>0.59</v>
      </c>
      <c r="JL248">
        <v>0.12</v>
      </c>
      <c r="JM248">
        <v>0.03</v>
      </c>
      <c r="JN248">
        <v>0.04</v>
      </c>
      <c r="JO248">
        <v>0.03</v>
      </c>
      <c r="JP248">
        <v>0.04</v>
      </c>
      <c r="JQ248">
        <v>0.03</v>
      </c>
      <c r="JR248">
        <v>3.2</v>
      </c>
      <c r="JS248">
        <v>1.93</v>
      </c>
      <c r="JT248">
        <v>2.35</v>
      </c>
      <c r="JU248">
        <v>3.46</v>
      </c>
      <c r="JV248">
        <v>2.14</v>
      </c>
    </row>
    <row r="249" spans="1:282" x14ac:dyDescent="0.25">
      <c r="A249">
        <v>609839</v>
      </c>
      <c r="B249" t="s">
        <v>52</v>
      </c>
      <c r="C249" t="s">
        <v>841</v>
      </c>
      <c r="D249" t="s">
        <v>4495</v>
      </c>
      <c r="E249" t="s">
        <v>4496</v>
      </c>
      <c r="F249" t="s">
        <v>842</v>
      </c>
      <c r="G249" t="s">
        <v>843</v>
      </c>
      <c r="H249" t="s">
        <v>844</v>
      </c>
      <c r="I249" t="s">
        <v>4497</v>
      </c>
      <c r="J249" t="s">
        <v>4498</v>
      </c>
      <c r="K249" t="s">
        <v>4499</v>
      </c>
      <c r="L249" t="s">
        <v>546</v>
      </c>
      <c r="M249" t="s">
        <v>3399</v>
      </c>
      <c r="N249" t="s">
        <v>3908</v>
      </c>
      <c r="O249" t="s">
        <v>524</v>
      </c>
      <c r="P249">
        <v>563</v>
      </c>
      <c r="Q249" t="s">
        <v>530</v>
      </c>
      <c r="R249" t="s">
        <v>529</v>
      </c>
      <c r="S249" t="s">
        <v>529</v>
      </c>
      <c r="T249">
        <v>43</v>
      </c>
      <c r="U249">
        <v>2650</v>
      </c>
      <c r="V249" t="s">
        <v>655</v>
      </c>
      <c r="W249">
        <v>275</v>
      </c>
      <c r="X249">
        <v>570</v>
      </c>
      <c r="Y249">
        <v>48</v>
      </c>
      <c r="Z249" s="5" t="s">
        <v>812</v>
      </c>
      <c r="AA249" t="s">
        <v>524</v>
      </c>
      <c r="AB249" t="s">
        <v>564</v>
      </c>
      <c r="AC249" t="s">
        <v>533</v>
      </c>
      <c r="AD249" t="s">
        <v>564</v>
      </c>
      <c r="AE249">
        <v>54</v>
      </c>
      <c r="AF249">
        <v>60.8</v>
      </c>
      <c r="AG249">
        <v>49</v>
      </c>
      <c r="AH249">
        <v>4.8</v>
      </c>
      <c r="AI249" t="s">
        <v>3410</v>
      </c>
      <c r="AJ249">
        <v>177</v>
      </c>
      <c r="AK249">
        <v>1</v>
      </c>
      <c r="AL249">
        <v>165</v>
      </c>
      <c r="AN249">
        <v>7</v>
      </c>
      <c r="AQ249">
        <v>3</v>
      </c>
      <c r="AR249">
        <v>4</v>
      </c>
      <c r="AS249">
        <v>177</v>
      </c>
      <c r="AT249">
        <v>0.01</v>
      </c>
      <c r="AU249">
        <v>0.01</v>
      </c>
      <c r="AV249">
        <v>0.01</v>
      </c>
      <c r="AW249">
        <v>0.01</v>
      </c>
      <c r="AX249">
        <v>0.02</v>
      </c>
      <c r="AY249">
        <v>7.0000000000000007E-2</v>
      </c>
      <c r="AZ249">
        <v>0.03</v>
      </c>
      <c r="BA249">
        <v>4.4999999999999998E-2</v>
      </c>
      <c r="BB249">
        <v>0.06</v>
      </c>
      <c r="BC249">
        <v>0.03</v>
      </c>
      <c r="BD249">
        <v>0.14000000000000001</v>
      </c>
      <c r="BE249">
        <v>0.17</v>
      </c>
      <c r="BF249">
        <v>0.28999999999999998</v>
      </c>
      <c r="BG249">
        <v>0.23</v>
      </c>
      <c r="BH249">
        <v>0.27</v>
      </c>
      <c r="BI249">
        <v>0.27</v>
      </c>
      <c r="BJ249">
        <v>0.31</v>
      </c>
      <c r="BK249">
        <v>0.31</v>
      </c>
      <c r="BL249">
        <v>0</v>
      </c>
      <c r="BM249">
        <v>0</v>
      </c>
      <c r="BN249">
        <v>0.02</v>
      </c>
      <c r="BO249">
        <v>0.01</v>
      </c>
      <c r="BP249">
        <v>0.02</v>
      </c>
      <c r="BQ249">
        <v>0.03</v>
      </c>
      <c r="BR249">
        <v>0.67</v>
      </c>
      <c r="BS249">
        <v>0.71</v>
      </c>
      <c r="BT249">
        <v>0.64</v>
      </c>
      <c r="BU249">
        <v>0.68</v>
      </c>
      <c r="BV249">
        <v>0.51</v>
      </c>
      <c r="BW249">
        <v>0.42</v>
      </c>
      <c r="BX249">
        <v>3.63</v>
      </c>
      <c r="BY249">
        <v>3.64</v>
      </c>
      <c r="BZ249">
        <v>3.59</v>
      </c>
      <c r="CA249">
        <v>3.63</v>
      </c>
      <c r="CB249">
        <v>3.34</v>
      </c>
      <c r="CC249">
        <v>3.12</v>
      </c>
      <c r="CD249">
        <v>6.0000000000000001E-3</v>
      </c>
      <c r="CE249">
        <v>0</v>
      </c>
      <c r="CF249">
        <v>0</v>
      </c>
      <c r="CG249">
        <v>1.0999999999999999E-2</v>
      </c>
      <c r="CH249">
        <v>0</v>
      </c>
      <c r="CI249">
        <v>0.02</v>
      </c>
      <c r="CJ249">
        <v>0.02</v>
      </c>
      <c r="CK249">
        <v>0.05</v>
      </c>
      <c r="CL249">
        <v>0.04</v>
      </c>
      <c r="CM249">
        <v>0.01</v>
      </c>
      <c r="CN249">
        <v>0.03</v>
      </c>
      <c r="CO249">
        <v>0.03</v>
      </c>
      <c r="CP249">
        <v>0.02</v>
      </c>
      <c r="CQ249">
        <v>0.03</v>
      </c>
      <c r="CR249">
        <v>0.05</v>
      </c>
      <c r="CS249">
        <v>0.05</v>
      </c>
      <c r="CT249">
        <v>0.12</v>
      </c>
      <c r="CU249">
        <v>0.06</v>
      </c>
      <c r="CV249">
        <v>3.88</v>
      </c>
      <c r="CW249">
        <v>3.82</v>
      </c>
      <c r="CX249">
        <v>3.8</v>
      </c>
      <c r="CY249">
        <v>3.83</v>
      </c>
      <c r="CZ249">
        <v>3.82</v>
      </c>
      <c r="DA249">
        <v>3.6</v>
      </c>
      <c r="DB249">
        <v>3.61</v>
      </c>
      <c r="DC249">
        <v>3.39</v>
      </c>
      <c r="DD249">
        <v>3.55</v>
      </c>
      <c r="DE249">
        <v>0.09</v>
      </c>
      <c r="DF249">
        <v>0.12</v>
      </c>
      <c r="DG249">
        <v>0.15</v>
      </c>
      <c r="DH249">
        <v>0.1</v>
      </c>
      <c r="DI249">
        <v>0.12</v>
      </c>
      <c r="DJ249">
        <v>0.24</v>
      </c>
      <c r="DK249">
        <v>0.25</v>
      </c>
      <c r="DL249">
        <v>0.21</v>
      </c>
      <c r="DM249">
        <v>0.2</v>
      </c>
      <c r="DN249">
        <v>0.01</v>
      </c>
      <c r="DO249">
        <v>0.01</v>
      </c>
      <c r="DP249">
        <v>0.01</v>
      </c>
      <c r="DQ249">
        <v>0.01</v>
      </c>
      <c r="DR249">
        <v>0.01</v>
      </c>
      <c r="DS249">
        <v>0.02</v>
      </c>
      <c r="DT249">
        <v>0.01</v>
      </c>
      <c r="DU249">
        <v>0.02</v>
      </c>
      <c r="DV249">
        <v>0.02</v>
      </c>
      <c r="DW249">
        <v>0.89</v>
      </c>
      <c r="DX249">
        <v>0.85</v>
      </c>
      <c r="DY249">
        <v>0.82</v>
      </c>
      <c r="DZ249">
        <v>0.86</v>
      </c>
      <c r="EA249">
        <v>0.84</v>
      </c>
      <c r="EB249">
        <v>0.68</v>
      </c>
      <c r="EC249">
        <v>0.68</v>
      </c>
      <c r="ED249">
        <v>0.6</v>
      </c>
      <c r="EE249">
        <v>0.68</v>
      </c>
      <c r="EF249">
        <v>0.45</v>
      </c>
      <c r="EG249">
        <v>0</v>
      </c>
      <c r="EH249">
        <v>0.01</v>
      </c>
      <c r="EI249">
        <v>0.01</v>
      </c>
      <c r="EJ249">
        <v>0.02</v>
      </c>
      <c r="EK249">
        <v>0.02</v>
      </c>
      <c r="EL249">
        <v>0.05</v>
      </c>
      <c r="EM249">
        <v>0.03</v>
      </c>
      <c r="EN249">
        <v>0.03</v>
      </c>
      <c r="EO249">
        <v>0.32</v>
      </c>
      <c r="EP249">
        <v>0.04</v>
      </c>
      <c r="EQ249">
        <v>2.3E-2</v>
      </c>
      <c r="ER249">
        <v>0.1</v>
      </c>
      <c r="ES249">
        <v>0.04</v>
      </c>
      <c r="ET249">
        <v>0.08</v>
      </c>
      <c r="EU249">
        <v>0.12</v>
      </c>
      <c r="EV249">
        <v>7.0000000000000007E-2</v>
      </c>
      <c r="EW249">
        <v>7.0000000000000007E-2</v>
      </c>
      <c r="EX249">
        <v>0.09</v>
      </c>
      <c r="EY249">
        <v>0.23</v>
      </c>
      <c r="EZ249">
        <v>0.24</v>
      </c>
      <c r="FA249">
        <v>0.25</v>
      </c>
      <c r="FB249">
        <v>0.26</v>
      </c>
      <c r="FC249">
        <v>0.31</v>
      </c>
      <c r="FD249">
        <v>0.36</v>
      </c>
      <c r="FE249">
        <v>0.33</v>
      </c>
      <c r="FF249">
        <v>0.38</v>
      </c>
      <c r="FG249">
        <v>0.1</v>
      </c>
      <c r="FH249">
        <v>0.69</v>
      </c>
      <c r="FI249">
        <v>0.67</v>
      </c>
      <c r="FJ249">
        <v>0.59</v>
      </c>
      <c r="FK249">
        <v>0.64</v>
      </c>
      <c r="FL249">
        <v>0.54</v>
      </c>
      <c r="FM249">
        <v>0.39</v>
      </c>
      <c r="FN249">
        <v>0.51</v>
      </c>
      <c r="FO249">
        <v>0.47</v>
      </c>
      <c r="FP249">
        <v>0.05</v>
      </c>
      <c r="FQ249">
        <v>0.04</v>
      </c>
      <c r="FR249">
        <v>0.06</v>
      </c>
      <c r="FS249">
        <v>0.05</v>
      </c>
      <c r="FT249">
        <v>0.05</v>
      </c>
      <c r="FU249">
        <v>0.06</v>
      </c>
      <c r="FV249">
        <v>0.08</v>
      </c>
      <c r="FW249">
        <v>0.05</v>
      </c>
      <c r="FX249">
        <v>0.05</v>
      </c>
      <c r="FY249">
        <v>1.83</v>
      </c>
      <c r="FZ249">
        <v>3.68</v>
      </c>
      <c r="GA249">
        <v>3.67</v>
      </c>
      <c r="GB249">
        <v>3.51</v>
      </c>
      <c r="GC249">
        <v>3.59</v>
      </c>
      <c r="GD249">
        <v>3.44</v>
      </c>
      <c r="GE249">
        <v>3.19</v>
      </c>
      <c r="GF249">
        <v>3.39</v>
      </c>
      <c r="GG249">
        <v>3.36</v>
      </c>
      <c r="GH249">
        <v>7.96</v>
      </c>
      <c r="GI249">
        <v>0.01</v>
      </c>
      <c r="GJ249">
        <v>0</v>
      </c>
      <c r="GK249">
        <v>0.04</v>
      </c>
      <c r="GL249">
        <v>0.03</v>
      </c>
      <c r="GM249">
        <v>0.08</v>
      </c>
      <c r="GN249">
        <v>0.06</v>
      </c>
      <c r="GO249">
        <v>0.08</v>
      </c>
      <c r="GP249">
        <v>0.17</v>
      </c>
      <c r="GQ249">
        <v>0.15</v>
      </c>
      <c r="GR249">
        <v>0.32</v>
      </c>
      <c r="GS249">
        <v>0.06</v>
      </c>
      <c r="GT249">
        <v>0.57999999999999996</v>
      </c>
      <c r="GU249">
        <v>0.67</v>
      </c>
      <c r="GV249">
        <v>0.21</v>
      </c>
      <c r="GW249">
        <v>0.13</v>
      </c>
      <c r="GX249">
        <v>0.09</v>
      </c>
      <c r="GY249">
        <v>0.23</v>
      </c>
      <c r="GZ249">
        <v>6.8000000000000005E-2</v>
      </c>
      <c r="HA249">
        <v>3.4000000000000002E-2</v>
      </c>
      <c r="HB249">
        <v>0.25</v>
      </c>
      <c r="HC249">
        <v>0.1</v>
      </c>
      <c r="HD249">
        <v>0.08</v>
      </c>
      <c r="HE249">
        <v>0.25</v>
      </c>
      <c r="HF249">
        <v>0.12</v>
      </c>
      <c r="HG249">
        <v>0.12</v>
      </c>
      <c r="HH249">
        <v>0.06</v>
      </c>
      <c r="HI249">
        <v>0.02</v>
      </c>
      <c r="HJ249">
        <v>0.1</v>
      </c>
      <c r="HK249">
        <v>0.04</v>
      </c>
      <c r="HL249">
        <v>0.05</v>
      </c>
      <c r="HM249">
        <v>0.08</v>
      </c>
      <c r="HN249">
        <v>0.01</v>
      </c>
      <c r="HO249">
        <v>0.31</v>
      </c>
      <c r="HP249">
        <v>0.28000000000000003</v>
      </c>
      <c r="HQ249">
        <v>0.32</v>
      </c>
      <c r="HR249">
        <v>0.37</v>
      </c>
      <c r="HS249">
        <v>0.42</v>
      </c>
      <c r="HT249">
        <v>0.32</v>
      </c>
      <c r="HU249">
        <v>0.59</v>
      </c>
      <c r="HV249">
        <v>0.28000000000000003</v>
      </c>
      <c r="HW249">
        <v>0.4</v>
      </c>
      <c r="HX249">
        <v>0.45</v>
      </c>
      <c r="HY249">
        <v>0.33</v>
      </c>
      <c r="HZ249">
        <v>0.57999999999999996</v>
      </c>
      <c r="IA249">
        <v>0.01</v>
      </c>
      <c r="IB249">
        <v>0.23</v>
      </c>
      <c r="IC249">
        <v>0.16</v>
      </c>
      <c r="ID249">
        <v>0.06</v>
      </c>
      <c r="IE249">
        <v>7.0000000000000007E-2</v>
      </c>
      <c r="IF249">
        <v>1.0999999999999999E-2</v>
      </c>
      <c r="IG249">
        <v>2.3E-2</v>
      </c>
      <c r="IH249">
        <v>0.06</v>
      </c>
      <c r="II249">
        <v>0.03</v>
      </c>
      <c r="IJ249">
        <v>0.03</v>
      </c>
      <c r="IK249">
        <v>0.04</v>
      </c>
      <c r="IL249">
        <v>2.3E-2</v>
      </c>
      <c r="IM249">
        <v>0.05</v>
      </c>
      <c r="IN249">
        <v>0.05</v>
      </c>
      <c r="IO249">
        <v>0.06</v>
      </c>
      <c r="IP249">
        <v>0.05</v>
      </c>
      <c r="IQ249">
        <v>0.05</v>
      </c>
      <c r="IR249">
        <v>0.06</v>
      </c>
      <c r="IS249">
        <v>0.01</v>
      </c>
      <c r="IT249">
        <v>0.6</v>
      </c>
      <c r="IU249">
        <v>0.53</v>
      </c>
      <c r="IV249">
        <v>0.03</v>
      </c>
      <c r="IW249">
        <v>0.34</v>
      </c>
      <c r="IX249">
        <v>0.23</v>
      </c>
      <c r="IY249">
        <v>0.24</v>
      </c>
      <c r="IZ249">
        <v>0.32</v>
      </c>
      <c r="JA249">
        <v>0.2</v>
      </c>
      <c r="JB249">
        <v>0.46</v>
      </c>
      <c r="JC249">
        <v>0.33</v>
      </c>
      <c r="JD249">
        <v>0.06</v>
      </c>
      <c r="JE249">
        <v>7.0000000000000007E-2</v>
      </c>
      <c r="JF249">
        <v>0.32</v>
      </c>
      <c r="JG249">
        <v>0.08</v>
      </c>
      <c r="JH249">
        <v>0.39</v>
      </c>
      <c r="JI249">
        <v>0.05</v>
      </c>
      <c r="JJ249">
        <v>0.04</v>
      </c>
      <c r="JK249">
        <v>0.41</v>
      </c>
      <c r="JL249">
        <v>7.0000000000000007E-2</v>
      </c>
      <c r="JM249">
        <v>0.04</v>
      </c>
      <c r="JN249">
        <v>0.05</v>
      </c>
      <c r="JO249">
        <v>0.04</v>
      </c>
      <c r="JP249">
        <v>0.04</v>
      </c>
      <c r="JQ249">
        <v>0.05</v>
      </c>
      <c r="JR249">
        <v>3.14</v>
      </c>
      <c r="JS249">
        <v>1.53</v>
      </c>
      <c r="JT249">
        <v>1.61</v>
      </c>
      <c r="JU249">
        <v>3.16</v>
      </c>
      <c r="JV249">
        <v>1.88</v>
      </c>
    </row>
    <row r="250" spans="1:282" x14ac:dyDescent="0.25">
      <c r="A250">
        <v>609842</v>
      </c>
      <c r="B250" t="s">
        <v>53</v>
      </c>
      <c r="C250" t="s">
        <v>2462</v>
      </c>
      <c r="D250" t="s">
        <v>4500</v>
      </c>
      <c r="E250" t="s">
        <v>4501</v>
      </c>
      <c r="F250" t="s">
        <v>845</v>
      </c>
      <c r="G250" t="s">
        <v>846</v>
      </c>
      <c r="H250" t="s">
        <v>847</v>
      </c>
      <c r="I250" t="s">
        <v>4502</v>
      </c>
      <c r="J250" t="s">
        <v>4503</v>
      </c>
      <c r="K250" t="s">
        <v>4504</v>
      </c>
      <c r="L250" t="s">
        <v>546</v>
      </c>
      <c r="M250" t="s">
        <v>3399</v>
      </c>
      <c r="N250" t="s">
        <v>3908</v>
      </c>
      <c r="O250" t="s">
        <v>524</v>
      </c>
      <c r="P250">
        <v>1245</v>
      </c>
      <c r="Q250" t="s">
        <v>530</v>
      </c>
      <c r="R250" t="s">
        <v>529</v>
      </c>
      <c r="S250" t="s">
        <v>529</v>
      </c>
      <c r="T250">
        <v>43</v>
      </c>
      <c r="U250">
        <v>2660</v>
      </c>
      <c r="V250" t="s">
        <v>655</v>
      </c>
      <c r="W250">
        <v>1215</v>
      </c>
      <c r="X250">
        <v>1250</v>
      </c>
      <c r="Y250">
        <v>97</v>
      </c>
      <c r="Z250" s="5" t="s">
        <v>575</v>
      </c>
      <c r="AA250" t="s">
        <v>524</v>
      </c>
      <c r="AB250" t="s">
        <v>555</v>
      </c>
      <c r="AC250" t="s">
        <v>564</v>
      </c>
      <c r="AD250" t="s">
        <v>564</v>
      </c>
      <c r="AE250">
        <v>34.5</v>
      </c>
      <c r="AF250">
        <v>54.6</v>
      </c>
      <c r="AG250">
        <v>57.8</v>
      </c>
      <c r="AH250">
        <v>99</v>
      </c>
      <c r="AI250" t="s">
        <v>3400</v>
      </c>
      <c r="AJ250">
        <v>683</v>
      </c>
      <c r="AK250">
        <v>8</v>
      </c>
      <c r="AL250">
        <v>15</v>
      </c>
      <c r="AM250">
        <v>1</v>
      </c>
      <c r="AN250">
        <v>652</v>
      </c>
      <c r="AO250">
        <v>3</v>
      </c>
      <c r="AR250">
        <v>7</v>
      </c>
      <c r="AS250">
        <v>683</v>
      </c>
      <c r="AT250">
        <v>0.03</v>
      </c>
      <c r="AU250">
        <v>0.02</v>
      </c>
      <c r="AV250">
        <v>0.03</v>
      </c>
      <c r="AW250">
        <v>0.01</v>
      </c>
      <c r="AX250">
        <v>0.01</v>
      </c>
      <c r="AY250">
        <v>0.08</v>
      </c>
      <c r="AZ250">
        <v>0.11</v>
      </c>
      <c r="BA250">
        <v>6.9000000000000006E-2</v>
      </c>
      <c r="BB250">
        <v>7.0000000000000007E-2</v>
      </c>
      <c r="BC250">
        <v>0.03</v>
      </c>
      <c r="BD250">
        <v>0.09</v>
      </c>
      <c r="BE250">
        <v>0.17</v>
      </c>
      <c r="BF250">
        <v>0.45</v>
      </c>
      <c r="BG250">
        <v>0.39</v>
      </c>
      <c r="BH250">
        <v>0.44</v>
      </c>
      <c r="BI250">
        <v>0.27</v>
      </c>
      <c r="BJ250">
        <v>0.38</v>
      </c>
      <c r="BK250">
        <v>0.35</v>
      </c>
      <c r="BL250">
        <v>0.02</v>
      </c>
      <c r="BM250">
        <v>0.02</v>
      </c>
      <c r="BN250">
        <v>0.05</v>
      </c>
      <c r="BO250">
        <v>0.03</v>
      </c>
      <c r="BP250">
        <v>0.03</v>
      </c>
      <c r="BQ250">
        <v>0.04</v>
      </c>
      <c r="BR250">
        <v>0.4</v>
      </c>
      <c r="BS250">
        <v>0.5</v>
      </c>
      <c r="BT250">
        <v>0.4</v>
      </c>
      <c r="BU250">
        <v>0.66</v>
      </c>
      <c r="BV250">
        <v>0.48</v>
      </c>
      <c r="BW250">
        <v>0.36</v>
      </c>
      <c r="BX250">
        <v>3.24</v>
      </c>
      <c r="BY250">
        <v>3.4</v>
      </c>
      <c r="BZ250">
        <v>3.27</v>
      </c>
      <c r="CA250">
        <v>3.62</v>
      </c>
      <c r="CB250">
        <v>3.37</v>
      </c>
      <c r="CC250">
        <v>3.04</v>
      </c>
      <c r="CD250">
        <v>0</v>
      </c>
      <c r="CE250">
        <v>1E-3</v>
      </c>
      <c r="CF250">
        <v>0</v>
      </c>
      <c r="CG250">
        <v>4.0000000000000001E-3</v>
      </c>
      <c r="CH250">
        <v>1E-3</v>
      </c>
      <c r="CI250">
        <v>0</v>
      </c>
      <c r="CJ250">
        <v>0.01</v>
      </c>
      <c r="CK250">
        <v>0.04</v>
      </c>
      <c r="CL250">
        <v>0.03</v>
      </c>
      <c r="CM250">
        <v>0.01</v>
      </c>
      <c r="CN250">
        <v>0.01</v>
      </c>
      <c r="CO250">
        <v>0.02</v>
      </c>
      <c r="CP250">
        <v>0.01</v>
      </c>
      <c r="CQ250">
        <v>0.01</v>
      </c>
      <c r="CR250">
        <v>0.02</v>
      </c>
      <c r="CS250">
        <v>0.05</v>
      </c>
      <c r="CT250">
        <v>0.09</v>
      </c>
      <c r="CU250">
        <v>0.05</v>
      </c>
      <c r="CV250">
        <v>3.82</v>
      </c>
      <c r="CW250">
        <v>3.79</v>
      </c>
      <c r="CX250">
        <v>3.75</v>
      </c>
      <c r="CY250">
        <v>3.73</v>
      </c>
      <c r="CZ250">
        <v>3.77</v>
      </c>
      <c r="DA250">
        <v>3.71</v>
      </c>
      <c r="DB250">
        <v>3.58</v>
      </c>
      <c r="DC250">
        <v>3.4</v>
      </c>
      <c r="DD250">
        <v>3.54</v>
      </c>
      <c r="DE250">
        <v>0.16</v>
      </c>
      <c r="DF250">
        <v>0.18</v>
      </c>
      <c r="DG250">
        <v>0.21</v>
      </c>
      <c r="DH250">
        <v>0.23</v>
      </c>
      <c r="DI250">
        <v>0.2</v>
      </c>
      <c r="DJ250">
        <v>0.23</v>
      </c>
      <c r="DK250">
        <v>0.26</v>
      </c>
      <c r="DL250">
        <v>0.28000000000000003</v>
      </c>
      <c r="DM250">
        <v>0.26</v>
      </c>
      <c r="DN250">
        <v>0.01</v>
      </c>
      <c r="DO250">
        <v>0.02</v>
      </c>
      <c r="DP250">
        <v>0.02</v>
      </c>
      <c r="DQ250">
        <v>0.02</v>
      </c>
      <c r="DR250">
        <v>0.02</v>
      </c>
      <c r="DS250">
        <v>0.03</v>
      </c>
      <c r="DT250">
        <v>0.03</v>
      </c>
      <c r="DU250">
        <v>0.02</v>
      </c>
      <c r="DV250">
        <v>0.03</v>
      </c>
      <c r="DW250">
        <v>0.82</v>
      </c>
      <c r="DX250">
        <v>0.78</v>
      </c>
      <c r="DY250">
        <v>0.75</v>
      </c>
      <c r="DZ250">
        <v>0.73</v>
      </c>
      <c r="EA250">
        <v>0.77</v>
      </c>
      <c r="EB250">
        <v>0.71</v>
      </c>
      <c r="EC250">
        <v>0.64</v>
      </c>
      <c r="ED250">
        <v>0.56999999999999995</v>
      </c>
      <c r="EE250">
        <v>0.63</v>
      </c>
      <c r="EF250">
        <v>0.39</v>
      </c>
      <c r="EG250">
        <v>0.01</v>
      </c>
      <c r="EH250">
        <v>0</v>
      </c>
      <c r="EI250">
        <v>0.02</v>
      </c>
      <c r="EJ250">
        <v>0.01</v>
      </c>
      <c r="EK250">
        <v>0.01</v>
      </c>
      <c r="EL250">
        <v>0.03</v>
      </c>
      <c r="EM250">
        <v>0.01</v>
      </c>
      <c r="EN250">
        <v>0.01</v>
      </c>
      <c r="EO250">
        <v>0.23</v>
      </c>
      <c r="EP250">
        <v>0.03</v>
      </c>
      <c r="EQ250">
        <v>2.3E-2</v>
      </c>
      <c r="ER250">
        <v>0.04</v>
      </c>
      <c r="ES250">
        <v>0.02</v>
      </c>
      <c r="ET250">
        <v>0.05</v>
      </c>
      <c r="EU250">
        <v>0.06</v>
      </c>
      <c r="EV250">
        <v>0.04</v>
      </c>
      <c r="EW250">
        <v>0.05</v>
      </c>
      <c r="EX250">
        <v>0.151</v>
      </c>
      <c r="EY250">
        <v>0.39</v>
      </c>
      <c r="EZ250">
        <v>0.38</v>
      </c>
      <c r="FA250">
        <v>0.34</v>
      </c>
      <c r="FB250">
        <v>0.31</v>
      </c>
      <c r="FC250">
        <v>0.39</v>
      </c>
      <c r="FD250">
        <v>0.34</v>
      </c>
      <c r="FE250">
        <v>0.38</v>
      </c>
      <c r="FF250">
        <v>0.39</v>
      </c>
      <c r="FG250">
        <v>0.12</v>
      </c>
      <c r="FH250">
        <v>0.49</v>
      </c>
      <c r="FI250">
        <v>0.52</v>
      </c>
      <c r="FJ250">
        <v>0.52</v>
      </c>
      <c r="FK250">
        <v>0.57999999999999996</v>
      </c>
      <c r="FL250">
        <v>0.44</v>
      </c>
      <c r="FM250">
        <v>0.46</v>
      </c>
      <c r="FN250">
        <v>0.48</v>
      </c>
      <c r="FO250">
        <v>0.46</v>
      </c>
      <c r="FP250">
        <v>0.11</v>
      </c>
      <c r="FQ250">
        <v>7.0000000000000007E-2</v>
      </c>
      <c r="FR250">
        <v>7.0000000000000007E-2</v>
      </c>
      <c r="FS250">
        <v>0.08</v>
      </c>
      <c r="FT250">
        <v>0.08</v>
      </c>
      <c r="FU250">
        <v>0.11</v>
      </c>
      <c r="FV250">
        <v>0.1</v>
      </c>
      <c r="FW250">
        <v>0.09</v>
      </c>
      <c r="FX250">
        <v>0.1</v>
      </c>
      <c r="FY250">
        <v>1.99</v>
      </c>
      <c r="FZ250">
        <v>3.47</v>
      </c>
      <c r="GA250">
        <v>3.53</v>
      </c>
      <c r="GB250">
        <v>3.49</v>
      </c>
      <c r="GC250">
        <v>3.6</v>
      </c>
      <c r="GD250">
        <v>3.41</v>
      </c>
      <c r="GE250">
        <v>3.38</v>
      </c>
      <c r="GF250">
        <v>3.46</v>
      </c>
      <c r="GG250">
        <v>3.45</v>
      </c>
      <c r="GH250">
        <v>8.61</v>
      </c>
      <c r="GI250">
        <v>0.02</v>
      </c>
      <c r="GJ250">
        <v>7.0000000000000001E-3</v>
      </c>
      <c r="GK250">
        <v>1.2E-2</v>
      </c>
      <c r="GL250">
        <v>0.01</v>
      </c>
      <c r="GM250">
        <v>0.03</v>
      </c>
      <c r="GN250">
        <v>0.03</v>
      </c>
      <c r="GO250">
        <v>0.05</v>
      </c>
      <c r="GP250">
        <v>0.12</v>
      </c>
      <c r="GQ250">
        <v>0.18</v>
      </c>
      <c r="GR250">
        <v>0.41</v>
      </c>
      <c r="GS250">
        <v>0.13</v>
      </c>
      <c r="GT250">
        <v>0.32</v>
      </c>
      <c r="GU250">
        <v>0.44</v>
      </c>
      <c r="GV250">
        <v>0.28000000000000003</v>
      </c>
      <c r="GW250">
        <v>0.23</v>
      </c>
      <c r="GX250">
        <v>0.127</v>
      </c>
      <c r="GY250">
        <v>0.17</v>
      </c>
      <c r="GZ250">
        <v>0.126</v>
      </c>
      <c r="HA250">
        <v>7.4999999999999997E-2</v>
      </c>
      <c r="HB250">
        <v>0.19</v>
      </c>
      <c r="HC250">
        <v>0.1</v>
      </c>
      <c r="HD250">
        <v>0.05</v>
      </c>
      <c r="HE250">
        <v>0.15</v>
      </c>
      <c r="HF250">
        <v>0.23</v>
      </c>
      <c r="HG250">
        <v>0.31</v>
      </c>
      <c r="HH250">
        <v>0.21</v>
      </c>
      <c r="HI250">
        <v>0.01</v>
      </c>
      <c r="HJ250">
        <v>0.01</v>
      </c>
      <c r="HK250">
        <v>0</v>
      </c>
      <c r="HL250">
        <v>0</v>
      </c>
      <c r="HM250">
        <v>7.0000000000000007E-2</v>
      </c>
      <c r="HN250">
        <v>0.01</v>
      </c>
      <c r="HO250">
        <v>0.3</v>
      </c>
      <c r="HP250">
        <v>0.3</v>
      </c>
      <c r="HQ250">
        <v>0.31</v>
      </c>
      <c r="HR250">
        <v>0.34</v>
      </c>
      <c r="HS250">
        <v>0.34</v>
      </c>
      <c r="HT250">
        <v>0.31</v>
      </c>
      <c r="HU250">
        <v>0.56000000000000005</v>
      </c>
      <c r="HV250">
        <v>0.39</v>
      </c>
      <c r="HW250">
        <v>0.41</v>
      </c>
      <c r="HX250">
        <v>0.42</v>
      </c>
      <c r="HY250">
        <v>0.37</v>
      </c>
      <c r="HZ250">
        <v>0.51</v>
      </c>
      <c r="IA250">
        <v>0.04</v>
      </c>
      <c r="IB250">
        <v>0.17</v>
      </c>
      <c r="IC250">
        <v>0.14000000000000001</v>
      </c>
      <c r="ID250">
        <v>0.1</v>
      </c>
      <c r="IE250">
        <v>0.09</v>
      </c>
      <c r="IF250">
        <v>4.2000000000000003E-2</v>
      </c>
      <c r="IG250">
        <v>1.2999999999999999E-2</v>
      </c>
      <c r="IH250">
        <v>0.02</v>
      </c>
      <c r="II250">
        <v>0.02</v>
      </c>
      <c r="IJ250">
        <v>0.02</v>
      </c>
      <c r="IK250">
        <v>1.4999999999999999E-2</v>
      </c>
      <c r="IL250">
        <v>1.6E-2</v>
      </c>
      <c r="IM250">
        <v>0.09</v>
      </c>
      <c r="IN250">
        <v>0.11</v>
      </c>
      <c r="IO250">
        <v>0.11</v>
      </c>
      <c r="IP250">
        <v>0.12</v>
      </c>
      <c r="IQ250">
        <v>0.11</v>
      </c>
      <c r="IR250">
        <v>0.11</v>
      </c>
      <c r="IS250">
        <v>0.03</v>
      </c>
      <c r="IT250">
        <v>0.6</v>
      </c>
      <c r="IU250">
        <v>0.47</v>
      </c>
      <c r="IV250">
        <v>0.03</v>
      </c>
      <c r="IW250">
        <v>0.16</v>
      </c>
      <c r="IX250">
        <v>0.3</v>
      </c>
      <c r="IY250">
        <v>0.18</v>
      </c>
      <c r="IZ250">
        <v>0.26</v>
      </c>
      <c r="JA250">
        <v>0.24</v>
      </c>
      <c r="JB250">
        <v>0.32</v>
      </c>
      <c r="JC250">
        <v>0.39</v>
      </c>
      <c r="JD250">
        <v>0.06</v>
      </c>
      <c r="JE250">
        <v>0.1</v>
      </c>
      <c r="JF250">
        <v>0.32</v>
      </c>
      <c r="JG250">
        <v>0.24</v>
      </c>
      <c r="JH250">
        <v>0.18</v>
      </c>
      <c r="JI250">
        <v>0.03</v>
      </c>
      <c r="JJ250">
        <v>0.03</v>
      </c>
      <c r="JK250">
        <v>0.28000000000000003</v>
      </c>
      <c r="JL250">
        <v>0.18</v>
      </c>
      <c r="JM250">
        <v>0.1</v>
      </c>
      <c r="JN250">
        <v>0.12</v>
      </c>
      <c r="JO250">
        <v>0.14000000000000001</v>
      </c>
      <c r="JP250">
        <v>0.12</v>
      </c>
      <c r="JQ250">
        <v>0.11</v>
      </c>
      <c r="JR250">
        <v>2.8</v>
      </c>
      <c r="JS250">
        <v>1.45</v>
      </c>
      <c r="JT250">
        <v>1.64</v>
      </c>
      <c r="JU250">
        <v>2.97</v>
      </c>
      <c r="JV250">
        <v>2.4900000000000002</v>
      </c>
    </row>
    <row r="251" spans="1:282" x14ac:dyDescent="0.25">
      <c r="A251">
        <v>609844</v>
      </c>
      <c r="B251" t="s">
        <v>54</v>
      </c>
      <c r="C251" t="s">
        <v>2463</v>
      </c>
      <c r="D251" t="s">
        <v>4505</v>
      </c>
      <c r="E251" t="s">
        <v>4506</v>
      </c>
      <c r="F251" t="s">
        <v>848</v>
      </c>
      <c r="G251" t="s">
        <v>849</v>
      </c>
      <c r="H251" t="s">
        <v>3034</v>
      </c>
      <c r="I251" t="s">
        <v>4507</v>
      </c>
      <c r="J251" t="s">
        <v>4508</v>
      </c>
      <c r="K251" t="s">
        <v>4509</v>
      </c>
      <c r="L251" t="s">
        <v>546</v>
      </c>
      <c r="M251" t="s">
        <v>3399</v>
      </c>
      <c r="N251" t="s">
        <v>3908</v>
      </c>
      <c r="O251" t="s">
        <v>524</v>
      </c>
      <c r="P251">
        <v>356</v>
      </c>
      <c r="Q251" t="s">
        <v>537</v>
      </c>
      <c r="R251" t="s">
        <v>550</v>
      </c>
      <c r="S251" t="s">
        <v>550</v>
      </c>
      <c r="T251">
        <v>42</v>
      </c>
      <c r="U251">
        <v>2670</v>
      </c>
      <c r="V251" t="s">
        <v>651</v>
      </c>
      <c r="Z251" s="5" t="s">
        <v>10</v>
      </c>
      <c r="AA251" t="s">
        <v>10</v>
      </c>
      <c r="AB251" t="s">
        <v>10</v>
      </c>
      <c r="AC251" t="s">
        <v>10</v>
      </c>
      <c r="AD251" t="s">
        <v>10</v>
      </c>
      <c r="AI251" t="s">
        <v>10</v>
      </c>
    </row>
    <row r="252" spans="1:282" x14ac:dyDescent="0.25">
      <c r="A252">
        <v>609845</v>
      </c>
      <c r="B252" t="s">
        <v>2465</v>
      </c>
      <c r="C252" t="s">
        <v>2464</v>
      </c>
      <c r="D252" t="s">
        <v>4510</v>
      </c>
      <c r="E252" t="s">
        <v>4511</v>
      </c>
      <c r="F252" t="s">
        <v>2466</v>
      </c>
      <c r="G252" t="s">
        <v>2467</v>
      </c>
      <c r="H252" t="s">
        <v>2468</v>
      </c>
      <c r="I252" t="s">
        <v>4512</v>
      </c>
      <c r="J252" t="s">
        <v>4513</v>
      </c>
      <c r="K252" t="s">
        <v>4514</v>
      </c>
      <c r="L252" t="s">
        <v>546</v>
      </c>
      <c r="M252" t="s">
        <v>3399</v>
      </c>
      <c r="N252" t="s">
        <v>3908</v>
      </c>
      <c r="O252" t="s">
        <v>524</v>
      </c>
      <c r="P252">
        <v>547</v>
      </c>
      <c r="Q252" t="s">
        <v>566</v>
      </c>
      <c r="R252" t="s">
        <v>574</v>
      </c>
      <c r="S252" t="s">
        <v>574</v>
      </c>
      <c r="T252">
        <v>48</v>
      </c>
      <c r="U252">
        <v>2690</v>
      </c>
      <c r="V252" t="s">
        <v>655</v>
      </c>
      <c r="W252">
        <v>319</v>
      </c>
      <c r="X252">
        <v>534</v>
      </c>
      <c r="Y252">
        <v>60</v>
      </c>
      <c r="Z252" s="5" t="s">
        <v>758</v>
      </c>
      <c r="AA252" t="s">
        <v>524</v>
      </c>
      <c r="AB252" t="s">
        <v>564</v>
      </c>
      <c r="AC252" t="s">
        <v>564</v>
      </c>
      <c r="AD252" t="s">
        <v>533</v>
      </c>
      <c r="AE252">
        <v>57.9</v>
      </c>
      <c r="AF252">
        <v>59.6</v>
      </c>
      <c r="AG252">
        <v>65</v>
      </c>
      <c r="AH252">
        <v>6</v>
      </c>
      <c r="AI252" t="s">
        <v>3410</v>
      </c>
      <c r="AJ252">
        <v>153</v>
      </c>
      <c r="AL252">
        <v>149</v>
      </c>
      <c r="AN252">
        <v>4</v>
      </c>
      <c r="AR252">
        <v>3</v>
      </c>
      <c r="AS252">
        <v>153</v>
      </c>
      <c r="AT252">
        <v>0.02</v>
      </c>
      <c r="AU252">
        <v>0.01</v>
      </c>
      <c r="AV252">
        <v>0.01</v>
      </c>
      <c r="AW252">
        <v>0.01</v>
      </c>
      <c r="AX252">
        <v>0.02</v>
      </c>
      <c r="AY252">
        <v>0.05</v>
      </c>
      <c r="AZ252">
        <v>0.04</v>
      </c>
      <c r="BA252">
        <v>0.02</v>
      </c>
      <c r="BB252">
        <v>0.05</v>
      </c>
      <c r="BC252">
        <v>0.08</v>
      </c>
      <c r="BD252">
        <v>7.0000000000000007E-2</v>
      </c>
      <c r="BE252">
        <v>0.11</v>
      </c>
      <c r="BF252">
        <v>0.3</v>
      </c>
      <c r="BG252">
        <v>0.28999999999999998</v>
      </c>
      <c r="BH252">
        <v>0.3</v>
      </c>
      <c r="BI252">
        <v>0.22</v>
      </c>
      <c r="BJ252">
        <v>0.26</v>
      </c>
      <c r="BK252">
        <v>0.28000000000000003</v>
      </c>
      <c r="BL252">
        <v>0.01</v>
      </c>
      <c r="BM252">
        <v>0.01</v>
      </c>
      <c r="BN252">
        <v>0</v>
      </c>
      <c r="BO252">
        <v>0.01</v>
      </c>
      <c r="BP252">
        <v>0.01</v>
      </c>
      <c r="BQ252">
        <v>0.02</v>
      </c>
      <c r="BR252">
        <v>0.63</v>
      </c>
      <c r="BS252">
        <v>0.67</v>
      </c>
      <c r="BT252">
        <v>0.64</v>
      </c>
      <c r="BU252">
        <v>0.68</v>
      </c>
      <c r="BV252">
        <v>0.63</v>
      </c>
      <c r="BW252">
        <v>0.54</v>
      </c>
      <c r="BX252">
        <v>3.56</v>
      </c>
      <c r="BY252">
        <v>3.64</v>
      </c>
      <c r="BZ252">
        <v>3.57</v>
      </c>
      <c r="CA252">
        <v>3.58</v>
      </c>
      <c r="CB252">
        <v>3.53</v>
      </c>
      <c r="CC252">
        <v>3.33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0.01</v>
      </c>
      <c r="CJ252">
        <v>0.03</v>
      </c>
      <c r="CK252">
        <v>0.04</v>
      </c>
      <c r="CL252">
        <v>0.05</v>
      </c>
      <c r="CM252">
        <v>0.02</v>
      </c>
      <c r="CN252">
        <v>0.03</v>
      </c>
      <c r="CO252">
        <v>0.04</v>
      </c>
      <c r="CP252">
        <v>0.05</v>
      </c>
      <c r="CQ252">
        <v>0.04</v>
      </c>
      <c r="CR252">
        <v>0.08</v>
      </c>
      <c r="CS252">
        <v>0.06</v>
      </c>
      <c r="CT252">
        <v>0.06</v>
      </c>
      <c r="CU252">
        <v>0.08</v>
      </c>
      <c r="CV252">
        <v>3.83</v>
      </c>
      <c r="CW252">
        <v>3.77</v>
      </c>
      <c r="CX252">
        <v>3.75</v>
      </c>
      <c r="CY252">
        <v>3.76</v>
      </c>
      <c r="CZ252">
        <v>3.78</v>
      </c>
      <c r="DA252">
        <v>3.59</v>
      </c>
      <c r="DB252">
        <v>3.61</v>
      </c>
      <c r="DC252">
        <v>3.58</v>
      </c>
      <c r="DD252">
        <v>3.53</v>
      </c>
      <c r="DE252">
        <v>0.13</v>
      </c>
      <c r="DF252">
        <v>0.18</v>
      </c>
      <c r="DG252">
        <v>0.18</v>
      </c>
      <c r="DH252">
        <v>0.15</v>
      </c>
      <c r="DI252">
        <v>0.14000000000000001</v>
      </c>
      <c r="DJ252">
        <v>0.2</v>
      </c>
      <c r="DK252">
        <v>0.2</v>
      </c>
      <c r="DL252">
        <v>0.18</v>
      </c>
      <c r="DM252">
        <v>0.16</v>
      </c>
      <c r="DN252">
        <v>0</v>
      </c>
      <c r="DO252">
        <v>0.01</v>
      </c>
      <c r="DP252">
        <v>0</v>
      </c>
      <c r="DQ252">
        <v>0</v>
      </c>
      <c r="DR252">
        <v>0.01</v>
      </c>
      <c r="DS252">
        <v>0.01</v>
      </c>
      <c r="DT252">
        <v>0</v>
      </c>
      <c r="DU252">
        <v>0</v>
      </c>
      <c r="DV252">
        <v>0.01</v>
      </c>
      <c r="DW252">
        <v>0.85</v>
      </c>
      <c r="DX252">
        <v>0.79</v>
      </c>
      <c r="DY252">
        <v>0.78</v>
      </c>
      <c r="DZ252">
        <v>0.8</v>
      </c>
      <c r="EA252">
        <v>0.81</v>
      </c>
      <c r="EB252">
        <v>0.69</v>
      </c>
      <c r="EC252">
        <v>0.72</v>
      </c>
      <c r="ED252">
        <v>0.72</v>
      </c>
      <c r="EE252">
        <v>0.7</v>
      </c>
      <c r="EF252">
        <v>0.31</v>
      </c>
      <c r="EG252">
        <v>0.04</v>
      </c>
      <c r="EH252">
        <v>0.02</v>
      </c>
      <c r="EI252">
        <v>0.02</v>
      </c>
      <c r="EJ252">
        <v>0.01</v>
      </c>
      <c r="EK252">
        <v>0.02</v>
      </c>
      <c r="EL252">
        <v>0.05</v>
      </c>
      <c r="EM252">
        <v>0.01</v>
      </c>
      <c r="EN252">
        <v>0.03</v>
      </c>
      <c r="EO252">
        <v>0.33</v>
      </c>
      <c r="EP252">
        <v>0.06</v>
      </c>
      <c r="EQ252">
        <v>7.8E-2</v>
      </c>
      <c r="ER252">
        <v>0.11</v>
      </c>
      <c r="ES252">
        <v>7.1999999999999995E-2</v>
      </c>
      <c r="ET252">
        <v>7.0000000000000007E-2</v>
      </c>
      <c r="EU252">
        <v>0.12</v>
      </c>
      <c r="EV252">
        <v>0.08</v>
      </c>
      <c r="EW252">
        <v>0.18</v>
      </c>
      <c r="EX252">
        <v>0.14399999999999999</v>
      </c>
      <c r="EY252">
        <v>0.39</v>
      </c>
      <c r="EZ252">
        <v>0.35</v>
      </c>
      <c r="FA252">
        <v>0.34</v>
      </c>
      <c r="FB252">
        <v>0.32</v>
      </c>
      <c r="FC252">
        <v>0.36</v>
      </c>
      <c r="FD252">
        <v>0.3</v>
      </c>
      <c r="FE252">
        <v>0.36</v>
      </c>
      <c r="FF252">
        <v>0.32</v>
      </c>
      <c r="FG252">
        <v>0.17</v>
      </c>
      <c r="FH252">
        <v>0.49</v>
      </c>
      <c r="FI252">
        <v>0.53</v>
      </c>
      <c r="FJ252">
        <v>0.5</v>
      </c>
      <c r="FK252">
        <v>0.56000000000000005</v>
      </c>
      <c r="FL252">
        <v>0.52</v>
      </c>
      <c r="FM252">
        <v>0.48</v>
      </c>
      <c r="FN252">
        <v>0.54</v>
      </c>
      <c r="FO252">
        <v>0.45</v>
      </c>
      <c r="FP252">
        <v>0.04</v>
      </c>
      <c r="FQ252">
        <v>0.03</v>
      </c>
      <c r="FR252">
        <v>0.03</v>
      </c>
      <c r="FS252">
        <v>0.03</v>
      </c>
      <c r="FT252">
        <v>0.04</v>
      </c>
      <c r="FU252">
        <v>0.03</v>
      </c>
      <c r="FV252">
        <v>0.05</v>
      </c>
      <c r="FW252">
        <v>0.01</v>
      </c>
      <c r="FX252">
        <v>0.02</v>
      </c>
      <c r="FY252">
        <v>2.1800000000000002</v>
      </c>
      <c r="FZ252">
        <v>3.36</v>
      </c>
      <c r="GA252">
        <v>3.42</v>
      </c>
      <c r="GB252">
        <v>3.36</v>
      </c>
      <c r="GC252">
        <v>3.5</v>
      </c>
      <c r="GD252">
        <v>3.42</v>
      </c>
      <c r="GE252">
        <v>3.29</v>
      </c>
      <c r="GF252">
        <v>3.46</v>
      </c>
      <c r="GG252">
        <v>3.21</v>
      </c>
      <c r="GH252">
        <v>7.58</v>
      </c>
      <c r="GI252">
        <v>0.02</v>
      </c>
      <c r="GJ252">
        <v>1.2999999999999999E-2</v>
      </c>
      <c r="GK252">
        <v>3.3000000000000002E-2</v>
      </c>
      <c r="GL252">
        <v>0.05</v>
      </c>
      <c r="GM252">
        <v>0.1</v>
      </c>
      <c r="GN252">
        <v>0.06</v>
      </c>
      <c r="GO252">
        <v>7.0000000000000007E-2</v>
      </c>
      <c r="GP252">
        <v>0.2</v>
      </c>
      <c r="GQ252">
        <v>0.08</v>
      </c>
      <c r="GR252">
        <v>0.28999999999999998</v>
      </c>
      <c r="GS252">
        <v>0.08</v>
      </c>
      <c r="GT252">
        <v>0.56999999999999995</v>
      </c>
      <c r="GU252">
        <v>0.57999999999999996</v>
      </c>
      <c r="GV252">
        <v>0.27</v>
      </c>
      <c r="GW252">
        <v>0.16</v>
      </c>
      <c r="GX252">
        <v>0.124</v>
      </c>
      <c r="GY252">
        <v>0.3</v>
      </c>
      <c r="GZ252">
        <v>7.8E-2</v>
      </c>
      <c r="HA252">
        <v>0.105</v>
      </c>
      <c r="HB252">
        <v>0.18</v>
      </c>
      <c r="HC252">
        <v>0.14000000000000001</v>
      </c>
      <c r="HD252">
        <v>0.1</v>
      </c>
      <c r="HE252">
        <v>0.2</v>
      </c>
      <c r="HF252">
        <v>0.06</v>
      </c>
      <c r="HG252">
        <v>0.09</v>
      </c>
      <c r="HH252">
        <v>0.05</v>
      </c>
      <c r="HI252">
        <v>0.01</v>
      </c>
      <c r="HJ252">
        <v>0.01</v>
      </c>
      <c r="HK252">
        <v>0.01</v>
      </c>
      <c r="HL252">
        <v>0.01</v>
      </c>
      <c r="HM252">
        <v>0.02</v>
      </c>
      <c r="HN252">
        <v>0</v>
      </c>
      <c r="HO252">
        <v>0.28000000000000003</v>
      </c>
      <c r="HP252">
        <v>0.32</v>
      </c>
      <c r="HQ252">
        <v>0.31</v>
      </c>
      <c r="HR252">
        <v>0.33</v>
      </c>
      <c r="HS252">
        <v>0.42</v>
      </c>
      <c r="HT252">
        <v>0.32</v>
      </c>
      <c r="HU252">
        <v>0.64</v>
      </c>
      <c r="HV252">
        <v>0.44</v>
      </c>
      <c r="HW252">
        <v>0.5</v>
      </c>
      <c r="HX252">
        <v>0.52</v>
      </c>
      <c r="HY252">
        <v>0.45</v>
      </c>
      <c r="HZ252">
        <v>0.61</v>
      </c>
      <c r="IA252">
        <v>0.01</v>
      </c>
      <c r="IB252">
        <v>0.18</v>
      </c>
      <c r="IC252">
        <v>0.11</v>
      </c>
      <c r="ID252">
        <v>0.09</v>
      </c>
      <c r="IE252">
        <v>0.05</v>
      </c>
      <c r="IF252">
        <v>1.2999999999999999E-2</v>
      </c>
      <c r="IG252">
        <v>2.5999999999999999E-2</v>
      </c>
      <c r="IH252">
        <v>0.02</v>
      </c>
      <c r="II252">
        <v>0.03</v>
      </c>
      <c r="IJ252">
        <v>0.01</v>
      </c>
      <c r="IK252">
        <v>0.02</v>
      </c>
      <c r="IL252">
        <v>0.02</v>
      </c>
      <c r="IM252">
        <v>0.03</v>
      </c>
      <c r="IN252">
        <v>0.02</v>
      </c>
      <c r="IO252">
        <v>0.04</v>
      </c>
      <c r="IP252">
        <v>0.03</v>
      </c>
      <c r="IQ252">
        <v>0.04</v>
      </c>
      <c r="IR252">
        <v>0.04</v>
      </c>
      <c r="IS252">
        <v>0.04</v>
      </c>
      <c r="IT252">
        <v>0.4</v>
      </c>
      <c r="IU252">
        <v>0.33</v>
      </c>
      <c r="IV252">
        <v>0.06</v>
      </c>
      <c r="IW252">
        <v>0.27</v>
      </c>
      <c r="IX252">
        <v>0.28999999999999998</v>
      </c>
      <c r="IY252">
        <v>0.32</v>
      </c>
      <c r="IZ252">
        <v>0.39</v>
      </c>
      <c r="JA252">
        <v>0.16</v>
      </c>
      <c r="JB252">
        <v>0.41</v>
      </c>
      <c r="JC252">
        <v>0.35</v>
      </c>
      <c r="JD252">
        <v>0.12</v>
      </c>
      <c r="JE252">
        <v>0.12</v>
      </c>
      <c r="JF252">
        <v>0.28999999999999998</v>
      </c>
      <c r="JG252">
        <v>0.2</v>
      </c>
      <c r="JH252">
        <v>0.31</v>
      </c>
      <c r="JI252">
        <v>0.12</v>
      </c>
      <c r="JJ252">
        <v>0.12</v>
      </c>
      <c r="JK252">
        <v>0.44</v>
      </c>
      <c r="JL252">
        <v>0.1</v>
      </c>
      <c r="JM252">
        <v>0.01</v>
      </c>
      <c r="JN252">
        <v>0.04</v>
      </c>
      <c r="JO252">
        <v>0.04</v>
      </c>
      <c r="JP252">
        <v>0.05</v>
      </c>
      <c r="JQ252">
        <v>0.02</v>
      </c>
      <c r="JR252">
        <v>2.94</v>
      </c>
      <c r="JS252">
        <v>1.97</v>
      </c>
      <c r="JT252">
        <v>2.0499999999999998</v>
      </c>
      <c r="JU252">
        <v>3.18</v>
      </c>
      <c r="JV252">
        <v>2.15</v>
      </c>
    </row>
    <row r="253" spans="1:282" x14ac:dyDescent="0.25">
      <c r="A253">
        <v>609848</v>
      </c>
      <c r="B253" t="s">
        <v>2470</v>
      </c>
      <c r="C253" t="s">
        <v>2469</v>
      </c>
      <c r="D253" t="s">
        <v>4515</v>
      </c>
      <c r="E253" t="s">
        <v>4516</v>
      </c>
      <c r="F253" t="s">
        <v>2471</v>
      </c>
      <c r="G253" t="s">
        <v>2472</v>
      </c>
      <c r="H253" t="s">
        <v>4517</v>
      </c>
      <c r="I253" t="s">
        <v>4518</v>
      </c>
      <c r="J253" t="s">
        <v>4519</v>
      </c>
      <c r="K253" t="s">
        <v>4520</v>
      </c>
      <c r="L253" t="s">
        <v>546</v>
      </c>
      <c r="M253" t="s">
        <v>3399</v>
      </c>
      <c r="N253" t="s">
        <v>3908</v>
      </c>
      <c r="O253" t="s">
        <v>524</v>
      </c>
      <c r="P253">
        <v>258</v>
      </c>
      <c r="Q253" t="s">
        <v>566</v>
      </c>
      <c r="R253" t="s">
        <v>574</v>
      </c>
      <c r="S253" t="s">
        <v>574</v>
      </c>
      <c r="T253">
        <v>48</v>
      </c>
      <c r="U253">
        <v>2710</v>
      </c>
      <c r="V253" t="s">
        <v>655</v>
      </c>
      <c r="W253">
        <v>88</v>
      </c>
      <c r="X253">
        <v>262</v>
      </c>
      <c r="Y253">
        <v>34</v>
      </c>
      <c r="Z253" s="5" t="s">
        <v>799</v>
      </c>
      <c r="AA253" t="s">
        <v>524</v>
      </c>
      <c r="AB253" t="s">
        <v>555</v>
      </c>
      <c r="AC253" t="s">
        <v>564</v>
      </c>
      <c r="AD253" t="s">
        <v>564</v>
      </c>
      <c r="AE253">
        <v>36.5</v>
      </c>
      <c r="AF253">
        <v>45.1</v>
      </c>
      <c r="AG253">
        <v>53.7</v>
      </c>
      <c r="AH253">
        <v>3.4</v>
      </c>
      <c r="AI253" t="s">
        <v>3410</v>
      </c>
      <c r="AJ253">
        <v>56</v>
      </c>
      <c r="AL253">
        <v>53</v>
      </c>
      <c r="AR253">
        <v>3</v>
      </c>
      <c r="AS253">
        <v>56</v>
      </c>
      <c r="AT253">
        <v>0.02</v>
      </c>
      <c r="AU253">
        <v>0.04</v>
      </c>
      <c r="AV253">
        <v>0.02</v>
      </c>
      <c r="AW253">
        <v>0.02</v>
      </c>
      <c r="AX253">
        <v>0.04</v>
      </c>
      <c r="AY253">
        <v>7.0000000000000007E-2</v>
      </c>
      <c r="AZ253">
        <v>0.11</v>
      </c>
      <c r="BA253">
        <v>5.3999999999999999E-2</v>
      </c>
      <c r="BB253">
        <v>0.09</v>
      </c>
      <c r="BC253">
        <v>0.05</v>
      </c>
      <c r="BD253">
        <v>0.13</v>
      </c>
      <c r="BE253">
        <v>0.14000000000000001</v>
      </c>
      <c r="BF253">
        <v>0.32</v>
      </c>
      <c r="BG253">
        <v>0.28999999999999998</v>
      </c>
      <c r="BH253">
        <v>0.39</v>
      </c>
      <c r="BI253">
        <v>0.34</v>
      </c>
      <c r="BJ253">
        <v>0.34</v>
      </c>
      <c r="BK253">
        <v>0.38</v>
      </c>
      <c r="BL253">
        <v>0</v>
      </c>
      <c r="BM253">
        <v>0.02</v>
      </c>
      <c r="BN253">
        <v>0.02</v>
      </c>
      <c r="BO253">
        <v>0.02</v>
      </c>
      <c r="BP253">
        <v>0.04</v>
      </c>
      <c r="BQ253">
        <v>0.04</v>
      </c>
      <c r="BR253">
        <v>0.55000000000000004</v>
      </c>
      <c r="BS253">
        <v>0.61</v>
      </c>
      <c r="BT253">
        <v>0.48</v>
      </c>
      <c r="BU253">
        <v>0.56999999999999995</v>
      </c>
      <c r="BV253">
        <v>0.46</v>
      </c>
      <c r="BW253">
        <v>0.38</v>
      </c>
      <c r="BX253">
        <v>3.41</v>
      </c>
      <c r="BY253">
        <v>3.49</v>
      </c>
      <c r="BZ253">
        <v>3.36</v>
      </c>
      <c r="CA253">
        <v>3.49</v>
      </c>
      <c r="CB253">
        <v>3.28</v>
      </c>
      <c r="CC253">
        <v>3.09</v>
      </c>
      <c r="CD253">
        <v>1.7999999999999999E-2</v>
      </c>
      <c r="CE253">
        <v>1.7999999999999999E-2</v>
      </c>
      <c r="CF253">
        <v>1.7999999999999999E-2</v>
      </c>
      <c r="CG253">
        <v>3.5999999999999997E-2</v>
      </c>
      <c r="CH253">
        <v>1.7999999999999999E-2</v>
      </c>
      <c r="CI253">
        <v>0.04</v>
      </c>
      <c r="CJ253">
        <v>0.05</v>
      </c>
      <c r="CK253">
        <v>7.0000000000000007E-2</v>
      </c>
      <c r="CL253">
        <v>7.0000000000000007E-2</v>
      </c>
      <c r="CM253">
        <v>0.02</v>
      </c>
      <c r="CN253">
        <v>0.05</v>
      </c>
      <c r="CO253">
        <v>0.05</v>
      </c>
      <c r="CP253">
        <v>0.05</v>
      </c>
      <c r="CQ253">
        <v>0.04</v>
      </c>
      <c r="CR253">
        <v>0.05</v>
      </c>
      <c r="CS253">
        <v>7.0000000000000007E-2</v>
      </c>
      <c r="CT253">
        <v>7.0000000000000007E-2</v>
      </c>
      <c r="CU253">
        <v>0.04</v>
      </c>
      <c r="CV253">
        <v>3.8</v>
      </c>
      <c r="CW253">
        <v>3.73</v>
      </c>
      <c r="CX253">
        <v>3.7</v>
      </c>
      <c r="CY253">
        <v>3.64</v>
      </c>
      <c r="CZ253">
        <v>3.66</v>
      </c>
      <c r="DA253">
        <v>3.5</v>
      </c>
      <c r="DB253">
        <v>3.45</v>
      </c>
      <c r="DC253">
        <v>3.38</v>
      </c>
      <c r="DD253">
        <v>3.44</v>
      </c>
      <c r="DE253">
        <v>0.11</v>
      </c>
      <c r="DF253">
        <v>0.11</v>
      </c>
      <c r="DG253">
        <v>0.13</v>
      </c>
      <c r="DH253">
        <v>0.14000000000000001</v>
      </c>
      <c r="DI253">
        <v>0.21</v>
      </c>
      <c r="DJ253">
        <v>0.28999999999999998</v>
      </c>
      <c r="DK253">
        <v>0.25</v>
      </c>
      <c r="DL253">
        <v>0.27</v>
      </c>
      <c r="DM253">
        <v>0.27</v>
      </c>
      <c r="DN253">
        <v>0</v>
      </c>
      <c r="DO253">
        <v>0.02</v>
      </c>
      <c r="DP253">
        <v>0.04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0.02</v>
      </c>
      <c r="DW253">
        <v>0.86</v>
      </c>
      <c r="DX253">
        <v>0.8</v>
      </c>
      <c r="DY253">
        <v>0.77</v>
      </c>
      <c r="DZ253">
        <v>0.77</v>
      </c>
      <c r="EA253">
        <v>0.73</v>
      </c>
      <c r="EB253">
        <v>0.63</v>
      </c>
      <c r="EC253">
        <v>0.63</v>
      </c>
      <c r="ED253">
        <v>0.59</v>
      </c>
      <c r="EE253">
        <v>0.61</v>
      </c>
      <c r="EF253">
        <v>0.25</v>
      </c>
      <c r="EG253">
        <v>0</v>
      </c>
      <c r="EH253">
        <v>0</v>
      </c>
      <c r="EI253">
        <v>0.04</v>
      </c>
      <c r="EJ253">
        <v>0.04</v>
      </c>
      <c r="EK253">
        <v>0</v>
      </c>
      <c r="EL253">
        <v>0.16</v>
      </c>
      <c r="EM253">
        <v>0.02</v>
      </c>
      <c r="EN253">
        <v>7.0000000000000007E-2</v>
      </c>
      <c r="EO253">
        <v>0.36</v>
      </c>
      <c r="EP253">
        <v>0.09</v>
      </c>
      <c r="EQ253">
        <v>8.8999999999999996E-2</v>
      </c>
      <c r="ER253">
        <v>0.05</v>
      </c>
      <c r="ES253">
        <v>3.5999999999999997E-2</v>
      </c>
      <c r="ET253">
        <v>0.18</v>
      </c>
      <c r="EU253">
        <v>0.11</v>
      </c>
      <c r="EV253">
        <v>0.14000000000000001</v>
      </c>
      <c r="EW253">
        <v>0.16</v>
      </c>
      <c r="EX253">
        <v>0.19600000000000001</v>
      </c>
      <c r="EY253">
        <v>0.3</v>
      </c>
      <c r="EZ253">
        <v>0.3</v>
      </c>
      <c r="FA253">
        <v>0.25</v>
      </c>
      <c r="FB253">
        <v>0.27</v>
      </c>
      <c r="FC253">
        <v>0.27</v>
      </c>
      <c r="FD253">
        <v>0.21</v>
      </c>
      <c r="FE253">
        <v>0.27</v>
      </c>
      <c r="FF253">
        <v>0.28999999999999998</v>
      </c>
      <c r="FG253">
        <v>0.16</v>
      </c>
      <c r="FH253">
        <v>0.56999999999999995</v>
      </c>
      <c r="FI253">
        <v>0.55000000000000004</v>
      </c>
      <c r="FJ253">
        <v>0.59</v>
      </c>
      <c r="FK253">
        <v>0.63</v>
      </c>
      <c r="FL253">
        <v>0.5</v>
      </c>
      <c r="FM253">
        <v>0.43</v>
      </c>
      <c r="FN253">
        <v>0.52</v>
      </c>
      <c r="FO253">
        <v>0.43</v>
      </c>
      <c r="FP253">
        <v>0.04</v>
      </c>
      <c r="FQ253">
        <v>0.04</v>
      </c>
      <c r="FR253">
        <v>0.05</v>
      </c>
      <c r="FS253">
        <v>7.0000000000000007E-2</v>
      </c>
      <c r="FT253">
        <v>0.04</v>
      </c>
      <c r="FU253">
        <v>0.05</v>
      </c>
      <c r="FV253">
        <v>0.09</v>
      </c>
      <c r="FW253">
        <v>0.05</v>
      </c>
      <c r="FX253">
        <v>0.05</v>
      </c>
      <c r="FY253">
        <v>2.2799999999999998</v>
      </c>
      <c r="FZ253">
        <v>3.5</v>
      </c>
      <c r="GA253">
        <v>3.49</v>
      </c>
      <c r="GB253">
        <v>3.5</v>
      </c>
      <c r="GC253">
        <v>3.54</v>
      </c>
      <c r="GD253">
        <v>3.34</v>
      </c>
      <c r="GE253">
        <v>3</v>
      </c>
      <c r="GF253">
        <v>3.36</v>
      </c>
      <c r="GG253">
        <v>3.13</v>
      </c>
      <c r="GH253">
        <v>7.22</v>
      </c>
      <c r="GI253">
        <v>0.05</v>
      </c>
      <c r="GJ253">
        <v>1.7999999999999999E-2</v>
      </c>
      <c r="GK253">
        <v>8.8999999999999996E-2</v>
      </c>
      <c r="GL253">
        <v>0.02</v>
      </c>
      <c r="GM253">
        <v>7.0000000000000007E-2</v>
      </c>
      <c r="GN253">
        <v>0.05</v>
      </c>
      <c r="GO253">
        <v>0.09</v>
      </c>
      <c r="GP253">
        <v>0.11</v>
      </c>
      <c r="GQ253">
        <v>7.0000000000000007E-2</v>
      </c>
      <c r="GR253">
        <v>0.32</v>
      </c>
      <c r="GS253">
        <v>0.11</v>
      </c>
      <c r="GT253">
        <v>0.56999999999999995</v>
      </c>
      <c r="GU253">
        <v>0.61</v>
      </c>
      <c r="GV253">
        <v>0.34</v>
      </c>
      <c r="GW253">
        <v>0.09</v>
      </c>
      <c r="GX253">
        <v>7.0999999999999994E-2</v>
      </c>
      <c r="GY253">
        <v>0.2</v>
      </c>
      <c r="GZ253">
        <v>7.0999999999999994E-2</v>
      </c>
      <c r="HA253">
        <v>8.8999999999999996E-2</v>
      </c>
      <c r="HB253">
        <v>0.2</v>
      </c>
      <c r="HC253">
        <v>0.11</v>
      </c>
      <c r="HD253">
        <v>0.04</v>
      </c>
      <c r="HE253">
        <v>0.16</v>
      </c>
      <c r="HF253">
        <v>0.16</v>
      </c>
      <c r="HG253">
        <v>0.2</v>
      </c>
      <c r="HH253">
        <v>0.11</v>
      </c>
      <c r="HI253">
        <v>0.02</v>
      </c>
      <c r="HJ253">
        <v>0.04</v>
      </c>
      <c r="HK253">
        <v>0.05</v>
      </c>
      <c r="HL253">
        <v>0.09</v>
      </c>
      <c r="HM253">
        <v>0.11</v>
      </c>
      <c r="HN253">
        <v>0.02</v>
      </c>
      <c r="HO253">
        <v>0.25</v>
      </c>
      <c r="HP253">
        <v>0.25</v>
      </c>
      <c r="HQ253">
        <v>0.23</v>
      </c>
      <c r="HR253">
        <v>0.32</v>
      </c>
      <c r="HS253">
        <v>0.3</v>
      </c>
      <c r="HT253">
        <v>0.32</v>
      </c>
      <c r="HU253">
        <v>0.66</v>
      </c>
      <c r="HV253">
        <v>0.46</v>
      </c>
      <c r="HW253">
        <v>0.41</v>
      </c>
      <c r="HX253">
        <v>0.39</v>
      </c>
      <c r="HY253">
        <v>0.41</v>
      </c>
      <c r="HZ253">
        <v>0.56999999999999995</v>
      </c>
      <c r="IA253">
        <v>0</v>
      </c>
      <c r="IB253">
        <v>0.18</v>
      </c>
      <c r="IC253">
        <v>0.16</v>
      </c>
      <c r="ID253">
        <v>0.11</v>
      </c>
      <c r="IE253">
        <v>0.09</v>
      </c>
      <c r="IF253">
        <v>1.7999999999999999E-2</v>
      </c>
      <c r="IG253">
        <v>1.7999999999999999E-2</v>
      </c>
      <c r="IH253">
        <v>0.02</v>
      </c>
      <c r="II253">
        <v>0.09</v>
      </c>
      <c r="IJ253">
        <v>0.02</v>
      </c>
      <c r="IK253">
        <v>1.7999999999999999E-2</v>
      </c>
      <c r="IL253">
        <v>1.7999999999999999E-2</v>
      </c>
      <c r="IM253">
        <v>0.05</v>
      </c>
      <c r="IN253">
        <v>0.05</v>
      </c>
      <c r="IO253">
        <v>0.05</v>
      </c>
      <c r="IP253">
        <v>7.0000000000000007E-2</v>
      </c>
      <c r="IQ253">
        <v>7.0000000000000007E-2</v>
      </c>
      <c r="IR253">
        <v>0.05</v>
      </c>
      <c r="IS253">
        <v>0.02</v>
      </c>
      <c r="IT253">
        <v>0.48</v>
      </c>
      <c r="IU253">
        <v>0.46</v>
      </c>
      <c r="IV253">
        <v>0.02</v>
      </c>
      <c r="IW253">
        <v>0.23</v>
      </c>
      <c r="IX253">
        <v>0.23</v>
      </c>
      <c r="IY253">
        <v>0.21</v>
      </c>
      <c r="IZ253">
        <v>0.21</v>
      </c>
      <c r="JA253">
        <v>0.13</v>
      </c>
      <c r="JB253">
        <v>0.32</v>
      </c>
      <c r="JC253">
        <v>0.32</v>
      </c>
      <c r="JD253">
        <v>0.09</v>
      </c>
      <c r="JE253">
        <v>0.13</v>
      </c>
      <c r="JF253">
        <v>0.28999999999999998</v>
      </c>
      <c r="JG253">
        <v>0.21</v>
      </c>
      <c r="JH253">
        <v>0.34</v>
      </c>
      <c r="JI253">
        <v>0.13</v>
      </c>
      <c r="JJ253">
        <v>0.11</v>
      </c>
      <c r="JK253">
        <v>0.48</v>
      </c>
      <c r="JL253">
        <v>0.13</v>
      </c>
      <c r="JM253">
        <v>0.09</v>
      </c>
      <c r="JN253">
        <v>0.09</v>
      </c>
      <c r="JO253">
        <v>0.09</v>
      </c>
      <c r="JP253">
        <v>0.09</v>
      </c>
      <c r="JQ253">
        <v>0.11</v>
      </c>
      <c r="JR253">
        <v>3.08</v>
      </c>
      <c r="JS253">
        <v>1.84</v>
      </c>
      <c r="JT253">
        <v>1.86</v>
      </c>
      <c r="JU253">
        <v>3.35</v>
      </c>
      <c r="JV253">
        <v>2.2599999999999998</v>
      </c>
    </row>
    <row r="254" spans="1:282" x14ac:dyDescent="0.25">
      <c r="A254">
        <v>609849</v>
      </c>
      <c r="B254" t="s">
        <v>2474</v>
      </c>
      <c r="C254" t="s">
        <v>2473</v>
      </c>
      <c r="D254" t="s">
        <v>4521</v>
      </c>
      <c r="E254" t="s">
        <v>4522</v>
      </c>
      <c r="F254" t="s">
        <v>2475</v>
      </c>
      <c r="G254" t="s">
        <v>2476</v>
      </c>
      <c r="H254" t="s">
        <v>2477</v>
      </c>
      <c r="I254" t="s">
        <v>4523</v>
      </c>
      <c r="J254" t="s">
        <v>4524</v>
      </c>
      <c r="K254" t="s">
        <v>4525</v>
      </c>
      <c r="L254" t="s">
        <v>546</v>
      </c>
      <c r="M254" t="s">
        <v>3399</v>
      </c>
      <c r="N254" t="s">
        <v>3908</v>
      </c>
      <c r="O254" t="s">
        <v>524</v>
      </c>
      <c r="P254">
        <v>353</v>
      </c>
      <c r="Q254" t="s">
        <v>566</v>
      </c>
      <c r="R254" t="s">
        <v>565</v>
      </c>
      <c r="S254" t="s">
        <v>565</v>
      </c>
      <c r="T254">
        <v>49</v>
      </c>
      <c r="U254">
        <v>2720</v>
      </c>
      <c r="V254" t="s">
        <v>655</v>
      </c>
      <c r="W254">
        <v>274</v>
      </c>
      <c r="X254">
        <v>364</v>
      </c>
      <c r="Y254">
        <v>75</v>
      </c>
      <c r="Z254" s="5" t="s">
        <v>570</v>
      </c>
      <c r="AA254" t="s">
        <v>524</v>
      </c>
      <c r="AB254" t="s">
        <v>533</v>
      </c>
      <c r="AC254" t="s">
        <v>533</v>
      </c>
      <c r="AD254" t="s">
        <v>564</v>
      </c>
      <c r="AE254">
        <v>63.5</v>
      </c>
      <c r="AF254">
        <v>63.1</v>
      </c>
      <c r="AG254">
        <v>58.1</v>
      </c>
      <c r="AH254">
        <v>7.5</v>
      </c>
      <c r="AI254" t="s">
        <v>3410</v>
      </c>
      <c r="AJ254">
        <v>188</v>
      </c>
      <c r="AK254">
        <v>125</v>
      </c>
      <c r="AL254">
        <v>34</v>
      </c>
      <c r="AM254">
        <v>1</v>
      </c>
      <c r="AN254">
        <v>11</v>
      </c>
      <c r="AO254">
        <v>1</v>
      </c>
      <c r="AP254">
        <v>1</v>
      </c>
      <c r="AQ254">
        <v>7</v>
      </c>
      <c r="AR254">
        <v>10</v>
      </c>
      <c r="AS254">
        <v>188</v>
      </c>
      <c r="AT254">
        <v>0</v>
      </c>
      <c r="AU254">
        <v>0.01</v>
      </c>
      <c r="AV254">
        <v>0.01</v>
      </c>
      <c r="AW254">
        <v>0.01</v>
      </c>
      <c r="AX254">
        <v>0.03</v>
      </c>
      <c r="AY254">
        <v>0.06</v>
      </c>
      <c r="AZ254">
        <v>0.04</v>
      </c>
      <c r="BA254">
        <v>4.8000000000000001E-2</v>
      </c>
      <c r="BB254">
        <v>0.01</v>
      </c>
      <c r="BC254">
        <v>0.04</v>
      </c>
      <c r="BD254">
        <v>0.08</v>
      </c>
      <c r="BE254">
        <v>0.17</v>
      </c>
      <c r="BF254">
        <v>0.27</v>
      </c>
      <c r="BG254">
        <v>0.21</v>
      </c>
      <c r="BH254">
        <v>0.2</v>
      </c>
      <c r="BI254">
        <v>0.2</v>
      </c>
      <c r="BJ254">
        <v>0.34</v>
      </c>
      <c r="BK254">
        <v>0.27</v>
      </c>
      <c r="BL254">
        <v>0.01</v>
      </c>
      <c r="BM254">
        <v>0</v>
      </c>
      <c r="BN254">
        <v>0.01</v>
      </c>
      <c r="BO254">
        <v>0</v>
      </c>
      <c r="BP254">
        <v>0.01</v>
      </c>
      <c r="BQ254">
        <v>0.01</v>
      </c>
      <c r="BR254">
        <v>0.68</v>
      </c>
      <c r="BS254">
        <v>0.73</v>
      </c>
      <c r="BT254">
        <v>0.78</v>
      </c>
      <c r="BU254">
        <v>0.76</v>
      </c>
      <c r="BV254">
        <v>0.55000000000000004</v>
      </c>
      <c r="BW254">
        <v>0.49</v>
      </c>
      <c r="BX254">
        <v>3.64</v>
      </c>
      <c r="BY254">
        <v>3.66</v>
      </c>
      <c r="BZ254">
        <v>3.77</v>
      </c>
      <c r="CA254">
        <v>3.7</v>
      </c>
      <c r="CB254">
        <v>3.42</v>
      </c>
      <c r="CC254">
        <v>3.2</v>
      </c>
      <c r="CD254">
        <v>0</v>
      </c>
      <c r="CE254">
        <v>0</v>
      </c>
      <c r="CF254">
        <v>0</v>
      </c>
      <c r="CG254">
        <v>5.0000000000000001E-3</v>
      </c>
      <c r="CH254">
        <v>5.0000000000000001E-3</v>
      </c>
      <c r="CI254">
        <v>0.01</v>
      </c>
      <c r="CJ254">
        <v>0.03</v>
      </c>
      <c r="CK254">
        <v>0.06</v>
      </c>
      <c r="CL254">
        <v>0.05</v>
      </c>
      <c r="CM254">
        <v>0.01</v>
      </c>
      <c r="CN254">
        <v>0.03</v>
      </c>
      <c r="CO254">
        <v>0.02</v>
      </c>
      <c r="CP254">
        <v>0.02</v>
      </c>
      <c r="CQ254">
        <v>0.01</v>
      </c>
      <c r="CR254">
        <v>0.03</v>
      </c>
      <c r="CS254">
        <v>0.05</v>
      </c>
      <c r="CT254">
        <v>0.13</v>
      </c>
      <c r="CU254">
        <v>0.06</v>
      </c>
      <c r="CV254">
        <v>3.86</v>
      </c>
      <c r="CW254">
        <v>3.82</v>
      </c>
      <c r="CX254">
        <v>3.84</v>
      </c>
      <c r="CY254">
        <v>3.81</v>
      </c>
      <c r="CZ254">
        <v>3.84</v>
      </c>
      <c r="DA254">
        <v>3.75</v>
      </c>
      <c r="DB254">
        <v>3.6</v>
      </c>
      <c r="DC254">
        <v>3.39</v>
      </c>
      <c r="DD254">
        <v>3.53</v>
      </c>
      <c r="DE254">
        <v>0.12</v>
      </c>
      <c r="DF254">
        <v>0.11</v>
      </c>
      <c r="DG254">
        <v>0.12</v>
      </c>
      <c r="DH254">
        <v>0.13</v>
      </c>
      <c r="DI254">
        <v>0.13</v>
      </c>
      <c r="DJ254">
        <v>0.17</v>
      </c>
      <c r="DK254">
        <v>0.19</v>
      </c>
      <c r="DL254">
        <v>0.16</v>
      </c>
      <c r="DM254">
        <v>0.21</v>
      </c>
      <c r="DN254">
        <v>0.01</v>
      </c>
      <c r="DO254">
        <v>0</v>
      </c>
      <c r="DP254">
        <v>0.01</v>
      </c>
      <c r="DQ254">
        <v>0.01</v>
      </c>
      <c r="DR254">
        <v>0.01</v>
      </c>
      <c r="DS254">
        <v>0.01</v>
      </c>
      <c r="DT254">
        <v>0.01</v>
      </c>
      <c r="DU254">
        <v>0.01</v>
      </c>
      <c r="DV254">
        <v>0.01</v>
      </c>
      <c r="DW254">
        <v>0.87</v>
      </c>
      <c r="DX254">
        <v>0.86</v>
      </c>
      <c r="DY254">
        <v>0.86</v>
      </c>
      <c r="DZ254">
        <v>0.84</v>
      </c>
      <c r="EA254">
        <v>0.85</v>
      </c>
      <c r="EB254">
        <v>0.78</v>
      </c>
      <c r="EC254">
        <v>0.72</v>
      </c>
      <c r="ED254">
        <v>0.64</v>
      </c>
      <c r="EE254">
        <v>0.68</v>
      </c>
      <c r="EF254">
        <v>0.37</v>
      </c>
      <c r="EG254">
        <v>0.01</v>
      </c>
      <c r="EH254">
        <v>0.02</v>
      </c>
      <c r="EI254">
        <v>0.02</v>
      </c>
      <c r="EJ254">
        <v>0.02</v>
      </c>
      <c r="EK254">
        <v>0.03</v>
      </c>
      <c r="EL254">
        <v>7.0000000000000007E-2</v>
      </c>
      <c r="EM254">
        <v>0.01</v>
      </c>
      <c r="EN254">
        <v>0.02</v>
      </c>
      <c r="EO254">
        <v>0.43</v>
      </c>
      <c r="EP254">
        <v>0.04</v>
      </c>
      <c r="EQ254">
        <v>2.1000000000000001E-2</v>
      </c>
      <c r="ER254">
        <v>0.04</v>
      </c>
      <c r="ES254">
        <v>1.0999999999999999E-2</v>
      </c>
      <c r="ET254">
        <v>0.03</v>
      </c>
      <c r="EU254">
        <v>0.14000000000000001</v>
      </c>
      <c r="EV254">
        <v>0.06</v>
      </c>
      <c r="EW254">
        <v>0.03</v>
      </c>
      <c r="EX254">
        <v>0.10100000000000001</v>
      </c>
      <c r="EY254">
        <v>0.19</v>
      </c>
      <c r="EZ254">
        <v>0.24</v>
      </c>
      <c r="FA254">
        <v>0.23</v>
      </c>
      <c r="FB254">
        <v>0.22</v>
      </c>
      <c r="FC254">
        <v>0.26</v>
      </c>
      <c r="FD254">
        <v>0.28999999999999998</v>
      </c>
      <c r="FE254">
        <v>0.36</v>
      </c>
      <c r="FF254">
        <v>0.32</v>
      </c>
      <c r="FG254">
        <v>0.08</v>
      </c>
      <c r="FH254">
        <v>0.76</v>
      </c>
      <c r="FI254">
        <v>0.71</v>
      </c>
      <c r="FJ254">
        <v>0.71</v>
      </c>
      <c r="FK254">
        <v>0.73</v>
      </c>
      <c r="FL254">
        <v>0.68</v>
      </c>
      <c r="FM254">
        <v>0.45</v>
      </c>
      <c r="FN254">
        <v>0.56999999999999995</v>
      </c>
      <c r="FO254">
        <v>0.63</v>
      </c>
      <c r="FP254">
        <v>0.02</v>
      </c>
      <c r="FQ254">
        <v>0.01</v>
      </c>
      <c r="FR254">
        <v>0.01</v>
      </c>
      <c r="FS254">
        <v>0.01</v>
      </c>
      <c r="FT254">
        <v>0.02</v>
      </c>
      <c r="FU254">
        <v>0</v>
      </c>
      <c r="FV254">
        <v>0.06</v>
      </c>
      <c r="FW254">
        <v>0.01</v>
      </c>
      <c r="FX254">
        <v>0.01</v>
      </c>
      <c r="FY254">
        <v>1.89</v>
      </c>
      <c r="FZ254">
        <v>3.71</v>
      </c>
      <c r="GA254">
        <v>3.66</v>
      </c>
      <c r="GB254">
        <v>3.65</v>
      </c>
      <c r="GC254">
        <v>3.7</v>
      </c>
      <c r="GD254">
        <v>3.6</v>
      </c>
      <c r="GE254">
        <v>3.18</v>
      </c>
      <c r="GF254">
        <v>3.5</v>
      </c>
      <c r="GG254">
        <v>3.57</v>
      </c>
      <c r="GH254">
        <v>8.6</v>
      </c>
      <c r="GI254">
        <v>0</v>
      </c>
      <c r="GJ254">
        <v>2.1000000000000001E-2</v>
      </c>
      <c r="GK254">
        <v>5.0000000000000001E-3</v>
      </c>
      <c r="GL254">
        <v>0.02</v>
      </c>
      <c r="GM254">
        <v>0.02</v>
      </c>
      <c r="GN254">
        <v>0.04</v>
      </c>
      <c r="GO254">
        <v>0.1</v>
      </c>
      <c r="GP254">
        <v>0.12</v>
      </c>
      <c r="GQ254">
        <v>0.23</v>
      </c>
      <c r="GR254">
        <v>0.43</v>
      </c>
      <c r="GS254">
        <v>0.01</v>
      </c>
      <c r="GT254">
        <v>0.6</v>
      </c>
      <c r="GU254">
        <v>0.77</v>
      </c>
      <c r="GV254">
        <v>0.22</v>
      </c>
      <c r="GW254">
        <v>0.14000000000000001</v>
      </c>
      <c r="GX254">
        <v>7.3999999999999996E-2</v>
      </c>
      <c r="GY254">
        <v>0.24</v>
      </c>
      <c r="GZ254">
        <v>0.13800000000000001</v>
      </c>
      <c r="HA254">
        <v>2.1000000000000001E-2</v>
      </c>
      <c r="HB254">
        <v>0.32</v>
      </c>
      <c r="HC254">
        <v>0.04</v>
      </c>
      <c r="HD254">
        <v>0.04</v>
      </c>
      <c r="HE254">
        <v>0.19</v>
      </c>
      <c r="HF254">
        <v>0.08</v>
      </c>
      <c r="HG254">
        <v>0.1</v>
      </c>
      <c r="HH254">
        <v>0.03</v>
      </c>
      <c r="HI254">
        <v>0.03</v>
      </c>
      <c r="HJ254">
        <v>0.05</v>
      </c>
      <c r="HK254">
        <v>0.04</v>
      </c>
      <c r="HL254">
        <v>7.0000000000000007E-2</v>
      </c>
      <c r="HM254">
        <v>0.06</v>
      </c>
      <c r="HN254">
        <v>0.01</v>
      </c>
      <c r="HO254">
        <v>0.3</v>
      </c>
      <c r="HP254">
        <v>0.33</v>
      </c>
      <c r="HQ254">
        <v>0.3</v>
      </c>
      <c r="HR254">
        <v>0.37</v>
      </c>
      <c r="HS254">
        <v>0.39</v>
      </c>
      <c r="HT254">
        <v>0.23</v>
      </c>
      <c r="HU254">
        <v>0.63</v>
      </c>
      <c r="HV254">
        <v>0.43</v>
      </c>
      <c r="HW254">
        <v>0.48</v>
      </c>
      <c r="HX254">
        <v>0.48</v>
      </c>
      <c r="HY254">
        <v>0.36</v>
      </c>
      <c r="HZ254">
        <v>0.74</v>
      </c>
      <c r="IA254">
        <v>0.03</v>
      </c>
      <c r="IB254">
        <v>0.16</v>
      </c>
      <c r="IC254">
        <v>0.14000000000000001</v>
      </c>
      <c r="ID254">
        <v>0.05</v>
      </c>
      <c r="IE254">
        <v>0.12</v>
      </c>
      <c r="IF254">
        <v>1.6E-2</v>
      </c>
      <c r="IG254">
        <v>0</v>
      </c>
      <c r="IH254">
        <v>0</v>
      </c>
      <c r="II254">
        <v>0.01</v>
      </c>
      <c r="IJ254">
        <v>0</v>
      </c>
      <c r="IK254">
        <v>4.8000000000000001E-2</v>
      </c>
      <c r="IL254">
        <v>0</v>
      </c>
      <c r="IM254">
        <v>0.02</v>
      </c>
      <c r="IN254">
        <v>0.03</v>
      </c>
      <c r="IO254">
        <v>0.02</v>
      </c>
      <c r="IP254">
        <v>0.03</v>
      </c>
      <c r="IQ254">
        <v>0.02</v>
      </c>
      <c r="IR254">
        <v>0.01</v>
      </c>
      <c r="IS254">
        <v>0.03</v>
      </c>
      <c r="IT254">
        <v>0.36</v>
      </c>
      <c r="IU254">
        <v>0.17</v>
      </c>
      <c r="IV254">
        <v>0.02</v>
      </c>
      <c r="IW254">
        <v>0.28000000000000003</v>
      </c>
      <c r="IX254">
        <v>0.31</v>
      </c>
      <c r="IY254">
        <v>0.37</v>
      </c>
      <c r="IZ254">
        <v>0.34</v>
      </c>
      <c r="JA254">
        <v>0.16</v>
      </c>
      <c r="JB254">
        <v>0.45</v>
      </c>
      <c r="JC254">
        <v>0.38</v>
      </c>
      <c r="JD254">
        <v>7.0000000000000007E-2</v>
      </c>
      <c r="JE254">
        <v>0.23</v>
      </c>
      <c r="JF254">
        <v>0.36</v>
      </c>
      <c r="JG254">
        <v>0.12</v>
      </c>
      <c r="JH254">
        <v>0.26</v>
      </c>
      <c r="JI254">
        <v>0.19</v>
      </c>
      <c r="JJ254">
        <v>0.26</v>
      </c>
      <c r="JK254">
        <v>0.45</v>
      </c>
      <c r="JL254">
        <v>0.13</v>
      </c>
      <c r="JM254">
        <v>0.01</v>
      </c>
      <c r="JN254">
        <v>0.01</v>
      </c>
      <c r="JO254">
        <v>0.01</v>
      </c>
      <c r="JP254">
        <v>0.01</v>
      </c>
      <c r="JQ254">
        <v>0.01</v>
      </c>
      <c r="JR254">
        <v>2.88</v>
      </c>
      <c r="JS254">
        <v>2.09</v>
      </c>
      <c r="JT254">
        <v>2.58</v>
      </c>
      <c r="JU254">
        <v>3.25</v>
      </c>
      <c r="JV254">
        <v>2.11</v>
      </c>
    </row>
    <row r="255" spans="1:282" x14ac:dyDescent="0.25">
      <c r="A255">
        <v>609850</v>
      </c>
      <c r="B255" t="s">
        <v>127</v>
      </c>
      <c r="C255" t="s">
        <v>2478</v>
      </c>
      <c r="D255" t="s">
        <v>4526</v>
      </c>
      <c r="E255" t="s">
        <v>4527</v>
      </c>
      <c r="F255" t="s">
        <v>850</v>
      </c>
      <c r="G255" t="s">
        <v>851</v>
      </c>
      <c r="H255" t="s">
        <v>852</v>
      </c>
      <c r="I255" t="s">
        <v>4528</v>
      </c>
      <c r="J255" t="s">
        <v>4529</v>
      </c>
      <c r="K255" t="s">
        <v>4530</v>
      </c>
      <c r="L255" t="s">
        <v>546</v>
      </c>
      <c r="M255" t="s">
        <v>3399</v>
      </c>
      <c r="N255" t="s">
        <v>3908</v>
      </c>
      <c r="O255" t="s">
        <v>524</v>
      </c>
      <c r="P255">
        <v>606</v>
      </c>
      <c r="Q255" t="s">
        <v>541</v>
      </c>
      <c r="R255" t="s">
        <v>613</v>
      </c>
      <c r="S255" t="s">
        <v>613</v>
      </c>
      <c r="T255">
        <v>32</v>
      </c>
      <c r="U255">
        <v>2730</v>
      </c>
      <c r="V255" t="s">
        <v>651</v>
      </c>
      <c r="W255">
        <v>300</v>
      </c>
      <c r="X255">
        <v>614</v>
      </c>
      <c r="Y255">
        <v>49</v>
      </c>
      <c r="Z255" s="5" t="s">
        <v>647</v>
      </c>
      <c r="AA255" t="s">
        <v>524</v>
      </c>
      <c r="AB255" t="s">
        <v>564</v>
      </c>
      <c r="AC255" t="s">
        <v>564</v>
      </c>
      <c r="AD255" t="s">
        <v>533</v>
      </c>
      <c r="AE255">
        <v>58.3</v>
      </c>
      <c r="AF255">
        <v>58.4</v>
      </c>
      <c r="AG255">
        <v>61.8</v>
      </c>
      <c r="AH255">
        <v>4.9000000000000004</v>
      </c>
      <c r="AI255" t="s">
        <v>3410</v>
      </c>
      <c r="AJ255">
        <v>184</v>
      </c>
      <c r="AK255">
        <v>29</v>
      </c>
      <c r="AL255">
        <v>13</v>
      </c>
      <c r="AM255">
        <v>5</v>
      </c>
      <c r="AN255">
        <v>128</v>
      </c>
      <c r="AO255">
        <v>2</v>
      </c>
      <c r="AQ255">
        <v>6</v>
      </c>
      <c r="AR255">
        <v>5</v>
      </c>
      <c r="AS255">
        <v>184</v>
      </c>
      <c r="AT255">
        <v>0</v>
      </c>
      <c r="AU255">
        <v>0.01</v>
      </c>
      <c r="AV255">
        <v>0.01</v>
      </c>
      <c r="AW255">
        <v>0.02</v>
      </c>
      <c r="AX255">
        <v>0.03</v>
      </c>
      <c r="AY255">
        <v>7.0000000000000007E-2</v>
      </c>
      <c r="AZ255">
        <v>0.02</v>
      </c>
      <c r="BA255">
        <v>1.0999999999999999E-2</v>
      </c>
      <c r="BB255">
        <v>0.04</v>
      </c>
      <c r="BC255">
        <v>0.04</v>
      </c>
      <c r="BD255">
        <v>0.08</v>
      </c>
      <c r="BE255">
        <v>0.16</v>
      </c>
      <c r="BF255">
        <v>0.2</v>
      </c>
      <c r="BG255">
        <v>0.22</v>
      </c>
      <c r="BH255">
        <v>0.34</v>
      </c>
      <c r="BI255">
        <v>0.22</v>
      </c>
      <c r="BJ255">
        <v>0.39</v>
      </c>
      <c r="BK255">
        <v>0.39</v>
      </c>
      <c r="BL255">
        <v>0.02</v>
      </c>
      <c r="BM255">
        <v>0.02</v>
      </c>
      <c r="BN255">
        <v>0.04</v>
      </c>
      <c r="BO255">
        <v>0.01</v>
      </c>
      <c r="BP255">
        <v>0.04</v>
      </c>
      <c r="BQ255">
        <v>0.05</v>
      </c>
      <c r="BR255">
        <v>0.76</v>
      </c>
      <c r="BS255">
        <v>0.73</v>
      </c>
      <c r="BT255">
        <v>0.57999999999999996</v>
      </c>
      <c r="BU255">
        <v>0.72</v>
      </c>
      <c r="BV255">
        <v>0.46</v>
      </c>
      <c r="BW255">
        <v>0.33</v>
      </c>
      <c r="BX255">
        <v>3.75</v>
      </c>
      <c r="BY255">
        <v>3.72</v>
      </c>
      <c r="BZ255">
        <v>3.55</v>
      </c>
      <c r="CA255">
        <v>3.64</v>
      </c>
      <c r="CB255">
        <v>3.32</v>
      </c>
      <c r="CC255">
        <v>3.02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0.01</v>
      </c>
      <c r="CK255">
        <v>7.0000000000000007E-2</v>
      </c>
      <c r="CL255">
        <v>0.04</v>
      </c>
      <c r="CM255">
        <v>0</v>
      </c>
      <c r="CN255">
        <v>0.01</v>
      </c>
      <c r="CO255">
        <v>0.02</v>
      </c>
      <c r="CP255">
        <v>0.02</v>
      </c>
      <c r="CQ255">
        <v>0.01</v>
      </c>
      <c r="CR255">
        <v>0.03</v>
      </c>
      <c r="CS255">
        <v>0.06</v>
      </c>
      <c r="CT255">
        <v>0.13</v>
      </c>
      <c r="CU255">
        <v>0.06</v>
      </c>
      <c r="CV255">
        <v>3.89</v>
      </c>
      <c r="CW255">
        <v>3.85</v>
      </c>
      <c r="CX255">
        <v>3.8</v>
      </c>
      <c r="CY255">
        <v>3.76</v>
      </c>
      <c r="CZ255">
        <v>3.79</v>
      </c>
      <c r="DA255">
        <v>3.7</v>
      </c>
      <c r="DB255">
        <v>3.58</v>
      </c>
      <c r="DC255">
        <v>3.29</v>
      </c>
      <c r="DD255">
        <v>3.52</v>
      </c>
      <c r="DE255">
        <v>0.11</v>
      </c>
      <c r="DF255">
        <v>0.13</v>
      </c>
      <c r="DG255">
        <v>0.16</v>
      </c>
      <c r="DH255">
        <v>0.2</v>
      </c>
      <c r="DI255">
        <v>0.18</v>
      </c>
      <c r="DJ255">
        <v>0.24</v>
      </c>
      <c r="DK255">
        <v>0.26</v>
      </c>
      <c r="DL255">
        <v>0.23</v>
      </c>
      <c r="DM255">
        <v>0.24</v>
      </c>
      <c r="DN255">
        <v>0.01</v>
      </c>
      <c r="DO255">
        <v>0.01</v>
      </c>
      <c r="DP255">
        <v>0.02</v>
      </c>
      <c r="DQ255">
        <v>0.02</v>
      </c>
      <c r="DR255">
        <v>0.01</v>
      </c>
      <c r="DS255">
        <v>0.01</v>
      </c>
      <c r="DT255">
        <v>0.01</v>
      </c>
      <c r="DU255">
        <v>0.02</v>
      </c>
      <c r="DV255">
        <v>0.01</v>
      </c>
      <c r="DW255">
        <v>0.89</v>
      </c>
      <c r="DX255">
        <v>0.85</v>
      </c>
      <c r="DY255">
        <v>0.8</v>
      </c>
      <c r="DZ255">
        <v>0.77</v>
      </c>
      <c r="EA255">
        <v>0.79</v>
      </c>
      <c r="EB255">
        <v>0.72</v>
      </c>
      <c r="EC255">
        <v>0.66</v>
      </c>
      <c r="ED255">
        <v>0.55000000000000004</v>
      </c>
      <c r="EE255">
        <v>0.65</v>
      </c>
      <c r="EF255">
        <v>0.54</v>
      </c>
      <c r="EG255">
        <v>0</v>
      </c>
      <c r="EH255">
        <v>0</v>
      </c>
      <c r="EI255">
        <v>0</v>
      </c>
      <c r="EJ255">
        <v>0</v>
      </c>
      <c r="EK255">
        <v>0.01</v>
      </c>
      <c r="EL255">
        <v>0.05</v>
      </c>
      <c r="EM255">
        <v>0.01</v>
      </c>
      <c r="EN255">
        <v>0</v>
      </c>
      <c r="EO255">
        <v>0.22</v>
      </c>
      <c r="EP255">
        <v>0.02</v>
      </c>
      <c r="EQ255">
        <v>1.0999999999999999E-2</v>
      </c>
      <c r="ER255">
        <v>0.04</v>
      </c>
      <c r="ES255">
        <v>5.0000000000000001E-3</v>
      </c>
      <c r="ET255">
        <v>0.02</v>
      </c>
      <c r="EU255">
        <v>0.11</v>
      </c>
      <c r="EV255">
        <v>0.04</v>
      </c>
      <c r="EW255">
        <v>0.03</v>
      </c>
      <c r="EX255">
        <v>9.8000000000000004E-2</v>
      </c>
      <c r="EY255">
        <v>0.35</v>
      </c>
      <c r="EZ255">
        <v>0.28000000000000003</v>
      </c>
      <c r="FA255">
        <v>0.3</v>
      </c>
      <c r="FB255">
        <v>0.25</v>
      </c>
      <c r="FC255">
        <v>0.39</v>
      </c>
      <c r="FD255">
        <v>0.35</v>
      </c>
      <c r="FE255">
        <v>0.32</v>
      </c>
      <c r="FF255">
        <v>0.33</v>
      </c>
      <c r="FG255">
        <v>0.06</v>
      </c>
      <c r="FH255">
        <v>0.6</v>
      </c>
      <c r="FI255">
        <v>0.67</v>
      </c>
      <c r="FJ255">
        <v>0.64</v>
      </c>
      <c r="FK255">
        <v>0.72</v>
      </c>
      <c r="FL255">
        <v>0.54</v>
      </c>
      <c r="FM255">
        <v>0.41</v>
      </c>
      <c r="FN255">
        <v>0.56999999999999995</v>
      </c>
      <c r="FO255">
        <v>0.6</v>
      </c>
      <c r="FP255">
        <v>0.08</v>
      </c>
      <c r="FQ255">
        <v>0.03</v>
      </c>
      <c r="FR255">
        <v>0.04</v>
      </c>
      <c r="FS255">
        <v>0.02</v>
      </c>
      <c r="FT255">
        <v>0.02</v>
      </c>
      <c r="FU255">
        <v>0.04</v>
      </c>
      <c r="FV255">
        <v>0.08</v>
      </c>
      <c r="FW255">
        <v>7.0000000000000007E-2</v>
      </c>
      <c r="FX255">
        <v>0.04</v>
      </c>
      <c r="FY255">
        <v>1.65</v>
      </c>
      <c r="FZ255">
        <v>3.59</v>
      </c>
      <c r="GA255">
        <v>3.68</v>
      </c>
      <c r="GB255">
        <v>3.61</v>
      </c>
      <c r="GC255">
        <v>3.73</v>
      </c>
      <c r="GD255">
        <v>3.52</v>
      </c>
      <c r="GE255">
        <v>3.21</v>
      </c>
      <c r="GF255">
        <v>3.56</v>
      </c>
      <c r="GG255">
        <v>3.6</v>
      </c>
      <c r="GH255">
        <v>9.11</v>
      </c>
      <c r="GI255">
        <v>0</v>
      </c>
      <c r="GJ255">
        <v>0</v>
      </c>
      <c r="GK255">
        <v>1.0999999999999999E-2</v>
      </c>
      <c r="GL255">
        <v>0.01</v>
      </c>
      <c r="GM255">
        <v>0.02</v>
      </c>
      <c r="GN255">
        <v>0.02</v>
      </c>
      <c r="GO255">
        <v>0.06</v>
      </c>
      <c r="GP255">
        <v>0.09</v>
      </c>
      <c r="GQ255">
        <v>0.18</v>
      </c>
      <c r="GR255">
        <v>0.56000000000000005</v>
      </c>
      <c r="GS255">
        <v>0.05</v>
      </c>
      <c r="GT255">
        <v>0.28000000000000003</v>
      </c>
      <c r="GU255">
        <v>0.36</v>
      </c>
      <c r="GV255">
        <v>0.15</v>
      </c>
      <c r="GW255">
        <v>0.26</v>
      </c>
      <c r="GX255">
        <v>0.19</v>
      </c>
      <c r="GY255">
        <v>0.27</v>
      </c>
      <c r="GZ255">
        <v>0.114</v>
      </c>
      <c r="HA255">
        <v>9.1999999999999998E-2</v>
      </c>
      <c r="HB255">
        <v>0.21</v>
      </c>
      <c r="HC255">
        <v>0.14000000000000001</v>
      </c>
      <c r="HD255">
        <v>0.12</v>
      </c>
      <c r="HE255">
        <v>0.24</v>
      </c>
      <c r="HF255">
        <v>0.21</v>
      </c>
      <c r="HG255">
        <v>0.23</v>
      </c>
      <c r="HH255">
        <v>0.14000000000000001</v>
      </c>
      <c r="HI255">
        <v>0.01</v>
      </c>
      <c r="HJ255">
        <v>0.01</v>
      </c>
      <c r="HK255">
        <v>0.01</v>
      </c>
      <c r="HL255">
        <v>0.03</v>
      </c>
      <c r="HM255">
        <v>7.0000000000000007E-2</v>
      </c>
      <c r="HN255">
        <v>0.02</v>
      </c>
      <c r="HO255">
        <v>0.33</v>
      </c>
      <c r="HP255">
        <v>0.24</v>
      </c>
      <c r="HQ255">
        <v>0.25</v>
      </c>
      <c r="HR255">
        <v>0.28999999999999998</v>
      </c>
      <c r="HS255">
        <v>0.42</v>
      </c>
      <c r="HT255">
        <v>0.3</v>
      </c>
      <c r="HU255">
        <v>0.59</v>
      </c>
      <c r="HV255">
        <v>0.39</v>
      </c>
      <c r="HW255">
        <v>0.53</v>
      </c>
      <c r="HX255">
        <v>0.52</v>
      </c>
      <c r="HY255">
        <v>0.34</v>
      </c>
      <c r="HZ255">
        <v>0.59</v>
      </c>
      <c r="IA255">
        <v>0.04</v>
      </c>
      <c r="IB255">
        <v>0.27</v>
      </c>
      <c r="IC255">
        <v>0.17</v>
      </c>
      <c r="ID255">
        <v>0.11</v>
      </c>
      <c r="IE255">
        <v>0.12</v>
      </c>
      <c r="IF255">
        <v>4.2999999999999997E-2</v>
      </c>
      <c r="IG255">
        <v>5.0000000000000001E-3</v>
      </c>
      <c r="IH255">
        <v>0.03</v>
      </c>
      <c r="II255">
        <v>0.01</v>
      </c>
      <c r="IJ255">
        <v>0.01</v>
      </c>
      <c r="IK255">
        <v>1.0999999999999999E-2</v>
      </c>
      <c r="IL255">
        <v>5.0000000000000001E-3</v>
      </c>
      <c r="IM255">
        <v>0.03</v>
      </c>
      <c r="IN255">
        <v>0.06</v>
      </c>
      <c r="IO255">
        <v>0.04</v>
      </c>
      <c r="IP255">
        <v>0.04</v>
      </c>
      <c r="IQ255">
        <v>0.04</v>
      </c>
      <c r="IR255">
        <v>0.04</v>
      </c>
      <c r="IS255">
        <v>0.01</v>
      </c>
      <c r="IT255">
        <v>0.66</v>
      </c>
      <c r="IU255">
        <v>0.37</v>
      </c>
      <c r="IV255">
        <v>0.01</v>
      </c>
      <c r="IW255">
        <v>0.31</v>
      </c>
      <c r="IX255">
        <v>0.28000000000000003</v>
      </c>
      <c r="IY255">
        <v>0.2</v>
      </c>
      <c r="IZ255">
        <v>0.43</v>
      </c>
      <c r="JA255">
        <v>0.17</v>
      </c>
      <c r="JB255">
        <v>0.37</v>
      </c>
      <c r="JC255">
        <v>0.46</v>
      </c>
      <c r="JD255">
        <v>0.05</v>
      </c>
      <c r="JE255">
        <v>0.09</v>
      </c>
      <c r="JF255">
        <v>0.28999999999999998</v>
      </c>
      <c r="JG255">
        <v>0.18</v>
      </c>
      <c r="JH255">
        <v>0.23</v>
      </c>
      <c r="JI255">
        <v>0.05</v>
      </c>
      <c r="JJ255">
        <v>0.05</v>
      </c>
      <c r="JK255">
        <v>0.49</v>
      </c>
      <c r="JL255">
        <v>0.11</v>
      </c>
      <c r="JM255">
        <v>0.03</v>
      </c>
      <c r="JN255">
        <v>0.04</v>
      </c>
      <c r="JO255">
        <v>0.05</v>
      </c>
      <c r="JP255">
        <v>0.04</v>
      </c>
      <c r="JQ255">
        <v>0.03</v>
      </c>
      <c r="JR255">
        <v>2.93</v>
      </c>
      <c r="JS255">
        <v>1.46</v>
      </c>
      <c r="JT255">
        <v>1.82</v>
      </c>
      <c r="JU255">
        <v>3.32</v>
      </c>
      <c r="JV255">
        <v>2.09</v>
      </c>
    </row>
    <row r="256" spans="1:282" x14ac:dyDescent="0.25">
      <c r="A256">
        <v>609851</v>
      </c>
      <c r="B256" t="s">
        <v>360</v>
      </c>
      <c r="C256" t="s">
        <v>2479</v>
      </c>
      <c r="D256" t="s">
        <v>4531</v>
      </c>
      <c r="E256" t="s">
        <v>4532</v>
      </c>
      <c r="F256" t="s">
        <v>853</v>
      </c>
      <c r="G256" t="s">
        <v>854</v>
      </c>
      <c r="H256" t="s">
        <v>855</v>
      </c>
      <c r="I256" t="s">
        <v>4533</v>
      </c>
      <c r="J256" t="s">
        <v>4534</v>
      </c>
      <c r="K256" t="s">
        <v>4535</v>
      </c>
      <c r="L256" t="s">
        <v>546</v>
      </c>
      <c r="M256" t="s">
        <v>3399</v>
      </c>
      <c r="N256" t="s">
        <v>3908</v>
      </c>
      <c r="O256" t="s">
        <v>524</v>
      </c>
      <c r="P256">
        <v>387</v>
      </c>
      <c r="Q256" t="s">
        <v>539</v>
      </c>
      <c r="R256" t="s">
        <v>3437</v>
      </c>
      <c r="S256" t="s">
        <v>6522</v>
      </c>
      <c r="T256">
        <v>39</v>
      </c>
      <c r="U256">
        <v>2740</v>
      </c>
      <c r="V256" t="s">
        <v>655</v>
      </c>
      <c r="W256">
        <v>176</v>
      </c>
      <c r="X256">
        <v>380</v>
      </c>
      <c r="Y256">
        <v>46</v>
      </c>
      <c r="Z256" s="5" t="s">
        <v>719</v>
      </c>
      <c r="AA256" t="s">
        <v>524</v>
      </c>
      <c r="AB256" t="s">
        <v>534</v>
      </c>
      <c r="AC256" t="s">
        <v>533</v>
      </c>
      <c r="AD256" t="s">
        <v>534</v>
      </c>
      <c r="AE256">
        <v>99</v>
      </c>
      <c r="AF256">
        <v>64</v>
      </c>
      <c r="AG256">
        <v>86.7</v>
      </c>
      <c r="AH256">
        <v>4.5999999999999996</v>
      </c>
      <c r="AI256" t="s">
        <v>3410</v>
      </c>
      <c r="AJ256">
        <v>91</v>
      </c>
      <c r="AK256">
        <v>1</v>
      </c>
      <c r="AL256">
        <v>89</v>
      </c>
      <c r="AQ256">
        <v>1</v>
      </c>
      <c r="AR256">
        <v>1</v>
      </c>
      <c r="AS256">
        <v>91</v>
      </c>
      <c r="AT256">
        <v>0</v>
      </c>
      <c r="AU256">
        <v>0</v>
      </c>
      <c r="AV256">
        <v>0</v>
      </c>
      <c r="AW256">
        <v>0</v>
      </c>
      <c r="AX256">
        <v>0.02</v>
      </c>
      <c r="AY256">
        <v>0</v>
      </c>
      <c r="AZ256">
        <v>0.01</v>
      </c>
      <c r="BA256">
        <v>1.0999999999999999E-2</v>
      </c>
      <c r="BB256">
        <v>0.01</v>
      </c>
      <c r="BC256">
        <v>0.02</v>
      </c>
      <c r="BD256">
        <v>0.05</v>
      </c>
      <c r="BE256">
        <v>0.08</v>
      </c>
      <c r="BF256">
        <v>0.09</v>
      </c>
      <c r="BG256">
        <v>0.08</v>
      </c>
      <c r="BH256">
        <v>0.14000000000000001</v>
      </c>
      <c r="BI256">
        <v>0.11</v>
      </c>
      <c r="BJ256">
        <v>0.18</v>
      </c>
      <c r="BK256">
        <v>0.19</v>
      </c>
      <c r="BL256">
        <v>0.01</v>
      </c>
      <c r="BM256">
        <v>0</v>
      </c>
      <c r="BN256">
        <v>0</v>
      </c>
      <c r="BO256">
        <v>0</v>
      </c>
      <c r="BP256">
        <v>0.01</v>
      </c>
      <c r="BQ256">
        <v>0</v>
      </c>
      <c r="BR256">
        <v>0.89</v>
      </c>
      <c r="BS256">
        <v>0.91</v>
      </c>
      <c r="BT256">
        <v>0.85</v>
      </c>
      <c r="BU256">
        <v>0.87</v>
      </c>
      <c r="BV256">
        <v>0.74</v>
      </c>
      <c r="BW256">
        <v>0.74</v>
      </c>
      <c r="BX256">
        <v>3.89</v>
      </c>
      <c r="BY256">
        <v>3.9</v>
      </c>
      <c r="BZ256">
        <v>3.84</v>
      </c>
      <c r="CA256">
        <v>3.85</v>
      </c>
      <c r="CB256">
        <v>3.64</v>
      </c>
      <c r="CC256">
        <v>3.66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0.01</v>
      </c>
      <c r="CJ256">
        <v>0</v>
      </c>
      <c r="CK256">
        <v>0.03</v>
      </c>
      <c r="CL256">
        <v>0.01</v>
      </c>
      <c r="CM256">
        <v>0</v>
      </c>
      <c r="CN256">
        <v>0.02</v>
      </c>
      <c r="CO256">
        <v>0</v>
      </c>
      <c r="CP256">
        <v>0.03</v>
      </c>
      <c r="CQ256">
        <v>0.01</v>
      </c>
      <c r="CR256">
        <v>0.05</v>
      </c>
      <c r="CS256">
        <v>0.05</v>
      </c>
      <c r="CT256">
        <v>0.1</v>
      </c>
      <c r="CU256">
        <v>7.0000000000000007E-2</v>
      </c>
      <c r="CV256">
        <v>3.86</v>
      </c>
      <c r="CW256">
        <v>3.77</v>
      </c>
      <c r="CX256">
        <v>3.8</v>
      </c>
      <c r="CY256">
        <v>3.77</v>
      </c>
      <c r="CZ256">
        <v>3.81</v>
      </c>
      <c r="DA256">
        <v>3.57</v>
      </c>
      <c r="DB256">
        <v>3.71</v>
      </c>
      <c r="DC256">
        <v>3.51</v>
      </c>
      <c r="DD256">
        <v>3.64</v>
      </c>
      <c r="DE256">
        <v>0.14000000000000001</v>
      </c>
      <c r="DF256">
        <v>0.19</v>
      </c>
      <c r="DG256">
        <v>0.2</v>
      </c>
      <c r="DH256">
        <v>0.16</v>
      </c>
      <c r="DI256">
        <v>0.16</v>
      </c>
      <c r="DJ256">
        <v>0.28999999999999998</v>
      </c>
      <c r="DK256">
        <v>0.18</v>
      </c>
      <c r="DL256">
        <v>0.2</v>
      </c>
      <c r="DM256">
        <v>0.19</v>
      </c>
      <c r="DN256">
        <v>0</v>
      </c>
      <c r="DO256">
        <v>0</v>
      </c>
      <c r="DP256">
        <v>0.01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0.02</v>
      </c>
      <c r="DW256">
        <v>0.86</v>
      </c>
      <c r="DX256">
        <v>0.79</v>
      </c>
      <c r="DY256">
        <v>0.79</v>
      </c>
      <c r="DZ256">
        <v>0.8</v>
      </c>
      <c r="EA256">
        <v>0.82</v>
      </c>
      <c r="EB256">
        <v>0.65</v>
      </c>
      <c r="EC256">
        <v>0.77</v>
      </c>
      <c r="ED256">
        <v>0.67</v>
      </c>
      <c r="EE256">
        <v>0.71</v>
      </c>
      <c r="EF256">
        <v>0.6</v>
      </c>
      <c r="EG256">
        <v>0.01</v>
      </c>
      <c r="EH256">
        <v>0</v>
      </c>
      <c r="EI256">
        <v>0</v>
      </c>
      <c r="EJ256">
        <v>0</v>
      </c>
      <c r="EK256">
        <v>0</v>
      </c>
      <c r="EL256">
        <v>0.02</v>
      </c>
      <c r="EM256">
        <v>0</v>
      </c>
      <c r="EN256">
        <v>0.01</v>
      </c>
      <c r="EO256">
        <v>0.24</v>
      </c>
      <c r="EP256">
        <v>0.02</v>
      </c>
      <c r="EQ256">
        <v>1.0999999999999999E-2</v>
      </c>
      <c r="ER256">
        <v>0.03</v>
      </c>
      <c r="ES256">
        <v>4.3999999999999997E-2</v>
      </c>
      <c r="ET256">
        <v>0.05</v>
      </c>
      <c r="EU256">
        <v>0.09</v>
      </c>
      <c r="EV256">
        <v>0.05</v>
      </c>
      <c r="EW256">
        <v>0.11</v>
      </c>
      <c r="EX256">
        <v>6.6000000000000003E-2</v>
      </c>
      <c r="EY256">
        <v>0.21</v>
      </c>
      <c r="EZ256">
        <v>0.2</v>
      </c>
      <c r="FA256">
        <v>0.21</v>
      </c>
      <c r="FB256">
        <v>0.15</v>
      </c>
      <c r="FC256">
        <v>0.25</v>
      </c>
      <c r="FD256">
        <v>0.26</v>
      </c>
      <c r="FE256">
        <v>0.28999999999999998</v>
      </c>
      <c r="FF256">
        <v>0.27</v>
      </c>
      <c r="FG256">
        <v>0.09</v>
      </c>
      <c r="FH256">
        <v>0.76</v>
      </c>
      <c r="FI256">
        <v>0.77</v>
      </c>
      <c r="FJ256">
        <v>0.76</v>
      </c>
      <c r="FK256">
        <v>0.79</v>
      </c>
      <c r="FL256">
        <v>0.67</v>
      </c>
      <c r="FM256">
        <v>0.62</v>
      </c>
      <c r="FN256">
        <v>0.65</v>
      </c>
      <c r="FO256">
        <v>0.59</v>
      </c>
      <c r="FP256">
        <v>0</v>
      </c>
      <c r="FQ256">
        <v>0</v>
      </c>
      <c r="FR256">
        <v>0.02</v>
      </c>
      <c r="FS256">
        <v>0</v>
      </c>
      <c r="FT256">
        <v>0.01</v>
      </c>
      <c r="FU256">
        <v>0.02</v>
      </c>
      <c r="FV256">
        <v>0.01</v>
      </c>
      <c r="FW256">
        <v>0.01</v>
      </c>
      <c r="FX256">
        <v>0.01</v>
      </c>
      <c r="FY256">
        <v>1.64</v>
      </c>
      <c r="FZ256">
        <v>3.71</v>
      </c>
      <c r="GA256">
        <v>3.78</v>
      </c>
      <c r="GB256">
        <v>3.73</v>
      </c>
      <c r="GC256">
        <v>3.76</v>
      </c>
      <c r="GD256">
        <v>3.63</v>
      </c>
      <c r="GE256">
        <v>3.49</v>
      </c>
      <c r="GF256">
        <v>3.6</v>
      </c>
      <c r="GG256">
        <v>3.47</v>
      </c>
      <c r="GH256">
        <v>8.56</v>
      </c>
      <c r="GI256">
        <v>0</v>
      </c>
      <c r="GJ256">
        <v>0</v>
      </c>
      <c r="GK256">
        <v>4.3999999999999997E-2</v>
      </c>
      <c r="GL256">
        <v>0.02</v>
      </c>
      <c r="GM256">
        <v>0.03</v>
      </c>
      <c r="GN256">
        <v>0.04</v>
      </c>
      <c r="GO256">
        <v>7.0000000000000007E-2</v>
      </c>
      <c r="GP256">
        <v>0.14000000000000001</v>
      </c>
      <c r="GQ256">
        <v>0.16</v>
      </c>
      <c r="GR256">
        <v>0.47</v>
      </c>
      <c r="GS256">
        <v>0.01</v>
      </c>
      <c r="GT256">
        <v>0.69</v>
      </c>
      <c r="GU256">
        <v>0.64</v>
      </c>
      <c r="GV256">
        <v>0.43</v>
      </c>
      <c r="GW256">
        <v>0.1</v>
      </c>
      <c r="GX256">
        <v>8.7999999999999995E-2</v>
      </c>
      <c r="GY256">
        <v>0.14000000000000001</v>
      </c>
      <c r="GZ256">
        <v>7.6999999999999999E-2</v>
      </c>
      <c r="HA256">
        <v>9.9000000000000005E-2</v>
      </c>
      <c r="HB256">
        <v>0.23</v>
      </c>
      <c r="HC256">
        <v>0.11</v>
      </c>
      <c r="HD256">
        <v>0.13</v>
      </c>
      <c r="HE256">
        <v>0.19</v>
      </c>
      <c r="HF256">
        <v>0.02</v>
      </c>
      <c r="HG256">
        <v>0.04</v>
      </c>
      <c r="HH256">
        <v>0.01</v>
      </c>
      <c r="HI256">
        <v>0</v>
      </c>
      <c r="HJ256">
        <v>0</v>
      </c>
      <c r="HK256">
        <v>0</v>
      </c>
      <c r="HL256">
        <v>0</v>
      </c>
      <c r="HM256">
        <v>0.08</v>
      </c>
      <c r="HN256">
        <v>0.01</v>
      </c>
      <c r="HO256">
        <v>0.3</v>
      </c>
      <c r="HP256">
        <v>0.13</v>
      </c>
      <c r="HQ256">
        <v>0.23</v>
      </c>
      <c r="HR256">
        <v>0.18</v>
      </c>
      <c r="HS256">
        <v>0.26</v>
      </c>
      <c r="HT256">
        <v>0.15</v>
      </c>
      <c r="HU256">
        <v>0.63</v>
      </c>
      <c r="HV256">
        <v>0.75</v>
      </c>
      <c r="HW256">
        <v>0.64</v>
      </c>
      <c r="HX256">
        <v>0.75</v>
      </c>
      <c r="HY256">
        <v>0.59</v>
      </c>
      <c r="HZ256">
        <v>0.77</v>
      </c>
      <c r="IA256">
        <v>7.0000000000000007E-2</v>
      </c>
      <c r="IB256">
        <v>0.1</v>
      </c>
      <c r="IC256">
        <v>0.12</v>
      </c>
      <c r="ID256">
        <v>0.05</v>
      </c>
      <c r="IE256">
        <v>0.05</v>
      </c>
      <c r="IF256">
        <v>4.3999999999999997E-2</v>
      </c>
      <c r="IG256">
        <v>1.0999999999999999E-2</v>
      </c>
      <c r="IH256">
        <v>0.01</v>
      </c>
      <c r="II256">
        <v>0.01</v>
      </c>
      <c r="IJ256">
        <v>0.01</v>
      </c>
      <c r="IK256">
        <v>1.0999999999999999E-2</v>
      </c>
      <c r="IL256">
        <v>2.1999999999999999E-2</v>
      </c>
      <c r="IM256">
        <v>0</v>
      </c>
      <c r="IN256">
        <v>0.01</v>
      </c>
      <c r="IO256">
        <v>0</v>
      </c>
      <c r="IP256">
        <v>0.01</v>
      </c>
      <c r="IQ256">
        <v>0</v>
      </c>
      <c r="IR256">
        <v>0</v>
      </c>
      <c r="IS256">
        <v>0.02</v>
      </c>
      <c r="IT256">
        <v>0.37</v>
      </c>
      <c r="IU256">
        <v>0.46</v>
      </c>
      <c r="IV256">
        <v>0.01</v>
      </c>
      <c r="IW256">
        <v>0.09</v>
      </c>
      <c r="IX256">
        <v>0.2</v>
      </c>
      <c r="IY256">
        <v>0.24</v>
      </c>
      <c r="IZ256">
        <v>0.26</v>
      </c>
      <c r="JA256">
        <v>0.08</v>
      </c>
      <c r="JB256">
        <v>0.34</v>
      </c>
      <c r="JC256">
        <v>0.33</v>
      </c>
      <c r="JD256">
        <v>0.16</v>
      </c>
      <c r="JE256">
        <v>0.12</v>
      </c>
      <c r="JF256">
        <v>0.18</v>
      </c>
      <c r="JG256">
        <v>0.2</v>
      </c>
      <c r="JH256">
        <v>0.45</v>
      </c>
      <c r="JI256">
        <v>0.22</v>
      </c>
      <c r="JJ256">
        <v>0.15</v>
      </c>
      <c r="JK256">
        <v>0.73</v>
      </c>
      <c r="JL256">
        <v>0.36</v>
      </c>
      <c r="JM256">
        <v>0</v>
      </c>
      <c r="JN256">
        <v>0</v>
      </c>
      <c r="JO256">
        <v>0</v>
      </c>
      <c r="JP256">
        <v>0.01</v>
      </c>
      <c r="JQ256">
        <v>0.01</v>
      </c>
      <c r="JR256">
        <v>3.21</v>
      </c>
      <c r="JS256">
        <v>2.23</v>
      </c>
      <c r="JT256">
        <v>1.97</v>
      </c>
      <c r="JU256">
        <v>3.63</v>
      </c>
      <c r="JV256">
        <v>2.84</v>
      </c>
    </row>
    <row r="257" spans="1:282" x14ac:dyDescent="0.25">
      <c r="A257">
        <v>609852</v>
      </c>
      <c r="B257" t="s">
        <v>58</v>
      </c>
      <c r="C257" t="s">
        <v>2480</v>
      </c>
      <c r="D257" t="s">
        <v>4536</v>
      </c>
      <c r="E257" t="s">
        <v>4537</v>
      </c>
      <c r="F257" t="s">
        <v>856</v>
      </c>
      <c r="G257" t="s">
        <v>857</v>
      </c>
      <c r="H257" t="s">
        <v>858</v>
      </c>
      <c r="I257" t="s">
        <v>4538</v>
      </c>
      <c r="J257" t="s">
        <v>4539</v>
      </c>
      <c r="K257" t="s">
        <v>4540</v>
      </c>
      <c r="L257" t="s">
        <v>546</v>
      </c>
      <c r="M257" t="s">
        <v>3399</v>
      </c>
      <c r="N257" t="s">
        <v>3908</v>
      </c>
      <c r="O257" t="s">
        <v>524</v>
      </c>
      <c r="P257">
        <v>483</v>
      </c>
      <c r="Q257" t="s">
        <v>541</v>
      </c>
      <c r="R257" t="s">
        <v>613</v>
      </c>
      <c r="S257" t="s">
        <v>613</v>
      </c>
      <c r="T257">
        <v>31</v>
      </c>
      <c r="U257">
        <v>2750</v>
      </c>
      <c r="V257" t="s">
        <v>651</v>
      </c>
      <c r="W257">
        <v>121</v>
      </c>
      <c r="X257">
        <v>493</v>
      </c>
      <c r="Y257">
        <v>25</v>
      </c>
      <c r="Z257" s="5" t="s">
        <v>3426</v>
      </c>
      <c r="AA257" t="s">
        <v>524</v>
      </c>
      <c r="AB257" t="s">
        <v>533</v>
      </c>
      <c r="AC257" t="s">
        <v>564</v>
      </c>
      <c r="AD257" t="s">
        <v>534</v>
      </c>
      <c r="AE257">
        <v>65.7</v>
      </c>
      <c r="AF257">
        <v>52.4</v>
      </c>
      <c r="AG257">
        <v>81.599999999999994</v>
      </c>
      <c r="AH257">
        <v>2.5</v>
      </c>
      <c r="AI257" t="s">
        <v>3410</v>
      </c>
      <c r="AJ257">
        <v>87</v>
      </c>
      <c r="AK257">
        <v>22</v>
      </c>
      <c r="AL257">
        <v>4</v>
      </c>
      <c r="AM257">
        <v>7</v>
      </c>
      <c r="AN257">
        <v>52</v>
      </c>
      <c r="AP257">
        <v>2</v>
      </c>
      <c r="AQ257">
        <v>4</v>
      </c>
      <c r="AR257">
        <v>1</v>
      </c>
      <c r="AS257">
        <v>87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0.03</v>
      </c>
      <c r="AZ257">
        <v>0.06</v>
      </c>
      <c r="BA257">
        <v>1.0999999999999999E-2</v>
      </c>
      <c r="BB257">
        <v>0</v>
      </c>
      <c r="BC257">
        <v>0.02</v>
      </c>
      <c r="BD257">
        <v>7.0000000000000007E-2</v>
      </c>
      <c r="BE257">
        <v>0.09</v>
      </c>
      <c r="BF257">
        <v>0.34</v>
      </c>
      <c r="BG257">
        <v>0.24</v>
      </c>
      <c r="BH257">
        <v>0.34</v>
      </c>
      <c r="BI257">
        <v>0.17</v>
      </c>
      <c r="BJ257">
        <v>0.39</v>
      </c>
      <c r="BK257">
        <v>0.33</v>
      </c>
      <c r="BL257">
        <v>0</v>
      </c>
      <c r="BM257">
        <v>0</v>
      </c>
      <c r="BN257">
        <v>0.01</v>
      </c>
      <c r="BO257">
        <v>0.01</v>
      </c>
      <c r="BP257">
        <v>0.02</v>
      </c>
      <c r="BQ257">
        <v>0.02</v>
      </c>
      <c r="BR257">
        <v>0.6</v>
      </c>
      <c r="BS257">
        <v>0.75</v>
      </c>
      <c r="BT257">
        <v>0.64</v>
      </c>
      <c r="BU257">
        <v>0.79</v>
      </c>
      <c r="BV257">
        <v>0.52</v>
      </c>
      <c r="BW257">
        <v>0.52</v>
      </c>
      <c r="BX257">
        <v>3.54</v>
      </c>
      <c r="BY257">
        <v>3.74</v>
      </c>
      <c r="BZ257">
        <v>3.65</v>
      </c>
      <c r="CA257">
        <v>3.78</v>
      </c>
      <c r="CB257">
        <v>3.46</v>
      </c>
      <c r="CC257">
        <v>3.36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0.01</v>
      </c>
      <c r="CJ257">
        <v>0.01</v>
      </c>
      <c r="CK257">
        <v>0.03</v>
      </c>
      <c r="CL257">
        <v>0.03</v>
      </c>
      <c r="CM257">
        <v>0.02</v>
      </c>
      <c r="CN257">
        <v>0.02</v>
      </c>
      <c r="CO257">
        <v>0.05</v>
      </c>
      <c r="CP257">
        <v>0.06</v>
      </c>
      <c r="CQ257">
        <v>0.03</v>
      </c>
      <c r="CR257">
        <v>0.06</v>
      </c>
      <c r="CS257">
        <v>7.0000000000000007E-2</v>
      </c>
      <c r="CT257">
        <v>0.08</v>
      </c>
      <c r="CU257">
        <v>7.0000000000000007E-2</v>
      </c>
      <c r="CV257">
        <v>3.8</v>
      </c>
      <c r="CW257">
        <v>3.74</v>
      </c>
      <c r="CX257">
        <v>3.74</v>
      </c>
      <c r="CY257">
        <v>3.72</v>
      </c>
      <c r="CZ257">
        <v>3.75</v>
      </c>
      <c r="DA257">
        <v>3.64</v>
      </c>
      <c r="DB257">
        <v>3.59</v>
      </c>
      <c r="DC257">
        <v>3.45</v>
      </c>
      <c r="DD257">
        <v>3.5</v>
      </c>
      <c r="DE257">
        <v>0.15</v>
      </c>
      <c r="DF257">
        <v>0.22</v>
      </c>
      <c r="DG257">
        <v>0.17</v>
      </c>
      <c r="DH257">
        <v>0.16</v>
      </c>
      <c r="DI257">
        <v>0.18</v>
      </c>
      <c r="DJ257">
        <v>0.21</v>
      </c>
      <c r="DK257">
        <v>0.24</v>
      </c>
      <c r="DL257">
        <v>0.28999999999999998</v>
      </c>
      <c r="DM257">
        <v>0.25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0.01</v>
      </c>
      <c r="DW257">
        <v>0.83</v>
      </c>
      <c r="DX257">
        <v>0.76</v>
      </c>
      <c r="DY257">
        <v>0.78</v>
      </c>
      <c r="DZ257">
        <v>0.78</v>
      </c>
      <c r="EA257">
        <v>0.78</v>
      </c>
      <c r="EB257">
        <v>0.72</v>
      </c>
      <c r="EC257">
        <v>0.68</v>
      </c>
      <c r="ED257">
        <v>0.6</v>
      </c>
      <c r="EE257">
        <v>0.63</v>
      </c>
      <c r="EF257">
        <v>0.54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0.06</v>
      </c>
      <c r="EM257">
        <v>0</v>
      </c>
      <c r="EN257">
        <v>0</v>
      </c>
      <c r="EO257">
        <v>0.3</v>
      </c>
      <c r="EP257">
        <v>0.02</v>
      </c>
      <c r="EQ257">
        <v>1.0999999999999999E-2</v>
      </c>
      <c r="ER257">
        <v>0.05</v>
      </c>
      <c r="ES257">
        <v>3.4000000000000002E-2</v>
      </c>
      <c r="ET257">
        <v>0.09</v>
      </c>
      <c r="EU257">
        <v>0.11</v>
      </c>
      <c r="EV257">
        <v>0.03</v>
      </c>
      <c r="EW257">
        <v>0.02</v>
      </c>
      <c r="EX257">
        <v>9.1999999999999998E-2</v>
      </c>
      <c r="EY257">
        <v>0.33</v>
      </c>
      <c r="EZ257">
        <v>0.25</v>
      </c>
      <c r="FA257">
        <v>0.32</v>
      </c>
      <c r="FB257">
        <v>0.3</v>
      </c>
      <c r="FC257">
        <v>0.3</v>
      </c>
      <c r="FD257">
        <v>0.34</v>
      </c>
      <c r="FE257">
        <v>0.33</v>
      </c>
      <c r="FF257">
        <v>0.34</v>
      </c>
      <c r="FG257">
        <v>0.03</v>
      </c>
      <c r="FH257">
        <v>0.61</v>
      </c>
      <c r="FI257">
        <v>0.71</v>
      </c>
      <c r="FJ257">
        <v>0.59</v>
      </c>
      <c r="FK257">
        <v>0.66</v>
      </c>
      <c r="FL257">
        <v>0.6</v>
      </c>
      <c r="FM257">
        <v>0.44</v>
      </c>
      <c r="FN257">
        <v>0.61</v>
      </c>
      <c r="FO257">
        <v>0.62</v>
      </c>
      <c r="FP257">
        <v>0.03</v>
      </c>
      <c r="FQ257">
        <v>0.03</v>
      </c>
      <c r="FR257">
        <v>0.02</v>
      </c>
      <c r="FS257">
        <v>0.05</v>
      </c>
      <c r="FT257">
        <v>0.01</v>
      </c>
      <c r="FU257">
        <v>0.01</v>
      </c>
      <c r="FV257">
        <v>0.05</v>
      </c>
      <c r="FW257">
        <v>0.02</v>
      </c>
      <c r="FX257">
        <v>0.01</v>
      </c>
      <c r="FY257">
        <v>1.61</v>
      </c>
      <c r="FZ257">
        <v>3.61</v>
      </c>
      <c r="GA257">
        <v>3.72</v>
      </c>
      <c r="GB257">
        <v>3.57</v>
      </c>
      <c r="GC257">
        <v>3.63</v>
      </c>
      <c r="GD257">
        <v>3.51</v>
      </c>
      <c r="GE257">
        <v>3.22</v>
      </c>
      <c r="GF257">
        <v>3.59</v>
      </c>
      <c r="GG257">
        <v>3.6</v>
      </c>
      <c r="GH257">
        <v>8.94</v>
      </c>
      <c r="GI257">
        <v>0.01</v>
      </c>
      <c r="GJ257">
        <v>1.0999999999999999E-2</v>
      </c>
      <c r="GK257">
        <v>0</v>
      </c>
      <c r="GL257">
        <v>0</v>
      </c>
      <c r="GM257">
        <v>0.02</v>
      </c>
      <c r="GN257">
        <v>0.02</v>
      </c>
      <c r="GO257">
        <v>0.03</v>
      </c>
      <c r="GP257">
        <v>0.11</v>
      </c>
      <c r="GQ257">
        <v>0.26</v>
      </c>
      <c r="GR257">
        <v>0.46</v>
      </c>
      <c r="GS257">
        <v>0.06</v>
      </c>
      <c r="GT257">
        <v>0.44</v>
      </c>
      <c r="GU257">
        <v>0.6</v>
      </c>
      <c r="GV257">
        <v>0.15</v>
      </c>
      <c r="GW257">
        <v>0.2</v>
      </c>
      <c r="GX257">
        <v>0.13800000000000001</v>
      </c>
      <c r="GY257">
        <v>0.24</v>
      </c>
      <c r="GZ257">
        <v>0.14899999999999999</v>
      </c>
      <c r="HA257">
        <v>5.7000000000000002E-2</v>
      </c>
      <c r="HB257">
        <v>0.3</v>
      </c>
      <c r="HC257">
        <v>0.08</v>
      </c>
      <c r="HD257">
        <v>0.06</v>
      </c>
      <c r="HE257">
        <v>0.22</v>
      </c>
      <c r="HF257">
        <v>0.14000000000000001</v>
      </c>
      <c r="HG257">
        <v>0.15</v>
      </c>
      <c r="HH257">
        <v>0.09</v>
      </c>
      <c r="HI257">
        <v>0</v>
      </c>
      <c r="HJ257">
        <v>0</v>
      </c>
      <c r="HK257">
        <v>0</v>
      </c>
      <c r="HL257">
        <v>0</v>
      </c>
      <c r="HM257">
        <v>0.06</v>
      </c>
      <c r="HN257">
        <v>0</v>
      </c>
      <c r="HO257">
        <v>0.26</v>
      </c>
      <c r="HP257">
        <v>0.21</v>
      </c>
      <c r="HQ257">
        <v>0.17</v>
      </c>
      <c r="HR257">
        <v>0.18</v>
      </c>
      <c r="HS257">
        <v>0.36</v>
      </c>
      <c r="HT257">
        <v>0.17</v>
      </c>
      <c r="HU257">
        <v>0.69</v>
      </c>
      <c r="HV257">
        <v>0.47</v>
      </c>
      <c r="HW257">
        <v>0.63</v>
      </c>
      <c r="HX257">
        <v>0.67</v>
      </c>
      <c r="HY257">
        <v>0.48</v>
      </c>
      <c r="HZ257">
        <v>0.74</v>
      </c>
      <c r="IA257">
        <v>0.01</v>
      </c>
      <c r="IB257">
        <v>0.26</v>
      </c>
      <c r="IC257">
        <v>0.15</v>
      </c>
      <c r="ID257">
        <v>0.1</v>
      </c>
      <c r="IE257">
        <v>0.05</v>
      </c>
      <c r="IF257">
        <v>1.0999999999999999E-2</v>
      </c>
      <c r="IG257">
        <v>1.0999999999999999E-2</v>
      </c>
      <c r="IH257">
        <v>0.01</v>
      </c>
      <c r="II257">
        <v>0.01</v>
      </c>
      <c r="IJ257">
        <v>0.01</v>
      </c>
      <c r="IK257">
        <v>3.4000000000000002E-2</v>
      </c>
      <c r="IL257">
        <v>2.3E-2</v>
      </c>
      <c r="IM257">
        <v>0.02</v>
      </c>
      <c r="IN257">
        <v>0.05</v>
      </c>
      <c r="IO257">
        <v>0.03</v>
      </c>
      <c r="IP257">
        <v>0.03</v>
      </c>
      <c r="IQ257">
        <v>0.02</v>
      </c>
      <c r="IR257">
        <v>0.06</v>
      </c>
      <c r="IS257">
        <v>0.01</v>
      </c>
      <c r="IT257">
        <v>0.41</v>
      </c>
      <c r="IU257">
        <v>0.24</v>
      </c>
      <c r="IV257">
        <v>0.01</v>
      </c>
      <c r="IW257">
        <v>0.21</v>
      </c>
      <c r="IX257">
        <v>0.28999999999999998</v>
      </c>
      <c r="IY257">
        <v>0.32</v>
      </c>
      <c r="IZ257">
        <v>0.45</v>
      </c>
      <c r="JA257">
        <v>0.17</v>
      </c>
      <c r="JB257">
        <v>0.43</v>
      </c>
      <c r="JC257">
        <v>0.37</v>
      </c>
      <c r="JD257">
        <v>0.09</v>
      </c>
      <c r="JE257">
        <v>0.2</v>
      </c>
      <c r="JF257">
        <v>0.28999999999999998</v>
      </c>
      <c r="JG257">
        <v>0.16</v>
      </c>
      <c r="JH257">
        <v>0.32</v>
      </c>
      <c r="JI257">
        <v>0.14000000000000001</v>
      </c>
      <c r="JJ257">
        <v>0.09</v>
      </c>
      <c r="JK257">
        <v>0.51</v>
      </c>
      <c r="JL257">
        <v>0.2</v>
      </c>
      <c r="JM257">
        <v>0.01</v>
      </c>
      <c r="JN257">
        <v>0.03</v>
      </c>
      <c r="JO257">
        <v>0.02</v>
      </c>
      <c r="JP257">
        <v>0.02</v>
      </c>
      <c r="JQ257">
        <v>0.01</v>
      </c>
      <c r="JR257">
        <v>3.01</v>
      </c>
      <c r="JS257">
        <v>1.95</v>
      </c>
      <c r="JT257">
        <v>2.14</v>
      </c>
      <c r="JU257">
        <v>3.32</v>
      </c>
      <c r="JV257">
        <v>2.35</v>
      </c>
    </row>
    <row r="258" spans="1:282" x14ac:dyDescent="0.25">
      <c r="A258">
        <v>609853</v>
      </c>
      <c r="B258" t="s">
        <v>371</v>
      </c>
      <c r="C258" t="s">
        <v>2481</v>
      </c>
      <c r="D258" t="s">
        <v>4541</v>
      </c>
      <c r="E258" t="s">
        <v>4542</v>
      </c>
      <c r="F258" t="s">
        <v>859</v>
      </c>
      <c r="G258" t="s">
        <v>860</v>
      </c>
      <c r="H258" t="s">
        <v>861</v>
      </c>
      <c r="I258" t="s">
        <v>4543</v>
      </c>
      <c r="J258" t="s">
        <v>4544</v>
      </c>
      <c r="K258" t="s">
        <v>4545</v>
      </c>
      <c r="L258" t="s">
        <v>546</v>
      </c>
      <c r="M258" t="s">
        <v>3399</v>
      </c>
      <c r="N258" t="s">
        <v>3908</v>
      </c>
      <c r="O258" t="s">
        <v>524</v>
      </c>
      <c r="P258">
        <v>518</v>
      </c>
      <c r="Q258" t="s">
        <v>541</v>
      </c>
      <c r="R258" t="s">
        <v>562</v>
      </c>
      <c r="S258" t="s">
        <v>562</v>
      </c>
      <c r="T258">
        <v>35</v>
      </c>
      <c r="U258">
        <v>2760</v>
      </c>
      <c r="V258" t="s">
        <v>655</v>
      </c>
      <c r="W258">
        <v>364</v>
      </c>
      <c r="X258">
        <v>523</v>
      </c>
      <c r="Y258">
        <v>70</v>
      </c>
      <c r="Z258" s="5" t="s">
        <v>1524</v>
      </c>
      <c r="AA258" t="s">
        <v>524</v>
      </c>
      <c r="AB258" t="s">
        <v>564</v>
      </c>
      <c r="AC258" t="s">
        <v>533</v>
      </c>
      <c r="AD258" t="s">
        <v>564</v>
      </c>
      <c r="AE258">
        <v>47.9</v>
      </c>
      <c r="AF258">
        <v>60.7</v>
      </c>
      <c r="AG258">
        <v>58.4</v>
      </c>
      <c r="AH258">
        <v>7</v>
      </c>
      <c r="AI258" t="s">
        <v>3410</v>
      </c>
      <c r="AJ258">
        <v>220</v>
      </c>
      <c r="AK258">
        <v>11</v>
      </c>
      <c r="AL258">
        <v>9</v>
      </c>
      <c r="AM258">
        <v>3</v>
      </c>
      <c r="AN258">
        <v>198</v>
      </c>
      <c r="AQ258">
        <v>3</v>
      </c>
      <c r="AR258">
        <v>3</v>
      </c>
      <c r="AS258">
        <v>220</v>
      </c>
      <c r="AT258">
        <v>0.03</v>
      </c>
      <c r="AU258">
        <v>0.01</v>
      </c>
      <c r="AV258">
        <v>0.02</v>
      </c>
      <c r="AW258">
        <v>0.01</v>
      </c>
      <c r="AX258">
        <v>0.01</v>
      </c>
      <c r="AY258">
        <v>0.04</v>
      </c>
      <c r="AZ258">
        <v>7.0000000000000007E-2</v>
      </c>
      <c r="BA258">
        <v>6.8000000000000005E-2</v>
      </c>
      <c r="BB258">
        <v>0.05</v>
      </c>
      <c r="BC258">
        <v>0.06</v>
      </c>
      <c r="BD258">
        <v>0.14000000000000001</v>
      </c>
      <c r="BE258">
        <v>0.19</v>
      </c>
      <c r="BF258">
        <v>0.37</v>
      </c>
      <c r="BG258">
        <v>0.26</v>
      </c>
      <c r="BH258">
        <v>0.31</v>
      </c>
      <c r="BI258">
        <v>0.24</v>
      </c>
      <c r="BJ258">
        <v>0.35</v>
      </c>
      <c r="BK258">
        <v>0.35</v>
      </c>
      <c r="BL258">
        <v>0.02</v>
      </c>
      <c r="BM258">
        <v>0.01</v>
      </c>
      <c r="BN258">
        <v>0.02</v>
      </c>
      <c r="BO258">
        <v>0.01</v>
      </c>
      <c r="BP258">
        <v>0.01</v>
      </c>
      <c r="BQ258">
        <v>0.02</v>
      </c>
      <c r="BR258">
        <v>0.51</v>
      </c>
      <c r="BS258">
        <v>0.65</v>
      </c>
      <c r="BT258">
        <v>0.6</v>
      </c>
      <c r="BU258">
        <v>0.68</v>
      </c>
      <c r="BV258">
        <v>0.49</v>
      </c>
      <c r="BW258">
        <v>0.4</v>
      </c>
      <c r="BX258">
        <v>3.38</v>
      </c>
      <c r="BY258">
        <v>3.57</v>
      </c>
      <c r="BZ258">
        <v>3.52</v>
      </c>
      <c r="CA258">
        <v>3.61</v>
      </c>
      <c r="CB258">
        <v>3.33</v>
      </c>
      <c r="CC258">
        <v>3.13</v>
      </c>
      <c r="CD258">
        <v>5.0000000000000001E-3</v>
      </c>
      <c r="CE258">
        <v>8.9999999999999993E-3</v>
      </c>
      <c r="CF258">
        <v>8.9999999999999993E-3</v>
      </c>
      <c r="CG258">
        <v>8.9999999999999993E-3</v>
      </c>
      <c r="CH258">
        <v>1.4E-2</v>
      </c>
      <c r="CI258">
        <v>0</v>
      </c>
      <c r="CJ258">
        <v>0.03</v>
      </c>
      <c r="CK258">
        <v>7.0000000000000007E-2</v>
      </c>
      <c r="CL258">
        <v>0.02</v>
      </c>
      <c r="CM258">
        <v>0.01</v>
      </c>
      <c r="CN258">
        <v>0.03</v>
      </c>
      <c r="CO258">
        <v>0.01</v>
      </c>
      <c r="CP258">
        <v>0.02</v>
      </c>
      <c r="CQ258">
        <v>0.01</v>
      </c>
      <c r="CR258">
        <v>0.04</v>
      </c>
      <c r="CS258">
        <v>0.05</v>
      </c>
      <c r="CT258">
        <v>0.08</v>
      </c>
      <c r="CU258">
        <v>0.05</v>
      </c>
      <c r="CV258">
        <v>3.85</v>
      </c>
      <c r="CW258">
        <v>3.79</v>
      </c>
      <c r="CX258">
        <v>3.76</v>
      </c>
      <c r="CY258">
        <v>3.78</v>
      </c>
      <c r="CZ258">
        <v>3.77</v>
      </c>
      <c r="DA258">
        <v>3.68</v>
      </c>
      <c r="DB258">
        <v>3.59</v>
      </c>
      <c r="DC258">
        <v>3.4</v>
      </c>
      <c r="DD258">
        <v>3.58</v>
      </c>
      <c r="DE258">
        <v>0.1</v>
      </c>
      <c r="DF258">
        <v>0.12</v>
      </c>
      <c r="DG258">
        <v>0.19</v>
      </c>
      <c r="DH258">
        <v>0.15</v>
      </c>
      <c r="DI258">
        <v>0.16</v>
      </c>
      <c r="DJ258">
        <v>0.22</v>
      </c>
      <c r="DK258">
        <v>0.22</v>
      </c>
      <c r="DL258">
        <v>0.22</v>
      </c>
      <c r="DM258">
        <v>0.25</v>
      </c>
      <c r="DN258">
        <v>0.01</v>
      </c>
      <c r="DO258">
        <v>0.01</v>
      </c>
      <c r="DP258">
        <v>0</v>
      </c>
      <c r="DQ258">
        <v>0.01</v>
      </c>
      <c r="DR258">
        <v>0</v>
      </c>
      <c r="DS258">
        <v>0.01</v>
      </c>
      <c r="DT258">
        <v>0.01</v>
      </c>
      <c r="DU258">
        <v>0.01</v>
      </c>
      <c r="DV258">
        <v>0.01</v>
      </c>
      <c r="DW258">
        <v>0.87</v>
      </c>
      <c r="DX258">
        <v>0.83</v>
      </c>
      <c r="DY258">
        <v>0.79</v>
      </c>
      <c r="DZ258">
        <v>0.81</v>
      </c>
      <c r="EA258">
        <v>0.8</v>
      </c>
      <c r="EB258">
        <v>0.72</v>
      </c>
      <c r="EC258">
        <v>0.7</v>
      </c>
      <c r="ED258">
        <v>0.61</v>
      </c>
      <c r="EE258">
        <v>0.67</v>
      </c>
      <c r="EF258">
        <v>0.43</v>
      </c>
      <c r="EG258">
        <v>0.01</v>
      </c>
      <c r="EH258">
        <v>0.01</v>
      </c>
      <c r="EI258">
        <v>0</v>
      </c>
      <c r="EJ258">
        <v>0.01</v>
      </c>
      <c r="EK258">
        <v>0.01</v>
      </c>
      <c r="EL258">
        <v>0.05</v>
      </c>
      <c r="EM258">
        <v>0.02</v>
      </c>
      <c r="EN258">
        <v>0.01</v>
      </c>
      <c r="EO258">
        <v>0.24</v>
      </c>
      <c r="EP258">
        <v>0.04</v>
      </c>
      <c r="EQ258">
        <v>3.2000000000000001E-2</v>
      </c>
      <c r="ER258">
        <v>7.0000000000000007E-2</v>
      </c>
      <c r="ES258">
        <v>3.2000000000000001E-2</v>
      </c>
      <c r="ET258">
        <v>0.05</v>
      </c>
      <c r="EU258">
        <v>0.09</v>
      </c>
      <c r="EV258">
        <v>0.06</v>
      </c>
      <c r="EW258">
        <v>0.04</v>
      </c>
      <c r="EX258">
        <v>0.123</v>
      </c>
      <c r="EY258">
        <v>0.31</v>
      </c>
      <c r="EZ258">
        <v>0.28999999999999998</v>
      </c>
      <c r="FA258">
        <v>0.23</v>
      </c>
      <c r="FB258">
        <v>0.24</v>
      </c>
      <c r="FC258">
        <v>0.28000000000000003</v>
      </c>
      <c r="FD258">
        <v>0.3</v>
      </c>
      <c r="FE258">
        <v>0.31</v>
      </c>
      <c r="FF258">
        <v>0.38</v>
      </c>
      <c r="FG258">
        <v>0.15</v>
      </c>
      <c r="FH258">
        <v>0.6</v>
      </c>
      <c r="FI258">
        <v>0.63</v>
      </c>
      <c r="FJ258">
        <v>0.66</v>
      </c>
      <c r="FK258">
        <v>0.68</v>
      </c>
      <c r="FL258">
        <v>0.6</v>
      </c>
      <c r="FM258">
        <v>0.54</v>
      </c>
      <c r="FN258">
        <v>0.57999999999999996</v>
      </c>
      <c r="FO258">
        <v>0.54</v>
      </c>
      <c r="FP258">
        <v>0.06</v>
      </c>
      <c r="FQ258">
        <v>0.03</v>
      </c>
      <c r="FR258">
        <v>0.04</v>
      </c>
      <c r="FS258">
        <v>0.03</v>
      </c>
      <c r="FT258">
        <v>0.04</v>
      </c>
      <c r="FU258">
        <v>0.06</v>
      </c>
      <c r="FV258">
        <v>0.04</v>
      </c>
      <c r="FW258">
        <v>0.03</v>
      </c>
      <c r="FX258">
        <v>0.03</v>
      </c>
      <c r="FY258">
        <v>1.98</v>
      </c>
      <c r="FZ258">
        <v>3.56</v>
      </c>
      <c r="GA258">
        <v>3.61</v>
      </c>
      <c r="GB258">
        <v>3.6</v>
      </c>
      <c r="GC258">
        <v>3.66</v>
      </c>
      <c r="GD258">
        <v>3.56</v>
      </c>
      <c r="GE258">
        <v>3.37</v>
      </c>
      <c r="GF258">
        <v>3.5</v>
      </c>
      <c r="GG258">
        <v>3.49</v>
      </c>
      <c r="GH258">
        <v>8.89</v>
      </c>
      <c r="GI258">
        <v>0.01</v>
      </c>
      <c r="GJ258">
        <v>0</v>
      </c>
      <c r="GK258">
        <v>0</v>
      </c>
      <c r="GL258">
        <v>0.01</v>
      </c>
      <c r="GM258">
        <v>0.03</v>
      </c>
      <c r="GN258">
        <v>0.04</v>
      </c>
      <c r="GO258">
        <v>0.05</v>
      </c>
      <c r="GP258">
        <v>0.12</v>
      </c>
      <c r="GQ258">
        <v>0.15</v>
      </c>
      <c r="GR258">
        <v>0.52</v>
      </c>
      <c r="GS258">
        <v>0.06</v>
      </c>
      <c r="GT258">
        <v>0.4</v>
      </c>
      <c r="GU258">
        <v>0.47</v>
      </c>
      <c r="GV258">
        <v>0.24</v>
      </c>
      <c r="GW258">
        <v>0.23</v>
      </c>
      <c r="GX258">
        <v>0.13600000000000001</v>
      </c>
      <c r="GY258">
        <v>0.2</v>
      </c>
      <c r="GZ258">
        <v>0.114</v>
      </c>
      <c r="HA258">
        <v>9.5000000000000001E-2</v>
      </c>
      <c r="HB258">
        <v>0.25</v>
      </c>
      <c r="HC258">
        <v>0.1</v>
      </c>
      <c r="HD258">
        <v>0.09</v>
      </c>
      <c r="HE258">
        <v>0.21</v>
      </c>
      <c r="HF258">
        <v>0.15</v>
      </c>
      <c r="HG258">
        <v>0.2</v>
      </c>
      <c r="HH258">
        <v>0.1</v>
      </c>
      <c r="HI258">
        <v>0</v>
      </c>
      <c r="HJ258">
        <v>0</v>
      </c>
      <c r="HK258">
        <v>0.01</v>
      </c>
      <c r="HL258">
        <v>0.03</v>
      </c>
      <c r="HM258">
        <v>0.1</v>
      </c>
      <c r="HN258">
        <v>0.01</v>
      </c>
      <c r="HO258">
        <v>0.31</v>
      </c>
      <c r="HP258">
        <v>0.34</v>
      </c>
      <c r="HQ258">
        <v>0.3</v>
      </c>
      <c r="HR258">
        <v>0.34</v>
      </c>
      <c r="HS258">
        <v>0.4</v>
      </c>
      <c r="HT258">
        <v>0.31</v>
      </c>
      <c r="HU258">
        <v>0.61</v>
      </c>
      <c r="HV258">
        <v>0.47</v>
      </c>
      <c r="HW258">
        <v>0.55000000000000004</v>
      </c>
      <c r="HX258">
        <v>0.51</v>
      </c>
      <c r="HY258">
        <v>0.4</v>
      </c>
      <c r="HZ258">
        <v>0.6</v>
      </c>
      <c r="IA258">
        <v>0.03</v>
      </c>
      <c r="IB258">
        <v>0.14000000000000001</v>
      </c>
      <c r="IC258">
        <v>0.09</v>
      </c>
      <c r="ID258">
        <v>0.06</v>
      </c>
      <c r="IE258">
        <v>0.06</v>
      </c>
      <c r="IF258">
        <v>3.2000000000000001E-2</v>
      </c>
      <c r="IG258">
        <v>0</v>
      </c>
      <c r="IH258">
        <v>0</v>
      </c>
      <c r="II258">
        <v>0</v>
      </c>
      <c r="IJ258">
        <v>0</v>
      </c>
      <c r="IK258">
        <v>5.0000000000000001E-3</v>
      </c>
      <c r="IL258">
        <v>0</v>
      </c>
      <c r="IM258">
        <v>0.04</v>
      </c>
      <c r="IN258">
        <v>0.05</v>
      </c>
      <c r="IO258">
        <v>0.05</v>
      </c>
      <c r="IP258">
        <v>0.05</v>
      </c>
      <c r="IQ258">
        <v>0.04</v>
      </c>
      <c r="IR258">
        <v>0.05</v>
      </c>
      <c r="IS258">
        <v>0.03</v>
      </c>
      <c r="IT258">
        <v>0.47</v>
      </c>
      <c r="IU258">
        <v>0.4</v>
      </c>
      <c r="IV258">
        <v>0.02</v>
      </c>
      <c r="IW258">
        <v>0.15</v>
      </c>
      <c r="IX258">
        <v>0.3</v>
      </c>
      <c r="IY258">
        <v>0.3</v>
      </c>
      <c r="IZ258">
        <v>0.38</v>
      </c>
      <c r="JA258">
        <v>0.19</v>
      </c>
      <c r="JB258">
        <v>0.38</v>
      </c>
      <c r="JC258">
        <v>0.37</v>
      </c>
      <c r="JD258">
        <v>0.1</v>
      </c>
      <c r="JE258">
        <v>0.1</v>
      </c>
      <c r="JF258">
        <v>0.25</v>
      </c>
      <c r="JG258">
        <v>0.24</v>
      </c>
      <c r="JH258">
        <v>0.25</v>
      </c>
      <c r="JI258">
        <v>0.06</v>
      </c>
      <c r="JJ258">
        <v>0.05</v>
      </c>
      <c r="JK258">
        <v>0.48</v>
      </c>
      <c r="JL258">
        <v>0.19</v>
      </c>
      <c r="JM258">
        <v>0.05</v>
      </c>
      <c r="JN258">
        <v>0.06</v>
      </c>
      <c r="JO258">
        <v>0.06</v>
      </c>
      <c r="JP258">
        <v>0.06</v>
      </c>
      <c r="JQ258">
        <v>0.05</v>
      </c>
      <c r="JR258">
        <v>2.88</v>
      </c>
      <c r="JS258">
        <v>1.73</v>
      </c>
      <c r="JT258">
        <v>1.79</v>
      </c>
      <c r="JU258">
        <v>3.27</v>
      </c>
      <c r="JV258">
        <v>2.5</v>
      </c>
    </row>
    <row r="259" spans="1:282" x14ac:dyDescent="0.25">
      <c r="A259">
        <v>609854</v>
      </c>
      <c r="B259" t="s">
        <v>61</v>
      </c>
      <c r="C259" t="s">
        <v>2482</v>
      </c>
      <c r="D259" t="s">
        <v>4546</v>
      </c>
      <c r="E259" t="s">
        <v>4547</v>
      </c>
      <c r="F259" t="s">
        <v>862</v>
      </c>
      <c r="G259" t="s">
        <v>863</v>
      </c>
      <c r="H259" t="s">
        <v>1812</v>
      </c>
      <c r="I259" t="s">
        <v>4548</v>
      </c>
      <c r="J259" t="s">
        <v>4549</v>
      </c>
      <c r="K259" t="s">
        <v>4550</v>
      </c>
      <c r="L259" t="s">
        <v>546</v>
      </c>
      <c r="M259" t="s">
        <v>3399</v>
      </c>
      <c r="N259" t="s">
        <v>3908</v>
      </c>
      <c r="O259" t="s">
        <v>524</v>
      </c>
      <c r="P259">
        <v>273</v>
      </c>
      <c r="Q259" t="s">
        <v>539</v>
      </c>
      <c r="R259" t="s">
        <v>591</v>
      </c>
      <c r="S259" t="s">
        <v>591</v>
      </c>
      <c r="T259">
        <v>35</v>
      </c>
      <c r="U259">
        <v>2770</v>
      </c>
      <c r="V259" t="s">
        <v>651</v>
      </c>
      <c r="W259">
        <v>177</v>
      </c>
      <c r="X259">
        <v>284</v>
      </c>
      <c r="Y259">
        <v>62</v>
      </c>
      <c r="Z259" s="5" t="s">
        <v>604</v>
      </c>
      <c r="AA259" t="s">
        <v>524</v>
      </c>
      <c r="AB259" t="s">
        <v>564</v>
      </c>
      <c r="AC259" t="s">
        <v>534</v>
      </c>
      <c r="AD259" t="s">
        <v>533</v>
      </c>
      <c r="AE259">
        <v>44.7</v>
      </c>
      <c r="AF259">
        <v>99</v>
      </c>
      <c r="AG259">
        <v>61.1</v>
      </c>
      <c r="AH259">
        <v>6.2</v>
      </c>
      <c r="AI259" t="s">
        <v>3410</v>
      </c>
      <c r="AJ259">
        <v>101</v>
      </c>
      <c r="AK259">
        <v>8</v>
      </c>
      <c r="AL259">
        <v>10</v>
      </c>
      <c r="AM259">
        <v>1</v>
      </c>
      <c r="AN259">
        <v>79</v>
      </c>
      <c r="AQ259">
        <v>4</v>
      </c>
      <c r="AR259">
        <v>1</v>
      </c>
      <c r="AS259">
        <v>101</v>
      </c>
      <c r="AT259">
        <v>0.03</v>
      </c>
      <c r="AU259">
        <v>0.01</v>
      </c>
      <c r="AV259">
        <v>0.01</v>
      </c>
      <c r="AW259">
        <v>0.01</v>
      </c>
      <c r="AX259">
        <v>0.02</v>
      </c>
      <c r="AY259">
        <v>7.0000000000000007E-2</v>
      </c>
      <c r="AZ259">
        <v>7.0000000000000007E-2</v>
      </c>
      <c r="BA259">
        <v>8.8999999999999996E-2</v>
      </c>
      <c r="BB259">
        <v>0.06</v>
      </c>
      <c r="BC259">
        <v>0.08</v>
      </c>
      <c r="BD259">
        <v>0.1</v>
      </c>
      <c r="BE259">
        <v>0.25</v>
      </c>
      <c r="BF259">
        <v>0.28999999999999998</v>
      </c>
      <c r="BG259">
        <v>0.25</v>
      </c>
      <c r="BH259">
        <v>0.33</v>
      </c>
      <c r="BI259">
        <v>0.19</v>
      </c>
      <c r="BJ259">
        <v>0.34</v>
      </c>
      <c r="BK259">
        <v>0.28999999999999998</v>
      </c>
      <c r="BL259">
        <v>0.01</v>
      </c>
      <c r="BM259">
        <v>0</v>
      </c>
      <c r="BN259">
        <v>0.01</v>
      </c>
      <c r="BO259">
        <v>0.01</v>
      </c>
      <c r="BP259">
        <v>0.02</v>
      </c>
      <c r="BQ259">
        <v>0</v>
      </c>
      <c r="BR259">
        <v>0.6</v>
      </c>
      <c r="BS259">
        <v>0.65</v>
      </c>
      <c r="BT259">
        <v>0.59</v>
      </c>
      <c r="BU259">
        <v>0.71</v>
      </c>
      <c r="BV259">
        <v>0.52</v>
      </c>
      <c r="BW259">
        <v>0.4</v>
      </c>
      <c r="BX259">
        <v>3.48</v>
      </c>
      <c r="BY259">
        <v>3.54</v>
      </c>
      <c r="BZ259">
        <v>3.52</v>
      </c>
      <c r="CA259">
        <v>3.62</v>
      </c>
      <c r="CB259">
        <v>3.39</v>
      </c>
      <c r="CC259">
        <v>3.01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0.02</v>
      </c>
      <c r="CQ259">
        <v>0</v>
      </c>
      <c r="CR259">
        <v>0</v>
      </c>
      <c r="CS259">
        <v>0.03</v>
      </c>
      <c r="CT259">
        <v>0.05</v>
      </c>
      <c r="CU259">
        <v>0.01</v>
      </c>
      <c r="CV259">
        <v>3.95</v>
      </c>
      <c r="CW259">
        <v>3.96</v>
      </c>
      <c r="CX259">
        <v>3.94</v>
      </c>
      <c r="CY259">
        <v>3.93</v>
      </c>
      <c r="CZ259">
        <v>3.96</v>
      </c>
      <c r="DA259">
        <v>3.84</v>
      </c>
      <c r="DB259">
        <v>3.83</v>
      </c>
      <c r="DC259">
        <v>3.77</v>
      </c>
      <c r="DD259">
        <v>3.84</v>
      </c>
      <c r="DE259">
        <v>0.05</v>
      </c>
      <c r="DF259">
        <v>0.04</v>
      </c>
      <c r="DG259">
        <v>0.06</v>
      </c>
      <c r="DH259">
        <v>0.03</v>
      </c>
      <c r="DI259">
        <v>0.04</v>
      </c>
      <c r="DJ259">
        <v>0.16</v>
      </c>
      <c r="DK259">
        <v>0.11</v>
      </c>
      <c r="DL259">
        <v>0.13</v>
      </c>
      <c r="DM259">
        <v>0.14000000000000001</v>
      </c>
      <c r="DN259">
        <v>0</v>
      </c>
      <c r="DO259">
        <v>0</v>
      </c>
      <c r="DP259">
        <v>0</v>
      </c>
      <c r="DQ259">
        <v>0.01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0.95</v>
      </c>
      <c r="DX259">
        <v>0.96</v>
      </c>
      <c r="DY259">
        <v>0.94</v>
      </c>
      <c r="DZ259">
        <v>0.94</v>
      </c>
      <c r="EA259">
        <v>0.96</v>
      </c>
      <c r="EB259">
        <v>0.84</v>
      </c>
      <c r="EC259">
        <v>0.86</v>
      </c>
      <c r="ED259">
        <v>0.82</v>
      </c>
      <c r="EE259">
        <v>0.85</v>
      </c>
      <c r="EF259">
        <v>0.54</v>
      </c>
      <c r="EG259">
        <v>0</v>
      </c>
      <c r="EH259">
        <v>0.01</v>
      </c>
      <c r="EI259">
        <v>0</v>
      </c>
      <c r="EJ259">
        <v>0.01</v>
      </c>
      <c r="EK259">
        <v>0</v>
      </c>
      <c r="EL259">
        <v>0.05</v>
      </c>
      <c r="EM259">
        <v>0</v>
      </c>
      <c r="EN259">
        <v>0.01</v>
      </c>
      <c r="EO259">
        <v>0.24</v>
      </c>
      <c r="EP259">
        <v>0.04</v>
      </c>
      <c r="EQ259">
        <v>0.02</v>
      </c>
      <c r="ER259">
        <v>0.04</v>
      </c>
      <c r="ES259">
        <v>0.01</v>
      </c>
      <c r="ET259">
        <v>0.03</v>
      </c>
      <c r="EU259">
        <v>0.1</v>
      </c>
      <c r="EV259">
        <v>0.02</v>
      </c>
      <c r="EW259">
        <v>0.02</v>
      </c>
      <c r="EX259">
        <v>7.9000000000000001E-2</v>
      </c>
      <c r="EY259">
        <v>0.17</v>
      </c>
      <c r="EZ259">
        <v>0.23</v>
      </c>
      <c r="FA259">
        <v>0.28000000000000003</v>
      </c>
      <c r="FB259">
        <v>0.19</v>
      </c>
      <c r="FC259">
        <v>0.27</v>
      </c>
      <c r="FD259">
        <v>0.31</v>
      </c>
      <c r="FE259">
        <v>0.21</v>
      </c>
      <c r="FF259">
        <v>0.33</v>
      </c>
      <c r="FG259">
        <v>0.11</v>
      </c>
      <c r="FH259">
        <v>0.77</v>
      </c>
      <c r="FI259">
        <v>0.74</v>
      </c>
      <c r="FJ259">
        <v>0.67</v>
      </c>
      <c r="FK259">
        <v>0.77</v>
      </c>
      <c r="FL259">
        <v>0.7</v>
      </c>
      <c r="FM259">
        <v>0.53</v>
      </c>
      <c r="FN259">
        <v>0.76</v>
      </c>
      <c r="FO259">
        <v>0.64</v>
      </c>
      <c r="FP259">
        <v>0.03</v>
      </c>
      <c r="FQ259">
        <v>0.02</v>
      </c>
      <c r="FR259">
        <v>0</v>
      </c>
      <c r="FS259">
        <v>0.01</v>
      </c>
      <c r="FT259">
        <v>0.02</v>
      </c>
      <c r="FU259">
        <v>0</v>
      </c>
      <c r="FV259">
        <v>0.01</v>
      </c>
      <c r="FW259">
        <v>0.01</v>
      </c>
      <c r="FX259">
        <v>0</v>
      </c>
      <c r="FY259">
        <v>1.74</v>
      </c>
      <c r="FZ259">
        <v>3.75</v>
      </c>
      <c r="GA259">
        <v>3.7</v>
      </c>
      <c r="GB259">
        <v>3.64</v>
      </c>
      <c r="GC259">
        <v>3.76</v>
      </c>
      <c r="GD259">
        <v>3.67</v>
      </c>
      <c r="GE259">
        <v>3.34</v>
      </c>
      <c r="GF259">
        <v>3.75</v>
      </c>
      <c r="GG259">
        <v>3.6</v>
      </c>
      <c r="GH259">
        <v>9.2799999999999994</v>
      </c>
      <c r="GI259">
        <v>0</v>
      </c>
      <c r="GJ259">
        <v>0</v>
      </c>
      <c r="GK259">
        <v>0</v>
      </c>
      <c r="GL259">
        <v>0</v>
      </c>
      <c r="GM259">
        <v>0.03</v>
      </c>
      <c r="GN259">
        <v>0.01</v>
      </c>
      <c r="GO259">
        <v>0.06</v>
      </c>
      <c r="GP259">
        <v>0.08</v>
      </c>
      <c r="GQ259">
        <v>0.17</v>
      </c>
      <c r="GR259">
        <v>0.61</v>
      </c>
      <c r="GS259">
        <v>0.04</v>
      </c>
      <c r="GT259">
        <v>0.52</v>
      </c>
      <c r="GU259">
        <v>0.6</v>
      </c>
      <c r="GV259">
        <v>0.3</v>
      </c>
      <c r="GW259">
        <v>0.14000000000000001</v>
      </c>
      <c r="GX259">
        <v>0.109</v>
      </c>
      <c r="GY259">
        <v>0.15</v>
      </c>
      <c r="GZ259">
        <v>6.9000000000000006E-2</v>
      </c>
      <c r="HA259">
        <v>0.01</v>
      </c>
      <c r="HB259">
        <v>0.2</v>
      </c>
      <c r="HC259">
        <v>0.11</v>
      </c>
      <c r="HD259">
        <v>0.13</v>
      </c>
      <c r="HE259">
        <v>0.25</v>
      </c>
      <c r="HF259">
        <v>0.16</v>
      </c>
      <c r="HG259">
        <v>0.15</v>
      </c>
      <c r="HH259">
        <v>0.11</v>
      </c>
      <c r="HI259">
        <v>0.01</v>
      </c>
      <c r="HJ259">
        <v>0.04</v>
      </c>
      <c r="HK259">
        <v>0.03</v>
      </c>
      <c r="HL259">
        <v>0.01</v>
      </c>
      <c r="HM259">
        <v>0.1</v>
      </c>
      <c r="HN259">
        <v>0</v>
      </c>
      <c r="HO259">
        <v>0.28000000000000003</v>
      </c>
      <c r="HP259">
        <v>0.28999999999999998</v>
      </c>
      <c r="HQ259">
        <v>0.32</v>
      </c>
      <c r="HR259">
        <v>0.26</v>
      </c>
      <c r="HS259">
        <v>0.31</v>
      </c>
      <c r="HT259">
        <v>0.3</v>
      </c>
      <c r="HU259">
        <v>0.66</v>
      </c>
      <c r="HV259">
        <v>0.37</v>
      </c>
      <c r="HW259">
        <v>0.39</v>
      </c>
      <c r="HX259">
        <v>0.53</v>
      </c>
      <c r="HY259">
        <v>0.5</v>
      </c>
      <c r="HZ259">
        <v>0.64</v>
      </c>
      <c r="IA259">
        <v>0</v>
      </c>
      <c r="IB259">
        <v>0.23</v>
      </c>
      <c r="IC259">
        <v>0.18</v>
      </c>
      <c r="ID259">
        <v>0.1</v>
      </c>
      <c r="IE259">
        <v>0.04</v>
      </c>
      <c r="IF259">
        <v>0</v>
      </c>
      <c r="IG259">
        <v>0.02</v>
      </c>
      <c r="IH259">
        <v>0.05</v>
      </c>
      <c r="II259">
        <v>0.04</v>
      </c>
      <c r="IJ259">
        <v>0.03</v>
      </c>
      <c r="IK259">
        <v>0.03</v>
      </c>
      <c r="IL259">
        <v>0.03</v>
      </c>
      <c r="IM259">
        <v>0.03</v>
      </c>
      <c r="IN259">
        <v>0.03</v>
      </c>
      <c r="IO259">
        <v>0.05</v>
      </c>
      <c r="IP259">
        <v>7.0000000000000007E-2</v>
      </c>
      <c r="IQ259">
        <v>0.03</v>
      </c>
      <c r="IR259">
        <v>0.03</v>
      </c>
      <c r="IS259">
        <v>0.01</v>
      </c>
      <c r="IT259">
        <v>0.53</v>
      </c>
      <c r="IU259">
        <v>0.39</v>
      </c>
      <c r="IV259">
        <v>0.02</v>
      </c>
      <c r="IW259">
        <v>0.32</v>
      </c>
      <c r="IX259">
        <v>0.14000000000000001</v>
      </c>
      <c r="IY259">
        <v>0.28999999999999998</v>
      </c>
      <c r="IZ259">
        <v>0.43</v>
      </c>
      <c r="JA259">
        <v>0.11</v>
      </c>
      <c r="JB259">
        <v>0.43</v>
      </c>
      <c r="JC259">
        <v>0.39</v>
      </c>
      <c r="JD259">
        <v>7.0000000000000007E-2</v>
      </c>
      <c r="JE259">
        <v>0.09</v>
      </c>
      <c r="JF259">
        <v>0.3</v>
      </c>
      <c r="JG259">
        <v>0.1</v>
      </c>
      <c r="JH259">
        <v>0.46</v>
      </c>
      <c r="JI259">
        <v>0.09</v>
      </c>
      <c r="JJ259">
        <v>7.0000000000000007E-2</v>
      </c>
      <c r="JK259">
        <v>0.55000000000000004</v>
      </c>
      <c r="JL259">
        <v>0.14000000000000001</v>
      </c>
      <c r="JM259">
        <v>0.01</v>
      </c>
      <c r="JN259">
        <v>0.02</v>
      </c>
      <c r="JO259">
        <v>0.03</v>
      </c>
      <c r="JP259">
        <v>0.02</v>
      </c>
      <c r="JQ259">
        <v>0.02</v>
      </c>
      <c r="JR259">
        <v>3.3</v>
      </c>
      <c r="JS259">
        <v>1.71</v>
      </c>
      <c r="JT259">
        <v>1.84</v>
      </c>
      <c r="JU259">
        <v>3.41</v>
      </c>
      <c r="JV259">
        <v>2.06</v>
      </c>
    </row>
    <row r="260" spans="1:282" x14ac:dyDescent="0.25">
      <c r="A260">
        <v>609855</v>
      </c>
      <c r="B260" t="s">
        <v>2484</v>
      </c>
      <c r="C260" t="s">
        <v>2483</v>
      </c>
      <c r="D260" t="s">
        <v>4551</v>
      </c>
      <c r="E260" t="s">
        <v>4552</v>
      </c>
      <c r="F260" t="s">
        <v>2485</v>
      </c>
      <c r="G260" t="s">
        <v>2486</v>
      </c>
      <c r="H260" t="s">
        <v>4553</v>
      </c>
      <c r="I260" t="s">
        <v>4554</v>
      </c>
      <c r="J260" t="s">
        <v>4555</v>
      </c>
      <c r="K260" t="s">
        <v>4556</v>
      </c>
      <c r="L260" t="s">
        <v>546</v>
      </c>
      <c r="M260" t="s">
        <v>4131</v>
      </c>
      <c r="N260" t="s">
        <v>3908</v>
      </c>
      <c r="O260" t="s">
        <v>524</v>
      </c>
      <c r="P260">
        <v>300</v>
      </c>
      <c r="Q260" t="s">
        <v>530</v>
      </c>
      <c r="R260" t="s">
        <v>529</v>
      </c>
      <c r="S260" t="s">
        <v>529</v>
      </c>
      <c r="T260">
        <v>43</v>
      </c>
      <c r="U260">
        <v>2780</v>
      </c>
      <c r="V260" t="s">
        <v>651</v>
      </c>
      <c r="W260">
        <v>33</v>
      </c>
      <c r="X260">
        <v>310</v>
      </c>
      <c r="Y260">
        <v>11</v>
      </c>
      <c r="Z260" s="5" t="s">
        <v>4143</v>
      </c>
      <c r="AA260" t="s">
        <v>524</v>
      </c>
      <c r="AB260" t="s">
        <v>564</v>
      </c>
      <c r="AC260" t="s">
        <v>555</v>
      </c>
      <c r="AD260" t="s">
        <v>555</v>
      </c>
      <c r="AE260">
        <v>46.8</v>
      </c>
      <c r="AF260">
        <v>39.299999999999997</v>
      </c>
      <c r="AG260">
        <v>32.4</v>
      </c>
      <c r="AH260">
        <v>1.1000000000000001</v>
      </c>
      <c r="AI260" t="s">
        <v>3410</v>
      </c>
      <c r="AJ260">
        <v>27</v>
      </c>
      <c r="AK260">
        <v>2</v>
      </c>
      <c r="AL260">
        <v>1</v>
      </c>
      <c r="AN260">
        <v>23</v>
      </c>
      <c r="AR260">
        <v>1</v>
      </c>
      <c r="AS260">
        <v>27</v>
      </c>
      <c r="AT260">
        <v>0.04</v>
      </c>
      <c r="AU260">
        <v>0.04</v>
      </c>
      <c r="AV260">
        <v>0.04</v>
      </c>
      <c r="AW260">
        <v>0</v>
      </c>
      <c r="AX260">
        <v>7.0000000000000007E-2</v>
      </c>
      <c r="AY260">
        <v>0.11</v>
      </c>
      <c r="AZ260">
        <v>0.04</v>
      </c>
      <c r="BA260">
        <v>0</v>
      </c>
      <c r="BB260">
        <v>0.19</v>
      </c>
      <c r="BC260">
        <v>0.04</v>
      </c>
      <c r="BD260">
        <v>0.04</v>
      </c>
      <c r="BE260">
        <v>0.04</v>
      </c>
      <c r="BF260">
        <v>0.37</v>
      </c>
      <c r="BG260">
        <v>0.26</v>
      </c>
      <c r="BH260">
        <v>0.26</v>
      </c>
      <c r="BI260">
        <v>0.3</v>
      </c>
      <c r="BJ260">
        <v>0.33</v>
      </c>
      <c r="BK260">
        <v>0.48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0.56000000000000005</v>
      </c>
      <c r="BS260">
        <v>0.7</v>
      </c>
      <c r="BT260">
        <v>0.52</v>
      </c>
      <c r="BU260">
        <v>0.67</v>
      </c>
      <c r="BV260">
        <v>0.56000000000000005</v>
      </c>
      <c r="BW260">
        <v>0.37</v>
      </c>
      <c r="BX260">
        <v>3.44</v>
      </c>
      <c r="BY260">
        <v>3.63</v>
      </c>
      <c r="BZ260">
        <v>3.26</v>
      </c>
      <c r="CA260">
        <v>3.63</v>
      </c>
      <c r="CB260">
        <v>3.37</v>
      </c>
      <c r="CC260">
        <v>3.11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0.04</v>
      </c>
      <c r="CK260">
        <v>7.0000000000000007E-2</v>
      </c>
      <c r="CL260">
        <v>0.04</v>
      </c>
      <c r="CM260">
        <v>0.04</v>
      </c>
      <c r="CN260">
        <v>0.04</v>
      </c>
      <c r="CO260">
        <v>0.04</v>
      </c>
      <c r="CP260">
        <v>7.0000000000000007E-2</v>
      </c>
      <c r="CQ260">
        <v>0.11</v>
      </c>
      <c r="CR260">
        <v>0.11</v>
      </c>
      <c r="CS260">
        <v>0.15</v>
      </c>
      <c r="CT260">
        <v>7.0000000000000007E-2</v>
      </c>
      <c r="CU260">
        <v>0.15</v>
      </c>
      <c r="CV260">
        <v>3.81</v>
      </c>
      <c r="CW260">
        <v>3.78</v>
      </c>
      <c r="CX260">
        <v>3.63</v>
      </c>
      <c r="CY260">
        <v>3.63</v>
      </c>
      <c r="CZ260">
        <v>3.63</v>
      </c>
      <c r="DA260">
        <v>3.59</v>
      </c>
      <c r="DB260">
        <v>3.48</v>
      </c>
      <c r="DC260">
        <v>3.3</v>
      </c>
      <c r="DD260">
        <v>3.33</v>
      </c>
      <c r="DE260">
        <v>0.11</v>
      </c>
      <c r="DF260">
        <v>0.15</v>
      </c>
      <c r="DG260">
        <v>0.3</v>
      </c>
      <c r="DH260">
        <v>0.22</v>
      </c>
      <c r="DI260">
        <v>0.15</v>
      </c>
      <c r="DJ260">
        <v>0.19</v>
      </c>
      <c r="DK260">
        <v>0.11</v>
      </c>
      <c r="DL260">
        <v>0.33</v>
      </c>
      <c r="DM260">
        <v>0.26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0.85</v>
      </c>
      <c r="DX260">
        <v>0.81</v>
      </c>
      <c r="DY260">
        <v>0.67</v>
      </c>
      <c r="DZ260">
        <v>0.7</v>
      </c>
      <c r="EA260">
        <v>0.74</v>
      </c>
      <c r="EB260">
        <v>0.7</v>
      </c>
      <c r="EC260">
        <v>0.7</v>
      </c>
      <c r="ED260">
        <v>0.52</v>
      </c>
      <c r="EE260">
        <v>0.56000000000000005</v>
      </c>
      <c r="EF260">
        <v>0.41</v>
      </c>
      <c r="EG260">
        <v>0.04</v>
      </c>
      <c r="EH260">
        <v>0.04</v>
      </c>
      <c r="EI260">
        <v>0</v>
      </c>
      <c r="EJ260">
        <v>0</v>
      </c>
      <c r="EK260">
        <v>0.04</v>
      </c>
      <c r="EL260">
        <v>0.04</v>
      </c>
      <c r="EM260">
        <v>0</v>
      </c>
      <c r="EN260">
        <v>0</v>
      </c>
      <c r="EO260">
        <v>0.15</v>
      </c>
      <c r="EP260">
        <v>0.04</v>
      </c>
      <c r="EQ260">
        <v>0</v>
      </c>
      <c r="ER260">
        <v>7.0000000000000007E-2</v>
      </c>
      <c r="ES260">
        <v>7.3999999999999996E-2</v>
      </c>
      <c r="ET260">
        <v>7.0000000000000007E-2</v>
      </c>
      <c r="EU260">
        <v>0.11</v>
      </c>
      <c r="EV260">
        <v>0.15</v>
      </c>
      <c r="EW260">
        <v>0</v>
      </c>
      <c r="EX260">
        <v>0.25900000000000001</v>
      </c>
      <c r="EY260">
        <v>0.37</v>
      </c>
      <c r="EZ260">
        <v>0.3</v>
      </c>
      <c r="FA260">
        <v>0.33</v>
      </c>
      <c r="FB260">
        <v>0.26</v>
      </c>
      <c r="FC260">
        <v>0.41</v>
      </c>
      <c r="FD260">
        <v>0.3</v>
      </c>
      <c r="FE260">
        <v>0.3</v>
      </c>
      <c r="FF260">
        <v>0.52</v>
      </c>
      <c r="FG260">
        <v>0.11</v>
      </c>
      <c r="FH260">
        <v>0.56000000000000005</v>
      </c>
      <c r="FI260">
        <v>0.67</v>
      </c>
      <c r="FJ260">
        <v>0.56000000000000005</v>
      </c>
      <c r="FK260">
        <v>0.63</v>
      </c>
      <c r="FL260">
        <v>0.48</v>
      </c>
      <c r="FM260">
        <v>0.52</v>
      </c>
      <c r="FN260">
        <v>0.52</v>
      </c>
      <c r="FO260">
        <v>0.48</v>
      </c>
      <c r="FP260">
        <v>7.0000000000000007E-2</v>
      </c>
      <c r="FQ260">
        <v>0</v>
      </c>
      <c r="FR260">
        <v>0</v>
      </c>
      <c r="FS260">
        <v>0.04</v>
      </c>
      <c r="FT260">
        <v>0.04</v>
      </c>
      <c r="FU260">
        <v>0</v>
      </c>
      <c r="FV260">
        <v>0.04</v>
      </c>
      <c r="FW260">
        <v>0.04</v>
      </c>
      <c r="FX260">
        <v>0</v>
      </c>
      <c r="FY260">
        <v>2.08</v>
      </c>
      <c r="FZ260">
        <v>3.44</v>
      </c>
      <c r="GA260">
        <v>3.59</v>
      </c>
      <c r="GB260">
        <v>3.5</v>
      </c>
      <c r="GC260">
        <v>3.58</v>
      </c>
      <c r="GD260">
        <v>3.33</v>
      </c>
      <c r="GE260">
        <v>3.35</v>
      </c>
      <c r="GF260">
        <v>3.38</v>
      </c>
      <c r="GG260">
        <v>3.48</v>
      </c>
      <c r="GH260">
        <v>8.58</v>
      </c>
      <c r="GI260">
        <v>0</v>
      </c>
      <c r="GJ260">
        <v>0</v>
      </c>
      <c r="GK260">
        <v>3.6999999999999998E-2</v>
      </c>
      <c r="GL260">
        <v>0</v>
      </c>
      <c r="GM260">
        <v>0.04</v>
      </c>
      <c r="GN260">
        <v>0</v>
      </c>
      <c r="GO260">
        <v>0.15</v>
      </c>
      <c r="GP260">
        <v>0.19</v>
      </c>
      <c r="GQ260">
        <v>0.11</v>
      </c>
      <c r="GR260">
        <v>0.44</v>
      </c>
      <c r="GS260">
        <v>0.04</v>
      </c>
      <c r="GT260">
        <v>0.48</v>
      </c>
      <c r="GU260">
        <v>0.56000000000000005</v>
      </c>
      <c r="GV260">
        <v>0.41</v>
      </c>
      <c r="GW260">
        <v>0.22</v>
      </c>
      <c r="GX260">
        <v>0.111</v>
      </c>
      <c r="GY260">
        <v>7.0000000000000007E-2</v>
      </c>
      <c r="GZ260">
        <v>0.14799999999999999</v>
      </c>
      <c r="HA260">
        <v>0.14799999999999999</v>
      </c>
      <c r="HB260">
        <v>0.19</v>
      </c>
      <c r="HC260">
        <v>7.0000000000000007E-2</v>
      </c>
      <c r="HD260">
        <v>7.0000000000000007E-2</v>
      </c>
      <c r="HE260">
        <v>0.19</v>
      </c>
      <c r="HF260">
        <v>7.0000000000000007E-2</v>
      </c>
      <c r="HG260">
        <v>0.11</v>
      </c>
      <c r="HH260">
        <v>0.15</v>
      </c>
      <c r="HI260">
        <v>0.04</v>
      </c>
      <c r="HJ260">
        <v>0.04</v>
      </c>
      <c r="HK260">
        <v>0</v>
      </c>
      <c r="HL260">
        <v>0.04</v>
      </c>
      <c r="HM260">
        <v>0.22</v>
      </c>
      <c r="HN260">
        <v>0</v>
      </c>
      <c r="HO260">
        <v>0.44</v>
      </c>
      <c r="HP260">
        <v>0.44</v>
      </c>
      <c r="HQ260">
        <v>0.48</v>
      </c>
      <c r="HR260">
        <v>0.44</v>
      </c>
      <c r="HS260">
        <v>0.3</v>
      </c>
      <c r="HT260">
        <v>0.44</v>
      </c>
      <c r="HU260">
        <v>0.44</v>
      </c>
      <c r="HV260">
        <v>0.41</v>
      </c>
      <c r="HW260">
        <v>0.33</v>
      </c>
      <c r="HX260">
        <v>0.37</v>
      </c>
      <c r="HY260">
        <v>0.37</v>
      </c>
      <c r="HZ260">
        <v>0.44</v>
      </c>
      <c r="IA260">
        <v>0.04</v>
      </c>
      <c r="IB260">
        <v>7.0000000000000007E-2</v>
      </c>
      <c r="IC260">
        <v>0.15</v>
      </c>
      <c r="ID260">
        <v>0.11</v>
      </c>
      <c r="IE260">
        <v>7.0000000000000007E-2</v>
      </c>
      <c r="IF260">
        <v>7.3999999999999996E-2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0.04</v>
      </c>
      <c r="IN260">
        <v>0.04</v>
      </c>
      <c r="IO260">
        <v>0.04</v>
      </c>
      <c r="IP260">
        <v>0.04</v>
      </c>
      <c r="IQ260">
        <v>0.04</v>
      </c>
      <c r="IR260">
        <v>0.04</v>
      </c>
      <c r="IS260">
        <v>0</v>
      </c>
      <c r="IT260">
        <v>0.67</v>
      </c>
      <c r="IU260">
        <v>0.44</v>
      </c>
      <c r="IV260">
        <v>0</v>
      </c>
      <c r="IW260">
        <v>0.22</v>
      </c>
      <c r="IX260">
        <v>0.15</v>
      </c>
      <c r="IY260">
        <v>0.19</v>
      </c>
      <c r="IZ260">
        <v>0.44</v>
      </c>
      <c r="JA260">
        <v>0.15</v>
      </c>
      <c r="JB260">
        <v>0.11</v>
      </c>
      <c r="JC260">
        <v>0.44</v>
      </c>
      <c r="JD260">
        <v>0</v>
      </c>
      <c r="JE260">
        <v>7.0000000000000007E-2</v>
      </c>
      <c r="JF260">
        <v>0.22</v>
      </c>
      <c r="JG260">
        <v>0.22</v>
      </c>
      <c r="JH260">
        <v>0.41</v>
      </c>
      <c r="JI260">
        <v>7.0000000000000007E-2</v>
      </c>
      <c r="JJ260">
        <v>0</v>
      </c>
      <c r="JK260">
        <v>0.56000000000000005</v>
      </c>
      <c r="JL260">
        <v>0.41</v>
      </c>
      <c r="JM260">
        <v>0</v>
      </c>
      <c r="JN260">
        <v>7.0000000000000007E-2</v>
      </c>
      <c r="JO260">
        <v>0.04</v>
      </c>
      <c r="JP260">
        <v>7.0000000000000007E-2</v>
      </c>
      <c r="JQ260">
        <v>0.04</v>
      </c>
      <c r="JR260">
        <v>3.26</v>
      </c>
      <c r="JS260">
        <v>1.44</v>
      </c>
      <c r="JT260">
        <v>1.62</v>
      </c>
      <c r="JU260">
        <v>3.44</v>
      </c>
      <c r="JV260">
        <v>2.85</v>
      </c>
    </row>
    <row r="261" spans="1:282" x14ac:dyDescent="0.25">
      <c r="A261">
        <v>609856</v>
      </c>
      <c r="B261" t="s">
        <v>2488</v>
      </c>
      <c r="C261" t="s">
        <v>2487</v>
      </c>
      <c r="D261" t="s">
        <v>4557</v>
      </c>
      <c r="E261" t="s">
        <v>4558</v>
      </c>
      <c r="F261" t="s">
        <v>2489</v>
      </c>
      <c r="G261" t="s">
        <v>2490</v>
      </c>
      <c r="H261" t="s">
        <v>2491</v>
      </c>
      <c r="I261" t="s">
        <v>4559</v>
      </c>
      <c r="J261" t="s">
        <v>4560</v>
      </c>
      <c r="K261" t="s">
        <v>4561</v>
      </c>
      <c r="L261" t="s">
        <v>546</v>
      </c>
      <c r="M261" t="s">
        <v>3399</v>
      </c>
      <c r="N261" t="s">
        <v>3908</v>
      </c>
      <c r="O261" t="s">
        <v>524</v>
      </c>
      <c r="P261">
        <v>619</v>
      </c>
      <c r="Q261" t="s">
        <v>566</v>
      </c>
      <c r="R261" t="s">
        <v>574</v>
      </c>
      <c r="S261" t="s">
        <v>574</v>
      </c>
      <c r="T261">
        <v>47</v>
      </c>
      <c r="U261">
        <v>2790</v>
      </c>
      <c r="V261" t="s">
        <v>651</v>
      </c>
      <c r="W261">
        <v>4</v>
      </c>
      <c r="X261">
        <v>614</v>
      </c>
      <c r="Y261">
        <v>1</v>
      </c>
      <c r="Z261" s="5" t="s">
        <v>3522</v>
      </c>
      <c r="AA261" t="s">
        <v>524</v>
      </c>
      <c r="AB261" t="s">
        <v>576</v>
      </c>
      <c r="AC261" t="s">
        <v>576</v>
      </c>
      <c r="AD261" t="s">
        <v>576</v>
      </c>
      <c r="AE261">
        <v>0</v>
      </c>
      <c r="AF261">
        <v>0</v>
      </c>
      <c r="AG261">
        <v>0</v>
      </c>
      <c r="AH261">
        <v>0.1</v>
      </c>
      <c r="AI261" t="s">
        <v>3410</v>
      </c>
      <c r="AJ261">
        <v>2</v>
      </c>
      <c r="AK261">
        <v>1</v>
      </c>
      <c r="AR261">
        <v>1</v>
      </c>
      <c r="AS261">
        <v>2</v>
      </c>
      <c r="AT261">
        <v>0.5</v>
      </c>
      <c r="AU261">
        <v>0.5</v>
      </c>
      <c r="AV261">
        <v>0.5</v>
      </c>
      <c r="AW261">
        <v>0</v>
      </c>
      <c r="AX261">
        <v>0</v>
      </c>
      <c r="AY261">
        <v>0.5</v>
      </c>
      <c r="AZ261">
        <v>0</v>
      </c>
      <c r="BA261">
        <v>0</v>
      </c>
      <c r="BB261">
        <v>0</v>
      </c>
      <c r="BC261">
        <v>0.5</v>
      </c>
      <c r="BD261">
        <v>1</v>
      </c>
      <c r="BE261">
        <v>0.5</v>
      </c>
      <c r="BF261">
        <v>0.5</v>
      </c>
      <c r="BG261">
        <v>0.5</v>
      </c>
      <c r="BH261">
        <v>0.5</v>
      </c>
      <c r="BI261">
        <v>0.5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2</v>
      </c>
      <c r="BY261">
        <v>2</v>
      </c>
      <c r="BZ261">
        <v>2</v>
      </c>
      <c r="CA261">
        <v>2.5</v>
      </c>
      <c r="CB261">
        <v>2</v>
      </c>
      <c r="CC261">
        <v>1.5</v>
      </c>
      <c r="CD261">
        <v>0</v>
      </c>
      <c r="CE261">
        <v>0</v>
      </c>
      <c r="CF261">
        <v>0</v>
      </c>
      <c r="CG261">
        <v>0.5</v>
      </c>
      <c r="CH261">
        <v>0</v>
      </c>
      <c r="CI261">
        <v>0.5</v>
      </c>
      <c r="CJ261">
        <v>0.5</v>
      </c>
      <c r="CK261">
        <v>1</v>
      </c>
      <c r="CL261">
        <v>1</v>
      </c>
      <c r="CM261">
        <v>0</v>
      </c>
      <c r="CN261">
        <v>0</v>
      </c>
      <c r="CO261">
        <v>0</v>
      </c>
      <c r="CP261">
        <v>0.5</v>
      </c>
      <c r="CQ261">
        <v>0.5</v>
      </c>
      <c r="CR261">
        <v>0.5</v>
      </c>
      <c r="CS261">
        <v>0.5</v>
      </c>
      <c r="CT261">
        <v>0</v>
      </c>
      <c r="CU261">
        <v>0</v>
      </c>
      <c r="CV261">
        <v>3</v>
      </c>
      <c r="CW261">
        <v>3</v>
      </c>
      <c r="CX261">
        <v>3</v>
      </c>
      <c r="CY261">
        <v>1.5</v>
      </c>
      <c r="CZ261">
        <v>2.5</v>
      </c>
      <c r="DA261">
        <v>1.5</v>
      </c>
      <c r="DB261">
        <v>1.5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0</v>
      </c>
      <c r="DI261">
        <v>0.5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0.5</v>
      </c>
      <c r="EG261">
        <v>0.5</v>
      </c>
      <c r="EH261">
        <v>0</v>
      </c>
      <c r="EI261">
        <v>0.5</v>
      </c>
      <c r="EJ261">
        <v>0.5</v>
      </c>
      <c r="EK261">
        <v>0</v>
      </c>
      <c r="EL261">
        <v>0.5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0.5</v>
      </c>
      <c r="ES261">
        <v>0</v>
      </c>
      <c r="ET261">
        <v>1</v>
      </c>
      <c r="EU261">
        <v>0.5</v>
      </c>
      <c r="EV261">
        <v>0.5</v>
      </c>
      <c r="EW261">
        <v>0.5</v>
      </c>
      <c r="EX261">
        <v>0</v>
      </c>
      <c r="EY261">
        <v>0.5</v>
      </c>
      <c r="EZ261">
        <v>1</v>
      </c>
      <c r="FA261">
        <v>0</v>
      </c>
      <c r="FB261">
        <v>0.5</v>
      </c>
      <c r="FC261">
        <v>0</v>
      </c>
      <c r="FD261">
        <v>0</v>
      </c>
      <c r="FE261">
        <v>0.5</v>
      </c>
      <c r="FF261">
        <v>0.5</v>
      </c>
      <c r="FG261">
        <v>0.5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2.5</v>
      </c>
      <c r="FZ261">
        <v>2</v>
      </c>
      <c r="GA261">
        <v>3</v>
      </c>
      <c r="GB261">
        <v>1.5</v>
      </c>
      <c r="GC261">
        <v>2</v>
      </c>
      <c r="GD261">
        <v>2</v>
      </c>
      <c r="GE261">
        <v>1.5</v>
      </c>
      <c r="GF261">
        <v>2.5</v>
      </c>
      <c r="GG261">
        <v>2.5</v>
      </c>
      <c r="GH261">
        <v>3.5</v>
      </c>
      <c r="GI261">
        <v>0.5</v>
      </c>
      <c r="GJ261">
        <v>0</v>
      </c>
      <c r="GK261">
        <v>0</v>
      </c>
      <c r="GL261">
        <v>0</v>
      </c>
      <c r="GM261">
        <v>0</v>
      </c>
      <c r="GN261">
        <v>0.5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0.5</v>
      </c>
      <c r="GU261">
        <v>0.5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0.5</v>
      </c>
      <c r="HC261">
        <v>0</v>
      </c>
      <c r="HD261">
        <v>0.5</v>
      </c>
      <c r="HE261">
        <v>0</v>
      </c>
      <c r="HF261">
        <v>0.5</v>
      </c>
      <c r="HG261">
        <v>0</v>
      </c>
      <c r="HH261">
        <v>0.5</v>
      </c>
      <c r="HI261">
        <v>0.5</v>
      </c>
      <c r="HJ261">
        <v>0</v>
      </c>
      <c r="HK261">
        <v>0</v>
      </c>
      <c r="HL261">
        <v>0</v>
      </c>
      <c r="HM261">
        <v>0.5</v>
      </c>
      <c r="HN261">
        <v>0.5</v>
      </c>
      <c r="HO261">
        <v>0.5</v>
      </c>
      <c r="HP261">
        <v>1</v>
      </c>
      <c r="HQ261">
        <v>1</v>
      </c>
      <c r="HR261">
        <v>1</v>
      </c>
      <c r="HS261">
        <v>0.5</v>
      </c>
      <c r="HT261">
        <v>0.5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0.5</v>
      </c>
      <c r="IU261">
        <v>0.5</v>
      </c>
      <c r="IV261">
        <v>0</v>
      </c>
      <c r="IW261">
        <v>0.5</v>
      </c>
      <c r="IX261">
        <v>0.5</v>
      </c>
      <c r="IY261">
        <v>0.5</v>
      </c>
      <c r="IZ261">
        <v>0.5</v>
      </c>
      <c r="JA261">
        <v>0.5</v>
      </c>
      <c r="JB261">
        <v>0.5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0.5</v>
      </c>
      <c r="JI261">
        <v>0</v>
      </c>
      <c r="JJ261">
        <v>0</v>
      </c>
      <c r="JK261">
        <v>0.5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3</v>
      </c>
      <c r="JS261">
        <v>1.5</v>
      </c>
      <c r="JT261">
        <v>1.5</v>
      </c>
      <c r="JU261">
        <v>3</v>
      </c>
      <c r="JV261">
        <v>1.5</v>
      </c>
    </row>
    <row r="262" spans="1:282" x14ac:dyDescent="0.25">
      <c r="A262">
        <v>609857</v>
      </c>
      <c r="B262" t="s">
        <v>71</v>
      </c>
      <c r="C262" t="s">
        <v>2492</v>
      </c>
      <c r="D262" t="s">
        <v>4562</v>
      </c>
      <c r="E262" t="s">
        <v>4563</v>
      </c>
      <c r="F262" t="s">
        <v>864</v>
      </c>
      <c r="G262" t="s">
        <v>865</v>
      </c>
      <c r="H262" t="s">
        <v>866</v>
      </c>
      <c r="I262" t="s">
        <v>4564</v>
      </c>
      <c r="J262" t="s">
        <v>4565</v>
      </c>
      <c r="K262" t="s">
        <v>4566</v>
      </c>
      <c r="L262" t="s">
        <v>546</v>
      </c>
      <c r="M262" t="s">
        <v>3399</v>
      </c>
      <c r="N262" t="s">
        <v>3908</v>
      </c>
      <c r="O262" t="s">
        <v>524</v>
      </c>
      <c r="P262">
        <v>726</v>
      </c>
      <c r="Q262" t="s">
        <v>541</v>
      </c>
      <c r="R262" t="s">
        <v>544</v>
      </c>
      <c r="S262" t="s">
        <v>544</v>
      </c>
      <c r="T262">
        <v>31</v>
      </c>
      <c r="U262">
        <v>2800</v>
      </c>
      <c r="V262" t="s">
        <v>651</v>
      </c>
      <c r="W262">
        <v>319</v>
      </c>
      <c r="X262">
        <v>736</v>
      </c>
      <c r="Y262">
        <v>43</v>
      </c>
      <c r="Z262" s="5" t="s">
        <v>766</v>
      </c>
      <c r="AA262" t="s">
        <v>524</v>
      </c>
      <c r="AB262" t="s">
        <v>555</v>
      </c>
      <c r="AC262" t="s">
        <v>564</v>
      </c>
      <c r="AD262" t="s">
        <v>564</v>
      </c>
      <c r="AE262">
        <v>35.4</v>
      </c>
      <c r="AF262">
        <v>59.3</v>
      </c>
      <c r="AG262">
        <v>48</v>
      </c>
      <c r="AH262">
        <v>4.3</v>
      </c>
      <c r="AI262" t="s">
        <v>3410</v>
      </c>
      <c r="AJ262">
        <v>168</v>
      </c>
      <c r="AK262">
        <v>13</v>
      </c>
      <c r="AL262">
        <v>5</v>
      </c>
      <c r="AM262">
        <v>12</v>
      </c>
      <c r="AN262">
        <v>135</v>
      </c>
      <c r="AP262">
        <v>1</v>
      </c>
      <c r="AQ262">
        <v>4</v>
      </c>
      <c r="AR262">
        <v>4</v>
      </c>
      <c r="AS262">
        <v>168</v>
      </c>
      <c r="AT262">
        <v>0.03</v>
      </c>
      <c r="AU262">
        <v>0.01</v>
      </c>
      <c r="AV262">
        <v>0.04</v>
      </c>
      <c r="AW262">
        <v>0.01</v>
      </c>
      <c r="AX262">
        <v>0.02</v>
      </c>
      <c r="AY262">
        <v>0.1</v>
      </c>
      <c r="AZ262">
        <v>0.05</v>
      </c>
      <c r="BA262">
        <v>4.2000000000000003E-2</v>
      </c>
      <c r="BB262">
        <v>0.09</v>
      </c>
      <c r="BC262">
        <v>0.08</v>
      </c>
      <c r="BD262">
        <v>0.13</v>
      </c>
      <c r="BE262">
        <v>0.22</v>
      </c>
      <c r="BF262">
        <v>0.38</v>
      </c>
      <c r="BG262">
        <v>0.33</v>
      </c>
      <c r="BH262">
        <v>0.36</v>
      </c>
      <c r="BI262">
        <v>0.28999999999999998</v>
      </c>
      <c r="BJ262">
        <v>0.36</v>
      </c>
      <c r="BK262">
        <v>0.3</v>
      </c>
      <c r="BL262">
        <v>0.02</v>
      </c>
      <c r="BM262">
        <v>0.01</v>
      </c>
      <c r="BN262">
        <v>0.02</v>
      </c>
      <c r="BO262">
        <v>0.04</v>
      </c>
      <c r="BP262">
        <v>0.04</v>
      </c>
      <c r="BQ262">
        <v>7.0000000000000007E-2</v>
      </c>
      <c r="BR262">
        <v>0.52</v>
      </c>
      <c r="BS262">
        <v>0.61</v>
      </c>
      <c r="BT262">
        <v>0.49</v>
      </c>
      <c r="BU262">
        <v>0.57999999999999996</v>
      </c>
      <c r="BV262">
        <v>0.45</v>
      </c>
      <c r="BW262">
        <v>0.31</v>
      </c>
      <c r="BX262">
        <v>3.42</v>
      </c>
      <c r="BY262">
        <v>3.56</v>
      </c>
      <c r="BZ262">
        <v>3.34</v>
      </c>
      <c r="CA262">
        <v>3.5</v>
      </c>
      <c r="CB262">
        <v>3.29</v>
      </c>
      <c r="CC262">
        <v>2.89</v>
      </c>
      <c r="CD262">
        <v>6.0000000000000001E-3</v>
      </c>
      <c r="CE262">
        <v>1.7999999999999999E-2</v>
      </c>
      <c r="CF262">
        <v>1.2E-2</v>
      </c>
      <c r="CG262">
        <v>1.7999999999999999E-2</v>
      </c>
      <c r="CH262">
        <v>1.2E-2</v>
      </c>
      <c r="CI262">
        <v>0.01</v>
      </c>
      <c r="CJ262">
        <v>0.02</v>
      </c>
      <c r="CK262">
        <v>0.04</v>
      </c>
      <c r="CL262">
        <v>0.02</v>
      </c>
      <c r="CM262">
        <v>0.01</v>
      </c>
      <c r="CN262">
        <v>0</v>
      </c>
      <c r="CO262">
        <v>0.01</v>
      </c>
      <c r="CP262">
        <v>0.01</v>
      </c>
      <c r="CQ262">
        <v>0.01</v>
      </c>
      <c r="CR262">
        <v>0.06</v>
      </c>
      <c r="CS262">
        <v>7.0000000000000007E-2</v>
      </c>
      <c r="CT262">
        <v>0.08</v>
      </c>
      <c r="CU262">
        <v>0.03</v>
      </c>
      <c r="CV262">
        <v>3.83</v>
      </c>
      <c r="CW262">
        <v>3.78</v>
      </c>
      <c r="CX262">
        <v>3.73</v>
      </c>
      <c r="CY262">
        <v>3.75</v>
      </c>
      <c r="CZ262">
        <v>3.77</v>
      </c>
      <c r="DA262">
        <v>3.65</v>
      </c>
      <c r="DB262">
        <v>3.57</v>
      </c>
      <c r="DC262">
        <v>3.47</v>
      </c>
      <c r="DD262">
        <v>3.61</v>
      </c>
      <c r="DE262">
        <v>0.13</v>
      </c>
      <c r="DF262">
        <v>0.17</v>
      </c>
      <c r="DG262">
        <v>0.21</v>
      </c>
      <c r="DH262">
        <v>0.17</v>
      </c>
      <c r="DI262">
        <v>0.17</v>
      </c>
      <c r="DJ262">
        <v>0.19</v>
      </c>
      <c r="DK262">
        <v>0.23</v>
      </c>
      <c r="DL262">
        <v>0.23</v>
      </c>
      <c r="DM262">
        <v>0.25</v>
      </c>
      <c r="DN262">
        <v>0.01</v>
      </c>
      <c r="DO262">
        <v>0.01</v>
      </c>
      <c r="DP262">
        <v>0.02</v>
      </c>
      <c r="DQ262">
        <v>0.01</v>
      </c>
      <c r="DR262">
        <v>0.01</v>
      </c>
      <c r="DS262">
        <v>0.02</v>
      </c>
      <c r="DT262">
        <v>0.02</v>
      </c>
      <c r="DU262">
        <v>0.03</v>
      </c>
      <c r="DV262">
        <v>0.01</v>
      </c>
      <c r="DW262">
        <v>0.85</v>
      </c>
      <c r="DX262">
        <v>0.81</v>
      </c>
      <c r="DY262">
        <v>0.75</v>
      </c>
      <c r="DZ262">
        <v>0.79</v>
      </c>
      <c r="EA262">
        <v>0.79</v>
      </c>
      <c r="EB262">
        <v>0.72</v>
      </c>
      <c r="EC262">
        <v>0.67</v>
      </c>
      <c r="ED262">
        <v>0.62</v>
      </c>
      <c r="EE262">
        <v>0.68</v>
      </c>
      <c r="EF262">
        <v>0.35</v>
      </c>
      <c r="EG262">
        <v>0.01</v>
      </c>
      <c r="EH262">
        <v>0</v>
      </c>
      <c r="EI262">
        <v>0.01</v>
      </c>
      <c r="EJ262">
        <v>0</v>
      </c>
      <c r="EK262">
        <v>0.01</v>
      </c>
      <c r="EL262">
        <v>7.0000000000000007E-2</v>
      </c>
      <c r="EM262">
        <v>0.01</v>
      </c>
      <c r="EN262">
        <v>0.01</v>
      </c>
      <c r="EO262">
        <v>0.27</v>
      </c>
      <c r="EP262">
        <v>0.02</v>
      </c>
      <c r="EQ262">
        <v>4.8000000000000001E-2</v>
      </c>
      <c r="ER262">
        <v>0.04</v>
      </c>
      <c r="ES262">
        <v>5.3999999999999999E-2</v>
      </c>
      <c r="ET262">
        <v>0.06</v>
      </c>
      <c r="EU262">
        <v>0.11</v>
      </c>
      <c r="EV262">
        <v>0.06</v>
      </c>
      <c r="EW262">
        <v>0.04</v>
      </c>
      <c r="EX262">
        <v>0.155</v>
      </c>
      <c r="EY262">
        <v>0.35</v>
      </c>
      <c r="EZ262">
        <v>0.3</v>
      </c>
      <c r="FA262">
        <v>0.3</v>
      </c>
      <c r="FB262">
        <v>0.26</v>
      </c>
      <c r="FC262">
        <v>0.33</v>
      </c>
      <c r="FD262">
        <v>0.32</v>
      </c>
      <c r="FE262">
        <v>0.37</v>
      </c>
      <c r="FF262">
        <v>0.38</v>
      </c>
      <c r="FG262">
        <v>0.13</v>
      </c>
      <c r="FH262">
        <v>0.56000000000000005</v>
      </c>
      <c r="FI262">
        <v>0.56999999999999995</v>
      </c>
      <c r="FJ262">
        <v>0.56999999999999995</v>
      </c>
      <c r="FK262">
        <v>0.63</v>
      </c>
      <c r="FL262">
        <v>0.51</v>
      </c>
      <c r="FM262">
        <v>0.38</v>
      </c>
      <c r="FN262">
        <v>0.48</v>
      </c>
      <c r="FO262">
        <v>0.5</v>
      </c>
      <c r="FP262">
        <v>0.1</v>
      </c>
      <c r="FQ262">
        <v>7.0000000000000007E-2</v>
      </c>
      <c r="FR262">
        <v>0.08</v>
      </c>
      <c r="FS262">
        <v>7.0000000000000007E-2</v>
      </c>
      <c r="FT262">
        <v>7.0000000000000007E-2</v>
      </c>
      <c r="FU262">
        <v>0.09</v>
      </c>
      <c r="FV262">
        <v>0.11</v>
      </c>
      <c r="FW262">
        <v>0.09</v>
      </c>
      <c r="FX262">
        <v>0.08</v>
      </c>
      <c r="FY262">
        <v>2.08</v>
      </c>
      <c r="FZ262">
        <v>3.57</v>
      </c>
      <c r="GA262">
        <v>3.57</v>
      </c>
      <c r="GB262">
        <v>3.54</v>
      </c>
      <c r="GC262">
        <v>3.61</v>
      </c>
      <c r="GD262">
        <v>3.47</v>
      </c>
      <c r="GE262">
        <v>3.14</v>
      </c>
      <c r="GF262">
        <v>3.44</v>
      </c>
      <c r="GG262">
        <v>3.48</v>
      </c>
      <c r="GH262">
        <v>8.4</v>
      </c>
      <c r="GI262">
        <v>0.01</v>
      </c>
      <c r="GJ262">
        <v>6.0000000000000001E-3</v>
      </c>
      <c r="GK262">
        <v>1.2E-2</v>
      </c>
      <c r="GL262">
        <v>0.02</v>
      </c>
      <c r="GM262">
        <v>0.02</v>
      </c>
      <c r="GN262">
        <v>0.04</v>
      </c>
      <c r="GO262">
        <v>0.11</v>
      </c>
      <c r="GP262">
        <v>0.15</v>
      </c>
      <c r="GQ262">
        <v>0.17</v>
      </c>
      <c r="GR262">
        <v>0.33</v>
      </c>
      <c r="GS262">
        <v>0.13</v>
      </c>
      <c r="GT262">
        <v>0.34</v>
      </c>
      <c r="GU262">
        <v>0.48</v>
      </c>
      <c r="GV262">
        <v>0.26</v>
      </c>
      <c r="GW262">
        <v>0.18</v>
      </c>
      <c r="GX262">
        <v>0.10100000000000001</v>
      </c>
      <c r="GY262">
        <v>0.18</v>
      </c>
      <c r="GZ262">
        <v>8.8999999999999996E-2</v>
      </c>
      <c r="HA262">
        <v>7.6999999999999999E-2</v>
      </c>
      <c r="HB262">
        <v>0.19</v>
      </c>
      <c r="HC262">
        <v>0.18</v>
      </c>
      <c r="HD262">
        <v>0.11</v>
      </c>
      <c r="HE262">
        <v>0.19</v>
      </c>
      <c r="HF262">
        <v>0.2</v>
      </c>
      <c r="HG262">
        <v>0.23</v>
      </c>
      <c r="HH262">
        <v>0.18</v>
      </c>
      <c r="HI262">
        <v>0.01</v>
      </c>
      <c r="HJ262">
        <v>0.01</v>
      </c>
      <c r="HK262">
        <v>0.01</v>
      </c>
      <c r="HL262">
        <v>0.01</v>
      </c>
      <c r="HM262">
        <v>0.13</v>
      </c>
      <c r="HN262">
        <v>0.03</v>
      </c>
      <c r="HO262">
        <v>0.35</v>
      </c>
      <c r="HP262">
        <v>0.26</v>
      </c>
      <c r="HQ262">
        <v>0.28999999999999998</v>
      </c>
      <c r="HR262">
        <v>0.31</v>
      </c>
      <c r="HS262">
        <v>0.39</v>
      </c>
      <c r="HT262">
        <v>0.35</v>
      </c>
      <c r="HU262">
        <v>0.54</v>
      </c>
      <c r="HV262">
        <v>0.4</v>
      </c>
      <c r="HW262">
        <v>0.41</v>
      </c>
      <c r="HX262">
        <v>0.42</v>
      </c>
      <c r="HY262">
        <v>0.26</v>
      </c>
      <c r="HZ262">
        <v>0.45</v>
      </c>
      <c r="IA262">
        <v>0.01</v>
      </c>
      <c r="IB262">
        <v>0.18</v>
      </c>
      <c r="IC262">
        <v>0.17</v>
      </c>
      <c r="ID262">
        <v>0.12</v>
      </c>
      <c r="IE262">
        <v>0.1</v>
      </c>
      <c r="IF262">
        <v>0.03</v>
      </c>
      <c r="IG262">
        <v>6.0000000000000001E-3</v>
      </c>
      <c r="IH262">
        <v>0.01</v>
      </c>
      <c r="II262">
        <v>0.01</v>
      </c>
      <c r="IJ262">
        <v>0.02</v>
      </c>
      <c r="IK262">
        <v>3.5999999999999997E-2</v>
      </c>
      <c r="IL262">
        <v>1.2E-2</v>
      </c>
      <c r="IM262">
        <v>0.1</v>
      </c>
      <c r="IN262">
        <v>0.13</v>
      </c>
      <c r="IO262">
        <v>0.11</v>
      </c>
      <c r="IP262">
        <v>0.13</v>
      </c>
      <c r="IQ262">
        <v>0.1</v>
      </c>
      <c r="IR262">
        <v>0.13</v>
      </c>
      <c r="IS262">
        <v>0.01</v>
      </c>
      <c r="IT262">
        <v>0.5</v>
      </c>
      <c r="IU262">
        <v>0.27</v>
      </c>
      <c r="IV262">
        <v>0.04</v>
      </c>
      <c r="IW262">
        <v>0.33</v>
      </c>
      <c r="IX262">
        <v>0.22</v>
      </c>
      <c r="IY262">
        <v>0.27</v>
      </c>
      <c r="IZ262">
        <v>0.36</v>
      </c>
      <c r="JA262">
        <v>0.11</v>
      </c>
      <c r="JB262">
        <v>0.28999999999999998</v>
      </c>
      <c r="JC262">
        <v>0.3</v>
      </c>
      <c r="JD262">
        <v>7.0000000000000007E-2</v>
      </c>
      <c r="JE262">
        <v>0.14000000000000001</v>
      </c>
      <c r="JF262">
        <v>0.25</v>
      </c>
      <c r="JG262">
        <v>0.13</v>
      </c>
      <c r="JH262">
        <v>0.38</v>
      </c>
      <c r="JI262">
        <v>0.04</v>
      </c>
      <c r="JJ262">
        <v>0.08</v>
      </c>
      <c r="JK262">
        <v>0.48</v>
      </c>
      <c r="JL262">
        <v>0.11</v>
      </c>
      <c r="JM262">
        <v>0.1</v>
      </c>
      <c r="JN262">
        <v>0.12</v>
      </c>
      <c r="JO262">
        <v>0.15</v>
      </c>
      <c r="JP262">
        <v>0.13</v>
      </c>
      <c r="JQ262">
        <v>0.14000000000000001</v>
      </c>
      <c r="JR262">
        <v>3.16</v>
      </c>
      <c r="JS262">
        <v>1.59</v>
      </c>
      <c r="JT262">
        <v>2.0499999999999998</v>
      </c>
      <c r="JU262">
        <v>3.33</v>
      </c>
      <c r="JV262">
        <v>2.02</v>
      </c>
    </row>
    <row r="263" spans="1:282" x14ac:dyDescent="0.25">
      <c r="A263">
        <v>609859</v>
      </c>
      <c r="B263" t="s">
        <v>2494</v>
      </c>
      <c r="C263" t="s">
        <v>2493</v>
      </c>
      <c r="D263" t="s">
        <v>4567</v>
      </c>
      <c r="E263" t="s">
        <v>4568</v>
      </c>
      <c r="F263" t="s">
        <v>2495</v>
      </c>
      <c r="G263" t="s">
        <v>2496</v>
      </c>
      <c r="H263" t="s">
        <v>2497</v>
      </c>
      <c r="I263" t="s">
        <v>4569</v>
      </c>
      <c r="J263" t="s">
        <v>4570</v>
      </c>
      <c r="K263" t="s">
        <v>4571</v>
      </c>
      <c r="L263" t="s">
        <v>546</v>
      </c>
      <c r="M263" t="s">
        <v>3399</v>
      </c>
      <c r="N263" t="s">
        <v>3908</v>
      </c>
      <c r="O263" t="s">
        <v>524</v>
      </c>
      <c r="P263">
        <v>1136</v>
      </c>
      <c r="Q263" t="s">
        <v>541</v>
      </c>
      <c r="R263" t="s">
        <v>613</v>
      </c>
      <c r="S263" t="s">
        <v>613</v>
      </c>
      <c r="T263">
        <v>32</v>
      </c>
      <c r="U263">
        <v>2810</v>
      </c>
      <c r="V263" t="s">
        <v>651</v>
      </c>
      <c r="W263">
        <v>276</v>
      </c>
      <c r="X263">
        <v>1149</v>
      </c>
      <c r="Y263">
        <v>24</v>
      </c>
      <c r="Z263" s="5" t="s">
        <v>3609</v>
      </c>
      <c r="AA263" t="s">
        <v>524</v>
      </c>
      <c r="AB263" t="s">
        <v>564</v>
      </c>
      <c r="AC263" t="s">
        <v>533</v>
      </c>
      <c r="AD263" t="s">
        <v>534</v>
      </c>
      <c r="AE263">
        <v>56.5</v>
      </c>
      <c r="AF263">
        <v>73.8</v>
      </c>
      <c r="AG263">
        <v>84.5</v>
      </c>
      <c r="AH263">
        <v>2.4</v>
      </c>
      <c r="AI263" t="s">
        <v>3410</v>
      </c>
      <c r="AJ263">
        <v>148</v>
      </c>
      <c r="AK263">
        <v>33</v>
      </c>
      <c r="AL263">
        <v>13</v>
      </c>
      <c r="AM263">
        <v>67</v>
      </c>
      <c r="AN263">
        <v>27</v>
      </c>
      <c r="AO263">
        <v>2</v>
      </c>
      <c r="AR263">
        <v>7</v>
      </c>
      <c r="AS263">
        <v>148</v>
      </c>
      <c r="AT263">
        <v>0.02</v>
      </c>
      <c r="AU263">
        <v>0.03</v>
      </c>
      <c r="AV263">
        <v>0.03</v>
      </c>
      <c r="AW263">
        <v>0.03</v>
      </c>
      <c r="AX263">
        <v>0.05</v>
      </c>
      <c r="AY263">
        <v>0.11</v>
      </c>
      <c r="AZ263">
        <v>0.05</v>
      </c>
      <c r="BA263">
        <v>0.02</v>
      </c>
      <c r="BB263">
        <v>0.02</v>
      </c>
      <c r="BC263">
        <v>0.03</v>
      </c>
      <c r="BD263">
        <v>7.0000000000000007E-2</v>
      </c>
      <c r="BE263">
        <v>0.14000000000000001</v>
      </c>
      <c r="BF263">
        <v>0.33</v>
      </c>
      <c r="BG263">
        <v>0.27</v>
      </c>
      <c r="BH263">
        <v>0.26</v>
      </c>
      <c r="BI263">
        <v>0.22</v>
      </c>
      <c r="BJ263">
        <v>0.24</v>
      </c>
      <c r="BK263">
        <v>0.24</v>
      </c>
      <c r="BL263">
        <v>0.01</v>
      </c>
      <c r="BM263">
        <v>0.01</v>
      </c>
      <c r="BN263">
        <v>0</v>
      </c>
      <c r="BO263">
        <v>0.01</v>
      </c>
      <c r="BP263">
        <v>0.03</v>
      </c>
      <c r="BQ263">
        <v>0.02</v>
      </c>
      <c r="BR263">
        <v>0.59</v>
      </c>
      <c r="BS263">
        <v>0.67</v>
      </c>
      <c r="BT263">
        <v>0.7</v>
      </c>
      <c r="BU263">
        <v>0.7</v>
      </c>
      <c r="BV263">
        <v>0.61</v>
      </c>
      <c r="BW263">
        <v>0.5</v>
      </c>
      <c r="BX263">
        <v>3.51</v>
      </c>
      <c r="BY263">
        <v>3.6</v>
      </c>
      <c r="BZ263">
        <v>3.62</v>
      </c>
      <c r="CA263">
        <v>3.61</v>
      </c>
      <c r="CB263">
        <v>3.46</v>
      </c>
      <c r="CC263">
        <v>3.15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0.01</v>
      </c>
      <c r="CJ263">
        <v>0.01</v>
      </c>
      <c r="CK263">
        <v>0.03</v>
      </c>
      <c r="CL263">
        <v>0.01</v>
      </c>
      <c r="CM263">
        <v>0</v>
      </c>
      <c r="CN263">
        <v>0.01</v>
      </c>
      <c r="CO263">
        <v>0.01</v>
      </c>
      <c r="CP263">
        <v>0.05</v>
      </c>
      <c r="CQ263">
        <v>0.02</v>
      </c>
      <c r="CR263">
        <v>0.03</v>
      </c>
      <c r="CS263">
        <v>0.02</v>
      </c>
      <c r="CT263">
        <v>0.06</v>
      </c>
      <c r="CU263">
        <v>0.03</v>
      </c>
      <c r="CV263">
        <v>3.86</v>
      </c>
      <c r="CW263">
        <v>3.87</v>
      </c>
      <c r="CX263">
        <v>3.81</v>
      </c>
      <c r="CY263">
        <v>3.73</v>
      </c>
      <c r="CZ263">
        <v>3.82</v>
      </c>
      <c r="DA263">
        <v>3.78</v>
      </c>
      <c r="DB263">
        <v>3.75</v>
      </c>
      <c r="DC263">
        <v>3.59</v>
      </c>
      <c r="DD263">
        <v>3.74</v>
      </c>
      <c r="DE263">
        <v>0.14000000000000001</v>
      </c>
      <c r="DF263">
        <v>0.11</v>
      </c>
      <c r="DG263">
        <v>0.16</v>
      </c>
      <c r="DH263">
        <v>0.18</v>
      </c>
      <c r="DI263">
        <v>0.14000000000000001</v>
      </c>
      <c r="DJ263">
        <v>0.14000000000000001</v>
      </c>
      <c r="DK263">
        <v>0.19</v>
      </c>
      <c r="DL263">
        <v>0.2</v>
      </c>
      <c r="DM263">
        <v>0.18</v>
      </c>
      <c r="DN263">
        <v>0.01</v>
      </c>
      <c r="DO263">
        <v>0</v>
      </c>
      <c r="DP263">
        <v>0</v>
      </c>
      <c r="DQ263">
        <v>0</v>
      </c>
      <c r="DR263">
        <v>0</v>
      </c>
      <c r="DS263">
        <v>0.01</v>
      </c>
      <c r="DT263">
        <v>0.01</v>
      </c>
      <c r="DU263">
        <v>0</v>
      </c>
      <c r="DV263">
        <v>0</v>
      </c>
      <c r="DW263">
        <v>0.86</v>
      </c>
      <c r="DX263">
        <v>0.88</v>
      </c>
      <c r="DY263">
        <v>0.82</v>
      </c>
      <c r="DZ263">
        <v>0.78</v>
      </c>
      <c r="EA263">
        <v>0.84</v>
      </c>
      <c r="EB263">
        <v>0.82</v>
      </c>
      <c r="EC263">
        <v>0.78</v>
      </c>
      <c r="ED263">
        <v>0.71</v>
      </c>
      <c r="EE263">
        <v>0.78</v>
      </c>
      <c r="EF263">
        <v>0.62</v>
      </c>
      <c r="EG263">
        <v>0.03</v>
      </c>
      <c r="EH263">
        <v>0.01</v>
      </c>
      <c r="EI263">
        <v>0.03</v>
      </c>
      <c r="EJ263">
        <v>0.02</v>
      </c>
      <c r="EK263">
        <v>0.03</v>
      </c>
      <c r="EL263">
        <v>0.04</v>
      </c>
      <c r="EM263">
        <v>0.03</v>
      </c>
      <c r="EN263">
        <v>0.02</v>
      </c>
      <c r="EO263">
        <v>0.2</v>
      </c>
      <c r="EP263">
        <v>0.01</v>
      </c>
      <c r="EQ263">
        <v>0.02</v>
      </c>
      <c r="ER263">
        <v>0.03</v>
      </c>
      <c r="ES263">
        <v>7.0000000000000001E-3</v>
      </c>
      <c r="ET263">
        <v>0.01</v>
      </c>
      <c r="EU263">
        <v>7.0000000000000007E-2</v>
      </c>
      <c r="EV263">
        <v>0.03</v>
      </c>
      <c r="EW263">
        <v>0.03</v>
      </c>
      <c r="EX263">
        <v>5.3999999999999999E-2</v>
      </c>
      <c r="EY263">
        <v>0.24</v>
      </c>
      <c r="EZ263">
        <v>0.18</v>
      </c>
      <c r="FA263">
        <v>0.18</v>
      </c>
      <c r="FB263">
        <v>0.15</v>
      </c>
      <c r="FC263">
        <v>0.22</v>
      </c>
      <c r="FD263">
        <v>0.35</v>
      </c>
      <c r="FE263">
        <v>0.2</v>
      </c>
      <c r="FF263">
        <v>0.2</v>
      </c>
      <c r="FG263">
        <v>0.1</v>
      </c>
      <c r="FH263">
        <v>0.71</v>
      </c>
      <c r="FI263">
        <v>0.78</v>
      </c>
      <c r="FJ263">
        <v>0.64</v>
      </c>
      <c r="FK263">
        <v>0.7</v>
      </c>
      <c r="FL263">
        <v>0.61</v>
      </c>
      <c r="FM263">
        <v>0.5</v>
      </c>
      <c r="FN263">
        <v>0.6</v>
      </c>
      <c r="FO263">
        <v>0.59</v>
      </c>
      <c r="FP263">
        <v>0.03</v>
      </c>
      <c r="FQ263">
        <v>0.01</v>
      </c>
      <c r="FR263">
        <v>0.01</v>
      </c>
      <c r="FS263">
        <v>0.12</v>
      </c>
      <c r="FT263">
        <v>0.12</v>
      </c>
      <c r="FU263">
        <v>0.13</v>
      </c>
      <c r="FV263">
        <v>0.04</v>
      </c>
      <c r="FW263">
        <v>0.14000000000000001</v>
      </c>
      <c r="FX263">
        <v>0.15</v>
      </c>
      <c r="FY263">
        <v>1.63</v>
      </c>
      <c r="FZ263">
        <v>3.65</v>
      </c>
      <c r="GA263">
        <v>3.73</v>
      </c>
      <c r="GB263">
        <v>3.64</v>
      </c>
      <c r="GC263">
        <v>3.75</v>
      </c>
      <c r="GD263">
        <v>3.61</v>
      </c>
      <c r="GE263">
        <v>3.37</v>
      </c>
      <c r="GF263">
        <v>3.61</v>
      </c>
      <c r="GG263">
        <v>3.61</v>
      </c>
      <c r="GH263">
        <v>8.82</v>
      </c>
      <c r="GI263">
        <v>0.03</v>
      </c>
      <c r="GJ263">
        <v>7.0000000000000001E-3</v>
      </c>
      <c r="GK263">
        <v>0</v>
      </c>
      <c r="GL263">
        <v>0.01</v>
      </c>
      <c r="GM263">
        <v>0.01</v>
      </c>
      <c r="GN263">
        <v>0.01</v>
      </c>
      <c r="GO263">
        <v>0.03</v>
      </c>
      <c r="GP263">
        <v>0.11</v>
      </c>
      <c r="GQ263">
        <v>0.24</v>
      </c>
      <c r="GR263">
        <v>0.49</v>
      </c>
      <c r="GS263">
        <v>0.05</v>
      </c>
      <c r="GT263">
        <v>0.35</v>
      </c>
      <c r="GU263">
        <v>0.5</v>
      </c>
      <c r="GV263">
        <v>0.32</v>
      </c>
      <c r="GW263">
        <v>0.21</v>
      </c>
      <c r="GX263">
        <v>0.128</v>
      </c>
      <c r="GY263">
        <v>0.22</v>
      </c>
      <c r="GZ263">
        <v>0.14199999999999999</v>
      </c>
      <c r="HA263">
        <v>0.108</v>
      </c>
      <c r="HB263">
        <v>0.14000000000000001</v>
      </c>
      <c r="HC263">
        <v>0.2</v>
      </c>
      <c r="HD263">
        <v>0.11</v>
      </c>
      <c r="HE263">
        <v>0.22</v>
      </c>
      <c r="HF263">
        <v>0.09</v>
      </c>
      <c r="HG263">
        <v>0.15</v>
      </c>
      <c r="HH263">
        <v>0.11</v>
      </c>
      <c r="HI263">
        <v>0.02</v>
      </c>
      <c r="HJ263">
        <v>0.03</v>
      </c>
      <c r="HK263">
        <v>0.03</v>
      </c>
      <c r="HL263">
        <v>0.01</v>
      </c>
      <c r="HM263">
        <v>0.05</v>
      </c>
      <c r="HN263">
        <v>0.02</v>
      </c>
      <c r="HO263">
        <v>0.15</v>
      </c>
      <c r="HP263">
        <v>0.19</v>
      </c>
      <c r="HQ263">
        <v>0.19</v>
      </c>
      <c r="HR263">
        <v>0.21</v>
      </c>
      <c r="HS263">
        <v>0.24</v>
      </c>
      <c r="HT263">
        <v>0.22</v>
      </c>
      <c r="HU263">
        <v>0.76</v>
      </c>
      <c r="HV263">
        <v>0.59</v>
      </c>
      <c r="HW263">
        <v>0.61</v>
      </c>
      <c r="HX263">
        <v>0.66</v>
      </c>
      <c r="HY263">
        <v>0.61</v>
      </c>
      <c r="HZ263">
        <v>0.7</v>
      </c>
      <c r="IA263">
        <v>0.01</v>
      </c>
      <c r="IB263">
        <v>0.14000000000000001</v>
      </c>
      <c r="IC263">
        <v>0.12</v>
      </c>
      <c r="ID263">
        <v>0.06</v>
      </c>
      <c r="IE263">
        <v>0.04</v>
      </c>
      <c r="IF263">
        <v>0.02</v>
      </c>
      <c r="IG263">
        <v>1.4E-2</v>
      </c>
      <c r="IH263">
        <v>0.01</v>
      </c>
      <c r="II263">
        <v>0.01</v>
      </c>
      <c r="IJ263">
        <v>0.01</v>
      </c>
      <c r="IK263">
        <v>2.7E-2</v>
      </c>
      <c r="IL263">
        <v>7.0000000000000001E-3</v>
      </c>
      <c r="IM263">
        <v>0.05</v>
      </c>
      <c r="IN263">
        <v>0.05</v>
      </c>
      <c r="IO263">
        <v>0.05</v>
      </c>
      <c r="IP263">
        <v>0.05</v>
      </c>
      <c r="IQ263">
        <v>0.04</v>
      </c>
      <c r="IR263">
        <v>0.04</v>
      </c>
      <c r="IS263">
        <v>0.01</v>
      </c>
      <c r="IT263">
        <v>0.47</v>
      </c>
      <c r="IU263">
        <v>0.36</v>
      </c>
      <c r="IV263">
        <v>0.05</v>
      </c>
      <c r="IW263">
        <v>0.22</v>
      </c>
      <c r="IX263">
        <v>0.2</v>
      </c>
      <c r="IY263">
        <v>0.23</v>
      </c>
      <c r="IZ263">
        <v>0.32</v>
      </c>
      <c r="JA263">
        <v>0.18</v>
      </c>
      <c r="JB263">
        <v>0.28000000000000003</v>
      </c>
      <c r="JC263">
        <v>0.28000000000000003</v>
      </c>
      <c r="JD263">
        <v>7.0000000000000007E-2</v>
      </c>
      <c r="JE263">
        <v>0.08</v>
      </c>
      <c r="JF263">
        <v>0.27</v>
      </c>
      <c r="JG263">
        <v>0.19</v>
      </c>
      <c r="JH263">
        <v>0.34</v>
      </c>
      <c r="JI263">
        <v>7.0000000000000007E-2</v>
      </c>
      <c r="JJ263">
        <v>0.06</v>
      </c>
      <c r="JK263">
        <v>0.33</v>
      </c>
      <c r="JL263">
        <v>0.16</v>
      </c>
      <c r="JM263">
        <v>0.17</v>
      </c>
      <c r="JN263">
        <v>0.17</v>
      </c>
      <c r="JO263">
        <v>0.18</v>
      </c>
      <c r="JP263">
        <v>0.17</v>
      </c>
      <c r="JQ263">
        <v>0.16</v>
      </c>
      <c r="JR263">
        <v>3.15</v>
      </c>
      <c r="JS263">
        <v>1.68</v>
      </c>
      <c r="JT263">
        <v>1.81</v>
      </c>
      <c r="JU263">
        <v>3.07</v>
      </c>
      <c r="JV263">
        <v>2.34</v>
      </c>
    </row>
    <row r="264" spans="1:282" x14ac:dyDescent="0.25">
      <c r="A264">
        <v>609861</v>
      </c>
      <c r="B264" t="s">
        <v>72</v>
      </c>
      <c r="C264" t="s">
        <v>2498</v>
      </c>
      <c r="D264" t="s">
        <v>4572</v>
      </c>
      <c r="E264" t="s">
        <v>4573</v>
      </c>
      <c r="F264" t="s">
        <v>867</v>
      </c>
      <c r="G264" t="s">
        <v>868</v>
      </c>
      <c r="H264" t="s">
        <v>869</v>
      </c>
      <c r="I264" t="s">
        <v>4574</v>
      </c>
      <c r="J264" t="s">
        <v>10</v>
      </c>
      <c r="K264" t="s">
        <v>10</v>
      </c>
      <c r="L264" t="s">
        <v>546</v>
      </c>
      <c r="M264" t="s">
        <v>3399</v>
      </c>
      <c r="N264" t="s">
        <v>3908</v>
      </c>
      <c r="O264" t="s">
        <v>524</v>
      </c>
      <c r="P264">
        <v>554</v>
      </c>
      <c r="Q264" t="s">
        <v>566</v>
      </c>
      <c r="R264" t="s">
        <v>565</v>
      </c>
      <c r="S264" t="s">
        <v>565</v>
      </c>
      <c r="T264">
        <v>49</v>
      </c>
      <c r="U264">
        <v>2820</v>
      </c>
      <c r="V264" t="s">
        <v>651</v>
      </c>
      <c r="W264">
        <v>343</v>
      </c>
      <c r="X264">
        <v>586</v>
      </c>
      <c r="Y264">
        <v>59</v>
      </c>
      <c r="Z264" s="5" t="s">
        <v>935</v>
      </c>
      <c r="AA264" t="s">
        <v>524</v>
      </c>
      <c r="AB264" t="s">
        <v>564</v>
      </c>
      <c r="AC264" t="s">
        <v>564</v>
      </c>
      <c r="AD264" t="s">
        <v>564</v>
      </c>
      <c r="AE264">
        <v>50.9</v>
      </c>
      <c r="AF264">
        <v>56.9</v>
      </c>
      <c r="AG264">
        <v>43.5</v>
      </c>
      <c r="AH264">
        <v>5.9</v>
      </c>
      <c r="AI264" t="s">
        <v>3410</v>
      </c>
      <c r="AJ264">
        <v>245</v>
      </c>
      <c r="AK264">
        <v>67</v>
      </c>
      <c r="AL264">
        <v>155</v>
      </c>
      <c r="AM264">
        <v>2</v>
      </c>
      <c r="AN264">
        <v>10</v>
      </c>
      <c r="AO264">
        <v>1</v>
      </c>
      <c r="AQ264">
        <v>6</v>
      </c>
      <c r="AR264">
        <v>12</v>
      </c>
      <c r="AS264">
        <v>245</v>
      </c>
      <c r="AT264">
        <v>0.04</v>
      </c>
      <c r="AU264">
        <v>0.02</v>
      </c>
      <c r="AV264">
        <v>0</v>
      </c>
      <c r="AW264">
        <v>0</v>
      </c>
      <c r="AX264">
        <v>0.02</v>
      </c>
      <c r="AY264">
        <v>0.04</v>
      </c>
      <c r="AZ264">
        <v>0.1</v>
      </c>
      <c r="BA264">
        <v>6.9000000000000006E-2</v>
      </c>
      <c r="BB264">
        <v>0.03</v>
      </c>
      <c r="BC264">
        <v>0.02</v>
      </c>
      <c r="BD264">
        <v>7.0000000000000007E-2</v>
      </c>
      <c r="BE264">
        <v>0.12</v>
      </c>
      <c r="BF264">
        <v>0.39</v>
      </c>
      <c r="BG264">
        <v>0.37</v>
      </c>
      <c r="BH264">
        <v>0.31</v>
      </c>
      <c r="BI264">
        <v>0.21</v>
      </c>
      <c r="BJ264">
        <v>0.42</v>
      </c>
      <c r="BK264">
        <v>0.39</v>
      </c>
      <c r="BL264">
        <v>0</v>
      </c>
      <c r="BM264">
        <v>0</v>
      </c>
      <c r="BN264">
        <v>0.02</v>
      </c>
      <c r="BO264">
        <v>0.01</v>
      </c>
      <c r="BP264">
        <v>0</v>
      </c>
      <c r="BQ264">
        <v>0.03</v>
      </c>
      <c r="BR264">
        <v>0.47</v>
      </c>
      <c r="BS264">
        <v>0.54</v>
      </c>
      <c r="BT264">
        <v>0.64</v>
      </c>
      <c r="BU264">
        <v>0.76</v>
      </c>
      <c r="BV264">
        <v>0.49</v>
      </c>
      <c r="BW264">
        <v>0.42</v>
      </c>
      <c r="BX264">
        <v>3.29</v>
      </c>
      <c r="BY264">
        <v>3.44</v>
      </c>
      <c r="BZ264">
        <v>3.61</v>
      </c>
      <c r="CA264">
        <v>3.74</v>
      </c>
      <c r="CB264">
        <v>3.38</v>
      </c>
      <c r="CC264">
        <v>3.23</v>
      </c>
      <c r="CD264">
        <v>0</v>
      </c>
      <c r="CE264">
        <v>8.0000000000000002E-3</v>
      </c>
      <c r="CF264">
        <v>0</v>
      </c>
      <c r="CG264">
        <v>0</v>
      </c>
      <c r="CH264">
        <v>4.0000000000000001E-3</v>
      </c>
      <c r="CI264">
        <v>0.01</v>
      </c>
      <c r="CJ264">
        <v>0.01</v>
      </c>
      <c r="CK264">
        <v>0.05</v>
      </c>
      <c r="CL264">
        <v>0.05</v>
      </c>
      <c r="CM264">
        <v>0.01</v>
      </c>
      <c r="CN264">
        <v>0.01</v>
      </c>
      <c r="CO264">
        <v>0.02</v>
      </c>
      <c r="CP264">
        <v>0.02</v>
      </c>
      <c r="CQ264">
        <v>0.02</v>
      </c>
      <c r="CR264">
        <v>0.04</v>
      </c>
      <c r="CS264">
        <v>0.05</v>
      </c>
      <c r="CT264">
        <v>0.1</v>
      </c>
      <c r="CU264">
        <v>0.08</v>
      </c>
      <c r="CV264">
        <v>3.83</v>
      </c>
      <c r="CW264">
        <v>3.77</v>
      </c>
      <c r="CX264">
        <v>3.77</v>
      </c>
      <c r="CY264">
        <v>3.83</v>
      </c>
      <c r="CZ264">
        <v>3.78</v>
      </c>
      <c r="DA264">
        <v>3.63</v>
      </c>
      <c r="DB264">
        <v>3.62</v>
      </c>
      <c r="DC264">
        <v>3.42</v>
      </c>
      <c r="DD264">
        <v>3.45</v>
      </c>
      <c r="DE264">
        <v>0.15</v>
      </c>
      <c r="DF264">
        <v>0.18</v>
      </c>
      <c r="DG264">
        <v>0.19</v>
      </c>
      <c r="DH264">
        <v>0.13</v>
      </c>
      <c r="DI264">
        <v>0.18</v>
      </c>
      <c r="DJ264">
        <v>0.24</v>
      </c>
      <c r="DK264">
        <v>0.24</v>
      </c>
      <c r="DL264">
        <v>0.22</v>
      </c>
      <c r="DM264">
        <v>0.24</v>
      </c>
      <c r="DN264">
        <v>0</v>
      </c>
      <c r="DO264">
        <v>0.01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0.01</v>
      </c>
      <c r="DV264">
        <v>0</v>
      </c>
      <c r="DW264">
        <v>0.84</v>
      </c>
      <c r="DX264">
        <v>0.79</v>
      </c>
      <c r="DY264">
        <v>0.78</v>
      </c>
      <c r="DZ264">
        <v>0.85</v>
      </c>
      <c r="EA264">
        <v>0.8</v>
      </c>
      <c r="EB264">
        <v>0.69</v>
      </c>
      <c r="EC264">
        <v>0.69</v>
      </c>
      <c r="ED264">
        <v>0.62</v>
      </c>
      <c r="EE264">
        <v>0.63</v>
      </c>
      <c r="EF264">
        <v>0.54</v>
      </c>
      <c r="EG264">
        <v>0</v>
      </c>
      <c r="EH264">
        <v>0</v>
      </c>
      <c r="EI264">
        <v>0</v>
      </c>
      <c r="EJ264">
        <v>0</v>
      </c>
      <c r="EK264">
        <v>0.01</v>
      </c>
      <c r="EL264">
        <v>0.16</v>
      </c>
      <c r="EM264">
        <v>0.02</v>
      </c>
      <c r="EN264">
        <v>0.01</v>
      </c>
      <c r="EO264">
        <v>0.39</v>
      </c>
      <c r="EP264">
        <v>0.02</v>
      </c>
      <c r="EQ264">
        <v>4.0000000000000001E-3</v>
      </c>
      <c r="ER264">
        <v>0.05</v>
      </c>
      <c r="ES264">
        <v>3.6999999999999998E-2</v>
      </c>
      <c r="ET264">
        <v>0.05</v>
      </c>
      <c r="EU264">
        <v>0.15</v>
      </c>
      <c r="EV264">
        <v>0.05</v>
      </c>
      <c r="EW264">
        <v>0.04</v>
      </c>
      <c r="EX264">
        <v>2.9000000000000001E-2</v>
      </c>
      <c r="EY264">
        <v>0.28000000000000003</v>
      </c>
      <c r="EZ264">
        <v>0.27</v>
      </c>
      <c r="FA264">
        <v>0.28999999999999998</v>
      </c>
      <c r="FB264">
        <v>0.27</v>
      </c>
      <c r="FC264">
        <v>0.34</v>
      </c>
      <c r="FD264">
        <v>0.3</v>
      </c>
      <c r="FE264">
        <v>0.38</v>
      </c>
      <c r="FF264">
        <v>0.42</v>
      </c>
      <c r="FG264">
        <v>0.02</v>
      </c>
      <c r="FH264">
        <v>0.69</v>
      </c>
      <c r="FI264">
        <v>0.7</v>
      </c>
      <c r="FJ264">
        <v>0.63</v>
      </c>
      <c r="FK264">
        <v>0.67</v>
      </c>
      <c r="FL264">
        <v>0.57999999999999996</v>
      </c>
      <c r="FM264">
        <v>0.26</v>
      </c>
      <c r="FN264">
        <v>0.54</v>
      </c>
      <c r="FO264">
        <v>0.49</v>
      </c>
      <c r="FP264">
        <v>0.02</v>
      </c>
      <c r="FQ264">
        <v>0.02</v>
      </c>
      <c r="FR264">
        <v>0.02</v>
      </c>
      <c r="FS264">
        <v>0.02</v>
      </c>
      <c r="FT264">
        <v>0.02</v>
      </c>
      <c r="FU264">
        <v>0.02</v>
      </c>
      <c r="FV264">
        <v>0.14000000000000001</v>
      </c>
      <c r="FW264">
        <v>0.02</v>
      </c>
      <c r="FX264">
        <v>0.04</v>
      </c>
      <c r="FY264">
        <v>1.53</v>
      </c>
      <c r="FZ264">
        <v>3.68</v>
      </c>
      <c r="GA264">
        <v>3.71</v>
      </c>
      <c r="GB264">
        <v>3.58</v>
      </c>
      <c r="GC264">
        <v>3.65</v>
      </c>
      <c r="GD264">
        <v>3.51</v>
      </c>
      <c r="GE264">
        <v>2.77</v>
      </c>
      <c r="GF264">
        <v>3.47</v>
      </c>
      <c r="GG264">
        <v>3.44</v>
      </c>
      <c r="GH264">
        <v>8.92</v>
      </c>
      <c r="GI264">
        <v>0</v>
      </c>
      <c r="GJ264">
        <v>0</v>
      </c>
      <c r="GK264">
        <v>8.0000000000000002E-3</v>
      </c>
      <c r="GL264">
        <v>0.01</v>
      </c>
      <c r="GM264">
        <v>0.04</v>
      </c>
      <c r="GN264">
        <v>0.02</v>
      </c>
      <c r="GO264">
        <v>0.05</v>
      </c>
      <c r="GP264">
        <v>0.13</v>
      </c>
      <c r="GQ264">
        <v>0.25</v>
      </c>
      <c r="GR264">
        <v>0.46</v>
      </c>
      <c r="GS264">
        <v>0.03</v>
      </c>
      <c r="GT264">
        <v>0.51</v>
      </c>
      <c r="GU264">
        <v>0.7</v>
      </c>
      <c r="GV264">
        <v>0.16</v>
      </c>
      <c r="GW264">
        <v>0.2</v>
      </c>
      <c r="GX264">
        <v>0.10199999999999999</v>
      </c>
      <c r="GY264">
        <v>0.26</v>
      </c>
      <c r="GZ264">
        <v>0.10199999999999999</v>
      </c>
      <c r="HA264">
        <v>3.3000000000000002E-2</v>
      </c>
      <c r="HB264">
        <v>0.33</v>
      </c>
      <c r="HC264">
        <v>7.0000000000000007E-2</v>
      </c>
      <c r="HD264">
        <v>0.05</v>
      </c>
      <c r="HE264">
        <v>0.2</v>
      </c>
      <c r="HF264">
        <v>0.12</v>
      </c>
      <c r="HG264">
        <v>0.11</v>
      </c>
      <c r="HH264">
        <v>0.05</v>
      </c>
      <c r="HI264">
        <v>0.01</v>
      </c>
      <c r="HJ264">
        <v>0.04</v>
      </c>
      <c r="HK264">
        <v>0.02</v>
      </c>
      <c r="HL264">
        <v>0.09</v>
      </c>
      <c r="HM264">
        <v>0.13</v>
      </c>
      <c r="HN264">
        <v>0</v>
      </c>
      <c r="HO264">
        <v>0.35</v>
      </c>
      <c r="HP264">
        <v>0.38</v>
      </c>
      <c r="HQ264">
        <v>0.37</v>
      </c>
      <c r="HR264">
        <v>0.39</v>
      </c>
      <c r="HS264">
        <v>0.33</v>
      </c>
      <c r="HT264">
        <v>0.31</v>
      </c>
      <c r="HU264">
        <v>0.56000000000000005</v>
      </c>
      <c r="HV264">
        <v>0.28999999999999998</v>
      </c>
      <c r="HW264">
        <v>0.37</v>
      </c>
      <c r="HX264">
        <v>0.37</v>
      </c>
      <c r="HY264">
        <v>0.2</v>
      </c>
      <c r="HZ264">
        <v>0.63</v>
      </c>
      <c r="IA264">
        <v>0.04</v>
      </c>
      <c r="IB264">
        <v>0.23</v>
      </c>
      <c r="IC264">
        <v>0.18</v>
      </c>
      <c r="ID264">
        <v>0.08</v>
      </c>
      <c r="IE264">
        <v>0.15</v>
      </c>
      <c r="IF264">
        <v>1.2E-2</v>
      </c>
      <c r="IG264">
        <v>8.0000000000000002E-3</v>
      </c>
      <c r="IH264">
        <v>0</v>
      </c>
      <c r="II264">
        <v>0</v>
      </c>
      <c r="IJ264">
        <v>0</v>
      </c>
      <c r="IK264">
        <v>0.11799999999999999</v>
      </c>
      <c r="IL264">
        <v>4.0000000000000001E-3</v>
      </c>
      <c r="IM264">
        <v>0.04</v>
      </c>
      <c r="IN264">
        <v>0.05</v>
      </c>
      <c r="IO264">
        <v>0.05</v>
      </c>
      <c r="IP264">
        <v>0.06</v>
      </c>
      <c r="IQ264">
        <v>7.0000000000000007E-2</v>
      </c>
      <c r="IR264">
        <v>0.04</v>
      </c>
      <c r="IS264">
        <v>0.01</v>
      </c>
      <c r="IT264">
        <v>0.31</v>
      </c>
      <c r="IU264">
        <v>0.14000000000000001</v>
      </c>
      <c r="IV264">
        <v>0.01</v>
      </c>
      <c r="IW264">
        <v>0.21</v>
      </c>
      <c r="IX264">
        <v>0.18</v>
      </c>
      <c r="IY264">
        <v>0.34</v>
      </c>
      <c r="IZ264">
        <v>0.41</v>
      </c>
      <c r="JA264">
        <v>0.17</v>
      </c>
      <c r="JB264">
        <v>0.43</v>
      </c>
      <c r="JC264">
        <v>0.4</v>
      </c>
      <c r="JD264">
        <v>0.17</v>
      </c>
      <c r="JE264">
        <v>0.24</v>
      </c>
      <c r="JF264">
        <v>0.28999999999999998</v>
      </c>
      <c r="JG264">
        <v>0.21</v>
      </c>
      <c r="JH264">
        <v>0.37</v>
      </c>
      <c r="JI264">
        <v>0.15</v>
      </c>
      <c r="JJ264">
        <v>0.17</v>
      </c>
      <c r="JK264">
        <v>0.5</v>
      </c>
      <c r="JL264">
        <v>0.12</v>
      </c>
      <c r="JM264">
        <v>0.04</v>
      </c>
      <c r="JN264">
        <v>0.03</v>
      </c>
      <c r="JO264">
        <v>0.03</v>
      </c>
      <c r="JP264">
        <v>0.03</v>
      </c>
      <c r="JQ264">
        <v>0.03</v>
      </c>
      <c r="JR264">
        <v>3.17</v>
      </c>
      <c r="JS264">
        <v>2.16</v>
      </c>
      <c r="JT264">
        <v>2.46</v>
      </c>
      <c r="JU264">
        <v>3.31</v>
      </c>
      <c r="JV264">
        <v>2.25</v>
      </c>
    </row>
    <row r="265" spans="1:282" x14ac:dyDescent="0.25">
      <c r="A265">
        <v>609862</v>
      </c>
      <c r="B265" t="s">
        <v>73</v>
      </c>
      <c r="C265" t="s">
        <v>871</v>
      </c>
      <c r="D265" t="s">
        <v>4575</v>
      </c>
      <c r="E265" t="s">
        <v>4576</v>
      </c>
      <c r="F265" t="s">
        <v>872</v>
      </c>
      <c r="G265" t="s">
        <v>873</v>
      </c>
      <c r="H265" t="s">
        <v>874</v>
      </c>
      <c r="I265" t="s">
        <v>4577</v>
      </c>
      <c r="J265" t="s">
        <v>4578</v>
      </c>
      <c r="K265" t="s">
        <v>4579</v>
      </c>
      <c r="L265" t="s">
        <v>546</v>
      </c>
      <c r="M265" t="s">
        <v>3399</v>
      </c>
      <c r="N265" t="s">
        <v>3908</v>
      </c>
      <c r="O265" t="s">
        <v>524</v>
      </c>
      <c r="P265">
        <v>553</v>
      </c>
      <c r="Q265" t="s">
        <v>537</v>
      </c>
      <c r="R265" t="s">
        <v>557</v>
      </c>
      <c r="S265" t="s">
        <v>557</v>
      </c>
      <c r="T265">
        <v>47</v>
      </c>
      <c r="U265">
        <v>2830</v>
      </c>
      <c r="V265" t="s">
        <v>651</v>
      </c>
      <c r="W265">
        <v>482</v>
      </c>
      <c r="X265">
        <v>552</v>
      </c>
      <c r="Y265">
        <v>87</v>
      </c>
      <c r="Z265" s="5" t="s">
        <v>575</v>
      </c>
      <c r="AA265" t="s">
        <v>524</v>
      </c>
      <c r="AB265" t="s">
        <v>555</v>
      </c>
      <c r="AC265" t="s">
        <v>576</v>
      </c>
      <c r="AD265" t="s">
        <v>555</v>
      </c>
      <c r="AE265">
        <v>21.9</v>
      </c>
      <c r="AF265">
        <v>18.100000000000001</v>
      </c>
      <c r="AG265">
        <v>28.6</v>
      </c>
      <c r="AH265">
        <v>99</v>
      </c>
      <c r="AI265" t="s">
        <v>3400</v>
      </c>
      <c r="AJ265">
        <v>203</v>
      </c>
      <c r="AK265">
        <v>1</v>
      </c>
      <c r="AL265">
        <v>191</v>
      </c>
      <c r="AM265">
        <v>1</v>
      </c>
      <c r="AN265">
        <v>2</v>
      </c>
      <c r="AO265">
        <v>1</v>
      </c>
      <c r="AP265">
        <v>1</v>
      </c>
      <c r="AQ265">
        <v>10</v>
      </c>
      <c r="AR265">
        <v>6</v>
      </c>
      <c r="AS265">
        <v>203</v>
      </c>
      <c r="AT265">
        <v>0.03</v>
      </c>
      <c r="AU265">
        <v>0.03</v>
      </c>
      <c r="AV265">
        <v>0.02</v>
      </c>
      <c r="AW265">
        <v>0.03</v>
      </c>
      <c r="AX265">
        <v>0.06</v>
      </c>
      <c r="AY265">
        <v>0.17</v>
      </c>
      <c r="AZ265">
        <v>0.14000000000000001</v>
      </c>
      <c r="BA265">
        <v>0.14299999999999999</v>
      </c>
      <c r="BB265">
        <v>0.09</v>
      </c>
      <c r="BC265">
        <v>0.1</v>
      </c>
      <c r="BD265">
        <v>0.18</v>
      </c>
      <c r="BE265">
        <v>0.16</v>
      </c>
      <c r="BF265">
        <v>0.31</v>
      </c>
      <c r="BG265">
        <v>0.28999999999999998</v>
      </c>
      <c r="BH265">
        <v>0.39</v>
      </c>
      <c r="BI265">
        <v>0.27</v>
      </c>
      <c r="BJ265">
        <v>0.34</v>
      </c>
      <c r="BK265">
        <v>0.27</v>
      </c>
      <c r="BL265">
        <v>0.03</v>
      </c>
      <c r="BM265">
        <v>0.02</v>
      </c>
      <c r="BN265">
        <v>0.01</v>
      </c>
      <c r="BO265">
        <v>0.02</v>
      </c>
      <c r="BP265">
        <v>0.02</v>
      </c>
      <c r="BQ265">
        <v>0.01</v>
      </c>
      <c r="BR265">
        <v>0.49</v>
      </c>
      <c r="BS265">
        <v>0.52</v>
      </c>
      <c r="BT265">
        <v>0.48</v>
      </c>
      <c r="BU265">
        <v>0.57999999999999996</v>
      </c>
      <c r="BV265">
        <v>0.39</v>
      </c>
      <c r="BW265">
        <v>0.38</v>
      </c>
      <c r="BX265">
        <v>3.29</v>
      </c>
      <c r="BY265">
        <v>3.32</v>
      </c>
      <c r="BZ265">
        <v>3.36</v>
      </c>
      <c r="CA265">
        <v>3.43</v>
      </c>
      <c r="CB265">
        <v>3.09</v>
      </c>
      <c r="CC265">
        <v>2.88</v>
      </c>
      <c r="CD265">
        <v>1.4999999999999999E-2</v>
      </c>
      <c r="CE265">
        <v>0.01</v>
      </c>
      <c r="CF265">
        <v>5.0000000000000001E-3</v>
      </c>
      <c r="CG265">
        <v>3.9E-2</v>
      </c>
      <c r="CH265">
        <v>5.0000000000000001E-3</v>
      </c>
      <c r="CI265">
        <v>0.04</v>
      </c>
      <c r="CJ265">
        <v>0.06</v>
      </c>
      <c r="CK265">
        <v>0.11</v>
      </c>
      <c r="CL265">
        <v>0.09</v>
      </c>
      <c r="CM265">
        <v>0.05</v>
      </c>
      <c r="CN265">
        <v>0.03</v>
      </c>
      <c r="CO265">
        <v>7.0000000000000007E-2</v>
      </c>
      <c r="CP265">
        <v>0.09</v>
      </c>
      <c r="CQ265">
        <v>0.1</v>
      </c>
      <c r="CR265">
        <v>0.13</v>
      </c>
      <c r="CS265">
        <v>0.13</v>
      </c>
      <c r="CT265">
        <v>0.17</v>
      </c>
      <c r="CU265">
        <v>0.13</v>
      </c>
      <c r="CV265">
        <v>3.62</v>
      </c>
      <c r="CW265">
        <v>3.62</v>
      </c>
      <c r="CX265">
        <v>3.55</v>
      </c>
      <c r="CY265">
        <v>3.45</v>
      </c>
      <c r="CZ265">
        <v>3.56</v>
      </c>
      <c r="DA265">
        <v>3.27</v>
      </c>
      <c r="DB265">
        <v>3.23</v>
      </c>
      <c r="DC265">
        <v>3.12</v>
      </c>
      <c r="DD265">
        <v>3.16</v>
      </c>
      <c r="DE265">
        <v>0.22</v>
      </c>
      <c r="DF265">
        <v>0.28000000000000003</v>
      </c>
      <c r="DG265">
        <v>0.28999999999999998</v>
      </c>
      <c r="DH265">
        <v>0.24</v>
      </c>
      <c r="DI265">
        <v>0.22</v>
      </c>
      <c r="DJ265">
        <v>0.33</v>
      </c>
      <c r="DK265">
        <v>0.3</v>
      </c>
      <c r="DL265">
        <v>0.19</v>
      </c>
      <c r="DM265">
        <v>0.31</v>
      </c>
      <c r="DN265">
        <v>0.01</v>
      </c>
      <c r="DO265">
        <v>0.01</v>
      </c>
      <c r="DP265">
        <v>0.01</v>
      </c>
      <c r="DQ265">
        <v>0.02</v>
      </c>
      <c r="DR265">
        <v>0.02</v>
      </c>
      <c r="DS265">
        <v>0.03</v>
      </c>
      <c r="DT265">
        <v>0.02</v>
      </c>
      <c r="DU265">
        <v>0.02</v>
      </c>
      <c r="DV265">
        <v>0.01</v>
      </c>
      <c r="DW265">
        <v>0.69</v>
      </c>
      <c r="DX265">
        <v>0.67</v>
      </c>
      <c r="DY265">
        <v>0.63</v>
      </c>
      <c r="DZ265">
        <v>0.61</v>
      </c>
      <c r="EA265">
        <v>0.65</v>
      </c>
      <c r="EB265">
        <v>0.47</v>
      </c>
      <c r="EC265">
        <v>0.48</v>
      </c>
      <c r="ED265">
        <v>0.51</v>
      </c>
      <c r="EE265">
        <v>0.46</v>
      </c>
      <c r="EF265">
        <v>0.3</v>
      </c>
      <c r="EG265">
        <v>0.04</v>
      </c>
      <c r="EH265">
        <v>0.01</v>
      </c>
      <c r="EI265">
        <v>7.0000000000000007E-2</v>
      </c>
      <c r="EJ265">
        <v>0.02</v>
      </c>
      <c r="EK265">
        <v>0.04</v>
      </c>
      <c r="EL265">
        <v>0.12</v>
      </c>
      <c r="EM265">
        <v>0.04</v>
      </c>
      <c r="EN265">
        <v>7.0000000000000007E-2</v>
      </c>
      <c r="EO265">
        <v>0.38</v>
      </c>
      <c r="EP265">
        <v>0.13</v>
      </c>
      <c r="EQ265">
        <v>0.11799999999999999</v>
      </c>
      <c r="ER265">
        <v>0.09</v>
      </c>
      <c r="ES265">
        <v>0.113</v>
      </c>
      <c r="ET265">
        <v>0.22</v>
      </c>
      <c r="EU265">
        <v>0.16</v>
      </c>
      <c r="EV265">
        <v>0.15</v>
      </c>
      <c r="EW265">
        <v>0.21</v>
      </c>
      <c r="EX265">
        <v>0.128</v>
      </c>
      <c r="EY265">
        <v>0.28000000000000003</v>
      </c>
      <c r="EZ265">
        <v>0.37</v>
      </c>
      <c r="FA265">
        <v>0.38</v>
      </c>
      <c r="FB265">
        <v>0.33</v>
      </c>
      <c r="FC265">
        <v>0.3</v>
      </c>
      <c r="FD265">
        <v>0.34</v>
      </c>
      <c r="FE265">
        <v>0.39</v>
      </c>
      <c r="FF265">
        <v>0.41</v>
      </c>
      <c r="FG265">
        <v>0.18</v>
      </c>
      <c r="FH265">
        <v>0.54</v>
      </c>
      <c r="FI265">
        <v>0.45</v>
      </c>
      <c r="FJ265">
        <v>0.41</v>
      </c>
      <c r="FK265">
        <v>0.51</v>
      </c>
      <c r="FL265">
        <v>0.41</v>
      </c>
      <c r="FM265">
        <v>0.31</v>
      </c>
      <c r="FN265">
        <v>0.38</v>
      </c>
      <c r="FO265">
        <v>0.28999999999999998</v>
      </c>
      <c r="FP265">
        <v>0.01</v>
      </c>
      <c r="FQ265">
        <v>0.01</v>
      </c>
      <c r="FR265">
        <v>0.04</v>
      </c>
      <c r="FS265">
        <v>0.04</v>
      </c>
      <c r="FT265">
        <v>0.02</v>
      </c>
      <c r="FU265">
        <v>0.02</v>
      </c>
      <c r="FV265">
        <v>7.0000000000000007E-2</v>
      </c>
      <c r="FW265">
        <v>0.04</v>
      </c>
      <c r="FX265">
        <v>0.02</v>
      </c>
      <c r="FY265">
        <v>2.2000000000000002</v>
      </c>
      <c r="FZ265">
        <v>3.34</v>
      </c>
      <c r="GA265">
        <v>3.33</v>
      </c>
      <c r="GB265">
        <v>3.17</v>
      </c>
      <c r="GC265">
        <v>3.37</v>
      </c>
      <c r="GD265">
        <v>3.11</v>
      </c>
      <c r="GE265">
        <v>2.89</v>
      </c>
      <c r="GF265">
        <v>3.16</v>
      </c>
      <c r="GG265">
        <v>2.93</v>
      </c>
      <c r="GH265">
        <v>7.24</v>
      </c>
      <c r="GI265">
        <v>0.03</v>
      </c>
      <c r="GJ265">
        <v>4.3999999999999997E-2</v>
      </c>
      <c r="GK265">
        <v>0.01</v>
      </c>
      <c r="GL265">
        <v>0.03</v>
      </c>
      <c r="GM265">
        <v>0.16</v>
      </c>
      <c r="GN265">
        <v>0.04</v>
      </c>
      <c r="GO265">
        <v>0.11</v>
      </c>
      <c r="GP265">
        <v>0.14000000000000001</v>
      </c>
      <c r="GQ265">
        <v>0.15</v>
      </c>
      <c r="GR265">
        <v>0.24</v>
      </c>
      <c r="GS265">
        <v>0.02</v>
      </c>
      <c r="GT265">
        <v>0.51</v>
      </c>
      <c r="GU265">
        <v>0.61</v>
      </c>
      <c r="GV265">
        <v>0.2</v>
      </c>
      <c r="GW265">
        <v>0.16</v>
      </c>
      <c r="GX265">
        <v>0.13800000000000001</v>
      </c>
      <c r="GY265">
        <v>0.23</v>
      </c>
      <c r="GZ265">
        <v>0.108</v>
      </c>
      <c r="HA265">
        <v>8.4000000000000005E-2</v>
      </c>
      <c r="HB265">
        <v>0.19</v>
      </c>
      <c r="HC265">
        <v>0.11</v>
      </c>
      <c r="HD265">
        <v>0.06</v>
      </c>
      <c r="HE265">
        <v>0.32</v>
      </c>
      <c r="HF265">
        <v>0.11</v>
      </c>
      <c r="HG265">
        <v>0.11</v>
      </c>
      <c r="HH265">
        <v>0.06</v>
      </c>
      <c r="HI265">
        <v>0.04</v>
      </c>
      <c r="HJ265">
        <v>0.06</v>
      </c>
      <c r="HK265">
        <v>0.03</v>
      </c>
      <c r="HL265">
        <v>0.06</v>
      </c>
      <c r="HM265">
        <v>0.2</v>
      </c>
      <c r="HN265">
        <v>7.0000000000000007E-2</v>
      </c>
      <c r="HO265">
        <v>0.44</v>
      </c>
      <c r="HP265">
        <v>0.33</v>
      </c>
      <c r="HQ265">
        <v>0.38</v>
      </c>
      <c r="HR265">
        <v>0.37</v>
      </c>
      <c r="HS265">
        <v>0.4</v>
      </c>
      <c r="HT265">
        <v>0.44</v>
      </c>
      <c r="HU265">
        <v>0.4</v>
      </c>
      <c r="HV265">
        <v>0.38</v>
      </c>
      <c r="HW265">
        <v>0.41</v>
      </c>
      <c r="HX265">
        <v>0.39</v>
      </c>
      <c r="HY265">
        <v>0.3</v>
      </c>
      <c r="HZ265">
        <v>0.39</v>
      </c>
      <c r="IA265">
        <v>0.08</v>
      </c>
      <c r="IB265">
        <v>0.16</v>
      </c>
      <c r="IC265">
        <v>0.13</v>
      </c>
      <c r="ID265">
        <v>0.12</v>
      </c>
      <c r="IE265">
        <v>0.06</v>
      </c>
      <c r="IF265">
        <v>3.9E-2</v>
      </c>
      <c r="IG265">
        <v>1.4999999999999999E-2</v>
      </c>
      <c r="IH265">
        <v>0.03</v>
      </c>
      <c r="II265">
        <v>0.01</v>
      </c>
      <c r="IJ265">
        <v>0.02</v>
      </c>
      <c r="IK265">
        <v>0.01</v>
      </c>
      <c r="IL265">
        <v>1.4999999999999999E-2</v>
      </c>
      <c r="IM265">
        <v>0.02</v>
      </c>
      <c r="IN265">
        <v>0.03</v>
      </c>
      <c r="IO265">
        <v>0.03</v>
      </c>
      <c r="IP265">
        <v>0.03</v>
      </c>
      <c r="IQ265">
        <v>0.03</v>
      </c>
      <c r="IR265">
        <v>0.04</v>
      </c>
      <c r="IS265">
        <v>0.03</v>
      </c>
      <c r="IT265">
        <v>0.57999999999999996</v>
      </c>
      <c r="IU265">
        <v>0.42</v>
      </c>
      <c r="IV265">
        <v>0.01</v>
      </c>
      <c r="IW265">
        <v>0.28999999999999998</v>
      </c>
      <c r="IX265">
        <v>0.3</v>
      </c>
      <c r="IY265">
        <v>0.2</v>
      </c>
      <c r="IZ265">
        <v>0.34</v>
      </c>
      <c r="JA265">
        <v>0.22</v>
      </c>
      <c r="JB265">
        <v>0.4</v>
      </c>
      <c r="JC265">
        <v>0.23</v>
      </c>
      <c r="JD265">
        <v>0.08</v>
      </c>
      <c r="JE265">
        <v>0.11</v>
      </c>
      <c r="JF265">
        <v>0.22</v>
      </c>
      <c r="JG265">
        <v>0.19</v>
      </c>
      <c r="JH265">
        <v>0.43</v>
      </c>
      <c r="JI265">
        <v>0.12</v>
      </c>
      <c r="JJ265">
        <v>0.1</v>
      </c>
      <c r="JK265">
        <v>0.52</v>
      </c>
      <c r="JL265">
        <v>0.1</v>
      </c>
      <c r="JM265">
        <v>0.01</v>
      </c>
      <c r="JN265">
        <v>0.01</v>
      </c>
      <c r="JO265">
        <v>0.02</v>
      </c>
      <c r="JP265">
        <v>0.02</v>
      </c>
      <c r="JQ265">
        <v>0.02</v>
      </c>
      <c r="JR265">
        <v>3.08</v>
      </c>
      <c r="JS265">
        <v>1.75</v>
      </c>
      <c r="JT265">
        <v>1.89</v>
      </c>
      <c r="JU265">
        <v>3.29</v>
      </c>
      <c r="JV265">
        <v>2.11</v>
      </c>
    </row>
    <row r="266" spans="1:282" x14ac:dyDescent="0.25">
      <c r="A266">
        <v>609863</v>
      </c>
      <c r="B266" t="s">
        <v>75</v>
      </c>
      <c r="C266" t="s">
        <v>2499</v>
      </c>
      <c r="D266" t="s">
        <v>4580</v>
      </c>
      <c r="E266" t="s">
        <v>4581</v>
      </c>
      <c r="F266" t="s">
        <v>875</v>
      </c>
      <c r="G266" t="s">
        <v>876</v>
      </c>
      <c r="H266" t="s">
        <v>2759</v>
      </c>
      <c r="I266" t="s">
        <v>4582</v>
      </c>
      <c r="J266" t="s">
        <v>4583</v>
      </c>
      <c r="K266" t="s">
        <v>4584</v>
      </c>
      <c r="L266" t="s">
        <v>546</v>
      </c>
      <c r="M266" t="s">
        <v>3399</v>
      </c>
      <c r="N266" t="s">
        <v>3908</v>
      </c>
      <c r="O266" t="s">
        <v>524</v>
      </c>
      <c r="P266">
        <v>293</v>
      </c>
      <c r="Q266" t="s">
        <v>539</v>
      </c>
      <c r="R266" t="s">
        <v>591</v>
      </c>
      <c r="S266" t="s">
        <v>591</v>
      </c>
      <c r="T266">
        <v>35</v>
      </c>
      <c r="U266">
        <v>2850</v>
      </c>
      <c r="V266" t="s">
        <v>651</v>
      </c>
      <c r="W266">
        <v>144</v>
      </c>
      <c r="X266">
        <v>298</v>
      </c>
      <c r="Y266">
        <v>48</v>
      </c>
      <c r="Z266" s="5" t="s">
        <v>812</v>
      </c>
      <c r="AA266" t="s">
        <v>524</v>
      </c>
      <c r="AB266" t="s">
        <v>533</v>
      </c>
      <c r="AC266" t="s">
        <v>564</v>
      </c>
      <c r="AD266" t="s">
        <v>564</v>
      </c>
      <c r="AE266">
        <v>70.5</v>
      </c>
      <c r="AF266">
        <v>43.3</v>
      </c>
      <c r="AG266">
        <v>54.3</v>
      </c>
      <c r="AH266">
        <v>4.8</v>
      </c>
      <c r="AI266" t="s">
        <v>3410</v>
      </c>
      <c r="AJ266">
        <v>100</v>
      </c>
      <c r="AK266">
        <v>60</v>
      </c>
      <c r="AL266">
        <v>9</v>
      </c>
      <c r="AM266">
        <v>1</v>
      </c>
      <c r="AN266">
        <v>19</v>
      </c>
      <c r="AO266">
        <v>1</v>
      </c>
      <c r="AQ266">
        <v>2</v>
      </c>
      <c r="AR266">
        <v>8</v>
      </c>
      <c r="AS266">
        <v>100</v>
      </c>
      <c r="AT266">
        <v>0.01</v>
      </c>
      <c r="AU266">
        <v>0.02</v>
      </c>
      <c r="AV266">
        <v>0.01</v>
      </c>
      <c r="AW266">
        <v>0.03</v>
      </c>
      <c r="AX266">
        <v>0.05</v>
      </c>
      <c r="AY266">
        <v>0.06</v>
      </c>
      <c r="AZ266">
        <v>0.03</v>
      </c>
      <c r="BA266">
        <v>0.04</v>
      </c>
      <c r="BB266">
        <v>0.04</v>
      </c>
      <c r="BC266">
        <v>0.01</v>
      </c>
      <c r="BD266">
        <v>7.0000000000000007E-2</v>
      </c>
      <c r="BE266">
        <v>0.12</v>
      </c>
      <c r="BF266">
        <v>0.25</v>
      </c>
      <c r="BG266">
        <v>0.16</v>
      </c>
      <c r="BH266">
        <v>0.2</v>
      </c>
      <c r="BI266">
        <v>0.09</v>
      </c>
      <c r="BJ266">
        <v>0.21</v>
      </c>
      <c r="BK266">
        <v>0.16</v>
      </c>
      <c r="BL266">
        <v>0.11</v>
      </c>
      <c r="BM266">
        <v>0.12</v>
      </c>
      <c r="BN266">
        <v>0.11</v>
      </c>
      <c r="BO266">
        <v>0.06</v>
      </c>
      <c r="BP266">
        <v>7.0000000000000007E-2</v>
      </c>
      <c r="BQ266">
        <v>7.0000000000000007E-2</v>
      </c>
      <c r="BR266">
        <v>0.6</v>
      </c>
      <c r="BS266">
        <v>0.66</v>
      </c>
      <c r="BT266">
        <v>0.64</v>
      </c>
      <c r="BU266">
        <v>0.81</v>
      </c>
      <c r="BV266">
        <v>0.6</v>
      </c>
      <c r="BW266">
        <v>0.59</v>
      </c>
      <c r="BX266">
        <v>3.62</v>
      </c>
      <c r="BY266">
        <v>3.66</v>
      </c>
      <c r="BZ266">
        <v>3.65</v>
      </c>
      <c r="CA266">
        <v>3.79</v>
      </c>
      <c r="CB266">
        <v>3.46</v>
      </c>
      <c r="CC266">
        <v>3.38</v>
      </c>
      <c r="CD266">
        <v>0.01</v>
      </c>
      <c r="CE266">
        <v>0.01</v>
      </c>
      <c r="CF266">
        <v>0.03</v>
      </c>
      <c r="CG266">
        <v>0.02</v>
      </c>
      <c r="CH266">
        <v>0.03</v>
      </c>
      <c r="CI266">
        <v>0.02</v>
      </c>
      <c r="CJ266">
        <v>0.02</v>
      </c>
      <c r="CK266">
        <v>0.04</v>
      </c>
      <c r="CL266">
        <v>0.04</v>
      </c>
      <c r="CM266">
        <v>0.01</v>
      </c>
      <c r="CN266">
        <v>0.03</v>
      </c>
      <c r="CO266">
        <v>0.03</v>
      </c>
      <c r="CP266">
        <v>0.03</v>
      </c>
      <c r="CQ266">
        <v>0.01</v>
      </c>
      <c r="CR266">
        <v>0.05</v>
      </c>
      <c r="CS266">
        <v>0.06</v>
      </c>
      <c r="CT266">
        <v>0.05</v>
      </c>
      <c r="CU266">
        <v>0.06</v>
      </c>
      <c r="CV266">
        <v>3.79</v>
      </c>
      <c r="CW266">
        <v>3.66</v>
      </c>
      <c r="CX266">
        <v>3.62</v>
      </c>
      <c r="CY266">
        <v>3.62</v>
      </c>
      <c r="CZ266">
        <v>3.58</v>
      </c>
      <c r="DA266">
        <v>3.49</v>
      </c>
      <c r="DB266">
        <v>3.54</v>
      </c>
      <c r="DC266">
        <v>3.46</v>
      </c>
      <c r="DD266">
        <v>3.51</v>
      </c>
      <c r="DE266">
        <v>0.14000000000000001</v>
      </c>
      <c r="DF266">
        <v>0.22</v>
      </c>
      <c r="DG266">
        <v>0.2</v>
      </c>
      <c r="DH266">
        <v>0.23</v>
      </c>
      <c r="DI266">
        <v>0.27</v>
      </c>
      <c r="DJ266">
        <v>0.3</v>
      </c>
      <c r="DK266">
        <v>0.24</v>
      </c>
      <c r="DL266">
        <v>0.28000000000000003</v>
      </c>
      <c r="DM266">
        <v>0.21</v>
      </c>
      <c r="DN266">
        <v>0.08</v>
      </c>
      <c r="DO266">
        <v>0.08</v>
      </c>
      <c r="DP266">
        <v>0.08</v>
      </c>
      <c r="DQ266">
        <v>0.08</v>
      </c>
      <c r="DR266">
        <v>0.09</v>
      </c>
      <c r="DS266">
        <v>0.09</v>
      </c>
      <c r="DT266">
        <v>0.09</v>
      </c>
      <c r="DU266">
        <v>0.08</v>
      </c>
      <c r="DV266">
        <v>0.08</v>
      </c>
      <c r="DW266">
        <v>0.76</v>
      </c>
      <c r="DX266">
        <v>0.66</v>
      </c>
      <c r="DY266">
        <v>0.66</v>
      </c>
      <c r="DZ266">
        <v>0.64</v>
      </c>
      <c r="EA266">
        <v>0.6</v>
      </c>
      <c r="EB266">
        <v>0.54</v>
      </c>
      <c r="EC266">
        <v>0.59</v>
      </c>
      <c r="ED266">
        <v>0.55000000000000004</v>
      </c>
      <c r="EE266">
        <v>0.61</v>
      </c>
      <c r="EF266">
        <v>0.49</v>
      </c>
      <c r="EG266">
        <v>0</v>
      </c>
      <c r="EH266">
        <v>0</v>
      </c>
      <c r="EI266">
        <v>0.01</v>
      </c>
      <c r="EJ266">
        <v>0.01</v>
      </c>
      <c r="EK266">
        <v>0.02</v>
      </c>
      <c r="EL266">
        <v>0.09</v>
      </c>
      <c r="EM266">
        <v>0.02</v>
      </c>
      <c r="EN266">
        <v>0.01</v>
      </c>
      <c r="EO266">
        <v>0.26</v>
      </c>
      <c r="EP266">
        <v>0.03</v>
      </c>
      <c r="EQ266">
        <v>0.05</v>
      </c>
      <c r="ER266">
        <v>0.06</v>
      </c>
      <c r="ES266">
        <v>0.04</v>
      </c>
      <c r="ET266">
        <v>0.01</v>
      </c>
      <c r="EU266">
        <v>0.18</v>
      </c>
      <c r="EV266">
        <v>0.03</v>
      </c>
      <c r="EW266">
        <v>0.03</v>
      </c>
      <c r="EX266">
        <v>0.05</v>
      </c>
      <c r="EY266">
        <v>0.15</v>
      </c>
      <c r="EZ266">
        <v>0.16</v>
      </c>
      <c r="FA266">
        <v>0.16</v>
      </c>
      <c r="FB266">
        <v>0.15</v>
      </c>
      <c r="FC266">
        <v>0.25</v>
      </c>
      <c r="FD266">
        <v>0.31</v>
      </c>
      <c r="FE266">
        <v>0.27</v>
      </c>
      <c r="FF266">
        <v>0.26</v>
      </c>
      <c r="FG266">
        <v>0.11</v>
      </c>
      <c r="FH266">
        <v>0.74</v>
      </c>
      <c r="FI266">
        <v>0.71</v>
      </c>
      <c r="FJ266">
        <v>0.69</v>
      </c>
      <c r="FK266">
        <v>0.7</v>
      </c>
      <c r="FL266">
        <v>0.64</v>
      </c>
      <c r="FM266">
        <v>0.33</v>
      </c>
      <c r="FN266">
        <v>0.57999999999999996</v>
      </c>
      <c r="FO266">
        <v>0.62</v>
      </c>
      <c r="FP266">
        <v>0.09</v>
      </c>
      <c r="FQ266">
        <v>0.08</v>
      </c>
      <c r="FR266">
        <v>0.08</v>
      </c>
      <c r="FS266">
        <v>0.08</v>
      </c>
      <c r="FT266">
        <v>0.1</v>
      </c>
      <c r="FU266">
        <v>0.08</v>
      </c>
      <c r="FV266">
        <v>0.09</v>
      </c>
      <c r="FW266">
        <v>0.1</v>
      </c>
      <c r="FX266">
        <v>0.08</v>
      </c>
      <c r="FY266">
        <v>1.76</v>
      </c>
      <c r="FZ266">
        <v>3.77</v>
      </c>
      <c r="GA266">
        <v>3.72</v>
      </c>
      <c r="GB266">
        <v>3.66</v>
      </c>
      <c r="GC266">
        <v>3.71</v>
      </c>
      <c r="GD266">
        <v>3.64</v>
      </c>
      <c r="GE266">
        <v>2.97</v>
      </c>
      <c r="GF266">
        <v>3.57</v>
      </c>
      <c r="GG266">
        <v>3.62</v>
      </c>
      <c r="GH266">
        <v>9.08</v>
      </c>
      <c r="GI266">
        <v>0.02</v>
      </c>
      <c r="GJ266">
        <v>0</v>
      </c>
      <c r="GK266">
        <v>0</v>
      </c>
      <c r="GL266">
        <v>0.02</v>
      </c>
      <c r="GM266">
        <v>0.01</v>
      </c>
      <c r="GN266">
        <v>0</v>
      </c>
      <c r="GO266">
        <v>0.06</v>
      </c>
      <c r="GP266">
        <v>0.06</v>
      </c>
      <c r="GQ266">
        <v>0.2</v>
      </c>
      <c r="GR266">
        <v>0.55000000000000004</v>
      </c>
      <c r="GS266">
        <v>0.08</v>
      </c>
      <c r="GT266">
        <v>0.51</v>
      </c>
      <c r="GU266">
        <v>0.68</v>
      </c>
      <c r="GV266">
        <v>0.17</v>
      </c>
      <c r="GW266">
        <v>0.2</v>
      </c>
      <c r="GX266">
        <v>7.0000000000000007E-2</v>
      </c>
      <c r="GY266">
        <v>0.25</v>
      </c>
      <c r="GZ266">
        <v>0.04</v>
      </c>
      <c r="HA266">
        <v>0.02</v>
      </c>
      <c r="HB266">
        <v>0.25</v>
      </c>
      <c r="HC266">
        <v>0.14000000000000001</v>
      </c>
      <c r="HD266">
        <v>0.11</v>
      </c>
      <c r="HE266">
        <v>0.22</v>
      </c>
      <c r="HF266">
        <v>0.11</v>
      </c>
      <c r="HG266">
        <v>0.12</v>
      </c>
      <c r="HH266">
        <v>0.11</v>
      </c>
      <c r="HI266">
        <v>0.01</v>
      </c>
      <c r="HJ266">
        <v>0.11</v>
      </c>
      <c r="HK266">
        <v>0.03</v>
      </c>
      <c r="HL266">
        <v>0.05</v>
      </c>
      <c r="HM266">
        <v>0.15</v>
      </c>
      <c r="HN266">
        <v>0.02</v>
      </c>
      <c r="HO266">
        <v>0.32</v>
      </c>
      <c r="HP266">
        <v>0.25</v>
      </c>
      <c r="HQ266">
        <v>0.26</v>
      </c>
      <c r="HR266">
        <v>0.3</v>
      </c>
      <c r="HS266">
        <v>0.27</v>
      </c>
      <c r="HT266">
        <v>0.21</v>
      </c>
      <c r="HU266">
        <v>0.56000000000000005</v>
      </c>
      <c r="HV266">
        <v>0.28000000000000003</v>
      </c>
      <c r="HW266">
        <v>0.53</v>
      </c>
      <c r="HX266">
        <v>0.49</v>
      </c>
      <c r="HY266">
        <v>0.35</v>
      </c>
      <c r="HZ266">
        <v>0.64</v>
      </c>
      <c r="IA266">
        <v>0</v>
      </c>
      <c r="IB266">
        <v>0.18</v>
      </c>
      <c r="IC266">
        <v>7.0000000000000007E-2</v>
      </c>
      <c r="ID266">
        <v>0.05</v>
      </c>
      <c r="IE266">
        <v>0.11</v>
      </c>
      <c r="IF266">
        <v>0.02</v>
      </c>
      <c r="IG266">
        <v>0.01</v>
      </c>
      <c r="IH266">
        <v>0.09</v>
      </c>
      <c r="II266">
        <v>0.02</v>
      </c>
      <c r="IJ266">
        <v>0.02</v>
      </c>
      <c r="IK266">
        <v>0.03</v>
      </c>
      <c r="IL266">
        <v>0.01</v>
      </c>
      <c r="IM266">
        <v>0.1</v>
      </c>
      <c r="IN266">
        <v>0.09</v>
      </c>
      <c r="IO266">
        <v>0.09</v>
      </c>
      <c r="IP266">
        <v>0.09</v>
      </c>
      <c r="IQ266">
        <v>0.09</v>
      </c>
      <c r="IR266">
        <v>0.1</v>
      </c>
      <c r="IS266">
        <v>0</v>
      </c>
      <c r="IT266">
        <v>0.31</v>
      </c>
      <c r="IU266">
        <v>0.21</v>
      </c>
      <c r="IV266">
        <v>0.01</v>
      </c>
      <c r="IW266">
        <v>0.22</v>
      </c>
      <c r="IX266">
        <v>0.2</v>
      </c>
      <c r="IY266">
        <v>0.33</v>
      </c>
      <c r="IZ266">
        <v>0.28000000000000003</v>
      </c>
      <c r="JA266">
        <v>7.0000000000000007E-2</v>
      </c>
      <c r="JB266">
        <v>0.25</v>
      </c>
      <c r="JC266">
        <v>0.33</v>
      </c>
      <c r="JD266">
        <v>0.12</v>
      </c>
      <c r="JE266">
        <v>0.23</v>
      </c>
      <c r="JF266">
        <v>0.22</v>
      </c>
      <c r="JG266">
        <v>0.25</v>
      </c>
      <c r="JH266">
        <v>0.37</v>
      </c>
      <c r="JI266">
        <v>0.13</v>
      </c>
      <c r="JJ266">
        <v>0.18</v>
      </c>
      <c r="JK266">
        <v>0.59</v>
      </c>
      <c r="JL266">
        <v>0.16</v>
      </c>
      <c r="JM266">
        <v>0.1</v>
      </c>
      <c r="JN266">
        <v>0.11</v>
      </c>
      <c r="JO266">
        <v>0.1</v>
      </c>
      <c r="JP266">
        <v>0.11</v>
      </c>
      <c r="JQ266">
        <v>0.12</v>
      </c>
      <c r="JR266">
        <v>3.19</v>
      </c>
      <c r="JS266">
        <v>2.08</v>
      </c>
      <c r="JT266">
        <v>2.42</v>
      </c>
      <c r="JU266">
        <v>3.56</v>
      </c>
      <c r="JV266">
        <v>2.4</v>
      </c>
    </row>
    <row r="267" spans="1:282" x14ac:dyDescent="0.25">
      <c r="A267">
        <v>609864</v>
      </c>
      <c r="B267" t="s">
        <v>76</v>
      </c>
      <c r="C267" t="s">
        <v>2500</v>
      </c>
      <c r="D267" t="s">
        <v>4585</v>
      </c>
      <c r="E267" t="s">
        <v>4586</v>
      </c>
      <c r="F267" t="s">
        <v>877</v>
      </c>
      <c r="G267" t="s">
        <v>878</v>
      </c>
      <c r="H267" t="s">
        <v>4587</v>
      </c>
      <c r="I267" t="s">
        <v>4588</v>
      </c>
      <c r="J267" t="s">
        <v>4589</v>
      </c>
      <c r="K267" t="s">
        <v>4590</v>
      </c>
      <c r="L267" t="s">
        <v>546</v>
      </c>
      <c r="M267" t="s">
        <v>3399</v>
      </c>
      <c r="N267" t="s">
        <v>3908</v>
      </c>
      <c r="O267" t="s">
        <v>524</v>
      </c>
      <c r="P267">
        <v>462</v>
      </c>
      <c r="Q267" t="s">
        <v>530</v>
      </c>
      <c r="R267" t="s">
        <v>621</v>
      </c>
      <c r="S267" t="s">
        <v>621</v>
      </c>
      <c r="T267">
        <v>49</v>
      </c>
      <c r="U267">
        <v>2860</v>
      </c>
      <c r="V267" t="s">
        <v>655</v>
      </c>
      <c r="W267">
        <v>182</v>
      </c>
      <c r="X267">
        <v>479</v>
      </c>
      <c r="Y267">
        <v>38</v>
      </c>
      <c r="Z267" s="5" t="s">
        <v>625</v>
      </c>
      <c r="AA267" t="s">
        <v>524</v>
      </c>
      <c r="AB267" t="s">
        <v>533</v>
      </c>
      <c r="AC267" t="s">
        <v>564</v>
      </c>
      <c r="AD267" t="s">
        <v>564</v>
      </c>
      <c r="AE267">
        <v>66.7</v>
      </c>
      <c r="AF267">
        <v>58.2</v>
      </c>
      <c r="AG267">
        <v>59</v>
      </c>
      <c r="AH267">
        <v>3.8</v>
      </c>
      <c r="AI267" t="s">
        <v>3410</v>
      </c>
      <c r="AJ267">
        <v>94</v>
      </c>
      <c r="AL267">
        <v>91</v>
      </c>
      <c r="AP267">
        <v>1</v>
      </c>
      <c r="AR267">
        <v>2</v>
      </c>
      <c r="AS267">
        <v>94</v>
      </c>
      <c r="AT267">
        <v>0</v>
      </c>
      <c r="AU267">
        <v>0.01</v>
      </c>
      <c r="AV267">
        <v>0.01</v>
      </c>
      <c r="AW267">
        <v>0</v>
      </c>
      <c r="AX267">
        <v>0</v>
      </c>
      <c r="AY267">
        <v>0.03</v>
      </c>
      <c r="AZ267">
        <v>0.05</v>
      </c>
      <c r="BA267">
        <v>5.2999999999999999E-2</v>
      </c>
      <c r="BB267">
        <v>0.03</v>
      </c>
      <c r="BC267">
        <v>0.01</v>
      </c>
      <c r="BD267">
        <v>0.06</v>
      </c>
      <c r="BE267">
        <v>0.06</v>
      </c>
      <c r="BF267">
        <v>0.31</v>
      </c>
      <c r="BG267">
        <v>0.24</v>
      </c>
      <c r="BH267">
        <v>0.3</v>
      </c>
      <c r="BI267">
        <v>0.24</v>
      </c>
      <c r="BJ267">
        <v>0.34</v>
      </c>
      <c r="BK267">
        <v>0.35</v>
      </c>
      <c r="BL267">
        <v>0.03</v>
      </c>
      <c r="BM267">
        <v>0</v>
      </c>
      <c r="BN267">
        <v>0.01</v>
      </c>
      <c r="BO267">
        <v>0</v>
      </c>
      <c r="BP267">
        <v>0</v>
      </c>
      <c r="BQ267">
        <v>0.03</v>
      </c>
      <c r="BR267">
        <v>0.61</v>
      </c>
      <c r="BS267">
        <v>0.69</v>
      </c>
      <c r="BT267">
        <v>0.65</v>
      </c>
      <c r="BU267">
        <v>0.74</v>
      </c>
      <c r="BV267">
        <v>0.6</v>
      </c>
      <c r="BW267">
        <v>0.52</v>
      </c>
      <c r="BX267">
        <v>3.57</v>
      </c>
      <c r="BY267">
        <v>3.62</v>
      </c>
      <c r="BZ267">
        <v>3.6</v>
      </c>
      <c r="CA267">
        <v>3.73</v>
      </c>
      <c r="CB267">
        <v>3.53</v>
      </c>
      <c r="CC267">
        <v>3.41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0.01</v>
      </c>
      <c r="CJ267">
        <v>0.03</v>
      </c>
      <c r="CK267">
        <v>0.04</v>
      </c>
      <c r="CL267">
        <v>0.04</v>
      </c>
      <c r="CM267">
        <v>0.02</v>
      </c>
      <c r="CN267">
        <v>0.01</v>
      </c>
      <c r="CO267">
        <v>0.02</v>
      </c>
      <c r="CP267">
        <v>0.01</v>
      </c>
      <c r="CQ267">
        <v>0.02</v>
      </c>
      <c r="CR267">
        <v>0.04</v>
      </c>
      <c r="CS267">
        <v>0.06</v>
      </c>
      <c r="CT267">
        <v>0.09</v>
      </c>
      <c r="CU267">
        <v>7.0000000000000007E-2</v>
      </c>
      <c r="CV267">
        <v>3.81</v>
      </c>
      <c r="CW267">
        <v>3.84</v>
      </c>
      <c r="CX267">
        <v>3.78</v>
      </c>
      <c r="CY267">
        <v>3.81</v>
      </c>
      <c r="CZ267">
        <v>3.77</v>
      </c>
      <c r="DA267">
        <v>3.65</v>
      </c>
      <c r="DB267">
        <v>3.58</v>
      </c>
      <c r="DC267">
        <v>3.51</v>
      </c>
      <c r="DD267">
        <v>3.49</v>
      </c>
      <c r="DE267">
        <v>0.15</v>
      </c>
      <c r="DF267">
        <v>0.14000000000000001</v>
      </c>
      <c r="DG267">
        <v>0.17</v>
      </c>
      <c r="DH267">
        <v>0.17</v>
      </c>
      <c r="DI267">
        <v>0.19</v>
      </c>
      <c r="DJ267">
        <v>0.23</v>
      </c>
      <c r="DK267">
        <v>0.19</v>
      </c>
      <c r="DL267">
        <v>0.18</v>
      </c>
      <c r="DM267">
        <v>0.22</v>
      </c>
      <c r="DN267">
        <v>0</v>
      </c>
      <c r="DO267">
        <v>0.01</v>
      </c>
      <c r="DP267">
        <v>0.01</v>
      </c>
      <c r="DQ267">
        <v>0.01</v>
      </c>
      <c r="DR267">
        <v>0</v>
      </c>
      <c r="DS267">
        <v>0.01</v>
      </c>
      <c r="DT267">
        <v>0.02</v>
      </c>
      <c r="DU267">
        <v>0.02</v>
      </c>
      <c r="DV267">
        <v>0.01</v>
      </c>
      <c r="DW267">
        <v>0.83</v>
      </c>
      <c r="DX267">
        <v>0.84</v>
      </c>
      <c r="DY267">
        <v>0.8</v>
      </c>
      <c r="DZ267">
        <v>0.81</v>
      </c>
      <c r="EA267">
        <v>0.79</v>
      </c>
      <c r="EB267">
        <v>0.7</v>
      </c>
      <c r="EC267">
        <v>0.69</v>
      </c>
      <c r="ED267">
        <v>0.67</v>
      </c>
      <c r="EE267">
        <v>0.65</v>
      </c>
      <c r="EF267">
        <v>0.38</v>
      </c>
      <c r="EG267">
        <v>0</v>
      </c>
      <c r="EH267">
        <v>0</v>
      </c>
      <c r="EI267">
        <v>0.01</v>
      </c>
      <c r="EJ267">
        <v>0.01</v>
      </c>
      <c r="EK267">
        <v>0.01</v>
      </c>
      <c r="EL267">
        <v>0.04</v>
      </c>
      <c r="EM267">
        <v>0</v>
      </c>
      <c r="EN267">
        <v>0</v>
      </c>
      <c r="EO267">
        <v>0.33</v>
      </c>
      <c r="EP267">
        <v>0.16</v>
      </c>
      <c r="EQ267">
        <v>5.2999999999999999E-2</v>
      </c>
      <c r="ER267">
        <v>0.06</v>
      </c>
      <c r="ES267">
        <v>2.1000000000000001E-2</v>
      </c>
      <c r="ET267">
        <v>0.06</v>
      </c>
      <c r="EU267">
        <v>0.15</v>
      </c>
      <c r="EV267">
        <v>0.02</v>
      </c>
      <c r="EW267">
        <v>0.14000000000000001</v>
      </c>
      <c r="EX267">
        <v>6.4000000000000001E-2</v>
      </c>
      <c r="EY267">
        <v>0.39</v>
      </c>
      <c r="EZ267">
        <v>0.36</v>
      </c>
      <c r="FA267">
        <v>0.33</v>
      </c>
      <c r="FB267">
        <v>0.3</v>
      </c>
      <c r="FC267">
        <v>0.34</v>
      </c>
      <c r="FD267">
        <v>0.37</v>
      </c>
      <c r="FE267">
        <v>0.47</v>
      </c>
      <c r="FF267">
        <v>0.38</v>
      </c>
      <c r="FG267">
        <v>0.18</v>
      </c>
      <c r="FH267">
        <v>0.45</v>
      </c>
      <c r="FI267">
        <v>0.53</v>
      </c>
      <c r="FJ267">
        <v>0.56000000000000005</v>
      </c>
      <c r="FK267">
        <v>0.65</v>
      </c>
      <c r="FL267">
        <v>0.54</v>
      </c>
      <c r="FM267">
        <v>0.41</v>
      </c>
      <c r="FN267">
        <v>0.47</v>
      </c>
      <c r="FO267">
        <v>0.47</v>
      </c>
      <c r="FP267">
        <v>0.04</v>
      </c>
      <c r="FQ267">
        <v>0</v>
      </c>
      <c r="FR267">
        <v>0.05</v>
      </c>
      <c r="FS267">
        <v>0.03</v>
      </c>
      <c r="FT267">
        <v>0.02</v>
      </c>
      <c r="FU267">
        <v>0.04</v>
      </c>
      <c r="FV267">
        <v>0.02</v>
      </c>
      <c r="FW267">
        <v>0.04</v>
      </c>
      <c r="FX267">
        <v>0.01</v>
      </c>
      <c r="FY267">
        <v>2.04</v>
      </c>
      <c r="FZ267">
        <v>3.29</v>
      </c>
      <c r="GA267">
        <v>3.51</v>
      </c>
      <c r="GB267">
        <v>3.49</v>
      </c>
      <c r="GC267">
        <v>3.62</v>
      </c>
      <c r="GD267">
        <v>3.48</v>
      </c>
      <c r="GE267">
        <v>3.18</v>
      </c>
      <c r="GF267">
        <v>3.47</v>
      </c>
      <c r="GG267">
        <v>3.33</v>
      </c>
      <c r="GH267">
        <v>7.75</v>
      </c>
      <c r="GI267">
        <v>0.01</v>
      </c>
      <c r="GJ267">
        <v>1.0999999999999999E-2</v>
      </c>
      <c r="GK267">
        <v>1.0999999999999999E-2</v>
      </c>
      <c r="GL267">
        <v>0.03</v>
      </c>
      <c r="GM267">
        <v>0.1</v>
      </c>
      <c r="GN267">
        <v>7.0000000000000007E-2</v>
      </c>
      <c r="GO267">
        <v>0.13</v>
      </c>
      <c r="GP267">
        <v>0.2</v>
      </c>
      <c r="GQ267">
        <v>0.1</v>
      </c>
      <c r="GR267">
        <v>0.28000000000000003</v>
      </c>
      <c r="GS267">
        <v>0.06</v>
      </c>
      <c r="GT267">
        <v>0.46</v>
      </c>
      <c r="GU267">
        <v>0.56999999999999995</v>
      </c>
      <c r="GV267">
        <v>0.22</v>
      </c>
      <c r="GW267">
        <v>0.19</v>
      </c>
      <c r="GX267">
        <v>0.13800000000000001</v>
      </c>
      <c r="GY267">
        <v>0.24</v>
      </c>
      <c r="GZ267">
        <v>0.11700000000000001</v>
      </c>
      <c r="HA267">
        <v>9.6000000000000002E-2</v>
      </c>
      <c r="HB267">
        <v>0.3</v>
      </c>
      <c r="HC267">
        <v>0.11</v>
      </c>
      <c r="HD267">
        <v>0.11</v>
      </c>
      <c r="HE267">
        <v>0.18</v>
      </c>
      <c r="HF267">
        <v>0.13</v>
      </c>
      <c r="HG267">
        <v>0.09</v>
      </c>
      <c r="HH267">
        <v>0.05</v>
      </c>
      <c r="HI267">
        <v>0.01</v>
      </c>
      <c r="HJ267">
        <v>0.01</v>
      </c>
      <c r="HK267">
        <v>0.03</v>
      </c>
      <c r="HL267">
        <v>0.02</v>
      </c>
      <c r="HM267">
        <v>0.1</v>
      </c>
      <c r="HN267">
        <v>0.01</v>
      </c>
      <c r="HO267">
        <v>0.34</v>
      </c>
      <c r="HP267">
        <v>0.28999999999999998</v>
      </c>
      <c r="HQ267">
        <v>0.27</v>
      </c>
      <c r="HR267">
        <v>0.32</v>
      </c>
      <c r="HS267">
        <v>0.35</v>
      </c>
      <c r="HT267">
        <v>0.35</v>
      </c>
      <c r="HU267">
        <v>0.52</v>
      </c>
      <c r="HV267">
        <v>0.43</v>
      </c>
      <c r="HW267">
        <v>0.48</v>
      </c>
      <c r="HX267">
        <v>0.49</v>
      </c>
      <c r="HY267">
        <v>0.4</v>
      </c>
      <c r="HZ267">
        <v>0.54</v>
      </c>
      <c r="IA267">
        <v>0.1</v>
      </c>
      <c r="IB267">
        <v>0.23</v>
      </c>
      <c r="IC267">
        <v>0.17</v>
      </c>
      <c r="ID267">
        <v>0.12</v>
      </c>
      <c r="IE267">
        <v>0.09</v>
      </c>
      <c r="IF267">
        <v>4.2999999999999997E-2</v>
      </c>
      <c r="IG267">
        <v>2.1000000000000001E-2</v>
      </c>
      <c r="IH267">
        <v>0.02</v>
      </c>
      <c r="II267">
        <v>0.03</v>
      </c>
      <c r="IJ267">
        <v>0.02</v>
      </c>
      <c r="IK267">
        <v>2.1000000000000001E-2</v>
      </c>
      <c r="IL267">
        <v>2.1000000000000001E-2</v>
      </c>
      <c r="IM267">
        <v>0.01</v>
      </c>
      <c r="IN267">
        <v>0.02</v>
      </c>
      <c r="IO267">
        <v>0.02</v>
      </c>
      <c r="IP267">
        <v>0.03</v>
      </c>
      <c r="IQ267">
        <v>0.04</v>
      </c>
      <c r="IR267">
        <v>0.03</v>
      </c>
      <c r="IS267">
        <v>0.02</v>
      </c>
      <c r="IT267">
        <v>0.35</v>
      </c>
      <c r="IU267">
        <v>0.28999999999999998</v>
      </c>
      <c r="IV267">
        <v>0.03</v>
      </c>
      <c r="IW267">
        <v>0.19</v>
      </c>
      <c r="IX267">
        <v>0.24</v>
      </c>
      <c r="IY267">
        <v>0.32</v>
      </c>
      <c r="IZ267">
        <v>0.39</v>
      </c>
      <c r="JA267">
        <v>0.12</v>
      </c>
      <c r="JB267">
        <v>0.41</v>
      </c>
      <c r="JC267">
        <v>0.37</v>
      </c>
      <c r="JD267">
        <v>0.14000000000000001</v>
      </c>
      <c r="JE267">
        <v>0.13</v>
      </c>
      <c r="JF267">
        <v>0.32</v>
      </c>
      <c r="JG267">
        <v>0.18</v>
      </c>
      <c r="JH267">
        <v>0.33</v>
      </c>
      <c r="JI267">
        <v>0.16</v>
      </c>
      <c r="JJ267">
        <v>0.15</v>
      </c>
      <c r="JK267">
        <v>0.5</v>
      </c>
      <c r="JL267">
        <v>0.19</v>
      </c>
      <c r="JM267">
        <v>0.03</v>
      </c>
      <c r="JN267">
        <v>0.03</v>
      </c>
      <c r="JO267">
        <v>0.04</v>
      </c>
      <c r="JP267">
        <v>0.03</v>
      </c>
      <c r="JQ267">
        <v>0.02</v>
      </c>
      <c r="JR267">
        <v>3.04</v>
      </c>
      <c r="JS267">
        <v>2.11</v>
      </c>
      <c r="JT267">
        <v>2.14</v>
      </c>
      <c r="JU267">
        <v>3.33</v>
      </c>
      <c r="JV267">
        <v>2.38</v>
      </c>
    </row>
    <row r="268" spans="1:282" x14ac:dyDescent="0.25">
      <c r="A268">
        <v>609865</v>
      </c>
      <c r="B268" t="s">
        <v>2502</v>
      </c>
      <c r="C268" t="s">
        <v>2501</v>
      </c>
      <c r="D268" t="s">
        <v>4591</v>
      </c>
      <c r="E268" t="s">
        <v>4592</v>
      </c>
      <c r="F268" t="s">
        <v>2503</v>
      </c>
      <c r="G268" t="s">
        <v>2504</v>
      </c>
      <c r="H268" t="s">
        <v>4593</v>
      </c>
      <c r="I268" t="s">
        <v>4594</v>
      </c>
      <c r="J268" t="s">
        <v>10</v>
      </c>
      <c r="K268" t="s">
        <v>10</v>
      </c>
      <c r="L268" t="s">
        <v>546</v>
      </c>
      <c r="M268" t="s">
        <v>3399</v>
      </c>
      <c r="N268" t="s">
        <v>3908</v>
      </c>
      <c r="O268" t="s">
        <v>524</v>
      </c>
      <c r="P268">
        <v>675</v>
      </c>
      <c r="Q268" t="s">
        <v>541</v>
      </c>
      <c r="R268" t="s">
        <v>613</v>
      </c>
      <c r="S268" t="s">
        <v>613</v>
      </c>
      <c r="T268">
        <v>32</v>
      </c>
      <c r="U268">
        <v>2870</v>
      </c>
      <c r="V268" t="s">
        <v>651</v>
      </c>
      <c r="W268">
        <v>329</v>
      </c>
      <c r="X268">
        <v>685</v>
      </c>
      <c r="Y268">
        <v>48</v>
      </c>
      <c r="Z268" s="5" t="s">
        <v>812</v>
      </c>
      <c r="AA268" t="s">
        <v>524</v>
      </c>
      <c r="AB268" t="s">
        <v>564</v>
      </c>
      <c r="AC268" t="s">
        <v>533</v>
      </c>
      <c r="AD268" t="s">
        <v>533</v>
      </c>
      <c r="AE268">
        <v>55.7</v>
      </c>
      <c r="AF268">
        <v>73.7</v>
      </c>
      <c r="AG268">
        <v>62.2</v>
      </c>
      <c r="AH268">
        <v>4.8</v>
      </c>
      <c r="AI268" t="s">
        <v>3410</v>
      </c>
      <c r="AJ268">
        <v>181</v>
      </c>
      <c r="AK268">
        <v>11</v>
      </c>
      <c r="AL268">
        <v>64</v>
      </c>
      <c r="AM268">
        <v>2</v>
      </c>
      <c r="AN268">
        <v>100</v>
      </c>
      <c r="AO268">
        <v>2</v>
      </c>
      <c r="AP268">
        <v>1</v>
      </c>
      <c r="AQ268">
        <v>6</v>
      </c>
      <c r="AR268">
        <v>3</v>
      </c>
      <c r="AS268">
        <v>181</v>
      </c>
      <c r="AT268">
        <v>0.01</v>
      </c>
      <c r="AU268">
        <v>0</v>
      </c>
      <c r="AV268">
        <v>0.03</v>
      </c>
      <c r="AW268">
        <v>0</v>
      </c>
      <c r="AX268">
        <v>0.02</v>
      </c>
      <c r="AY268">
        <v>0.06</v>
      </c>
      <c r="AZ268">
        <v>0.06</v>
      </c>
      <c r="BA268">
        <v>4.3999999999999997E-2</v>
      </c>
      <c r="BB268">
        <v>0.06</v>
      </c>
      <c r="BC268">
        <v>0.02</v>
      </c>
      <c r="BD268">
        <v>0.08</v>
      </c>
      <c r="BE268">
        <v>0.13</v>
      </c>
      <c r="BF268">
        <v>0.36</v>
      </c>
      <c r="BG268">
        <v>0.27</v>
      </c>
      <c r="BH268">
        <v>0.31</v>
      </c>
      <c r="BI268">
        <v>0.2</v>
      </c>
      <c r="BJ268">
        <v>0.31</v>
      </c>
      <c r="BK268">
        <v>0.36</v>
      </c>
      <c r="BL268">
        <v>0.02</v>
      </c>
      <c r="BM268">
        <v>0.01</v>
      </c>
      <c r="BN268">
        <v>0.02</v>
      </c>
      <c r="BO268">
        <v>0.02</v>
      </c>
      <c r="BP268">
        <v>0.04</v>
      </c>
      <c r="BQ268">
        <v>0.04</v>
      </c>
      <c r="BR268">
        <v>0.55000000000000004</v>
      </c>
      <c r="BS268">
        <v>0.68</v>
      </c>
      <c r="BT268">
        <v>0.57999999999999996</v>
      </c>
      <c r="BU268">
        <v>0.76</v>
      </c>
      <c r="BV268">
        <v>0.55000000000000004</v>
      </c>
      <c r="BW268">
        <v>0.41</v>
      </c>
      <c r="BX268">
        <v>3.49</v>
      </c>
      <c r="BY268">
        <v>3.64</v>
      </c>
      <c r="BZ268">
        <v>3.48</v>
      </c>
      <c r="CA268">
        <v>3.75</v>
      </c>
      <c r="CB268">
        <v>3.45</v>
      </c>
      <c r="CC268">
        <v>3.17</v>
      </c>
      <c r="CD268">
        <v>6.0000000000000001E-3</v>
      </c>
      <c r="CE268">
        <v>1.0999999999999999E-2</v>
      </c>
      <c r="CF268">
        <v>1.0999999999999999E-2</v>
      </c>
      <c r="CG268">
        <v>1.0999999999999999E-2</v>
      </c>
      <c r="CH268">
        <v>6.0000000000000001E-3</v>
      </c>
      <c r="CI268">
        <v>0.02</v>
      </c>
      <c r="CJ268">
        <v>0.01</v>
      </c>
      <c r="CK268">
        <v>0.04</v>
      </c>
      <c r="CL268">
        <v>0.01</v>
      </c>
      <c r="CM268">
        <v>0.01</v>
      </c>
      <c r="CN268">
        <v>0.02</v>
      </c>
      <c r="CO268">
        <v>0.01</v>
      </c>
      <c r="CP268">
        <v>0.02</v>
      </c>
      <c r="CQ268">
        <v>0.02</v>
      </c>
      <c r="CR268">
        <v>0.02</v>
      </c>
      <c r="CS268">
        <v>0.03</v>
      </c>
      <c r="CT268">
        <v>0.08</v>
      </c>
      <c r="CU268">
        <v>0.04</v>
      </c>
      <c r="CV268">
        <v>3.87</v>
      </c>
      <c r="CW268">
        <v>3.84</v>
      </c>
      <c r="CX268">
        <v>3.82</v>
      </c>
      <c r="CY268">
        <v>3.77</v>
      </c>
      <c r="CZ268">
        <v>3.84</v>
      </c>
      <c r="DA268">
        <v>3.75</v>
      </c>
      <c r="DB268">
        <v>3.71</v>
      </c>
      <c r="DC268">
        <v>3.51</v>
      </c>
      <c r="DD268">
        <v>3.67</v>
      </c>
      <c r="DE268">
        <v>0.1</v>
      </c>
      <c r="DF268">
        <v>0.09</v>
      </c>
      <c r="DG268">
        <v>0.12</v>
      </c>
      <c r="DH268">
        <v>0.15</v>
      </c>
      <c r="DI268">
        <v>0.11</v>
      </c>
      <c r="DJ268">
        <v>0.15</v>
      </c>
      <c r="DK268">
        <v>0.2</v>
      </c>
      <c r="DL268">
        <v>0.21</v>
      </c>
      <c r="DM268">
        <v>0.21</v>
      </c>
      <c r="DN268">
        <v>0.02</v>
      </c>
      <c r="DO268">
        <v>0.02</v>
      </c>
      <c r="DP268">
        <v>0.01</v>
      </c>
      <c r="DQ268">
        <v>0</v>
      </c>
      <c r="DR268">
        <v>0.01</v>
      </c>
      <c r="DS268">
        <v>0.03</v>
      </c>
      <c r="DT268">
        <v>0.02</v>
      </c>
      <c r="DU268">
        <v>0.01</v>
      </c>
      <c r="DV268">
        <v>0.02</v>
      </c>
      <c r="DW268">
        <v>0.87</v>
      </c>
      <c r="DX268">
        <v>0.86</v>
      </c>
      <c r="DY268">
        <v>0.85</v>
      </c>
      <c r="DZ268">
        <v>0.81</v>
      </c>
      <c r="EA268">
        <v>0.86</v>
      </c>
      <c r="EB268">
        <v>0.78</v>
      </c>
      <c r="EC268">
        <v>0.75</v>
      </c>
      <c r="ED268">
        <v>0.66</v>
      </c>
      <c r="EE268">
        <v>0.72</v>
      </c>
      <c r="EF268">
        <v>0.28000000000000003</v>
      </c>
      <c r="EG268">
        <v>0.01</v>
      </c>
      <c r="EH268">
        <v>0.01</v>
      </c>
      <c r="EI268">
        <v>0.01</v>
      </c>
      <c r="EJ268">
        <v>0.02</v>
      </c>
      <c r="EK268">
        <v>0.02</v>
      </c>
      <c r="EL268">
        <v>0.05</v>
      </c>
      <c r="EM268">
        <v>0.03</v>
      </c>
      <c r="EN268">
        <v>0.01</v>
      </c>
      <c r="EO268">
        <v>0.25</v>
      </c>
      <c r="EP268">
        <v>0.04</v>
      </c>
      <c r="EQ268">
        <v>2.1999999999999999E-2</v>
      </c>
      <c r="ER268">
        <v>0.04</v>
      </c>
      <c r="ES268">
        <v>1.7000000000000001E-2</v>
      </c>
      <c r="ET268">
        <v>0.08</v>
      </c>
      <c r="EU268">
        <v>0.1</v>
      </c>
      <c r="EV268">
        <v>0.02</v>
      </c>
      <c r="EW268">
        <v>0.06</v>
      </c>
      <c r="EX268">
        <v>0.17699999999999999</v>
      </c>
      <c r="EY268">
        <v>0.31</v>
      </c>
      <c r="EZ268">
        <v>0.28000000000000003</v>
      </c>
      <c r="FA268">
        <v>0.22</v>
      </c>
      <c r="FB268">
        <v>0.23</v>
      </c>
      <c r="FC268">
        <v>0.3</v>
      </c>
      <c r="FD268">
        <v>0.23</v>
      </c>
      <c r="FE268">
        <v>0.24</v>
      </c>
      <c r="FF268">
        <v>0.38</v>
      </c>
      <c r="FG268">
        <v>0.17</v>
      </c>
      <c r="FH268">
        <v>0.54</v>
      </c>
      <c r="FI268">
        <v>0.63</v>
      </c>
      <c r="FJ268">
        <v>0.67</v>
      </c>
      <c r="FK268">
        <v>0.68</v>
      </c>
      <c r="FL268">
        <v>0.5</v>
      </c>
      <c r="FM268">
        <v>0.56000000000000005</v>
      </c>
      <c r="FN268">
        <v>0.66</v>
      </c>
      <c r="FO268">
        <v>0.5</v>
      </c>
      <c r="FP268">
        <v>0.12</v>
      </c>
      <c r="FQ268">
        <v>0.09</v>
      </c>
      <c r="FR268">
        <v>0.06</v>
      </c>
      <c r="FS268">
        <v>0.06</v>
      </c>
      <c r="FT268">
        <v>0.06</v>
      </c>
      <c r="FU268">
        <v>0.1</v>
      </c>
      <c r="FV268">
        <v>7.0000000000000007E-2</v>
      </c>
      <c r="FW268">
        <v>0.06</v>
      </c>
      <c r="FX268">
        <v>0.05</v>
      </c>
      <c r="FY268">
        <v>2.2799999999999998</v>
      </c>
      <c r="FZ268">
        <v>3.52</v>
      </c>
      <c r="GA268">
        <v>3.64</v>
      </c>
      <c r="GB268">
        <v>3.65</v>
      </c>
      <c r="GC268">
        <v>3.67</v>
      </c>
      <c r="GD268">
        <v>3.44</v>
      </c>
      <c r="GE268">
        <v>3.38</v>
      </c>
      <c r="GF268">
        <v>3.62</v>
      </c>
      <c r="GG268">
        <v>3.44</v>
      </c>
      <c r="GH268">
        <v>8.7200000000000006</v>
      </c>
      <c r="GI268">
        <v>0.01</v>
      </c>
      <c r="GJ268">
        <v>6.0000000000000001E-3</v>
      </c>
      <c r="GK268">
        <v>6.0000000000000001E-3</v>
      </c>
      <c r="GL268">
        <v>0</v>
      </c>
      <c r="GM268">
        <v>0.04</v>
      </c>
      <c r="GN268">
        <v>0.02</v>
      </c>
      <c r="GO268">
        <v>0.06</v>
      </c>
      <c r="GP268">
        <v>0.16</v>
      </c>
      <c r="GQ268">
        <v>0.21</v>
      </c>
      <c r="GR268">
        <v>0.39</v>
      </c>
      <c r="GS268">
        <v>0.1</v>
      </c>
      <c r="GT268">
        <v>0.35</v>
      </c>
      <c r="GU268">
        <v>0.46</v>
      </c>
      <c r="GV268">
        <v>0.23</v>
      </c>
      <c r="GW268">
        <v>0.2</v>
      </c>
      <c r="GX268">
        <v>0.11</v>
      </c>
      <c r="GY268">
        <v>0.18</v>
      </c>
      <c r="GZ268">
        <v>0.13300000000000001</v>
      </c>
      <c r="HA268">
        <v>9.9000000000000005E-2</v>
      </c>
      <c r="HB268">
        <v>0.18</v>
      </c>
      <c r="HC268">
        <v>0.14000000000000001</v>
      </c>
      <c r="HD268">
        <v>0.09</v>
      </c>
      <c r="HE268">
        <v>0.27</v>
      </c>
      <c r="HF268">
        <v>0.18</v>
      </c>
      <c r="HG268">
        <v>0.24</v>
      </c>
      <c r="HH268">
        <v>0.14000000000000001</v>
      </c>
      <c r="HI268">
        <v>0.01</v>
      </c>
      <c r="HJ268">
        <v>0.02</v>
      </c>
      <c r="HK268">
        <v>0.01</v>
      </c>
      <c r="HL268">
        <v>0.03</v>
      </c>
      <c r="HM268">
        <v>0.06</v>
      </c>
      <c r="HN268">
        <v>0.03</v>
      </c>
      <c r="HO268">
        <v>0.25</v>
      </c>
      <c r="HP268">
        <v>0.27</v>
      </c>
      <c r="HQ268">
        <v>0.24</v>
      </c>
      <c r="HR268">
        <v>0.28000000000000003</v>
      </c>
      <c r="HS268">
        <v>0.39</v>
      </c>
      <c r="HT268">
        <v>0.34</v>
      </c>
      <c r="HU268">
        <v>0.62</v>
      </c>
      <c r="HV268">
        <v>0.43</v>
      </c>
      <c r="HW268">
        <v>0.51</v>
      </c>
      <c r="HX268">
        <v>0.44</v>
      </c>
      <c r="HY268">
        <v>0.35</v>
      </c>
      <c r="HZ268">
        <v>0.48</v>
      </c>
      <c r="IA268">
        <v>0.04</v>
      </c>
      <c r="IB268">
        <v>0.15</v>
      </c>
      <c r="IC268">
        <v>0.12</v>
      </c>
      <c r="ID268">
        <v>0.13</v>
      </c>
      <c r="IE268">
        <v>0.09</v>
      </c>
      <c r="IF268">
        <v>5.5E-2</v>
      </c>
      <c r="IG268">
        <v>2.1999999999999999E-2</v>
      </c>
      <c r="IH268">
        <v>0.04</v>
      </c>
      <c r="II268">
        <v>0.04</v>
      </c>
      <c r="IJ268">
        <v>0.03</v>
      </c>
      <c r="IK268">
        <v>3.3000000000000002E-2</v>
      </c>
      <c r="IL268">
        <v>3.3000000000000002E-2</v>
      </c>
      <c r="IM268">
        <v>0.05</v>
      </c>
      <c r="IN268">
        <v>0.1</v>
      </c>
      <c r="IO268">
        <v>0.08</v>
      </c>
      <c r="IP268">
        <v>0.09</v>
      </c>
      <c r="IQ268">
        <v>0.08</v>
      </c>
      <c r="IR268">
        <v>7.0000000000000007E-2</v>
      </c>
      <c r="IS268">
        <v>0.03</v>
      </c>
      <c r="IT268">
        <v>0.54</v>
      </c>
      <c r="IU268">
        <v>0.4</v>
      </c>
      <c r="IV268">
        <v>0.01</v>
      </c>
      <c r="IW268">
        <v>0.18</v>
      </c>
      <c r="IX268">
        <v>0.21</v>
      </c>
      <c r="IY268">
        <v>0.25</v>
      </c>
      <c r="IZ268">
        <v>0.31</v>
      </c>
      <c r="JA268">
        <v>0.15</v>
      </c>
      <c r="JB268">
        <v>0.23</v>
      </c>
      <c r="JC268">
        <v>0.35</v>
      </c>
      <c r="JD268">
        <v>7.0000000000000007E-2</v>
      </c>
      <c r="JE268">
        <v>0.09</v>
      </c>
      <c r="JF268">
        <v>0.28000000000000003</v>
      </c>
      <c r="JG268">
        <v>0.22</v>
      </c>
      <c r="JH268">
        <v>0.34</v>
      </c>
      <c r="JI268">
        <v>7.0000000000000007E-2</v>
      </c>
      <c r="JJ268">
        <v>0.08</v>
      </c>
      <c r="JK268">
        <v>0.5</v>
      </c>
      <c r="JL268">
        <v>0.31</v>
      </c>
      <c r="JM268">
        <v>0.06</v>
      </c>
      <c r="JN268">
        <v>0.06</v>
      </c>
      <c r="JO268">
        <v>0.11</v>
      </c>
      <c r="JP268">
        <v>7.0000000000000007E-2</v>
      </c>
      <c r="JQ268">
        <v>0.06</v>
      </c>
      <c r="JR268">
        <v>3.07</v>
      </c>
      <c r="JS268">
        <v>1.65</v>
      </c>
      <c r="JT268">
        <v>1.83</v>
      </c>
      <c r="JU268">
        <v>3.37</v>
      </c>
      <c r="JV268">
        <v>2.71</v>
      </c>
    </row>
    <row r="269" spans="1:282" x14ac:dyDescent="0.25">
      <c r="A269">
        <v>609866</v>
      </c>
      <c r="B269" t="s">
        <v>77</v>
      </c>
      <c r="C269" t="s">
        <v>2505</v>
      </c>
      <c r="D269" t="s">
        <v>4595</v>
      </c>
      <c r="E269" t="s">
        <v>4596</v>
      </c>
      <c r="F269" t="s">
        <v>879</v>
      </c>
      <c r="G269" t="s">
        <v>880</v>
      </c>
      <c r="H269" t="s">
        <v>881</v>
      </c>
      <c r="I269" t="s">
        <v>4597</v>
      </c>
      <c r="J269" t="s">
        <v>4598</v>
      </c>
      <c r="K269" t="s">
        <v>4599</v>
      </c>
      <c r="L269" t="s">
        <v>546</v>
      </c>
      <c r="M269" t="s">
        <v>3399</v>
      </c>
      <c r="N269" t="s">
        <v>3908</v>
      </c>
      <c r="O269" t="s">
        <v>524</v>
      </c>
      <c r="P269">
        <v>716</v>
      </c>
      <c r="Q269" t="s">
        <v>541</v>
      </c>
      <c r="R269" t="s">
        <v>613</v>
      </c>
      <c r="S269" t="s">
        <v>613</v>
      </c>
      <c r="T269">
        <v>31</v>
      </c>
      <c r="U269">
        <v>2880</v>
      </c>
      <c r="V269" t="s">
        <v>651</v>
      </c>
      <c r="W269">
        <v>380</v>
      </c>
      <c r="X269">
        <v>728</v>
      </c>
      <c r="Y269">
        <v>52</v>
      </c>
      <c r="Z269" s="5" t="s">
        <v>963</v>
      </c>
      <c r="AA269" t="s">
        <v>524</v>
      </c>
      <c r="AB269" t="s">
        <v>533</v>
      </c>
      <c r="AC269" t="s">
        <v>533</v>
      </c>
      <c r="AD269" t="s">
        <v>564</v>
      </c>
      <c r="AE269">
        <v>61.7</v>
      </c>
      <c r="AF269">
        <v>61.4</v>
      </c>
      <c r="AG269">
        <v>47.1</v>
      </c>
      <c r="AH269">
        <v>5.2</v>
      </c>
      <c r="AI269" t="s">
        <v>3410</v>
      </c>
      <c r="AJ269">
        <v>261</v>
      </c>
      <c r="AK269">
        <v>173</v>
      </c>
      <c r="AL269">
        <v>6</v>
      </c>
      <c r="AM269">
        <v>20</v>
      </c>
      <c r="AN269">
        <v>38</v>
      </c>
      <c r="AO269">
        <v>1</v>
      </c>
      <c r="AP269">
        <v>3</v>
      </c>
      <c r="AQ269">
        <v>15</v>
      </c>
      <c r="AR269">
        <v>12</v>
      </c>
      <c r="AS269">
        <v>261</v>
      </c>
      <c r="AT269">
        <v>0.02</v>
      </c>
      <c r="AU269">
        <v>0.01</v>
      </c>
      <c r="AV269">
        <v>0</v>
      </c>
      <c r="AW269">
        <v>0</v>
      </c>
      <c r="AX269">
        <v>0.01</v>
      </c>
      <c r="AY269">
        <v>0.03</v>
      </c>
      <c r="AZ269">
        <v>7.0000000000000007E-2</v>
      </c>
      <c r="BA269">
        <v>7.2999999999999995E-2</v>
      </c>
      <c r="BB269">
        <v>0.03</v>
      </c>
      <c r="BC269">
        <v>0.02</v>
      </c>
      <c r="BD269">
        <v>7.0000000000000007E-2</v>
      </c>
      <c r="BE269">
        <v>0.11</v>
      </c>
      <c r="BF269">
        <v>0.33</v>
      </c>
      <c r="BG269">
        <v>0.23</v>
      </c>
      <c r="BH269">
        <v>0.26</v>
      </c>
      <c r="BI269">
        <v>0.18</v>
      </c>
      <c r="BJ269">
        <v>0.36</v>
      </c>
      <c r="BK269">
        <v>0.28000000000000003</v>
      </c>
      <c r="BL269">
        <v>0.02</v>
      </c>
      <c r="BM269">
        <v>0.01</v>
      </c>
      <c r="BN269">
        <v>0.03</v>
      </c>
      <c r="BO269">
        <v>0.01</v>
      </c>
      <c r="BP269">
        <v>0.01</v>
      </c>
      <c r="BQ269">
        <v>0.02</v>
      </c>
      <c r="BR269">
        <v>0.56999999999999995</v>
      </c>
      <c r="BS269">
        <v>0.68</v>
      </c>
      <c r="BT269">
        <v>0.68</v>
      </c>
      <c r="BU269">
        <v>0.79</v>
      </c>
      <c r="BV269">
        <v>0.55000000000000004</v>
      </c>
      <c r="BW269">
        <v>0.56000000000000005</v>
      </c>
      <c r="BX269">
        <v>3.48</v>
      </c>
      <c r="BY269">
        <v>3.59</v>
      </c>
      <c r="BZ269">
        <v>3.65</v>
      </c>
      <c r="CA269">
        <v>3.77</v>
      </c>
      <c r="CB269">
        <v>3.47</v>
      </c>
      <c r="CC269">
        <v>3.39</v>
      </c>
      <c r="CD269">
        <v>0</v>
      </c>
      <c r="CE269">
        <v>0</v>
      </c>
      <c r="CF269">
        <v>0</v>
      </c>
      <c r="CG269">
        <v>4.0000000000000001E-3</v>
      </c>
      <c r="CH269">
        <v>0</v>
      </c>
      <c r="CI269">
        <v>0.01</v>
      </c>
      <c r="CJ269">
        <v>0.01</v>
      </c>
      <c r="CK269">
        <v>0.03</v>
      </c>
      <c r="CL269">
        <v>0.01</v>
      </c>
      <c r="CM269">
        <v>0.02</v>
      </c>
      <c r="CN269">
        <v>0.02</v>
      </c>
      <c r="CO269">
        <v>0.02</v>
      </c>
      <c r="CP269">
        <v>0.02</v>
      </c>
      <c r="CQ269">
        <v>0.03</v>
      </c>
      <c r="CR269">
        <v>7.0000000000000007E-2</v>
      </c>
      <c r="CS269">
        <v>0.04</v>
      </c>
      <c r="CT269">
        <v>0.1</v>
      </c>
      <c r="CU269">
        <v>0.05</v>
      </c>
      <c r="CV269">
        <v>3.87</v>
      </c>
      <c r="CW269">
        <v>3.83</v>
      </c>
      <c r="CX269">
        <v>3.82</v>
      </c>
      <c r="CY269">
        <v>3.85</v>
      </c>
      <c r="CZ269">
        <v>3.81</v>
      </c>
      <c r="DA269">
        <v>3.61</v>
      </c>
      <c r="DB269">
        <v>3.66</v>
      </c>
      <c r="DC269">
        <v>3.35</v>
      </c>
      <c r="DD269">
        <v>3.54</v>
      </c>
      <c r="DE269">
        <v>0.1</v>
      </c>
      <c r="DF269">
        <v>0.13</v>
      </c>
      <c r="DG269">
        <v>0.15</v>
      </c>
      <c r="DH269">
        <v>0.1</v>
      </c>
      <c r="DI269">
        <v>0.14000000000000001</v>
      </c>
      <c r="DJ269">
        <v>0.22</v>
      </c>
      <c r="DK269">
        <v>0.24</v>
      </c>
      <c r="DL269">
        <v>0.33</v>
      </c>
      <c r="DM269">
        <v>0.31</v>
      </c>
      <c r="DN269">
        <v>0.01</v>
      </c>
      <c r="DO269">
        <v>0.01</v>
      </c>
      <c r="DP269">
        <v>0.01</v>
      </c>
      <c r="DQ269">
        <v>0.01</v>
      </c>
      <c r="DR269">
        <v>0.01</v>
      </c>
      <c r="DS269">
        <v>0.01</v>
      </c>
      <c r="DT269">
        <v>0.01</v>
      </c>
      <c r="DU269">
        <v>0.02</v>
      </c>
      <c r="DV269">
        <v>0.01</v>
      </c>
      <c r="DW269">
        <v>0.88</v>
      </c>
      <c r="DX269">
        <v>0.85</v>
      </c>
      <c r="DY269">
        <v>0.82</v>
      </c>
      <c r="DZ269">
        <v>0.87</v>
      </c>
      <c r="EA269">
        <v>0.83</v>
      </c>
      <c r="EB269">
        <v>0.69</v>
      </c>
      <c r="EC269">
        <v>0.71</v>
      </c>
      <c r="ED269">
        <v>0.52</v>
      </c>
      <c r="EE269">
        <v>0.61</v>
      </c>
      <c r="EF269">
        <v>0.48</v>
      </c>
      <c r="EG269">
        <v>0.03</v>
      </c>
      <c r="EH269">
        <v>0.02</v>
      </c>
      <c r="EI269">
        <v>0.02</v>
      </c>
      <c r="EJ269">
        <v>0.02</v>
      </c>
      <c r="EK269">
        <v>0.02</v>
      </c>
      <c r="EL269">
        <v>0.06</v>
      </c>
      <c r="EM269">
        <v>0.02</v>
      </c>
      <c r="EN269">
        <v>0.01</v>
      </c>
      <c r="EO269">
        <v>0.44</v>
      </c>
      <c r="EP269">
        <v>0.03</v>
      </c>
      <c r="EQ269">
        <v>2.7E-2</v>
      </c>
      <c r="ER269">
        <v>0.03</v>
      </c>
      <c r="ES269">
        <v>1.4999999999999999E-2</v>
      </c>
      <c r="ET269">
        <v>0.04</v>
      </c>
      <c r="EU269">
        <v>0.13</v>
      </c>
      <c r="EV269">
        <v>0.04</v>
      </c>
      <c r="EW269">
        <v>0.02</v>
      </c>
      <c r="EX269">
        <v>1.9E-2</v>
      </c>
      <c r="EY269">
        <v>0.23</v>
      </c>
      <c r="EZ269">
        <v>0.24</v>
      </c>
      <c r="FA269">
        <v>0.23</v>
      </c>
      <c r="FB269">
        <v>0.23</v>
      </c>
      <c r="FC269">
        <v>0.35</v>
      </c>
      <c r="FD269">
        <v>0.37</v>
      </c>
      <c r="FE269">
        <v>0.32</v>
      </c>
      <c r="FF269">
        <v>0.28999999999999998</v>
      </c>
      <c r="FG269">
        <v>0.02</v>
      </c>
      <c r="FH269">
        <v>0.7</v>
      </c>
      <c r="FI269">
        <v>0.69</v>
      </c>
      <c r="FJ269">
        <v>0.7</v>
      </c>
      <c r="FK269">
        <v>0.72</v>
      </c>
      <c r="FL269">
        <v>0.56999999999999995</v>
      </c>
      <c r="FM269">
        <v>0.37</v>
      </c>
      <c r="FN269">
        <v>0.6</v>
      </c>
      <c r="FO269">
        <v>0.66</v>
      </c>
      <c r="FP269">
        <v>0.03</v>
      </c>
      <c r="FQ269">
        <v>0.01</v>
      </c>
      <c r="FR269">
        <v>0.02</v>
      </c>
      <c r="FS269">
        <v>0.02</v>
      </c>
      <c r="FT269">
        <v>0.02</v>
      </c>
      <c r="FU269">
        <v>0.02</v>
      </c>
      <c r="FV269">
        <v>7.0000000000000007E-2</v>
      </c>
      <c r="FW269">
        <v>0.03</v>
      </c>
      <c r="FX269">
        <v>0.02</v>
      </c>
      <c r="FY269">
        <v>1.56</v>
      </c>
      <c r="FZ269">
        <v>3.62</v>
      </c>
      <c r="GA269">
        <v>3.63</v>
      </c>
      <c r="GB269">
        <v>3.64</v>
      </c>
      <c r="GC269">
        <v>3.68</v>
      </c>
      <c r="GD269">
        <v>3.51</v>
      </c>
      <c r="GE269">
        <v>3.12</v>
      </c>
      <c r="GF269">
        <v>3.54</v>
      </c>
      <c r="GG269">
        <v>3.64</v>
      </c>
      <c r="GH269">
        <v>9.25</v>
      </c>
      <c r="GI269">
        <v>0</v>
      </c>
      <c r="GJ269">
        <v>0</v>
      </c>
      <c r="GK269">
        <v>1.0999999999999999E-2</v>
      </c>
      <c r="GL269">
        <v>0</v>
      </c>
      <c r="GM269">
        <v>0.01</v>
      </c>
      <c r="GN269">
        <v>0.02</v>
      </c>
      <c r="GO269">
        <v>0.04</v>
      </c>
      <c r="GP269">
        <v>0.09</v>
      </c>
      <c r="GQ269">
        <v>0.18</v>
      </c>
      <c r="GR269">
        <v>0.62</v>
      </c>
      <c r="GS269">
        <v>0.02</v>
      </c>
      <c r="GT269">
        <v>0.33</v>
      </c>
      <c r="GU269">
        <v>0.75</v>
      </c>
      <c r="GV269">
        <v>0.16</v>
      </c>
      <c r="GW269">
        <v>0.38</v>
      </c>
      <c r="GX269">
        <v>0.11899999999999999</v>
      </c>
      <c r="GY269">
        <v>0.28999999999999998</v>
      </c>
      <c r="GZ269">
        <v>0.16500000000000001</v>
      </c>
      <c r="HA269">
        <v>4.2000000000000003E-2</v>
      </c>
      <c r="HB269">
        <v>0.38</v>
      </c>
      <c r="HC269">
        <v>7.0000000000000007E-2</v>
      </c>
      <c r="HD269">
        <v>0.02</v>
      </c>
      <c r="HE269">
        <v>0.12</v>
      </c>
      <c r="HF269">
        <v>0.05</v>
      </c>
      <c r="HG269">
        <v>7.0000000000000007E-2</v>
      </c>
      <c r="HH269">
        <v>0.05</v>
      </c>
      <c r="HI269">
        <v>0</v>
      </c>
      <c r="HJ269">
        <v>7.0000000000000007E-2</v>
      </c>
      <c r="HK269">
        <v>0.02</v>
      </c>
      <c r="HL269">
        <v>0.05</v>
      </c>
      <c r="HM269">
        <v>0.22</v>
      </c>
      <c r="HN269">
        <v>0</v>
      </c>
      <c r="HO269">
        <v>0.39</v>
      </c>
      <c r="HP269">
        <v>0.34</v>
      </c>
      <c r="HQ269">
        <v>0.38</v>
      </c>
      <c r="HR269">
        <v>0.5</v>
      </c>
      <c r="HS269">
        <v>0.38</v>
      </c>
      <c r="HT269">
        <v>0.25</v>
      </c>
      <c r="HU269">
        <v>0.57999999999999996</v>
      </c>
      <c r="HV269">
        <v>0.32</v>
      </c>
      <c r="HW269">
        <v>0.52</v>
      </c>
      <c r="HX269">
        <v>0.4</v>
      </c>
      <c r="HY269">
        <v>0.14000000000000001</v>
      </c>
      <c r="HZ269">
        <v>0.71</v>
      </c>
      <c r="IA269">
        <v>0</v>
      </c>
      <c r="IB269">
        <v>0.16</v>
      </c>
      <c r="IC269">
        <v>0.06</v>
      </c>
      <c r="ID269">
        <v>0.02</v>
      </c>
      <c r="IE269">
        <v>0.13</v>
      </c>
      <c r="IF269">
        <v>8.0000000000000002E-3</v>
      </c>
      <c r="IG269">
        <v>4.0000000000000001E-3</v>
      </c>
      <c r="IH269">
        <v>0.08</v>
      </c>
      <c r="II269">
        <v>0</v>
      </c>
      <c r="IJ269">
        <v>0.01</v>
      </c>
      <c r="IK269">
        <v>0.1</v>
      </c>
      <c r="IL269">
        <v>4.0000000000000001E-3</v>
      </c>
      <c r="IM269">
        <v>0.02</v>
      </c>
      <c r="IN269">
        <v>0.02</v>
      </c>
      <c r="IO269">
        <v>0.02</v>
      </c>
      <c r="IP269">
        <v>0.02</v>
      </c>
      <c r="IQ269">
        <v>0.03</v>
      </c>
      <c r="IR269">
        <v>0.02</v>
      </c>
      <c r="IS269">
        <v>0</v>
      </c>
      <c r="IT269">
        <v>0.17</v>
      </c>
      <c r="IU269">
        <v>0.06</v>
      </c>
      <c r="IV269">
        <v>0</v>
      </c>
      <c r="IW269">
        <v>0.17</v>
      </c>
      <c r="IX269">
        <v>0.1</v>
      </c>
      <c r="IY269">
        <v>0.38</v>
      </c>
      <c r="IZ269">
        <v>0.3</v>
      </c>
      <c r="JA269">
        <v>0.05</v>
      </c>
      <c r="JB269">
        <v>0.39</v>
      </c>
      <c r="JC269">
        <v>0.37</v>
      </c>
      <c r="JD269">
        <v>0.17</v>
      </c>
      <c r="JE269">
        <v>0.31</v>
      </c>
      <c r="JF269">
        <v>0.13</v>
      </c>
      <c r="JG269">
        <v>0.2</v>
      </c>
      <c r="JH269">
        <v>0.51</v>
      </c>
      <c r="JI269">
        <v>0.27</v>
      </c>
      <c r="JJ269">
        <v>0.31</v>
      </c>
      <c r="JK269">
        <v>0.79</v>
      </c>
      <c r="JL269">
        <v>0.23</v>
      </c>
      <c r="JM269">
        <v>0.02</v>
      </c>
      <c r="JN269">
        <v>0.02</v>
      </c>
      <c r="JO269">
        <v>0.02</v>
      </c>
      <c r="JP269">
        <v>0.02</v>
      </c>
      <c r="JQ269">
        <v>0.02</v>
      </c>
      <c r="JR269">
        <v>3.4</v>
      </c>
      <c r="JS269">
        <v>2.5499999999999998</v>
      </c>
      <c r="JT269">
        <v>2.89</v>
      </c>
      <c r="JU269">
        <v>3.75</v>
      </c>
      <c r="JV269">
        <v>2.5</v>
      </c>
    </row>
    <row r="270" spans="1:282" x14ac:dyDescent="0.25">
      <c r="A270">
        <v>609867</v>
      </c>
      <c r="B270" t="s">
        <v>2507</v>
      </c>
      <c r="C270" t="s">
        <v>2506</v>
      </c>
      <c r="D270" t="s">
        <v>4600</v>
      </c>
      <c r="E270" t="s">
        <v>4601</v>
      </c>
      <c r="F270" t="s">
        <v>2508</v>
      </c>
      <c r="G270" t="s">
        <v>2509</v>
      </c>
      <c r="H270" t="s">
        <v>4602</v>
      </c>
      <c r="I270" t="s">
        <v>4603</v>
      </c>
      <c r="J270" t="s">
        <v>4604</v>
      </c>
      <c r="K270" t="s">
        <v>4605</v>
      </c>
      <c r="L270" t="s">
        <v>546</v>
      </c>
      <c r="M270" t="s">
        <v>3399</v>
      </c>
      <c r="N270" t="s">
        <v>3908</v>
      </c>
      <c r="O270" t="s">
        <v>524</v>
      </c>
      <c r="P270">
        <v>711</v>
      </c>
      <c r="Q270" t="s">
        <v>539</v>
      </c>
      <c r="R270" t="s">
        <v>3621</v>
      </c>
      <c r="S270" t="s">
        <v>6523</v>
      </c>
      <c r="T270">
        <v>39</v>
      </c>
      <c r="U270">
        <v>2890</v>
      </c>
      <c r="V270" t="s">
        <v>651</v>
      </c>
      <c r="W270">
        <v>187</v>
      </c>
      <c r="X270">
        <v>728</v>
      </c>
      <c r="Y270">
        <v>26</v>
      </c>
      <c r="Z270" s="5" t="s">
        <v>3558</v>
      </c>
      <c r="AA270" t="s">
        <v>524</v>
      </c>
      <c r="AB270" t="s">
        <v>533</v>
      </c>
      <c r="AC270" t="s">
        <v>534</v>
      </c>
      <c r="AD270" t="s">
        <v>564</v>
      </c>
      <c r="AE270">
        <v>71.3</v>
      </c>
      <c r="AF270">
        <v>81</v>
      </c>
      <c r="AG270">
        <v>58.3</v>
      </c>
      <c r="AH270">
        <v>2.6</v>
      </c>
      <c r="AI270" t="s">
        <v>3410</v>
      </c>
      <c r="AJ270">
        <v>119</v>
      </c>
      <c r="AK270">
        <v>4</v>
      </c>
      <c r="AL270">
        <v>3</v>
      </c>
      <c r="AM270">
        <v>2</v>
      </c>
      <c r="AN270">
        <v>110</v>
      </c>
      <c r="AO270">
        <v>1</v>
      </c>
      <c r="AR270">
        <v>2</v>
      </c>
      <c r="AS270">
        <v>119</v>
      </c>
      <c r="AT270">
        <v>0.01</v>
      </c>
      <c r="AU270">
        <v>0.01</v>
      </c>
      <c r="AV270">
        <v>0.02</v>
      </c>
      <c r="AW270">
        <v>0</v>
      </c>
      <c r="AX270">
        <v>0.01</v>
      </c>
      <c r="AY270">
        <v>0.02</v>
      </c>
      <c r="AZ270">
        <v>0.03</v>
      </c>
      <c r="BA270">
        <v>3.4000000000000002E-2</v>
      </c>
      <c r="BB270">
        <v>0.04</v>
      </c>
      <c r="BC270">
        <v>0.03</v>
      </c>
      <c r="BD270">
        <v>0.01</v>
      </c>
      <c r="BE270">
        <v>7.0000000000000007E-2</v>
      </c>
      <c r="BF270">
        <v>0.31</v>
      </c>
      <c r="BG270">
        <v>0.24</v>
      </c>
      <c r="BH270">
        <v>0.3</v>
      </c>
      <c r="BI270">
        <v>0.19</v>
      </c>
      <c r="BJ270">
        <v>0.26</v>
      </c>
      <c r="BK270">
        <v>0.28999999999999998</v>
      </c>
      <c r="BL270">
        <v>0.03</v>
      </c>
      <c r="BM270">
        <v>0.03</v>
      </c>
      <c r="BN270">
        <v>0.04</v>
      </c>
      <c r="BO270">
        <v>0.01</v>
      </c>
      <c r="BP270">
        <v>0.02</v>
      </c>
      <c r="BQ270">
        <v>0.03</v>
      </c>
      <c r="BR270">
        <v>0.61</v>
      </c>
      <c r="BS270">
        <v>0.69</v>
      </c>
      <c r="BT270">
        <v>0.6</v>
      </c>
      <c r="BU270">
        <v>0.77</v>
      </c>
      <c r="BV270">
        <v>0.71</v>
      </c>
      <c r="BW270">
        <v>0.6</v>
      </c>
      <c r="BX270">
        <v>3.58</v>
      </c>
      <c r="BY270">
        <v>3.66</v>
      </c>
      <c r="BZ270">
        <v>3.54</v>
      </c>
      <c r="CA270">
        <v>3.75</v>
      </c>
      <c r="CB270">
        <v>3.69</v>
      </c>
      <c r="CC270">
        <v>3.51</v>
      </c>
      <c r="CD270">
        <v>8.0000000000000002E-3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0.03</v>
      </c>
      <c r="CL270">
        <v>0</v>
      </c>
      <c r="CM270">
        <v>0.01</v>
      </c>
      <c r="CN270">
        <v>0</v>
      </c>
      <c r="CO270">
        <v>0.01</v>
      </c>
      <c r="CP270">
        <v>0.02</v>
      </c>
      <c r="CQ270">
        <v>0</v>
      </c>
      <c r="CR270">
        <v>0.01</v>
      </c>
      <c r="CS270">
        <v>0.02</v>
      </c>
      <c r="CT270">
        <v>0.05</v>
      </c>
      <c r="CU270">
        <v>0.03</v>
      </c>
      <c r="CV270">
        <v>3.83</v>
      </c>
      <c r="CW270">
        <v>3.92</v>
      </c>
      <c r="CX270">
        <v>3.89</v>
      </c>
      <c r="CY270">
        <v>3.85</v>
      </c>
      <c r="CZ270">
        <v>3.84</v>
      </c>
      <c r="DA270">
        <v>3.83</v>
      </c>
      <c r="DB270">
        <v>3.73</v>
      </c>
      <c r="DC270">
        <v>3.62</v>
      </c>
      <c r="DD270">
        <v>3.77</v>
      </c>
      <c r="DE270">
        <v>0.13</v>
      </c>
      <c r="DF270">
        <v>0.08</v>
      </c>
      <c r="DG270">
        <v>0.09</v>
      </c>
      <c r="DH270">
        <v>0.11</v>
      </c>
      <c r="DI270">
        <v>0.16</v>
      </c>
      <c r="DJ270">
        <v>0.15</v>
      </c>
      <c r="DK270">
        <v>0.24</v>
      </c>
      <c r="DL270">
        <v>0.2</v>
      </c>
      <c r="DM270">
        <v>0.18</v>
      </c>
      <c r="DN270">
        <v>0.01</v>
      </c>
      <c r="DO270">
        <v>0.03</v>
      </c>
      <c r="DP270">
        <v>0.01</v>
      </c>
      <c r="DQ270">
        <v>0.02</v>
      </c>
      <c r="DR270">
        <v>0.01</v>
      </c>
      <c r="DS270">
        <v>0.01</v>
      </c>
      <c r="DT270">
        <v>0.01</v>
      </c>
      <c r="DU270">
        <v>0.02</v>
      </c>
      <c r="DV270">
        <v>0.01</v>
      </c>
      <c r="DW270">
        <v>0.85</v>
      </c>
      <c r="DX270">
        <v>0.9</v>
      </c>
      <c r="DY270">
        <v>0.89</v>
      </c>
      <c r="DZ270">
        <v>0.86</v>
      </c>
      <c r="EA270">
        <v>0.83</v>
      </c>
      <c r="EB270">
        <v>0.83</v>
      </c>
      <c r="EC270">
        <v>0.74</v>
      </c>
      <c r="ED270">
        <v>0.71</v>
      </c>
      <c r="EE270">
        <v>0.79</v>
      </c>
      <c r="EF270">
        <v>0.44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0.02</v>
      </c>
      <c r="EM270">
        <v>0</v>
      </c>
      <c r="EN270">
        <v>0</v>
      </c>
      <c r="EO270">
        <v>0.24</v>
      </c>
      <c r="EP270">
        <v>0.02</v>
      </c>
      <c r="EQ270">
        <v>1.7000000000000001E-2</v>
      </c>
      <c r="ER270">
        <v>0.02</v>
      </c>
      <c r="ES270">
        <v>0</v>
      </c>
      <c r="ET270">
        <v>0.03</v>
      </c>
      <c r="EU270">
        <v>0.08</v>
      </c>
      <c r="EV270">
        <v>0.04</v>
      </c>
      <c r="EW270">
        <v>0.02</v>
      </c>
      <c r="EX270">
        <v>9.1999999999999998E-2</v>
      </c>
      <c r="EY270">
        <v>0.31</v>
      </c>
      <c r="EZ270">
        <v>0.2</v>
      </c>
      <c r="FA270">
        <v>0.18</v>
      </c>
      <c r="FB270">
        <v>0.16</v>
      </c>
      <c r="FC270">
        <v>0.28000000000000003</v>
      </c>
      <c r="FD270">
        <v>0.28999999999999998</v>
      </c>
      <c r="FE270">
        <v>0.27</v>
      </c>
      <c r="FF270">
        <v>0.28999999999999998</v>
      </c>
      <c r="FG270">
        <v>0.09</v>
      </c>
      <c r="FH270">
        <v>0.62</v>
      </c>
      <c r="FI270">
        <v>0.71</v>
      </c>
      <c r="FJ270">
        <v>0.74</v>
      </c>
      <c r="FK270">
        <v>0.78</v>
      </c>
      <c r="FL270">
        <v>0.61</v>
      </c>
      <c r="FM270">
        <v>0.56999999999999995</v>
      </c>
      <c r="FN270">
        <v>0.65</v>
      </c>
      <c r="FO270">
        <v>0.63</v>
      </c>
      <c r="FP270">
        <v>0.13</v>
      </c>
      <c r="FQ270">
        <v>0.05</v>
      </c>
      <c r="FR270">
        <v>0.08</v>
      </c>
      <c r="FS270">
        <v>0.06</v>
      </c>
      <c r="FT270">
        <v>0.06</v>
      </c>
      <c r="FU270">
        <v>0.08</v>
      </c>
      <c r="FV270">
        <v>0.05</v>
      </c>
      <c r="FW270">
        <v>0.04</v>
      </c>
      <c r="FX270">
        <v>7.0000000000000007E-2</v>
      </c>
      <c r="FY270">
        <v>1.82</v>
      </c>
      <c r="FZ270">
        <v>3.64</v>
      </c>
      <c r="GA270">
        <v>3.75</v>
      </c>
      <c r="GB270">
        <v>3.77</v>
      </c>
      <c r="GC270">
        <v>3.83</v>
      </c>
      <c r="GD270">
        <v>3.63</v>
      </c>
      <c r="GE270">
        <v>3.49</v>
      </c>
      <c r="GF270">
        <v>3.63</v>
      </c>
      <c r="GG270">
        <v>3.66</v>
      </c>
      <c r="GH270">
        <v>8.92</v>
      </c>
      <c r="GI270">
        <v>0.01</v>
      </c>
      <c r="GJ270">
        <v>0</v>
      </c>
      <c r="GK270">
        <v>0</v>
      </c>
      <c r="GL270">
        <v>0</v>
      </c>
      <c r="GM270">
        <v>0.04</v>
      </c>
      <c r="GN270">
        <v>0.04</v>
      </c>
      <c r="GO270">
        <v>0.05</v>
      </c>
      <c r="GP270">
        <v>0.13</v>
      </c>
      <c r="GQ270">
        <v>0.11</v>
      </c>
      <c r="GR270">
        <v>0.51</v>
      </c>
      <c r="GS270">
        <v>0.11</v>
      </c>
      <c r="GT270">
        <v>0.28000000000000003</v>
      </c>
      <c r="GU270">
        <v>0.38</v>
      </c>
      <c r="GV270">
        <v>0.24</v>
      </c>
      <c r="GW270">
        <v>0.22</v>
      </c>
      <c r="GX270">
        <v>0.17599999999999999</v>
      </c>
      <c r="GY270">
        <v>0.25</v>
      </c>
      <c r="GZ270">
        <v>0.16800000000000001</v>
      </c>
      <c r="HA270">
        <v>5.8999999999999997E-2</v>
      </c>
      <c r="HB270">
        <v>0.18</v>
      </c>
      <c r="HC270">
        <v>0.11</v>
      </c>
      <c r="HD270">
        <v>7.0000000000000007E-2</v>
      </c>
      <c r="HE270">
        <v>0.14000000000000001</v>
      </c>
      <c r="HF270">
        <v>0.23</v>
      </c>
      <c r="HG270">
        <v>0.32</v>
      </c>
      <c r="HH270">
        <v>0.18</v>
      </c>
      <c r="HI270">
        <v>0.02</v>
      </c>
      <c r="HJ270">
        <v>0</v>
      </c>
      <c r="HK270">
        <v>0</v>
      </c>
      <c r="HL270">
        <v>0</v>
      </c>
      <c r="HM270">
        <v>0.11</v>
      </c>
      <c r="HN270">
        <v>0.01</v>
      </c>
      <c r="HO270">
        <v>0.31</v>
      </c>
      <c r="HP270">
        <v>0.37</v>
      </c>
      <c r="HQ270">
        <v>0.31</v>
      </c>
      <c r="HR270">
        <v>0.33</v>
      </c>
      <c r="HS270">
        <v>0.43</v>
      </c>
      <c r="HT270">
        <v>0.34</v>
      </c>
      <c r="HU270">
        <v>0.61</v>
      </c>
      <c r="HV270">
        <v>0.34</v>
      </c>
      <c r="HW270">
        <v>0.55000000000000004</v>
      </c>
      <c r="HX270">
        <v>0.48</v>
      </c>
      <c r="HY270">
        <v>0.3</v>
      </c>
      <c r="HZ270">
        <v>0.54</v>
      </c>
      <c r="IA270">
        <v>0</v>
      </c>
      <c r="IB270">
        <v>0.14000000000000001</v>
      </c>
      <c r="IC270">
        <v>0.05</v>
      </c>
      <c r="ID270">
        <v>0.1</v>
      </c>
      <c r="IE270">
        <v>0.08</v>
      </c>
      <c r="IF270">
        <v>0.05</v>
      </c>
      <c r="IG270">
        <v>8.0000000000000002E-3</v>
      </c>
      <c r="IH270">
        <v>0.06</v>
      </c>
      <c r="II270">
        <v>0.01</v>
      </c>
      <c r="IJ270">
        <v>0.02</v>
      </c>
      <c r="IK270">
        <v>0</v>
      </c>
      <c r="IL270">
        <v>0</v>
      </c>
      <c r="IM270">
        <v>0.05</v>
      </c>
      <c r="IN270">
        <v>0.08</v>
      </c>
      <c r="IO270">
        <v>0.08</v>
      </c>
      <c r="IP270">
        <v>0.08</v>
      </c>
      <c r="IQ270">
        <v>0.08</v>
      </c>
      <c r="IR270">
        <v>0.06</v>
      </c>
      <c r="IS270">
        <v>0.03</v>
      </c>
      <c r="IT270">
        <v>0.46</v>
      </c>
      <c r="IU270">
        <v>0.38</v>
      </c>
      <c r="IV270">
        <v>0.01</v>
      </c>
      <c r="IW270">
        <v>0.13</v>
      </c>
      <c r="IX270">
        <v>0.21</v>
      </c>
      <c r="IY270">
        <v>0.24</v>
      </c>
      <c r="IZ270">
        <v>0.32</v>
      </c>
      <c r="JA270">
        <v>0.15</v>
      </c>
      <c r="JB270">
        <v>0.39</v>
      </c>
      <c r="JC270">
        <v>0.5</v>
      </c>
      <c r="JD270">
        <v>0.09</v>
      </c>
      <c r="JE270">
        <v>0.1</v>
      </c>
      <c r="JF270">
        <v>0.34</v>
      </c>
      <c r="JG270">
        <v>0.18</v>
      </c>
      <c r="JH270">
        <v>0.23</v>
      </c>
      <c r="JI270">
        <v>0.14000000000000001</v>
      </c>
      <c r="JJ270">
        <v>0.11</v>
      </c>
      <c r="JK270">
        <v>0.43</v>
      </c>
      <c r="JL270">
        <v>0.24</v>
      </c>
      <c r="JM270">
        <v>0.04</v>
      </c>
      <c r="JN270">
        <v>7.0000000000000007E-2</v>
      </c>
      <c r="JO270">
        <v>0.09</v>
      </c>
      <c r="JP270">
        <v>7.0000000000000007E-2</v>
      </c>
      <c r="JQ270">
        <v>0.05</v>
      </c>
      <c r="JR270">
        <v>2.96</v>
      </c>
      <c r="JS270">
        <v>1.91</v>
      </c>
      <c r="JT270">
        <v>1.94</v>
      </c>
      <c r="JU270">
        <v>3.28</v>
      </c>
      <c r="JV270">
        <v>2.57</v>
      </c>
    </row>
    <row r="271" spans="1:282" x14ac:dyDescent="0.25">
      <c r="A271">
        <v>609869</v>
      </c>
      <c r="B271" t="s">
        <v>176</v>
      </c>
      <c r="C271" t="s">
        <v>882</v>
      </c>
      <c r="D271" t="s">
        <v>4606</v>
      </c>
      <c r="E271" t="s">
        <v>4607</v>
      </c>
      <c r="F271" t="s">
        <v>883</v>
      </c>
      <c r="G271" t="s">
        <v>884</v>
      </c>
      <c r="H271" t="s">
        <v>885</v>
      </c>
      <c r="I271" t="s">
        <v>4608</v>
      </c>
      <c r="J271" t="s">
        <v>4609</v>
      </c>
      <c r="K271" t="s">
        <v>4610</v>
      </c>
      <c r="L271" t="s">
        <v>546</v>
      </c>
      <c r="M271" t="s">
        <v>3399</v>
      </c>
      <c r="N271" t="s">
        <v>3908</v>
      </c>
      <c r="O271" t="s">
        <v>524</v>
      </c>
      <c r="P271">
        <v>341</v>
      </c>
      <c r="Q271" t="s">
        <v>530</v>
      </c>
      <c r="R271" t="s">
        <v>621</v>
      </c>
      <c r="S271" t="s">
        <v>621</v>
      </c>
      <c r="T271">
        <v>43</v>
      </c>
      <c r="U271">
        <v>2900</v>
      </c>
      <c r="V271" t="s">
        <v>655</v>
      </c>
      <c r="W271">
        <v>186</v>
      </c>
      <c r="X271">
        <v>359</v>
      </c>
      <c r="Y271">
        <v>52</v>
      </c>
      <c r="Z271" s="5" t="s">
        <v>963</v>
      </c>
      <c r="AA271" t="s">
        <v>524</v>
      </c>
      <c r="AB271" t="s">
        <v>564</v>
      </c>
      <c r="AC271" t="s">
        <v>564</v>
      </c>
      <c r="AD271" t="s">
        <v>564</v>
      </c>
      <c r="AE271">
        <v>53.6</v>
      </c>
      <c r="AF271">
        <v>43.4</v>
      </c>
      <c r="AG271">
        <v>52.8</v>
      </c>
      <c r="AH271">
        <v>5.2</v>
      </c>
      <c r="AI271" t="s">
        <v>3410</v>
      </c>
      <c r="AJ271">
        <v>100</v>
      </c>
      <c r="AK271">
        <v>1</v>
      </c>
      <c r="AL271">
        <v>94</v>
      </c>
      <c r="AQ271">
        <v>2</v>
      </c>
      <c r="AR271">
        <v>3</v>
      </c>
      <c r="AS271">
        <v>100</v>
      </c>
      <c r="AT271">
        <v>0.03</v>
      </c>
      <c r="AU271">
        <v>0.01</v>
      </c>
      <c r="AV271">
        <v>0</v>
      </c>
      <c r="AW271">
        <v>0.01</v>
      </c>
      <c r="AX271">
        <v>0.03</v>
      </c>
      <c r="AY271">
        <v>0.04</v>
      </c>
      <c r="AZ271">
        <v>0.15</v>
      </c>
      <c r="BA271">
        <v>0.08</v>
      </c>
      <c r="BB271">
        <v>7.0000000000000007E-2</v>
      </c>
      <c r="BC271">
        <v>0.04</v>
      </c>
      <c r="BD271">
        <v>7.0000000000000007E-2</v>
      </c>
      <c r="BE271">
        <v>0.13</v>
      </c>
      <c r="BF271">
        <v>0.22</v>
      </c>
      <c r="BG271">
        <v>0.22</v>
      </c>
      <c r="BH271">
        <v>0.27</v>
      </c>
      <c r="BI271">
        <v>0.24</v>
      </c>
      <c r="BJ271">
        <v>0.34</v>
      </c>
      <c r="BK271">
        <v>0.31</v>
      </c>
      <c r="BL271">
        <v>0.01</v>
      </c>
      <c r="BM271">
        <v>0.01</v>
      </c>
      <c r="BN271">
        <v>0.01</v>
      </c>
      <c r="BO271">
        <v>0</v>
      </c>
      <c r="BP271">
        <v>0</v>
      </c>
      <c r="BQ271">
        <v>0.01</v>
      </c>
      <c r="BR271">
        <v>0.59</v>
      </c>
      <c r="BS271">
        <v>0.68</v>
      </c>
      <c r="BT271">
        <v>0.65</v>
      </c>
      <c r="BU271">
        <v>0.71</v>
      </c>
      <c r="BV271">
        <v>0.56000000000000005</v>
      </c>
      <c r="BW271">
        <v>0.51</v>
      </c>
      <c r="BX271">
        <v>3.38</v>
      </c>
      <c r="BY271">
        <v>3.59</v>
      </c>
      <c r="BZ271">
        <v>3.59</v>
      </c>
      <c r="CA271">
        <v>3.65</v>
      </c>
      <c r="CB271">
        <v>3.43</v>
      </c>
      <c r="CC271">
        <v>3.3</v>
      </c>
      <c r="CD271">
        <v>0</v>
      </c>
      <c r="CE271">
        <v>0</v>
      </c>
      <c r="CF271">
        <v>0</v>
      </c>
      <c r="CG271">
        <v>0.02</v>
      </c>
      <c r="CH271">
        <v>0</v>
      </c>
      <c r="CI271">
        <v>0.02</v>
      </c>
      <c r="CJ271">
        <v>0.02</v>
      </c>
      <c r="CK271">
        <v>0.06</v>
      </c>
      <c r="CL271">
        <v>0.03</v>
      </c>
      <c r="CM271">
        <v>0.03</v>
      </c>
      <c r="CN271">
        <v>0.05</v>
      </c>
      <c r="CO271">
        <v>0.04</v>
      </c>
      <c r="CP271">
        <v>0.06</v>
      </c>
      <c r="CQ271">
        <v>0.06</v>
      </c>
      <c r="CR271">
        <v>0.09</v>
      </c>
      <c r="CS271">
        <v>0.16</v>
      </c>
      <c r="CT271">
        <v>0.09</v>
      </c>
      <c r="CU271">
        <v>0.13</v>
      </c>
      <c r="CV271">
        <v>3.83</v>
      </c>
      <c r="CW271">
        <v>3.72</v>
      </c>
      <c r="CX271">
        <v>3.73</v>
      </c>
      <c r="CY271">
        <v>3.64</v>
      </c>
      <c r="CZ271">
        <v>3.65</v>
      </c>
      <c r="DA271">
        <v>3.49</v>
      </c>
      <c r="DB271">
        <v>3.42</v>
      </c>
      <c r="DC271">
        <v>3.41</v>
      </c>
      <c r="DD271">
        <v>3.46</v>
      </c>
      <c r="DE271">
        <v>0.11</v>
      </c>
      <c r="DF271">
        <v>0.18</v>
      </c>
      <c r="DG271">
        <v>0.19</v>
      </c>
      <c r="DH271">
        <v>0.18</v>
      </c>
      <c r="DI271">
        <v>0.22</v>
      </c>
      <c r="DJ271">
        <v>0.27</v>
      </c>
      <c r="DK271">
        <v>0.2</v>
      </c>
      <c r="DL271">
        <v>0.23</v>
      </c>
      <c r="DM271">
        <v>0.18</v>
      </c>
      <c r="DN271">
        <v>0</v>
      </c>
      <c r="DO271">
        <v>0</v>
      </c>
      <c r="DP271">
        <v>0</v>
      </c>
      <c r="DQ271">
        <v>0</v>
      </c>
      <c r="DR271">
        <v>0.02</v>
      </c>
      <c r="DS271">
        <v>0</v>
      </c>
      <c r="DT271">
        <v>0</v>
      </c>
      <c r="DU271">
        <v>0</v>
      </c>
      <c r="DV271">
        <v>0.01</v>
      </c>
      <c r="DW271">
        <v>0.86</v>
      </c>
      <c r="DX271">
        <v>0.77</v>
      </c>
      <c r="DY271">
        <v>0.77</v>
      </c>
      <c r="DZ271">
        <v>0.74</v>
      </c>
      <c r="EA271">
        <v>0.7</v>
      </c>
      <c r="EB271">
        <v>0.62</v>
      </c>
      <c r="EC271">
        <v>0.62</v>
      </c>
      <c r="ED271">
        <v>0.62</v>
      </c>
      <c r="EE271">
        <v>0.65</v>
      </c>
      <c r="EF271">
        <v>0.33</v>
      </c>
      <c r="EG271">
        <v>0.01</v>
      </c>
      <c r="EH271">
        <v>0.02</v>
      </c>
      <c r="EI271">
        <v>0.02</v>
      </c>
      <c r="EJ271">
        <v>0</v>
      </c>
      <c r="EK271">
        <v>0</v>
      </c>
      <c r="EL271">
        <v>0.04</v>
      </c>
      <c r="EM271">
        <v>0.02</v>
      </c>
      <c r="EN271">
        <v>0.05</v>
      </c>
      <c r="EO271">
        <v>0.35</v>
      </c>
      <c r="EP271">
        <v>0.09</v>
      </c>
      <c r="EQ271">
        <v>0.06</v>
      </c>
      <c r="ER271">
        <v>0.09</v>
      </c>
      <c r="ES271">
        <v>0.08</v>
      </c>
      <c r="ET271">
        <v>0.14000000000000001</v>
      </c>
      <c r="EU271">
        <v>0.12</v>
      </c>
      <c r="EV271">
        <v>0.1</v>
      </c>
      <c r="EW271">
        <v>0.18</v>
      </c>
      <c r="EX271">
        <v>0.14000000000000001</v>
      </c>
      <c r="EY271">
        <v>0.34</v>
      </c>
      <c r="EZ271">
        <v>0.3</v>
      </c>
      <c r="FA271">
        <v>0.32</v>
      </c>
      <c r="FB271">
        <v>0.25</v>
      </c>
      <c r="FC271">
        <v>0.37</v>
      </c>
      <c r="FD271">
        <v>0.28000000000000003</v>
      </c>
      <c r="FE271">
        <v>0.4</v>
      </c>
      <c r="FF271">
        <v>0.33</v>
      </c>
      <c r="FG271">
        <v>0.18</v>
      </c>
      <c r="FH271">
        <v>0.55000000000000004</v>
      </c>
      <c r="FI271">
        <v>0.61</v>
      </c>
      <c r="FJ271">
        <v>0.54</v>
      </c>
      <c r="FK271">
        <v>0.66</v>
      </c>
      <c r="FL271">
        <v>0.47</v>
      </c>
      <c r="FM271">
        <v>0.54</v>
      </c>
      <c r="FN271">
        <v>0.47</v>
      </c>
      <c r="FO271">
        <v>0.43</v>
      </c>
      <c r="FP271">
        <v>0</v>
      </c>
      <c r="FQ271">
        <v>0.01</v>
      </c>
      <c r="FR271">
        <v>0.01</v>
      </c>
      <c r="FS271">
        <v>0.03</v>
      </c>
      <c r="FT271">
        <v>0.01</v>
      </c>
      <c r="FU271">
        <v>0.02</v>
      </c>
      <c r="FV271">
        <v>0.02</v>
      </c>
      <c r="FW271">
        <v>0.01</v>
      </c>
      <c r="FX271">
        <v>0.01</v>
      </c>
      <c r="FY271">
        <v>2.17</v>
      </c>
      <c r="FZ271">
        <v>3.44</v>
      </c>
      <c r="GA271">
        <v>3.52</v>
      </c>
      <c r="GB271">
        <v>3.42</v>
      </c>
      <c r="GC271">
        <v>3.59</v>
      </c>
      <c r="GD271">
        <v>3.34</v>
      </c>
      <c r="GE271">
        <v>3.35</v>
      </c>
      <c r="GF271">
        <v>3.33</v>
      </c>
      <c r="GG271">
        <v>3.15</v>
      </c>
      <c r="GH271">
        <v>7.44</v>
      </c>
      <c r="GI271">
        <v>0.02</v>
      </c>
      <c r="GJ271">
        <v>0.02</v>
      </c>
      <c r="GK271">
        <v>0.03</v>
      </c>
      <c r="GL271">
        <v>0.05</v>
      </c>
      <c r="GM271">
        <v>0.12</v>
      </c>
      <c r="GN271">
        <v>0.06</v>
      </c>
      <c r="GO271">
        <v>0.06</v>
      </c>
      <c r="GP271">
        <v>0.26</v>
      </c>
      <c r="GQ271">
        <v>0.09</v>
      </c>
      <c r="GR271">
        <v>0.26</v>
      </c>
      <c r="GS271">
        <v>0.03</v>
      </c>
      <c r="GT271">
        <v>0.57999999999999996</v>
      </c>
      <c r="GU271">
        <v>0.56999999999999995</v>
      </c>
      <c r="GV271">
        <v>0.3</v>
      </c>
      <c r="GW271">
        <v>0.18</v>
      </c>
      <c r="GX271">
        <v>0.15</v>
      </c>
      <c r="GY271">
        <v>0.28000000000000003</v>
      </c>
      <c r="GZ271">
        <v>0.08</v>
      </c>
      <c r="HA271">
        <v>0.11</v>
      </c>
      <c r="HB271">
        <v>0.16</v>
      </c>
      <c r="HC271">
        <v>0.06</v>
      </c>
      <c r="HD271">
        <v>7.0000000000000007E-2</v>
      </c>
      <c r="HE271">
        <v>0.21</v>
      </c>
      <c r="HF271">
        <v>0.1</v>
      </c>
      <c r="HG271">
        <v>0.1</v>
      </c>
      <c r="HH271">
        <v>0.05</v>
      </c>
      <c r="HI271">
        <v>0.04</v>
      </c>
      <c r="HJ271">
        <v>0.05</v>
      </c>
      <c r="HK271">
        <v>0.05</v>
      </c>
      <c r="HL271">
        <v>0.03</v>
      </c>
      <c r="HM271">
        <v>0.09</v>
      </c>
      <c r="HN271">
        <v>0.02</v>
      </c>
      <c r="HO271">
        <v>0.3</v>
      </c>
      <c r="HP271">
        <v>0.31</v>
      </c>
      <c r="HQ271">
        <v>0.3</v>
      </c>
      <c r="HR271">
        <v>0.31</v>
      </c>
      <c r="HS271">
        <v>0.38</v>
      </c>
      <c r="HT271">
        <v>0.28999999999999998</v>
      </c>
      <c r="HU271">
        <v>0.49</v>
      </c>
      <c r="HV271">
        <v>0.38</v>
      </c>
      <c r="HW271">
        <v>0.41</v>
      </c>
      <c r="HX271">
        <v>0.42</v>
      </c>
      <c r="HY271">
        <v>0.37</v>
      </c>
      <c r="HZ271">
        <v>0.54</v>
      </c>
      <c r="IA271">
        <v>0.11</v>
      </c>
      <c r="IB271">
        <v>0.16</v>
      </c>
      <c r="IC271">
        <v>0.16</v>
      </c>
      <c r="ID271">
        <v>0.14000000000000001</v>
      </c>
      <c r="IE271">
        <v>0.09</v>
      </c>
      <c r="IF271">
        <v>0.09</v>
      </c>
      <c r="IG271">
        <v>0.02</v>
      </c>
      <c r="IH271">
        <v>0.06</v>
      </c>
      <c r="II271">
        <v>0.05</v>
      </c>
      <c r="IJ271">
        <v>0.05</v>
      </c>
      <c r="IK271">
        <v>0.01</v>
      </c>
      <c r="IL271">
        <v>0.02</v>
      </c>
      <c r="IM271">
        <v>0.04</v>
      </c>
      <c r="IN271">
        <v>0.04</v>
      </c>
      <c r="IO271">
        <v>0.03</v>
      </c>
      <c r="IP271">
        <v>0.05</v>
      </c>
      <c r="IQ271">
        <v>0.06</v>
      </c>
      <c r="IR271">
        <v>0.04</v>
      </c>
      <c r="IS271">
        <v>0.03</v>
      </c>
      <c r="IT271">
        <v>0.44</v>
      </c>
      <c r="IU271">
        <v>0.36</v>
      </c>
      <c r="IV271">
        <v>0.05</v>
      </c>
      <c r="IW271">
        <v>0.19</v>
      </c>
      <c r="IX271">
        <v>0.14000000000000001</v>
      </c>
      <c r="IY271">
        <v>0.3</v>
      </c>
      <c r="IZ271">
        <v>0.37</v>
      </c>
      <c r="JA271">
        <v>0.06</v>
      </c>
      <c r="JB271">
        <v>0.42</v>
      </c>
      <c r="JC271">
        <v>0.4</v>
      </c>
      <c r="JD271">
        <v>0.09</v>
      </c>
      <c r="JE271">
        <v>0.12</v>
      </c>
      <c r="JF271">
        <v>0.21</v>
      </c>
      <c r="JG271">
        <v>0.2</v>
      </c>
      <c r="JH271">
        <v>0.4</v>
      </c>
      <c r="JI271">
        <v>0.14000000000000001</v>
      </c>
      <c r="JJ271">
        <v>0.12</v>
      </c>
      <c r="JK271">
        <v>0.65</v>
      </c>
      <c r="JL271">
        <v>0.16</v>
      </c>
      <c r="JM271">
        <v>0.03</v>
      </c>
      <c r="JN271">
        <v>0.03</v>
      </c>
      <c r="JO271">
        <v>0.03</v>
      </c>
      <c r="JP271">
        <v>0.03</v>
      </c>
      <c r="JQ271">
        <v>0.03</v>
      </c>
      <c r="JR271">
        <v>3.21</v>
      </c>
      <c r="JS271">
        <v>1.93</v>
      </c>
      <c r="JT271">
        <v>2</v>
      </c>
      <c r="JU271">
        <v>3.51</v>
      </c>
      <c r="JV271">
        <v>2.34</v>
      </c>
    </row>
    <row r="272" spans="1:282" x14ac:dyDescent="0.25">
      <c r="A272">
        <v>609870</v>
      </c>
      <c r="B272" t="s">
        <v>2511</v>
      </c>
      <c r="C272" t="s">
        <v>2510</v>
      </c>
      <c r="D272" t="s">
        <v>4611</v>
      </c>
      <c r="E272" t="s">
        <v>4612</v>
      </c>
      <c r="F272" t="s">
        <v>2512</v>
      </c>
      <c r="G272" t="s">
        <v>2513</v>
      </c>
      <c r="H272" t="s">
        <v>4613</v>
      </c>
      <c r="I272" t="s">
        <v>4614</v>
      </c>
      <c r="J272" t="s">
        <v>4615</v>
      </c>
      <c r="K272" t="s">
        <v>4616</v>
      </c>
      <c r="L272" t="s">
        <v>546</v>
      </c>
      <c r="M272" t="s">
        <v>3399</v>
      </c>
      <c r="N272" t="s">
        <v>3908</v>
      </c>
      <c r="O272" t="s">
        <v>524</v>
      </c>
      <c r="P272">
        <v>604</v>
      </c>
      <c r="Q272" t="s">
        <v>539</v>
      </c>
      <c r="R272" t="s">
        <v>3621</v>
      </c>
      <c r="S272" t="s">
        <v>6523</v>
      </c>
      <c r="T272">
        <v>37</v>
      </c>
      <c r="U272">
        <v>2910</v>
      </c>
      <c r="V272" t="s">
        <v>655</v>
      </c>
      <c r="W272">
        <v>426</v>
      </c>
      <c r="X272">
        <v>611</v>
      </c>
      <c r="Y272">
        <v>70</v>
      </c>
      <c r="Z272" s="5" t="s">
        <v>1524</v>
      </c>
      <c r="AA272" t="s">
        <v>524</v>
      </c>
      <c r="AB272" t="s">
        <v>555</v>
      </c>
      <c r="AC272" t="s">
        <v>564</v>
      </c>
      <c r="AD272" t="s">
        <v>555</v>
      </c>
      <c r="AE272">
        <v>34.700000000000003</v>
      </c>
      <c r="AF272">
        <v>48.6</v>
      </c>
      <c r="AG272">
        <v>29</v>
      </c>
      <c r="AH272">
        <v>7</v>
      </c>
      <c r="AI272" t="s">
        <v>3410</v>
      </c>
      <c r="AJ272">
        <v>231</v>
      </c>
      <c r="AK272">
        <v>7</v>
      </c>
      <c r="AL272">
        <v>28</v>
      </c>
      <c r="AN272">
        <v>194</v>
      </c>
      <c r="AQ272">
        <v>1</v>
      </c>
      <c r="AR272">
        <v>5</v>
      </c>
      <c r="AS272">
        <v>231</v>
      </c>
      <c r="AT272">
        <v>0.03</v>
      </c>
      <c r="AU272">
        <v>0</v>
      </c>
      <c r="AV272">
        <v>0.04</v>
      </c>
      <c r="AW272">
        <v>0.01</v>
      </c>
      <c r="AX272">
        <v>0.02</v>
      </c>
      <c r="AY272">
        <v>7.0000000000000007E-2</v>
      </c>
      <c r="AZ272">
        <v>0.11</v>
      </c>
      <c r="BA272">
        <v>6.5000000000000002E-2</v>
      </c>
      <c r="BB272">
        <v>0.1</v>
      </c>
      <c r="BC272">
        <v>0.06</v>
      </c>
      <c r="BD272">
        <v>0.12</v>
      </c>
      <c r="BE272">
        <v>0.21</v>
      </c>
      <c r="BF272">
        <v>0.42</v>
      </c>
      <c r="BG272">
        <v>0.36</v>
      </c>
      <c r="BH272">
        <v>0.42</v>
      </c>
      <c r="BI272">
        <v>0.25</v>
      </c>
      <c r="BJ272">
        <v>0.39</v>
      </c>
      <c r="BK272">
        <v>0.34</v>
      </c>
      <c r="BL272">
        <v>0.01</v>
      </c>
      <c r="BM272">
        <v>0.02</v>
      </c>
      <c r="BN272">
        <v>0.01</v>
      </c>
      <c r="BO272">
        <v>0.02</v>
      </c>
      <c r="BP272">
        <v>0.02</v>
      </c>
      <c r="BQ272">
        <v>0.03</v>
      </c>
      <c r="BR272">
        <v>0.43</v>
      </c>
      <c r="BS272">
        <v>0.55000000000000004</v>
      </c>
      <c r="BT272">
        <v>0.43</v>
      </c>
      <c r="BU272">
        <v>0.67</v>
      </c>
      <c r="BV272">
        <v>0.45</v>
      </c>
      <c r="BW272">
        <v>0.35</v>
      </c>
      <c r="BX272">
        <v>3.28</v>
      </c>
      <c r="BY272">
        <v>3.49</v>
      </c>
      <c r="BZ272">
        <v>3.25</v>
      </c>
      <c r="CA272">
        <v>3.59</v>
      </c>
      <c r="CB272">
        <v>3.3</v>
      </c>
      <c r="CC272">
        <v>2.99</v>
      </c>
      <c r="CD272">
        <v>0</v>
      </c>
      <c r="CE272">
        <v>4.0000000000000001E-3</v>
      </c>
      <c r="CF272">
        <v>1.7000000000000001E-2</v>
      </c>
      <c r="CG272">
        <v>8.9999999999999993E-3</v>
      </c>
      <c r="CH272">
        <v>4.0000000000000001E-3</v>
      </c>
      <c r="CI272">
        <v>0.01</v>
      </c>
      <c r="CJ272">
        <v>0.02</v>
      </c>
      <c r="CK272">
        <v>0.1</v>
      </c>
      <c r="CL272">
        <v>0.03</v>
      </c>
      <c r="CM272">
        <v>0.01</v>
      </c>
      <c r="CN272">
        <v>0.04</v>
      </c>
      <c r="CO272">
        <v>0.03</v>
      </c>
      <c r="CP272">
        <v>0.04</v>
      </c>
      <c r="CQ272">
        <v>0.03</v>
      </c>
      <c r="CR272">
        <v>0.05</v>
      </c>
      <c r="CS272">
        <v>0.06</v>
      </c>
      <c r="CT272">
        <v>0.11</v>
      </c>
      <c r="CU272">
        <v>0.1</v>
      </c>
      <c r="CV272">
        <v>3.85</v>
      </c>
      <c r="CW272">
        <v>3.75</v>
      </c>
      <c r="CX272">
        <v>3.71</v>
      </c>
      <c r="CY272">
        <v>3.7</v>
      </c>
      <c r="CZ272">
        <v>3.73</v>
      </c>
      <c r="DA272">
        <v>3.6</v>
      </c>
      <c r="DB272">
        <v>3.57</v>
      </c>
      <c r="DC272">
        <v>3.23</v>
      </c>
      <c r="DD272">
        <v>3.46</v>
      </c>
      <c r="DE272">
        <v>0.12</v>
      </c>
      <c r="DF272">
        <v>0.16</v>
      </c>
      <c r="DG272">
        <v>0.18</v>
      </c>
      <c r="DH272">
        <v>0.19</v>
      </c>
      <c r="DI272">
        <v>0.19</v>
      </c>
      <c r="DJ272">
        <v>0.26</v>
      </c>
      <c r="DK272">
        <v>0.24</v>
      </c>
      <c r="DL272">
        <v>0.24</v>
      </c>
      <c r="DM272">
        <v>0.23</v>
      </c>
      <c r="DN272">
        <v>0.01</v>
      </c>
      <c r="DO272">
        <v>0</v>
      </c>
      <c r="DP272">
        <v>0.01</v>
      </c>
      <c r="DQ272">
        <v>0.01</v>
      </c>
      <c r="DR272">
        <v>0.02</v>
      </c>
      <c r="DS272">
        <v>0.02</v>
      </c>
      <c r="DT272">
        <v>0.02</v>
      </c>
      <c r="DU272">
        <v>0.01</v>
      </c>
      <c r="DV272">
        <v>0.01</v>
      </c>
      <c r="DW272">
        <v>0.85</v>
      </c>
      <c r="DX272">
        <v>0.8</v>
      </c>
      <c r="DY272">
        <v>0.76</v>
      </c>
      <c r="DZ272">
        <v>0.75</v>
      </c>
      <c r="EA272">
        <v>0.75</v>
      </c>
      <c r="EB272">
        <v>0.66</v>
      </c>
      <c r="EC272">
        <v>0.66</v>
      </c>
      <c r="ED272">
        <v>0.54</v>
      </c>
      <c r="EE272">
        <v>0.63</v>
      </c>
      <c r="EF272">
        <v>0.27</v>
      </c>
      <c r="EG272">
        <v>0.03</v>
      </c>
      <c r="EH272">
        <v>0.02</v>
      </c>
      <c r="EI272">
        <v>0.01</v>
      </c>
      <c r="EJ272">
        <v>0</v>
      </c>
      <c r="EK272">
        <v>0.01</v>
      </c>
      <c r="EL272">
        <v>0.06</v>
      </c>
      <c r="EM272">
        <v>0.02</v>
      </c>
      <c r="EN272">
        <v>0.02</v>
      </c>
      <c r="EO272">
        <v>0.3</v>
      </c>
      <c r="EP272">
        <v>0.1</v>
      </c>
      <c r="EQ272">
        <v>6.5000000000000002E-2</v>
      </c>
      <c r="ER272">
        <v>7.0000000000000007E-2</v>
      </c>
      <c r="ES272">
        <v>5.6000000000000001E-2</v>
      </c>
      <c r="ET272">
        <v>0.1</v>
      </c>
      <c r="EU272">
        <v>0.12</v>
      </c>
      <c r="EV272">
        <v>0.08</v>
      </c>
      <c r="EW272">
        <v>0.13</v>
      </c>
      <c r="EX272">
        <v>0.19900000000000001</v>
      </c>
      <c r="EY272">
        <v>0.39</v>
      </c>
      <c r="EZ272">
        <v>0.38</v>
      </c>
      <c r="FA272">
        <v>0.36</v>
      </c>
      <c r="FB272">
        <v>0.28000000000000003</v>
      </c>
      <c r="FC272">
        <v>0.39</v>
      </c>
      <c r="FD272">
        <v>0.28999999999999998</v>
      </c>
      <c r="FE272">
        <v>0.34</v>
      </c>
      <c r="FF272">
        <v>0.4</v>
      </c>
      <c r="FG272">
        <v>0.16</v>
      </c>
      <c r="FH272">
        <v>0.44</v>
      </c>
      <c r="FI272">
        <v>0.49</v>
      </c>
      <c r="FJ272">
        <v>0.51</v>
      </c>
      <c r="FK272">
        <v>0.61</v>
      </c>
      <c r="FL272">
        <v>0.44</v>
      </c>
      <c r="FM272">
        <v>0.48</v>
      </c>
      <c r="FN272">
        <v>0.52</v>
      </c>
      <c r="FO272">
        <v>0.4</v>
      </c>
      <c r="FP272">
        <v>0.06</v>
      </c>
      <c r="FQ272">
        <v>0.05</v>
      </c>
      <c r="FR272">
        <v>0.04</v>
      </c>
      <c r="FS272">
        <v>0.05</v>
      </c>
      <c r="FT272">
        <v>0.05</v>
      </c>
      <c r="FU272">
        <v>0.06</v>
      </c>
      <c r="FV272">
        <v>0.04</v>
      </c>
      <c r="FW272">
        <v>0.05</v>
      </c>
      <c r="FX272">
        <v>0.05</v>
      </c>
      <c r="FY272">
        <v>2.27</v>
      </c>
      <c r="FZ272">
        <v>3.3</v>
      </c>
      <c r="GA272">
        <v>3.41</v>
      </c>
      <c r="GB272">
        <v>3.45</v>
      </c>
      <c r="GC272">
        <v>3.59</v>
      </c>
      <c r="GD272">
        <v>3.34</v>
      </c>
      <c r="GE272">
        <v>3.25</v>
      </c>
      <c r="GF272">
        <v>3.42</v>
      </c>
      <c r="GG272">
        <v>3.24</v>
      </c>
      <c r="GH272">
        <v>7.82</v>
      </c>
      <c r="GI272">
        <v>0.02</v>
      </c>
      <c r="GJ272">
        <v>1.7000000000000001E-2</v>
      </c>
      <c r="GK272">
        <v>2.5999999999999999E-2</v>
      </c>
      <c r="GL272">
        <v>0.02</v>
      </c>
      <c r="GM272">
        <v>0.06</v>
      </c>
      <c r="GN272">
        <v>0.06</v>
      </c>
      <c r="GO272">
        <v>0.09</v>
      </c>
      <c r="GP272">
        <v>0.2</v>
      </c>
      <c r="GQ272">
        <v>0.16</v>
      </c>
      <c r="GR272">
        <v>0.26</v>
      </c>
      <c r="GS272">
        <v>0.09</v>
      </c>
      <c r="GT272">
        <v>0.3</v>
      </c>
      <c r="GU272">
        <v>0.4</v>
      </c>
      <c r="GV272">
        <v>0.23</v>
      </c>
      <c r="GW272">
        <v>0.2</v>
      </c>
      <c r="GX272">
        <v>0.121</v>
      </c>
      <c r="GY272">
        <v>0.22</v>
      </c>
      <c r="GZ272">
        <v>0.11700000000000001</v>
      </c>
      <c r="HA272">
        <v>9.5000000000000001E-2</v>
      </c>
      <c r="HB272">
        <v>0.19</v>
      </c>
      <c r="HC272">
        <v>0.13</v>
      </c>
      <c r="HD272">
        <v>7.0000000000000007E-2</v>
      </c>
      <c r="HE272">
        <v>0.16</v>
      </c>
      <c r="HF272">
        <v>0.25</v>
      </c>
      <c r="HG272">
        <v>0.32</v>
      </c>
      <c r="HH272">
        <v>0.2</v>
      </c>
      <c r="HI272">
        <v>0.02</v>
      </c>
      <c r="HJ272">
        <v>0</v>
      </c>
      <c r="HK272">
        <v>0.01</v>
      </c>
      <c r="HL272">
        <v>0.05</v>
      </c>
      <c r="HM272">
        <v>0.16</v>
      </c>
      <c r="HN272">
        <v>0.04</v>
      </c>
      <c r="HO272">
        <v>0.46</v>
      </c>
      <c r="HP272">
        <v>0.37</v>
      </c>
      <c r="HQ272">
        <v>0.37</v>
      </c>
      <c r="HR272">
        <v>0.44</v>
      </c>
      <c r="HS272">
        <v>0.43</v>
      </c>
      <c r="HT272">
        <v>0.46</v>
      </c>
      <c r="HU272">
        <v>0.4</v>
      </c>
      <c r="HV272">
        <v>0.35</v>
      </c>
      <c r="HW272">
        <v>0.4</v>
      </c>
      <c r="HX272">
        <v>0.32</v>
      </c>
      <c r="HY272">
        <v>0.24</v>
      </c>
      <c r="HZ272">
        <v>0.37</v>
      </c>
      <c r="IA272">
        <v>0.06</v>
      </c>
      <c r="IB272">
        <v>0.17</v>
      </c>
      <c r="IC272">
        <v>0.13</v>
      </c>
      <c r="ID272">
        <v>0.09</v>
      </c>
      <c r="IE272">
        <v>0.08</v>
      </c>
      <c r="IF272">
        <v>5.1999999999999998E-2</v>
      </c>
      <c r="IG272">
        <v>1.2999999999999999E-2</v>
      </c>
      <c r="IH272">
        <v>0.02</v>
      </c>
      <c r="II272">
        <v>0.02</v>
      </c>
      <c r="IJ272">
        <v>0.02</v>
      </c>
      <c r="IK272">
        <v>2.5999999999999999E-2</v>
      </c>
      <c r="IL272">
        <v>1.7000000000000001E-2</v>
      </c>
      <c r="IM272">
        <v>0.05</v>
      </c>
      <c r="IN272">
        <v>0.08</v>
      </c>
      <c r="IO272">
        <v>7.0000000000000007E-2</v>
      </c>
      <c r="IP272">
        <v>0.08</v>
      </c>
      <c r="IQ272">
        <v>0.06</v>
      </c>
      <c r="IR272">
        <v>0.06</v>
      </c>
      <c r="IS272">
        <v>0.03</v>
      </c>
      <c r="IT272">
        <v>0.52</v>
      </c>
      <c r="IU272">
        <v>0.42</v>
      </c>
      <c r="IV272">
        <v>0.02</v>
      </c>
      <c r="IW272">
        <v>0.19</v>
      </c>
      <c r="IX272">
        <v>0.2</v>
      </c>
      <c r="IY272">
        <v>0.19</v>
      </c>
      <c r="IZ272">
        <v>0.28000000000000003</v>
      </c>
      <c r="JA272">
        <v>0.14000000000000001</v>
      </c>
      <c r="JB272">
        <v>0.31</v>
      </c>
      <c r="JC272">
        <v>0.43</v>
      </c>
      <c r="JD272">
        <v>0.1</v>
      </c>
      <c r="JE272">
        <v>0.1</v>
      </c>
      <c r="JF272">
        <v>0.32</v>
      </c>
      <c r="JG272">
        <v>0.22</v>
      </c>
      <c r="JH272">
        <v>0.31</v>
      </c>
      <c r="JI272">
        <v>0.13</v>
      </c>
      <c r="JJ272">
        <v>0.12</v>
      </c>
      <c r="JK272">
        <v>0.46</v>
      </c>
      <c r="JL272">
        <v>0.22</v>
      </c>
      <c r="JM272">
        <v>0.03</v>
      </c>
      <c r="JN272">
        <v>0.06</v>
      </c>
      <c r="JO272">
        <v>0.1</v>
      </c>
      <c r="JP272">
        <v>0.06</v>
      </c>
      <c r="JQ272">
        <v>0.06</v>
      </c>
      <c r="JR272">
        <v>3.05</v>
      </c>
      <c r="JS272">
        <v>1.82</v>
      </c>
      <c r="JT272">
        <v>1.9</v>
      </c>
      <c r="JU272">
        <v>3.29</v>
      </c>
      <c r="JV272">
        <v>2.5</v>
      </c>
    </row>
    <row r="273" spans="1:282" x14ac:dyDescent="0.25">
      <c r="A273">
        <v>609871</v>
      </c>
      <c r="B273" t="s">
        <v>290</v>
      </c>
      <c r="C273" t="s">
        <v>2515</v>
      </c>
      <c r="D273" t="s">
        <v>4617</v>
      </c>
      <c r="E273" t="s">
        <v>4618</v>
      </c>
      <c r="F273" t="s">
        <v>887</v>
      </c>
      <c r="G273" t="s">
        <v>888</v>
      </c>
      <c r="H273" t="s">
        <v>889</v>
      </c>
      <c r="I273" t="s">
        <v>4619</v>
      </c>
      <c r="J273" t="s">
        <v>4620</v>
      </c>
      <c r="K273" t="s">
        <v>4621</v>
      </c>
      <c r="L273" t="s">
        <v>546</v>
      </c>
      <c r="M273" t="s">
        <v>4131</v>
      </c>
      <c r="N273" t="s">
        <v>3872</v>
      </c>
      <c r="O273" t="s">
        <v>524</v>
      </c>
      <c r="P273">
        <v>339</v>
      </c>
      <c r="Q273" t="s">
        <v>566</v>
      </c>
      <c r="R273" t="s">
        <v>565</v>
      </c>
      <c r="S273" t="s">
        <v>565</v>
      </c>
      <c r="T273">
        <v>49</v>
      </c>
      <c r="U273">
        <v>2920</v>
      </c>
      <c r="V273" t="s">
        <v>655</v>
      </c>
      <c r="W273">
        <v>287</v>
      </c>
      <c r="X273">
        <v>367</v>
      </c>
      <c r="Y273">
        <v>78</v>
      </c>
      <c r="Z273" s="5" t="s">
        <v>575</v>
      </c>
      <c r="AA273" t="s">
        <v>524</v>
      </c>
      <c r="AB273" t="s">
        <v>534</v>
      </c>
      <c r="AC273" t="s">
        <v>534</v>
      </c>
      <c r="AD273" t="s">
        <v>533</v>
      </c>
      <c r="AE273">
        <v>98.3</v>
      </c>
      <c r="AF273">
        <v>99</v>
      </c>
      <c r="AG273">
        <v>68.7</v>
      </c>
      <c r="AH273">
        <v>99</v>
      </c>
      <c r="AI273" t="s">
        <v>3400</v>
      </c>
      <c r="AJ273">
        <v>235</v>
      </c>
      <c r="AK273">
        <v>119</v>
      </c>
      <c r="AL273">
        <v>32</v>
      </c>
      <c r="AM273">
        <v>2</v>
      </c>
      <c r="AN273">
        <v>75</v>
      </c>
      <c r="AO273">
        <v>1</v>
      </c>
      <c r="AQ273">
        <v>5</v>
      </c>
      <c r="AR273">
        <v>6</v>
      </c>
      <c r="AS273">
        <v>235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0.01</v>
      </c>
      <c r="AZ273">
        <v>0.01</v>
      </c>
      <c r="BA273">
        <v>0</v>
      </c>
      <c r="BB273">
        <v>0</v>
      </c>
      <c r="BC273">
        <v>0</v>
      </c>
      <c r="BD273">
        <v>0.02</v>
      </c>
      <c r="BE273">
        <v>0.13</v>
      </c>
      <c r="BF273">
        <v>0.14000000000000001</v>
      </c>
      <c r="BG273">
        <v>0.11</v>
      </c>
      <c r="BH273">
        <v>0.09</v>
      </c>
      <c r="BI273">
        <v>7.0000000000000007E-2</v>
      </c>
      <c r="BJ273">
        <v>0.21</v>
      </c>
      <c r="BK273">
        <v>0.23</v>
      </c>
      <c r="BL273">
        <v>0</v>
      </c>
      <c r="BM273">
        <v>0.01</v>
      </c>
      <c r="BN273">
        <v>0</v>
      </c>
      <c r="BO273">
        <v>0</v>
      </c>
      <c r="BP273">
        <v>0</v>
      </c>
      <c r="BQ273">
        <v>0.01</v>
      </c>
      <c r="BR273">
        <v>0.86</v>
      </c>
      <c r="BS273">
        <v>0.88</v>
      </c>
      <c r="BT273">
        <v>0.91</v>
      </c>
      <c r="BU273">
        <v>0.92</v>
      </c>
      <c r="BV273">
        <v>0.76</v>
      </c>
      <c r="BW273">
        <v>0.63</v>
      </c>
      <c r="BX273">
        <v>3.85</v>
      </c>
      <c r="BY273">
        <v>3.89</v>
      </c>
      <c r="BZ273">
        <v>3.91</v>
      </c>
      <c r="CA273">
        <v>3.93</v>
      </c>
      <c r="CB273">
        <v>3.73</v>
      </c>
      <c r="CC273">
        <v>3.48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0.01</v>
      </c>
      <c r="CL273">
        <v>0.01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0.02</v>
      </c>
      <c r="CS273">
        <v>0.02</v>
      </c>
      <c r="CT273">
        <v>0.03</v>
      </c>
      <c r="CU273">
        <v>0.02</v>
      </c>
      <c r="CV273">
        <v>3.96</v>
      </c>
      <c r="CW273">
        <v>3.97</v>
      </c>
      <c r="CX273">
        <v>3.94</v>
      </c>
      <c r="CY273">
        <v>3.94</v>
      </c>
      <c r="CZ273">
        <v>3.95</v>
      </c>
      <c r="DA273">
        <v>3.83</v>
      </c>
      <c r="DB273">
        <v>3.84</v>
      </c>
      <c r="DC273">
        <v>3.81</v>
      </c>
      <c r="DD273">
        <v>3.84</v>
      </c>
      <c r="DE273">
        <v>0.04</v>
      </c>
      <c r="DF273">
        <v>0.03</v>
      </c>
      <c r="DG273">
        <v>0.05</v>
      </c>
      <c r="DH273">
        <v>0.05</v>
      </c>
      <c r="DI273">
        <v>0.05</v>
      </c>
      <c r="DJ273">
        <v>0.13</v>
      </c>
      <c r="DK273">
        <v>0.12</v>
      </c>
      <c r="DL273">
        <v>0.11</v>
      </c>
      <c r="DM273">
        <v>0.09</v>
      </c>
      <c r="DN273">
        <v>0</v>
      </c>
      <c r="DO273">
        <v>0</v>
      </c>
      <c r="DP273">
        <v>0</v>
      </c>
      <c r="DQ273">
        <v>0</v>
      </c>
      <c r="DR273">
        <v>0.01</v>
      </c>
      <c r="DS273">
        <v>0.01</v>
      </c>
      <c r="DT273">
        <v>0.01</v>
      </c>
      <c r="DU273">
        <v>0</v>
      </c>
      <c r="DV273">
        <v>0.01</v>
      </c>
      <c r="DW273">
        <v>0.95</v>
      </c>
      <c r="DX273">
        <v>0.97</v>
      </c>
      <c r="DY273">
        <v>0.95</v>
      </c>
      <c r="DZ273">
        <v>0.94</v>
      </c>
      <c r="EA273">
        <v>0.94</v>
      </c>
      <c r="EB273">
        <v>0.84</v>
      </c>
      <c r="EC273">
        <v>0.85</v>
      </c>
      <c r="ED273">
        <v>0.85</v>
      </c>
      <c r="EE273">
        <v>0.87</v>
      </c>
      <c r="EF273">
        <v>0.88</v>
      </c>
      <c r="EG273">
        <v>0.03</v>
      </c>
      <c r="EH273">
        <v>0.01</v>
      </c>
      <c r="EI273">
        <v>0</v>
      </c>
      <c r="EJ273">
        <v>0</v>
      </c>
      <c r="EK273">
        <v>0</v>
      </c>
      <c r="EL273">
        <v>0.09</v>
      </c>
      <c r="EM273">
        <v>0.01</v>
      </c>
      <c r="EN273">
        <v>0</v>
      </c>
      <c r="EO273">
        <v>0.06</v>
      </c>
      <c r="EP273">
        <v>0</v>
      </c>
      <c r="EQ273">
        <v>0</v>
      </c>
      <c r="ER273">
        <v>0.02</v>
      </c>
      <c r="ES273">
        <v>0</v>
      </c>
      <c r="ET273">
        <v>0</v>
      </c>
      <c r="EU273">
        <v>0.09</v>
      </c>
      <c r="EV273">
        <v>0.03</v>
      </c>
      <c r="EW273">
        <v>0</v>
      </c>
      <c r="EX273">
        <v>8.9999999999999993E-3</v>
      </c>
      <c r="EY273">
        <v>0.1</v>
      </c>
      <c r="EZ273">
        <v>0.11</v>
      </c>
      <c r="FA273">
        <v>0.12</v>
      </c>
      <c r="FB273">
        <v>7.0000000000000007E-2</v>
      </c>
      <c r="FC273">
        <v>0.14000000000000001</v>
      </c>
      <c r="FD273">
        <v>0.21</v>
      </c>
      <c r="FE273">
        <v>0.13</v>
      </c>
      <c r="FF273">
        <v>7.0000000000000007E-2</v>
      </c>
      <c r="FG273">
        <v>0.05</v>
      </c>
      <c r="FH273">
        <v>0.86</v>
      </c>
      <c r="FI273">
        <v>0.87</v>
      </c>
      <c r="FJ273">
        <v>0.85</v>
      </c>
      <c r="FK273">
        <v>0.92</v>
      </c>
      <c r="FL273">
        <v>0.85</v>
      </c>
      <c r="FM273">
        <v>0.52</v>
      </c>
      <c r="FN273">
        <v>0.81</v>
      </c>
      <c r="FO273">
        <v>0.91</v>
      </c>
      <c r="FP273">
        <v>0.01</v>
      </c>
      <c r="FQ273">
        <v>0</v>
      </c>
      <c r="FR273">
        <v>0</v>
      </c>
      <c r="FS273">
        <v>0</v>
      </c>
      <c r="FT273">
        <v>0.01</v>
      </c>
      <c r="FU273">
        <v>0.01</v>
      </c>
      <c r="FV273">
        <v>0.09</v>
      </c>
      <c r="FW273">
        <v>0.03</v>
      </c>
      <c r="FX273">
        <v>0.01</v>
      </c>
      <c r="FY273">
        <v>1.23</v>
      </c>
      <c r="FZ273">
        <v>3.81</v>
      </c>
      <c r="GA273">
        <v>3.86</v>
      </c>
      <c r="GB273">
        <v>3.82</v>
      </c>
      <c r="GC273">
        <v>3.92</v>
      </c>
      <c r="GD273">
        <v>3.84</v>
      </c>
      <c r="GE273">
        <v>3.27</v>
      </c>
      <c r="GF273">
        <v>3.79</v>
      </c>
      <c r="GG273">
        <v>3.92</v>
      </c>
      <c r="GH273">
        <v>9.74</v>
      </c>
      <c r="GI273">
        <v>0</v>
      </c>
      <c r="GJ273">
        <v>0</v>
      </c>
      <c r="GK273">
        <v>8.9999999999999993E-3</v>
      </c>
      <c r="GL273">
        <v>0</v>
      </c>
      <c r="GM273">
        <v>0</v>
      </c>
      <c r="GN273">
        <v>0</v>
      </c>
      <c r="GO273">
        <v>0</v>
      </c>
      <c r="GP273">
        <v>0.03</v>
      </c>
      <c r="GQ273">
        <v>0.11</v>
      </c>
      <c r="GR273">
        <v>0.81</v>
      </c>
      <c r="GS273">
        <v>0.03</v>
      </c>
      <c r="GT273">
        <v>0.36</v>
      </c>
      <c r="GU273">
        <v>0.71</v>
      </c>
      <c r="GV273">
        <v>0.31</v>
      </c>
      <c r="GW273">
        <v>0.34</v>
      </c>
      <c r="GX273">
        <v>0.11899999999999999</v>
      </c>
      <c r="GY273">
        <v>0.28000000000000003</v>
      </c>
      <c r="GZ273">
        <v>0.13600000000000001</v>
      </c>
      <c r="HA273">
        <v>2.5999999999999999E-2</v>
      </c>
      <c r="HB273">
        <v>0.24</v>
      </c>
      <c r="HC273">
        <v>0.09</v>
      </c>
      <c r="HD273">
        <v>0.04</v>
      </c>
      <c r="HE273">
        <v>0.1</v>
      </c>
      <c r="HF273">
        <v>7.0000000000000007E-2</v>
      </c>
      <c r="HG273">
        <v>0.1</v>
      </c>
      <c r="HH273">
        <v>0.06</v>
      </c>
      <c r="HI273">
        <v>0</v>
      </c>
      <c r="HJ273">
        <v>0.03</v>
      </c>
      <c r="HK273">
        <v>0.04</v>
      </c>
      <c r="HL273">
        <v>0.03</v>
      </c>
      <c r="HM273">
        <v>0.01</v>
      </c>
      <c r="HN273">
        <v>0</v>
      </c>
      <c r="HO273">
        <v>0.1</v>
      </c>
      <c r="HP273">
        <v>0.18</v>
      </c>
      <c r="HQ273">
        <v>0.25</v>
      </c>
      <c r="HR273">
        <v>0.11</v>
      </c>
      <c r="HS273">
        <v>0.05</v>
      </c>
      <c r="HT273">
        <v>0.09</v>
      </c>
      <c r="HU273">
        <v>0.86</v>
      </c>
      <c r="HV273">
        <v>0.32</v>
      </c>
      <c r="HW273">
        <v>0.46</v>
      </c>
      <c r="HX273">
        <v>0.21</v>
      </c>
      <c r="HY273">
        <v>0.09</v>
      </c>
      <c r="HZ273">
        <v>0.86</v>
      </c>
      <c r="IA273">
        <v>0</v>
      </c>
      <c r="IB273">
        <v>0.13</v>
      </c>
      <c r="IC273">
        <v>0.08</v>
      </c>
      <c r="ID273">
        <v>0.05</v>
      </c>
      <c r="IE273">
        <v>0.06</v>
      </c>
      <c r="IF273">
        <v>4.0000000000000001E-3</v>
      </c>
      <c r="IG273">
        <v>2.5999999999999999E-2</v>
      </c>
      <c r="IH273">
        <v>0.28000000000000003</v>
      </c>
      <c r="II273">
        <v>0.12</v>
      </c>
      <c r="IJ273">
        <v>0.52</v>
      </c>
      <c r="IK273">
        <v>0.745</v>
      </c>
      <c r="IL273">
        <v>2.5999999999999999E-2</v>
      </c>
      <c r="IM273">
        <v>0.01</v>
      </c>
      <c r="IN273">
        <v>0.06</v>
      </c>
      <c r="IO273">
        <v>0.04</v>
      </c>
      <c r="IP273">
        <v>7.0000000000000007E-2</v>
      </c>
      <c r="IQ273">
        <v>0.06</v>
      </c>
      <c r="IR273">
        <v>0.02</v>
      </c>
      <c r="IS273">
        <v>0.03</v>
      </c>
      <c r="IT273">
        <v>0.27</v>
      </c>
      <c r="IU273">
        <v>0.2</v>
      </c>
      <c r="IV273">
        <v>0.03</v>
      </c>
      <c r="IW273">
        <v>0.26</v>
      </c>
      <c r="IX273">
        <v>7.0000000000000007E-2</v>
      </c>
      <c r="IY273">
        <v>0.41</v>
      </c>
      <c r="IZ273">
        <v>0.41</v>
      </c>
      <c r="JA273">
        <v>0.09</v>
      </c>
      <c r="JB273">
        <v>0.31</v>
      </c>
      <c r="JC273">
        <v>0.23</v>
      </c>
      <c r="JD273">
        <v>0.14000000000000001</v>
      </c>
      <c r="JE273">
        <v>0.2</v>
      </c>
      <c r="JF273">
        <v>0.16</v>
      </c>
      <c r="JG273">
        <v>0.21</v>
      </c>
      <c r="JH273">
        <v>0.65</v>
      </c>
      <c r="JI273">
        <v>0.15</v>
      </c>
      <c r="JJ273">
        <v>0.16</v>
      </c>
      <c r="JK273">
        <v>0.69</v>
      </c>
      <c r="JL273">
        <v>0.19</v>
      </c>
      <c r="JM273">
        <v>0.03</v>
      </c>
      <c r="JN273">
        <v>0.03</v>
      </c>
      <c r="JO273">
        <v>0.03</v>
      </c>
      <c r="JP273">
        <v>0.03</v>
      </c>
      <c r="JQ273">
        <v>0.04</v>
      </c>
      <c r="JR273">
        <v>3.54</v>
      </c>
      <c r="JS273">
        <v>2.1800000000000002</v>
      </c>
      <c r="JT273">
        <v>2.33</v>
      </c>
      <c r="JU273">
        <v>3.56</v>
      </c>
      <c r="JV273">
        <v>2.34</v>
      </c>
    </row>
    <row r="274" spans="1:282" x14ac:dyDescent="0.25">
      <c r="A274">
        <v>609872</v>
      </c>
      <c r="B274" t="s">
        <v>230</v>
      </c>
      <c r="C274" t="s">
        <v>2516</v>
      </c>
      <c r="D274" t="s">
        <v>4622</v>
      </c>
      <c r="E274" t="s">
        <v>4623</v>
      </c>
      <c r="F274" t="s">
        <v>891</v>
      </c>
      <c r="G274" t="s">
        <v>892</v>
      </c>
      <c r="H274" t="s">
        <v>893</v>
      </c>
      <c r="I274" t="s">
        <v>4624</v>
      </c>
      <c r="J274" t="s">
        <v>10</v>
      </c>
      <c r="K274" t="s">
        <v>10</v>
      </c>
      <c r="L274" t="s">
        <v>546</v>
      </c>
      <c r="M274" t="s">
        <v>3399</v>
      </c>
      <c r="N274" t="s">
        <v>3908</v>
      </c>
      <c r="O274" t="s">
        <v>524</v>
      </c>
      <c r="P274">
        <v>367</v>
      </c>
      <c r="Q274" t="s">
        <v>539</v>
      </c>
      <c r="R274" t="s">
        <v>3621</v>
      </c>
      <c r="S274" t="s">
        <v>6523</v>
      </c>
      <c r="T274">
        <v>39</v>
      </c>
      <c r="U274">
        <v>2930</v>
      </c>
      <c r="V274" t="s">
        <v>651</v>
      </c>
      <c r="W274">
        <v>249</v>
      </c>
      <c r="X274">
        <v>367</v>
      </c>
      <c r="Y274">
        <v>68</v>
      </c>
      <c r="Z274" s="5" t="s">
        <v>886</v>
      </c>
      <c r="AA274" t="s">
        <v>524</v>
      </c>
      <c r="AB274" t="s">
        <v>533</v>
      </c>
      <c r="AC274" t="s">
        <v>533</v>
      </c>
      <c r="AD274" t="s">
        <v>533</v>
      </c>
      <c r="AE274">
        <v>62.2</v>
      </c>
      <c r="AF274">
        <v>61.7</v>
      </c>
      <c r="AG274">
        <v>65.5</v>
      </c>
      <c r="AH274">
        <v>6.8</v>
      </c>
      <c r="AI274" t="s">
        <v>3410</v>
      </c>
      <c r="AJ274">
        <v>141</v>
      </c>
      <c r="AK274">
        <v>3</v>
      </c>
      <c r="AL274">
        <v>1</v>
      </c>
      <c r="AM274">
        <v>1</v>
      </c>
      <c r="AN274">
        <v>132</v>
      </c>
      <c r="AQ274">
        <v>3</v>
      </c>
      <c r="AR274">
        <v>2</v>
      </c>
      <c r="AS274">
        <v>141</v>
      </c>
      <c r="AT274">
        <v>0.02</v>
      </c>
      <c r="AU274">
        <v>0.01</v>
      </c>
      <c r="AV274">
        <v>0.01</v>
      </c>
      <c r="AW274">
        <v>0.01</v>
      </c>
      <c r="AX274">
        <v>0.01</v>
      </c>
      <c r="AY274">
        <v>0.04</v>
      </c>
      <c r="AZ274">
        <v>0.09</v>
      </c>
      <c r="BA274">
        <v>0.05</v>
      </c>
      <c r="BB274">
        <v>0.01</v>
      </c>
      <c r="BC274">
        <v>0.02</v>
      </c>
      <c r="BD274">
        <v>0.09</v>
      </c>
      <c r="BE274">
        <v>0.14000000000000001</v>
      </c>
      <c r="BF274">
        <v>0.32</v>
      </c>
      <c r="BG274">
        <v>0.24</v>
      </c>
      <c r="BH274">
        <v>0.25</v>
      </c>
      <c r="BI274">
        <v>0.18</v>
      </c>
      <c r="BJ274">
        <v>0.27</v>
      </c>
      <c r="BK274">
        <v>0.31</v>
      </c>
      <c r="BL274">
        <v>0.02</v>
      </c>
      <c r="BM274">
        <v>0</v>
      </c>
      <c r="BN274">
        <v>0.04</v>
      </c>
      <c r="BO274">
        <v>0.01</v>
      </c>
      <c r="BP274">
        <v>0.02</v>
      </c>
      <c r="BQ274">
        <v>0.04</v>
      </c>
      <c r="BR274">
        <v>0.55000000000000004</v>
      </c>
      <c r="BS274">
        <v>0.7</v>
      </c>
      <c r="BT274">
        <v>0.69</v>
      </c>
      <c r="BU274">
        <v>0.78</v>
      </c>
      <c r="BV274">
        <v>0.62</v>
      </c>
      <c r="BW274">
        <v>0.47</v>
      </c>
      <c r="BX274">
        <v>3.42</v>
      </c>
      <c r="BY274">
        <v>3.64</v>
      </c>
      <c r="BZ274">
        <v>3.69</v>
      </c>
      <c r="CA274">
        <v>3.76</v>
      </c>
      <c r="CB274">
        <v>3.53</v>
      </c>
      <c r="CC274">
        <v>3.25</v>
      </c>
      <c r="CD274">
        <v>0</v>
      </c>
      <c r="CE274">
        <v>0</v>
      </c>
      <c r="CF274">
        <v>0</v>
      </c>
      <c r="CG274">
        <v>2.1000000000000001E-2</v>
      </c>
      <c r="CH274">
        <v>0</v>
      </c>
      <c r="CI274">
        <v>0</v>
      </c>
      <c r="CJ274">
        <v>0.01</v>
      </c>
      <c r="CK274">
        <v>0.04</v>
      </c>
      <c r="CL274">
        <v>0.01</v>
      </c>
      <c r="CM274">
        <v>0.02</v>
      </c>
      <c r="CN274">
        <v>0.01</v>
      </c>
      <c r="CO274">
        <v>0.01</v>
      </c>
      <c r="CP274">
        <v>0.02</v>
      </c>
      <c r="CQ274">
        <v>0</v>
      </c>
      <c r="CR274">
        <v>0.04</v>
      </c>
      <c r="CS274">
        <v>0.04</v>
      </c>
      <c r="CT274">
        <v>0.05</v>
      </c>
      <c r="CU274">
        <v>0.04</v>
      </c>
      <c r="CV274">
        <v>3.83</v>
      </c>
      <c r="CW274">
        <v>3.84</v>
      </c>
      <c r="CX274">
        <v>3.74</v>
      </c>
      <c r="CY274">
        <v>3.68</v>
      </c>
      <c r="CZ274">
        <v>3.8</v>
      </c>
      <c r="DA274">
        <v>3.69</v>
      </c>
      <c r="DB274">
        <v>3.65</v>
      </c>
      <c r="DC274">
        <v>3.52</v>
      </c>
      <c r="DD274">
        <v>3.64</v>
      </c>
      <c r="DE274">
        <v>0.12</v>
      </c>
      <c r="DF274">
        <v>0.14000000000000001</v>
      </c>
      <c r="DG274">
        <v>0.24</v>
      </c>
      <c r="DH274">
        <v>0.21</v>
      </c>
      <c r="DI274">
        <v>0.2</v>
      </c>
      <c r="DJ274">
        <v>0.23</v>
      </c>
      <c r="DK274">
        <v>0.21</v>
      </c>
      <c r="DL274">
        <v>0.26</v>
      </c>
      <c r="DM274">
        <v>0.24</v>
      </c>
      <c r="DN274">
        <v>0.01</v>
      </c>
      <c r="DO274">
        <v>0.01</v>
      </c>
      <c r="DP274">
        <v>0.01</v>
      </c>
      <c r="DQ274">
        <v>0.01</v>
      </c>
      <c r="DR274">
        <v>0.02</v>
      </c>
      <c r="DS274">
        <v>0.02</v>
      </c>
      <c r="DT274">
        <v>0.04</v>
      </c>
      <c r="DU274">
        <v>0.04</v>
      </c>
      <c r="DV274">
        <v>0.03</v>
      </c>
      <c r="DW274">
        <v>0.84</v>
      </c>
      <c r="DX274">
        <v>0.84</v>
      </c>
      <c r="DY274">
        <v>0.74</v>
      </c>
      <c r="DZ274">
        <v>0.74</v>
      </c>
      <c r="EA274">
        <v>0.78</v>
      </c>
      <c r="EB274">
        <v>0.71</v>
      </c>
      <c r="EC274">
        <v>0.7</v>
      </c>
      <c r="ED274">
        <v>0.62</v>
      </c>
      <c r="EE274">
        <v>0.68</v>
      </c>
      <c r="EF274">
        <v>0.46</v>
      </c>
      <c r="EG274">
        <v>0.03</v>
      </c>
      <c r="EH274">
        <v>0.01</v>
      </c>
      <c r="EI274">
        <v>0.02</v>
      </c>
      <c r="EJ274">
        <v>0.01</v>
      </c>
      <c r="EK274">
        <v>0.01</v>
      </c>
      <c r="EL274">
        <v>0.01</v>
      </c>
      <c r="EM274">
        <v>0</v>
      </c>
      <c r="EN274">
        <v>0</v>
      </c>
      <c r="EO274">
        <v>0.19</v>
      </c>
      <c r="EP274">
        <v>0.04</v>
      </c>
      <c r="EQ274">
        <v>1.4E-2</v>
      </c>
      <c r="ER274">
        <v>0.03</v>
      </c>
      <c r="ES274">
        <v>1.4E-2</v>
      </c>
      <c r="ET274">
        <v>0.04</v>
      </c>
      <c r="EU274">
        <v>0.08</v>
      </c>
      <c r="EV274">
        <v>0.05</v>
      </c>
      <c r="EW274">
        <v>0.01</v>
      </c>
      <c r="EX274">
        <v>0.128</v>
      </c>
      <c r="EY274">
        <v>0.33</v>
      </c>
      <c r="EZ274">
        <v>0.23</v>
      </c>
      <c r="FA274">
        <v>0.21</v>
      </c>
      <c r="FB274">
        <v>0.2</v>
      </c>
      <c r="FC274">
        <v>0.33</v>
      </c>
      <c r="FD274">
        <v>0.32</v>
      </c>
      <c r="FE274">
        <v>0.33</v>
      </c>
      <c r="FF274">
        <v>0.36</v>
      </c>
      <c r="FG274">
        <v>0.15</v>
      </c>
      <c r="FH274">
        <v>0.56999999999999995</v>
      </c>
      <c r="FI274">
        <v>0.7</v>
      </c>
      <c r="FJ274">
        <v>0.7</v>
      </c>
      <c r="FK274">
        <v>0.74</v>
      </c>
      <c r="FL274">
        <v>0.56999999999999995</v>
      </c>
      <c r="FM274">
        <v>0.52</v>
      </c>
      <c r="FN274">
        <v>0.55000000000000004</v>
      </c>
      <c r="FO274">
        <v>0.56999999999999995</v>
      </c>
      <c r="FP274">
        <v>7.0000000000000007E-2</v>
      </c>
      <c r="FQ274">
        <v>0.04</v>
      </c>
      <c r="FR274">
        <v>0.04</v>
      </c>
      <c r="FS274">
        <v>0.04</v>
      </c>
      <c r="FT274">
        <v>0.04</v>
      </c>
      <c r="FU274">
        <v>0.05</v>
      </c>
      <c r="FV274">
        <v>0.06</v>
      </c>
      <c r="FW274">
        <v>7.0000000000000007E-2</v>
      </c>
      <c r="FX274">
        <v>0.06</v>
      </c>
      <c r="FY274">
        <v>1.96</v>
      </c>
      <c r="FZ274">
        <v>3.49</v>
      </c>
      <c r="GA274">
        <v>3.7</v>
      </c>
      <c r="GB274">
        <v>3.65</v>
      </c>
      <c r="GC274">
        <v>3.74</v>
      </c>
      <c r="GD274">
        <v>3.55</v>
      </c>
      <c r="GE274">
        <v>3.45</v>
      </c>
      <c r="GF274">
        <v>3.54</v>
      </c>
      <c r="GG274">
        <v>3.59</v>
      </c>
      <c r="GH274">
        <v>9.0399999999999991</v>
      </c>
      <c r="GI274">
        <v>0.01</v>
      </c>
      <c r="GJ274">
        <v>0</v>
      </c>
      <c r="GK274">
        <v>0</v>
      </c>
      <c r="GL274">
        <v>0.02</v>
      </c>
      <c r="GM274">
        <v>0.03</v>
      </c>
      <c r="GN274">
        <v>0.04</v>
      </c>
      <c r="GO274">
        <v>0.01</v>
      </c>
      <c r="GP274">
        <v>0.08</v>
      </c>
      <c r="GQ274">
        <v>0.2</v>
      </c>
      <c r="GR274">
        <v>0.52</v>
      </c>
      <c r="GS274">
        <v>0.09</v>
      </c>
      <c r="GT274">
        <v>0.38</v>
      </c>
      <c r="GU274">
        <v>0.45</v>
      </c>
      <c r="GV274">
        <v>0.23</v>
      </c>
      <c r="GW274">
        <v>0.19</v>
      </c>
      <c r="GX274">
        <v>8.5000000000000006E-2</v>
      </c>
      <c r="GY274">
        <v>0.14000000000000001</v>
      </c>
      <c r="GZ274">
        <v>9.1999999999999998E-2</v>
      </c>
      <c r="HA274">
        <v>4.2999999999999997E-2</v>
      </c>
      <c r="HB274">
        <v>0.21</v>
      </c>
      <c r="HC274">
        <v>0.19</v>
      </c>
      <c r="HD274">
        <v>0.13</v>
      </c>
      <c r="HE274">
        <v>0.22</v>
      </c>
      <c r="HF274">
        <v>0.14000000000000001</v>
      </c>
      <c r="HG274">
        <v>0.28000000000000003</v>
      </c>
      <c r="HH274">
        <v>0.19</v>
      </c>
      <c r="HI274">
        <v>0</v>
      </c>
      <c r="HJ274">
        <v>0</v>
      </c>
      <c r="HK274">
        <v>0.04</v>
      </c>
      <c r="HL274">
        <v>0.01</v>
      </c>
      <c r="HM274">
        <v>0.06</v>
      </c>
      <c r="HN274">
        <v>0</v>
      </c>
      <c r="HO274">
        <v>0.34</v>
      </c>
      <c r="HP274">
        <v>0.28000000000000003</v>
      </c>
      <c r="HQ274">
        <v>0.22</v>
      </c>
      <c r="HR274">
        <v>0.28000000000000003</v>
      </c>
      <c r="HS274">
        <v>0.34</v>
      </c>
      <c r="HT274">
        <v>0.32</v>
      </c>
      <c r="HU274">
        <v>0.5</v>
      </c>
      <c r="HV274">
        <v>0.42</v>
      </c>
      <c r="HW274">
        <v>0.42</v>
      </c>
      <c r="HX274">
        <v>0.56999999999999995</v>
      </c>
      <c r="HY274">
        <v>0.45</v>
      </c>
      <c r="HZ274">
        <v>0.59</v>
      </c>
      <c r="IA274">
        <v>0.06</v>
      </c>
      <c r="IB274">
        <v>0.18</v>
      </c>
      <c r="IC274">
        <v>0.18</v>
      </c>
      <c r="ID274">
        <v>0.05</v>
      </c>
      <c r="IE274">
        <v>0.05</v>
      </c>
      <c r="IF274">
        <v>0</v>
      </c>
      <c r="IG274">
        <v>1.4E-2</v>
      </c>
      <c r="IH274">
        <v>0.02</v>
      </c>
      <c r="II274">
        <v>0.05</v>
      </c>
      <c r="IJ274">
        <v>0.01</v>
      </c>
      <c r="IK274">
        <v>1.4E-2</v>
      </c>
      <c r="IL274">
        <v>1.4E-2</v>
      </c>
      <c r="IM274">
        <v>0.08</v>
      </c>
      <c r="IN274">
        <v>0.11</v>
      </c>
      <c r="IO274">
        <v>0.1</v>
      </c>
      <c r="IP274">
        <v>0.08</v>
      </c>
      <c r="IQ274">
        <v>0.09</v>
      </c>
      <c r="IR274">
        <v>0.08</v>
      </c>
      <c r="IS274">
        <v>0.01</v>
      </c>
      <c r="IT274">
        <v>0.43</v>
      </c>
      <c r="IU274">
        <v>0.35</v>
      </c>
      <c r="IV274">
        <v>0.01</v>
      </c>
      <c r="IW274">
        <v>0.12</v>
      </c>
      <c r="IX274">
        <v>0.25</v>
      </c>
      <c r="IY274">
        <v>0.28999999999999998</v>
      </c>
      <c r="IZ274">
        <v>0.35</v>
      </c>
      <c r="JA274">
        <v>0.16</v>
      </c>
      <c r="JB274">
        <v>0.44</v>
      </c>
      <c r="JC274">
        <v>0.4</v>
      </c>
      <c r="JD274">
        <v>0.11</v>
      </c>
      <c r="JE274">
        <v>0.11</v>
      </c>
      <c r="JF274">
        <v>0.14000000000000001</v>
      </c>
      <c r="JG274">
        <v>0.13</v>
      </c>
      <c r="JH274">
        <v>0.28000000000000003</v>
      </c>
      <c r="JI274">
        <v>0.11</v>
      </c>
      <c r="JJ274">
        <v>0.11</v>
      </c>
      <c r="JK274">
        <v>0.64</v>
      </c>
      <c r="JL274">
        <v>0.27</v>
      </c>
      <c r="JM274">
        <v>0.06</v>
      </c>
      <c r="JN274">
        <v>0.05</v>
      </c>
      <c r="JO274">
        <v>0.06</v>
      </c>
      <c r="JP274">
        <v>0.05</v>
      </c>
      <c r="JQ274">
        <v>0.04</v>
      </c>
      <c r="JR274">
        <v>3.02</v>
      </c>
      <c r="JS274">
        <v>1.9</v>
      </c>
      <c r="JT274">
        <v>1.98</v>
      </c>
      <c r="JU274">
        <v>3.49</v>
      </c>
      <c r="JV274">
        <v>2.57</v>
      </c>
    </row>
    <row r="275" spans="1:282" x14ac:dyDescent="0.25">
      <c r="A275">
        <v>609873</v>
      </c>
      <c r="B275" t="s">
        <v>79</v>
      </c>
      <c r="C275" t="s">
        <v>894</v>
      </c>
      <c r="D275" t="s">
        <v>4625</v>
      </c>
      <c r="E275" t="s">
        <v>4626</v>
      </c>
      <c r="F275" t="s">
        <v>895</v>
      </c>
      <c r="G275" t="s">
        <v>896</v>
      </c>
      <c r="H275" t="s">
        <v>897</v>
      </c>
      <c r="I275" t="s">
        <v>4627</v>
      </c>
      <c r="J275" t="s">
        <v>4628</v>
      </c>
      <c r="K275" t="s">
        <v>4629</v>
      </c>
      <c r="L275" t="s">
        <v>546</v>
      </c>
      <c r="M275" t="s">
        <v>3399</v>
      </c>
      <c r="N275" t="s">
        <v>3908</v>
      </c>
      <c r="O275" t="s">
        <v>524</v>
      </c>
      <c r="P275">
        <v>288</v>
      </c>
      <c r="Q275" t="s">
        <v>539</v>
      </c>
      <c r="R275" t="s">
        <v>3437</v>
      </c>
      <c r="S275" t="s">
        <v>6522</v>
      </c>
      <c r="T275">
        <v>37</v>
      </c>
      <c r="U275">
        <v>2940</v>
      </c>
      <c r="V275" t="s">
        <v>655</v>
      </c>
      <c r="W275">
        <v>146</v>
      </c>
      <c r="X275">
        <v>279</v>
      </c>
      <c r="Y275">
        <v>52</v>
      </c>
      <c r="Z275" s="5" t="s">
        <v>963</v>
      </c>
      <c r="AA275" t="s">
        <v>524</v>
      </c>
      <c r="AB275" t="s">
        <v>533</v>
      </c>
      <c r="AC275" t="s">
        <v>564</v>
      </c>
      <c r="AD275" t="s">
        <v>533</v>
      </c>
      <c r="AE275">
        <v>66.5</v>
      </c>
      <c r="AF275">
        <v>51.5</v>
      </c>
      <c r="AG275">
        <v>64.7</v>
      </c>
      <c r="AH275">
        <v>5.2</v>
      </c>
      <c r="AI275" t="s">
        <v>3410</v>
      </c>
      <c r="AJ275">
        <v>85</v>
      </c>
      <c r="AL275">
        <v>79</v>
      </c>
      <c r="AN275">
        <v>4</v>
      </c>
      <c r="AQ275">
        <v>1</v>
      </c>
      <c r="AR275">
        <v>3</v>
      </c>
      <c r="AS275">
        <v>85</v>
      </c>
      <c r="AT275">
        <v>0</v>
      </c>
      <c r="AU275">
        <v>0</v>
      </c>
      <c r="AV275">
        <v>0.02</v>
      </c>
      <c r="AW275">
        <v>0.01</v>
      </c>
      <c r="AX275">
        <v>0</v>
      </c>
      <c r="AY275">
        <v>0.02</v>
      </c>
      <c r="AZ275">
        <v>0.05</v>
      </c>
      <c r="BA275">
        <v>4.7E-2</v>
      </c>
      <c r="BB275">
        <v>0.04</v>
      </c>
      <c r="BC275">
        <v>0.06</v>
      </c>
      <c r="BD275">
        <v>0.05</v>
      </c>
      <c r="BE275">
        <v>0.13</v>
      </c>
      <c r="BF275">
        <v>0.33</v>
      </c>
      <c r="BG275">
        <v>0.21</v>
      </c>
      <c r="BH275">
        <v>0.32</v>
      </c>
      <c r="BI275">
        <v>0.15</v>
      </c>
      <c r="BJ275">
        <v>0.28000000000000003</v>
      </c>
      <c r="BK275">
        <v>0.18</v>
      </c>
      <c r="BL275">
        <v>0.01</v>
      </c>
      <c r="BM275">
        <v>0.02</v>
      </c>
      <c r="BN275">
        <v>0.01</v>
      </c>
      <c r="BO275">
        <v>0</v>
      </c>
      <c r="BP275">
        <v>0.04</v>
      </c>
      <c r="BQ275">
        <v>0.01</v>
      </c>
      <c r="BR275">
        <v>0.61</v>
      </c>
      <c r="BS275">
        <v>0.72</v>
      </c>
      <c r="BT275">
        <v>0.61</v>
      </c>
      <c r="BU275">
        <v>0.78</v>
      </c>
      <c r="BV275">
        <v>0.64</v>
      </c>
      <c r="BW275">
        <v>0.66</v>
      </c>
      <c r="BX275">
        <v>3.57</v>
      </c>
      <c r="BY275">
        <v>3.69</v>
      </c>
      <c r="BZ275">
        <v>3.54</v>
      </c>
      <c r="CA275">
        <v>3.69</v>
      </c>
      <c r="CB275">
        <v>3.61</v>
      </c>
      <c r="CC275">
        <v>3.49</v>
      </c>
      <c r="CD275">
        <v>1.2E-2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0.02</v>
      </c>
      <c r="CK275">
        <v>0.06</v>
      </c>
      <c r="CL275">
        <v>0.04</v>
      </c>
      <c r="CM275">
        <v>0.02</v>
      </c>
      <c r="CN275">
        <v>0.05</v>
      </c>
      <c r="CO275">
        <v>0.02</v>
      </c>
      <c r="CP275">
        <v>0.02</v>
      </c>
      <c r="CQ275">
        <v>0.05</v>
      </c>
      <c r="CR275">
        <v>0.11</v>
      </c>
      <c r="CS275">
        <v>7.0000000000000007E-2</v>
      </c>
      <c r="CT275">
        <v>0.11</v>
      </c>
      <c r="CU275">
        <v>7.0000000000000007E-2</v>
      </c>
      <c r="CV275">
        <v>3.78</v>
      </c>
      <c r="CW275">
        <v>3.74</v>
      </c>
      <c r="CX275">
        <v>3.76</v>
      </c>
      <c r="CY275">
        <v>3.8</v>
      </c>
      <c r="CZ275">
        <v>3.67</v>
      </c>
      <c r="DA275">
        <v>3.51</v>
      </c>
      <c r="DB275">
        <v>3.54</v>
      </c>
      <c r="DC275">
        <v>3.49</v>
      </c>
      <c r="DD275">
        <v>3.57</v>
      </c>
      <c r="DE275">
        <v>0.14000000000000001</v>
      </c>
      <c r="DF275">
        <v>0.16</v>
      </c>
      <c r="DG275">
        <v>0.19</v>
      </c>
      <c r="DH275">
        <v>0.15</v>
      </c>
      <c r="DI275">
        <v>0.24</v>
      </c>
      <c r="DJ275">
        <v>0.27</v>
      </c>
      <c r="DK275">
        <v>0.25</v>
      </c>
      <c r="DL275">
        <v>0.12</v>
      </c>
      <c r="DM275">
        <v>0.18</v>
      </c>
      <c r="DN275">
        <v>0</v>
      </c>
      <c r="DO275">
        <v>0</v>
      </c>
      <c r="DP275">
        <v>0.01</v>
      </c>
      <c r="DQ275">
        <v>0</v>
      </c>
      <c r="DR275">
        <v>0</v>
      </c>
      <c r="DS275">
        <v>0.01</v>
      </c>
      <c r="DT275">
        <v>0</v>
      </c>
      <c r="DU275">
        <v>0.01</v>
      </c>
      <c r="DV275">
        <v>0.01</v>
      </c>
      <c r="DW275">
        <v>0.82</v>
      </c>
      <c r="DX275">
        <v>0.79</v>
      </c>
      <c r="DY275">
        <v>0.78</v>
      </c>
      <c r="DZ275">
        <v>0.82</v>
      </c>
      <c r="EA275">
        <v>0.72</v>
      </c>
      <c r="EB275">
        <v>0.61</v>
      </c>
      <c r="EC275">
        <v>0.66</v>
      </c>
      <c r="ED275">
        <v>0.71</v>
      </c>
      <c r="EE275">
        <v>0.71</v>
      </c>
      <c r="EF275">
        <v>0.24</v>
      </c>
      <c r="EG275">
        <v>0.04</v>
      </c>
      <c r="EH275">
        <v>0.02</v>
      </c>
      <c r="EI275">
        <v>0.05</v>
      </c>
      <c r="EJ275">
        <v>0.01</v>
      </c>
      <c r="EK275">
        <v>0.05</v>
      </c>
      <c r="EL275">
        <v>0.04</v>
      </c>
      <c r="EM275">
        <v>0.05</v>
      </c>
      <c r="EN275">
        <v>0.06</v>
      </c>
      <c r="EO275">
        <v>0.38</v>
      </c>
      <c r="EP275">
        <v>0.14000000000000001</v>
      </c>
      <c r="EQ275">
        <v>0.106</v>
      </c>
      <c r="ER275">
        <v>0.13</v>
      </c>
      <c r="ES275">
        <v>9.4E-2</v>
      </c>
      <c r="ET275">
        <v>0.09</v>
      </c>
      <c r="EU275">
        <v>0.18</v>
      </c>
      <c r="EV275">
        <v>0.09</v>
      </c>
      <c r="EW275">
        <v>0.14000000000000001</v>
      </c>
      <c r="EX275">
        <v>0.16500000000000001</v>
      </c>
      <c r="EY275">
        <v>0.27</v>
      </c>
      <c r="EZ275">
        <v>0.32</v>
      </c>
      <c r="FA275">
        <v>0.25</v>
      </c>
      <c r="FB275">
        <v>0.27</v>
      </c>
      <c r="FC275">
        <v>0.25</v>
      </c>
      <c r="FD275">
        <v>0.28000000000000003</v>
      </c>
      <c r="FE275">
        <v>0.32</v>
      </c>
      <c r="FF275">
        <v>0.44</v>
      </c>
      <c r="FG275">
        <v>0.19</v>
      </c>
      <c r="FH275">
        <v>0.52</v>
      </c>
      <c r="FI275">
        <v>0.52</v>
      </c>
      <c r="FJ275">
        <v>0.56000000000000005</v>
      </c>
      <c r="FK275">
        <v>0.57999999999999996</v>
      </c>
      <c r="FL275">
        <v>0.59</v>
      </c>
      <c r="FM275">
        <v>0.48</v>
      </c>
      <c r="FN275">
        <v>0.54</v>
      </c>
      <c r="FO275">
        <v>0.35</v>
      </c>
      <c r="FP275">
        <v>0.04</v>
      </c>
      <c r="FQ275">
        <v>0.04</v>
      </c>
      <c r="FR275">
        <v>0.04</v>
      </c>
      <c r="FS275">
        <v>0.01</v>
      </c>
      <c r="FT275">
        <v>0.05</v>
      </c>
      <c r="FU275">
        <v>0.02</v>
      </c>
      <c r="FV275">
        <v>0.02</v>
      </c>
      <c r="FW275">
        <v>0</v>
      </c>
      <c r="FX275">
        <v>0.01</v>
      </c>
      <c r="FY275">
        <v>2.3199999999999998</v>
      </c>
      <c r="FZ275">
        <v>3.32</v>
      </c>
      <c r="GA275">
        <v>3.38</v>
      </c>
      <c r="GB275">
        <v>3.35</v>
      </c>
      <c r="GC275">
        <v>3.48</v>
      </c>
      <c r="GD275">
        <v>3.41</v>
      </c>
      <c r="GE275">
        <v>3.24</v>
      </c>
      <c r="GF275">
        <v>3.35</v>
      </c>
      <c r="GG275">
        <v>3.1</v>
      </c>
      <c r="GH275">
        <v>7.91</v>
      </c>
      <c r="GI275">
        <v>0.02</v>
      </c>
      <c r="GJ275">
        <v>0</v>
      </c>
      <c r="GK275">
        <v>7.0999999999999994E-2</v>
      </c>
      <c r="GL275">
        <v>0.02</v>
      </c>
      <c r="GM275">
        <v>0.04</v>
      </c>
      <c r="GN275">
        <v>0.04</v>
      </c>
      <c r="GO275">
        <v>0.06</v>
      </c>
      <c r="GP275">
        <v>0.24</v>
      </c>
      <c r="GQ275">
        <v>0.13</v>
      </c>
      <c r="GR275">
        <v>0.32</v>
      </c>
      <c r="GS275">
        <v>7.0000000000000007E-2</v>
      </c>
      <c r="GT275">
        <v>0.59</v>
      </c>
      <c r="GU275">
        <v>0.62</v>
      </c>
      <c r="GV275">
        <v>0.33</v>
      </c>
      <c r="GW275">
        <v>0.14000000000000001</v>
      </c>
      <c r="GX275">
        <v>0.129</v>
      </c>
      <c r="GY275">
        <v>0.22</v>
      </c>
      <c r="GZ275">
        <v>9.4E-2</v>
      </c>
      <c r="HA275">
        <v>5.8999999999999997E-2</v>
      </c>
      <c r="HB275">
        <v>0.16</v>
      </c>
      <c r="HC275">
        <v>0.11</v>
      </c>
      <c r="HD275">
        <v>0.11</v>
      </c>
      <c r="HE275">
        <v>0.22</v>
      </c>
      <c r="HF275">
        <v>7.0000000000000007E-2</v>
      </c>
      <c r="HG275">
        <v>0.08</v>
      </c>
      <c r="HH275">
        <v>0.06</v>
      </c>
      <c r="HI275">
        <v>0.05</v>
      </c>
      <c r="HJ275">
        <v>0.01</v>
      </c>
      <c r="HK275">
        <v>0.02</v>
      </c>
      <c r="HL275">
        <v>0.02</v>
      </c>
      <c r="HM275">
        <v>0.08</v>
      </c>
      <c r="HN275">
        <v>0.04</v>
      </c>
      <c r="HO275">
        <v>0.32</v>
      </c>
      <c r="HP275">
        <v>0.24</v>
      </c>
      <c r="HQ275">
        <v>0.26</v>
      </c>
      <c r="HR275">
        <v>0.27</v>
      </c>
      <c r="HS275">
        <v>0.34</v>
      </c>
      <c r="HT275">
        <v>0.19</v>
      </c>
      <c r="HU275">
        <v>0.6</v>
      </c>
      <c r="HV275">
        <v>0.53</v>
      </c>
      <c r="HW275">
        <v>0.46</v>
      </c>
      <c r="HX275">
        <v>0.54</v>
      </c>
      <c r="HY275">
        <v>0.44</v>
      </c>
      <c r="HZ275">
        <v>0.72</v>
      </c>
      <c r="IA275">
        <v>0.02</v>
      </c>
      <c r="IB275">
        <v>0.18</v>
      </c>
      <c r="IC275">
        <v>0.2</v>
      </c>
      <c r="ID275">
        <v>0.11</v>
      </c>
      <c r="IE275">
        <v>0.08</v>
      </c>
      <c r="IF275">
        <v>1.2E-2</v>
      </c>
      <c r="IG275">
        <v>1.2E-2</v>
      </c>
      <c r="IH275">
        <v>0.04</v>
      </c>
      <c r="II275">
        <v>0.05</v>
      </c>
      <c r="IJ275">
        <v>0.02</v>
      </c>
      <c r="IK275">
        <v>3.5000000000000003E-2</v>
      </c>
      <c r="IL275">
        <v>2.4E-2</v>
      </c>
      <c r="IM275">
        <v>0</v>
      </c>
      <c r="IN275">
        <v>0.01</v>
      </c>
      <c r="IO275">
        <v>0.01</v>
      </c>
      <c r="IP275">
        <v>0.04</v>
      </c>
      <c r="IQ275">
        <v>0.02</v>
      </c>
      <c r="IR275">
        <v>0.02</v>
      </c>
      <c r="IS275">
        <v>0.05</v>
      </c>
      <c r="IT275">
        <v>0.39</v>
      </c>
      <c r="IU275">
        <v>0.33</v>
      </c>
      <c r="IV275">
        <v>0.01</v>
      </c>
      <c r="IW275">
        <v>0.12</v>
      </c>
      <c r="IX275">
        <v>0.2</v>
      </c>
      <c r="IY275">
        <v>0.35</v>
      </c>
      <c r="IZ275">
        <v>0.38</v>
      </c>
      <c r="JA275">
        <v>0.16</v>
      </c>
      <c r="JB275">
        <v>0.41</v>
      </c>
      <c r="JC275">
        <v>0.32</v>
      </c>
      <c r="JD275">
        <v>0.12</v>
      </c>
      <c r="JE275">
        <v>0.11</v>
      </c>
      <c r="JF275">
        <v>0.25</v>
      </c>
      <c r="JG275">
        <v>0.2</v>
      </c>
      <c r="JH275">
        <v>0.41</v>
      </c>
      <c r="JI275">
        <v>0.13</v>
      </c>
      <c r="JJ275">
        <v>0.14000000000000001</v>
      </c>
      <c r="JK275">
        <v>0.56000000000000005</v>
      </c>
      <c r="JL275">
        <v>0.25</v>
      </c>
      <c r="JM275">
        <v>0.02</v>
      </c>
      <c r="JN275">
        <v>0.01</v>
      </c>
      <c r="JO275">
        <v>0.05</v>
      </c>
      <c r="JP275">
        <v>0.01</v>
      </c>
      <c r="JQ275">
        <v>0.02</v>
      </c>
      <c r="JR275">
        <v>3.12</v>
      </c>
      <c r="JS275">
        <v>1.99</v>
      </c>
      <c r="JT275">
        <v>2.06</v>
      </c>
      <c r="JU275">
        <v>3.38</v>
      </c>
      <c r="JV275">
        <v>2.59</v>
      </c>
    </row>
    <row r="276" spans="1:282" x14ac:dyDescent="0.25">
      <c r="A276">
        <v>609874</v>
      </c>
      <c r="B276" t="s">
        <v>320</v>
      </c>
      <c r="C276" t="s">
        <v>2517</v>
      </c>
      <c r="D276" t="s">
        <v>4630</v>
      </c>
      <c r="E276" t="s">
        <v>4631</v>
      </c>
      <c r="F276" t="s">
        <v>898</v>
      </c>
      <c r="G276" t="s">
        <v>899</v>
      </c>
      <c r="H276" t="s">
        <v>900</v>
      </c>
      <c r="I276" t="s">
        <v>4632</v>
      </c>
      <c r="J276" t="s">
        <v>4633</v>
      </c>
      <c r="K276" t="s">
        <v>4634</v>
      </c>
      <c r="L276" t="s">
        <v>546</v>
      </c>
      <c r="M276" t="s">
        <v>3399</v>
      </c>
      <c r="N276" t="s">
        <v>3908</v>
      </c>
      <c r="O276" t="s">
        <v>524</v>
      </c>
      <c r="P276">
        <v>790</v>
      </c>
      <c r="Q276" t="s">
        <v>541</v>
      </c>
      <c r="R276" t="s">
        <v>544</v>
      </c>
      <c r="S276" t="s">
        <v>544</v>
      </c>
      <c r="T276">
        <v>30</v>
      </c>
      <c r="U276">
        <v>2950</v>
      </c>
      <c r="V276" t="s">
        <v>655</v>
      </c>
      <c r="W276">
        <v>182</v>
      </c>
      <c r="X276">
        <v>807</v>
      </c>
      <c r="Y276">
        <v>23</v>
      </c>
      <c r="Z276" s="5" t="s">
        <v>3532</v>
      </c>
      <c r="AA276" t="s">
        <v>524</v>
      </c>
      <c r="AB276" t="s">
        <v>555</v>
      </c>
      <c r="AC276" t="s">
        <v>555</v>
      </c>
      <c r="AD276" t="s">
        <v>576</v>
      </c>
      <c r="AE276">
        <v>30.7</v>
      </c>
      <c r="AF276">
        <v>30.8</v>
      </c>
      <c r="AG276">
        <v>12.5</v>
      </c>
      <c r="AH276">
        <v>2.2999999999999998</v>
      </c>
      <c r="AI276" t="s">
        <v>3410</v>
      </c>
      <c r="AJ276">
        <v>125</v>
      </c>
      <c r="AK276">
        <v>78</v>
      </c>
      <c r="AL276">
        <v>8</v>
      </c>
      <c r="AM276">
        <v>9</v>
      </c>
      <c r="AN276">
        <v>24</v>
      </c>
      <c r="AO276">
        <v>2</v>
      </c>
      <c r="AQ276">
        <v>4</v>
      </c>
      <c r="AR276">
        <v>4</v>
      </c>
      <c r="AS276">
        <v>125</v>
      </c>
      <c r="AT276">
        <v>0</v>
      </c>
      <c r="AU276">
        <v>0</v>
      </c>
      <c r="AV276">
        <v>0.02</v>
      </c>
      <c r="AW276">
        <v>0.01</v>
      </c>
      <c r="AX276">
        <v>0.03</v>
      </c>
      <c r="AY276">
        <v>0.11</v>
      </c>
      <c r="AZ276">
        <v>7.0000000000000007E-2</v>
      </c>
      <c r="BA276">
        <v>9.6000000000000002E-2</v>
      </c>
      <c r="BB276">
        <v>0.08</v>
      </c>
      <c r="BC276">
        <v>0.1</v>
      </c>
      <c r="BD276">
        <v>0.15</v>
      </c>
      <c r="BE276">
        <v>0.26</v>
      </c>
      <c r="BF276">
        <v>0.36</v>
      </c>
      <c r="BG276">
        <v>0.37</v>
      </c>
      <c r="BH276">
        <v>0.38</v>
      </c>
      <c r="BI276">
        <v>0.33</v>
      </c>
      <c r="BJ276">
        <v>0.43</v>
      </c>
      <c r="BK276">
        <v>0.26</v>
      </c>
      <c r="BL276">
        <v>0.02</v>
      </c>
      <c r="BM276">
        <v>0.02</v>
      </c>
      <c r="BN276">
        <v>0.02</v>
      </c>
      <c r="BO276">
        <v>0.02</v>
      </c>
      <c r="BP276">
        <v>0.01</v>
      </c>
      <c r="BQ276">
        <v>0.04</v>
      </c>
      <c r="BR276">
        <v>0.55000000000000004</v>
      </c>
      <c r="BS276">
        <v>0.52</v>
      </c>
      <c r="BT276">
        <v>0.51</v>
      </c>
      <c r="BU276">
        <v>0.54</v>
      </c>
      <c r="BV276">
        <v>0.38</v>
      </c>
      <c r="BW276">
        <v>0.33</v>
      </c>
      <c r="BX276">
        <v>3.49</v>
      </c>
      <c r="BY276">
        <v>3.43</v>
      </c>
      <c r="BZ276">
        <v>3.41</v>
      </c>
      <c r="CA276">
        <v>3.43</v>
      </c>
      <c r="CB276">
        <v>3.16</v>
      </c>
      <c r="CC276">
        <v>2.84</v>
      </c>
      <c r="CD276">
        <v>0</v>
      </c>
      <c r="CE276">
        <v>0</v>
      </c>
      <c r="CF276">
        <v>8.0000000000000002E-3</v>
      </c>
      <c r="CG276">
        <v>8.0000000000000002E-3</v>
      </c>
      <c r="CH276">
        <v>0</v>
      </c>
      <c r="CI276">
        <v>0.02</v>
      </c>
      <c r="CJ276">
        <v>0.05</v>
      </c>
      <c r="CK276">
        <v>0.14000000000000001</v>
      </c>
      <c r="CL276">
        <v>7.0000000000000007E-2</v>
      </c>
      <c r="CM276">
        <v>0.01</v>
      </c>
      <c r="CN276">
        <v>0.02</v>
      </c>
      <c r="CO276">
        <v>0.02</v>
      </c>
      <c r="CP276">
        <v>0.05</v>
      </c>
      <c r="CQ276">
        <v>0.04</v>
      </c>
      <c r="CR276">
        <v>0.06</v>
      </c>
      <c r="CS276">
        <v>0.09</v>
      </c>
      <c r="CT276">
        <v>0.1</v>
      </c>
      <c r="CU276">
        <v>7.0000000000000007E-2</v>
      </c>
      <c r="CV276">
        <v>3.76</v>
      </c>
      <c r="CW276">
        <v>3.7</v>
      </c>
      <c r="CX276">
        <v>3.6</v>
      </c>
      <c r="CY276">
        <v>3.65</v>
      </c>
      <c r="CZ276">
        <v>3.69</v>
      </c>
      <c r="DA276">
        <v>3.5</v>
      </c>
      <c r="DB276">
        <v>3.36</v>
      </c>
      <c r="DC276">
        <v>3.03</v>
      </c>
      <c r="DD276">
        <v>3.32</v>
      </c>
      <c r="DE276">
        <v>0.22</v>
      </c>
      <c r="DF276">
        <v>0.26</v>
      </c>
      <c r="DG276">
        <v>0.33</v>
      </c>
      <c r="DH276">
        <v>0.22</v>
      </c>
      <c r="DI276">
        <v>0.23</v>
      </c>
      <c r="DJ276">
        <v>0.31</v>
      </c>
      <c r="DK276">
        <v>0.31</v>
      </c>
      <c r="DL276">
        <v>0.32</v>
      </c>
      <c r="DM276">
        <v>0.31</v>
      </c>
      <c r="DN276">
        <v>0.02</v>
      </c>
      <c r="DO276">
        <v>0.01</v>
      </c>
      <c r="DP276">
        <v>0.03</v>
      </c>
      <c r="DQ276">
        <v>0.02</v>
      </c>
      <c r="DR276">
        <v>0.01</v>
      </c>
      <c r="DS276">
        <v>0.02</v>
      </c>
      <c r="DT276">
        <v>0.02</v>
      </c>
      <c r="DU276">
        <v>0.02</v>
      </c>
      <c r="DV276">
        <v>0.02</v>
      </c>
      <c r="DW276">
        <v>0.75</v>
      </c>
      <c r="DX276">
        <v>0.71</v>
      </c>
      <c r="DY276">
        <v>0.62</v>
      </c>
      <c r="DZ276">
        <v>0.7</v>
      </c>
      <c r="EA276">
        <v>0.72</v>
      </c>
      <c r="EB276">
        <v>0.57999999999999996</v>
      </c>
      <c r="EC276">
        <v>0.54</v>
      </c>
      <c r="ED276">
        <v>0.42</v>
      </c>
      <c r="EE276">
        <v>0.53</v>
      </c>
      <c r="EF276">
        <v>0.37</v>
      </c>
      <c r="EG276">
        <v>0</v>
      </c>
      <c r="EH276">
        <v>0</v>
      </c>
      <c r="EI276">
        <v>0</v>
      </c>
      <c r="EJ276">
        <v>0</v>
      </c>
      <c r="EK276">
        <v>0.02</v>
      </c>
      <c r="EL276">
        <v>0.11</v>
      </c>
      <c r="EM276">
        <v>0.01</v>
      </c>
      <c r="EN276">
        <v>0</v>
      </c>
      <c r="EO276">
        <v>0.34</v>
      </c>
      <c r="EP276">
        <v>0.04</v>
      </c>
      <c r="EQ276">
        <v>4.8000000000000001E-2</v>
      </c>
      <c r="ER276">
        <v>7.0000000000000007E-2</v>
      </c>
      <c r="ES276">
        <v>2.4E-2</v>
      </c>
      <c r="ET276">
        <v>7.0000000000000007E-2</v>
      </c>
      <c r="EU276">
        <v>0.22</v>
      </c>
      <c r="EV276">
        <v>0.06</v>
      </c>
      <c r="EW276">
        <v>7.0000000000000007E-2</v>
      </c>
      <c r="EX276">
        <v>0.104</v>
      </c>
      <c r="EY276">
        <v>0.33</v>
      </c>
      <c r="EZ276">
        <v>0.3</v>
      </c>
      <c r="FA276">
        <v>0.37</v>
      </c>
      <c r="FB276">
        <v>0.36</v>
      </c>
      <c r="FC276">
        <v>0.41</v>
      </c>
      <c r="FD276">
        <v>0.31</v>
      </c>
      <c r="FE276">
        <v>0.48</v>
      </c>
      <c r="FF276">
        <v>0.47</v>
      </c>
      <c r="FG276">
        <v>0.1</v>
      </c>
      <c r="FH276">
        <v>0.57999999999999996</v>
      </c>
      <c r="FI276">
        <v>0.61</v>
      </c>
      <c r="FJ276">
        <v>0.54</v>
      </c>
      <c r="FK276">
        <v>0.57999999999999996</v>
      </c>
      <c r="FL276">
        <v>0.46</v>
      </c>
      <c r="FM276">
        <v>0.28999999999999998</v>
      </c>
      <c r="FN276">
        <v>0.41</v>
      </c>
      <c r="FO276">
        <v>0.42</v>
      </c>
      <c r="FP276">
        <v>0.09</v>
      </c>
      <c r="FQ276">
        <v>0.05</v>
      </c>
      <c r="FR276">
        <v>0.04</v>
      </c>
      <c r="FS276">
        <v>0.02</v>
      </c>
      <c r="FT276">
        <v>0.04</v>
      </c>
      <c r="FU276">
        <v>0.05</v>
      </c>
      <c r="FV276">
        <v>0.06</v>
      </c>
      <c r="FW276">
        <v>0.05</v>
      </c>
      <c r="FX276">
        <v>0.03</v>
      </c>
      <c r="FY276">
        <v>1.94</v>
      </c>
      <c r="FZ276">
        <v>3.57</v>
      </c>
      <c r="GA276">
        <v>3.58</v>
      </c>
      <c r="GB276">
        <v>3.48</v>
      </c>
      <c r="GC276">
        <v>3.58</v>
      </c>
      <c r="GD276">
        <v>3.37</v>
      </c>
      <c r="GE276">
        <v>2.83</v>
      </c>
      <c r="GF276">
        <v>3.35</v>
      </c>
      <c r="GG276">
        <v>3.36</v>
      </c>
      <c r="GH276">
        <v>7.62</v>
      </c>
      <c r="GI276">
        <v>0.02</v>
      </c>
      <c r="GJ276">
        <v>2.4E-2</v>
      </c>
      <c r="GK276">
        <v>8.0000000000000002E-3</v>
      </c>
      <c r="GL276">
        <v>0.02</v>
      </c>
      <c r="GM276">
        <v>0.11</v>
      </c>
      <c r="GN276">
        <v>0.1</v>
      </c>
      <c r="GO276">
        <v>0.06</v>
      </c>
      <c r="GP276">
        <v>0.2</v>
      </c>
      <c r="GQ276">
        <v>0.17</v>
      </c>
      <c r="GR276">
        <v>0.22</v>
      </c>
      <c r="GS276">
        <v>0.08</v>
      </c>
      <c r="GT276">
        <v>0.37</v>
      </c>
      <c r="GU276">
        <v>0.56999999999999995</v>
      </c>
      <c r="GV276">
        <v>0.2</v>
      </c>
      <c r="GW276">
        <v>0.26</v>
      </c>
      <c r="GX276">
        <v>0.12</v>
      </c>
      <c r="GY276">
        <v>0.28000000000000003</v>
      </c>
      <c r="GZ276">
        <v>0.104</v>
      </c>
      <c r="HA276">
        <v>6.4000000000000001E-2</v>
      </c>
      <c r="HB276">
        <v>0.18</v>
      </c>
      <c r="HC276">
        <v>0.14000000000000001</v>
      </c>
      <c r="HD276">
        <v>0.09</v>
      </c>
      <c r="HE276">
        <v>0.22</v>
      </c>
      <c r="HF276">
        <v>0.13</v>
      </c>
      <c r="HG276">
        <v>0.16</v>
      </c>
      <c r="HH276">
        <v>0.11</v>
      </c>
      <c r="HI276">
        <v>0</v>
      </c>
      <c r="HJ276">
        <v>0.04</v>
      </c>
      <c r="HK276">
        <v>0.05</v>
      </c>
      <c r="HL276">
        <v>0.15</v>
      </c>
      <c r="HM276">
        <v>0.14000000000000001</v>
      </c>
      <c r="HN276">
        <v>0.04</v>
      </c>
      <c r="HO276">
        <v>0.56999999999999995</v>
      </c>
      <c r="HP276">
        <v>0.48</v>
      </c>
      <c r="HQ276">
        <v>0.46</v>
      </c>
      <c r="HR276">
        <v>0.46</v>
      </c>
      <c r="HS276">
        <v>0.47</v>
      </c>
      <c r="HT276">
        <v>0.5</v>
      </c>
      <c r="HU276">
        <v>0.31</v>
      </c>
      <c r="HV276">
        <v>0.23</v>
      </c>
      <c r="HW276">
        <v>0.3</v>
      </c>
      <c r="HX276">
        <v>0.28000000000000003</v>
      </c>
      <c r="HY276">
        <v>0.24</v>
      </c>
      <c r="HZ276">
        <v>0.37</v>
      </c>
      <c r="IA276">
        <v>0.06</v>
      </c>
      <c r="IB276">
        <v>0.18</v>
      </c>
      <c r="IC276">
        <v>0.13</v>
      </c>
      <c r="ID276">
        <v>0.06</v>
      </c>
      <c r="IE276">
        <v>0.09</v>
      </c>
      <c r="IF276">
        <v>0.04</v>
      </c>
      <c r="IG276">
        <v>8.0000000000000002E-3</v>
      </c>
      <c r="IH276">
        <v>0.01</v>
      </c>
      <c r="II276">
        <v>0.01</v>
      </c>
      <c r="IJ276">
        <v>0.01</v>
      </c>
      <c r="IK276">
        <v>1.6E-2</v>
      </c>
      <c r="IL276">
        <v>8.0000000000000002E-3</v>
      </c>
      <c r="IM276">
        <v>0.06</v>
      </c>
      <c r="IN276">
        <v>0.06</v>
      </c>
      <c r="IO276">
        <v>0.06</v>
      </c>
      <c r="IP276">
        <v>0.05</v>
      </c>
      <c r="IQ276">
        <v>0.05</v>
      </c>
      <c r="IR276">
        <v>0.04</v>
      </c>
      <c r="IS276">
        <v>0.02</v>
      </c>
      <c r="IT276">
        <v>0.55000000000000004</v>
      </c>
      <c r="IU276">
        <v>0.3</v>
      </c>
      <c r="IV276">
        <v>0.02</v>
      </c>
      <c r="IW276">
        <v>0.24</v>
      </c>
      <c r="IX276">
        <v>0.26</v>
      </c>
      <c r="IY276">
        <v>0.28000000000000003</v>
      </c>
      <c r="IZ276">
        <v>0.45</v>
      </c>
      <c r="JA276">
        <v>0.21</v>
      </c>
      <c r="JB276">
        <v>0.46</v>
      </c>
      <c r="JC276">
        <v>0.46</v>
      </c>
      <c r="JD276">
        <v>0.08</v>
      </c>
      <c r="JE276">
        <v>0.12</v>
      </c>
      <c r="JF276">
        <v>0.36</v>
      </c>
      <c r="JG276">
        <v>0.17</v>
      </c>
      <c r="JH276">
        <v>0.22</v>
      </c>
      <c r="JI276">
        <v>0.06</v>
      </c>
      <c r="JJ276">
        <v>0.08</v>
      </c>
      <c r="JK276">
        <v>0.37</v>
      </c>
      <c r="JL276">
        <v>0.1</v>
      </c>
      <c r="JM276">
        <v>0.03</v>
      </c>
      <c r="JN276">
        <v>0.02</v>
      </c>
      <c r="JO276">
        <v>0.06</v>
      </c>
      <c r="JP276">
        <v>0.04</v>
      </c>
      <c r="JQ276">
        <v>0.03</v>
      </c>
      <c r="JR276">
        <v>2.93</v>
      </c>
      <c r="JS276">
        <v>1.65</v>
      </c>
      <c r="JT276">
        <v>1.98</v>
      </c>
      <c r="JU276">
        <v>3.12</v>
      </c>
      <c r="JV276">
        <v>2.14</v>
      </c>
    </row>
    <row r="277" spans="1:282" x14ac:dyDescent="0.25">
      <c r="A277">
        <v>609875</v>
      </c>
      <c r="B277" t="s">
        <v>82</v>
      </c>
      <c r="C277" t="s">
        <v>2518</v>
      </c>
      <c r="D277" t="s">
        <v>4635</v>
      </c>
      <c r="E277" t="s">
        <v>4636</v>
      </c>
      <c r="F277" t="s">
        <v>901</v>
      </c>
      <c r="G277" t="s">
        <v>902</v>
      </c>
      <c r="H277" t="s">
        <v>903</v>
      </c>
      <c r="I277" t="s">
        <v>4637</v>
      </c>
      <c r="J277" t="s">
        <v>4638</v>
      </c>
      <c r="K277" t="s">
        <v>4639</v>
      </c>
      <c r="L277" t="s">
        <v>546</v>
      </c>
      <c r="M277" t="s">
        <v>3399</v>
      </c>
      <c r="N277" t="s">
        <v>3908</v>
      </c>
      <c r="O277" t="s">
        <v>524</v>
      </c>
      <c r="P277">
        <v>593</v>
      </c>
      <c r="Q277" t="s">
        <v>541</v>
      </c>
      <c r="R277" t="s">
        <v>562</v>
      </c>
      <c r="S277" t="s">
        <v>562</v>
      </c>
      <c r="T277">
        <v>35</v>
      </c>
      <c r="U277">
        <v>2960</v>
      </c>
      <c r="V277" t="s">
        <v>651</v>
      </c>
      <c r="W277">
        <v>502</v>
      </c>
      <c r="X277">
        <v>600</v>
      </c>
      <c r="Y277">
        <v>84</v>
      </c>
      <c r="Z277" s="5" t="s">
        <v>575</v>
      </c>
      <c r="AA277" t="s">
        <v>524</v>
      </c>
      <c r="AB277" t="s">
        <v>534</v>
      </c>
      <c r="AC277" t="s">
        <v>534</v>
      </c>
      <c r="AD277" t="s">
        <v>534</v>
      </c>
      <c r="AE277">
        <v>96.1</v>
      </c>
      <c r="AF277">
        <v>98.4</v>
      </c>
      <c r="AG277">
        <v>99</v>
      </c>
      <c r="AH277">
        <v>99</v>
      </c>
      <c r="AI277" t="s">
        <v>3400</v>
      </c>
      <c r="AJ277">
        <v>326</v>
      </c>
      <c r="AK277">
        <v>15</v>
      </c>
      <c r="AL277">
        <v>31</v>
      </c>
      <c r="AM277">
        <v>1</v>
      </c>
      <c r="AN277">
        <v>247</v>
      </c>
      <c r="AQ277">
        <v>21</v>
      </c>
      <c r="AR277">
        <v>17</v>
      </c>
      <c r="AS277">
        <v>326</v>
      </c>
      <c r="AT277">
        <v>0</v>
      </c>
      <c r="AU277">
        <v>0.01</v>
      </c>
      <c r="AV277">
        <v>0.01</v>
      </c>
      <c r="AW277">
        <v>0.01</v>
      </c>
      <c r="AX277">
        <v>0.01</v>
      </c>
      <c r="AY277">
        <v>0.03</v>
      </c>
      <c r="AZ277">
        <v>0.02</v>
      </c>
      <c r="BA277">
        <v>1.2E-2</v>
      </c>
      <c r="BB277">
        <v>0.01</v>
      </c>
      <c r="BC277">
        <v>0.02</v>
      </c>
      <c r="BD277">
        <v>0.02</v>
      </c>
      <c r="BE277">
        <v>0.06</v>
      </c>
      <c r="BF277">
        <v>0.13</v>
      </c>
      <c r="BG277">
        <v>0.12</v>
      </c>
      <c r="BH277">
        <v>0.16</v>
      </c>
      <c r="BI277">
        <v>7.0000000000000007E-2</v>
      </c>
      <c r="BJ277">
        <v>0.17</v>
      </c>
      <c r="BK277">
        <v>0.2</v>
      </c>
      <c r="BL277">
        <v>0.01</v>
      </c>
      <c r="BM277">
        <v>0.01</v>
      </c>
      <c r="BN277">
        <v>0.01</v>
      </c>
      <c r="BO277">
        <v>0.01</v>
      </c>
      <c r="BP277">
        <v>0.01</v>
      </c>
      <c r="BQ277">
        <v>0.02</v>
      </c>
      <c r="BR277">
        <v>0.84</v>
      </c>
      <c r="BS277">
        <v>0.86</v>
      </c>
      <c r="BT277">
        <v>0.81</v>
      </c>
      <c r="BU277">
        <v>0.9</v>
      </c>
      <c r="BV277">
        <v>0.79</v>
      </c>
      <c r="BW277">
        <v>0.69</v>
      </c>
      <c r="BX277">
        <v>3.83</v>
      </c>
      <c r="BY277">
        <v>3.84</v>
      </c>
      <c r="BZ277">
        <v>3.8</v>
      </c>
      <c r="CA277">
        <v>3.88</v>
      </c>
      <c r="CB277">
        <v>3.75</v>
      </c>
      <c r="CC277">
        <v>3.58</v>
      </c>
      <c r="CD277">
        <v>0</v>
      </c>
      <c r="CE277">
        <v>0</v>
      </c>
      <c r="CF277">
        <v>0</v>
      </c>
      <c r="CG277">
        <v>6.0000000000000001E-3</v>
      </c>
      <c r="CH277">
        <v>0</v>
      </c>
      <c r="CI277">
        <v>0</v>
      </c>
      <c r="CJ277">
        <v>0.01</v>
      </c>
      <c r="CK277">
        <v>0.02</v>
      </c>
      <c r="CL277">
        <v>0</v>
      </c>
      <c r="CM277">
        <v>0</v>
      </c>
      <c r="CN277">
        <v>0</v>
      </c>
      <c r="CO277">
        <v>0.01</v>
      </c>
      <c r="CP277">
        <v>0.01</v>
      </c>
      <c r="CQ277">
        <v>0.01</v>
      </c>
      <c r="CR277">
        <v>0.02</v>
      </c>
      <c r="CS277">
        <v>0.02</v>
      </c>
      <c r="CT277">
        <v>0.04</v>
      </c>
      <c r="CU277">
        <v>0.02</v>
      </c>
      <c r="CV277">
        <v>3.96</v>
      </c>
      <c r="CW277">
        <v>3.92</v>
      </c>
      <c r="CX277">
        <v>3.92</v>
      </c>
      <c r="CY277">
        <v>3.9</v>
      </c>
      <c r="CZ277">
        <v>3.91</v>
      </c>
      <c r="DA277">
        <v>3.87</v>
      </c>
      <c r="DB277">
        <v>3.84</v>
      </c>
      <c r="DC277">
        <v>3.69</v>
      </c>
      <c r="DD277">
        <v>3.85</v>
      </c>
      <c r="DE277">
        <v>0.04</v>
      </c>
      <c r="DF277">
        <v>0.08</v>
      </c>
      <c r="DG277">
        <v>7.0000000000000007E-2</v>
      </c>
      <c r="DH277">
        <v>0.06</v>
      </c>
      <c r="DI277">
        <v>0.06</v>
      </c>
      <c r="DJ277">
        <v>0.09</v>
      </c>
      <c r="DK277">
        <v>0.11</v>
      </c>
      <c r="DL277">
        <v>0.18</v>
      </c>
      <c r="DM277">
        <v>0.09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0.01</v>
      </c>
      <c r="DT277">
        <v>0</v>
      </c>
      <c r="DU277">
        <v>0.01</v>
      </c>
      <c r="DV277">
        <v>0</v>
      </c>
      <c r="DW277">
        <v>0.96</v>
      </c>
      <c r="DX277">
        <v>0.92</v>
      </c>
      <c r="DY277">
        <v>0.92</v>
      </c>
      <c r="DZ277">
        <v>0.92</v>
      </c>
      <c r="EA277">
        <v>0.92</v>
      </c>
      <c r="EB277">
        <v>0.89</v>
      </c>
      <c r="EC277">
        <v>0.87</v>
      </c>
      <c r="ED277">
        <v>0.76</v>
      </c>
      <c r="EE277">
        <v>0.88</v>
      </c>
      <c r="EF277">
        <v>0.87</v>
      </c>
      <c r="EG277">
        <v>0</v>
      </c>
      <c r="EH277">
        <v>0</v>
      </c>
      <c r="EI277">
        <v>0</v>
      </c>
      <c r="EJ277">
        <v>0</v>
      </c>
      <c r="EK277">
        <v>0.01</v>
      </c>
      <c r="EL277">
        <v>0.03</v>
      </c>
      <c r="EM277">
        <v>0.02</v>
      </c>
      <c r="EN277">
        <v>0</v>
      </c>
      <c r="EO277">
        <v>0.09</v>
      </c>
      <c r="EP277">
        <v>0.01</v>
      </c>
      <c r="EQ277">
        <v>6.0000000000000001E-3</v>
      </c>
      <c r="ER277">
        <v>0.01</v>
      </c>
      <c r="ES277">
        <v>6.0000000000000001E-3</v>
      </c>
      <c r="ET277">
        <v>0.01</v>
      </c>
      <c r="EU277">
        <v>0.05</v>
      </c>
      <c r="EV277">
        <v>0.01</v>
      </c>
      <c r="EW277">
        <v>0.02</v>
      </c>
      <c r="EX277">
        <v>2.1000000000000001E-2</v>
      </c>
      <c r="EY277">
        <v>0.11</v>
      </c>
      <c r="EZ277">
        <v>0.1</v>
      </c>
      <c r="FA277">
        <v>0.11</v>
      </c>
      <c r="FB277">
        <v>0.08</v>
      </c>
      <c r="FC277">
        <v>0.16</v>
      </c>
      <c r="FD277">
        <v>0.17</v>
      </c>
      <c r="FE277">
        <v>0.13</v>
      </c>
      <c r="FF277">
        <v>0.15</v>
      </c>
      <c r="FG277">
        <v>0.01</v>
      </c>
      <c r="FH277">
        <v>0.87</v>
      </c>
      <c r="FI277">
        <v>0.88</v>
      </c>
      <c r="FJ277">
        <v>0.87</v>
      </c>
      <c r="FK277">
        <v>0.91</v>
      </c>
      <c r="FL277">
        <v>0.82</v>
      </c>
      <c r="FM277">
        <v>0.74</v>
      </c>
      <c r="FN277">
        <v>0.85</v>
      </c>
      <c r="FO277">
        <v>0.83</v>
      </c>
      <c r="FP277">
        <v>0.01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0.01</v>
      </c>
      <c r="FW277">
        <v>0</v>
      </c>
      <c r="FX277">
        <v>0</v>
      </c>
      <c r="FY277">
        <v>1.1599999999999999</v>
      </c>
      <c r="FZ277">
        <v>3.86</v>
      </c>
      <c r="GA277">
        <v>3.87</v>
      </c>
      <c r="GB277">
        <v>3.86</v>
      </c>
      <c r="GC277">
        <v>3.9</v>
      </c>
      <c r="GD277">
        <v>3.79</v>
      </c>
      <c r="GE277">
        <v>3.62</v>
      </c>
      <c r="GF277">
        <v>3.82</v>
      </c>
      <c r="GG277">
        <v>3.81</v>
      </c>
      <c r="GH277">
        <v>9.42</v>
      </c>
      <c r="GI277">
        <v>0.01</v>
      </c>
      <c r="GJ277">
        <v>0</v>
      </c>
      <c r="GK277">
        <v>6.0000000000000001E-3</v>
      </c>
      <c r="GL277">
        <v>0</v>
      </c>
      <c r="GM277">
        <v>0.01</v>
      </c>
      <c r="GN277">
        <v>0.01</v>
      </c>
      <c r="GO277">
        <v>0.01</v>
      </c>
      <c r="GP277">
        <v>0.06</v>
      </c>
      <c r="GQ277">
        <v>0.25</v>
      </c>
      <c r="GR277">
        <v>0.64</v>
      </c>
      <c r="GS277">
        <v>0.01</v>
      </c>
      <c r="GT277">
        <v>0.49</v>
      </c>
      <c r="GU277">
        <v>0.61</v>
      </c>
      <c r="GV277">
        <v>0.37</v>
      </c>
      <c r="GW277">
        <v>0.23</v>
      </c>
      <c r="GX277">
        <v>0.13800000000000001</v>
      </c>
      <c r="GY277">
        <v>0.13</v>
      </c>
      <c r="GZ277">
        <v>7.6999999999999999E-2</v>
      </c>
      <c r="HA277">
        <v>5.5E-2</v>
      </c>
      <c r="HB277">
        <v>0.18</v>
      </c>
      <c r="HC277">
        <v>0.14000000000000001</v>
      </c>
      <c r="HD277">
        <v>0.1</v>
      </c>
      <c r="HE277">
        <v>0.26</v>
      </c>
      <c r="HF277">
        <v>0.06</v>
      </c>
      <c r="HG277">
        <v>0.1</v>
      </c>
      <c r="HH277">
        <v>0.05</v>
      </c>
      <c r="HI277">
        <v>0.01</v>
      </c>
      <c r="HJ277">
        <v>0</v>
      </c>
      <c r="HK277">
        <v>0</v>
      </c>
      <c r="HL277">
        <v>0</v>
      </c>
      <c r="HM277">
        <v>0.02</v>
      </c>
      <c r="HN277">
        <v>0</v>
      </c>
      <c r="HO277">
        <v>0.12</v>
      </c>
      <c r="HP277">
        <v>0.1</v>
      </c>
      <c r="HQ277">
        <v>0.1</v>
      </c>
      <c r="HR277">
        <v>0.09</v>
      </c>
      <c r="HS277">
        <v>0.27</v>
      </c>
      <c r="HT277">
        <v>0.12</v>
      </c>
      <c r="HU277">
        <v>0.86</v>
      </c>
      <c r="HV277">
        <v>0.83</v>
      </c>
      <c r="HW277">
        <v>0.84</v>
      </c>
      <c r="HX277">
        <v>0.84</v>
      </c>
      <c r="HY277">
        <v>0.65</v>
      </c>
      <c r="HZ277">
        <v>0.87</v>
      </c>
      <c r="IA277">
        <v>0.01</v>
      </c>
      <c r="IB277">
        <v>0.05</v>
      </c>
      <c r="IC277">
        <v>0.04</v>
      </c>
      <c r="ID277">
        <v>0.04</v>
      </c>
      <c r="IE277">
        <v>0.03</v>
      </c>
      <c r="IF277">
        <v>3.0000000000000001E-3</v>
      </c>
      <c r="IG277">
        <v>6.0000000000000001E-3</v>
      </c>
      <c r="IH277">
        <v>0.01</v>
      </c>
      <c r="II277">
        <v>0.02</v>
      </c>
      <c r="IJ277">
        <v>0.02</v>
      </c>
      <c r="IK277">
        <v>1.4999999999999999E-2</v>
      </c>
      <c r="IL277">
        <v>6.0000000000000001E-3</v>
      </c>
      <c r="IM277">
        <v>0</v>
      </c>
      <c r="IN277">
        <v>0.01</v>
      </c>
      <c r="IO277">
        <v>0.01</v>
      </c>
      <c r="IP277">
        <v>0.01</v>
      </c>
      <c r="IQ277">
        <v>0.01</v>
      </c>
      <c r="IR277">
        <v>0</v>
      </c>
      <c r="IS277">
        <v>0.01</v>
      </c>
      <c r="IT277">
        <v>0.62</v>
      </c>
      <c r="IU277">
        <v>0.41</v>
      </c>
      <c r="IV277">
        <v>0.02</v>
      </c>
      <c r="IW277">
        <v>0.1</v>
      </c>
      <c r="IX277">
        <v>0.19</v>
      </c>
      <c r="IY277">
        <v>0.2</v>
      </c>
      <c r="IZ277">
        <v>0.31</v>
      </c>
      <c r="JA277">
        <v>0.24</v>
      </c>
      <c r="JB277">
        <v>0.25</v>
      </c>
      <c r="JC277">
        <v>0.4</v>
      </c>
      <c r="JD277">
        <v>0.06</v>
      </c>
      <c r="JE277">
        <v>0.14000000000000001</v>
      </c>
      <c r="JF277">
        <v>0.28000000000000003</v>
      </c>
      <c r="JG277">
        <v>0.33</v>
      </c>
      <c r="JH277">
        <v>0.4</v>
      </c>
      <c r="JI277">
        <v>0.11</v>
      </c>
      <c r="JJ277">
        <v>0.13</v>
      </c>
      <c r="JK277">
        <v>0.46</v>
      </c>
      <c r="JL277">
        <v>0.33</v>
      </c>
      <c r="JM277">
        <v>0.01</v>
      </c>
      <c r="JN277">
        <v>0.01</v>
      </c>
      <c r="JO277">
        <v>0.01</v>
      </c>
      <c r="JP277">
        <v>0</v>
      </c>
      <c r="JQ277">
        <v>0</v>
      </c>
      <c r="JR277">
        <v>3.2</v>
      </c>
      <c r="JS277">
        <v>1.66</v>
      </c>
      <c r="JT277">
        <v>1.98</v>
      </c>
      <c r="JU277">
        <v>3.18</v>
      </c>
      <c r="JV277">
        <v>2.89</v>
      </c>
    </row>
    <row r="278" spans="1:282" x14ac:dyDescent="0.25">
      <c r="A278">
        <v>609876</v>
      </c>
      <c r="B278" t="s">
        <v>2520</v>
      </c>
      <c r="C278" t="s">
        <v>2519</v>
      </c>
      <c r="D278" t="s">
        <v>4640</v>
      </c>
      <c r="E278" t="s">
        <v>4641</v>
      </c>
      <c r="F278" t="s">
        <v>2521</v>
      </c>
      <c r="G278" t="s">
        <v>2522</v>
      </c>
      <c r="H278" t="s">
        <v>2523</v>
      </c>
      <c r="I278" t="s">
        <v>4642</v>
      </c>
      <c r="J278" t="s">
        <v>4643</v>
      </c>
      <c r="K278" t="s">
        <v>4644</v>
      </c>
      <c r="L278" t="s">
        <v>546</v>
      </c>
      <c r="M278" t="s">
        <v>3399</v>
      </c>
      <c r="N278" t="s">
        <v>3908</v>
      </c>
      <c r="O278" t="s">
        <v>524</v>
      </c>
      <c r="P278">
        <v>984</v>
      </c>
      <c r="Q278" t="s">
        <v>530</v>
      </c>
      <c r="R278" t="s">
        <v>558</v>
      </c>
      <c r="S278" t="s">
        <v>558</v>
      </c>
      <c r="T278">
        <v>39</v>
      </c>
      <c r="U278">
        <v>2970</v>
      </c>
      <c r="V278" t="s">
        <v>651</v>
      </c>
      <c r="W278">
        <v>376</v>
      </c>
      <c r="X278">
        <v>988</v>
      </c>
      <c r="Y278">
        <v>38</v>
      </c>
      <c r="Z278" s="5" t="s">
        <v>625</v>
      </c>
      <c r="AA278" t="s">
        <v>524</v>
      </c>
      <c r="AB278" t="s">
        <v>555</v>
      </c>
      <c r="AC278" t="s">
        <v>564</v>
      </c>
      <c r="AD278" t="s">
        <v>564</v>
      </c>
      <c r="AE278">
        <v>35.6</v>
      </c>
      <c r="AF278">
        <v>53.3</v>
      </c>
      <c r="AG278">
        <v>50.7</v>
      </c>
      <c r="AH278">
        <v>3.8</v>
      </c>
      <c r="AI278" t="s">
        <v>3410</v>
      </c>
      <c r="AJ278">
        <v>210</v>
      </c>
      <c r="AK278">
        <v>7</v>
      </c>
      <c r="AL278">
        <v>1</v>
      </c>
      <c r="AN278">
        <v>202</v>
      </c>
      <c r="AQ278">
        <v>1</v>
      </c>
      <c r="AR278">
        <v>2</v>
      </c>
      <c r="AS278">
        <v>210</v>
      </c>
      <c r="AT278">
        <v>0.01</v>
      </c>
      <c r="AU278">
        <v>0.01</v>
      </c>
      <c r="AV278">
        <v>0.04</v>
      </c>
      <c r="AW278">
        <v>0</v>
      </c>
      <c r="AX278">
        <v>0.03</v>
      </c>
      <c r="AY278">
        <v>0.11</v>
      </c>
      <c r="AZ278">
        <v>0.04</v>
      </c>
      <c r="BA278">
        <v>2.9000000000000001E-2</v>
      </c>
      <c r="BB278">
        <v>0.09</v>
      </c>
      <c r="BC278">
        <v>0.05</v>
      </c>
      <c r="BD278">
        <v>0.13</v>
      </c>
      <c r="BE278">
        <v>0.24</v>
      </c>
      <c r="BF278">
        <v>0.4</v>
      </c>
      <c r="BG278">
        <v>0.4</v>
      </c>
      <c r="BH278">
        <v>0.4</v>
      </c>
      <c r="BI278">
        <v>0.27</v>
      </c>
      <c r="BJ278">
        <v>0.38</v>
      </c>
      <c r="BK278">
        <v>0.28999999999999998</v>
      </c>
      <c r="BL278">
        <v>0.02</v>
      </c>
      <c r="BM278">
        <v>0.02</v>
      </c>
      <c r="BN278">
        <v>0.04</v>
      </c>
      <c r="BO278">
        <v>0.03</v>
      </c>
      <c r="BP278">
        <v>0.03</v>
      </c>
      <c r="BQ278">
        <v>0.05</v>
      </c>
      <c r="BR278">
        <v>0.52</v>
      </c>
      <c r="BS278">
        <v>0.54</v>
      </c>
      <c r="BT278">
        <v>0.43</v>
      </c>
      <c r="BU278">
        <v>0.64</v>
      </c>
      <c r="BV278">
        <v>0.43</v>
      </c>
      <c r="BW278">
        <v>0.31</v>
      </c>
      <c r="BX278">
        <v>3.47</v>
      </c>
      <c r="BY278">
        <v>3.5</v>
      </c>
      <c r="BZ278">
        <v>3.27</v>
      </c>
      <c r="CA278">
        <v>3.6</v>
      </c>
      <c r="CB278">
        <v>3.25</v>
      </c>
      <c r="CC278">
        <v>2.84</v>
      </c>
      <c r="CD278">
        <v>0</v>
      </c>
      <c r="CE278">
        <v>0.01</v>
      </c>
      <c r="CF278">
        <v>5.0000000000000001E-3</v>
      </c>
      <c r="CG278">
        <v>0</v>
      </c>
      <c r="CH278">
        <v>0</v>
      </c>
      <c r="CI278">
        <v>0</v>
      </c>
      <c r="CJ278">
        <v>0.03</v>
      </c>
      <c r="CK278">
        <v>0.04</v>
      </c>
      <c r="CL278">
        <v>0.02</v>
      </c>
      <c r="CM278">
        <v>0.01</v>
      </c>
      <c r="CN278">
        <v>0.03</v>
      </c>
      <c r="CO278">
        <v>0.01</v>
      </c>
      <c r="CP278">
        <v>0.04</v>
      </c>
      <c r="CQ278">
        <v>0.03</v>
      </c>
      <c r="CR278">
        <v>0.03</v>
      </c>
      <c r="CS278">
        <v>0.05</v>
      </c>
      <c r="CT278">
        <v>0.1</v>
      </c>
      <c r="CU278">
        <v>0.05</v>
      </c>
      <c r="CV278">
        <v>3.85</v>
      </c>
      <c r="CW278">
        <v>3.76</v>
      </c>
      <c r="CX278">
        <v>3.75</v>
      </c>
      <c r="CY278">
        <v>3.71</v>
      </c>
      <c r="CZ278">
        <v>3.71</v>
      </c>
      <c r="DA278">
        <v>3.67</v>
      </c>
      <c r="DB278">
        <v>3.57</v>
      </c>
      <c r="DC278">
        <v>3.4</v>
      </c>
      <c r="DD278">
        <v>3.58</v>
      </c>
      <c r="DE278">
        <v>0.12</v>
      </c>
      <c r="DF278">
        <v>0.15</v>
      </c>
      <c r="DG278">
        <v>0.21</v>
      </c>
      <c r="DH278">
        <v>0.2</v>
      </c>
      <c r="DI278">
        <v>0.23</v>
      </c>
      <c r="DJ278">
        <v>0.24</v>
      </c>
      <c r="DK278">
        <v>0.23</v>
      </c>
      <c r="DL278">
        <v>0.27</v>
      </c>
      <c r="DM278">
        <v>0.25</v>
      </c>
      <c r="DN278">
        <v>0.01</v>
      </c>
      <c r="DO278">
        <v>0</v>
      </c>
      <c r="DP278">
        <v>0</v>
      </c>
      <c r="DQ278">
        <v>0</v>
      </c>
      <c r="DR278">
        <v>0</v>
      </c>
      <c r="DS278">
        <v>0.02</v>
      </c>
      <c r="DT278">
        <v>0.02</v>
      </c>
      <c r="DU278">
        <v>0.01</v>
      </c>
      <c r="DV278">
        <v>0.01</v>
      </c>
      <c r="DW278">
        <v>0.85</v>
      </c>
      <c r="DX278">
        <v>0.81</v>
      </c>
      <c r="DY278">
        <v>0.77</v>
      </c>
      <c r="DZ278">
        <v>0.76</v>
      </c>
      <c r="EA278">
        <v>0.74</v>
      </c>
      <c r="EB278">
        <v>0.7</v>
      </c>
      <c r="EC278">
        <v>0.67</v>
      </c>
      <c r="ED278">
        <v>0.57999999999999996</v>
      </c>
      <c r="EE278">
        <v>0.67</v>
      </c>
      <c r="EF278">
        <v>0.44</v>
      </c>
      <c r="EG278">
        <v>0.01</v>
      </c>
      <c r="EH278">
        <v>0</v>
      </c>
      <c r="EI278">
        <v>0.01</v>
      </c>
      <c r="EJ278">
        <v>0.01</v>
      </c>
      <c r="EK278">
        <v>0.02</v>
      </c>
      <c r="EL278">
        <v>0.03</v>
      </c>
      <c r="EM278">
        <v>0</v>
      </c>
      <c r="EN278">
        <v>0.02</v>
      </c>
      <c r="EO278">
        <v>0.19</v>
      </c>
      <c r="EP278">
        <v>0.11</v>
      </c>
      <c r="EQ278">
        <v>9.5000000000000001E-2</v>
      </c>
      <c r="ER278">
        <v>0.05</v>
      </c>
      <c r="ES278">
        <v>3.3000000000000002E-2</v>
      </c>
      <c r="ET278">
        <v>0.08</v>
      </c>
      <c r="EU278">
        <v>0.09</v>
      </c>
      <c r="EV278">
        <v>0.06</v>
      </c>
      <c r="EW278">
        <v>0.09</v>
      </c>
      <c r="EX278">
        <v>0.16200000000000001</v>
      </c>
      <c r="EY278">
        <v>0.41</v>
      </c>
      <c r="EZ278">
        <v>0.4</v>
      </c>
      <c r="FA278">
        <v>0.41</v>
      </c>
      <c r="FB278">
        <v>0.3</v>
      </c>
      <c r="FC278">
        <v>0.42</v>
      </c>
      <c r="FD278">
        <v>0.34</v>
      </c>
      <c r="FE278">
        <v>0.33</v>
      </c>
      <c r="FF278">
        <v>0.38</v>
      </c>
      <c r="FG278">
        <v>0.1</v>
      </c>
      <c r="FH278">
        <v>0.44</v>
      </c>
      <c r="FI278">
        <v>0.48</v>
      </c>
      <c r="FJ278">
        <v>0.5</v>
      </c>
      <c r="FK278">
        <v>0.61</v>
      </c>
      <c r="FL278">
        <v>0.38</v>
      </c>
      <c r="FM278">
        <v>0.48</v>
      </c>
      <c r="FN278">
        <v>0.56999999999999995</v>
      </c>
      <c r="FO278">
        <v>0.47</v>
      </c>
      <c r="FP278">
        <v>0.11</v>
      </c>
      <c r="FQ278">
        <v>0.03</v>
      </c>
      <c r="FR278">
        <v>0.03</v>
      </c>
      <c r="FS278">
        <v>0.02</v>
      </c>
      <c r="FT278">
        <v>0.04</v>
      </c>
      <c r="FU278">
        <v>0.1</v>
      </c>
      <c r="FV278">
        <v>7.0000000000000007E-2</v>
      </c>
      <c r="FW278">
        <v>0.04</v>
      </c>
      <c r="FX278">
        <v>0.05</v>
      </c>
      <c r="FY278">
        <v>1.91</v>
      </c>
      <c r="FZ278">
        <v>3.31</v>
      </c>
      <c r="GA278">
        <v>3.39</v>
      </c>
      <c r="GB278">
        <v>3.42</v>
      </c>
      <c r="GC278">
        <v>3.57</v>
      </c>
      <c r="GD278">
        <v>3.29</v>
      </c>
      <c r="GE278">
        <v>3.36</v>
      </c>
      <c r="GF278">
        <v>3.52</v>
      </c>
      <c r="GG278">
        <v>3.36</v>
      </c>
      <c r="GH278">
        <v>8.19</v>
      </c>
      <c r="GI278">
        <v>0.01</v>
      </c>
      <c r="GJ278">
        <v>1.4E-2</v>
      </c>
      <c r="GK278">
        <v>2.4E-2</v>
      </c>
      <c r="GL278">
        <v>0.02</v>
      </c>
      <c r="GM278">
        <v>0.05</v>
      </c>
      <c r="GN278">
        <v>0.05</v>
      </c>
      <c r="GO278">
        <v>0.1</v>
      </c>
      <c r="GP278">
        <v>0.12</v>
      </c>
      <c r="GQ278">
        <v>0.16</v>
      </c>
      <c r="GR278">
        <v>0.36</v>
      </c>
      <c r="GS278">
        <v>0.09</v>
      </c>
      <c r="GT278">
        <v>0.28000000000000003</v>
      </c>
      <c r="GU278">
        <v>0.5</v>
      </c>
      <c r="GV278">
        <v>0.23</v>
      </c>
      <c r="GW278">
        <v>0.25</v>
      </c>
      <c r="GX278">
        <v>0.13800000000000001</v>
      </c>
      <c r="GY278">
        <v>0.24</v>
      </c>
      <c r="GZ278">
        <v>0.14799999999999999</v>
      </c>
      <c r="HA278">
        <v>6.2E-2</v>
      </c>
      <c r="HB278">
        <v>0.17</v>
      </c>
      <c r="HC278">
        <v>0.14000000000000001</v>
      </c>
      <c r="HD278">
        <v>0.08</v>
      </c>
      <c r="HE278">
        <v>0.2</v>
      </c>
      <c r="HF278">
        <v>0.19</v>
      </c>
      <c r="HG278">
        <v>0.23</v>
      </c>
      <c r="HH278">
        <v>0.15</v>
      </c>
      <c r="HI278">
        <v>0</v>
      </c>
      <c r="HJ278">
        <v>0.01</v>
      </c>
      <c r="HK278">
        <v>0.02</v>
      </c>
      <c r="HL278">
        <v>0.03</v>
      </c>
      <c r="HM278">
        <v>0.09</v>
      </c>
      <c r="HN278">
        <v>0.05</v>
      </c>
      <c r="HO278">
        <v>0.38</v>
      </c>
      <c r="HP278">
        <v>0.3</v>
      </c>
      <c r="HQ278">
        <v>0.32</v>
      </c>
      <c r="HR278">
        <v>0.32</v>
      </c>
      <c r="HS278">
        <v>0.39</v>
      </c>
      <c r="HT278">
        <v>0.37</v>
      </c>
      <c r="HU278">
        <v>0.52</v>
      </c>
      <c r="HV278">
        <v>0.4</v>
      </c>
      <c r="HW278">
        <v>0.42</v>
      </c>
      <c r="HX278">
        <v>0.42</v>
      </c>
      <c r="HY278">
        <v>0.38</v>
      </c>
      <c r="HZ278">
        <v>0.46</v>
      </c>
      <c r="IA278">
        <v>0.04</v>
      </c>
      <c r="IB278">
        <v>0.19</v>
      </c>
      <c r="IC278">
        <v>0.14000000000000001</v>
      </c>
      <c r="ID278">
        <v>0.14000000000000001</v>
      </c>
      <c r="IE278">
        <v>0.08</v>
      </c>
      <c r="IF278">
        <v>6.7000000000000004E-2</v>
      </c>
      <c r="IG278">
        <v>0</v>
      </c>
      <c r="IH278">
        <v>0.02</v>
      </c>
      <c r="II278">
        <v>0.03</v>
      </c>
      <c r="IJ278">
        <v>0.02</v>
      </c>
      <c r="IK278">
        <v>5.0000000000000001E-3</v>
      </c>
      <c r="IL278">
        <v>0</v>
      </c>
      <c r="IM278">
        <v>0.05</v>
      </c>
      <c r="IN278">
        <v>0.09</v>
      </c>
      <c r="IO278">
        <v>0.06</v>
      </c>
      <c r="IP278">
        <v>7.0000000000000007E-2</v>
      </c>
      <c r="IQ278">
        <v>0.05</v>
      </c>
      <c r="IR278">
        <v>0.06</v>
      </c>
      <c r="IS278">
        <v>0.01</v>
      </c>
      <c r="IT278">
        <v>0.62</v>
      </c>
      <c r="IU278">
        <v>0.55000000000000004</v>
      </c>
      <c r="IV278">
        <v>0.03</v>
      </c>
      <c r="IW278">
        <v>0.24</v>
      </c>
      <c r="IX278">
        <v>0.24</v>
      </c>
      <c r="IY278">
        <v>0.2</v>
      </c>
      <c r="IZ278">
        <v>0.24</v>
      </c>
      <c r="JA278">
        <v>0.18</v>
      </c>
      <c r="JB278">
        <v>0.39</v>
      </c>
      <c r="JC278">
        <v>0.46</v>
      </c>
      <c r="JD278">
        <v>7.0000000000000007E-2</v>
      </c>
      <c r="JE278">
        <v>0.06</v>
      </c>
      <c r="JF278">
        <v>0.27</v>
      </c>
      <c r="JG278">
        <v>0.21</v>
      </c>
      <c r="JH278">
        <v>0.24</v>
      </c>
      <c r="JI278">
        <v>0.04</v>
      </c>
      <c r="JJ278">
        <v>0.05</v>
      </c>
      <c r="JK278">
        <v>0.47</v>
      </c>
      <c r="JL278">
        <v>0.12</v>
      </c>
      <c r="JM278">
        <v>0.04</v>
      </c>
      <c r="JN278">
        <v>7.0000000000000007E-2</v>
      </c>
      <c r="JO278">
        <v>0.1</v>
      </c>
      <c r="JP278">
        <v>0.04</v>
      </c>
      <c r="JQ278">
        <v>0.04</v>
      </c>
      <c r="JR278">
        <v>2.97</v>
      </c>
      <c r="JS278">
        <v>1.48</v>
      </c>
      <c r="JT278">
        <v>1.56</v>
      </c>
      <c r="JU278">
        <v>3.23</v>
      </c>
      <c r="JV278">
        <v>2.2200000000000002</v>
      </c>
    </row>
    <row r="279" spans="1:282" x14ac:dyDescent="0.25">
      <c r="A279">
        <v>609879</v>
      </c>
      <c r="B279" t="s">
        <v>83</v>
      </c>
      <c r="C279" t="s">
        <v>2524</v>
      </c>
      <c r="D279" t="s">
        <v>4645</v>
      </c>
      <c r="E279" t="s">
        <v>4646</v>
      </c>
      <c r="F279" t="s">
        <v>904</v>
      </c>
      <c r="G279" t="s">
        <v>905</v>
      </c>
      <c r="H279" t="s">
        <v>906</v>
      </c>
      <c r="I279" t="s">
        <v>4647</v>
      </c>
      <c r="J279" t="s">
        <v>4648</v>
      </c>
      <c r="K279" t="s">
        <v>4649</v>
      </c>
      <c r="L279" t="s">
        <v>546</v>
      </c>
      <c r="M279" t="s">
        <v>3399</v>
      </c>
      <c r="N279" t="s">
        <v>3908</v>
      </c>
      <c r="O279" t="s">
        <v>524</v>
      </c>
      <c r="P279">
        <v>1038</v>
      </c>
      <c r="Q279" t="s">
        <v>530</v>
      </c>
      <c r="R279" t="s">
        <v>529</v>
      </c>
      <c r="S279" t="s">
        <v>529</v>
      </c>
      <c r="T279">
        <v>44</v>
      </c>
      <c r="U279">
        <v>2980</v>
      </c>
      <c r="V279" t="s">
        <v>651</v>
      </c>
      <c r="W279">
        <v>259</v>
      </c>
      <c r="X279">
        <v>1074</v>
      </c>
      <c r="Y279">
        <v>24</v>
      </c>
      <c r="Z279" s="5" t="s">
        <v>3609</v>
      </c>
      <c r="AA279" t="s">
        <v>524</v>
      </c>
      <c r="AB279" t="s">
        <v>533</v>
      </c>
      <c r="AC279" t="s">
        <v>533</v>
      </c>
      <c r="AD279" t="s">
        <v>564</v>
      </c>
      <c r="AE279">
        <v>60.6</v>
      </c>
      <c r="AF279">
        <v>71.5</v>
      </c>
      <c r="AG279">
        <v>54</v>
      </c>
      <c r="AH279">
        <v>2.4</v>
      </c>
      <c r="AI279" t="s">
        <v>3410</v>
      </c>
      <c r="AJ279">
        <v>166</v>
      </c>
      <c r="AK279">
        <v>4</v>
      </c>
      <c r="AL279">
        <v>29</v>
      </c>
      <c r="AM279">
        <v>1</v>
      </c>
      <c r="AN279">
        <v>126</v>
      </c>
      <c r="AQ279">
        <v>2</v>
      </c>
      <c r="AR279">
        <v>6</v>
      </c>
      <c r="AS279">
        <v>166</v>
      </c>
      <c r="AT279">
        <v>0.02</v>
      </c>
      <c r="AU279">
        <v>0</v>
      </c>
      <c r="AV279">
        <v>0</v>
      </c>
      <c r="AW279">
        <v>0.01</v>
      </c>
      <c r="AX279">
        <v>0.01</v>
      </c>
      <c r="AY279">
        <v>0.04</v>
      </c>
      <c r="AZ279">
        <v>0.04</v>
      </c>
      <c r="BA279">
        <v>0.03</v>
      </c>
      <c r="BB279">
        <v>0.05</v>
      </c>
      <c r="BC279">
        <v>0.01</v>
      </c>
      <c r="BD279">
        <v>0.05</v>
      </c>
      <c r="BE279">
        <v>0.11</v>
      </c>
      <c r="BF279">
        <v>0.35</v>
      </c>
      <c r="BG279">
        <v>0.33</v>
      </c>
      <c r="BH279">
        <v>0.4</v>
      </c>
      <c r="BI279">
        <v>0.19</v>
      </c>
      <c r="BJ279">
        <v>0.33</v>
      </c>
      <c r="BK279">
        <v>0.34</v>
      </c>
      <c r="BL279">
        <v>0.01</v>
      </c>
      <c r="BM279">
        <v>0</v>
      </c>
      <c r="BN279">
        <v>0.01</v>
      </c>
      <c r="BO279">
        <v>0.01</v>
      </c>
      <c r="BP279">
        <v>0.01</v>
      </c>
      <c r="BQ279">
        <v>0</v>
      </c>
      <c r="BR279">
        <v>0.57999999999999996</v>
      </c>
      <c r="BS279">
        <v>0.64</v>
      </c>
      <c r="BT279">
        <v>0.54</v>
      </c>
      <c r="BU279">
        <v>0.78</v>
      </c>
      <c r="BV279">
        <v>0.6</v>
      </c>
      <c r="BW279">
        <v>0.51</v>
      </c>
      <c r="BX279">
        <v>3.51</v>
      </c>
      <c r="BY279">
        <v>3.61</v>
      </c>
      <c r="BZ279">
        <v>3.49</v>
      </c>
      <c r="CA279">
        <v>3.77</v>
      </c>
      <c r="CB279">
        <v>3.54</v>
      </c>
      <c r="CC279">
        <v>3.32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0.03</v>
      </c>
      <c r="CL279">
        <v>0.01</v>
      </c>
      <c r="CM279">
        <v>0</v>
      </c>
      <c r="CN279">
        <v>0</v>
      </c>
      <c r="CO279">
        <v>0</v>
      </c>
      <c r="CP279">
        <v>0.02</v>
      </c>
      <c r="CQ279">
        <v>0</v>
      </c>
      <c r="CR279">
        <v>0.01</v>
      </c>
      <c r="CS279">
        <v>0.02</v>
      </c>
      <c r="CT279">
        <v>7.0000000000000007E-2</v>
      </c>
      <c r="CU279">
        <v>0.04</v>
      </c>
      <c r="CV279">
        <v>3.92</v>
      </c>
      <c r="CW279">
        <v>3.85</v>
      </c>
      <c r="CX279">
        <v>3.83</v>
      </c>
      <c r="CY279">
        <v>3.82</v>
      </c>
      <c r="CZ279">
        <v>3.85</v>
      </c>
      <c r="DA279">
        <v>3.73</v>
      </c>
      <c r="DB279">
        <v>3.7</v>
      </c>
      <c r="DC279">
        <v>3.49</v>
      </c>
      <c r="DD279">
        <v>3.67</v>
      </c>
      <c r="DE279">
        <v>0.08</v>
      </c>
      <c r="DF279">
        <v>0.15</v>
      </c>
      <c r="DG279">
        <v>0.17</v>
      </c>
      <c r="DH279">
        <v>0.14000000000000001</v>
      </c>
      <c r="DI279">
        <v>0.15</v>
      </c>
      <c r="DJ279">
        <v>0.24</v>
      </c>
      <c r="DK279">
        <v>0.25</v>
      </c>
      <c r="DL279">
        <v>0.28000000000000003</v>
      </c>
      <c r="DM279">
        <v>0.23</v>
      </c>
      <c r="DN279">
        <v>0</v>
      </c>
      <c r="DO279">
        <v>0.01</v>
      </c>
      <c r="DP279">
        <v>0.01</v>
      </c>
      <c r="DQ279">
        <v>0.01</v>
      </c>
      <c r="DR279">
        <v>0.01</v>
      </c>
      <c r="DS279">
        <v>0.02</v>
      </c>
      <c r="DT279">
        <v>0</v>
      </c>
      <c r="DU279">
        <v>0.01</v>
      </c>
      <c r="DV279">
        <v>0.01</v>
      </c>
      <c r="DW279">
        <v>0.92</v>
      </c>
      <c r="DX279">
        <v>0.84</v>
      </c>
      <c r="DY279">
        <v>0.82</v>
      </c>
      <c r="DZ279">
        <v>0.83</v>
      </c>
      <c r="EA279">
        <v>0.84</v>
      </c>
      <c r="EB279">
        <v>0.73</v>
      </c>
      <c r="EC279">
        <v>0.72</v>
      </c>
      <c r="ED279">
        <v>0.61</v>
      </c>
      <c r="EE279">
        <v>0.72</v>
      </c>
      <c r="EF279">
        <v>0.49</v>
      </c>
      <c r="EG279">
        <v>0</v>
      </c>
      <c r="EH279">
        <v>0</v>
      </c>
      <c r="EI279">
        <v>0</v>
      </c>
      <c r="EJ279">
        <v>0.01</v>
      </c>
      <c r="EK279">
        <v>0.01</v>
      </c>
      <c r="EL279">
        <v>0.04</v>
      </c>
      <c r="EM279">
        <v>0</v>
      </c>
      <c r="EN279">
        <v>0</v>
      </c>
      <c r="EO279">
        <v>0.32</v>
      </c>
      <c r="EP279">
        <v>0.02</v>
      </c>
      <c r="EQ279">
        <v>1.7999999999999999E-2</v>
      </c>
      <c r="ER279">
        <v>0.04</v>
      </c>
      <c r="ES279">
        <v>3.5999999999999997E-2</v>
      </c>
      <c r="ET279">
        <v>0.02</v>
      </c>
      <c r="EU279">
        <v>0.08</v>
      </c>
      <c r="EV279">
        <v>0.02</v>
      </c>
      <c r="EW279">
        <v>0.01</v>
      </c>
      <c r="EX279">
        <v>0.108</v>
      </c>
      <c r="EY279">
        <v>0.33</v>
      </c>
      <c r="EZ279">
        <v>0.24</v>
      </c>
      <c r="FA279">
        <v>0.27</v>
      </c>
      <c r="FB279">
        <v>0.19</v>
      </c>
      <c r="FC279">
        <v>0.36</v>
      </c>
      <c r="FD279">
        <v>0.36</v>
      </c>
      <c r="FE279">
        <v>0.32</v>
      </c>
      <c r="FF279">
        <v>0.37</v>
      </c>
      <c r="FG279">
        <v>0.04</v>
      </c>
      <c r="FH279">
        <v>0.62</v>
      </c>
      <c r="FI279">
        <v>0.71</v>
      </c>
      <c r="FJ279">
        <v>0.66</v>
      </c>
      <c r="FK279">
        <v>0.73</v>
      </c>
      <c r="FL279">
        <v>0.56999999999999995</v>
      </c>
      <c r="FM279">
        <v>0.49</v>
      </c>
      <c r="FN279">
        <v>0.63</v>
      </c>
      <c r="FO279">
        <v>0.59</v>
      </c>
      <c r="FP279">
        <v>0.04</v>
      </c>
      <c r="FQ279">
        <v>0.03</v>
      </c>
      <c r="FR279">
        <v>0.03</v>
      </c>
      <c r="FS279">
        <v>0.03</v>
      </c>
      <c r="FT279">
        <v>0.04</v>
      </c>
      <c r="FU279">
        <v>0.04</v>
      </c>
      <c r="FV279">
        <v>0.03</v>
      </c>
      <c r="FW279">
        <v>0.03</v>
      </c>
      <c r="FX279">
        <v>0.03</v>
      </c>
      <c r="FY279">
        <v>1.69</v>
      </c>
      <c r="FZ279">
        <v>3.62</v>
      </c>
      <c r="GA279">
        <v>3.71</v>
      </c>
      <c r="GB279">
        <v>3.65</v>
      </c>
      <c r="GC279">
        <v>3.71</v>
      </c>
      <c r="GD279">
        <v>3.55</v>
      </c>
      <c r="GE279">
        <v>3.34</v>
      </c>
      <c r="GF279">
        <v>3.63</v>
      </c>
      <c r="GG279">
        <v>3.6</v>
      </c>
      <c r="GH279">
        <v>8.99</v>
      </c>
      <c r="GI279">
        <v>0.01</v>
      </c>
      <c r="GJ279">
        <v>0</v>
      </c>
      <c r="GK279">
        <v>0</v>
      </c>
      <c r="GL279">
        <v>0</v>
      </c>
      <c r="GM279">
        <v>0.02</v>
      </c>
      <c r="GN279">
        <v>0.02</v>
      </c>
      <c r="GO279">
        <v>0.04</v>
      </c>
      <c r="GP279">
        <v>0.17</v>
      </c>
      <c r="GQ279">
        <v>0.21</v>
      </c>
      <c r="GR279">
        <v>0.46</v>
      </c>
      <c r="GS279">
        <v>0.05</v>
      </c>
      <c r="GT279">
        <v>0.46</v>
      </c>
      <c r="GU279">
        <v>0.61</v>
      </c>
      <c r="GV279">
        <v>0.22</v>
      </c>
      <c r="GW279">
        <v>0.16</v>
      </c>
      <c r="GX279">
        <v>8.4000000000000005E-2</v>
      </c>
      <c r="GY279">
        <v>0.19</v>
      </c>
      <c r="GZ279">
        <v>0.12</v>
      </c>
      <c r="HA279">
        <v>4.2000000000000003E-2</v>
      </c>
      <c r="HB279">
        <v>0.25</v>
      </c>
      <c r="HC279">
        <v>0.1</v>
      </c>
      <c r="HD279">
        <v>0.06</v>
      </c>
      <c r="HE279">
        <v>0.23</v>
      </c>
      <c r="HF279">
        <v>0.16</v>
      </c>
      <c r="HG279">
        <v>0.2</v>
      </c>
      <c r="HH279">
        <v>0.11</v>
      </c>
      <c r="HI279">
        <v>0.01</v>
      </c>
      <c r="HJ279">
        <v>0</v>
      </c>
      <c r="HK279">
        <v>0.02</v>
      </c>
      <c r="HL279">
        <v>0.05</v>
      </c>
      <c r="HM279">
        <v>0.13</v>
      </c>
      <c r="HN279">
        <v>0.01</v>
      </c>
      <c r="HO279">
        <v>0.36</v>
      </c>
      <c r="HP279">
        <v>0.22</v>
      </c>
      <c r="HQ279">
        <v>0.31</v>
      </c>
      <c r="HR279">
        <v>0.41</v>
      </c>
      <c r="HS279">
        <v>0.48</v>
      </c>
      <c r="HT279">
        <v>0.38</v>
      </c>
      <c r="HU279">
        <v>0.55000000000000004</v>
      </c>
      <c r="HV279">
        <v>0.65</v>
      </c>
      <c r="HW279">
        <v>0.47</v>
      </c>
      <c r="HX279">
        <v>0.43</v>
      </c>
      <c r="HY279">
        <v>0.27</v>
      </c>
      <c r="HZ279">
        <v>0.51</v>
      </c>
      <c r="IA279">
        <v>0.03</v>
      </c>
      <c r="IB279">
        <v>0.05</v>
      </c>
      <c r="IC279">
        <v>0.13</v>
      </c>
      <c r="ID279">
        <v>0.04</v>
      </c>
      <c r="IE279">
        <v>7.0000000000000007E-2</v>
      </c>
      <c r="IF279">
        <v>4.8000000000000001E-2</v>
      </c>
      <c r="IG279">
        <v>1.2E-2</v>
      </c>
      <c r="IH279">
        <v>0.02</v>
      </c>
      <c r="II279">
        <v>0.01</v>
      </c>
      <c r="IJ279">
        <v>0.02</v>
      </c>
      <c r="IK279">
        <v>1.7999999999999999E-2</v>
      </c>
      <c r="IL279">
        <v>6.0000000000000001E-3</v>
      </c>
      <c r="IM279">
        <v>0.04</v>
      </c>
      <c r="IN279">
        <v>0.05</v>
      </c>
      <c r="IO279">
        <v>0.06</v>
      </c>
      <c r="IP279">
        <v>0.05</v>
      </c>
      <c r="IQ279">
        <v>0.04</v>
      </c>
      <c r="IR279">
        <v>0.04</v>
      </c>
      <c r="IS279">
        <v>0.02</v>
      </c>
      <c r="IT279">
        <v>0.57999999999999996</v>
      </c>
      <c r="IU279">
        <v>0.33</v>
      </c>
      <c r="IV279">
        <v>0.01</v>
      </c>
      <c r="IW279">
        <v>0.2</v>
      </c>
      <c r="IX279">
        <v>0.28000000000000003</v>
      </c>
      <c r="IY279">
        <v>0.3</v>
      </c>
      <c r="IZ279">
        <v>0.45</v>
      </c>
      <c r="JA279">
        <v>0.22</v>
      </c>
      <c r="JB279">
        <v>0.42</v>
      </c>
      <c r="JC279">
        <v>0.48</v>
      </c>
      <c r="JD279">
        <v>0.05</v>
      </c>
      <c r="JE279">
        <v>0.15</v>
      </c>
      <c r="JF279">
        <v>0.3</v>
      </c>
      <c r="JG279">
        <v>0.18</v>
      </c>
      <c r="JH279">
        <v>0.2</v>
      </c>
      <c r="JI279">
        <v>0.02</v>
      </c>
      <c r="JJ279">
        <v>0.04</v>
      </c>
      <c r="JK279">
        <v>0.43</v>
      </c>
      <c r="JL279">
        <v>0.18</v>
      </c>
      <c r="JM279">
        <v>0.02</v>
      </c>
      <c r="JN279">
        <v>0.04</v>
      </c>
      <c r="JO279">
        <v>0.04</v>
      </c>
      <c r="JP279">
        <v>0.04</v>
      </c>
      <c r="JQ279">
        <v>0.02</v>
      </c>
      <c r="JR279">
        <v>2.88</v>
      </c>
      <c r="JS279">
        <v>1.5</v>
      </c>
      <c r="JT279">
        <v>1.89</v>
      </c>
      <c r="JU279">
        <v>3.2</v>
      </c>
      <c r="JV279">
        <v>2.35</v>
      </c>
    </row>
    <row r="280" spans="1:282" x14ac:dyDescent="0.25">
      <c r="A280">
        <v>609880</v>
      </c>
      <c r="B280" t="s">
        <v>85</v>
      </c>
      <c r="C280" t="s">
        <v>2525</v>
      </c>
      <c r="D280" t="s">
        <v>4650</v>
      </c>
      <c r="E280" t="s">
        <v>4651</v>
      </c>
      <c r="F280" t="s">
        <v>907</v>
      </c>
      <c r="G280" t="s">
        <v>908</v>
      </c>
      <c r="H280" t="s">
        <v>909</v>
      </c>
      <c r="I280" t="s">
        <v>4652</v>
      </c>
      <c r="J280" t="s">
        <v>4653</v>
      </c>
      <c r="K280" t="s">
        <v>4654</v>
      </c>
      <c r="L280" t="s">
        <v>546</v>
      </c>
      <c r="M280" t="s">
        <v>4318</v>
      </c>
      <c r="N280" t="s">
        <v>3872</v>
      </c>
      <c r="O280" t="s">
        <v>524</v>
      </c>
      <c r="P280">
        <v>279</v>
      </c>
      <c r="Q280" t="s">
        <v>541</v>
      </c>
      <c r="R280" t="s">
        <v>613</v>
      </c>
      <c r="S280" t="s">
        <v>613</v>
      </c>
      <c r="T280">
        <v>32</v>
      </c>
      <c r="U280">
        <v>2990</v>
      </c>
      <c r="V280" t="s">
        <v>651</v>
      </c>
      <c r="W280">
        <v>218</v>
      </c>
      <c r="X280">
        <v>279</v>
      </c>
      <c r="Y280">
        <v>78</v>
      </c>
      <c r="Z280" s="5" t="s">
        <v>575</v>
      </c>
      <c r="AA280" t="s">
        <v>524</v>
      </c>
      <c r="AB280" t="s">
        <v>564</v>
      </c>
      <c r="AC280" t="s">
        <v>555</v>
      </c>
      <c r="AD280" t="s">
        <v>555</v>
      </c>
      <c r="AE280">
        <v>56.4</v>
      </c>
      <c r="AF280">
        <v>31.7</v>
      </c>
      <c r="AG280">
        <v>30.3</v>
      </c>
      <c r="AH280">
        <v>99</v>
      </c>
      <c r="AI280" t="s">
        <v>3400</v>
      </c>
      <c r="AJ280">
        <v>204</v>
      </c>
      <c r="AK280">
        <v>101</v>
      </c>
      <c r="AL280">
        <v>14</v>
      </c>
      <c r="AM280">
        <v>48</v>
      </c>
      <c r="AN280">
        <v>17</v>
      </c>
      <c r="AO280">
        <v>2</v>
      </c>
      <c r="AP280">
        <v>1</v>
      </c>
      <c r="AQ280">
        <v>17</v>
      </c>
      <c r="AR280">
        <v>11</v>
      </c>
      <c r="AS280">
        <v>204</v>
      </c>
      <c r="AT280">
        <v>0.02</v>
      </c>
      <c r="AU280">
        <v>0.03</v>
      </c>
      <c r="AV280">
        <v>0</v>
      </c>
      <c r="AW280">
        <v>0</v>
      </c>
      <c r="AX280">
        <v>0</v>
      </c>
      <c r="AY280">
        <v>0.02</v>
      </c>
      <c r="AZ280">
        <v>0.1</v>
      </c>
      <c r="BA280">
        <v>0.13200000000000001</v>
      </c>
      <c r="BB280">
        <v>0.02</v>
      </c>
      <c r="BC280">
        <v>0.02</v>
      </c>
      <c r="BD280">
        <v>0.05</v>
      </c>
      <c r="BE280">
        <v>0.13</v>
      </c>
      <c r="BF280">
        <v>0.36</v>
      </c>
      <c r="BG280">
        <v>0.35</v>
      </c>
      <c r="BH280">
        <v>0.28000000000000003</v>
      </c>
      <c r="BI280">
        <v>0.16</v>
      </c>
      <c r="BJ280">
        <v>0.31</v>
      </c>
      <c r="BK280">
        <v>0.31</v>
      </c>
      <c r="BL280">
        <v>0.01</v>
      </c>
      <c r="BM280">
        <v>0</v>
      </c>
      <c r="BN280">
        <v>0</v>
      </c>
      <c r="BO280">
        <v>0</v>
      </c>
      <c r="BP280">
        <v>0</v>
      </c>
      <c r="BQ280">
        <v>0.02</v>
      </c>
      <c r="BR280">
        <v>0.5</v>
      </c>
      <c r="BS280">
        <v>0.49</v>
      </c>
      <c r="BT280">
        <v>0.7</v>
      </c>
      <c r="BU280">
        <v>0.82</v>
      </c>
      <c r="BV280">
        <v>0.64</v>
      </c>
      <c r="BW280">
        <v>0.51</v>
      </c>
      <c r="BX280">
        <v>3.37</v>
      </c>
      <c r="BY280">
        <v>3.3</v>
      </c>
      <c r="BZ280">
        <v>3.67</v>
      </c>
      <c r="CA280">
        <v>3.8</v>
      </c>
      <c r="CB280">
        <v>3.59</v>
      </c>
      <c r="CC280">
        <v>3.36</v>
      </c>
      <c r="CD280">
        <v>0</v>
      </c>
      <c r="CE280">
        <v>0</v>
      </c>
      <c r="CF280">
        <v>5.0000000000000001E-3</v>
      </c>
      <c r="CG280">
        <v>5.0000000000000001E-3</v>
      </c>
      <c r="CH280">
        <v>5.0000000000000001E-3</v>
      </c>
      <c r="CI280">
        <v>0.02</v>
      </c>
      <c r="CJ280">
        <v>0.02</v>
      </c>
      <c r="CK280">
        <v>0.11</v>
      </c>
      <c r="CL280">
        <v>0.03</v>
      </c>
      <c r="CM280">
        <v>0.03</v>
      </c>
      <c r="CN280">
        <v>0.03</v>
      </c>
      <c r="CO280">
        <v>0.02</v>
      </c>
      <c r="CP280">
        <v>0.03</v>
      </c>
      <c r="CQ280">
        <v>0.03</v>
      </c>
      <c r="CR280">
        <v>7.0000000000000007E-2</v>
      </c>
      <c r="CS280">
        <v>0.12</v>
      </c>
      <c r="CT280">
        <v>0.19</v>
      </c>
      <c r="CU280">
        <v>0.19</v>
      </c>
      <c r="CV280">
        <v>3.81</v>
      </c>
      <c r="CW280">
        <v>3.69</v>
      </c>
      <c r="CX280">
        <v>3.68</v>
      </c>
      <c r="CY280">
        <v>3.73</v>
      </c>
      <c r="CZ280">
        <v>3.67</v>
      </c>
      <c r="DA280">
        <v>3.47</v>
      </c>
      <c r="DB280">
        <v>3.37</v>
      </c>
      <c r="DC280">
        <v>3.01</v>
      </c>
      <c r="DD280">
        <v>3.23</v>
      </c>
      <c r="DE280">
        <v>0.12</v>
      </c>
      <c r="DF280">
        <v>0.24</v>
      </c>
      <c r="DG280">
        <v>0.25</v>
      </c>
      <c r="DH280">
        <v>0.19</v>
      </c>
      <c r="DI280">
        <v>0.24</v>
      </c>
      <c r="DJ280">
        <v>0.32</v>
      </c>
      <c r="DK280">
        <v>0.32</v>
      </c>
      <c r="DL280">
        <v>0.28999999999999998</v>
      </c>
      <c r="DM280">
        <v>0.28000000000000003</v>
      </c>
      <c r="DN280">
        <v>0</v>
      </c>
      <c r="DO280">
        <v>0</v>
      </c>
      <c r="DP280">
        <v>0.01</v>
      </c>
      <c r="DQ280">
        <v>0</v>
      </c>
      <c r="DR280">
        <v>0.01</v>
      </c>
      <c r="DS280">
        <v>0</v>
      </c>
      <c r="DT280">
        <v>0</v>
      </c>
      <c r="DU280">
        <v>0</v>
      </c>
      <c r="DV280">
        <v>0</v>
      </c>
      <c r="DW280">
        <v>0.84</v>
      </c>
      <c r="DX280">
        <v>0.73</v>
      </c>
      <c r="DY280">
        <v>0.71</v>
      </c>
      <c r="DZ280">
        <v>0.77</v>
      </c>
      <c r="EA280">
        <v>0.71</v>
      </c>
      <c r="EB280">
        <v>0.57999999999999996</v>
      </c>
      <c r="EC280">
        <v>0.53</v>
      </c>
      <c r="ED280">
        <v>0.41</v>
      </c>
      <c r="EE280">
        <v>0.49</v>
      </c>
      <c r="EF280">
        <v>0.56000000000000005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0.11</v>
      </c>
      <c r="EM280">
        <v>0.02</v>
      </c>
      <c r="EN280">
        <v>0</v>
      </c>
      <c r="EO280">
        <v>0.38</v>
      </c>
      <c r="EP280">
        <v>0.01</v>
      </c>
      <c r="EQ280">
        <v>5.0000000000000001E-3</v>
      </c>
      <c r="ER280">
        <v>0.02</v>
      </c>
      <c r="ES280">
        <v>1.4999999999999999E-2</v>
      </c>
      <c r="ET280">
        <v>0.06</v>
      </c>
      <c r="EU280">
        <v>0.14000000000000001</v>
      </c>
      <c r="EV280">
        <v>7.0000000000000007E-2</v>
      </c>
      <c r="EW280">
        <v>0.01</v>
      </c>
      <c r="EX280">
        <v>2.5000000000000001E-2</v>
      </c>
      <c r="EY280">
        <v>0.23</v>
      </c>
      <c r="EZ280">
        <v>0.16</v>
      </c>
      <c r="FA280">
        <v>0.24</v>
      </c>
      <c r="FB280">
        <v>0.22</v>
      </c>
      <c r="FC280">
        <v>0.4</v>
      </c>
      <c r="FD280">
        <v>0.34</v>
      </c>
      <c r="FE280">
        <v>0.43</v>
      </c>
      <c r="FF280">
        <v>0.32</v>
      </c>
      <c r="FG280">
        <v>0.01</v>
      </c>
      <c r="FH280">
        <v>0.75</v>
      </c>
      <c r="FI280">
        <v>0.82</v>
      </c>
      <c r="FJ280">
        <v>0.73</v>
      </c>
      <c r="FK280">
        <v>0.75</v>
      </c>
      <c r="FL280">
        <v>0.53</v>
      </c>
      <c r="FM280">
        <v>0.26</v>
      </c>
      <c r="FN280">
        <v>0.47</v>
      </c>
      <c r="FO280">
        <v>0.65</v>
      </c>
      <c r="FP280">
        <v>0.02</v>
      </c>
      <c r="FQ280">
        <v>0</v>
      </c>
      <c r="FR280">
        <v>0.01</v>
      </c>
      <c r="FS280">
        <v>0.01</v>
      </c>
      <c r="FT280">
        <v>0.01</v>
      </c>
      <c r="FU280">
        <v>0.01</v>
      </c>
      <c r="FV280">
        <v>0.14000000000000001</v>
      </c>
      <c r="FW280">
        <v>0</v>
      </c>
      <c r="FX280">
        <v>0.01</v>
      </c>
      <c r="FY280">
        <v>1.48</v>
      </c>
      <c r="FZ280">
        <v>3.73</v>
      </c>
      <c r="GA280">
        <v>3.82</v>
      </c>
      <c r="GB280">
        <v>3.71</v>
      </c>
      <c r="GC280">
        <v>3.75</v>
      </c>
      <c r="GD280">
        <v>3.48</v>
      </c>
      <c r="GE280">
        <v>2.88</v>
      </c>
      <c r="GF280">
        <v>3.36</v>
      </c>
      <c r="GG280">
        <v>3.65</v>
      </c>
      <c r="GH280">
        <v>8.84</v>
      </c>
      <c r="GI280">
        <v>0</v>
      </c>
      <c r="GJ280">
        <v>0.01</v>
      </c>
      <c r="GK280">
        <v>1.4999999999999999E-2</v>
      </c>
      <c r="GL280">
        <v>0</v>
      </c>
      <c r="GM280">
        <v>0.01</v>
      </c>
      <c r="GN280">
        <v>0.04</v>
      </c>
      <c r="GO280">
        <v>0.06</v>
      </c>
      <c r="GP280">
        <v>0.14000000000000001</v>
      </c>
      <c r="GQ280">
        <v>0.22</v>
      </c>
      <c r="GR280">
        <v>0.48</v>
      </c>
      <c r="GS280">
        <v>0.02</v>
      </c>
      <c r="GT280">
        <v>0.26</v>
      </c>
      <c r="GU280">
        <v>0.6</v>
      </c>
      <c r="GV280">
        <v>0.13</v>
      </c>
      <c r="GW280">
        <v>0.39</v>
      </c>
      <c r="GX280">
        <v>0.20100000000000001</v>
      </c>
      <c r="GY280">
        <v>0.28999999999999998</v>
      </c>
      <c r="GZ280">
        <v>0.216</v>
      </c>
      <c r="HA280">
        <v>8.3000000000000004E-2</v>
      </c>
      <c r="HB280">
        <v>0.37</v>
      </c>
      <c r="HC280">
        <v>7.0000000000000007E-2</v>
      </c>
      <c r="HD280">
        <v>0.03</v>
      </c>
      <c r="HE280">
        <v>0.17</v>
      </c>
      <c r="HF280">
        <v>7.0000000000000007E-2</v>
      </c>
      <c r="HG280">
        <v>0.08</v>
      </c>
      <c r="HH280">
        <v>0.03</v>
      </c>
      <c r="HI280">
        <v>0.03</v>
      </c>
      <c r="HJ280">
        <v>0.02</v>
      </c>
      <c r="HK280">
        <v>0.08</v>
      </c>
      <c r="HL280">
        <v>0.53</v>
      </c>
      <c r="HM280">
        <v>0.18</v>
      </c>
      <c r="HN280">
        <v>0</v>
      </c>
      <c r="HO280">
        <v>0.47</v>
      </c>
      <c r="HP280">
        <v>0.33</v>
      </c>
      <c r="HQ280">
        <v>0.53</v>
      </c>
      <c r="HR280">
        <v>0.26</v>
      </c>
      <c r="HS280">
        <v>0.53</v>
      </c>
      <c r="HT280">
        <v>0.19</v>
      </c>
      <c r="HU280">
        <v>0.48</v>
      </c>
      <c r="HV280">
        <v>0.55000000000000004</v>
      </c>
      <c r="HW280">
        <v>0.34</v>
      </c>
      <c r="HX280">
        <v>0.1</v>
      </c>
      <c r="HY280">
        <v>0.17</v>
      </c>
      <c r="HZ280">
        <v>0.79</v>
      </c>
      <c r="IA280">
        <v>0.01</v>
      </c>
      <c r="IB280">
        <v>0.08</v>
      </c>
      <c r="IC280">
        <v>0.04</v>
      </c>
      <c r="ID280">
        <v>0.01</v>
      </c>
      <c r="IE280">
        <v>0.06</v>
      </c>
      <c r="IF280">
        <v>5.0000000000000001E-3</v>
      </c>
      <c r="IG280">
        <v>0</v>
      </c>
      <c r="IH280">
        <v>0</v>
      </c>
      <c r="II280">
        <v>0</v>
      </c>
      <c r="IJ280">
        <v>0.09</v>
      </c>
      <c r="IK280">
        <v>5.3999999999999999E-2</v>
      </c>
      <c r="IL280">
        <v>5.0000000000000001E-3</v>
      </c>
      <c r="IM280">
        <v>0.01</v>
      </c>
      <c r="IN280">
        <v>0.01</v>
      </c>
      <c r="IO280">
        <v>0</v>
      </c>
      <c r="IP280">
        <v>0</v>
      </c>
      <c r="IQ280">
        <v>0.01</v>
      </c>
      <c r="IR280">
        <v>0.01</v>
      </c>
      <c r="IS280">
        <v>0.02</v>
      </c>
      <c r="IT280">
        <v>0.2</v>
      </c>
      <c r="IU280">
        <v>0.05</v>
      </c>
      <c r="IV280">
        <v>0</v>
      </c>
      <c r="IW280">
        <v>0.19</v>
      </c>
      <c r="IX280">
        <v>0.23</v>
      </c>
      <c r="IY280">
        <v>0.39</v>
      </c>
      <c r="IZ280">
        <v>0.38</v>
      </c>
      <c r="JA280">
        <v>0.12</v>
      </c>
      <c r="JB280">
        <v>0.42</v>
      </c>
      <c r="JC280">
        <v>0.48</v>
      </c>
      <c r="JD280">
        <v>0.22</v>
      </c>
      <c r="JE280">
        <v>0.28000000000000003</v>
      </c>
      <c r="JF280">
        <v>0.31</v>
      </c>
      <c r="JG280">
        <v>0.17</v>
      </c>
      <c r="JH280">
        <v>0.26</v>
      </c>
      <c r="JI280">
        <v>0.17</v>
      </c>
      <c r="JJ280">
        <v>0.27</v>
      </c>
      <c r="JK280">
        <v>0.54</v>
      </c>
      <c r="JL280">
        <v>0.22</v>
      </c>
      <c r="JM280">
        <v>0.01</v>
      </c>
      <c r="JN280">
        <v>0.02</v>
      </c>
      <c r="JO280">
        <v>0.02</v>
      </c>
      <c r="JP280">
        <v>0.01</v>
      </c>
      <c r="JQ280">
        <v>0.01</v>
      </c>
      <c r="JR280">
        <v>2.99</v>
      </c>
      <c r="JS280">
        <v>2.38</v>
      </c>
      <c r="JT280">
        <v>2.78</v>
      </c>
      <c r="JU280">
        <v>3.42</v>
      </c>
      <c r="JV280">
        <v>2.42</v>
      </c>
    </row>
    <row r="281" spans="1:282" x14ac:dyDescent="0.25">
      <c r="A281">
        <v>609883</v>
      </c>
      <c r="B281" t="s">
        <v>2527</v>
      </c>
      <c r="C281" t="s">
        <v>2526</v>
      </c>
      <c r="D281" t="s">
        <v>4655</v>
      </c>
      <c r="E281" t="s">
        <v>4656</v>
      </c>
      <c r="F281" t="s">
        <v>2528</v>
      </c>
      <c r="G281" t="s">
        <v>2529</v>
      </c>
      <c r="H281" t="s">
        <v>2530</v>
      </c>
      <c r="I281" t="s">
        <v>4657</v>
      </c>
      <c r="J281" t="s">
        <v>4658</v>
      </c>
      <c r="K281" t="s">
        <v>4659</v>
      </c>
      <c r="L281" t="s">
        <v>546</v>
      </c>
      <c r="M281" t="s">
        <v>3399</v>
      </c>
      <c r="N281" t="s">
        <v>3908</v>
      </c>
      <c r="O281" t="s">
        <v>524</v>
      </c>
      <c r="P281">
        <v>534</v>
      </c>
      <c r="Q281" t="s">
        <v>537</v>
      </c>
      <c r="R281" t="s">
        <v>557</v>
      </c>
      <c r="S281" t="s">
        <v>694</v>
      </c>
      <c r="T281">
        <v>46</v>
      </c>
      <c r="U281">
        <v>3010</v>
      </c>
      <c r="V281" t="s">
        <v>655</v>
      </c>
      <c r="W281">
        <v>18</v>
      </c>
      <c r="X281">
        <v>533</v>
      </c>
      <c r="Y281">
        <v>3</v>
      </c>
      <c r="Z281" s="5" t="s">
        <v>3644</v>
      </c>
      <c r="AA281" t="s">
        <v>524</v>
      </c>
      <c r="AB281" t="s">
        <v>533</v>
      </c>
      <c r="AC281" t="s">
        <v>555</v>
      </c>
      <c r="AD281" t="s">
        <v>534</v>
      </c>
      <c r="AE281">
        <v>79.3</v>
      </c>
      <c r="AF281">
        <v>35</v>
      </c>
      <c r="AG281">
        <v>97.9</v>
      </c>
      <c r="AH281">
        <v>0.3</v>
      </c>
      <c r="AI281" t="s">
        <v>3410</v>
      </c>
      <c r="AJ281">
        <v>10</v>
      </c>
      <c r="AL281">
        <v>9</v>
      </c>
      <c r="AQ281">
        <v>1</v>
      </c>
      <c r="AS281">
        <v>10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0.1</v>
      </c>
      <c r="BF281">
        <v>0.2</v>
      </c>
      <c r="BG281">
        <v>0.2</v>
      </c>
      <c r="BH281">
        <v>0.3</v>
      </c>
      <c r="BI281">
        <v>0.3</v>
      </c>
      <c r="BJ281">
        <v>0.4</v>
      </c>
      <c r="BK281">
        <v>0.2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0.8</v>
      </c>
      <c r="BS281">
        <v>0.8</v>
      </c>
      <c r="BT281">
        <v>0.7</v>
      </c>
      <c r="BU281">
        <v>0.7</v>
      </c>
      <c r="BV281">
        <v>0.6</v>
      </c>
      <c r="BW281">
        <v>0.7</v>
      </c>
      <c r="BX281">
        <v>3.8</v>
      </c>
      <c r="BY281">
        <v>3.8</v>
      </c>
      <c r="BZ281">
        <v>3.7</v>
      </c>
      <c r="CA281">
        <v>3.7</v>
      </c>
      <c r="CB281">
        <v>3.6</v>
      </c>
      <c r="CC281">
        <v>3.6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0.1</v>
      </c>
      <c r="CK281">
        <v>0</v>
      </c>
      <c r="CL281">
        <v>0.1</v>
      </c>
      <c r="CM281">
        <v>0.1</v>
      </c>
      <c r="CN281">
        <v>0</v>
      </c>
      <c r="CO281">
        <v>0</v>
      </c>
      <c r="CP281">
        <v>0.1</v>
      </c>
      <c r="CQ281">
        <v>0.1</v>
      </c>
      <c r="CR281">
        <v>0.1</v>
      </c>
      <c r="CS281">
        <v>0.2</v>
      </c>
      <c r="CT281">
        <v>0.2</v>
      </c>
      <c r="CU281">
        <v>0</v>
      </c>
      <c r="CV281">
        <v>3.7</v>
      </c>
      <c r="CW281">
        <v>3.6</v>
      </c>
      <c r="CX281">
        <v>3.6</v>
      </c>
      <c r="CY281">
        <v>3.67</v>
      </c>
      <c r="CZ281">
        <v>3.6</v>
      </c>
      <c r="DA281">
        <v>3.6</v>
      </c>
      <c r="DB281">
        <v>3.1</v>
      </c>
      <c r="DC281">
        <v>3.4</v>
      </c>
      <c r="DD281">
        <v>3.4</v>
      </c>
      <c r="DE281">
        <v>0.1</v>
      </c>
      <c r="DF281">
        <v>0.4</v>
      </c>
      <c r="DG281">
        <v>0.4</v>
      </c>
      <c r="DH281">
        <v>0.1</v>
      </c>
      <c r="DI281">
        <v>0.2</v>
      </c>
      <c r="DJ281">
        <v>0.2</v>
      </c>
      <c r="DK281">
        <v>0.2</v>
      </c>
      <c r="DL281">
        <v>0.2</v>
      </c>
      <c r="DM281">
        <v>0.3</v>
      </c>
      <c r="DN281">
        <v>0</v>
      </c>
      <c r="DO281">
        <v>0</v>
      </c>
      <c r="DP281">
        <v>0</v>
      </c>
      <c r="DQ281">
        <v>0.1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0.8</v>
      </c>
      <c r="DX281">
        <v>0.6</v>
      </c>
      <c r="DY281">
        <v>0.6</v>
      </c>
      <c r="DZ281">
        <v>0.7</v>
      </c>
      <c r="EA281">
        <v>0.7</v>
      </c>
      <c r="EB281">
        <v>0.7</v>
      </c>
      <c r="EC281">
        <v>0.5</v>
      </c>
      <c r="ED281">
        <v>0.6</v>
      </c>
      <c r="EE281">
        <v>0.6</v>
      </c>
      <c r="EF281">
        <v>0.6</v>
      </c>
      <c r="EG281">
        <v>0.1</v>
      </c>
      <c r="EH281">
        <v>0.1</v>
      </c>
      <c r="EI281">
        <v>0.1</v>
      </c>
      <c r="EJ281">
        <v>0.1</v>
      </c>
      <c r="EK281">
        <v>0.1</v>
      </c>
      <c r="EL281">
        <v>0.1</v>
      </c>
      <c r="EM281">
        <v>0.1</v>
      </c>
      <c r="EN281">
        <v>0</v>
      </c>
      <c r="EO281">
        <v>0.2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0.1</v>
      </c>
      <c r="EY281">
        <v>0.3</v>
      </c>
      <c r="EZ281">
        <v>0.1</v>
      </c>
      <c r="FA281">
        <v>0.2</v>
      </c>
      <c r="FB281">
        <v>0.1</v>
      </c>
      <c r="FC281">
        <v>0.3</v>
      </c>
      <c r="FD281">
        <v>0.6</v>
      </c>
      <c r="FE281">
        <v>0.3</v>
      </c>
      <c r="FF281">
        <v>0.4</v>
      </c>
      <c r="FG281">
        <v>0.1</v>
      </c>
      <c r="FH281">
        <v>0.6</v>
      </c>
      <c r="FI281">
        <v>0.7</v>
      </c>
      <c r="FJ281">
        <v>0.7</v>
      </c>
      <c r="FK281">
        <v>0.8</v>
      </c>
      <c r="FL281">
        <v>0.6</v>
      </c>
      <c r="FM281">
        <v>0.3</v>
      </c>
      <c r="FN281">
        <v>0.6</v>
      </c>
      <c r="FO281">
        <v>0.6</v>
      </c>
      <c r="FP281">
        <v>0</v>
      </c>
      <c r="FQ281">
        <v>0</v>
      </c>
      <c r="FR281">
        <v>0.1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1.7</v>
      </c>
      <c r="FZ281">
        <v>3.4</v>
      </c>
      <c r="GA281">
        <v>3.56</v>
      </c>
      <c r="GB281">
        <v>3.5</v>
      </c>
      <c r="GC281">
        <v>3.6</v>
      </c>
      <c r="GD281">
        <v>3.4</v>
      </c>
      <c r="GE281">
        <v>3.1</v>
      </c>
      <c r="GF281">
        <v>3.4</v>
      </c>
      <c r="GG281">
        <v>3.6</v>
      </c>
      <c r="GH281">
        <v>8.8000000000000007</v>
      </c>
      <c r="GI281">
        <v>0.1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0.1</v>
      </c>
      <c r="GQ281">
        <v>0.1</v>
      </c>
      <c r="GR281">
        <v>0.7</v>
      </c>
      <c r="GS281">
        <v>0</v>
      </c>
      <c r="GT281">
        <v>0.6</v>
      </c>
      <c r="GU281">
        <v>0.6</v>
      </c>
      <c r="GV281">
        <v>0.3</v>
      </c>
      <c r="GW281">
        <v>0.3</v>
      </c>
      <c r="GX281">
        <v>0.2</v>
      </c>
      <c r="GY281">
        <v>0.3</v>
      </c>
      <c r="GZ281">
        <v>0.1</v>
      </c>
      <c r="HA281">
        <v>0.2</v>
      </c>
      <c r="HB281">
        <v>0.2</v>
      </c>
      <c r="HC281">
        <v>0</v>
      </c>
      <c r="HD281">
        <v>0</v>
      </c>
      <c r="HE281">
        <v>0.2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0.1</v>
      </c>
      <c r="HN281">
        <v>0</v>
      </c>
      <c r="HO281">
        <v>0.1</v>
      </c>
      <c r="HP281">
        <v>0.2</v>
      </c>
      <c r="HQ281">
        <v>0.2</v>
      </c>
      <c r="HR281">
        <v>0.1</v>
      </c>
      <c r="HS281">
        <v>0.3</v>
      </c>
      <c r="HT281">
        <v>0.1</v>
      </c>
      <c r="HU281">
        <v>0.8</v>
      </c>
      <c r="HV281">
        <v>0.7</v>
      </c>
      <c r="HW281">
        <v>0.8</v>
      </c>
      <c r="HX281">
        <v>0.9</v>
      </c>
      <c r="HY281">
        <v>0.6</v>
      </c>
      <c r="HZ281">
        <v>0.9</v>
      </c>
      <c r="IA281">
        <v>0.1</v>
      </c>
      <c r="IB281">
        <v>0.1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0.5</v>
      </c>
      <c r="IU281">
        <v>0.4</v>
      </c>
      <c r="IV281">
        <v>0</v>
      </c>
      <c r="IW281">
        <v>0</v>
      </c>
      <c r="IX281">
        <v>0.5</v>
      </c>
      <c r="IY281">
        <v>0.4</v>
      </c>
      <c r="IZ281">
        <v>0.5</v>
      </c>
      <c r="JA281">
        <v>0.2</v>
      </c>
      <c r="JB281">
        <v>0.7</v>
      </c>
      <c r="JC281">
        <v>0.4</v>
      </c>
      <c r="JD281">
        <v>0.1</v>
      </c>
      <c r="JE281">
        <v>0.1</v>
      </c>
      <c r="JF281">
        <v>0.3</v>
      </c>
      <c r="JG281">
        <v>0.3</v>
      </c>
      <c r="JH281">
        <v>0.1</v>
      </c>
      <c r="JI281">
        <v>0</v>
      </c>
      <c r="JJ281">
        <v>0</v>
      </c>
      <c r="JK281">
        <v>0.5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2.6</v>
      </c>
      <c r="JS281">
        <v>1.6</v>
      </c>
      <c r="JT281">
        <v>1.7</v>
      </c>
      <c r="JU281">
        <v>3.3</v>
      </c>
      <c r="JV281">
        <v>2.2999999999999998</v>
      </c>
    </row>
    <row r="282" spans="1:282" x14ac:dyDescent="0.25">
      <c r="A282">
        <v>609884</v>
      </c>
      <c r="B282" t="s">
        <v>2532</v>
      </c>
      <c r="C282" t="s">
        <v>2531</v>
      </c>
      <c r="D282" t="s">
        <v>4660</v>
      </c>
      <c r="E282" t="s">
        <v>4661</v>
      </c>
      <c r="F282" t="s">
        <v>2533</v>
      </c>
      <c r="G282" t="s">
        <v>2534</v>
      </c>
      <c r="H282" t="s">
        <v>2535</v>
      </c>
      <c r="I282" t="s">
        <v>4662</v>
      </c>
      <c r="J282" t="s">
        <v>4663</v>
      </c>
      <c r="K282" t="s">
        <v>4664</v>
      </c>
      <c r="L282" t="s">
        <v>546</v>
      </c>
      <c r="M282" t="s">
        <v>3399</v>
      </c>
      <c r="N282" t="s">
        <v>3908</v>
      </c>
      <c r="O282" t="s">
        <v>524</v>
      </c>
      <c r="P282">
        <v>842</v>
      </c>
      <c r="Q282" t="s">
        <v>541</v>
      </c>
      <c r="R282" t="s">
        <v>544</v>
      </c>
      <c r="S282" t="s">
        <v>544</v>
      </c>
      <c r="T282">
        <v>30</v>
      </c>
      <c r="U282">
        <v>3020</v>
      </c>
      <c r="V282" t="s">
        <v>651</v>
      </c>
      <c r="W282">
        <v>15</v>
      </c>
      <c r="X282">
        <v>844</v>
      </c>
      <c r="Y282">
        <v>2</v>
      </c>
      <c r="Z282" s="5" t="s">
        <v>3654</v>
      </c>
      <c r="AA282" t="s">
        <v>524</v>
      </c>
      <c r="AB282" t="s">
        <v>564</v>
      </c>
      <c r="AC282" t="s">
        <v>564</v>
      </c>
      <c r="AD282" t="s">
        <v>576</v>
      </c>
      <c r="AE282">
        <v>40.4</v>
      </c>
      <c r="AF282">
        <v>47.4</v>
      </c>
      <c r="AG282">
        <v>0</v>
      </c>
      <c r="AH282">
        <v>0.2</v>
      </c>
      <c r="AI282" t="s">
        <v>3410</v>
      </c>
      <c r="AJ282">
        <v>11</v>
      </c>
      <c r="AK282">
        <v>7</v>
      </c>
      <c r="AN282">
        <v>2</v>
      </c>
      <c r="AR282">
        <v>2</v>
      </c>
      <c r="AS282">
        <v>11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0.09</v>
      </c>
      <c r="AZ282">
        <v>0.09</v>
      </c>
      <c r="BA282">
        <v>9.0999999999999998E-2</v>
      </c>
      <c r="BB282">
        <v>0</v>
      </c>
      <c r="BC282">
        <v>0.09</v>
      </c>
      <c r="BD282">
        <v>0.18</v>
      </c>
      <c r="BE282">
        <v>0.27</v>
      </c>
      <c r="BF282">
        <v>0.27</v>
      </c>
      <c r="BG282">
        <v>0.27</v>
      </c>
      <c r="BH282">
        <v>0.45</v>
      </c>
      <c r="BI282">
        <v>0.18</v>
      </c>
      <c r="BJ282">
        <v>0.18</v>
      </c>
      <c r="BK282">
        <v>0.09</v>
      </c>
      <c r="BL282">
        <v>0.09</v>
      </c>
      <c r="BM282">
        <v>0.09</v>
      </c>
      <c r="BN282">
        <v>0.09</v>
      </c>
      <c r="BO282">
        <v>0.09</v>
      </c>
      <c r="BP282">
        <v>0.09</v>
      </c>
      <c r="BQ282">
        <v>0.09</v>
      </c>
      <c r="BR282">
        <v>0.55000000000000004</v>
      </c>
      <c r="BS282">
        <v>0.55000000000000004</v>
      </c>
      <c r="BT282">
        <v>0.45</v>
      </c>
      <c r="BU282">
        <v>0.64</v>
      </c>
      <c r="BV282">
        <v>0.55000000000000004</v>
      </c>
      <c r="BW282">
        <v>0.45</v>
      </c>
      <c r="BX282">
        <v>3.5</v>
      </c>
      <c r="BY282">
        <v>3.5</v>
      </c>
      <c r="BZ282">
        <v>3.5</v>
      </c>
      <c r="CA282">
        <v>3.6</v>
      </c>
      <c r="CB282">
        <v>3.4</v>
      </c>
      <c r="CC282">
        <v>3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0.09</v>
      </c>
      <c r="CL282">
        <v>0.09</v>
      </c>
      <c r="CM282">
        <v>0</v>
      </c>
      <c r="CN282">
        <v>0</v>
      </c>
      <c r="CO282">
        <v>0.09</v>
      </c>
      <c r="CP282">
        <v>0</v>
      </c>
      <c r="CQ282">
        <v>0</v>
      </c>
      <c r="CR282">
        <v>0.09</v>
      </c>
      <c r="CS282">
        <v>0.18</v>
      </c>
      <c r="CT282">
        <v>0.09</v>
      </c>
      <c r="CU282">
        <v>0.18</v>
      </c>
      <c r="CV282">
        <v>3.6</v>
      </c>
      <c r="CW282">
        <v>3.9</v>
      </c>
      <c r="CX282">
        <v>3.7</v>
      </c>
      <c r="CY282">
        <v>3.9</v>
      </c>
      <c r="CZ282">
        <v>3.8</v>
      </c>
      <c r="DA282">
        <v>3.6</v>
      </c>
      <c r="DB282">
        <v>3.4</v>
      </c>
      <c r="DC282">
        <v>3.2</v>
      </c>
      <c r="DD282">
        <v>3.2</v>
      </c>
      <c r="DE282">
        <v>0.36</v>
      </c>
      <c r="DF282">
        <v>0.09</v>
      </c>
      <c r="DG282">
        <v>0.09</v>
      </c>
      <c r="DH282">
        <v>0.09</v>
      </c>
      <c r="DI282">
        <v>0.18</v>
      </c>
      <c r="DJ282">
        <v>0.18</v>
      </c>
      <c r="DK282">
        <v>0.18</v>
      </c>
      <c r="DL282">
        <v>0.27</v>
      </c>
      <c r="DM282">
        <v>0.09</v>
      </c>
      <c r="DN282">
        <v>0.09</v>
      </c>
      <c r="DO282">
        <v>0.09</v>
      </c>
      <c r="DP282">
        <v>0.09</v>
      </c>
      <c r="DQ282">
        <v>0.09</v>
      </c>
      <c r="DR282">
        <v>0.09</v>
      </c>
      <c r="DS282">
        <v>0.09</v>
      </c>
      <c r="DT282">
        <v>0.09</v>
      </c>
      <c r="DU282">
        <v>0.09</v>
      </c>
      <c r="DV282">
        <v>0.09</v>
      </c>
      <c r="DW282">
        <v>0.55000000000000004</v>
      </c>
      <c r="DX282">
        <v>0.82</v>
      </c>
      <c r="DY282">
        <v>0.73</v>
      </c>
      <c r="DZ282">
        <v>0.82</v>
      </c>
      <c r="EA282">
        <v>0.73</v>
      </c>
      <c r="EB282">
        <v>0.64</v>
      </c>
      <c r="EC282">
        <v>0.55000000000000004</v>
      </c>
      <c r="ED282">
        <v>0.45</v>
      </c>
      <c r="EE282">
        <v>0.55000000000000004</v>
      </c>
      <c r="EF282">
        <v>0.36</v>
      </c>
      <c r="EG282">
        <v>0.09</v>
      </c>
      <c r="EH282">
        <v>0.09</v>
      </c>
      <c r="EI282">
        <v>0.09</v>
      </c>
      <c r="EJ282">
        <v>0.09</v>
      </c>
      <c r="EK282">
        <v>0.09</v>
      </c>
      <c r="EL282">
        <v>0.45</v>
      </c>
      <c r="EM282">
        <v>0</v>
      </c>
      <c r="EN282">
        <v>0</v>
      </c>
      <c r="EO282">
        <v>0.45</v>
      </c>
      <c r="EP282">
        <v>0</v>
      </c>
      <c r="EQ282">
        <v>0</v>
      </c>
      <c r="ER282">
        <v>0</v>
      </c>
      <c r="ES282">
        <v>0</v>
      </c>
      <c r="ET282">
        <v>0.09</v>
      </c>
      <c r="EU282">
        <v>0.27</v>
      </c>
      <c r="EV282">
        <v>0.18</v>
      </c>
      <c r="EW282">
        <v>0.09</v>
      </c>
      <c r="EX282">
        <v>9.0999999999999998E-2</v>
      </c>
      <c r="EY282">
        <v>0.27</v>
      </c>
      <c r="EZ282">
        <v>0.18</v>
      </c>
      <c r="FA282">
        <v>0.27</v>
      </c>
      <c r="FB282">
        <v>0.27</v>
      </c>
      <c r="FC282">
        <v>0.27</v>
      </c>
      <c r="FD282">
        <v>0.18</v>
      </c>
      <c r="FE282">
        <v>0.36</v>
      </c>
      <c r="FF282">
        <v>0.36</v>
      </c>
      <c r="FG282">
        <v>0</v>
      </c>
      <c r="FH282">
        <v>0.55000000000000004</v>
      </c>
      <c r="FI282">
        <v>0.64</v>
      </c>
      <c r="FJ282">
        <v>0.55000000000000004</v>
      </c>
      <c r="FK282">
        <v>0.55000000000000004</v>
      </c>
      <c r="FL282">
        <v>0.45</v>
      </c>
      <c r="FM282">
        <v>0</v>
      </c>
      <c r="FN282">
        <v>0.36</v>
      </c>
      <c r="FO282">
        <v>0.45</v>
      </c>
      <c r="FP282">
        <v>0.09</v>
      </c>
      <c r="FQ282">
        <v>0.09</v>
      </c>
      <c r="FR282">
        <v>0.09</v>
      </c>
      <c r="FS282">
        <v>0.09</v>
      </c>
      <c r="FT282">
        <v>0.09</v>
      </c>
      <c r="FU282">
        <v>0.09</v>
      </c>
      <c r="FV282">
        <v>0.09</v>
      </c>
      <c r="FW282">
        <v>0.09</v>
      </c>
      <c r="FX282">
        <v>0.09</v>
      </c>
      <c r="FY282">
        <v>1.7</v>
      </c>
      <c r="FZ282">
        <v>3.4</v>
      </c>
      <c r="GA282">
        <v>3.5</v>
      </c>
      <c r="GB282">
        <v>3.4</v>
      </c>
      <c r="GC282">
        <v>3.4</v>
      </c>
      <c r="GD282">
        <v>3.2</v>
      </c>
      <c r="GE282">
        <v>1.7</v>
      </c>
      <c r="GF282">
        <v>3.2</v>
      </c>
      <c r="GG282">
        <v>3.4</v>
      </c>
      <c r="GH282">
        <v>8.6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0.27</v>
      </c>
      <c r="GP282">
        <v>0.18</v>
      </c>
      <c r="GQ282">
        <v>0.09</v>
      </c>
      <c r="GR282">
        <v>0.36</v>
      </c>
      <c r="GS282">
        <v>0.09</v>
      </c>
      <c r="GT282">
        <v>0.55000000000000004</v>
      </c>
      <c r="GU282">
        <v>0.82</v>
      </c>
      <c r="GV282">
        <v>0.36</v>
      </c>
      <c r="GW282">
        <v>0.27</v>
      </c>
      <c r="GX282">
        <v>9.0999999999999998E-2</v>
      </c>
      <c r="GY282">
        <v>0.09</v>
      </c>
      <c r="GZ282">
        <v>9.0999999999999998E-2</v>
      </c>
      <c r="HA282">
        <v>0</v>
      </c>
      <c r="HB282">
        <v>0.36</v>
      </c>
      <c r="HC282">
        <v>0</v>
      </c>
      <c r="HD282">
        <v>0</v>
      </c>
      <c r="HE282">
        <v>0.09</v>
      </c>
      <c r="HF282">
        <v>0.09</v>
      </c>
      <c r="HG282">
        <v>0.09</v>
      </c>
      <c r="HH282">
        <v>0.09</v>
      </c>
      <c r="HI282">
        <v>0.09</v>
      </c>
      <c r="HJ282">
        <v>0.64</v>
      </c>
      <c r="HK282">
        <v>0.18</v>
      </c>
      <c r="HL282">
        <v>0.45</v>
      </c>
      <c r="HM282">
        <v>0.45</v>
      </c>
      <c r="HN282">
        <v>0</v>
      </c>
      <c r="HO282">
        <v>0.64</v>
      </c>
      <c r="HP282">
        <v>0.09</v>
      </c>
      <c r="HQ282">
        <v>0.18</v>
      </c>
      <c r="HR282">
        <v>0.36</v>
      </c>
      <c r="HS282">
        <v>0.36</v>
      </c>
      <c r="HT282">
        <v>0.45</v>
      </c>
      <c r="HU282">
        <v>0.09</v>
      </c>
      <c r="HV282">
        <v>0</v>
      </c>
      <c r="HW282">
        <v>0.18</v>
      </c>
      <c r="HX282">
        <v>0</v>
      </c>
      <c r="HY282">
        <v>0</v>
      </c>
      <c r="HZ282">
        <v>0.45</v>
      </c>
      <c r="IA282">
        <v>0.09</v>
      </c>
      <c r="IB282">
        <v>0.18</v>
      </c>
      <c r="IC282">
        <v>0.36</v>
      </c>
      <c r="ID282">
        <v>0.09</v>
      </c>
      <c r="IE282">
        <v>0.09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0.09</v>
      </c>
      <c r="IN282">
        <v>0.09</v>
      </c>
      <c r="IO282">
        <v>0.09</v>
      </c>
      <c r="IP282">
        <v>0.09</v>
      </c>
      <c r="IQ282">
        <v>0.09</v>
      </c>
      <c r="IR282">
        <v>0.09</v>
      </c>
      <c r="IS282">
        <v>0</v>
      </c>
      <c r="IT282">
        <v>0.09</v>
      </c>
      <c r="IU282">
        <v>0</v>
      </c>
      <c r="IV282">
        <v>0</v>
      </c>
      <c r="IW282">
        <v>0.27</v>
      </c>
      <c r="IX282">
        <v>0.18</v>
      </c>
      <c r="IY282">
        <v>0.36</v>
      </c>
      <c r="IZ282">
        <v>0.27</v>
      </c>
      <c r="JA282">
        <v>0.09</v>
      </c>
      <c r="JB282">
        <v>0.36</v>
      </c>
      <c r="JC282">
        <v>0</v>
      </c>
      <c r="JD282">
        <v>0.09</v>
      </c>
      <c r="JE282">
        <v>0.27</v>
      </c>
      <c r="JF282">
        <v>0.18</v>
      </c>
      <c r="JG282">
        <v>0.09</v>
      </c>
      <c r="JH282">
        <v>0.73</v>
      </c>
      <c r="JI282">
        <v>0.36</v>
      </c>
      <c r="JJ282">
        <v>0.36</v>
      </c>
      <c r="JK282">
        <v>0.64</v>
      </c>
      <c r="JL282">
        <v>0.18</v>
      </c>
      <c r="JM282">
        <v>0.09</v>
      </c>
      <c r="JN282">
        <v>0.09</v>
      </c>
      <c r="JO282">
        <v>0.09</v>
      </c>
      <c r="JP282">
        <v>0.09</v>
      </c>
      <c r="JQ282">
        <v>0.09</v>
      </c>
      <c r="JR282">
        <v>3.6</v>
      </c>
      <c r="JS282">
        <v>2.8</v>
      </c>
      <c r="JT282">
        <v>3.1</v>
      </c>
      <c r="JU282">
        <v>3.6</v>
      </c>
      <c r="JV282">
        <v>2.2000000000000002</v>
      </c>
    </row>
    <row r="283" spans="1:282" x14ac:dyDescent="0.25">
      <c r="A283">
        <v>609885</v>
      </c>
      <c r="B283" t="s">
        <v>88</v>
      </c>
      <c r="C283" t="s">
        <v>2536</v>
      </c>
      <c r="D283" t="s">
        <v>4665</v>
      </c>
      <c r="E283" t="s">
        <v>4666</v>
      </c>
      <c r="F283" t="s">
        <v>910</v>
      </c>
      <c r="G283" t="s">
        <v>911</v>
      </c>
      <c r="H283" t="s">
        <v>912</v>
      </c>
      <c r="I283" t="s">
        <v>4667</v>
      </c>
      <c r="J283" t="s">
        <v>4668</v>
      </c>
      <c r="K283" t="s">
        <v>4669</v>
      </c>
      <c r="L283" t="s">
        <v>546</v>
      </c>
      <c r="M283" t="s">
        <v>3399</v>
      </c>
      <c r="N283" t="s">
        <v>3908</v>
      </c>
      <c r="O283" t="s">
        <v>524</v>
      </c>
      <c r="P283">
        <v>339</v>
      </c>
      <c r="Q283" t="s">
        <v>530</v>
      </c>
      <c r="R283" t="s">
        <v>558</v>
      </c>
      <c r="S283" t="s">
        <v>558</v>
      </c>
      <c r="T283">
        <v>45</v>
      </c>
      <c r="U283">
        <v>3030</v>
      </c>
      <c r="V283" t="s">
        <v>651</v>
      </c>
      <c r="W283">
        <v>223</v>
      </c>
      <c r="X283">
        <v>334</v>
      </c>
      <c r="Y283">
        <v>67</v>
      </c>
      <c r="Z283" s="5" t="s">
        <v>629</v>
      </c>
      <c r="AA283" t="s">
        <v>524</v>
      </c>
      <c r="AB283" t="s">
        <v>534</v>
      </c>
      <c r="AC283" t="s">
        <v>533</v>
      </c>
      <c r="AD283" t="s">
        <v>534</v>
      </c>
      <c r="AE283">
        <v>88.1</v>
      </c>
      <c r="AF283">
        <v>73.099999999999994</v>
      </c>
      <c r="AG283">
        <v>84.2</v>
      </c>
      <c r="AH283">
        <v>6.7</v>
      </c>
      <c r="AI283" t="s">
        <v>3410</v>
      </c>
      <c r="AJ283">
        <v>117</v>
      </c>
      <c r="AL283">
        <v>109</v>
      </c>
      <c r="AN283">
        <v>3</v>
      </c>
      <c r="AQ283">
        <v>1</v>
      </c>
      <c r="AR283">
        <v>5</v>
      </c>
      <c r="AS283">
        <v>117</v>
      </c>
      <c r="AT283">
        <v>0.01</v>
      </c>
      <c r="AU283">
        <v>0.01</v>
      </c>
      <c r="AV283">
        <v>0</v>
      </c>
      <c r="AW283">
        <v>0.01</v>
      </c>
      <c r="AX283">
        <v>0.01</v>
      </c>
      <c r="AY283">
        <v>0.01</v>
      </c>
      <c r="AZ283">
        <v>0.06</v>
      </c>
      <c r="BA283">
        <v>3.4000000000000002E-2</v>
      </c>
      <c r="BB283">
        <v>0.05</v>
      </c>
      <c r="BC283">
        <v>0.02</v>
      </c>
      <c r="BD283">
        <v>0.05</v>
      </c>
      <c r="BE283">
        <v>0.04</v>
      </c>
      <c r="BF283">
        <v>0.15</v>
      </c>
      <c r="BG283">
        <v>0.12</v>
      </c>
      <c r="BH283">
        <v>0.11</v>
      </c>
      <c r="BI283">
        <v>0.13</v>
      </c>
      <c r="BJ283">
        <v>0.18</v>
      </c>
      <c r="BK283">
        <v>0.23</v>
      </c>
      <c r="BL283">
        <v>0.02</v>
      </c>
      <c r="BM283">
        <v>0.01</v>
      </c>
      <c r="BN283">
        <v>0.02</v>
      </c>
      <c r="BO283">
        <v>0.03</v>
      </c>
      <c r="BP283">
        <v>0.03</v>
      </c>
      <c r="BQ283">
        <v>0.05</v>
      </c>
      <c r="BR283">
        <v>0.76</v>
      </c>
      <c r="BS283">
        <v>0.83</v>
      </c>
      <c r="BT283">
        <v>0.82</v>
      </c>
      <c r="BU283">
        <v>0.82</v>
      </c>
      <c r="BV283">
        <v>0.74</v>
      </c>
      <c r="BW283">
        <v>0.67</v>
      </c>
      <c r="BX283">
        <v>3.7</v>
      </c>
      <c r="BY283">
        <v>3.78</v>
      </c>
      <c r="BZ283">
        <v>3.78</v>
      </c>
      <c r="CA283">
        <v>3.81</v>
      </c>
      <c r="CB283">
        <v>3.68</v>
      </c>
      <c r="CC283">
        <v>3.64</v>
      </c>
      <c r="CD283">
        <v>0</v>
      </c>
      <c r="CE283">
        <v>8.9999999999999993E-3</v>
      </c>
      <c r="CF283">
        <v>8.9999999999999993E-3</v>
      </c>
      <c r="CG283">
        <v>1.7000000000000001E-2</v>
      </c>
      <c r="CH283">
        <v>1.7000000000000001E-2</v>
      </c>
      <c r="CI283">
        <v>0.01</v>
      </c>
      <c r="CJ283">
        <v>0.03</v>
      </c>
      <c r="CK283">
        <v>0.06</v>
      </c>
      <c r="CL283">
        <v>0.02</v>
      </c>
      <c r="CM283">
        <v>0.03</v>
      </c>
      <c r="CN283">
        <v>0.03</v>
      </c>
      <c r="CO283">
        <v>0.03</v>
      </c>
      <c r="CP283">
        <v>0.02</v>
      </c>
      <c r="CQ283">
        <v>0.04</v>
      </c>
      <c r="CR283">
        <v>0.05</v>
      </c>
      <c r="CS283">
        <v>0.04</v>
      </c>
      <c r="CT283">
        <v>0.06</v>
      </c>
      <c r="CU283">
        <v>0.06</v>
      </c>
      <c r="CV283">
        <v>3.87</v>
      </c>
      <c r="CW283">
        <v>3.83</v>
      </c>
      <c r="CX283">
        <v>3.83</v>
      </c>
      <c r="CY283">
        <v>3.81</v>
      </c>
      <c r="CZ283">
        <v>3.76</v>
      </c>
      <c r="DA283">
        <v>3.7</v>
      </c>
      <c r="DB283">
        <v>3.71</v>
      </c>
      <c r="DC283">
        <v>3.55</v>
      </c>
      <c r="DD283">
        <v>3.68</v>
      </c>
      <c r="DE283">
        <v>0.06</v>
      </c>
      <c r="DF283">
        <v>0.09</v>
      </c>
      <c r="DG283">
        <v>0.08</v>
      </c>
      <c r="DH283">
        <v>0.1</v>
      </c>
      <c r="DI283">
        <v>0.1</v>
      </c>
      <c r="DJ283">
        <v>0.16</v>
      </c>
      <c r="DK283">
        <v>0.12</v>
      </c>
      <c r="DL283">
        <v>0.14000000000000001</v>
      </c>
      <c r="DM283">
        <v>0.13</v>
      </c>
      <c r="DN283">
        <v>0.02</v>
      </c>
      <c r="DO283">
        <v>0.02</v>
      </c>
      <c r="DP283">
        <v>0.02</v>
      </c>
      <c r="DQ283">
        <v>0.02</v>
      </c>
      <c r="DR283">
        <v>0.02</v>
      </c>
      <c r="DS283">
        <v>0.03</v>
      </c>
      <c r="DT283">
        <v>0.03</v>
      </c>
      <c r="DU283">
        <v>0.03</v>
      </c>
      <c r="DV283">
        <v>0.05</v>
      </c>
      <c r="DW283">
        <v>0.89</v>
      </c>
      <c r="DX283">
        <v>0.86</v>
      </c>
      <c r="DY283">
        <v>0.86</v>
      </c>
      <c r="DZ283">
        <v>0.85</v>
      </c>
      <c r="EA283">
        <v>0.82</v>
      </c>
      <c r="EB283">
        <v>0.75</v>
      </c>
      <c r="EC283">
        <v>0.79</v>
      </c>
      <c r="ED283">
        <v>0.72</v>
      </c>
      <c r="EE283">
        <v>0.74</v>
      </c>
      <c r="EF283">
        <v>0.44</v>
      </c>
      <c r="EG283">
        <v>0.01</v>
      </c>
      <c r="EH283">
        <v>0</v>
      </c>
      <c r="EI283">
        <v>0</v>
      </c>
      <c r="EJ283">
        <v>0</v>
      </c>
      <c r="EK283">
        <v>0.02</v>
      </c>
      <c r="EL283">
        <v>0.03</v>
      </c>
      <c r="EM283">
        <v>0.02</v>
      </c>
      <c r="EN283">
        <v>0.01</v>
      </c>
      <c r="EO283">
        <v>0.27</v>
      </c>
      <c r="EP283">
        <v>0.02</v>
      </c>
      <c r="EQ283">
        <v>4.2999999999999997E-2</v>
      </c>
      <c r="ER283">
        <v>0.05</v>
      </c>
      <c r="ES283">
        <v>4.2999999999999997E-2</v>
      </c>
      <c r="ET283">
        <v>0.03</v>
      </c>
      <c r="EU283">
        <v>0.03</v>
      </c>
      <c r="EV283">
        <v>0.03</v>
      </c>
      <c r="EW283">
        <v>0.03</v>
      </c>
      <c r="EX283">
        <v>9.4E-2</v>
      </c>
      <c r="EY283">
        <v>0.3</v>
      </c>
      <c r="EZ283">
        <v>0.21</v>
      </c>
      <c r="FA283">
        <v>0.21</v>
      </c>
      <c r="FB283">
        <v>0.15</v>
      </c>
      <c r="FC283">
        <v>0.24</v>
      </c>
      <c r="FD283">
        <v>0.26</v>
      </c>
      <c r="FE283">
        <v>0.23</v>
      </c>
      <c r="FF283">
        <v>0.28999999999999998</v>
      </c>
      <c r="FG283">
        <v>0.15</v>
      </c>
      <c r="FH283">
        <v>0.62</v>
      </c>
      <c r="FI283">
        <v>0.69</v>
      </c>
      <c r="FJ283">
        <v>0.71</v>
      </c>
      <c r="FK283">
        <v>0.76</v>
      </c>
      <c r="FL283">
        <v>0.66</v>
      </c>
      <c r="FM283">
        <v>0.62</v>
      </c>
      <c r="FN283">
        <v>0.69</v>
      </c>
      <c r="FO283">
        <v>0.62</v>
      </c>
      <c r="FP283">
        <v>0.04</v>
      </c>
      <c r="FQ283">
        <v>0.06</v>
      </c>
      <c r="FR283">
        <v>0.06</v>
      </c>
      <c r="FS283">
        <v>0.03</v>
      </c>
      <c r="FT283">
        <v>0.05</v>
      </c>
      <c r="FU283">
        <v>0.05</v>
      </c>
      <c r="FV283">
        <v>0.06</v>
      </c>
      <c r="FW283">
        <v>0.03</v>
      </c>
      <c r="FX283">
        <v>0.04</v>
      </c>
      <c r="FY283">
        <v>1.94</v>
      </c>
      <c r="FZ283">
        <v>3.62</v>
      </c>
      <c r="GA283">
        <v>3.69</v>
      </c>
      <c r="GB283">
        <v>3.68</v>
      </c>
      <c r="GC283">
        <v>3.76</v>
      </c>
      <c r="GD283">
        <v>3.62</v>
      </c>
      <c r="GE283">
        <v>3.56</v>
      </c>
      <c r="GF283">
        <v>3.65</v>
      </c>
      <c r="GG283">
        <v>3.6</v>
      </c>
      <c r="GH283">
        <v>8.85</v>
      </c>
      <c r="GI283">
        <v>0.01</v>
      </c>
      <c r="GJ283">
        <v>0</v>
      </c>
      <c r="GK283">
        <v>1.7000000000000001E-2</v>
      </c>
      <c r="GL283">
        <v>0.01</v>
      </c>
      <c r="GM283">
        <v>0.06</v>
      </c>
      <c r="GN283">
        <v>0.04</v>
      </c>
      <c r="GO283">
        <v>0.03</v>
      </c>
      <c r="GP283">
        <v>0.09</v>
      </c>
      <c r="GQ283">
        <v>0.13</v>
      </c>
      <c r="GR283">
        <v>0.57999999999999996</v>
      </c>
      <c r="GS283">
        <v>0.03</v>
      </c>
      <c r="GT283">
        <v>0.53</v>
      </c>
      <c r="GU283">
        <v>0.54</v>
      </c>
      <c r="GV283">
        <v>0.33</v>
      </c>
      <c r="GW283">
        <v>0.14000000000000001</v>
      </c>
      <c r="GX283">
        <v>0.13700000000000001</v>
      </c>
      <c r="GY283">
        <v>0.2</v>
      </c>
      <c r="GZ283">
        <v>9.4E-2</v>
      </c>
      <c r="HA283">
        <v>5.0999999999999997E-2</v>
      </c>
      <c r="HB283">
        <v>0.15</v>
      </c>
      <c r="HC283">
        <v>0.1</v>
      </c>
      <c r="HD283">
        <v>0.11</v>
      </c>
      <c r="HE283">
        <v>0.27</v>
      </c>
      <c r="HF283">
        <v>0.14000000000000001</v>
      </c>
      <c r="HG283">
        <v>0.16</v>
      </c>
      <c r="HH283">
        <v>0.05</v>
      </c>
      <c r="HI283">
        <v>0.01</v>
      </c>
      <c r="HJ283">
        <v>0.01</v>
      </c>
      <c r="HK283">
        <v>0.01</v>
      </c>
      <c r="HL283">
        <v>0.03</v>
      </c>
      <c r="HM283">
        <v>0.06</v>
      </c>
      <c r="HN283">
        <v>0.03</v>
      </c>
      <c r="HO283">
        <v>0.22</v>
      </c>
      <c r="HP283">
        <v>0.21</v>
      </c>
      <c r="HQ283">
        <v>0.24</v>
      </c>
      <c r="HR283">
        <v>0.23</v>
      </c>
      <c r="HS283">
        <v>0.28999999999999998</v>
      </c>
      <c r="HT283">
        <v>0.17</v>
      </c>
      <c r="HU283">
        <v>0.7</v>
      </c>
      <c r="HV283">
        <v>0.64</v>
      </c>
      <c r="HW283">
        <v>0.57999999999999996</v>
      </c>
      <c r="HX283">
        <v>0.63</v>
      </c>
      <c r="HY283">
        <v>0.54</v>
      </c>
      <c r="HZ283">
        <v>0.73</v>
      </c>
      <c r="IA283">
        <v>0.02</v>
      </c>
      <c r="IB283">
        <v>0.05</v>
      </c>
      <c r="IC283">
        <v>7.0000000000000007E-2</v>
      </c>
      <c r="ID283">
        <v>0.02</v>
      </c>
      <c r="IE283">
        <v>0.05</v>
      </c>
      <c r="IF283">
        <v>1.7000000000000001E-2</v>
      </c>
      <c r="IG283">
        <v>1.7000000000000001E-2</v>
      </c>
      <c r="IH283">
        <v>0.05</v>
      </c>
      <c r="II283">
        <v>0.04</v>
      </c>
      <c r="IJ283">
        <v>0.03</v>
      </c>
      <c r="IK283">
        <v>1.7000000000000001E-2</v>
      </c>
      <c r="IL283">
        <v>2.5999999999999999E-2</v>
      </c>
      <c r="IM283">
        <v>0.03</v>
      </c>
      <c r="IN283">
        <v>0.03</v>
      </c>
      <c r="IO283">
        <v>0.06</v>
      </c>
      <c r="IP283">
        <v>0.06</v>
      </c>
      <c r="IQ283">
        <v>0.04</v>
      </c>
      <c r="IR283">
        <v>0.03</v>
      </c>
      <c r="IS283">
        <v>0.03</v>
      </c>
      <c r="IT283">
        <v>0.27</v>
      </c>
      <c r="IU283">
        <v>0.26</v>
      </c>
      <c r="IV283">
        <v>0.01</v>
      </c>
      <c r="IW283">
        <v>0.12</v>
      </c>
      <c r="IX283">
        <v>0.15</v>
      </c>
      <c r="IY283">
        <v>0.27</v>
      </c>
      <c r="IZ283">
        <v>0.28999999999999998</v>
      </c>
      <c r="JA283">
        <v>0.09</v>
      </c>
      <c r="JB283">
        <v>0.37</v>
      </c>
      <c r="JC283">
        <v>0.27</v>
      </c>
      <c r="JD283">
        <v>0.17</v>
      </c>
      <c r="JE283">
        <v>0.2</v>
      </c>
      <c r="JF283">
        <v>0.21</v>
      </c>
      <c r="JG283">
        <v>0.18</v>
      </c>
      <c r="JH283">
        <v>0.5</v>
      </c>
      <c r="JI283">
        <v>0.24</v>
      </c>
      <c r="JJ283">
        <v>0.2</v>
      </c>
      <c r="JK283">
        <v>0.65</v>
      </c>
      <c r="JL283">
        <v>0.28999999999999998</v>
      </c>
      <c r="JM283">
        <v>0.04</v>
      </c>
      <c r="JN283">
        <v>0.04</v>
      </c>
      <c r="JO283">
        <v>0.05</v>
      </c>
      <c r="JP283">
        <v>0.04</v>
      </c>
      <c r="JQ283">
        <v>0.04</v>
      </c>
      <c r="JR283">
        <v>3.31</v>
      </c>
      <c r="JS283">
        <v>2.39</v>
      </c>
      <c r="JT283">
        <v>2.34</v>
      </c>
      <c r="JU283">
        <v>3.56</v>
      </c>
      <c r="JV283">
        <v>2.67</v>
      </c>
    </row>
    <row r="284" spans="1:282" x14ac:dyDescent="0.25">
      <c r="A284">
        <v>609887</v>
      </c>
      <c r="B284" t="s">
        <v>365</v>
      </c>
      <c r="C284" t="s">
        <v>2537</v>
      </c>
      <c r="D284" t="s">
        <v>4670</v>
      </c>
      <c r="E284" t="s">
        <v>4671</v>
      </c>
      <c r="F284" t="s">
        <v>913</v>
      </c>
      <c r="G284" t="s">
        <v>914</v>
      </c>
      <c r="H284" t="s">
        <v>915</v>
      </c>
      <c r="I284" t="s">
        <v>4672</v>
      </c>
      <c r="J284" t="s">
        <v>4673</v>
      </c>
      <c r="K284" t="s">
        <v>4674</v>
      </c>
      <c r="L284" t="s">
        <v>546</v>
      </c>
      <c r="M284" t="s">
        <v>3399</v>
      </c>
      <c r="N284" t="s">
        <v>3908</v>
      </c>
      <c r="O284" t="s">
        <v>524</v>
      </c>
      <c r="P284">
        <v>623</v>
      </c>
      <c r="Q284" t="s">
        <v>537</v>
      </c>
      <c r="R284" t="s">
        <v>557</v>
      </c>
      <c r="S284" t="s">
        <v>557</v>
      </c>
      <c r="T284">
        <v>45</v>
      </c>
      <c r="U284">
        <v>3040</v>
      </c>
      <c r="V284" t="s">
        <v>655</v>
      </c>
      <c r="W284">
        <v>369</v>
      </c>
      <c r="X284">
        <v>617</v>
      </c>
      <c r="Y284">
        <v>60</v>
      </c>
      <c r="Z284" s="5" t="s">
        <v>758</v>
      </c>
      <c r="AA284" t="s">
        <v>524</v>
      </c>
      <c r="AB284" t="s">
        <v>533</v>
      </c>
      <c r="AC284" t="s">
        <v>564</v>
      </c>
      <c r="AD284" t="s">
        <v>533</v>
      </c>
      <c r="AE284">
        <v>61.9</v>
      </c>
      <c r="AF284">
        <v>53.2</v>
      </c>
      <c r="AG284">
        <v>70.7</v>
      </c>
      <c r="AH284">
        <v>6</v>
      </c>
      <c r="AI284" t="s">
        <v>3410</v>
      </c>
      <c r="AJ284">
        <v>263</v>
      </c>
      <c r="AL284">
        <v>257</v>
      </c>
      <c r="AM284">
        <v>1</v>
      </c>
      <c r="AN284">
        <v>3</v>
      </c>
      <c r="AO284">
        <v>1</v>
      </c>
      <c r="AQ284">
        <v>1</v>
      </c>
      <c r="AR284">
        <v>2</v>
      </c>
      <c r="AS284">
        <v>263</v>
      </c>
      <c r="AT284">
        <v>0</v>
      </c>
      <c r="AU284">
        <v>0</v>
      </c>
      <c r="AV284">
        <v>0.01</v>
      </c>
      <c r="AW284">
        <v>0</v>
      </c>
      <c r="AX284">
        <v>0</v>
      </c>
      <c r="AY284">
        <v>0.03</v>
      </c>
      <c r="AZ284">
        <v>0.03</v>
      </c>
      <c r="BA284">
        <v>2.7E-2</v>
      </c>
      <c r="BB284">
        <v>0.02</v>
      </c>
      <c r="BC284">
        <v>0.02</v>
      </c>
      <c r="BD284">
        <v>0.08</v>
      </c>
      <c r="BE284">
        <v>0.12</v>
      </c>
      <c r="BF284">
        <v>0.37</v>
      </c>
      <c r="BG284">
        <v>0.28999999999999998</v>
      </c>
      <c r="BH284">
        <v>0.35</v>
      </c>
      <c r="BI284">
        <v>0.25</v>
      </c>
      <c r="BJ284">
        <v>0.37</v>
      </c>
      <c r="BK284">
        <v>0.38</v>
      </c>
      <c r="BL284">
        <v>0</v>
      </c>
      <c r="BM284">
        <v>0</v>
      </c>
      <c r="BN284">
        <v>0.01</v>
      </c>
      <c r="BO284">
        <v>0.02</v>
      </c>
      <c r="BP284">
        <v>0.02</v>
      </c>
      <c r="BQ284">
        <v>0.01</v>
      </c>
      <c r="BR284">
        <v>0.6</v>
      </c>
      <c r="BS284">
        <v>0.69</v>
      </c>
      <c r="BT284">
        <v>0.62</v>
      </c>
      <c r="BU284">
        <v>0.71</v>
      </c>
      <c r="BV284">
        <v>0.53</v>
      </c>
      <c r="BW284">
        <v>0.47</v>
      </c>
      <c r="BX284">
        <v>3.56</v>
      </c>
      <c r="BY284">
        <v>3.66</v>
      </c>
      <c r="BZ284">
        <v>3.59</v>
      </c>
      <c r="CA284">
        <v>3.69</v>
      </c>
      <c r="CB284">
        <v>3.46</v>
      </c>
      <c r="CC284">
        <v>3.3</v>
      </c>
      <c r="CD284">
        <v>0</v>
      </c>
      <c r="CE284">
        <v>0</v>
      </c>
      <c r="CF284">
        <v>0</v>
      </c>
      <c r="CG284">
        <v>4.0000000000000001E-3</v>
      </c>
      <c r="CH284">
        <v>4.0000000000000001E-3</v>
      </c>
      <c r="CI284">
        <v>0.01</v>
      </c>
      <c r="CJ284">
        <v>0.01</v>
      </c>
      <c r="CK284">
        <v>0.04</v>
      </c>
      <c r="CL284">
        <v>0.02</v>
      </c>
      <c r="CM284">
        <v>0</v>
      </c>
      <c r="CN284">
        <v>0.01</v>
      </c>
      <c r="CO284">
        <v>0.02</v>
      </c>
      <c r="CP284">
        <v>0.02</v>
      </c>
      <c r="CQ284">
        <v>0</v>
      </c>
      <c r="CR284">
        <v>0.04</v>
      </c>
      <c r="CS284">
        <v>0.05</v>
      </c>
      <c r="CT284">
        <v>0.11</v>
      </c>
      <c r="CU284">
        <v>0.05</v>
      </c>
      <c r="CV284">
        <v>3.79</v>
      </c>
      <c r="CW284">
        <v>3.76</v>
      </c>
      <c r="CX284">
        <v>3.72</v>
      </c>
      <c r="CY284">
        <v>3.72</v>
      </c>
      <c r="CZ284">
        <v>3.74</v>
      </c>
      <c r="DA284">
        <v>3.61</v>
      </c>
      <c r="DB284">
        <v>3.49</v>
      </c>
      <c r="DC284">
        <v>3.39</v>
      </c>
      <c r="DD284">
        <v>3.58</v>
      </c>
      <c r="DE284">
        <v>0.21</v>
      </c>
      <c r="DF284">
        <v>0.22</v>
      </c>
      <c r="DG284">
        <v>0.24</v>
      </c>
      <c r="DH284">
        <v>0.22</v>
      </c>
      <c r="DI284">
        <v>0.24</v>
      </c>
      <c r="DJ284">
        <v>0.28999999999999998</v>
      </c>
      <c r="DK284">
        <v>0.37</v>
      </c>
      <c r="DL284">
        <v>0.28000000000000003</v>
      </c>
      <c r="DM284">
        <v>0.26</v>
      </c>
      <c r="DN284">
        <v>0</v>
      </c>
      <c r="DO284">
        <v>0.01</v>
      </c>
      <c r="DP284">
        <v>0</v>
      </c>
      <c r="DQ284">
        <v>0.01</v>
      </c>
      <c r="DR284">
        <v>0</v>
      </c>
      <c r="DS284">
        <v>0</v>
      </c>
      <c r="DT284">
        <v>0</v>
      </c>
      <c r="DU284">
        <v>0.01</v>
      </c>
      <c r="DV284">
        <v>0</v>
      </c>
      <c r="DW284">
        <v>0.79</v>
      </c>
      <c r="DX284">
        <v>0.76</v>
      </c>
      <c r="DY284">
        <v>0.74</v>
      </c>
      <c r="DZ284">
        <v>0.75</v>
      </c>
      <c r="EA284">
        <v>0.75</v>
      </c>
      <c r="EB284">
        <v>0.66</v>
      </c>
      <c r="EC284">
        <v>0.56999999999999995</v>
      </c>
      <c r="ED284">
        <v>0.56999999999999995</v>
      </c>
      <c r="EE284">
        <v>0.67</v>
      </c>
      <c r="EF284">
        <v>0.63</v>
      </c>
      <c r="EG284">
        <v>0.01</v>
      </c>
      <c r="EH284">
        <v>0.01</v>
      </c>
      <c r="EI284">
        <v>0.02</v>
      </c>
      <c r="EJ284">
        <v>0.01</v>
      </c>
      <c r="EK284">
        <v>0.02</v>
      </c>
      <c r="EL284">
        <v>0.04</v>
      </c>
      <c r="EM284">
        <v>0</v>
      </c>
      <c r="EN284">
        <v>0</v>
      </c>
      <c r="EO284">
        <v>0.18</v>
      </c>
      <c r="EP284">
        <v>7.0000000000000007E-2</v>
      </c>
      <c r="EQ284">
        <v>1.4999999999999999E-2</v>
      </c>
      <c r="ER284">
        <v>0.06</v>
      </c>
      <c r="ES284">
        <v>1.9E-2</v>
      </c>
      <c r="ET284">
        <v>7.0000000000000007E-2</v>
      </c>
      <c r="EU284">
        <v>7.0000000000000007E-2</v>
      </c>
      <c r="EV284">
        <v>0.02</v>
      </c>
      <c r="EW284">
        <v>0.03</v>
      </c>
      <c r="EX284">
        <v>6.5000000000000002E-2</v>
      </c>
      <c r="EY284">
        <v>0.35</v>
      </c>
      <c r="EZ284">
        <v>0.4</v>
      </c>
      <c r="FA284">
        <v>0.31</v>
      </c>
      <c r="FB284">
        <v>0.32</v>
      </c>
      <c r="FC284">
        <v>0.26</v>
      </c>
      <c r="FD284">
        <v>0.41</v>
      </c>
      <c r="FE284">
        <v>0.35</v>
      </c>
      <c r="FF284">
        <v>0.38</v>
      </c>
      <c r="FG284">
        <v>0.09</v>
      </c>
      <c r="FH284">
        <v>0.55000000000000004</v>
      </c>
      <c r="FI284">
        <v>0.56999999999999995</v>
      </c>
      <c r="FJ284">
        <v>0.6</v>
      </c>
      <c r="FK284">
        <v>0.63</v>
      </c>
      <c r="FL284">
        <v>0.64</v>
      </c>
      <c r="FM284">
        <v>0.43</v>
      </c>
      <c r="FN284">
        <v>0.59</v>
      </c>
      <c r="FO284">
        <v>0.55000000000000004</v>
      </c>
      <c r="FP284">
        <v>0.03</v>
      </c>
      <c r="FQ284">
        <v>0.02</v>
      </c>
      <c r="FR284">
        <v>0.02</v>
      </c>
      <c r="FS284">
        <v>0.02</v>
      </c>
      <c r="FT284">
        <v>0.02</v>
      </c>
      <c r="FU284">
        <v>0.02</v>
      </c>
      <c r="FV284">
        <v>0.04</v>
      </c>
      <c r="FW284">
        <v>0.03</v>
      </c>
      <c r="FX284">
        <v>0.04</v>
      </c>
      <c r="FY284">
        <v>1.61</v>
      </c>
      <c r="FZ284">
        <v>3.47</v>
      </c>
      <c r="GA284">
        <v>3.54</v>
      </c>
      <c r="GB284">
        <v>3.51</v>
      </c>
      <c r="GC284">
        <v>3.6</v>
      </c>
      <c r="GD284">
        <v>3.55</v>
      </c>
      <c r="GE284">
        <v>3.29</v>
      </c>
      <c r="GF284">
        <v>3.58</v>
      </c>
      <c r="GG284">
        <v>3.54</v>
      </c>
      <c r="GH284">
        <v>9.0399999999999991</v>
      </c>
      <c r="GI284">
        <v>0</v>
      </c>
      <c r="GJ284">
        <v>0</v>
      </c>
      <c r="GK284">
        <v>8.0000000000000002E-3</v>
      </c>
      <c r="GL284">
        <v>0</v>
      </c>
      <c r="GM284">
        <v>0.02</v>
      </c>
      <c r="GN284">
        <v>0.03</v>
      </c>
      <c r="GO284">
        <v>0.03</v>
      </c>
      <c r="GP284">
        <v>0.14000000000000001</v>
      </c>
      <c r="GQ284">
        <v>0.3</v>
      </c>
      <c r="GR284">
        <v>0.43</v>
      </c>
      <c r="GS284">
        <v>0.04</v>
      </c>
      <c r="GT284">
        <v>0.54</v>
      </c>
      <c r="GU284">
        <v>0.61</v>
      </c>
      <c r="GV284">
        <v>0.22</v>
      </c>
      <c r="GW284">
        <v>0.28000000000000003</v>
      </c>
      <c r="GX284">
        <v>0.13300000000000001</v>
      </c>
      <c r="GY284">
        <v>0.31</v>
      </c>
      <c r="GZ284">
        <v>5.2999999999999999E-2</v>
      </c>
      <c r="HA284">
        <v>0.14399999999999999</v>
      </c>
      <c r="HB284">
        <v>0.25</v>
      </c>
      <c r="HC284">
        <v>0.04</v>
      </c>
      <c r="HD284">
        <v>0.03</v>
      </c>
      <c r="HE284">
        <v>0.19</v>
      </c>
      <c r="HF284">
        <v>0.08</v>
      </c>
      <c r="HG284">
        <v>0.08</v>
      </c>
      <c r="HH284">
        <v>0.02</v>
      </c>
      <c r="HI284">
        <v>0</v>
      </c>
      <c r="HJ284">
        <v>0.01</v>
      </c>
      <c r="HK284">
        <v>0.01</v>
      </c>
      <c r="HL284">
        <v>0</v>
      </c>
      <c r="HM284">
        <v>0.06</v>
      </c>
      <c r="HN284">
        <v>0</v>
      </c>
      <c r="HO284">
        <v>0.2</v>
      </c>
      <c r="HP284">
        <v>0.19</v>
      </c>
      <c r="HQ284">
        <v>0.32</v>
      </c>
      <c r="HR284">
        <v>0.41</v>
      </c>
      <c r="HS284">
        <v>0.39</v>
      </c>
      <c r="HT284">
        <v>0.22</v>
      </c>
      <c r="HU284">
        <v>0.71</v>
      </c>
      <c r="HV284">
        <v>0.59</v>
      </c>
      <c r="HW284">
        <v>0.46</v>
      </c>
      <c r="HX284">
        <v>0.44</v>
      </c>
      <c r="HY284">
        <v>0.41</v>
      </c>
      <c r="HZ284">
        <v>0.72</v>
      </c>
      <c r="IA284">
        <v>0.05</v>
      </c>
      <c r="IB284">
        <v>0.16</v>
      </c>
      <c r="IC284">
        <v>0.16</v>
      </c>
      <c r="ID284">
        <v>0.1</v>
      </c>
      <c r="IE284">
        <v>0.08</v>
      </c>
      <c r="IF284">
        <v>3.4000000000000002E-2</v>
      </c>
      <c r="IG284">
        <v>0</v>
      </c>
      <c r="IH284">
        <v>0.02</v>
      </c>
      <c r="II284">
        <v>0.02</v>
      </c>
      <c r="IJ284">
        <v>0</v>
      </c>
      <c r="IK284">
        <v>1.9E-2</v>
      </c>
      <c r="IL284">
        <v>4.0000000000000001E-3</v>
      </c>
      <c r="IM284">
        <v>0.03</v>
      </c>
      <c r="IN284">
        <v>0.03</v>
      </c>
      <c r="IO284">
        <v>0.04</v>
      </c>
      <c r="IP284">
        <v>0.04</v>
      </c>
      <c r="IQ284">
        <v>0.03</v>
      </c>
      <c r="IR284">
        <v>0.02</v>
      </c>
      <c r="IS284">
        <v>0.02</v>
      </c>
      <c r="IT284">
        <v>0.45</v>
      </c>
      <c r="IU284">
        <v>0.24</v>
      </c>
      <c r="IV284">
        <v>0.02</v>
      </c>
      <c r="IW284">
        <v>0.14000000000000001</v>
      </c>
      <c r="IX284">
        <v>0.41</v>
      </c>
      <c r="IY284">
        <v>0.39</v>
      </c>
      <c r="IZ284">
        <v>0.49</v>
      </c>
      <c r="JA284">
        <v>0.34</v>
      </c>
      <c r="JB284">
        <v>0.54</v>
      </c>
      <c r="JC284">
        <v>0.34</v>
      </c>
      <c r="JD284">
        <v>0.1</v>
      </c>
      <c r="JE284">
        <v>0.17</v>
      </c>
      <c r="JF284">
        <v>0.3</v>
      </c>
      <c r="JG284">
        <v>0.19</v>
      </c>
      <c r="JH284">
        <v>0.21</v>
      </c>
      <c r="JI284">
        <v>0.02</v>
      </c>
      <c r="JJ284">
        <v>0.06</v>
      </c>
      <c r="JK284">
        <v>0.31</v>
      </c>
      <c r="JL284">
        <v>0.11</v>
      </c>
      <c r="JM284">
        <v>0.02</v>
      </c>
      <c r="JN284">
        <v>0.03</v>
      </c>
      <c r="JO284">
        <v>0.04</v>
      </c>
      <c r="JP284">
        <v>0.03</v>
      </c>
      <c r="JQ284">
        <v>0.03</v>
      </c>
      <c r="JR284">
        <v>2.76</v>
      </c>
      <c r="JS284">
        <v>1.69</v>
      </c>
      <c r="JT284">
        <v>2.06</v>
      </c>
      <c r="JU284">
        <v>2.93</v>
      </c>
      <c r="JV284">
        <v>2.29</v>
      </c>
    </row>
    <row r="285" spans="1:282" x14ac:dyDescent="0.25">
      <c r="A285">
        <v>609888</v>
      </c>
      <c r="B285" t="s">
        <v>90</v>
      </c>
      <c r="C285" t="s">
        <v>2538</v>
      </c>
      <c r="D285" t="s">
        <v>4675</v>
      </c>
      <c r="E285" t="s">
        <v>4676</v>
      </c>
      <c r="F285" t="s">
        <v>916</v>
      </c>
      <c r="G285" t="s">
        <v>917</v>
      </c>
      <c r="H285" t="s">
        <v>4677</v>
      </c>
      <c r="I285" t="s">
        <v>4678</v>
      </c>
      <c r="J285" t="s">
        <v>10</v>
      </c>
      <c r="K285" t="s">
        <v>10</v>
      </c>
      <c r="L285" t="s">
        <v>546</v>
      </c>
      <c r="M285" t="s">
        <v>3405</v>
      </c>
      <c r="N285" t="s">
        <v>3908</v>
      </c>
      <c r="O285" t="s">
        <v>524</v>
      </c>
      <c r="P285">
        <v>425</v>
      </c>
      <c r="Q285" t="s">
        <v>539</v>
      </c>
      <c r="R285" t="s">
        <v>538</v>
      </c>
      <c r="S285" t="s">
        <v>694</v>
      </c>
      <c r="T285">
        <v>38</v>
      </c>
      <c r="U285">
        <v>3050</v>
      </c>
      <c r="V285" t="s">
        <v>655</v>
      </c>
      <c r="W285">
        <v>289</v>
      </c>
      <c r="X285">
        <v>422</v>
      </c>
      <c r="Y285">
        <v>68</v>
      </c>
      <c r="Z285" s="5" t="s">
        <v>886</v>
      </c>
      <c r="AA285" t="s">
        <v>524</v>
      </c>
      <c r="AB285" t="s">
        <v>564</v>
      </c>
      <c r="AC285" t="s">
        <v>564</v>
      </c>
      <c r="AD285" t="s">
        <v>533</v>
      </c>
      <c r="AE285">
        <v>48.7</v>
      </c>
      <c r="AF285">
        <v>49</v>
      </c>
      <c r="AG285">
        <v>64.099999999999994</v>
      </c>
      <c r="AH285">
        <v>6.8</v>
      </c>
      <c r="AI285" t="s">
        <v>3410</v>
      </c>
      <c r="AJ285">
        <v>163</v>
      </c>
      <c r="AL285">
        <v>154</v>
      </c>
      <c r="AN285">
        <v>2</v>
      </c>
      <c r="AQ285">
        <v>3</v>
      </c>
      <c r="AR285">
        <v>5</v>
      </c>
      <c r="AS285">
        <v>163</v>
      </c>
      <c r="AT285">
        <v>0.01</v>
      </c>
      <c r="AU285">
        <v>0.01</v>
      </c>
      <c r="AV285">
        <v>0.01</v>
      </c>
      <c r="AW285">
        <v>0.01</v>
      </c>
      <c r="AX285">
        <v>0.02</v>
      </c>
      <c r="AY285">
        <v>0.04</v>
      </c>
      <c r="AZ285">
        <v>0.09</v>
      </c>
      <c r="BA285">
        <v>0.08</v>
      </c>
      <c r="BB285">
        <v>7.0000000000000007E-2</v>
      </c>
      <c r="BC285">
        <v>0.05</v>
      </c>
      <c r="BD285">
        <v>0.14000000000000001</v>
      </c>
      <c r="BE285">
        <v>0.15</v>
      </c>
      <c r="BF285">
        <v>0.32</v>
      </c>
      <c r="BG285">
        <v>0.26</v>
      </c>
      <c r="BH285">
        <v>0.34</v>
      </c>
      <c r="BI285">
        <v>0.24</v>
      </c>
      <c r="BJ285">
        <v>0.31</v>
      </c>
      <c r="BK285">
        <v>0.33</v>
      </c>
      <c r="BL285">
        <v>0.01</v>
      </c>
      <c r="BM285">
        <v>0</v>
      </c>
      <c r="BN285">
        <v>0</v>
      </c>
      <c r="BO285">
        <v>0.01</v>
      </c>
      <c r="BP285">
        <v>0.01</v>
      </c>
      <c r="BQ285">
        <v>0.02</v>
      </c>
      <c r="BR285">
        <v>0.57999999999999996</v>
      </c>
      <c r="BS285">
        <v>0.65</v>
      </c>
      <c r="BT285">
        <v>0.57999999999999996</v>
      </c>
      <c r="BU285">
        <v>0.7</v>
      </c>
      <c r="BV285">
        <v>0.53</v>
      </c>
      <c r="BW285">
        <v>0.46</v>
      </c>
      <c r="BX285">
        <v>3.49</v>
      </c>
      <c r="BY285">
        <v>3.55</v>
      </c>
      <c r="BZ285">
        <v>3.5</v>
      </c>
      <c r="CA285">
        <v>3.64</v>
      </c>
      <c r="CB285">
        <v>3.35</v>
      </c>
      <c r="CC285">
        <v>3.23</v>
      </c>
      <c r="CD285">
        <v>6.0000000000000001E-3</v>
      </c>
      <c r="CE285">
        <v>0</v>
      </c>
      <c r="CF285">
        <v>0</v>
      </c>
      <c r="CG285">
        <v>0</v>
      </c>
      <c r="CH285">
        <v>0</v>
      </c>
      <c r="CI285">
        <v>0.01</v>
      </c>
      <c r="CJ285">
        <v>0.02</v>
      </c>
      <c r="CK285">
        <v>0.06</v>
      </c>
      <c r="CL285">
        <v>0.05</v>
      </c>
      <c r="CM285">
        <v>0</v>
      </c>
      <c r="CN285">
        <v>0.01</v>
      </c>
      <c r="CO285">
        <v>0.02</v>
      </c>
      <c r="CP285">
        <v>0.02</v>
      </c>
      <c r="CQ285">
        <v>0.02</v>
      </c>
      <c r="CR285">
        <v>7.0000000000000007E-2</v>
      </c>
      <c r="CS285">
        <v>0.09</v>
      </c>
      <c r="CT285">
        <v>7.0000000000000007E-2</v>
      </c>
      <c r="CU285">
        <v>7.0000000000000007E-2</v>
      </c>
      <c r="CV285">
        <v>3.85</v>
      </c>
      <c r="CW285">
        <v>3.79</v>
      </c>
      <c r="CX285">
        <v>3.74</v>
      </c>
      <c r="CY285">
        <v>3.77</v>
      </c>
      <c r="CZ285">
        <v>3.72</v>
      </c>
      <c r="DA285">
        <v>3.47</v>
      </c>
      <c r="DB285">
        <v>3.5</v>
      </c>
      <c r="DC285">
        <v>3.41</v>
      </c>
      <c r="DD285">
        <v>3.39</v>
      </c>
      <c r="DE285">
        <v>0.13</v>
      </c>
      <c r="DF285">
        <v>0.2</v>
      </c>
      <c r="DG285">
        <v>0.21</v>
      </c>
      <c r="DH285">
        <v>0.18</v>
      </c>
      <c r="DI285">
        <v>0.25</v>
      </c>
      <c r="DJ285">
        <v>0.37</v>
      </c>
      <c r="DK285">
        <v>0.24</v>
      </c>
      <c r="DL285">
        <v>0.25</v>
      </c>
      <c r="DM285">
        <v>0.31</v>
      </c>
      <c r="DN285">
        <v>0.01</v>
      </c>
      <c r="DO285">
        <v>0.01</v>
      </c>
      <c r="DP285">
        <v>0.01</v>
      </c>
      <c r="DQ285">
        <v>0.01</v>
      </c>
      <c r="DR285">
        <v>0.01</v>
      </c>
      <c r="DS285">
        <v>0.01</v>
      </c>
      <c r="DT285">
        <v>0.01</v>
      </c>
      <c r="DU285">
        <v>0.02</v>
      </c>
      <c r="DV285">
        <v>0.01</v>
      </c>
      <c r="DW285">
        <v>0.86</v>
      </c>
      <c r="DX285">
        <v>0.79</v>
      </c>
      <c r="DY285">
        <v>0.76</v>
      </c>
      <c r="DZ285">
        <v>0.79</v>
      </c>
      <c r="EA285">
        <v>0.73</v>
      </c>
      <c r="EB285">
        <v>0.55000000000000004</v>
      </c>
      <c r="EC285">
        <v>0.64</v>
      </c>
      <c r="ED285">
        <v>0.6</v>
      </c>
      <c r="EE285">
        <v>0.56000000000000005</v>
      </c>
      <c r="EF285">
        <v>0.39</v>
      </c>
      <c r="EG285">
        <v>0.01</v>
      </c>
      <c r="EH285">
        <v>0.01</v>
      </c>
      <c r="EI285">
        <v>0.04</v>
      </c>
      <c r="EJ285">
        <v>0.01</v>
      </c>
      <c r="EK285">
        <v>0.01</v>
      </c>
      <c r="EL285">
        <v>0.1</v>
      </c>
      <c r="EM285">
        <v>0.03</v>
      </c>
      <c r="EN285">
        <v>0.02</v>
      </c>
      <c r="EO285">
        <v>0.37</v>
      </c>
      <c r="EP285">
        <v>7.0000000000000007E-2</v>
      </c>
      <c r="EQ285">
        <v>3.1E-2</v>
      </c>
      <c r="ER285">
        <v>0.05</v>
      </c>
      <c r="ES285">
        <v>4.2999999999999997E-2</v>
      </c>
      <c r="ET285">
        <v>0.13</v>
      </c>
      <c r="EU285">
        <v>0.12</v>
      </c>
      <c r="EV285">
        <v>0.08</v>
      </c>
      <c r="EW285">
        <v>0.06</v>
      </c>
      <c r="EX285">
        <v>0.104</v>
      </c>
      <c r="EY285">
        <v>0.28000000000000003</v>
      </c>
      <c r="EZ285">
        <v>0.33</v>
      </c>
      <c r="FA285">
        <v>0.34</v>
      </c>
      <c r="FB285">
        <v>0.34</v>
      </c>
      <c r="FC285">
        <v>0.38</v>
      </c>
      <c r="FD285">
        <v>0.34</v>
      </c>
      <c r="FE285">
        <v>0.42</v>
      </c>
      <c r="FF285">
        <v>0.45</v>
      </c>
      <c r="FG285">
        <v>0.12</v>
      </c>
      <c r="FH285">
        <v>0.64</v>
      </c>
      <c r="FI285">
        <v>0.61</v>
      </c>
      <c r="FJ285">
        <v>0.56000000000000005</v>
      </c>
      <c r="FK285">
        <v>0.6</v>
      </c>
      <c r="FL285">
        <v>0.46</v>
      </c>
      <c r="FM285">
        <v>0.4</v>
      </c>
      <c r="FN285">
        <v>0.46</v>
      </c>
      <c r="FO285">
        <v>0.46</v>
      </c>
      <c r="FP285">
        <v>0.02</v>
      </c>
      <c r="FQ285">
        <v>0.01</v>
      </c>
      <c r="FR285">
        <v>0.03</v>
      </c>
      <c r="FS285">
        <v>0.01</v>
      </c>
      <c r="FT285">
        <v>0.01</v>
      </c>
      <c r="FU285">
        <v>0.02</v>
      </c>
      <c r="FV285">
        <v>0.04</v>
      </c>
      <c r="FW285">
        <v>0.01</v>
      </c>
      <c r="FX285">
        <v>0.02</v>
      </c>
      <c r="FY285">
        <v>1.94</v>
      </c>
      <c r="FZ285">
        <v>3.57</v>
      </c>
      <c r="GA285">
        <v>3.58</v>
      </c>
      <c r="GB285">
        <v>3.44</v>
      </c>
      <c r="GC285">
        <v>3.53</v>
      </c>
      <c r="GD285">
        <v>3.33</v>
      </c>
      <c r="GE285">
        <v>3.08</v>
      </c>
      <c r="GF285">
        <v>3.32</v>
      </c>
      <c r="GG285">
        <v>3.38</v>
      </c>
      <c r="GH285">
        <v>8.2899999999999991</v>
      </c>
      <c r="GI285">
        <v>0.02</v>
      </c>
      <c r="GJ285">
        <v>0</v>
      </c>
      <c r="GK285">
        <v>1.2E-2</v>
      </c>
      <c r="GL285">
        <v>0.01</v>
      </c>
      <c r="GM285">
        <v>0.06</v>
      </c>
      <c r="GN285">
        <v>0.09</v>
      </c>
      <c r="GO285">
        <v>0.09</v>
      </c>
      <c r="GP285">
        <v>0.12</v>
      </c>
      <c r="GQ285">
        <v>0.17</v>
      </c>
      <c r="GR285">
        <v>0.39</v>
      </c>
      <c r="GS285">
        <v>0.05</v>
      </c>
      <c r="GT285">
        <v>0.54</v>
      </c>
      <c r="GU285">
        <v>0.57999999999999996</v>
      </c>
      <c r="GV285">
        <v>0.22</v>
      </c>
      <c r="GW285">
        <v>0.18</v>
      </c>
      <c r="GX285">
        <v>0.14699999999999999</v>
      </c>
      <c r="GY285">
        <v>0.25</v>
      </c>
      <c r="GZ285">
        <v>6.7000000000000004E-2</v>
      </c>
      <c r="HA285">
        <v>5.5E-2</v>
      </c>
      <c r="HB285">
        <v>0.24</v>
      </c>
      <c r="HC285">
        <v>0.09</v>
      </c>
      <c r="HD285">
        <v>0.1</v>
      </c>
      <c r="HE285">
        <v>0.25</v>
      </c>
      <c r="HF285">
        <v>0.12</v>
      </c>
      <c r="HG285">
        <v>0.12</v>
      </c>
      <c r="HH285">
        <v>0.04</v>
      </c>
      <c r="HI285">
        <v>0.01</v>
      </c>
      <c r="HJ285">
        <v>0.02</v>
      </c>
      <c r="HK285">
        <v>0.02</v>
      </c>
      <c r="HL285">
        <v>0.01</v>
      </c>
      <c r="HM285">
        <v>0.09</v>
      </c>
      <c r="HN285">
        <v>0</v>
      </c>
      <c r="HO285">
        <v>0.33</v>
      </c>
      <c r="HP285">
        <v>0.28999999999999998</v>
      </c>
      <c r="HQ285">
        <v>0.28999999999999998</v>
      </c>
      <c r="HR285">
        <v>0.37</v>
      </c>
      <c r="HS285">
        <v>0.37</v>
      </c>
      <c r="HT285">
        <v>0.32</v>
      </c>
      <c r="HU285">
        <v>0.57999999999999996</v>
      </c>
      <c r="HV285">
        <v>0.52</v>
      </c>
      <c r="HW285">
        <v>0.56000000000000005</v>
      </c>
      <c r="HX285">
        <v>0.54</v>
      </c>
      <c r="HY285">
        <v>0.44</v>
      </c>
      <c r="HZ285">
        <v>0.6</v>
      </c>
      <c r="IA285">
        <v>0.02</v>
      </c>
      <c r="IB285">
        <v>0.12</v>
      </c>
      <c r="IC285">
        <v>0.08</v>
      </c>
      <c r="ID285">
        <v>0.04</v>
      </c>
      <c r="IE285">
        <v>7.0000000000000007E-2</v>
      </c>
      <c r="IF285">
        <v>4.2999999999999997E-2</v>
      </c>
      <c r="IG285">
        <v>1.2E-2</v>
      </c>
      <c r="IH285">
        <v>0.02</v>
      </c>
      <c r="II285">
        <v>0.02</v>
      </c>
      <c r="IJ285">
        <v>0.01</v>
      </c>
      <c r="IK285">
        <v>1.2E-2</v>
      </c>
      <c r="IL285">
        <v>1.2E-2</v>
      </c>
      <c r="IM285">
        <v>0.04</v>
      </c>
      <c r="IN285">
        <v>0.02</v>
      </c>
      <c r="IO285">
        <v>0.02</v>
      </c>
      <c r="IP285">
        <v>0.03</v>
      </c>
      <c r="IQ285">
        <v>0.02</v>
      </c>
      <c r="IR285">
        <v>0.02</v>
      </c>
      <c r="IS285">
        <v>0.02</v>
      </c>
      <c r="IT285">
        <v>0.53</v>
      </c>
      <c r="IU285">
        <v>0.34</v>
      </c>
      <c r="IV285">
        <v>0.03</v>
      </c>
      <c r="IW285">
        <v>0.26</v>
      </c>
      <c r="IX285">
        <v>0.28000000000000003</v>
      </c>
      <c r="IY285">
        <v>0.28000000000000003</v>
      </c>
      <c r="IZ285">
        <v>0.43</v>
      </c>
      <c r="JA285">
        <v>0.21</v>
      </c>
      <c r="JB285">
        <v>0.48</v>
      </c>
      <c r="JC285">
        <v>0.28999999999999998</v>
      </c>
      <c r="JD285">
        <v>0.1</v>
      </c>
      <c r="JE285">
        <v>0.12</v>
      </c>
      <c r="JF285">
        <v>0.21</v>
      </c>
      <c r="JG285">
        <v>0.15</v>
      </c>
      <c r="JH285">
        <v>0.4</v>
      </c>
      <c r="JI285">
        <v>0.08</v>
      </c>
      <c r="JJ285">
        <v>0.09</v>
      </c>
      <c r="JK285">
        <v>0.53</v>
      </c>
      <c r="JL285">
        <v>0.1</v>
      </c>
      <c r="JM285">
        <v>0.01</v>
      </c>
      <c r="JN285">
        <v>0.01</v>
      </c>
      <c r="JO285">
        <v>0.02</v>
      </c>
      <c r="JP285">
        <v>0.01</v>
      </c>
      <c r="JQ285">
        <v>0.01</v>
      </c>
      <c r="JR285">
        <v>3.07</v>
      </c>
      <c r="JS285">
        <v>1.73</v>
      </c>
      <c r="JT285">
        <v>1.97</v>
      </c>
      <c r="JU285">
        <v>3.27</v>
      </c>
      <c r="JV285">
        <v>2.09</v>
      </c>
    </row>
    <row r="286" spans="1:282" x14ac:dyDescent="0.25">
      <c r="A286">
        <v>609891</v>
      </c>
      <c r="B286" t="s">
        <v>91</v>
      </c>
      <c r="C286" t="s">
        <v>2539</v>
      </c>
      <c r="D286" t="s">
        <v>4679</v>
      </c>
      <c r="E286" t="s">
        <v>4680</v>
      </c>
      <c r="F286" t="s">
        <v>918</v>
      </c>
      <c r="G286" t="s">
        <v>919</v>
      </c>
      <c r="H286" t="s">
        <v>920</v>
      </c>
      <c r="I286" t="s">
        <v>4681</v>
      </c>
      <c r="J286" t="s">
        <v>10</v>
      </c>
      <c r="K286" t="s">
        <v>10</v>
      </c>
      <c r="L286" t="s">
        <v>546</v>
      </c>
      <c r="M286" t="s">
        <v>3399</v>
      </c>
      <c r="N286" t="s">
        <v>3908</v>
      </c>
      <c r="O286" t="s">
        <v>524</v>
      </c>
      <c r="P286">
        <v>298</v>
      </c>
      <c r="Q286" t="s">
        <v>537</v>
      </c>
      <c r="R286" t="s">
        <v>550</v>
      </c>
      <c r="S286" t="s">
        <v>550</v>
      </c>
      <c r="T286">
        <v>40</v>
      </c>
      <c r="U286">
        <v>3070</v>
      </c>
      <c r="V286" t="s">
        <v>655</v>
      </c>
      <c r="W286">
        <v>129</v>
      </c>
      <c r="X286">
        <v>302</v>
      </c>
      <c r="Y286">
        <v>43</v>
      </c>
      <c r="Z286" s="5" t="s">
        <v>766</v>
      </c>
      <c r="AA286" t="s">
        <v>524</v>
      </c>
      <c r="AB286" t="s">
        <v>555</v>
      </c>
      <c r="AC286" t="s">
        <v>555</v>
      </c>
      <c r="AD286" t="s">
        <v>555</v>
      </c>
      <c r="AE286">
        <v>31.3</v>
      </c>
      <c r="AF286">
        <v>36.700000000000003</v>
      </c>
      <c r="AG286">
        <v>31.9</v>
      </c>
      <c r="AH286">
        <v>4.3</v>
      </c>
      <c r="AI286" t="s">
        <v>3410</v>
      </c>
      <c r="AJ286">
        <v>66</v>
      </c>
      <c r="AL286">
        <v>64</v>
      </c>
      <c r="AM286">
        <v>1</v>
      </c>
      <c r="AN286">
        <v>1</v>
      </c>
      <c r="AO286">
        <v>2</v>
      </c>
      <c r="AQ286">
        <v>1</v>
      </c>
      <c r="AR286">
        <v>1</v>
      </c>
      <c r="AS286">
        <v>66</v>
      </c>
      <c r="AT286">
        <v>0.02</v>
      </c>
      <c r="AU286">
        <v>0.02</v>
      </c>
      <c r="AV286">
        <v>0.05</v>
      </c>
      <c r="AW286">
        <v>0.02</v>
      </c>
      <c r="AX286">
        <v>0.03</v>
      </c>
      <c r="AY286">
        <v>0.15</v>
      </c>
      <c r="AZ286">
        <v>0.08</v>
      </c>
      <c r="BA286">
        <v>0.106</v>
      </c>
      <c r="BB286">
        <v>0.11</v>
      </c>
      <c r="BC286">
        <v>0.09</v>
      </c>
      <c r="BD286">
        <v>0.17</v>
      </c>
      <c r="BE286">
        <v>0.21</v>
      </c>
      <c r="BF286">
        <v>0.23</v>
      </c>
      <c r="BG286">
        <v>0.26</v>
      </c>
      <c r="BH286">
        <v>0.38</v>
      </c>
      <c r="BI286">
        <v>0.36</v>
      </c>
      <c r="BJ286">
        <v>0.39</v>
      </c>
      <c r="BK286">
        <v>0.28999999999999998</v>
      </c>
      <c r="BL286">
        <v>0</v>
      </c>
      <c r="BM286">
        <v>0.02</v>
      </c>
      <c r="BN286">
        <v>0</v>
      </c>
      <c r="BO286">
        <v>0</v>
      </c>
      <c r="BP286">
        <v>0.05</v>
      </c>
      <c r="BQ286">
        <v>0.05</v>
      </c>
      <c r="BR286">
        <v>0.68</v>
      </c>
      <c r="BS286">
        <v>0.61</v>
      </c>
      <c r="BT286">
        <v>0.47</v>
      </c>
      <c r="BU286">
        <v>0.53</v>
      </c>
      <c r="BV286">
        <v>0.36</v>
      </c>
      <c r="BW286">
        <v>0.3</v>
      </c>
      <c r="BX286">
        <v>3.58</v>
      </c>
      <c r="BY286">
        <v>3.48</v>
      </c>
      <c r="BZ286">
        <v>3.27</v>
      </c>
      <c r="CA286">
        <v>3.41</v>
      </c>
      <c r="CB286">
        <v>3.14</v>
      </c>
      <c r="CC286">
        <v>2.78</v>
      </c>
      <c r="CD286">
        <v>0</v>
      </c>
      <c r="CE286">
        <v>0</v>
      </c>
      <c r="CF286">
        <v>0</v>
      </c>
      <c r="CG286">
        <v>0</v>
      </c>
      <c r="CH286">
        <v>1.4999999999999999E-2</v>
      </c>
      <c r="CI286">
        <v>0.03</v>
      </c>
      <c r="CJ286">
        <v>0.05</v>
      </c>
      <c r="CK286">
        <v>0.08</v>
      </c>
      <c r="CL286">
        <v>0</v>
      </c>
      <c r="CM286">
        <v>0.03</v>
      </c>
      <c r="CN286">
        <v>0.08</v>
      </c>
      <c r="CO286">
        <v>0.12</v>
      </c>
      <c r="CP286">
        <v>0.06</v>
      </c>
      <c r="CQ286">
        <v>0.09</v>
      </c>
      <c r="CR286">
        <v>0.12</v>
      </c>
      <c r="CS286">
        <v>0.18</v>
      </c>
      <c r="CT286">
        <v>0.09</v>
      </c>
      <c r="CU286">
        <v>0.17</v>
      </c>
      <c r="CV286">
        <v>3.82</v>
      </c>
      <c r="CW286">
        <v>3.7</v>
      </c>
      <c r="CX286">
        <v>3.65</v>
      </c>
      <c r="CY286">
        <v>3.65</v>
      </c>
      <c r="CZ286">
        <v>3.55</v>
      </c>
      <c r="DA286">
        <v>3.28</v>
      </c>
      <c r="DB286">
        <v>3.37</v>
      </c>
      <c r="DC286">
        <v>3.41</v>
      </c>
      <c r="DD286">
        <v>3.35</v>
      </c>
      <c r="DE286">
        <v>0.12</v>
      </c>
      <c r="DF286">
        <v>0.15</v>
      </c>
      <c r="DG286">
        <v>0.11</v>
      </c>
      <c r="DH286">
        <v>0.23</v>
      </c>
      <c r="DI286">
        <v>0.21</v>
      </c>
      <c r="DJ286">
        <v>0.36</v>
      </c>
      <c r="DK286">
        <v>0.12</v>
      </c>
      <c r="DL286">
        <v>0.17</v>
      </c>
      <c r="DM286">
        <v>0.3</v>
      </c>
      <c r="DN286">
        <v>0</v>
      </c>
      <c r="DO286">
        <v>0</v>
      </c>
      <c r="DP286">
        <v>0.02</v>
      </c>
      <c r="DQ286">
        <v>0.02</v>
      </c>
      <c r="DR286">
        <v>0.03</v>
      </c>
      <c r="DS286">
        <v>0.03</v>
      </c>
      <c r="DT286">
        <v>0.02</v>
      </c>
      <c r="DU286">
        <v>0.03</v>
      </c>
      <c r="DV286">
        <v>0.02</v>
      </c>
      <c r="DW286">
        <v>0.85</v>
      </c>
      <c r="DX286">
        <v>0.77</v>
      </c>
      <c r="DY286">
        <v>0.76</v>
      </c>
      <c r="DZ286">
        <v>0.7</v>
      </c>
      <c r="EA286">
        <v>0.65</v>
      </c>
      <c r="EB286">
        <v>0.45</v>
      </c>
      <c r="EC286">
        <v>0.64</v>
      </c>
      <c r="ED286">
        <v>0.64</v>
      </c>
      <c r="EE286">
        <v>0.52</v>
      </c>
      <c r="EF286">
        <v>0.14000000000000001</v>
      </c>
      <c r="EG286">
        <v>0.05</v>
      </c>
      <c r="EH286">
        <v>0.05</v>
      </c>
      <c r="EI286">
        <v>0.06</v>
      </c>
      <c r="EJ286">
        <v>0.03</v>
      </c>
      <c r="EK286">
        <v>0.05</v>
      </c>
      <c r="EL286">
        <v>0.09</v>
      </c>
      <c r="EM286">
        <v>0.02</v>
      </c>
      <c r="EN286">
        <v>0.17</v>
      </c>
      <c r="EO286">
        <v>0.33</v>
      </c>
      <c r="EP286">
        <v>0.15</v>
      </c>
      <c r="EQ286">
        <v>0.106</v>
      </c>
      <c r="ER286">
        <v>0.23</v>
      </c>
      <c r="ES286">
        <v>0.152</v>
      </c>
      <c r="ET286">
        <v>0.23</v>
      </c>
      <c r="EU286">
        <v>0.24</v>
      </c>
      <c r="EV286">
        <v>0.14000000000000001</v>
      </c>
      <c r="EW286">
        <v>0.3</v>
      </c>
      <c r="EX286">
        <v>0.182</v>
      </c>
      <c r="EY286">
        <v>0.3</v>
      </c>
      <c r="EZ286">
        <v>0.36</v>
      </c>
      <c r="FA286">
        <v>0.28999999999999998</v>
      </c>
      <c r="FB286">
        <v>0.3</v>
      </c>
      <c r="FC286">
        <v>0.36</v>
      </c>
      <c r="FD286">
        <v>0.24</v>
      </c>
      <c r="FE286">
        <v>0.41</v>
      </c>
      <c r="FF286">
        <v>0.23</v>
      </c>
      <c r="FG286">
        <v>0.28999999999999998</v>
      </c>
      <c r="FH286">
        <v>0.45</v>
      </c>
      <c r="FI286">
        <v>0.41</v>
      </c>
      <c r="FJ286">
        <v>0.36</v>
      </c>
      <c r="FK286">
        <v>0.47</v>
      </c>
      <c r="FL286">
        <v>0.28999999999999998</v>
      </c>
      <c r="FM286">
        <v>0.36</v>
      </c>
      <c r="FN286">
        <v>0.38</v>
      </c>
      <c r="FO286">
        <v>0.26</v>
      </c>
      <c r="FP286">
        <v>0.06</v>
      </c>
      <c r="FQ286">
        <v>0.05</v>
      </c>
      <c r="FR286">
        <v>0.08</v>
      </c>
      <c r="FS286">
        <v>0.06</v>
      </c>
      <c r="FT286">
        <v>0.05</v>
      </c>
      <c r="FU286">
        <v>0.08</v>
      </c>
      <c r="FV286">
        <v>0.06</v>
      </c>
      <c r="FW286">
        <v>0.06</v>
      </c>
      <c r="FX286">
        <v>0.05</v>
      </c>
      <c r="FY286">
        <v>2.66</v>
      </c>
      <c r="FZ286">
        <v>3.22</v>
      </c>
      <c r="GA286">
        <v>3.23</v>
      </c>
      <c r="GB286">
        <v>3.02</v>
      </c>
      <c r="GC286">
        <v>3.27</v>
      </c>
      <c r="GD286">
        <v>2.97</v>
      </c>
      <c r="GE286">
        <v>2.94</v>
      </c>
      <c r="GF286">
        <v>3.23</v>
      </c>
      <c r="GG286">
        <v>2.6</v>
      </c>
      <c r="GH286">
        <v>5.79</v>
      </c>
      <c r="GI286">
        <v>0.15</v>
      </c>
      <c r="GJ286">
        <v>0</v>
      </c>
      <c r="GK286">
        <v>0.03</v>
      </c>
      <c r="GL286">
        <v>0.14000000000000001</v>
      </c>
      <c r="GM286">
        <v>0.17</v>
      </c>
      <c r="GN286">
        <v>0.02</v>
      </c>
      <c r="GO286">
        <v>0.12</v>
      </c>
      <c r="GP286">
        <v>0.12</v>
      </c>
      <c r="GQ286">
        <v>0.06</v>
      </c>
      <c r="GR286">
        <v>0.14000000000000001</v>
      </c>
      <c r="GS286">
        <v>0.06</v>
      </c>
      <c r="GT286">
        <v>0.44</v>
      </c>
      <c r="GU286">
        <v>0.52</v>
      </c>
      <c r="GV286">
        <v>0.18</v>
      </c>
      <c r="GW286">
        <v>0.2</v>
      </c>
      <c r="GX286">
        <v>0.16700000000000001</v>
      </c>
      <c r="GY286">
        <v>0.39</v>
      </c>
      <c r="GZ286">
        <v>0.106</v>
      </c>
      <c r="HA286">
        <v>7.5999999999999998E-2</v>
      </c>
      <c r="HB286">
        <v>0.2</v>
      </c>
      <c r="HC286">
        <v>0.09</v>
      </c>
      <c r="HD286">
        <v>0.08</v>
      </c>
      <c r="HE286">
        <v>0.12</v>
      </c>
      <c r="HF286">
        <v>0.17</v>
      </c>
      <c r="HG286">
        <v>0.17</v>
      </c>
      <c r="HH286">
        <v>0.11</v>
      </c>
      <c r="HI286">
        <v>0.03</v>
      </c>
      <c r="HJ286">
        <v>0.03</v>
      </c>
      <c r="HK286">
        <v>0.06</v>
      </c>
      <c r="HL286">
        <v>0.03</v>
      </c>
      <c r="HM286">
        <v>0.17</v>
      </c>
      <c r="HN286">
        <v>0.09</v>
      </c>
      <c r="HO286">
        <v>0.47</v>
      </c>
      <c r="HP286">
        <v>0.35</v>
      </c>
      <c r="HQ286">
        <v>0.36</v>
      </c>
      <c r="HR286">
        <v>0.27</v>
      </c>
      <c r="HS286">
        <v>0.38</v>
      </c>
      <c r="HT286">
        <v>0.42</v>
      </c>
      <c r="HU286">
        <v>0.36</v>
      </c>
      <c r="HV286">
        <v>0.32</v>
      </c>
      <c r="HW286">
        <v>0.28999999999999998</v>
      </c>
      <c r="HX286">
        <v>0.5</v>
      </c>
      <c r="HY286">
        <v>0.24</v>
      </c>
      <c r="HZ286">
        <v>0.32</v>
      </c>
      <c r="IA286">
        <v>0.06</v>
      </c>
      <c r="IB286">
        <v>0.23</v>
      </c>
      <c r="IC286">
        <v>0.18</v>
      </c>
      <c r="ID286">
        <v>0.11</v>
      </c>
      <c r="IE286">
        <v>0.12</v>
      </c>
      <c r="IF286">
        <v>9.0999999999999998E-2</v>
      </c>
      <c r="IG286">
        <v>1.4999999999999999E-2</v>
      </c>
      <c r="IH286">
        <v>0.02</v>
      </c>
      <c r="II286">
        <v>0.03</v>
      </c>
      <c r="IJ286">
        <v>0.02</v>
      </c>
      <c r="IK286">
        <v>1.4999999999999999E-2</v>
      </c>
      <c r="IL286">
        <v>1.4999999999999999E-2</v>
      </c>
      <c r="IM286">
        <v>0.06</v>
      </c>
      <c r="IN286">
        <v>0.06</v>
      </c>
      <c r="IO286">
        <v>0.08</v>
      </c>
      <c r="IP286">
        <v>0.08</v>
      </c>
      <c r="IQ286">
        <v>0.08</v>
      </c>
      <c r="IR286">
        <v>0.06</v>
      </c>
      <c r="IS286">
        <v>0.02</v>
      </c>
      <c r="IT286">
        <v>0.52</v>
      </c>
      <c r="IU286">
        <v>0.44</v>
      </c>
      <c r="IV286">
        <v>0.02</v>
      </c>
      <c r="IW286">
        <v>0.28999999999999998</v>
      </c>
      <c r="IX286">
        <v>0.17</v>
      </c>
      <c r="IY286">
        <v>0.21</v>
      </c>
      <c r="IZ286">
        <v>0.23</v>
      </c>
      <c r="JA286">
        <v>0.14000000000000001</v>
      </c>
      <c r="JB286">
        <v>0.3</v>
      </c>
      <c r="JC286">
        <v>0.27</v>
      </c>
      <c r="JD286">
        <v>0.08</v>
      </c>
      <c r="JE286">
        <v>0.14000000000000001</v>
      </c>
      <c r="JF286">
        <v>0.2</v>
      </c>
      <c r="JG286">
        <v>0.18</v>
      </c>
      <c r="JH286">
        <v>0.48</v>
      </c>
      <c r="JI286">
        <v>0.15</v>
      </c>
      <c r="JJ286">
        <v>0.12</v>
      </c>
      <c r="JK286">
        <v>0.57999999999999996</v>
      </c>
      <c r="JL286">
        <v>0.17</v>
      </c>
      <c r="JM286">
        <v>0.06</v>
      </c>
      <c r="JN286">
        <v>0.05</v>
      </c>
      <c r="JO286">
        <v>0.08</v>
      </c>
      <c r="JP286">
        <v>0.08</v>
      </c>
      <c r="JQ286">
        <v>0.06</v>
      </c>
      <c r="JR286">
        <v>3.31</v>
      </c>
      <c r="JS286">
        <v>1.86</v>
      </c>
      <c r="JT286">
        <v>1.93</v>
      </c>
      <c r="JU286">
        <v>3.44</v>
      </c>
      <c r="JV286">
        <v>2.2400000000000002</v>
      </c>
    </row>
    <row r="287" spans="1:282" x14ac:dyDescent="0.25">
      <c r="A287">
        <v>609893</v>
      </c>
      <c r="B287" t="s">
        <v>2541</v>
      </c>
      <c r="C287" t="s">
        <v>2540</v>
      </c>
      <c r="D287" t="s">
        <v>4682</v>
      </c>
      <c r="E287" t="s">
        <v>4683</v>
      </c>
      <c r="F287" t="s">
        <v>2542</v>
      </c>
      <c r="G287" t="s">
        <v>2543</v>
      </c>
      <c r="H287" t="s">
        <v>2544</v>
      </c>
      <c r="I287" t="s">
        <v>4684</v>
      </c>
      <c r="J287" t="s">
        <v>4685</v>
      </c>
      <c r="K287" t="s">
        <v>4686</v>
      </c>
      <c r="L287" t="s">
        <v>546</v>
      </c>
      <c r="M287" t="s">
        <v>3399</v>
      </c>
      <c r="N287" t="s">
        <v>3908</v>
      </c>
      <c r="O287" t="s">
        <v>524</v>
      </c>
      <c r="P287">
        <v>637</v>
      </c>
      <c r="Q287" t="s">
        <v>530</v>
      </c>
      <c r="R287" t="s">
        <v>529</v>
      </c>
      <c r="S287" t="s">
        <v>529</v>
      </c>
      <c r="T287">
        <v>44</v>
      </c>
      <c r="U287">
        <v>3080</v>
      </c>
      <c r="V287" t="s">
        <v>651</v>
      </c>
      <c r="W287">
        <v>189</v>
      </c>
      <c r="X287">
        <v>643</v>
      </c>
      <c r="Y287">
        <v>29</v>
      </c>
      <c r="Z287" s="5" t="s">
        <v>4347</v>
      </c>
      <c r="AA287" t="s">
        <v>524</v>
      </c>
      <c r="AB287" t="s">
        <v>564</v>
      </c>
      <c r="AC287" t="s">
        <v>555</v>
      </c>
      <c r="AD287" t="s">
        <v>555</v>
      </c>
      <c r="AE287">
        <v>49.9</v>
      </c>
      <c r="AF287">
        <v>34.6</v>
      </c>
      <c r="AG287">
        <v>26.4</v>
      </c>
      <c r="AH287">
        <v>2.9</v>
      </c>
      <c r="AI287" t="s">
        <v>3410</v>
      </c>
      <c r="AJ287">
        <v>116</v>
      </c>
      <c r="AK287">
        <v>43</v>
      </c>
      <c r="AL287">
        <v>2</v>
      </c>
      <c r="AM287">
        <v>2</v>
      </c>
      <c r="AN287">
        <v>64</v>
      </c>
      <c r="AR287">
        <v>5</v>
      </c>
      <c r="AS287">
        <v>116</v>
      </c>
      <c r="AT287">
        <v>0</v>
      </c>
      <c r="AU287">
        <v>0.01</v>
      </c>
      <c r="AV287">
        <v>0.01</v>
      </c>
      <c r="AW287">
        <v>0</v>
      </c>
      <c r="AX287">
        <v>0.01</v>
      </c>
      <c r="AY287">
        <v>0.05</v>
      </c>
      <c r="AZ287">
        <v>0.09</v>
      </c>
      <c r="BA287">
        <v>6.9000000000000006E-2</v>
      </c>
      <c r="BB287">
        <v>0.09</v>
      </c>
      <c r="BC287">
        <v>0.04</v>
      </c>
      <c r="BD287">
        <v>0.11</v>
      </c>
      <c r="BE287">
        <v>0.19</v>
      </c>
      <c r="BF287">
        <v>0.28999999999999998</v>
      </c>
      <c r="BG287">
        <v>0.27</v>
      </c>
      <c r="BH287">
        <v>0.24</v>
      </c>
      <c r="BI287">
        <v>0.21</v>
      </c>
      <c r="BJ287">
        <v>0.38</v>
      </c>
      <c r="BK287">
        <v>0.32</v>
      </c>
      <c r="BL287">
        <v>0.02</v>
      </c>
      <c r="BM287">
        <v>0</v>
      </c>
      <c r="BN287">
        <v>0.03</v>
      </c>
      <c r="BO287">
        <v>0</v>
      </c>
      <c r="BP287">
        <v>0.02</v>
      </c>
      <c r="BQ287">
        <v>0.01</v>
      </c>
      <c r="BR287">
        <v>0.6</v>
      </c>
      <c r="BS287">
        <v>0.66</v>
      </c>
      <c r="BT287">
        <v>0.63</v>
      </c>
      <c r="BU287">
        <v>0.75</v>
      </c>
      <c r="BV287">
        <v>0.48</v>
      </c>
      <c r="BW287">
        <v>0.43</v>
      </c>
      <c r="BX287">
        <v>3.53</v>
      </c>
      <c r="BY287">
        <v>3.57</v>
      </c>
      <c r="BZ287">
        <v>3.53</v>
      </c>
      <c r="CA287">
        <v>3.71</v>
      </c>
      <c r="CB287">
        <v>3.36</v>
      </c>
      <c r="CC287">
        <v>3.14</v>
      </c>
      <c r="CD287">
        <v>0</v>
      </c>
      <c r="CE287">
        <v>0</v>
      </c>
      <c r="CF287">
        <v>0</v>
      </c>
      <c r="CG287">
        <v>8.9999999999999993E-3</v>
      </c>
      <c r="CH287">
        <v>8.9999999999999993E-3</v>
      </c>
      <c r="CI287">
        <v>0.01</v>
      </c>
      <c r="CJ287">
        <v>0.01</v>
      </c>
      <c r="CK287">
        <v>0.06</v>
      </c>
      <c r="CL287">
        <v>0.04</v>
      </c>
      <c r="CM287">
        <v>0.01</v>
      </c>
      <c r="CN287">
        <v>0.03</v>
      </c>
      <c r="CO287">
        <v>0.05</v>
      </c>
      <c r="CP287">
        <v>0.04</v>
      </c>
      <c r="CQ287">
        <v>0.02</v>
      </c>
      <c r="CR287">
        <v>7.0000000000000007E-2</v>
      </c>
      <c r="CS287">
        <v>0.15</v>
      </c>
      <c r="CT287">
        <v>0.15</v>
      </c>
      <c r="CU287">
        <v>0.11</v>
      </c>
      <c r="CV287">
        <v>3.8</v>
      </c>
      <c r="CW287">
        <v>3.64</v>
      </c>
      <c r="CX287">
        <v>3.61</v>
      </c>
      <c r="CY287">
        <v>3.73</v>
      </c>
      <c r="CZ287">
        <v>3.66</v>
      </c>
      <c r="DA287">
        <v>3.52</v>
      </c>
      <c r="DB287">
        <v>3.38</v>
      </c>
      <c r="DC287">
        <v>3.22</v>
      </c>
      <c r="DD287">
        <v>3.35</v>
      </c>
      <c r="DE287">
        <v>0.18</v>
      </c>
      <c r="DF287">
        <v>0.3</v>
      </c>
      <c r="DG287">
        <v>0.28000000000000003</v>
      </c>
      <c r="DH287">
        <v>0.16</v>
      </c>
      <c r="DI287">
        <v>0.28000000000000003</v>
      </c>
      <c r="DJ287">
        <v>0.32</v>
      </c>
      <c r="DK287">
        <v>0.3</v>
      </c>
      <c r="DL287">
        <v>0.3</v>
      </c>
      <c r="DM287">
        <v>0.28999999999999998</v>
      </c>
      <c r="DN287">
        <v>0.01</v>
      </c>
      <c r="DO287">
        <v>0.02</v>
      </c>
      <c r="DP287">
        <v>0.02</v>
      </c>
      <c r="DQ287">
        <v>0</v>
      </c>
      <c r="DR287">
        <v>0.02</v>
      </c>
      <c r="DS287">
        <v>0</v>
      </c>
      <c r="DT287">
        <v>0</v>
      </c>
      <c r="DU287">
        <v>0</v>
      </c>
      <c r="DV287">
        <v>0.01</v>
      </c>
      <c r="DW287">
        <v>0.8</v>
      </c>
      <c r="DX287">
        <v>0.66</v>
      </c>
      <c r="DY287">
        <v>0.65</v>
      </c>
      <c r="DZ287">
        <v>0.79</v>
      </c>
      <c r="EA287">
        <v>0.68</v>
      </c>
      <c r="EB287">
        <v>0.6</v>
      </c>
      <c r="EC287">
        <v>0.54</v>
      </c>
      <c r="ED287">
        <v>0.49</v>
      </c>
      <c r="EE287">
        <v>0.54</v>
      </c>
      <c r="EF287">
        <v>0.51</v>
      </c>
      <c r="EG287">
        <v>0</v>
      </c>
      <c r="EH287">
        <v>0</v>
      </c>
      <c r="EI287">
        <v>0</v>
      </c>
      <c r="EJ287">
        <v>0</v>
      </c>
      <c r="EK287">
        <v>0.02</v>
      </c>
      <c r="EL287">
        <v>0.08</v>
      </c>
      <c r="EM287">
        <v>0.03</v>
      </c>
      <c r="EN287">
        <v>0</v>
      </c>
      <c r="EO287">
        <v>0.35</v>
      </c>
      <c r="EP287">
        <v>0.02</v>
      </c>
      <c r="EQ287">
        <v>8.9999999999999993E-3</v>
      </c>
      <c r="ER287">
        <v>0.05</v>
      </c>
      <c r="ES287">
        <v>4.2999999999999997E-2</v>
      </c>
      <c r="ET287">
        <v>0.03</v>
      </c>
      <c r="EU287">
        <v>0.2</v>
      </c>
      <c r="EV287">
        <v>0.03</v>
      </c>
      <c r="EW287">
        <v>0.02</v>
      </c>
      <c r="EX287">
        <v>6.9000000000000006E-2</v>
      </c>
      <c r="EY287">
        <v>0.25</v>
      </c>
      <c r="EZ287">
        <v>0.23</v>
      </c>
      <c r="FA287">
        <v>0.31</v>
      </c>
      <c r="FB287">
        <v>0.23</v>
      </c>
      <c r="FC287">
        <v>0.38</v>
      </c>
      <c r="FD287">
        <v>0.28999999999999998</v>
      </c>
      <c r="FE287">
        <v>0.44</v>
      </c>
      <c r="FF287">
        <v>0.37</v>
      </c>
      <c r="FG287">
        <v>0.04</v>
      </c>
      <c r="FH287">
        <v>0.72</v>
      </c>
      <c r="FI287">
        <v>0.74</v>
      </c>
      <c r="FJ287">
        <v>0.64</v>
      </c>
      <c r="FK287">
        <v>0.72</v>
      </c>
      <c r="FL287">
        <v>0.55000000000000004</v>
      </c>
      <c r="FM287">
        <v>0.39</v>
      </c>
      <c r="FN287">
        <v>0.49</v>
      </c>
      <c r="FO287">
        <v>0.6</v>
      </c>
      <c r="FP287">
        <v>0.03</v>
      </c>
      <c r="FQ287">
        <v>0.02</v>
      </c>
      <c r="FR287">
        <v>0.02</v>
      </c>
      <c r="FS287">
        <v>0</v>
      </c>
      <c r="FT287">
        <v>0</v>
      </c>
      <c r="FU287">
        <v>0.02</v>
      </c>
      <c r="FV287">
        <v>0.04</v>
      </c>
      <c r="FW287">
        <v>0.01</v>
      </c>
      <c r="FX287">
        <v>0.01</v>
      </c>
      <c r="FY287">
        <v>1.64</v>
      </c>
      <c r="FZ287">
        <v>3.71</v>
      </c>
      <c r="GA287">
        <v>3.75</v>
      </c>
      <c r="GB287">
        <v>3.59</v>
      </c>
      <c r="GC287">
        <v>3.68</v>
      </c>
      <c r="GD287">
        <v>3.49</v>
      </c>
      <c r="GE287">
        <v>3.04</v>
      </c>
      <c r="GF287">
        <v>3.41</v>
      </c>
      <c r="GG287">
        <v>3.59</v>
      </c>
      <c r="GH287">
        <v>9.0500000000000007</v>
      </c>
      <c r="GI287">
        <v>0.01</v>
      </c>
      <c r="GJ287">
        <v>8.9999999999999993E-3</v>
      </c>
      <c r="GK287">
        <v>8.9999999999999993E-3</v>
      </c>
      <c r="GL287">
        <v>0.02</v>
      </c>
      <c r="GM287">
        <v>0.01</v>
      </c>
      <c r="GN287">
        <v>0.02</v>
      </c>
      <c r="GO287">
        <v>0.06</v>
      </c>
      <c r="GP287">
        <v>0.09</v>
      </c>
      <c r="GQ287">
        <v>0.16</v>
      </c>
      <c r="GR287">
        <v>0.61</v>
      </c>
      <c r="GS287">
        <v>0.01</v>
      </c>
      <c r="GT287">
        <v>0.32</v>
      </c>
      <c r="GU287">
        <v>0.65</v>
      </c>
      <c r="GV287">
        <v>0.1</v>
      </c>
      <c r="GW287">
        <v>0.32</v>
      </c>
      <c r="GX287">
        <v>0.129</v>
      </c>
      <c r="GY287">
        <v>0.28000000000000003</v>
      </c>
      <c r="GZ287">
        <v>0.10299999999999999</v>
      </c>
      <c r="HA287">
        <v>5.1999999999999998E-2</v>
      </c>
      <c r="HB287">
        <v>0.32</v>
      </c>
      <c r="HC287">
        <v>0.16</v>
      </c>
      <c r="HD287">
        <v>0.05</v>
      </c>
      <c r="HE287">
        <v>0.28000000000000003</v>
      </c>
      <c r="HF287">
        <v>0.1</v>
      </c>
      <c r="HG287">
        <v>0.12</v>
      </c>
      <c r="HH287">
        <v>0.02</v>
      </c>
      <c r="HI287">
        <v>0.04</v>
      </c>
      <c r="HJ287">
        <v>0.03</v>
      </c>
      <c r="HK287">
        <v>0.16</v>
      </c>
      <c r="HL287">
        <v>0.36</v>
      </c>
      <c r="HM287">
        <v>0.18</v>
      </c>
      <c r="HN287">
        <v>0.03</v>
      </c>
      <c r="HO287">
        <v>0.36</v>
      </c>
      <c r="HP287">
        <v>0.37</v>
      </c>
      <c r="HQ287">
        <v>0.3</v>
      </c>
      <c r="HR287">
        <v>0.31</v>
      </c>
      <c r="HS287">
        <v>0.38</v>
      </c>
      <c r="HT287">
        <v>0.3</v>
      </c>
      <c r="HU287">
        <v>0.53</v>
      </c>
      <c r="HV287">
        <v>0.39</v>
      </c>
      <c r="HW287">
        <v>0.33</v>
      </c>
      <c r="HX287">
        <v>0.22</v>
      </c>
      <c r="HY287">
        <v>0.3</v>
      </c>
      <c r="HZ287">
        <v>0.63</v>
      </c>
      <c r="IA287">
        <v>0.05</v>
      </c>
      <c r="IB287">
        <v>0.19</v>
      </c>
      <c r="IC287">
        <v>0.16</v>
      </c>
      <c r="ID287">
        <v>0.08</v>
      </c>
      <c r="IE287">
        <v>0.12</v>
      </c>
      <c r="IF287">
        <v>2.5999999999999999E-2</v>
      </c>
      <c r="IG287">
        <v>8.9999999999999993E-3</v>
      </c>
      <c r="IH287">
        <v>0.01</v>
      </c>
      <c r="II287">
        <v>0.05</v>
      </c>
      <c r="IJ287">
        <v>0.01</v>
      </c>
      <c r="IK287">
        <v>8.9999999999999993E-3</v>
      </c>
      <c r="IL287">
        <v>1.7000000000000001E-2</v>
      </c>
      <c r="IM287">
        <v>0</v>
      </c>
      <c r="IN287">
        <v>0.01</v>
      </c>
      <c r="IO287">
        <v>0</v>
      </c>
      <c r="IP287">
        <v>0.02</v>
      </c>
      <c r="IQ287">
        <v>0.01</v>
      </c>
      <c r="IR287">
        <v>0</v>
      </c>
      <c r="IS287">
        <v>0.02</v>
      </c>
      <c r="IT287">
        <v>0.55000000000000004</v>
      </c>
      <c r="IU287">
        <v>0.24</v>
      </c>
      <c r="IV287">
        <v>0</v>
      </c>
      <c r="IW287">
        <v>0.3</v>
      </c>
      <c r="IX287">
        <v>0.34</v>
      </c>
      <c r="IY287">
        <v>0.34</v>
      </c>
      <c r="IZ287">
        <v>0.46</v>
      </c>
      <c r="JA287">
        <v>0.19</v>
      </c>
      <c r="JB287">
        <v>0.35</v>
      </c>
      <c r="JC287">
        <v>0.4</v>
      </c>
      <c r="JD287">
        <v>0.06</v>
      </c>
      <c r="JE287">
        <v>0.15</v>
      </c>
      <c r="JF287">
        <v>0.28000000000000003</v>
      </c>
      <c r="JG287">
        <v>0.22</v>
      </c>
      <c r="JH287">
        <v>0.24</v>
      </c>
      <c r="JI287">
        <v>0.03</v>
      </c>
      <c r="JJ287">
        <v>0.12</v>
      </c>
      <c r="JK287">
        <v>0.53</v>
      </c>
      <c r="JL287">
        <v>0.13</v>
      </c>
      <c r="JM287">
        <v>0</v>
      </c>
      <c r="JN287">
        <v>0.02</v>
      </c>
      <c r="JO287">
        <v>0.03</v>
      </c>
      <c r="JP287">
        <v>0.01</v>
      </c>
      <c r="JQ287">
        <v>0</v>
      </c>
      <c r="JR287">
        <v>2.86</v>
      </c>
      <c r="JS287">
        <v>1.57</v>
      </c>
      <c r="JT287">
        <v>2.15</v>
      </c>
      <c r="JU287">
        <v>3.34</v>
      </c>
      <c r="JV287">
        <v>2.17</v>
      </c>
    </row>
    <row r="288" spans="1:282" x14ac:dyDescent="0.25">
      <c r="A288">
        <v>609894</v>
      </c>
      <c r="B288" t="s">
        <v>93</v>
      </c>
      <c r="C288" t="s">
        <v>2545</v>
      </c>
      <c r="D288" t="s">
        <v>4687</v>
      </c>
      <c r="E288" t="s">
        <v>4688</v>
      </c>
      <c r="F288" t="s">
        <v>921</v>
      </c>
      <c r="G288" t="s">
        <v>922</v>
      </c>
      <c r="H288" t="s">
        <v>923</v>
      </c>
      <c r="I288" t="s">
        <v>4689</v>
      </c>
      <c r="J288" t="s">
        <v>4690</v>
      </c>
      <c r="K288" t="s">
        <v>4691</v>
      </c>
      <c r="L288" t="s">
        <v>546</v>
      </c>
      <c r="M288" t="s">
        <v>3399</v>
      </c>
      <c r="N288" t="s">
        <v>3908</v>
      </c>
      <c r="O288" t="s">
        <v>524</v>
      </c>
      <c r="P288">
        <v>243</v>
      </c>
      <c r="Q288" t="s">
        <v>537</v>
      </c>
      <c r="R288" t="s">
        <v>550</v>
      </c>
      <c r="S288" t="s">
        <v>550</v>
      </c>
      <c r="T288">
        <v>40</v>
      </c>
      <c r="U288">
        <v>3100</v>
      </c>
      <c r="V288" t="s">
        <v>655</v>
      </c>
      <c r="W288">
        <v>142</v>
      </c>
      <c r="X288">
        <v>246</v>
      </c>
      <c r="Y288">
        <v>58</v>
      </c>
      <c r="Z288" s="5" t="s">
        <v>890</v>
      </c>
      <c r="AA288" t="s">
        <v>524</v>
      </c>
      <c r="AB288" t="s">
        <v>533</v>
      </c>
      <c r="AC288" t="s">
        <v>564</v>
      </c>
      <c r="AD288" t="s">
        <v>564</v>
      </c>
      <c r="AE288">
        <v>72</v>
      </c>
      <c r="AF288">
        <v>45.2</v>
      </c>
      <c r="AG288">
        <v>54.2</v>
      </c>
      <c r="AH288">
        <v>5.8</v>
      </c>
      <c r="AI288" t="s">
        <v>3410</v>
      </c>
      <c r="AJ288">
        <v>106</v>
      </c>
      <c r="AL288">
        <v>98</v>
      </c>
      <c r="AM288">
        <v>3</v>
      </c>
      <c r="AN288">
        <v>2</v>
      </c>
      <c r="AQ288">
        <v>2</v>
      </c>
      <c r="AR288">
        <v>2</v>
      </c>
      <c r="AS288">
        <v>106</v>
      </c>
      <c r="AT288">
        <v>0.01</v>
      </c>
      <c r="AU288">
        <v>0</v>
      </c>
      <c r="AV288">
        <v>0</v>
      </c>
      <c r="AW288">
        <v>0.01</v>
      </c>
      <c r="AX288">
        <v>0.02</v>
      </c>
      <c r="AY288">
        <v>0.03</v>
      </c>
      <c r="AZ288">
        <v>0.05</v>
      </c>
      <c r="BA288">
        <v>6.6000000000000003E-2</v>
      </c>
      <c r="BB288">
        <v>0.02</v>
      </c>
      <c r="BC288">
        <v>0.02</v>
      </c>
      <c r="BD288">
        <v>0.05</v>
      </c>
      <c r="BE288">
        <v>7.0000000000000007E-2</v>
      </c>
      <c r="BF288">
        <v>0.26</v>
      </c>
      <c r="BG288">
        <v>0.17</v>
      </c>
      <c r="BH288">
        <v>0.27</v>
      </c>
      <c r="BI288">
        <v>0.18</v>
      </c>
      <c r="BJ288">
        <v>0.32</v>
      </c>
      <c r="BK288">
        <v>0.28000000000000003</v>
      </c>
      <c r="BL288">
        <v>0.01</v>
      </c>
      <c r="BM288">
        <v>0</v>
      </c>
      <c r="BN288">
        <v>0</v>
      </c>
      <c r="BO288">
        <v>0.01</v>
      </c>
      <c r="BP288">
        <v>0</v>
      </c>
      <c r="BQ288">
        <v>0.03</v>
      </c>
      <c r="BR288">
        <v>0.67</v>
      </c>
      <c r="BS288">
        <v>0.76</v>
      </c>
      <c r="BT288">
        <v>0.71</v>
      </c>
      <c r="BU288">
        <v>0.78</v>
      </c>
      <c r="BV288">
        <v>0.61</v>
      </c>
      <c r="BW288">
        <v>0.59</v>
      </c>
      <c r="BX288">
        <v>3.61</v>
      </c>
      <c r="BY288">
        <v>3.7</v>
      </c>
      <c r="BZ288">
        <v>3.69</v>
      </c>
      <c r="CA288">
        <v>3.75</v>
      </c>
      <c r="CB288">
        <v>3.53</v>
      </c>
      <c r="CC288">
        <v>3.49</v>
      </c>
      <c r="CD288">
        <v>0</v>
      </c>
      <c r="CE288">
        <v>8.9999999999999993E-3</v>
      </c>
      <c r="CF288">
        <v>8.9999999999999993E-3</v>
      </c>
      <c r="CG288">
        <v>0</v>
      </c>
      <c r="CH288">
        <v>0</v>
      </c>
      <c r="CI288">
        <v>0.01</v>
      </c>
      <c r="CJ288">
        <v>0.01</v>
      </c>
      <c r="CK288">
        <v>0.04</v>
      </c>
      <c r="CL288">
        <v>0.03</v>
      </c>
      <c r="CM288">
        <v>0.03</v>
      </c>
      <c r="CN288">
        <v>0.03</v>
      </c>
      <c r="CO288">
        <v>0.05</v>
      </c>
      <c r="CP288">
        <v>0.03</v>
      </c>
      <c r="CQ288">
        <v>0.06</v>
      </c>
      <c r="CR288">
        <v>0.08</v>
      </c>
      <c r="CS288">
        <v>0.1</v>
      </c>
      <c r="CT288">
        <v>0.14000000000000001</v>
      </c>
      <c r="CU288">
        <v>0.1</v>
      </c>
      <c r="CV288">
        <v>3.81</v>
      </c>
      <c r="CW288">
        <v>3.69</v>
      </c>
      <c r="CX288">
        <v>3.62</v>
      </c>
      <c r="CY288">
        <v>3.75</v>
      </c>
      <c r="CZ288">
        <v>3.65</v>
      </c>
      <c r="DA288">
        <v>3.52</v>
      </c>
      <c r="DB288">
        <v>3.54</v>
      </c>
      <c r="DC288">
        <v>3.38</v>
      </c>
      <c r="DD288">
        <v>3.52</v>
      </c>
      <c r="DE288">
        <v>0.13</v>
      </c>
      <c r="DF288">
        <v>0.23</v>
      </c>
      <c r="DG288">
        <v>0.25</v>
      </c>
      <c r="DH288">
        <v>0.2</v>
      </c>
      <c r="DI288">
        <v>0.24</v>
      </c>
      <c r="DJ288">
        <v>0.28999999999999998</v>
      </c>
      <c r="DK288">
        <v>0.23</v>
      </c>
      <c r="DL288">
        <v>0.21</v>
      </c>
      <c r="DM288">
        <v>0.18</v>
      </c>
      <c r="DN288">
        <v>0.01</v>
      </c>
      <c r="DO288">
        <v>0</v>
      </c>
      <c r="DP288">
        <v>0.01</v>
      </c>
      <c r="DQ288">
        <v>0</v>
      </c>
      <c r="DR288">
        <v>0.01</v>
      </c>
      <c r="DS288">
        <v>0.01</v>
      </c>
      <c r="DT288">
        <v>0</v>
      </c>
      <c r="DU288">
        <v>0.02</v>
      </c>
      <c r="DV288">
        <v>0.01</v>
      </c>
      <c r="DW288">
        <v>0.83</v>
      </c>
      <c r="DX288">
        <v>0.74</v>
      </c>
      <c r="DY288">
        <v>0.68</v>
      </c>
      <c r="DZ288">
        <v>0.77</v>
      </c>
      <c r="EA288">
        <v>0.7</v>
      </c>
      <c r="EB288">
        <v>0.61</v>
      </c>
      <c r="EC288">
        <v>0.66</v>
      </c>
      <c r="ED288">
        <v>0.59</v>
      </c>
      <c r="EE288">
        <v>0.68</v>
      </c>
      <c r="EF288">
        <v>0.45</v>
      </c>
      <c r="EG288">
        <v>0.02</v>
      </c>
      <c r="EH288">
        <v>0.02</v>
      </c>
      <c r="EI288">
        <v>0.02</v>
      </c>
      <c r="EJ288">
        <v>0.02</v>
      </c>
      <c r="EK288">
        <v>0.06</v>
      </c>
      <c r="EL288">
        <v>0.08</v>
      </c>
      <c r="EM288">
        <v>0.02</v>
      </c>
      <c r="EN288">
        <v>0.01</v>
      </c>
      <c r="EO288">
        <v>0.3</v>
      </c>
      <c r="EP288">
        <v>0.08</v>
      </c>
      <c r="EQ288">
        <v>6.6000000000000003E-2</v>
      </c>
      <c r="ER288">
        <v>0.08</v>
      </c>
      <c r="ES288">
        <v>6.6000000000000003E-2</v>
      </c>
      <c r="ET288">
        <v>0.08</v>
      </c>
      <c r="EU288">
        <v>0.11</v>
      </c>
      <c r="EV288">
        <v>7.0000000000000007E-2</v>
      </c>
      <c r="EW288">
        <v>0.1</v>
      </c>
      <c r="EX288">
        <v>9.4E-2</v>
      </c>
      <c r="EY288">
        <v>0.25</v>
      </c>
      <c r="EZ288">
        <v>0.32</v>
      </c>
      <c r="FA288">
        <v>0.28999999999999998</v>
      </c>
      <c r="FB288">
        <v>0.25</v>
      </c>
      <c r="FC288">
        <v>0.28999999999999998</v>
      </c>
      <c r="FD288">
        <v>0.28000000000000003</v>
      </c>
      <c r="FE288">
        <v>0.32</v>
      </c>
      <c r="FF288">
        <v>0.32</v>
      </c>
      <c r="FG288">
        <v>0.12</v>
      </c>
      <c r="FH288">
        <v>0.59</v>
      </c>
      <c r="FI288">
        <v>0.55000000000000004</v>
      </c>
      <c r="FJ288">
        <v>0.57999999999999996</v>
      </c>
      <c r="FK288">
        <v>0.63</v>
      </c>
      <c r="FL288">
        <v>0.54</v>
      </c>
      <c r="FM288">
        <v>0.48</v>
      </c>
      <c r="FN288">
        <v>0.56999999999999995</v>
      </c>
      <c r="FO288">
        <v>0.54</v>
      </c>
      <c r="FP288">
        <v>0.03</v>
      </c>
      <c r="FQ288">
        <v>0.06</v>
      </c>
      <c r="FR288">
        <v>0.05</v>
      </c>
      <c r="FS288">
        <v>0.03</v>
      </c>
      <c r="FT288">
        <v>0.03</v>
      </c>
      <c r="FU288">
        <v>0.04</v>
      </c>
      <c r="FV288">
        <v>0.04</v>
      </c>
      <c r="FW288">
        <v>0.03</v>
      </c>
      <c r="FX288">
        <v>0.03</v>
      </c>
      <c r="FY288">
        <v>1.88</v>
      </c>
      <c r="FZ288">
        <v>3.51</v>
      </c>
      <c r="GA288">
        <v>3.47</v>
      </c>
      <c r="GB288">
        <v>3.47</v>
      </c>
      <c r="GC288">
        <v>3.54</v>
      </c>
      <c r="GD288">
        <v>3.36</v>
      </c>
      <c r="GE288">
        <v>3.21</v>
      </c>
      <c r="GF288">
        <v>3.48</v>
      </c>
      <c r="GG288">
        <v>3.43</v>
      </c>
      <c r="GH288">
        <v>8.1</v>
      </c>
      <c r="GI288">
        <v>0</v>
      </c>
      <c r="GJ288">
        <v>2.8000000000000001E-2</v>
      </c>
      <c r="GK288">
        <v>1.9E-2</v>
      </c>
      <c r="GL288">
        <v>0.03</v>
      </c>
      <c r="GM288">
        <v>0.06</v>
      </c>
      <c r="GN288">
        <v>0.05</v>
      </c>
      <c r="GO288">
        <v>0.1</v>
      </c>
      <c r="GP288">
        <v>0.16</v>
      </c>
      <c r="GQ288">
        <v>0.12</v>
      </c>
      <c r="GR288">
        <v>0.36</v>
      </c>
      <c r="GS288">
        <v>0.08</v>
      </c>
      <c r="GT288">
        <v>0.52</v>
      </c>
      <c r="GU288">
        <v>0.57999999999999996</v>
      </c>
      <c r="GV288">
        <v>0.19</v>
      </c>
      <c r="GW288">
        <v>0.22</v>
      </c>
      <c r="GX288">
        <v>0.17</v>
      </c>
      <c r="GY288">
        <v>0.23</v>
      </c>
      <c r="GZ288">
        <v>9.4E-2</v>
      </c>
      <c r="HA288">
        <v>4.7E-2</v>
      </c>
      <c r="HB288">
        <v>0.25</v>
      </c>
      <c r="HC288">
        <v>0.08</v>
      </c>
      <c r="HD288">
        <v>0.1</v>
      </c>
      <c r="HE288">
        <v>0.28999999999999998</v>
      </c>
      <c r="HF288">
        <v>0.08</v>
      </c>
      <c r="HG288">
        <v>0.09</v>
      </c>
      <c r="HH288">
        <v>0.05</v>
      </c>
      <c r="HI288">
        <v>0.01</v>
      </c>
      <c r="HJ288">
        <v>0</v>
      </c>
      <c r="HK288">
        <v>0.03</v>
      </c>
      <c r="HL288">
        <v>0.03</v>
      </c>
      <c r="HM288">
        <v>0.08</v>
      </c>
      <c r="HN288">
        <v>0</v>
      </c>
      <c r="HO288">
        <v>0.42</v>
      </c>
      <c r="HP288">
        <v>0.4</v>
      </c>
      <c r="HQ288">
        <v>0.3</v>
      </c>
      <c r="HR288">
        <v>0.34</v>
      </c>
      <c r="HS288">
        <v>0.38</v>
      </c>
      <c r="HT288">
        <v>0.35</v>
      </c>
      <c r="HU288">
        <v>0.47</v>
      </c>
      <c r="HV288">
        <v>0.42</v>
      </c>
      <c r="HW288">
        <v>0.45</v>
      </c>
      <c r="HX288">
        <v>0.48</v>
      </c>
      <c r="HY288">
        <v>0.41</v>
      </c>
      <c r="HZ288">
        <v>0.56999999999999995</v>
      </c>
      <c r="IA288">
        <v>0.05</v>
      </c>
      <c r="IB288">
        <v>0.12</v>
      </c>
      <c r="IC288">
        <v>0.17</v>
      </c>
      <c r="ID288">
        <v>0.11</v>
      </c>
      <c r="IE288">
        <v>0.1</v>
      </c>
      <c r="IF288">
        <v>3.7999999999999999E-2</v>
      </c>
      <c r="IG288">
        <v>8.9999999999999993E-3</v>
      </c>
      <c r="IH288">
        <v>0.03</v>
      </c>
      <c r="II288">
        <v>0.01</v>
      </c>
      <c r="IJ288">
        <v>0.01</v>
      </c>
      <c r="IK288">
        <v>8.9999999999999993E-3</v>
      </c>
      <c r="IL288">
        <v>8.9999999999999993E-3</v>
      </c>
      <c r="IM288">
        <v>0.04</v>
      </c>
      <c r="IN288">
        <v>0.04</v>
      </c>
      <c r="IO288">
        <v>0.04</v>
      </c>
      <c r="IP288">
        <v>0.03</v>
      </c>
      <c r="IQ288">
        <v>0.03</v>
      </c>
      <c r="IR288">
        <v>0.04</v>
      </c>
      <c r="IS288">
        <v>0.01</v>
      </c>
      <c r="IT288">
        <v>0.57999999999999996</v>
      </c>
      <c r="IU288">
        <v>0.46</v>
      </c>
      <c r="IV288">
        <v>0.01</v>
      </c>
      <c r="IW288">
        <v>0.15</v>
      </c>
      <c r="IX288">
        <v>0.22</v>
      </c>
      <c r="IY288">
        <v>0.25</v>
      </c>
      <c r="IZ288">
        <v>0.32</v>
      </c>
      <c r="JA288">
        <v>0.11</v>
      </c>
      <c r="JB288">
        <v>0.43</v>
      </c>
      <c r="JC288">
        <v>0.32</v>
      </c>
      <c r="JD288">
        <v>0.05</v>
      </c>
      <c r="JE288">
        <v>0.08</v>
      </c>
      <c r="JF288">
        <v>0.31</v>
      </c>
      <c r="JG288">
        <v>0.16</v>
      </c>
      <c r="JH288">
        <v>0.42</v>
      </c>
      <c r="JI288">
        <v>0.1</v>
      </c>
      <c r="JJ288">
        <v>0.08</v>
      </c>
      <c r="JK288">
        <v>0.53</v>
      </c>
      <c r="JL288">
        <v>0.23</v>
      </c>
      <c r="JM288">
        <v>0.04</v>
      </c>
      <c r="JN288">
        <v>0.03</v>
      </c>
      <c r="JO288">
        <v>0.05</v>
      </c>
      <c r="JP288">
        <v>0.04</v>
      </c>
      <c r="JQ288">
        <v>0.03</v>
      </c>
      <c r="JR288">
        <v>3.19</v>
      </c>
      <c r="JS288">
        <v>1.67</v>
      </c>
      <c r="JT288">
        <v>1.78</v>
      </c>
      <c r="JU288">
        <v>3.41</v>
      </c>
      <c r="JV288">
        <v>2.48</v>
      </c>
    </row>
    <row r="289" spans="1:282" x14ac:dyDescent="0.25">
      <c r="A289">
        <v>609895</v>
      </c>
      <c r="B289" t="s">
        <v>370</v>
      </c>
      <c r="C289" t="s">
        <v>925</v>
      </c>
      <c r="D289" t="s">
        <v>4692</v>
      </c>
      <c r="E289" t="s">
        <v>4693</v>
      </c>
      <c r="F289" t="s">
        <v>926</v>
      </c>
      <c r="G289" t="s">
        <v>927</v>
      </c>
      <c r="H289" t="s">
        <v>928</v>
      </c>
      <c r="I289" t="s">
        <v>4694</v>
      </c>
      <c r="J289" t="s">
        <v>4695</v>
      </c>
      <c r="K289" t="s">
        <v>4696</v>
      </c>
      <c r="L289" t="s">
        <v>546</v>
      </c>
      <c r="M289" t="s">
        <v>3399</v>
      </c>
      <c r="N289" t="s">
        <v>3657</v>
      </c>
      <c r="O289" t="s">
        <v>524</v>
      </c>
      <c r="P289">
        <v>353</v>
      </c>
      <c r="Q289" t="s">
        <v>566</v>
      </c>
      <c r="R289" t="s">
        <v>565</v>
      </c>
      <c r="S289" t="s">
        <v>565</v>
      </c>
      <c r="T289">
        <v>48</v>
      </c>
      <c r="U289">
        <v>3110</v>
      </c>
      <c r="V289" t="s">
        <v>651</v>
      </c>
      <c r="W289">
        <v>229</v>
      </c>
      <c r="X289">
        <v>353</v>
      </c>
      <c r="Y289">
        <v>65</v>
      </c>
      <c r="Z289" s="5" t="s">
        <v>563</v>
      </c>
      <c r="AA289" t="s">
        <v>524</v>
      </c>
      <c r="AB289" t="s">
        <v>564</v>
      </c>
      <c r="AC289" t="s">
        <v>564</v>
      </c>
      <c r="AD289" t="s">
        <v>564</v>
      </c>
      <c r="AE289">
        <v>56.7</v>
      </c>
      <c r="AF289">
        <v>42.4</v>
      </c>
      <c r="AG289">
        <v>51.9</v>
      </c>
      <c r="AH289">
        <v>6.5</v>
      </c>
      <c r="AI289" t="s">
        <v>3410</v>
      </c>
      <c r="AJ289">
        <v>172</v>
      </c>
      <c r="AL289">
        <v>164</v>
      </c>
      <c r="AQ289">
        <v>2</v>
      </c>
      <c r="AR289">
        <v>6</v>
      </c>
      <c r="AS289">
        <v>172</v>
      </c>
      <c r="AT289">
        <v>0.01</v>
      </c>
      <c r="AU289">
        <v>0.02</v>
      </c>
      <c r="AV289">
        <v>0.01</v>
      </c>
      <c r="AW289">
        <v>0.03</v>
      </c>
      <c r="AX289">
        <v>0.05</v>
      </c>
      <c r="AY289">
        <v>0.08</v>
      </c>
      <c r="AZ289">
        <v>0.06</v>
      </c>
      <c r="BA289">
        <v>4.7E-2</v>
      </c>
      <c r="BB289">
        <v>0.04</v>
      </c>
      <c r="BC289">
        <v>0.05</v>
      </c>
      <c r="BD289">
        <v>0.1</v>
      </c>
      <c r="BE289">
        <v>0.15</v>
      </c>
      <c r="BF289">
        <v>0.28999999999999998</v>
      </c>
      <c r="BG289">
        <v>0.17</v>
      </c>
      <c r="BH289">
        <v>0.22</v>
      </c>
      <c r="BI289">
        <v>0.19</v>
      </c>
      <c r="BJ289">
        <v>0.33</v>
      </c>
      <c r="BK289">
        <v>0.31</v>
      </c>
      <c r="BL289">
        <v>0.01</v>
      </c>
      <c r="BM289">
        <v>0</v>
      </c>
      <c r="BN289">
        <v>0.01</v>
      </c>
      <c r="BO289">
        <v>0.01</v>
      </c>
      <c r="BP289">
        <v>0.01</v>
      </c>
      <c r="BQ289">
        <v>0.02</v>
      </c>
      <c r="BR289">
        <v>0.63</v>
      </c>
      <c r="BS289">
        <v>0.77</v>
      </c>
      <c r="BT289">
        <v>0.72</v>
      </c>
      <c r="BU289">
        <v>0.72</v>
      </c>
      <c r="BV289">
        <v>0.52</v>
      </c>
      <c r="BW289">
        <v>0.44</v>
      </c>
      <c r="BX289">
        <v>3.56</v>
      </c>
      <c r="BY289">
        <v>3.69</v>
      </c>
      <c r="BZ289">
        <v>3.68</v>
      </c>
      <c r="CA289">
        <v>3.61</v>
      </c>
      <c r="CB289">
        <v>3.32</v>
      </c>
      <c r="CC289">
        <v>3.14</v>
      </c>
      <c r="CD289">
        <v>0</v>
      </c>
      <c r="CE289">
        <v>0</v>
      </c>
      <c r="CF289">
        <v>6.0000000000000001E-3</v>
      </c>
      <c r="CG289">
        <v>0</v>
      </c>
      <c r="CH289">
        <v>1.2E-2</v>
      </c>
      <c r="CI289">
        <v>0.03</v>
      </c>
      <c r="CJ289">
        <v>0.05</v>
      </c>
      <c r="CK289">
        <v>0.12</v>
      </c>
      <c r="CL289">
        <v>7.0000000000000007E-2</v>
      </c>
      <c r="CM289">
        <v>0</v>
      </c>
      <c r="CN289">
        <v>0.02</v>
      </c>
      <c r="CO289">
        <v>0.02</v>
      </c>
      <c r="CP289">
        <v>0.02</v>
      </c>
      <c r="CQ289">
        <v>0.01</v>
      </c>
      <c r="CR289">
        <v>0.05</v>
      </c>
      <c r="CS289">
        <v>0.09</v>
      </c>
      <c r="CT289">
        <v>0.12</v>
      </c>
      <c r="CU289">
        <v>7.0000000000000007E-2</v>
      </c>
      <c r="CV289">
        <v>3.85</v>
      </c>
      <c r="CW289">
        <v>3.76</v>
      </c>
      <c r="CX289">
        <v>3.72</v>
      </c>
      <c r="CY289">
        <v>3.82</v>
      </c>
      <c r="CZ289">
        <v>3.75</v>
      </c>
      <c r="DA289">
        <v>3.5</v>
      </c>
      <c r="DB289">
        <v>3.38</v>
      </c>
      <c r="DC289">
        <v>3.16</v>
      </c>
      <c r="DD289">
        <v>3.35</v>
      </c>
      <c r="DE289">
        <v>0.15</v>
      </c>
      <c r="DF289">
        <v>0.19</v>
      </c>
      <c r="DG289">
        <v>0.23</v>
      </c>
      <c r="DH289">
        <v>0.14000000000000001</v>
      </c>
      <c r="DI289">
        <v>0.2</v>
      </c>
      <c r="DJ289">
        <v>0.3</v>
      </c>
      <c r="DK289">
        <v>0.28000000000000003</v>
      </c>
      <c r="DL289">
        <v>0.23</v>
      </c>
      <c r="DM289">
        <v>0.28000000000000003</v>
      </c>
      <c r="DN289">
        <v>0.01</v>
      </c>
      <c r="DO289">
        <v>0.02</v>
      </c>
      <c r="DP289">
        <v>0.02</v>
      </c>
      <c r="DQ289">
        <v>0.02</v>
      </c>
      <c r="DR289">
        <v>0.01</v>
      </c>
      <c r="DS289">
        <v>0.03</v>
      </c>
      <c r="DT289">
        <v>0.02</v>
      </c>
      <c r="DU289">
        <v>0.03</v>
      </c>
      <c r="DV289">
        <v>0.03</v>
      </c>
      <c r="DW289">
        <v>0.84</v>
      </c>
      <c r="DX289">
        <v>0.77</v>
      </c>
      <c r="DY289">
        <v>0.73</v>
      </c>
      <c r="DZ289">
        <v>0.83</v>
      </c>
      <c r="EA289">
        <v>0.77</v>
      </c>
      <c r="EB289">
        <v>0.59</v>
      </c>
      <c r="EC289">
        <v>0.56000000000000005</v>
      </c>
      <c r="ED289">
        <v>0.5</v>
      </c>
      <c r="EE289">
        <v>0.55000000000000004</v>
      </c>
      <c r="EF289">
        <v>0.62</v>
      </c>
      <c r="EG289">
        <v>0.02</v>
      </c>
      <c r="EH289">
        <v>0.01</v>
      </c>
      <c r="EI289">
        <v>0.02</v>
      </c>
      <c r="EJ289">
        <v>0.02</v>
      </c>
      <c r="EK289">
        <v>0.03</v>
      </c>
      <c r="EL289">
        <v>0.15</v>
      </c>
      <c r="EM289">
        <v>0.01</v>
      </c>
      <c r="EN289">
        <v>0</v>
      </c>
      <c r="EO289">
        <v>0.26</v>
      </c>
      <c r="EP289">
        <v>0.03</v>
      </c>
      <c r="EQ289">
        <v>1.2E-2</v>
      </c>
      <c r="ER289">
        <v>0.09</v>
      </c>
      <c r="ES289">
        <v>5.8000000000000003E-2</v>
      </c>
      <c r="ET289">
        <v>7.0000000000000007E-2</v>
      </c>
      <c r="EU289">
        <v>0.18</v>
      </c>
      <c r="EV289">
        <v>0.05</v>
      </c>
      <c r="EW289">
        <v>0.05</v>
      </c>
      <c r="EX289">
        <v>2.9000000000000001E-2</v>
      </c>
      <c r="EY289">
        <v>0.22</v>
      </c>
      <c r="EZ289">
        <v>0.28999999999999998</v>
      </c>
      <c r="FA289">
        <v>0.26</v>
      </c>
      <c r="FB289">
        <v>0.22</v>
      </c>
      <c r="FC289">
        <v>0.28000000000000003</v>
      </c>
      <c r="FD289">
        <v>0.24</v>
      </c>
      <c r="FE289">
        <v>0.31</v>
      </c>
      <c r="FF289">
        <v>0.37</v>
      </c>
      <c r="FG289">
        <v>0.06</v>
      </c>
      <c r="FH289">
        <v>0.72</v>
      </c>
      <c r="FI289">
        <v>0.65</v>
      </c>
      <c r="FJ289">
        <v>0.6</v>
      </c>
      <c r="FK289">
        <v>0.68</v>
      </c>
      <c r="FL289">
        <v>0.57999999999999996</v>
      </c>
      <c r="FM289">
        <v>0.34</v>
      </c>
      <c r="FN289">
        <v>0.6</v>
      </c>
      <c r="FO289">
        <v>0.54</v>
      </c>
      <c r="FP289">
        <v>0.03</v>
      </c>
      <c r="FQ289">
        <v>0.02</v>
      </c>
      <c r="FR289">
        <v>0.04</v>
      </c>
      <c r="FS289">
        <v>0.02</v>
      </c>
      <c r="FT289">
        <v>0.02</v>
      </c>
      <c r="FU289">
        <v>0.04</v>
      </c>
      <c r="FV289">
        <v>0.09</v>
      </c>
      <c r="FW289">
        <v>0.03</v>
      </c>
      <c r="FX289">
        <v>0.04</v>
      </c>
      <c r="FY289">
        <v>1.51</v>
      </c>
      <c r="FZ289">
        <v>3.67</v>
      </c>
      <c r="GA289">
        <v>3.64</v>
      </c>
      <c r="GB289">
        <v>3.47</v>
      </c>
      <c r="GC289">
        <v>3.6</v>
      </c>
      <c r="GD289">
        <v>3.47</v>
      </c>
      <c r="GE289">
        <v>2.85</v>
      </c>
      <c r="GF289">
        <v>3.55</v>
      </c>
      <c r="GG289">
        <v>3.52</v>
      </c>
      <c r="GH289">
        <v>8.81</v>
      </c>
      <c r="GI289">
        <v>0.01</v>
      </c>
      <c r="GJ289">
        <v>0</v>
      </c>
      <c r="GK289">
        <v>6.0000000000000001E-3</v>
      </c>
      <c r="GL289">
        <v>0.01</v>
      </c>
      <c r="GM289">
        <v>0.05</v>
      </c>
      <c r="GN289">
        <v>0.02</v>
      </c>
      <c r="GO289">
        <v>0.06</v>
      </c>
      <c r="GP289">
        <v>0.16</v>
      </c>
      <c r="GQ289">
        <v>0.16</v>
      </c>
      <c r="GR289">
        <v>0.5</v>
      </c>
      <c r="GS289">
        <v>0.03</v>
      </c>
      <c r="GT289">
        <v>0.62</v>
      </c>
      <c r="GU289">
        <v>0.63</v>
      </c>
      <c r="GV289">
        <v>0.19</v>
      </c>
      <c r="GW289">
        <v>0.12</v>
      </c>
      <c r="GX289">
        <v>8.6999999999999994E-2</v>
      </c>
      <c r="GY289">
        <v>0.27</v>
      </c>
      <c r="GZ289">
        <v>5.1999999999999998E-2</v>
      </c>
      <c r="HA289">
        <v>6.4000000000000001E-2</v>
      </c>
      <c r="HB289">
        <v>0.27</v>
      </c>
      <c r="HC289">
        <v>7.0000000000000007E-2</v>
      </c>
      <c r="HD289">
        <v>0.08</v>
      </c>
      <c r="HE289">
        <v>0.22</v>
      </c>
      <c r="HF289">
        <v>0.13</v>
      </c>
      <c r="HG289">
        <v>0.14000000000000001</v>
      </c>
      <c r="HH289">
        <v>0.05</v>
      </c>
      <c r="HI289">
        <v>0</v>
      </c>
      <c r="HJ289">
        <v>0.06</v>
      </c>
      <c r="HK289">
        <v>0.03</v>
      </c>
      <c r="HL289">
        <v>0.03</v>
      </c>
      <c r="HM289">
        <v>0.06</v>
      </c>
      <c r="HN289">
        <v>0.01</v>
      </c>
      <c r="HO289">
        <v>0.35</v>
      </c>
      <c r="HP289">
        <v>0.26</v>
      </c>
      <c r="HQ289">
        <v>0.28000000000000003</v>
      </c>
      <c r="HR289">
        <v>0.47</v>
      </c>
      <c r="HS289">
        <v>0.45</v>
      </c>
      <c r="HT289">
        <v>0.27</v>
      </c>
      <c r="HU289">
        <v>0.59</v>
      </c>
      <c r="HV289">
        <v>0.35</v>
      </c>
      <c r="HW289">
        <v>0.46</v>
      </c>
      <c r="HX289">
        <v>0.41</v>
      </c>
      <c r="HY289">
        <v>0.32</v>
      </c>
      <c r="HZ289">
        <v>0.65</v>
      </c>
      <c r="IA289">
        <v>0</v>
      </c>
      <c r="IB289">
        <v>0.2</v>
      </c>
      <c r="IC289">
        <v>0.13</v>
      </c>
      <c r="ID289">
        <v>0.03</v>
      </c>
      <c r="IE289">
        <v>7.0000000000000007E-2</v>
      </c>
      <c r="IF289">
        <v>0</v>
      </c>
      <c r="IG289">
        <v>1.2E-2</v>
      </c>
      <c r="IH289">
        <v>0.06</v>
      </c>
      <c r="II289">
        <v>0.02</v>
      </c>
      <c r="IJ289">
        <v>0.01</v>
      </c>
      <c r="IK289">
        <v>4.1000000000000002E-2</v>
      </c>
      <c r="IL289">
        <v>1.2E-2</v>
      </c>
      <c r="IM289">
        <v>0.05</v>
      </c>
      <c r="IN289">
        <v>7.0000000000000007E-2</v>
      </c>
      <c r="IO289">
        <v>7.0000000000000007E-2</v>
      </c>
      <c r="IP289">
        <v>0.06</v>
      </c>
      <c r="IQ289">
        <v>0.06</v>
      </c>
      <c r="IR289">
        <v>0.06</v>
      </c>
      <c r="IS289">
        <v>0.03</v>
      </c>
      <c r="IT289">
        <v>0.56000000000000005</v>
      </c>
      <c r="IU289">
        <v>0.23</v>
      </c>
      <c r="IV289">
        <v>0.01</v>
      </c>
      <c r="IW289">
        <v>0.4</v>
      </c>
      <c r="IX289">
        <v>0.23</v>
      </c>
      <c r="IY289">
        <v>0.26</v>
      </c>
      <c r="IZ289">
        <v>0.4</v>
      </c>
      <c r="JA289">
        <v>0.17</v>
      </c>
      <c r="JB289">
        <v>0.39</v>
      </c>
      <c r="JC289">
        <v>0.35</v>
      </c>
      <c r="JD289">
        <v>0.09</v>
      </c>
      <c r="JE289">
        <v>0.19</v>
      </c>
      <c r="JF289">
        <v>0.33</v>
      </c>
      <c r="JG289">
        <v>0.12</v>
      </c>
      <c r="JH289">
        <v>0.36</v>
      </c>
      <c r="JI289">
        <v>0.06</v>
      </c>
      <c r="JJ289">
        <v>0.15</v>
      </c>
      <c r="JK289">
        <v>0.47</v>
      </c>
      <c r="JL289">
        <v>0.06</v>
      </c>
      <c r="JM289">
        <v>0.02</v>
      </c>
      <c r="JN289">
        <v>0.02</v>
      </c>
      <c r="JO289">
        <v>0.03</v>
      </c>
      <c r="JP289">
        <v>0.03</v>
      </c>
      <c r="JQ289">
        <v>0.02</v>
      </c>
      <c r="JR289">
        <v>3.07</v>
      </c>
      <c r="JS289">
        <v>1.64</v>
      </c>
      <c r="JT289">
        <v>2.2799999999999998</v>
      </c>
      <c r="JU289">
        <v>3.29</v>
      </c>
      <c r="JV289">
        <v>1.85</v>
      </c>
    </row>
    <row r="290" spans="1:282" x14ac:dyDescent="0.25">
      <c r="A290">
        <v>609896</v>
      </c>
      <c r="B290" t="s">
        <v>94</v>
      </c>
      <c r="C290" t="s">
        <v>2546</v>
      </c>
      <c r="D290" t="s">
        <v>4697</v>
      </c>
      <c r="E290" t="s">
        <v>4698</v>
      </c>
      <c r="F290" t="s">
        <v>929</v>
      </c>
      <c r="G290" t="s">
        <v>930</v>
      </c>
      <c r="H290" t="s">
        <v>931</v>
      </c>
      <c r="I290" t="s">
        <v>4699</v>
      </c>
      <c r="J290" t="s">
        <v>4700</v>
      </c>
      <c r="K290" t="s">
        <v>4701</v>
      </c>
      <c r="L290" t="s">
        <v>546</v>
      </c>
      <c r="M290" t="s">
        <v>3405</v>
      </c>
      <c r="N290" t="s">
        <v>3908</v>
      </c>
      <c r="O290" t="s">
        <v>524</v>
      </c>
      <c r="P290">
        <v>350</v>
      </c>
      <c r="Q290" t="s">
        <v>541</v>
      </c>
      <c r="R290" t="s">
        <v>562</v>
      </c>
      <c r="S290" t="s">
        <v>562</v>
      </c>
      <c r="T290">
        <v>35</v>
      </c>
      <c r="U290">
        <v>3120</v>
      </c>
      <c r="V290" t="s">
        <v>655</v>
      </c>
      <c r="W290">
        <v>300</v>
      </c>
      <c r="X290">
        <v>349</v>
      </c>
      <c r="Y290">
        <v>86</v>
      </c>
      <c r="Z290" s="5" t="s">
        <v>575</v>
      </c>
      <c r="AA290" t="s">
        <v>524</v>
      </c>
      <c r="AB290" t="s">
        <v>533</v>
      </c>
      <c r="AC290" t="s">
        <v>564</v>
      </c>
      <c r="AD290" t="s">
        <v>564</v>
      </c>
      <c r="AE290">
        <v>76.2</v>
      </c>
      <c r="AF290">
        <v>46.7</v>
      </c>
      <c r="AG290">
        <v>45</v>
      </c>
      <c r="AH290">
        <v>99</v>
      </c>
      <c r="AI290" t="s">
        <v>3400</v>
      </c>
      <c r="AJ290">
        <v>185</v>
      </c>
      <c r="AK290">
        <v>70</v>
      </c>
      <c r="AL290">
        <v>19</v>
      </c>
      <c r="AM290">
        <v>12</v>
      </c>
      <c r="AN290">
        <v>74</v>
      </c>
      <c r="AQ290">
        <v>14</v>
      </c>
      <c r="AR290">
        <v>8</v>
      </c>
      <c r="AS290">
        <v>185</v>
      </c>
      <c r="AT290">
        <v>0.01</v>
      </c>
      <c r="AU290">
        <v>0.01</v>
      </c>
      <c r="AV290">
        <v>0.01</v>
      </c>
      <c r="AW290">
        <v>0.01</v>
      </c>
      <c r="AX290">
        <v>0.01</v>
      </c>
      <c r="AY290">
        <v>0.03</v>
      </c>
      <c r="AZ290">
        <v>0.05</v>
      </c>
      <c r="BA290">
        <v>3.2000000000000001E-2</v>
      </c>
      <c r="BB290">
        <v>0.01</v>
      </c>
      <c r="BC290">
        <v>0.02</v>
      </c>
      <c r="BD290">
        <v>0.06</v>
      </c>
      <c r="BE290">
        <v>0.1</v>
      </c>
      <c r="BF290">
        <v>0.24</v>
      </c>
      <c r="BG290">
        <v>0.18</v>
      </c>
      <c r="BH290">
        <v>0.21</v>
      </c>
      <c r="BI290">
        <v>0.08</v>
      </c>
      <c r="BJ290">
        <v>0.32</v>
      </c>
      <c r="BK290">
        <v>0.28999999999999998</v>
      </c>
      <c r="BL290">
        <v>0</v>
      </c>
      <c r="BM290">
        <v>0.01</v>
      </c>
      <c r="BN290">
        <v>0.01</v>
      </c>
      <c r="BO290">
        <v>0.01</v>
      </c>
      <c r="BP290">
        <v>0.02</v>
      </c>
      <c r="BQ290">
        <v>0.03</v>
      </c>
      <c r="BR290">
        <v>0.7</v>
      </c>
      <c r="BS290">
        <v>0.77</v>
      </c>
      <c r="BT290">
        <v>0.78</v>
      </c>
      <c r="BU290">
        <v>0.89</v>
      </c>
      <c r="BV290">
        <v>0.6</v>
      </c>
      <c r="BW290">
        <v>0.55000000000000004</v>
      </c>
      <c r="BX290">
        <v>3.63</v>
      </c>
      <c r="BY290">
        <v>3.72</v>
      </c>
      <c r="BZ290">
        <v>3.77</v>
      </c>
      <c r="CA290">
        <v>3.87</v>
      </c>
      <c r="CB290">
        <v>3.54</v>
      </c>
      <c r="CC290">
        <v>3.39</v>
      </c>
      <c r="CD290">
        <v>1.0999999999999999E-2</v>
      </c>
      <c r="CE290">
        <v>0</v>
      </c>
      <c r="CF290">
        <v>5.0000000000000001E-3</v>
      </c>
      <c r="CG290">
        <v>2.1999999999999999E-2</v>
      </c>
      <c r="CH290">
        <v>5.0000000000000001E-3</v>
      </c>
      <c r="CI290">
        <v>0.01</v>
      </c>
      <c r="CJ290">
        <v>0.05</v>
      </c>
      <c r="CK290">
        <v>0.09</v>
      </c>
      <c r="CL290">
        <v>0.03</v>
      </c>
      <c r="CM290">
        <v>0.02</v>
      </c>
      <c r="CN290">
        <v>0.01</v>
      </c>
      <c r="CO290">
        <v>0.02</v>
      </c>
      <c r="CP290">
        <v>0.01</v>
      </c>
      <c r="CQ290">
        <v>0.03</v>
      </c>
      <c r="CR290">
        <v>0.04</v>
      </c>
      <c r="CS290">
        <v>7.0000000000000007E-2</v>
      </c>
      <c r="CT290">
        <v>0.09</v>
      </c>
      <c r="CU290">
        <v>0.12</v>
      </c>
      <c r="CV290">
        <v>3.78</v>
      </c>
      <c r="CW290">
        <v>3.78</v>
      </c>
      <c r="CX290">
        <v>3.73</v>
      </c>
      <c r="CY290">
        <v>3.74</v>
      </c>
      <c r="CZ290">
        <v>3.75</v>
      </c>
      <c r="DA290">
        <v>3.63</v>
      </c>
      <c r="DB290">
        <v>3.42</v>
      </c>
      <c r="DC290">
        <v>3.25</v>
      </c>
      <c r="DD290">
        <v>3.42</v>
      </c>
      <c r="DE290">
        <v>0.14000000000000001</v>
      </c>
      <c r="DF290">
        <v>0.2</v>
      </c>
      <c r="DG290">
        <v>0.21</v>
      </c>
      <c r="DH290">
        <v>0.17</v>
      </c>
      <c r="DI290">
        <v>0.18</v>
      </c>
      <c r="DJ290">
        <v>0.25</v>
      </c>
      <c r="DK290">
        <v>0.28999999999999998</v>
      </c>
      <c r="DL290">
        <v>0.3</v>
      </c>
      <c r="DM290">
        <v>0.25</v>
      </c>
      <c r="DN290">
        <v>0.01</v>
      </c>
      <c r="DO290">
        <v>0.01</v>
      </c>
      <c r="DP290">
        <v>0.01</v>
      </c>
      <c r="DQ290">
        <v>0.01</v>
      </c>
      <c r="DR290">
        <v>0</v>
      </c>
      <c r="DS290">
        <v>0</v>
      </c>
      <c r="DT290">
        <v>0.01</v>
      </c>
      <c r="DU290">
        <v>0.01</v>
      </c>
      <c r="DV290">
        <v>0</v>
      </c>
      <c r="DW290">
        <v>0.82</v>
      </c>
      <c r="DX290">
        <v>0.78</v>
      </c>
      <c r="DY290">
        <v>0.76</v>
      </c>
      <c r="DZ290">
        <v>0.79</v>
      </c>
      <c r="EA290">
        <v>0.79</v>
      </c>
      <c r="EB290">
        <v>0.69</v>
      </c>
      <c r="EC290">
        <v>0.57999999999999996</v>
      </c>
      <c r="ED290">
        <v>0.52</v>
      </c>
      <c r="EE290">
        <v>0.59</v>
      </c>
      <c r="EF290">
        <v>0.52</v>
      </c>
      <c r="EG290">
        <v>0.02</v>
      </c>
      <c r="EH290">
        <v>0.01</v>
      </c>
      <c r="EI290">
        <v>0.01</v>
      </c>
      <c r="EJ290">
        <v>0.01</v>
      </c>
      <c r="EK290">
        <v>0.01</v>
      </c>
      <c r="EL290">
        <v>0.09</v>
      </c>
      <c r="EM290">
        <v>0</v>
      </c>
      <c r="EN290">
        <v>0</v>
      </c>
      <c r="EO290">
        <v>0.35</v>
      </c>
      <c r="EP290">
        <v>0.03</v>
      </c>
      <c r="EQ290">
        <v>5.0000000000000001E-3</v>
      </c>
      <c r="ER290">
        <v>7.0000000000000007E-2</v>
      </c>
      <c r="ES290">
        <v>2.7E-2</v>
      </c>
      <c r="ET290">
        <v>0.06</v>
      </c>
      <c r="EU290">
        <v>0.19</v>
      </c>
      <c r="EV290">
        <v>0.06</v>
      </c>
      <c r="EW290">
        <v>0.02</v>
      </c>
      <c r="EX290">
        <v>4.2999999999999997E-2</v>
      </c>
      <c r="EY290">
        <v>0.25</v>
      </c>
      <c r="EZ290">
        <v>0.24</v>
      </c>
      <c r="FA290">
        <v>0.19</v>
      </c>
      <c r="FB290">
        <v>0.19</v>
      </c>
      <c r="FC290">
        <v>0.31</v>
      </c>
      <c r="FD290">
        <v>0.38</v>
      </c>
      <c r="FE290">
        <v>0.39</v>
      </c>
      <c r="FF290">
        <v>0.31</v>
      </c>
      <c r="FG290">
        <v>0.06</v>
      </c>
      <c r="FH290">
        <v>0.69</v>
      </c>
      <c r="FI290">
        <v>0.74</v>
      </c>
      <c r="FJ290">
        <v>0.73</v>
      </c>
      <c r="FK290">
        <v>0.76</v>
      </c>
      <c r="FL290">
        <v>0.61</v>
      </c>
      <c r="FM290">
        <v>0.28000000000000003</v>
      </c>
      <c r="FN290">
        <v>0.53</v>
      </c>
      <c r="FO290">
        <v>0.67</v>
      </c>
      <c r="FP290">
        <v>0.03</v>
      </c>
      <c r="FQ290">
        <v>0.02</v>
      </c>
      <c r="FR290">
        <v>0.01</v>
      </c>
      <c r="FS290">
        <v>0.01</v>
      </c>
      <c r="FT290">
        <v>0.01</v>
      </c>
      <c r="FU290">
        <v>0.02</v>
      </c>
      <c r="FV290">
        <v>0.06</v>
      </c>
      <c r="FW290">
        <v>0.01</v>
      </c>
      <c r="FX290">
        <v>0.01</v>
      </c>
      <c r="FY290">
        <v>1.63</v>
      </c>
      <c r="FZ290">
        <v>3.64</v>
      </c>
      <c r="GA290">
        <v>3.72</v>
      </c>
      <c r="GB290">
        <v>3.65</v>
      </c>
      <c r="GC290">
        <v>3.73</v>
      </c>
      <c r="GD290">
        <v>3.55</v>
      </c>
      <c r="GE290">
        <v>2.89</v>
      </c>
      <c r="GF290">
        <v>3.47</v>
      </c>
      <c r="GG290">
        <v>3.66</v>
      </c>
      <c r="GH290">
        <v>9.2899999999999991</v>
      </c>
      <c r="GI290">
        <v>0.01</v>
      </c>
      <c r="GJ290">
        <v>0</v>
      </c>
      <c r="GK290">
        <v>0</v>
      </c>
      <c r="GL290">
        <v>0.01</v>
      </c>
      <c r="GM290">
        <v>0.01</v>
      </c>
      <c r="GN290">
        <v>0.02</v>
      </c>
      <c r="GO290">
        <v>0.02</v>
      </c>
      <c r="GP290">
        <v>0.08</v>
      </c>
      <c r="GQ290">
        <v>0.2</v>
      </c>
      <c r="GR290">
        <v>0.63</v>
      </c>
      <c r="GS290">
        <v>0.02</v>
      </c>
      <c r="GT290">
        <v>0.25</v>
      </c>
      <c r="GU290">
        <v>0.59</v>
      </c>
      <c r="GV290">
        <v>0.11</v>
      </c>
      <c r="GW290">
        <v>0.32</v>
      </c>
      <c r="GX290">
        <v>0.184</v>
      </c>
      <c r="GY290">
        <v>0.2</v>
      </c>
      <c r="GZ290">
        <v>0.25900000000000001</v>
      </c>
      <c r="HA290">
        <v>8.1000000000000003E-2</v>
      </c>
      <c r="HB290">
        <v>0.43</v>
      </c>
      <c r="HC290">
        <v>7.0000000000000007E-2</v>
      </c>
      <c r="HD290">
        <v>0.05</v>
      </c>
      <c r="HE290">
        <v>0.24</v>
      </c>
      <c r="HF290">
        <v>0.1</v>
      </c>
      <c r="HG290">
        <v>0.09</v>
      </c>
      <c r="HH290">
        <v>0.02</v>
      </c>
      <c r="HI290">
        <v>0.01</v>
      </c>
      <c r="HJ290">
        <v>0.06</v>
      </c>
      <c r="HK290">
        <v>0.04</v>
      </c>
      <c r="HL290">
        <v>0.11</v>
      </c>
      <c r="HM290">
        <v>0.21</v>
      </c>
      <c r="HN290">
        <v>0.01</v>
      </c>
      <c r="HO290">
        <v>0.28000000000000003</v>
      </c>
      <c r="HP290">
        <v>0.38</v>
      </c>
      <c r="HQ290">
        <v>0.36</v>
      </c>
      <c r="HR290">
        <v>0.47</v>
      </c>
      <c r="HS290">
        <v>0.38</v>
      </c>
      <c r="HT290">
        <v>0.26</v>
      </c>
      <c r="HU290">
        <v>0.68</v>
      </c>
      <c r="HV290">
        <v>0.31</v>
      </c>
      <c r="HW290">
        <v>0.48</v>
      </c>
      <c r="HX290">
        <v>0.36</v>
      </c>
      <c r="HY290">
        <v>0.24</v>
      </c>
      <c r="HZ290">
        <v>0.69</v>
      </c>
      <c r="IA290">
        <v>0.01</v>
      </c>
      <c r="IB290">
        <v>0.2</v>
      </c>
      <c r="IC290">
        <v>0.09</v>
      </c>
      <c r="ID290">
        <v>0.03</v>
      </c>
      <c r="IE290">
        <v>0.11</v>
      </c>
      <c r="IF290">
        <v>5.0000000000000001E-3</v>
      </c>
      <c r="IG290">
        <v>1.0999999999999999E-2</v>
      </c>
      <c r="IH290">
        <v>0.03</v>
      </c>
      <c r="II290">
        <v>0.01</v>
      </c>
      <c r="IJ290">
        <v>0.01</v>
      </c>
      <c r="IK290">
        <v>3.7999999999999999E-2</v>
      </c>
      <c r="IL290">
        <v>1.6E-2</v>
      </c>
      <c r="IM290">
        <v>0.02</v>
      </c>
      <c r="IN290">
        <v>0.02</v>
      </c>
      <c r="IO290">
        <v>0.03</v>
      </c>
      <c r="IP290">
        <v>0.02</v>
      </c>
      <c r="IQ290">
        <v>0.02</v>
      </c>
      <c r="IR290">
        <v>0.02</v>
      </c>
      <c r="IS290">
        <v>0.01</v>
      </c>
      <c r="IT290">
        <v>0.21</v>
      </c>
      <c r="IU290">
        <v>0.12</v>
      </c>
      <c r="IV290">
        <v>0.01</v>
      </c>
      <c r="IW290">
        <v>7.0000000000000007E-2</v>
      </c>
      <c r="IX290">
        <v>0.18</v>
      </c>
      <c r="IY290">
        <v>0.36</v>
      </c>
      <c r="IZ290">
        <v>0.35</v>
      </c>
      <c r="JA290">
        <v>7.0000000000000007E-2</v>
      </c>
      <c r="JB290">
        <v>0.39</v>
      </c>
      <c r="JC290">
        <v>0.34</v>
      </c>
      <c r="JD290">
        <v>0.17</v>
      </c>
      <c r="JE290">
        <v>0.25</v>
      </c>
      <c r="JF290">
        <v>0.24</v>
      </c>
      <c r="JG290">
        <v>0.26</v>
      </c>
      <c r="JH290">
        <v>0.44</v>
      </c>
      <c r="JI290">
        <v>0.24</v>
      </c>
      <c r="JJ290">
        <v>0.25</v>
      </c>
      <c r="JK290">
        <v>0.66</v>
      </c>
      <c r="JL290">
        <v>0.25</v>
      </c>
      <c r="JM290">
        <v>0.03</v>
      </c>
      <c r="JN290">
        <v>0.02</v>
      </c>
      <c r="JO290">
        <v>0.02</v>
      </c>
      <c r="JP290">
        <v>0.03</v>
      </c>
      <c r="JQ290">
        <v>0.02</v>
      </c>
      <c r="JR290">
        <v>3.26</v>
      </c>
      <c r="JS290">
        <v>2.4500000000000002</v>
      </c>
      <c r="JT290">
        <v>2.66</v>
      </c>
      <c r="JU290">
        <v>3.59</v>
      </c>
      <c r="JV290">
        <v>2.72</v>
      </c>
    </row>
    <row r="291" spans="1:282" x14ac:dyDescent="0.25">
      <c r="A291">
        <v>609897</v>
      </c>
      <c r="B291" t="s">
        <v>96</v>
      </c>
      <c r="C291" t="s">
        <v>2547</v>
      </c>
      <c r="D291" t="s">
        <v>4702</v>
      </c>
      <c r="E291" t="s">
        <v>4703</v>
      </c>
      <c r="F291" t="s">
        <v>932</v>
      </c>
      <c r="G291" t="s">
        <v>933</v>
      </c>
      <c r="H291" t="s">
        <v>934</v>
      </c>
      <c r="I291" t="s">
        <v>4704</v>
      </c>
      <c r="J291" t="s">
        <v>4705</v>
      </c>
      <c r="K291" t="s">
        <v>4706</v>
      </c>
      <c r="L291" t="s">
        <v>546</v>
      </c>
      <c r="M291" t="s">
        <v>3399</v>
      </c>
      <c r="N291" t="s">
        <v>3908</v>
      </c>
      <c r="O291" t="s">
        <v>524</v>
      </c>
      <c r="P291">
        <v>345</v>
      </c>
      <c r="Q291" t="s">
        <v>530</v>
      </c>
      <c r="R291" t="s">
        <v>621</v>
      </c>
      <c r="S291" t="s">
        <v>621</v>
      </c>
      <c r="T291">
        <v>43</v>
      </c>
      <c r="U291">
        <v>3130</v>
      </c>
      <c r="V291" t="s">
        <v>655</v>
      </c>
      <c r="W291">
        <v>240</v>
      </c>
      <c r="X291">
        <v>345</v>
      </c>
      <c r="Y291">
        <v>70</v>
      </c>
      <c r="Z291" s="5" t="s">
        <v>1524</v>
      </c>
      <c r="AA291" t="s">
        <v>524</v>
      </c>
      <c r="AB291" t="s">
        <v>555</v>
      </c>
      <c r="AC291" t="s">
        <v>555</v>
      </c>
      <c r="AD291" t="s">
        <v>555</v>
      </c>
      <c r="AE291">
        <v>34.299999999999997</v>
      </c>
      <c r="AF291">
        <v>33.4</v>
      </c>
      <c r="AG291">
        <v>39.700000000000003</v>
      </c>
      <c r="AH291">
        <v>7</v>
      </c>
      <c r="AI291" t="s">
        <v>3410</v>
      </c>
      <c r="AJ291">
        <v>121</v>
      </c>
      <c r="AK291">
        <v>1</v>
      </c>
      <c r="AL291">
        <v>115</v>
      </c>
      <c r="AN291">
        <v>3</v>
      </c>
      <c r="AQ291">
        <v>3</v>
      </c>
      <c r="AS291">
        <v>121</v>
      </c>
      <c r="AT291">
        <v>0.03</v>
      </c>
      <c r="AU291">
        <v>0.05</v>
      </c>
      <c r="AV291">
        <v>0</v>
      </c>
      <c r="AW291">
        <v>0.02</v>
      </c>
      <c r="AX291">
        <v>0.06</v>
      </c>
      <c r="AY291">
        <v>0.09</v>
      </c>
      <c r="AZ291">
        <v>0.12</v>
      </c>
      <c r="BA291">
        <v>7.3999999999999996E-2</v>
      </c>
      <c r="BB291">
        <v>0.1</v>
      </c>
      <c r="BC291">
        <v>0.08</v>
      </c>
      <c r="BD291">
        <v>7.0000000000000007E-2</v>
      </c>
      <c r="BE291">
        <v>0.12</v>
      </c>
      <c r="BF291">
        <v>0.31</v>
      </c>
      <c r="BG291">
        <v>0.32</v>
      </c>
      <c r="BH291">
        <v>0.36</v>
      </c>
      <c r="BI291">
        <v>0.28999999999999998</v>
      </c>
      <c r="BJ291">
        <v>0.37</v>
      </c>
      <c r="BK291">
        <v>0.31</v>
      </c>
      <c r="BL291">
        <v>0.02</v>
      </c>
      <c r="BM291">
        <v>0.01</v>
      </c>
      <c r="BN291">
        <v>0.04</v>
      </c>
      <c r="BO291">
        <v>0.02</v>
      </c>
      <c r="BP291">
        <v>0.02</v>
      </c>
      <c r="BQ291">
        <v>0.05</v>
      </c>
      <c r="BR291">
        <v>0.51</v>
      </c>
      <c r="BS291">
        <v>0.55000000000000004</v>
      </c>
      <c r="BT291">
        <v>0.5</v>
      </c>
      <c r="BU291">
        <v>0.6</v>
      </c>
      <c r="BV291">
        <v>0.48</v>
      </c>
      <c r="BW291">
        <v>0.42</v>
      </c>
      <c r="BX291">
        <v>3.33</v>
      </c>
      <c r="BY291">
        <v>3.38</v>
      </c>
      <c r="BZ291">
        <v>3.41</v>
      </c>
      <c r="CA291">
        <v>3.49</v>
      </c>
      <c r="CB291">
        <v>3.31</v>
      </c>
      <c r="CC291">
        <v>3.12</v>
      </c>
      <c r="CD291">
        <v>0</v>
      </c>
      <c r="CE291">
        <v>1.7000000000000001E-2</v>
      </c>
      <c r="CF291">
        <v>0</v>
      </c>
      <c r="CG291">
        <v>8.0000000000000002E-3</v>
      </c>
      <c r="CH291">
        <v>0</v>
      </c>
      <c r="CI291">
        <v>0.03</v>
      </c>
      <c r="CJ291">
        <v>0.04</v>
      </c>
      <c r="CK291">
        <v>0.09</v>
      </c>
      <c r="CL291">
        <v>0.06</v>
      </c>
      <c r="CM291">
        <v>0.05</v>
      </c>
      <c r="CN291">
        <v>0.04</v>
      </c>
      <c r="CO291">
        <v>7.0000000000000007E-2</v>
      </c>
      <c r="CP291">
        <v>0.06</v>
      </c>
      <c r="CQ291">
        <v>7.0000000000000007E-2</v>
      </c>
      <c r="CR291">
        <v>7.0000000000000007E-2</v>
      </c>
      <c r="CS291">
        <v>0.12</v>
      </c>
      <c r="CT291">
        <v>0.12</v>
      </c>
      <c r="CU291">
        <v>0.12</v>
      </c>
      <c r="CV291">
        <v>3.68</v>
      </c>
      <c r="CW291">
        <v>3.68</v>
      </c>
      <c r="CX291">
        <v>3.66</v>
      </c>
      <c r="CY291">
        <v>3.69</v>
      </c>
      <c r="CZ291">
        <v>3.68</v>
      </c>
      <c r="DA291">
        <v>3.39</v>
      </c>
      <c r="DB291">
        <v>3.38</v>
      </c>
      <c r="DC291">
        <v>3.24</v>
      </c>
      <c r="DD291">
        <v>3.37</v>
      </c>
      <c r="DE291">
        <v>0.21</v>
      </c>
      <c r="DF291">
        <v>0.18</v>
      </c>
      <c r="DG291">
        <v>0.21</v>
      </c>
      <c r="DH291">
        <v>0.17</v>
      </c>
      <c r="DI291">
        <v>0.17</v>
      </c>
      <c r="DJ291">
        <v>0.36</v>
      </c>
      <c r="DK291">
        <v>0.25</v>
      </c>
      <c r="DL291">
        <v>0.23</v>
      </c>
      <c r="DM291">
        <v>0.19</v>
      </c>
      <c r="DN291">
        <v>0.02</v>
      </c>
      <c r="DO291">
        <v>0.02</v>
      </c>
      <c r="DP291">
        <v>0.01</v>
      </c>
      <c r="DQ291">
        <v>0.01</v>
      </c>
      <c r="DR291">
        <v>0.01</v>
      </c>
      <c r="DS291">
        <v>0.02</v>
      </c>
      <c r="DT291">
        <v>0.01</v>
      </c>
      <c r="DU291">
        <v>0.01</v>
      </c>
      <c r="DV291">
        <v>0.02</v>
      </c>
      <c r="DW291">
        <v>0.72</v>
      </c>
      <c r="DX291">
        <v>0.74</v>
      </c>
      <c r="DY291">
        <v>0.72</v>
      </c>
      <c r="DZ291">
        <v>0.76</v>
      </c>
      <c r="EA291">
        <v>0.75</v>
      </c>
      <c r="EB291">
        <v>0.52</v>
      </c>
      <c r="EC291">
        <v>0.57999999999999996</v>
      </c>
      <c r="ED291">
        <v>0.55000000000000004</v>
      </c>
      <c r="EE291">
        <v>0.6</v>
      </c>
      <c r="EF291">
        <v>0.37</v>
      </c>
      <c r="EG291">
        <v>0.03</v>
      </c>
      <c r="EH291">
        <v>0.02</v>
      </c>
      <c r="EI291">
        <v>0.06</v>
      </c>
      <c r="EJ291">
        <v>0.02</v>
      </c>
      <c r="EK291">
        <v>0.03</v>
      </c>
      <c r="EL291">
        <v>7.0000000000000007E-2</v>
      </c>
      <c r="EM291">
        <v>7.0000000000000007E-2</v>
      </c>
      <c r="EN291">
        <v>0.06</v>
      </c>
      <c r="EO291">
        <v>0.31</v>
      </c>
      <c r="EP291">
        <v>0.1</v>
      </c>
      <c r="EQ291">
        <v>9.9000000000000005E-2</v>
      </c>
      <c r="ER291">
        <v>0.11</v>
      </c>
      <c r="ES291">
        <v>0.107</v>
      </c>
      <c r="ET291">
        <v>0.12</v>
      </c>
      <c r="EU291">
        <v>0.17</v>
      </c>
      <c r="EV291">
        <v>0.12</v>
      </c>
      <c r="EW291">
        <v>0.15</v>
      </c>
      <c r="EX291">
        <v>0.157</v>
      </c>
      <c r="EY291">
        <v>0.3</v>
      </c>
      <c r="EZ291">
        <v>0.32</v>
      </c>
      <c r="FA291">
        <v>0.33</v>
      </c>
      <c r="FB291">
        <v>0.32</v>
      </c>
      <c r="FC291">
        <v>0.35</v>
      </c>
      <c r="FD291">
        <v>0.35</v>
      </c>
      <c r="FE291">
        <v>0.45</v>
      </c>
      <c r="FF291">
        <v>0.38</v>
      </c>
      <c r="FG291">
        <v>0.11</v>
      </c>
      <c r="FH291">
        <v>0.52</v>
      </c>
      <c r="FI291">
        <v>0.51</v>
      </c>
      <c r="FJ291">
        <v>0.45</v>
      </c>
      <c r="FK291">
        <v>0.5</v>
      </c>
      <c r="FL291">
        <v>0.44</v>
      </c>
      <c r="FM291">
        <v>0.35</v>
      </c>
      <c r="FN291">
        <v>0.32</v>
      </c>
      <c r="FO291">
        <v>0.36</v>
      </c>
      <c r="FP291">
        <v>0.06</v>
      </c>
      <c r="FQ291">
        <v>0.05</v>
      </c>
      <c r="FR291">
        <v>0.05</v>
      </c>
      <c r="FS291">
        <v>0.05</v>
      </c>
      <c r="FT291">
        <v>0.05</v>
      </c>
      <c r="FU291">
        <v>7.0000000000000007E-2</v>
      </c>
      <c r="FV291">
        <v>7.0000000000000007E-2</v>
      </c>
      <c r="FW291">
        <v>0.05</v>
      </c>
      <c r="FX291">
        <v>0.05</v>
      </c>
      <c r="FY291">
        <v>2</v>
      </c>
      <c r="FZ291">
        <v>3.37</v>
      </c>
      <c r="GA291">
        <v>3.4</v>
      </c>
      <c r="GB291">
        <v>3.24</v>
      </c>
      <c r="GC291">
        <v>3.36</v>
      </c>
      <c r="GD291">
        <v>3.27</v>
      </c>
      <c r="GE291">
        <v>3.04</v>
      </c>
      <c r="GF291">
        <v>3.08</v>
      </c>
      <c r="GG291">
        <v>3.1</v>
      </c>
      <c r="GH291">
        <v>7.15</v>
      </c>
      <c r="GI291">
        <v>0.04</v>
      </c>
      <c r="GJ291">
        <v>4.1000000000000002E-2</v>
      </c>
      <c r="GK291">
        <v>1.7000000000000001E-2</v>
      </c>
      <c r="GL291">
        <v>0.03</v>
      </c>
      <c r="GM291">
        <v>0.1</v>
      </c>
      <c r="GN291">
        <v>0.09</v>
      </c>
      <c r="GO291">
        <v>0.15</v>
      </c>
      <c r="GP291">
        <v>0.1</v>
      </c>
      <c r="GQ291">
        <v>0.14000000000000001</v>
      </c>
      <c r="GR291">
        <v>0.22</v>
      </c>
      <c r="GS291">
        <v>7.0000000000000007E-2</v>
      </c>
      <c r="GT291">
        <v>0.5</v>
      </c>
      <c r="GU291">
        <v>0.59</v>
      </c>
      <c r="GV291">
        <v>0.36</v>
      </c>
      <c r="GW291">
        <v>0.19</v>
      </c>
      <c r="GX291">
        <v>0.14000000000000001</v>
      </c>
      <c r="GY291">
        <v>0.31</v>
      </c>
      <c r="GZ291">
        <v>0.107</v>
      </c>
      <c r="HA291">
        <v>7.3999999999999996E-2</v>
      </c>
      <c r="HB291">
        <v>0.09</v>
      </c>
      <c r="HC291">
        <v>0.09</v>
      </c>
      <c r="HD291">
        <v>0.08</v>
      </c>
      <c r="HE291">
        <v>0.17</v>
      </c>
      <c r="HF291">
        <v>0.11</v>
      </c>
      <c r="HG291">
        <v>0.12</v>
      </c>
      <c r="HH291">
        <v>7.0000000000000007E-2</v>
      </c>
      <c r="HI291">
        <v>0.01</v>
      </c>
      <c r="HJ291">
        <v>0.02</v>
      </c>
      <c r="HK291">
        <v>0.12</v>
      </c>
      <c r="HL291">
        <v>0.02</v>
      </c>
      <c r="HM291">
        <v>0.08</v>
      </c>
      <c r="HN291">
        <v>0.01</v>
      </c>
      <c r="HO291">
        <v>0.33</v>
      </c>
      <c r="HP291">
        <v>0.31</v>
      </c>
      <c r="HQ291">
        <v>0.28000000000000003</v>
      </c>
      <c r="HR291">
        <v>0.36</v>
      </c>
      <c r="HS291">
        <v>0.41</v>
      </c>
      <c r="HT291">
        <v>0.39</v>
      </c>
      <c r="HU291">
        <v>0.5</v>
      </c>
      <c r="HV291">
        <v>0.37</v>
      </c>
      <c r="HW291">
        <v>0.33</v>
      </c>
      <c r="HX291">
        <v>0.35</v>
      </c>
      <c r="HY291">
        <v>0.26</v>
      </c>
      <c r="HZ291">
        <v>0.45</v>
      </c>
      <c r="IA291">
        <v>0.09</v>
      </c>
      <c r="IB291">
        <v>0.2</v>
      </c>
      <c r="IC291">
        <v>0.17</v>
      </c>
      <c r="ID291">
        <v>0.18</v>
      </c>
      <c r="IE291">
        <v>0.14000000000000001</v>
      </c>
      <c r="IF291">
        <v>7.3999999999999996E-2</v>
      </c>
      <c r="IG291">
        <v>8.0000000000000002E-3</v>
      </c>
      <c r="IH291">
        <v>0.02</v>
      </c>
      <c r="II291">
        <v>0.02</v>
      </c>
      <c r="IJ291">
        <v>0.01</v>
      </c>
      <c r="IK291">
        <v>2.5000000000000001E-2</v>
      </c>
      <c r="IL291">
        <v>8.0000000000000002E-3</v>
      </c>
      <c r="IM291">
        <v>7.0000000000000007E-2</v>
      </c>
      <c r="IN291">
        <v>7.0000000000000007E-2</v>
      </c>
      <c r="IO291">
        <v>7.0000000000000007E-2</v>
      </c>
      <c r="IP291">
        <v>0.08</v>
      </c>
      <c r="IQ291">
        <v>7.0000000000000007E-2</v>
      </c>
      <c r="IR291">
        <v>7.0000000000000007E-2</v>
      </c>
      <c r="IS291">
        <v>0.02</v>
      </c>
      <c r="IT291">
        <v>0.57999999999999996</v>
      </c>
      <c r="IU291">
        <v>0.52</v>
      </c>
      <c r="IV291">
        <v>0.03</v>
      </c>
      <c r="IW291">
        <v>0.26</v>
      </c>
      <c r="IX291">
        <v>0.26</v>
      </c>
      <c r="IY291">
        <v>0.21</v>
      </c>
      <c r="IZ291">
        <v>0.26</v>
      </c>
      <c r="JA291">
        <v>0.2</v>
      </c>
      <c r="JB291">
        <v>0.4</v>
      </c>
      <c r="JC291">
        <v>0.41</v>
      </c>
      <c r="JD291">
        <v>0.06</v>
      </c>
      <c r="JE291">
        <v>0.08</v>
      </c>
      <c r="JF291">
        <v>0.28999999999999998</v>
      </c>
      <c r="JG291">
        <v>0.19</v>
      </c>
      <c r="JH291">
        <v>0.24</v>
      </c>
      <c r="JI291">
        <v>0.08</v>
      </c>
      <c r="JJ291">
        <v>0.08</v>
      </c>
      <c r="JK291">
        <v>0.42</v>
      </c>
      <c r="JL291">
        <v>0.09</v>
      </c>
      <c r="JM291">
        <v>0.06</v>
      </c>
      <c r="JN291">
        <v>7.0000000000000007E-2</v>
      </c>
      <c r="JO291">
        <v>0.06</v>
      </c>
      <c r="JP291">
        <v>0.06</v>
      </c>
      <c r="JQ291">
        <v>0.06</v>
      </c>
      <c r="JR291">
        <v>2.92</v>
      </c>
      <c r="JS291">
        <v>1.62</v>
      </c>
      <c r="JT291">
        <v>1.71</v>
      </c>
      <c r="JU291">
        <v>3.17</v>
      </c>
      <c r="JV291">
        <v>2.12</v>
      </c>
    </row>
    <row r="292" spans="1:282" x14ac:dyDescent="0.25">
      <c r="A292">
        <v>609898</v>
      </c>
      <c r="B292" t="s">
        <v>2549</v>
      </c>
      <c r="C292" t="s">
        <v>2548</v>
      </c>
      <c r="D292" t="s">
        <v>4707</v>
      </c>
      <c r="E292" t="s">
        <v>4708</v>
      </c>
      <c r="F292" t="s">
        <v>2550</v>
      </c>
      <c r="G292" t="s">
        <v>2551</v>
      </c>
      <c r="H292" t="s">
        <v>2552</v>
      </c>
      <c r="I292" t="s">
        <v>4709</v>
      </c>
      <c r="J292" t="s">
        <v>4710</v>
      </c>
      <c r="K292" t="s">
        <v>4711</v>
      </c>
      <c r="L292" t="s">
        <v>546</v>
      </c>
      <c r="M292" t="s">
        <v>3399</v>
      </c>
      <c r="N292" t="s">
        <v>3937</v>
      </c>
      <c r="O292" t="s">
        <v>524</v>
      </c>
      <c r="P292">
        <v>1654</v>
      </c>
      <c r="Q292" t="s">
        <v>530</v>
      </c>
      <c r="R292" t="s">
        <v>529</v>
      </c>
      <c r="S292" t="s">
        <v>529</v>
      </c>
      <c r="T292">
        <v>44</v>
      </c>
      <c r="U292">
        <v>3140</v>
      </c>
      <c r="V292" t="s">
        <v>651</v>
      </c>
      <c r="W292">
        <v>193</v>
      </c>
      <c r="X292">
        <v>1675</v>
      </c>
      <c r="Y292">
        <v>12</v>
      </c>
      <c r="Z292" s="5" t="s">
        <v>4036</v>
      </c>
      <c r="AA292" t="s">
        <v>524</v>
      </c>
      <c r="AB292" t="s">
        <v>555</v>
      </c>
      <c r="AC292" t="s">
        <v>555</v>
      </c>
      <c r="AD292" t="s">
        <v>555</v>
      </c>
      <c r="AE292">
        <v>31.4</v>
      </c>
      <c r="AF292">
        <v>23.4</v>
      </c>
      <c r="AG292">
        <v>39.1</v>
      </c>
      <c r="AH292">
        <v>1.2</v>
      </c>
      <c r="AI292" t="s">
        <v>3410</v>
      </c>
      <c r="AJ292">
        <v>105</v>
      </c>
      <c r="AK292">
        <v>1</v>
      </c>
      <c r="AL292">
        <v>2</v>
      </c>
      <c r="AN292">
        <v>99</v>
      </c>
      <c r="AR292">
        <v>3</v>
      </c>
      <c r="AS292">
        <v>105</v>
      </c>
      <c r="AT292">
        <v>0.03</v>
      </c>
      <c r="AU292">
        <v>0.03</v>
      </c>
      <c r="AV292">
        <v>0.06</v>
      </c>
      <c r="AW292">
        <v>0.02</v>
      </c>
      <c r="AX292">
        <v>0.03</v>
      </c>
      <c r="AY292">
        <v>0.09</v>
      </c>
      <c r="AZ292">
        <v>0.1</v>
      </c>
      <c r="BA292">
        <v>4.8000000000000001E-2</v>
      </c>
      <c r="BB292">
        <v>0.08</v>
      </c>
      <c r="BC292">
        <v>0.04</v>
      </c>
      <c r="BD292">
        <v>0.15</v>
      </c>
      <c r="BE292">
        <v>0.19</v>
      </c>
      <c r="BF292">
        <v>0.38</v>
      </c>
      <c r="BG292">
        <v>0.34</v>
      </c>
      <c r="BH292">
        <v>0.35</v>
      </c>
      <c r="BI292">
        <v>0.3</v>
      </c>
      <c r="BJ292">
        <v>0.39</v>
      </c>
      <c r="BK292">
        <v>0.37</v>
      </c>
      <c r="BL292">
        <v>0.08</v>
      </c>
      <c r="BM292">
        <v>0.1</v>
      </c>
      <c r="BN292">
        <v>0.13</v>
      </c>
      <c r="BO292">
        <v>0.03</v>
      </c>
      <c r="BP292">
        <v>0.05</v>
      </c>
      <c r="BQ292">
        <v>0.04</v>
      </c>
      <c r="BR292">
        <v>0.42</v>
      </c>
      <c r="BS292">
        <v>0.49</v>
      </c>
      <c r="BT292">
        <v>0.38</v>
      </c>
      <c r="BU292">
        <v>0.62</v>
      </c>
      <c r="BV292">
        <v>0.38</v>
      </c>
      <c r="BW292">
        <v>0.31</v>
      </c>
      <c r="BX292">
        <v>3.29</v>
      </c>
      <c r="BY292">
        <v>3.42</v>
      </c>
      <c r="BZ292">
        <v>3.22</v>
      </c>
      <c r="CA292">
        <v>3.56</v>
      </c>
      <c r="CB292">
        <v>3.18</v>
      </c>
      <c r="CC292">
        <v>2.95</v>
      </c>
      <c r="CD292">
        <v>1.9E-2</v>
      </c>
      <c r="CE292">
        <v>0</v>
      </c>
      <c r="CF292">
        <v>1.9E-2</v>
      </c>
      <c r="CG292">
        <v>2.9000000000000001E-2</v>
      </c>
      <c r="CH292">
        <v>1.9E-2</v>
      </c>
      <c r="CI292">
        <v>0</v>
      </c>
      <c r="CJ292">
        <v>0.08</v>
      </c>
      <c r="CK292">
        <v>0.15</v>
      </c>
      <c r="CL292">
        <v>0.1</v>
      </c>
      <c r="CM292">
        <v>0.01</v>
      </c>
      <c r="CN292">
        <v>0.02</v>
      </c>
      <c r="CO292">
        <v>0.05</v>
      </c>
      <c r="CP292">
        <v>7.0000000000000007E-2</v>
      </c>
      <c r="CQ292">
        <v>0.02</v>
      </c>
      <c r="CR292">
        <v>0.05</v>
      </c>
      <c r="CS292">
        <v>0.08</v>
      </c>
      <c r="CT292">
        <v>0.1</v>
      </c>
      <c r="CU292">
        <v>0.1</v>
      </c>
      <c r="CV292">
        <v>3.78</v>
      </c>
      <c r="CW292">
        <v>3.64</v>
      </c>
      <c r="CX292">
        <v>3.55</v>
      </c>
      <c r="CY292">
        <v>3.51</v>
      </c>
      <c r="CZ292">
        <v>3.59</v>
      </c>
      <c r="DA292">
        <v>3.59</v>
      </c>
      <c r="DB292">
        <v>3.36</v>
      </c>
      <c r="DC292">
        <v>3.02</v>
      </c>
      <c r="DD292">
        <v>3.23</v>
      </c>
      <c r="DE292">
        <v>0.14000000000000001</v>
      </c>
      <c r="DF292">
        <v>0.3</v>
      </c>
      <c r="DG292">
        <v>0.28000000000000003</v>
      </c>
      <c r="DH292">
        <v>0.25</v>
      </c>
      <c r="DI292">
        <v>0.3</v>
      </c>
      <c r="DJ292">
        <v>0.3</v>
      </c>
      <c r="DK292">
        <v>0.24</v>
      </c>
      <c r="DL292">
        <v>0.27</v>
      </c>
      <c r="DM292">
        <v>0.27</v>
      </c>
      <c r="DN292">
        <v>0.02</v>
      </c>
      <c r="DO292">
        <v>0.04</v>
      </c>
      <c r="DP292">
        <v>0.05</v>
      </c>
      <c r="DQ292">
        <v>0.06</v>
      </c>
      <c r="DR292">
        <v>0.03</v>
      </c>
      <c r="DS292">
        <v>0.03</v>
      </c>
      <c r="DT292">
        <v>0.04</v>
      </c>
      <c r="DU292">
        <v>0.05</v>
      </c>
      <c r="DV292">
        <v>0.04</v>
      </c>
      <c r="DW292">
        <v>0.81</v>
      </c>
      <c r="DX292">
        <v>0.64</v>
      </c>
      <c r="DY292">
        <v>0.61</v>
      </c>
      <c r="DZ292">
        <v>0.6</v>
      </c>
      <c r="EA292">
        <v>0.63</v>
      </c>
      <c r="EB292">
        <v>0.62</v>
      </c>
      <c r="EC292">
        <v>0.56999999999999995</v>
      </c>
      <c r="ED292">
        <v>0.43</v>
      </c>
      <c r="EE292">
        <v>0.5</v>
      </c>
      <c r="EF292">
        <v>0.26</v>
      </c>
      <c r="EG292">
        <v>0.02</v>
      </c>
      <c r="EH292">
        <v>0</v>
      </c>
      <c r="EI292">
        <v>0.03</v>
      </c>
      <c r="EJ292">
        <v>0.01</v>
      </c>
      <c r="EK292">
        <v>0.05</v>
      </c>
      <c r="EL292">
        <v>0.08</v>
      </c>
      <c r="EM292">
        <v>0.04</v>
      </c>
      <c r="EN292">
        <v>0.01</v>
      </c>
      <c r="EO292">
        <v>0.25</v>
      </c>
      <c r="EP292">
        <v>0.12</v>
      </c>
      <c r="EQ292">
        <v>7.5999999999999998E-2</v>
      </c>
      <c r="ER292">
        <v>0.04</v>
      </c>
      <c r="ES292">
        <v>6.7000000000000004E-2</v>
      </c>
      <c r="ET292">
        <v>0.09</v>
      </c>
      <c r="EU292">
        <v>0.1</v>
      </c>
      <c r="EV292">
        <v>0.06</v>
      </c>
      <c r="EW292">
        <v>0.12</v>
      </c>
      <c r="EX292">
        <v>0.29499999999999998</v>
      </c>
      <c r="EY292">
        <v>0.42</v>
      </c>
      <c r="EZ292">
        <v>0.34</v>
      </c>
      <c r="FA292">
        <v>0.36</v>
      </c>
      <c r="FB292">
        <v>0.3</v>
      </c>
      <c r="FC292">
        <v>0.41</v>
      </c>
      <c r="FD292">
        <v>0.32</v>
      </c>
      <c r="FE292">
        <v>0.4</v>
      </c>
      <c r="FF292">
        <v>0.44</v>
      </c>
      <c r="FG292">
        <v>0.12</v>
      </c>
      <c r="FH292">
        <v>0.38</v>
      </c>
      <c r="FI292">
        <v>0.49</v>
      </c>
      <c r="FJ292">
        <v>0.51</v>
      </c>
      <c r="FK292">
        <v>0.52</v>
      </c>
      <c r="FL292">
        <v>0.36</v>
      </c>
      <c r="FM292">
        <v>0.39</v>
      </c>
      <c r="FN292">
        <v>0.43</v>
      </c>
      <c r="FO292">
        <v>0.36</v>
      </c>
      <c r="FP292">
        <v>0.08</v>
      </c>
      <c r="FQ292">
        <v>0.06</v>
      </c>
      <c r="FR292">
        <v>0.1</v>
      </c>
      <c r="FS292">
        <v>0.06</v>
      </c>
      <c r="FT292">
        <v>0.1</v>
      </c>
      <c r="FU292">
        <v>0.1</v>
      </c>
      <c r="FV292">
        <v>0.1</v>
      </c>
      <c r="FW292">
        <v>0.08</v>
      </c>
      <c r="FX292">
        <v>7.0000000000000007E-2</v>
      </c>
      <c r="FY292">
        <v>2.31</v>
      </c>
      <c r="FZ292">
        <v>3.23</v>
      </c>
      <c r="GA292">
        <v>3.45</v>
      </c>
      <c r="GB292">
        <v>3.44</v>
      </c>
      <c r="GC292">
        <v>3.48</v>
      </c>
      <c r="GD292">
        <v>3.2</v>
      </c>
      <c r="GE292">
        <v>3.15</v>
      </c>
      <c r="GF292">
        <v>3.32</v>
      </c>
      <c r="GG292">
        <v>3.23</v>
      </c>
      <c r="GH292">
        <v>7.94</v>
      </c>
      <c r="GI292">
        <v>0.01</v>
      </c>
      <c r="GJ292">
        <v>1.9E-2</v>
      </c>
      <c r="GK292">
        <v>1.9E-2</v>
      </c>
      <c r="GL292">
        <v>0.03</v>
      </c>
      <c r="GM292">
        <v>0.09</v>
      </c>
      <c r="GN292">
        <v>0.05</v>
      </c>
      <c r="GO292">
        <v>0.06</v>
      </c>
      <c r="GP292">
        <v>0.19</v>
      </c>
      <c r="GQ292">
        <v>0.13</v>
      </c>
      <c r="GR292">
        <v>0.3</v>
      </c>
      <c r="GS292">
        <v>0.1</v>
      </c>
      <c r="GT292">
        <v>0.28000000000000003</v>
      </c>
      <c r="GU292">
        <v>0.4</v>
      </c>
      <c r="GV292">
        <v>0.24</v>
      </c>
      <c r="GW292">
        <v>0.16</v>
      </c>
      <c r="GX292">
        <v>0.105</v>
      </c>
      <c r="GY292">
        <v>0.21</v>
      </c>
      <c r="GZ292">
        <v>0.124</v>
      </c>
      <c r="HA292">
        <v>5.7000000000000002E-2</v>
      </c>
      <c r="HB292">
        <v>0.17</v>
      </c>
      <c r="HC292">
        <v>0.13</v>
      </c>
      <c r="HD292">
        <v>0.08</v>
      </c>
      <c r="HE292">
        <v>0.19</v>
      </c>
      <c r="HF292">
        <v>0.3</v>
      </c>
      <c r="HG292">
        <v>0.36</v>
      </c>
      <c r="HH292">
        <v>0.19</v>
      </c>
      <c r="HI292">
        <v>0.01</v>
      </c>
      <c r="HJ292">
        <v>0.02</v>
      </c>
      <c r="HK292">
        <v>0</v>
      </c>
      <c r="HL292">
        <v>0.02</v>
      </c>
      <c r="HM292">
        <v>0.12</v>
      </c>
      <c r="HN292">
        <v>0.02</v>
      </c>
      <c r="HO292">
        <v>0.42</v>
      </c>
      <c r="HP292">
        <v>0.35</v>
      </c>
      <c r="HQ292">
        <v>0.38</v>
      </c>
      <c r="HR292">
        <v>0.39</v>
      </c>
      <c r="HS292">
        <v>0.36</v>
      </c>
      <c r="HT292">
        <v>0.37</v>
      </c>
      <c r="HU292">
        <v>0.42</v>
      </c>
      <c r="HV292">
        <v>0.32</v>
      </c>
      <c r="HW292">
        <v>0.35</v>
      </c>
      <c r="HX292">
        <v>0.37</v>
      </c>
      <c r="HY292">
        <v>0.31</v>
      </c>
      <c r="HZ292">
        <v>0.5</v>
      </c>
      <c r="IA292">
        <v>0.08</v>
      </c>
      <c r="IB292">
        <v>0.19</v>
      </c>
      <c r="IC292">
        <v>0.17</v>
      </c>
      <c r="ID292">
        <v>0.1</v>
      </c>
      <c r="IE292">
        <v>0.11</v>
      </c>
      <c r="IF292">
        <v>3.7999999999999999E-2</v>
      </c>
      <c r="IG292">
        <v>1.9E-2</v>
      </c>
      <c r="IH292">
        <v>0.02</v>
      </c>
      <c r="II292">
        <v>0.03</v>
      </c>
      <c r="IJ292">
        <v>0.03</v>
      </c>
      <c r="IK292">
        <v>2.9000000000000001E-2</v>
      </c>
      <c r="IL292">
        <v>1.9E-2</v>
      </c>
      <c r="IM292">
        <v>0.06</v>
      </c>
      <c r="IN292">
        <v>0.1</v>
      </c>
      <c r="IO292">
        <v>7.0000000000000007E-2</v>
      </c>
      <c r="IP292">
        <v>0.09</v>
      </c>
      <c r="IQ292">
        <v>0.06</v>
      </c>
      <c r="IR292">
        <v>0.06</v>
      </c>
      <c r="IS292">
        <v>0.05</v>
      </c>
      <c r="IT292">
        <v>0.55000000000000004</v>
      </c>
      <c r="IU292">
        <v>0.51</v>
      </c>
      <c r="IV292">
        <v>0.04</v>
      </c>
      <c r="IW292">
        <v>0.23</v>
      </c>
      <c r="IX292">
        <v>0.27</v>
      </c>
      <c r="IY292">
        <v>0.16</v>
      </c>
      <c r="IZ292">
        <v>0.21</v>
      </c>
      <c r="JA292">
        <v>0.14000000000000001</v>
      </c>
      <c r="JB292">
        <v>0.25</v>
      </c>
      <c r="JC292">
        <v>0.38</v>
      </c>
      <c r="JD292">
        <v>0.09</v>
      </c>
      <c r="JE292">
        <v>0.08</v>
      </c>
      <c r="JF292">
        <v>0.21</v>
      </c>
      <c r="JG292">
        <v>0.25</v>
      </c>
      <c r="JH292">
        <v>0.24</v>
      </c>
      <c r="JI292">
        <v>0.1</v>
      </c>
      <c r="JJ292">
        <v>0.09</v>
      </c>
      <c r="JK292">
        <v>0.52</v>
      </c>
      <c r="JL292">
        <v>0.2</v>
      </c>
      <c r="JM292">
        <v>7.0000000000000007E-2</v>
      </c>
      <c r="JN292">
        <v>0.1</v>
      </c>
      <c r="JO292">
        <v>0.11</v>
      </c>
      <c r="JP292">
        <v>0.09</v>
      </c>
      <c r="JQ292">
        <v>0.08</v>
      </c>
      <c r="JR292">
        <v>2.87</v>
      </c>
      <c r="JS292">
        <v>1.72</v>
      </c>
      <c r="JT292">
        <v>1.7</v>
      </c>
      <c r="JU292">
        <v>3.33</v>
      </c>
      <c r="JV292">
        <v>2.4500000000000002</v>
      </c>
    </row>
    <row r="293" spans="1:282" x14ac:dyDescent="0.25">
      <c r="A293">
        <v>609899</v>
      </c>
      <c r="B293" t="s">
        <v>2554</v>
      </c>
      <c r="C293" t="s">
        <v>2553</v>
      </c>
      <c r="D293" t="s">
        <v>4712</v>
      </c>
      <c r="E293" t="s">
        <v>4713</v>
      </c>
      <c r="F293" t="s">
        <v>2555</v>
      </c>
      <c r="G293" t="s">
        <v>2556</v>
      </c>
      <c r="H293" t="s">
        <v>2557</v>
      </c>
      <c r="I293" t="s">
        <v>4714</v>
      </c>
      <c r="J293" t="s">
        <v>4715</v>
      </c>
      <c r="K293" t="s">
        <v>4716</v>
      </c>
      <c r="L293" t="s">
        <v>546</v>
      </c>
      <c r="M293" t="s">
        <v>3399</v>
      </c>
      <c r="N293" t="s">
        <v>3908</v>
      </c>
      <c r="O293" t="s">
        <v>524</v>
      </c>
      <c r="P293">
        <v>701</v>
      </c>
      <c r="Q293" t="s">
        <v>541</v>
      </c>
      <c r="R293" t="s">
        <v>544</v>
      </c>
      <c r="S293" t="s">
        <v>544</v>
      </c>
      <c r="T293">
        <v>30</v>
      </c>
      <c r="U293">
        <v>3150</v>
      </c>
      <c r="V293" t="s">
        <v>651</v>
      </c>
      <c r="W293">
        <v>111</v>
      </c>
      <c r="X293">
        <v>734</v>
      </c>
      <c r="Y293">
        <v>15</v>
      </c>
      <c r="Z293" s="5" t="s">
        <v>4268</v>
      </c>
      <c r="AA293" t="s">
        <v>524</v>
      </c>
      <c r="AB293" t="s">
        <v>534</v>
      </c>
      <c r="AC293" t="s">
        <v>564</v>
      </c>
      <c r="AD293" t="s">
        <v>564</v>
      </c>
      <c r="AE293">
        <v>86.4</v>
      </c>
      <c r="AF293">
        <v>50</v>
      </c>
      <c r="AG293">
        <v>56.5</v>
      </c>
      <c r="AH293">
        <v>1.5</v>
      </c>
      <c r="AI293" t="s">
        <v>3410</v>
      </c>
      <c r="AJ293">
        <v>63</v>
      </c>
      <c r="AK293">
        <v>39</v>
      </c>
      <c r="AL293">
        <v>2</v>
      </c>
      <c r="AM293">
        <v>2</v>
      </c>
      <c r="AN293">
        <v>9</v>
      </c>
      <c r="AO293">
        <v>1</v>
      </c>
      <c r="AP293">
        <v>2</v>
      </c>
      <c r="AQ293">
        <v>2</v>
      </c>
      <c r="AR293">
        <v>7</v>
      </c>
      <c r="AS293">
        <v>63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0.02</v>
      </c>
      <c r="AZ293">
        <v>0</v>
      </c>
      <c r="BA293">
        <v>0</v>
      </c>
      <c r="BB293">
        <v>0.03</v>
      </c>
      <c r="BC293">
        <v>0</v>
      </c>
      <c r="BD293">
        <v>0.03</v>
      </c>
      <c r="BE293">
        <v>0.06</v>
      </c>
      <c r="BF293">
        <v>0.1</v>
      </c>
      <c r="BG293">
        <v>0.14000000000000001</v>
      </c>
      <c r="BH293">
        <v>0.27</v>
      </c>
      <c r="BI293">
        <v>0.16</v>
      </c>
      <c r="BJ293">
        <v>0.28999999999999998</v>
      </c>
      <c r="BK293">
        <v>0.35</v>
      </c>
      <c r="BL293">
        <v>0.02</v>
      </c>
      <c r="BM293">
        <v>0.02</v>
      </c>
      <c r="BN293">
        <v>0.02</v>
      </c>
      <c r="BO293">
        <v>0.02</v>
      </c>
      <c r="BP293">
        <v>0.02</v>
      </c>
      <c r="BQ293">
        <v>0.03</v>
      </c>
      <c r="BR293">
        <v>0.89</v>
      </c>
      <c r="BS293">
        <v>0.84</v>
      </c>
      <c r="BT293">
        <v>0.68</v>
      </c>
      <c r="BU293">
        <v>0.83</v>
      </c>
      <c r="BV293">
        <v>0.67</v>
      </c>
      <c r="BW293">
        <v>0.54</v>
      </c>
      <c r="BX293">
        <v>3.9</v>
      </c>
      <c r="BY293">
        <v>3.85</v>
      </c>
      <c r="BZ293">
        <v>3.66</v>
      </c>
      <c r="CA293">
        <v>3.84</v>
      </c>
      <c r="CB293">
        <v>3.65</v>
      </c>
      <c r="CC293">
        <v>3.46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0.06</v>
      </c>
      <c r="CL293">
        <v>0.03</v>
      </c>
      <c r="CM293">
        <v>0.02</v>
      </c>
      <c r="CN293">
        <v>0.02</v>
      </c>
      <c r="CO293">
        <v>0.02</v>
      </c>
      <c r="CP293">
        <v>0.02</v>
      </c>
      <c r="CQ293">
        <v>0.02</v>
      </c>
      <c r="CR293">
        <v>0.06</v>
      </c>
      <c r="CS293">
        <v>0.05</v>
      </c>
      <c r="CT293">
        <v>0.06</v>
      </c>
      <c r="CU293">
        <v>0.08</v>
      </c>
      <c r="CV293">
        <v>3.81</v>
      </c>
      <c r="CW293">
        <v>3.76</v>
      </c>
      <c r="CX293">
        <v>3.73</v>
      </c>
      <c r="CY293">
        <v>3.76</v>
      </c>
      <c r="CZ293">
        <v>3.69</v>
      </c>
      <c r="DA293">
        <v>3.56</v>
      </c>
      <c r="DB293">
        <v>3.62</v>
      </c>
      <c r="DC293">
        <v>3.39</v>
      </c>
      <c r="DD293">
        <v>3.51</v>
      </c>
      <c r="DE293">
        <v>0.16</v>
      </c>
      <c r="DF293">
        <v>0.21</v>
      </c>
      <c r="DG293">
        <v>0.24</v>
      </c>
      <c r="DH293">
        <v>0.21</v>
      </c>
      <c r="DI293">
        <v>0.27</v>
      </c>
      <c r="DJ293">
        <v>0.3</v>
      </c>
      <c r="DK293">
        <v>0.27</v>
      </c>
      <c r="DL293">
        <v>0.27</v>
      </c>
      <c r="DM293">
        <v>0.22</v>
      </c>
      <c r="DN293">
        <v>0.02</v>
      </c>
      <c r="DO293">
        <v>0.02</v>
      </c>
      <c r="DP293">
        <v>0.02</v>
      </c>
      <c r="DQ293">
        <v>0.02</v>
      </c>
      <c r="DR293">
        <v>0.02</v>
      </c>
      <c r="DS293">
        <v>0.02</v>
      </c>
      <c r="DT293">
        <v>0.03</v>
      </c>
      <c r="DU293">
        <v>0.03</v>
      </c>
      <c r="DV293">
        <v>0.03</v>
      </c>
      <c r="DW293">
        <v>0.81</v>
      </c>
      <c r="DX293">
        <v>0.76</v>
      </c>
      <c r="DY293">
        <v>0.73</v>
      </c>
      <c r="DZ293">
        <v>0.76</v>
      </c>
      <c r="EA293">
        <v>0.7</v>
      </c>
      <c r="EB293">
        <v>0.62</v>
      </c>
      <c r="EC293">
        <v>0.65</v>
      </c>
      <c r="ED293">
        <v>0.56999999999999995</v>
      </c>
      <c r="EE293">
        <v>0.63</v>
      </c>
      <c r="EF293">
        <v>0.56000000000000005</v>
      </c>
      <c r="EG293">
        <v>0.02</v>
      </c>
      <c r="EH293">
        <v>0</v>
      </c>
      <c r="EI293">
        <v>0</v>
      </c>
      <c r="EJ293">
        <v>0</v>
      </c>
      <c r="EK293">
        <v>0</v>
      </c>
      <c r="EL293">
        <v>0.05</v>
      </c>
      <c r="EM293">
        <v>0</v>
      </c>
      <c r="EN293">
        <v>0</v>
      </c>
      <c r="EO293">
        <v>0.41</v>
      </c>
      <c r="EP293">
        <v>0.02</v>
      </c>
      <c r="EQ293">
        <v>0</v>
      </c>
      <c r="ER293">
        <v>0.02</v>
      </c>
      <c r="ES293">
        <v>1.6E-2</v>
      </c>
      <c r="ET293">
        <v>0.02</v>
      </c>
      <c r="EU293">
        <v>0.1</v>
      </c>
      <c r="EV293">
        <v>0.05</v>
      </c>
      <c r="EW293">
        <v>0.02</v>
      </c>
      <c r="EX293">
        <v>1.6E-2</v>
      </c>
      <c r="EY293">
        <v>0.21</v>
      </c>
      <c r="EZ293">
        <v>0.19</v>
      </c>
      <c r="FA293">
        <v>0.32</v>
      </c>
      <c r="FB293">
        <v>0.25</v>
      </c>
      <c r="FC293">
        <v>0.3</v>
      </c>
      <c r="FD293">
        <v>0.41</v>
      </c>
      <c r="FE293">
        <v>0.33</v>
      </c>
      <c r="FF293">
        <v>0.35</v>
      </c>
      <c r="FG293">
        <v>0</v>
      </c>
      <c r="FH293">
        <v>0.73</v>
      </c>
      <c r="FI293">
        <v>0.75</v>
      </c>
      <c r="FJ293">
        <v>0.65</v>
      </c>
      <c r="FK293">
        <v>0.7</v>
      </c>
      <c r="FL293">
        <v>0.63</v>
      </c>
      <c r="FM293">
        <v>0.4</v>
      </c>
      <c r="FN293">
        <v>0.6</v>
      </c>
      <c r="FO293">
        <v>0.62</v>
      </c>
      <c r="FP293">
        <v>0.02</v>
      </c>
      <c r="FQ293">
        <v>0.03</v>
      </c>
      <c r="FR293">
        <v>0.06</v>
      </c>
      <c r="FS293">
        <v>0.02</v>
      </c>
      <c r="FT293">
        <v>0.03</v>
      </c>
      <c r="FU293">
        <v>0.05</v>
      </c>
      <c r="FV293">
        <v>0.05</v>
      </c>
      <c r="FW293">
        <v>0.02</v>
      </c>
      <c r="FX293">
        <v>0.02</v>
      </c>
      <c r="FY293">
        <v>1.45</v>
      </c>
      <c r="FZ293">
        <v>3.7</v>
      </c>
      <c r="GA293">
        <v>3.8</v>
      </c>
      <c r="GB293">
        <v>3.65</v>
      </c>
      <c r="GC293">
        <v>3.7</v>
      </c>
      <c r="GD293">
        <v>3.65</v>
      </c>
      <c r="GE293">
        <v>3.22</v>
      </c>
      <c r="GF293">
        <v>3.56</v>
      </c>
      <c r="GG293">
        <v>3.61</v>
      </c>
      <c r="GH293">
        <v>9.18</v>
      </c>
      <c r="GI293">
        <v>0</v>
      </c>
      <c r="GJ293">
        <v>0</v>
      </c>
      <c r="GK293">
        <v>0</v>
      </c>
      <c r="GL293">
        <v>0</v>
      </c>
      <c r="GM293">
        <v>0.02</v>
      </c>
      <c r="GN293">
        <v>0</v>
      </c>
      <c r="GO293">
        <v>0.02</v>
      </c>
      <c r="GP293">
        <v>0.16</v>
      </c>
      <c r="GQ293">
        <v>0.37</v>
      </c>
      <c r="GR293">
        <v>0.43</v>
      </c>
      <c r="GS293">
        <v>0.02</v>
      </c>
      <c r="GT293">
        <v>0.38</v>
      </c>
      <c r="GU293">
        <v>0.73</v>
      </c>
      <c r="GV293">
        <v>0.17</v>
      </c>
      <c r="GW293">
        <v>0.38</v>
      </c>
      <c r="GX293">
        <v>0.14299999999999999</v>
      </c>
      <c r="GY293">
        <v>0.19</v>
      </c>
      <c r="GZ293">
        <v>0.159</v>
      </c>
      <c r="HA293">
        <v>9.5000000000000001E-2</v>
      </c>
      <c r="HB293">
        <v>0.41</v>
      </c>
      <c r="HC293">
        <v>0.06</v>
      </c>
      <c r="HD293">
        <v>0</v>
      </c>
      <c r="HE293">
        <v>0.19</v>
      </c>
      <c r="HF293">
        <v>0.02</v>
      </c>
      <c r="HG293">
        <v>0.03</v>
      </c>
      <c r="HH293">
        <v>0.03</v>
      </c>
      <c r="HI293">
        <v>0.03</v>
      </c>
      <c r="HJ293">
        <v>0.02</v>
      </c>
      <c r="HK293">
        <v>0.06</v>
      </c>
      <c r="HL293">
        <v>0.06</v>
      </c>
      <c r="HM293">
        <v>0.13</v>
      </c>
      <c r="HN293">
        <v>0.02</v>
      </c>
      <c r="HO293">
        <v>0.16</v>
      </c>
      <c r="HP293">
        <v>0.25</v>
      </c>
      <c r="HQ293">
        <v>0.38</v>
      </c>
      <c r="HR293">
        <v>0.44</v>
      </c>
      <c r="HS293">
        <v>0.49</v>
      </c>
      <c r="HT293">
        <v>0.3</v>
      </c>
      <c r="HU293">
        <v>0.79</v>
      </c>
      <c r="HV293">
        <v>0.7</v>
      </c>
      <c r="HW293">
        <v>0.54</v>
      </c>
      <c r="HX293">
        <v>0.44</v>
      </c>
      <c r="HY293">
        <v>0.28999999999999998</v>
      </c>
      <c r="HZ293">
        <v>0.62</v>
      </c>
      <c r="IA293">
        <v>0</v>
      </c>
      <c r="IB293">
        <v>0.02</v>
      </c>
      <c r="IC293">
        <v>0</v>
      </c>
      <c r="ID293">
        <v>0.02</v>
      </c>
      <c r="IE293">
        <v>0.05</v>
      </c>
      <c r="IF293">
        <v>1.6E-2</v>
      </c>
      <c r="IG293">
        <v>0</v>
      </c>
      <c r="IH293">
        <v>0</v>
      </c>
      <c r="II293">
        <v>0</v>
      </c>
      <c r="IJ293">
        <v>0</v>
      </c>
      <c r="IK293">
        <v>1.6E-2</v>
      </c>
      <c r="IL293">
        <v>0</v>
      </c>
      <c r="IM293">
        <v>0.02</v>
      </c>
      <c r="IN293">
        <v>0.02</v>
      </c>
      <c r="IO293">
        <v>0.02</v>
      </c>
      <c r="IP293">
        <v>0.03</v>
      </c>
      <c r="IQ293">
        <v>0.03</v>
      </c>
      <c r="IR293">
        <v>0.05</v>
      </c>
      <c r="IS293">
        <v>0</v>
      </c>
      <c r="IT293">
        <v>0.11</v>
      </c>
      <c r="IU293">
        <v>0</v>
      </c>
      <c r="IV293">
        <v>0</v>
      </c>
      <c r="IW293">
        <v>0.02</v>
      </c>
      <c r="IX293">
        <v>0.25</v>
      </c>
      <c r="IY293">
        <v>0.38</v>
      </c>
      <c r="IZ293">
        <v>0.28999999999999998</v>
      </c>
      <c r="JA293">
        <v>0.14000000000000001</v>
      </c>
      <c r="JB293">
        <v>0.4</v>
      </c>
      <c r="JC293">
        <v>0.51</v>
      </c>
      <c r="JD293">
        <v>0.17</v>
      </c>
      <c r="JE293">
        <v>0.35</v>
      </c>
      <c r="JF293">
        <v>0.35</v>
      </c>
      <c r="JG293">
        <v>0.32</v>
      </c>
      <c r="JH293">
        <v>0.21</v>
      </c>
      <c r="JI293">
        <v>0.3</v>
      </c>
      <c r="JJ293">
        <v>0.33</v>
      </c>
      <c r="JK293">
        <v>0.48</v>
      </c>
      <c r="JL293">
        <v>0.24</v>
      </c>
      <c r="JM293">
        <v>0.03</v>
      </c>
      <c r="JN293">
        <v>0.03</v>
      </c>
      <c r="JO293">
        <v>0.03</v>
      </c>
      <c r="JP293">
        <v>0.03</v>
      </c>
      <c r="JQ293">
        <v>0.03</v>
      </c>
      <c r="JR293">
        <v>2.95</v>
      </c>
      <c r="JS293">
        <v>2.69</v>
      </c>
      <c r="JT293">
        <v>3.05</v>
      </c>
      <c r="JU293">
        <v>3.34</v>
      </c>
      <c r="JV293">
        <v>2.8</v>
      </c>
    </row>
    <row r="294" spans="1:282" x14ac:dyDescent="0.25">
      <c r="A294">
        <v>609900</v>
      </c>
      <c r="B294" t="s">
        <v>2559</v>
      </c>
      <c r="C294" t="s">
        <v>2558</v>
      </c>
      <c r="D294" t="s">
        <v>4717</v>
      </c>
      <c r="E294" t="s">
        <v>4718</v>
      </c>
      <c r="F294" t="s">
        <v>2560</v>
      </c>
      <c r="G294" t="s">
        <v>2561</v>
      </c>
      <c r="H294" t="s">
        <v>4719</v>
      </c>
      <c r="I294" t="s">
        <v>4720</v>
      </c>
      <c r="J294" t="s">
        <v>10</v>
      </c>
      <c r="K294" t="s">
        <v>10</v>
      </c>
      <c r="L294" t="s">
        <v>546</v>
      </c>
      <c r="M294" t="s">
        <v>3399</v>
      </c>
      <c r="N294" t="s">
        <v>3908</v>
      </c>
      <c r="O294" t="s">
        <v>524</v>
      </c>
      <c r="P294">
        <v>471</v>
      </c>
      <c r="Q294" t="s">
        <v>566</v>
      </c>
      <c r="R294" t="s">
        <v>565</v>
      </c>
      <c r="S294" t="s">
        <v>694</v>
      </c>
      <c r="T294">
        <v>48</v>
      </c>
      <c r="U294">
        <v>3160</v>
      </c>
      <c r="V294" t="s">
        <v>651</v>
      </c>
      <c r="W294">
        <v>115</v>
      </c>
      <c r="X294">
        <v>477</v>
      </c>
      <c r="Y294">
        <v>24</v>
      </c>
      <c r="Z294" s="5" t="s">
        <v>3609</v>
      </c>
      <c r="AA294" t="s">
        <v>524</v>
      </c>
      <c r="AB294" t="s">
        <v>564</v>
      </c>
      <c r="AC294" t="s">
        <v>564</v>
      </c>
      <c r="AD294" t="s">
        <v>533</v>
      </c>
      <c r="AE294">
        <v>59.6</v>
      </c>
      <c r="AF294">
        <v>50.7</v>
      </c>
      <c r="AG294">
        <v>66.3</v>
      </c>
      <c r="AH294">
        <v>2.4</v>
      </c>
      <c r="AI294" t="s">
        <v>3410</v>
      </c>
      <c r="AJ294">
        <v>46</v>
      </c>
      <c r="AK294">
        <v>1</v>
      </c>
      <c r="AL294">
        <v>41</v>
      </c>
      <c r="AO294">
        <v>1</v>
      </c>
      <c r="AQ294">
        <v>2</v>
      </c>
      <c r="AR294">
        <v>4</v>
      </c>
      <c r="AS294">
        <v>46</v>
      </c>
      <c r="AT294">
        <v>0.04</v>
      </c>
      <c r="AU294">
        <v>0</v>
      </c>
      <c r="AV294">
        <v>0.04</v>
      </c>
      <c r="AW294">
        <v>0</v>
      </c>
      <c r="AX294">
        <v>0.02</v>
      </c>
      <c r="AY294">
        <v>0.02</v>
      </c>
      <c r="AZ294">
        <v>0.04</v>
      </c>
      <c r="BA294">
        <v>4.2999999999999997E-2</v>
      </c>
      <c r="BB294">
        <v>0</v>
      </c>
      <c r="BC294">
        <v>7.0000000000000007E-2</v>
      </c>
      <c r="BD294">
        <v>0.09</v>
      </c>
      <c r="BE294">
        <v>0.13</v>
      </c>
      <c r="BF294">
        <v>0.28000000000000003</v>
      </c>
      <c r="BG294">
        <v>0.35</v>
      </c>
      <c r="BH294">
        <v>0.22</v>
      </c>
      <c r="BI294">
        <v>0.17</v>
      </c>
      <c r="BJ294">
        <v>0.24</v>
      </c>
      <c r="BK294">
        <v>0.26</v>
      </c>
      <c r="BL294">
        <v>0.02</v>
      </c>
      <c r="BM294">
        <v>0.02</v>
      </c>
      <c r="BN294">
        <v>0.02</v>
      </c>
      <c r="BO294">
        <v>0.02</v>
      </c>
      <c r="BP294">
        <v>0.02</v>
      </c>
      <c r="BQ294">
        <v>7.0000000000000007E-2</v>
      </c>
      <c r="BR294">
        <v>0.61</v>
      </c>
      <c r="BS294">
        <v>0.59</v>
      </c>
      <c r="BT294">
        <v>0.72</v>
      </c>
      <c r="BU294">
        <v>0.74</v>
      </c>
      <c r="BV294">
        <v>0.63</v>
      </c>
      <c r="BW294">
        <v>0.52</v>
      </c>
      <c r="BX294">
        <v>3.49</v>
      </c>
      <c r="BY294">
        <v>3.56</v>
      </c>
      <c r="BZ294">
        <v>3.64</v>
      </c>
      <c r="CA294">
        <v>3.69</v>
      </c>
      <c r="CB294">
        <v>3.51</v>
      </c>
      <c r="CC294">
        <v>3.37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0.04</v>
      </c>
      <c r="CJ294">
        <v>0.02</v>
      </c>
      <c r="CK294">
        <v>0.04</v>
      </c>
      <c r="CL294">
        <v>0.04</v>
      </c>
      <c r="CM294">
        <v>0</v>
      </c>
      <c r="CN294">
        <v>0.02</v>
      </c>
      <c r="CO294">
        <v>0.02</v>
      </c>
      <c r="CP294">
        <v>0.04</v>
      </c>
      <c r="CQ294">
        <v>0</v>
      </c>
      <c r="CR294">
        <v>0.02</v>
      </c>
      <c r="CS294">
        <v>0.09</v>
      </c>
      <c r="CT294">
        <v>0.02</v>
      </c>
      <c r="CU294">
        <v>7.0000000000000007E-2</v>
      </c>
      <c r="CV294">
        <v>3.82</v>
      </c>
      <c r="CW294">
        <v>3.73</v>
      </c>
      <c r="CX294">
        <v>3.73</v>
      </c>
      <c r="CY294">
        <v>3.71</v>
      </c>
      <c r="CZ294">
        <v>3.76</v>
      </c>
      <c r="DA294">
        <v>3.56</v>
      </c>
      <c r="DB294">
        <v>3.58</v>
      </c>
      <c r="DC294">
        <v>3.56</v>
      </c>
      <c r="DD294">
        <v>3.58</v>
      </c>
      <c r="DE294">
        <v>0.17</v>
      </c>
      <c r="DF294">
        <v>0.22</v>
      </c>
      <c r="DG294">
        <v>0.22</v>
      </c>
      <c r="DH294">
        <v>0.2</v>
      </c>
      <c r="DI294">
        <v>0.24</v>
      </c>
      <c r="DJ294">
        <v>0.26</v>
      </c>
      <c r="DK294">
        <v>0.17</v>
      </c>
      <c r="DL294">
        <v>0.26</v>
      </c>
      <c r="DM294">
        <v>0.15</v>
      </c>
      <c r="DN294">
        <v>0.04</v>
      </c>
      <c r="DO294">
        <v>0.02</v>
      </c>
      <c r="DP294">
        <v>0.02</v>
      </c>
      <c r="DQ294">
        <v>0.02</v>
      </c>
      <c r="DR294">
        <v>0.02</v>
      </c>
      <c r="DS294">
        <v>0.02</v>
      </c>
      <c r="DT294">
        <v>0.02</v>
      </c>
      <c r="DU294">
        <v>0.02</v>
      </c>
      <c r="DV294">
        <v>0.02</v>
      </c>
      <c r="DW294">
        <v>0.78</v>
      </c>
      <c r="DX294">
        <v>0.74</v>
      </c>
      <c r="DY294">
        <v>0.74</v>
      </c>
      <c r="DZ294">
        <v>0.74</v>
      </c>
      <c r="EA294">
        <v>0.74</v>
      </c>
      <c r="EB294">
        <v>0.65</v>
      </c>
      <c r="EC294">
        <v>0.7</v>
      </c>
      <c r="ED294">
        <v>0.65</v>
      </c>
      <c r="EE294">
        <v>0.72</v>
      </c>
      <c r="EF294">
        <v>0.41</v>
      </c>
      <c r="EG294">
        <v>0.04</v>
      </c>
      <c r="EH294">
        <v>0.04</v>
      </c>
      <c r="EI294">
        <v>0.02</v>
      </c>
      <c r="EJ294">
        <v>0.04</v>
      </c>
      <c r="EK294">
        <v>0.04</v>
      </c>
      <c r="EL294">
        <v>7.0000000000000007E-2</v>
      </c>
      <c r="EM294">
        <v>0</v>
      </c>
      <c r="EN294">
        <v>7.0000000000000007E-2</v>
      </c>
      <c r="EO294">
        <v>0.28000000000000003</v>
      </c>
      <c r="EP294">
        <v>0.17</v>
      </c>
      <c r="EQ294">
        <v>0.109</v>
      </c>
      <c r="ER294">
        <v>0.11</v>
      </c>
      <c r="ES294">
        <v>6.5000000000000002E-2</v>
      </c>
      <c r="ET294">
        <v>0.13</v>
      </c>
      <c r="EU294">
        <v>0.15</v>
      </c>
      <c r="EV294">
        <v>0.11</v>
      </c>
      <c r="EW294">
        <v>0.11</v>
      </c>
      <c r="EX294">
        <v>8.6999999999999994E-2</v>
      </c>
      <c r="EY294">
        <v>0.26</v>
      </c>
      <c r="EZ294">
        <v>0.33</v>
      </c>
      <c r="FA294">
        <v>0.3</v>
      </c>
      <c r="FB294">
        <v>0.26</v>
      </c>
      <c r="FC294">
        <v>0.24</v>
      </c>
      <c r="FD294">
        <v>0.2</v>
      </c>
      <c r="FE294">
        <v>0.3</v>
      </c>
      <c r="FF294">
        <v>0.35</v>
      </c>
      <c r="FG294">
        <v>0.17</v>
      </c>
      <c r="FH294">
        <v>0.48</v>
      </c>
      <c r="FI294">
        <v>0.46</v>
      </c>
      <c r="FJ294">
        <v>0.5</v>
      </c>
      <c r="FK294">
        <v>0.59</v>
      </c>
      <c r="FL294">
        <v>0.54</v>
      </c>
      <c r="FM294">
        <v>0.52</v>
      </c>
      <c r="FN294">
        <v>0.52</v>
      </c>
      <c r="FO294">
        <v>0.41</v>
      </c>
      <c r="FP294">
        <v>0.04</v>
      </c>
      <c r="FQ294">
        <v>0.04</v>
      </c>
      <c r="FR294">
        <v>7.0000000000000007E-2</v>
      </c>
      <c r="FS294">
        <v>7.0000000000000007E-2</v>
      </c>
      <c r="FT294">
        <v>0.04</v>
      </c>
      <c r="FU294">
        <v>0.04</v>
      </c>
      <c r="FV294">
        <v>7.0000000000000007E-2</v>
      </c>
      <c r="FW294">
        <v>7.0000000000000007E-2</v>
      </c>
      <c r="FX294">
        <v>7.0000000000000007E-2</v>
      </c>
      <c r="FY294">
        <v>2.02</v>
      </c>
      <c r="FZ294">
        <v>3.23</v>
      </c>
      <c r="GA294">
        <v>3.28</v>
      </c>
      <c r="GB294">
        <v>3.37</v>
      </c>
      <c r="GC294">
        <v>3.45</v>
      </c>
      <c r="GD294">
        <v>3.34</v>
      </c>
      <c r="GE294">
        <v>3.26</v>
      </c>
      <c r="GF294">
        <v>3.44</v>
      </c>
      <c r="GG294">
        <v>3.19</v>
      </c>
      <c r="GH294">
        <v>7.51</v>
      </c>
      <c r="GI294">
        <v>7.0000000000000007E-2</v>
      </c>
      <c r="GJ294">
        <v>0</v>
      </c>
      <c r="GK294">
        <v>2.1999999999999999E-2</v>
      </c>
      <c r="GL294">
        <v>0.04</v>
      </c>
      <c r="GM294">
        <v>0.09</v>
      </c>
      <c r="GN294">
        <v>7.0000000000000007E-2</v>
      </c>
      <c r="GO294">
        <v>0.04</v>
      </c>
      <c r="GP294">
        <v>0.2</v>
      </c>
      <c r="GQ294">
        <v>0.11</v>
      </c>
      <c r="GR294">
        <v>0.3</v>
      </c>
      <c r="GS294">
        <v>7.0000000000000007E-2</v>
      </c>
      <c r="GT294">
        <v>0.52</v>
      </c>
      <c r="GU294">
        <v>0.65</v>
      </c>
      <c r="GV294">
        <v>0.26</v>
      </c>
      <c r="GW294">
        <v>0.26</v>
      </c>
      <c r="GX294">
        <v>0.152</v>
      </c>
      <c r="GY294">
        <v>0.28000000000000003</v>
      </c>
      <c r="GZ294">
        <v>4.2999999999999997E-2</v>
      </c>
      <c r="HA294">
        <v>6.5000000000000002E-2</v>
      </c>
      <c r="HB294">
        <v>0.24</v>
      </c>
      <c r="HC294">
        <v>0.09</v>
      </c>
      <c r="HD294">
        <v>0.04</v>
      </c>
      <c r="HE294">
        <v>0.15</v>
      </c>
      <c r="HF294">
        <v>0.09</v>
      </c>
      <c r="HG294">
        <v>0.09</v>
      </c>
      <c r="HH294">
        <v>7.0000000000000007E-2</v>
      </c>
      <c r="HI294">
        <v>0</v>
      </c>
      <c r="HJ294">
        <v>0</v>
      </c>
      <c r="HK294">
        <v>0.02</v>
      </c>
      <c r="HL294">
        <v>0.02</v>
      </c>
      <c r="HM294">
        <v>0.11</v>
      </c>
      <c r="HN294">
        <v>0</v>
      </c>
      <c r="HO294">
        <v>0.24</v>
      </c>
      <c r="HP294">
        <v>0.28000000000000003</v>
      </c>
      <c r="HQ294">
        <v>0.3</v>
      </c>
      <c r="HR294">
        <v>0.35</v>
      </c>
      <c r="HS294">
        <v>0.26</v>
      </c>
      <c r="HT294">
        <v>0.3</v>
      </c>
      <c r="HU294">
        <v>0.65</v>
      </c>
      <c r="HV294">
        <v>0.59</v>
      </c>
      <c r="HW294">
        <v>0.56999999999999995</v>
      </c>
      <c r="HX294">
        <v>0.52</v>
      </c>
      <c r="HY294">
        <v>0.52</v>
      </c>
      <c r="HZ294">
        <v>0.63</v>
      </c>
      <c r="IA294">
        <v>0.04</v>
      </c>
      <c r="IB294">
        <v>7.0000000000000007E-2</v>
      </c>
      <c r="IC294">
        <v>0.04</v>
      </c>
      <c r="ID294">
        <v>0.04</v>
      </c>
      <c r="IE294">
        <v>0.04</v>
      </c>
      <c r="IF294">
        <v>0</v>
      </c>
      <c r="IG294">
        <v>2.1999999999999999E-2</v>
      </c>
      <c r="IH294">
        <v>0.02</v>
      </c>
      <c r="II294">
        <v>0.02</v>
      </c>
      <c r="IJ294">
        <v>0.02</v>
      </c>
      <c r="IK294">
        <v>2.1999999999999999E-2</v>
      </c>
      <c r="IL294">
        <v>2.1999999999999999E-2</v>
      </c>
      <c r="IM294">
        <v>0.04</v>
      </c>
      <c r="IN294">
        <v>0.04</v>
      </c>
      <c r="IO294">
        <v>0.04</v>
      </c>
      <c r="IP294">
        <v>0.04</v>
      </c>
      <c r="IQ294">
        <v>0.04</v>
      </c>
      <c r="IR294">
        <v>0.04</v>
      </c>
      <c r="IS294">
        <v>0.02</v>
      </c>
      <c r="IT294">
        <v>0.3</v>
      </c>
      <c r="IU294">
        <v>0.41</v>
      </c>
      <c r="IV294">
        <v>0.02</v>
      </c>
      <c r="IW294">
        <v>0.26</v>
      </c>
      <c r="IX294">
        <v>0.28000000000000003</v>
      </c>
      <c r="IY294">
        <v>0.43</v>
      </c>
      <c r="IZ294">
        <v>0.28000000000000003</v>
      </c>
      <c r="JA294">
        <v>0.15</v>
      </c>
      <c r="JB294">
        <v>0.37</v>
      </c>
      <c r="JC294">
        <v>0.33</v>
      </c>
      <c r="JD294">
        <v>0.09</v>
      </c>
      <c r="JE294">
        <v>0.11</v>
      </c>
      <c r="JF294">
        <v>0.41</v>
      </c>
      <c r="JG294">
        <v>0.17</v>
      </c>
      <c r="JH294">
        <v>0.33</v>
      </c>
      <c r="JI294">
        <v>0.13</v>
      </c>
      <c r="JJ294">
        <v>0.15</v>
      </c>
      <c r="JK294">
        <v>0.37</v>
      </c>
      <c r="JL294">
        <v>0.15</v>
      </c>
      <c r="JM294">
        <v>0.04</v>
      </c>
      <c r="JN294">
        <v>0.04</v>
      </c>
      <c r="JO294">
        <v>0.04</v>
      </c>
      <c r="JP294">
        <v>0.04</v>
      </c>
      <c r="JQ294">
        <v>0.04</v>
      </c>
      <c r="JR294">
        <v>3</v>
      </c>
      <c r="JS294">
        <v>2.0499999999999998</v>
      </c>
      <c r="JT294">
        <v>2</v>
      </c>
      <c r="JU294">
        <v>3.18</v>
      </c>
      <c r="JV294">
        <v>2.23</v>
      </c>
    </row>
    <row r="295" spans="1:282" x14ac:dyDescent="0.25">
      <c r="A295">
        <v>609901</v>
      </c>
      <c r="B295" t="s">
        <v>97</v>
      </c>
      <c r="C295" t="s">
        <v>936</v>
      </c>
      <c r="D295" t="s">
        <v>4721</v>
      </c>
      <c r="E295" t="s">
        <v>4722</v>
      </c>
      <c r="F295" t="s">
        <v>937</v>
      </c>
      <c r="G295" t="s">
        <v>938</v>
      </c>
      <c r="H295" t="s">
        <v>939</v>
      </c>
      <c r="I295" t="s">
        <v>4723</v>
      </c>
      <c r="J295" t="s">
        <v>4724</v>
      </c>
      <c r="K295" t="s">
        <v>4725</v>
      </c>
      <c r="L295" t="s">
        <v>546</v>
      </c>
      <c r="M295" t="s">
        <v>3399</v>
      </c>
      <c r="N295" t="s">
        <v>3908</v>
      </c>
      <c r="O295" t="s">
        <v>524</v>
      </c>
      <c r="P295">
        <v>493</v>
      </c>
      <c r="Q295" t="s">
        <v>541</v>
      </c>
      <c r="R295" t="s">
        <v>544</v>
      </c>
      <c r="S295" t="s">
        <v>544</v>
      </c>
      <c r="T295">
        <v>30</v>
      </c>
      <c r="U295">
        <v>3170</v>
      </c>
      <c r="V295" t="s">
        <v>651</v>
      </c>
      <c r="W295">
        <v>209</v>
      </c>
      <c r="X295">
        <v>499</v>
      </c>
      <c r="Y295">
        <v>42</v>
      </c>
      <c r="Z295" s="5" t="s">
        <v>612</v>
      </c>
      <c r="AA295" t="s">
        <v>524</v>
      </c>
      <c r="AB295" t="s">
        <v>533</v>
      </c>
      <c r="AC295" t="s">
        <v>564</v>
      </c>
      <c r="AD295" t="s">
        <v>564</v>
      </c>
      <c r="AE295">
        <v>77</v>
      </c>
      <c r="AF295">
        <v>55.4</v>
      </c>
      <c r="AG295">
        <v>55.6</v>
      </c>
      <c r="AH295">
        <v>4.2</v>
      </c>
      <c r="AI295" t="s">
        <v>3410</v>
      </c>
      <c r="AJ295">
        <v>132</v>
      </c>
      <c r="AK295">
        <v>97</v>
      </c>
      <c r="AL295">
        <v>3</v>
      </c>
      <c r="AM295">
        <v>13</v>
      </c>
      <c r="AN295">
        <v>16</v>
      </c>
      <c r="AQ295">
        <v>2</v>
      </c>
      <c r="AR295">
        <v>5</v>
      </c>
      <c r="AS295">
        <v>132</v>
      </c>
      <c r="AT295">
        <v>0.01</v>
      </c>
      <c r="AU295">
        <v>0</v>
      </c>
      <c r="AV295">
        <v>0</v>
      </c>
      <c r="AW295">
        <v>0</v>
      </c>
      <c r="AX295">
        <v>0.01</v>
      </c>
      <c r="AY295">
        <v>0</v>
      </c>
      <c r="AZ295">
        <v>0</v>
      </c>
      <c r="BA295">
        <v>1.4999999999999999E-2</v>
      </c>
      <c r="BB295">
        <v>0.01</v>
      </c>
      <c r="BC295">
        <v>0</v>
      </c>
      <c r="BD295">
        <v>0.02</v>
      </c>
      <c r="BE295">
        <v>0.12</v>
      </c>
      <c r="BF295">
        <v>0.36</v>
      </c>
      <c r="BG295">
        <v>0.25</v>
      </c>
      <c r="BH295">
        <v>0.25</v>
      </c>
      <c r="BI295">
        <v>0.11</v>
      </c>
      <c r="BJ295">
        <v>0.32</v>
      </c>
      <c r="BK295">
        <v>0.27</v>
      </c>
      <c r="BL295">
        <v>0.01</v>
      </c>
      <c r="BM295">
        <v>0</v>
      </c>
      <c r="BN295">
        <v>0</v>
      </c>
      <c r="BO295">
        <v>0.02</v>
      </c>
      <c r="BP295">
        <v>0.02</v>
      </c>
      <c r="BQ295">
        <v>0.02</v>
      </c>
      <c r="BR295">
        <v>0.63</v>
      </c>
      <c r="BS295">
        <v>0.73</v>
      </c>
      <c r="BT295">
        <v>0.74</v>
      </c>
      <c r="BU295">
        <v>0.86</v>
      </c>
      <c r="BV295">
        <v>0.64</v>
      </c>
      <c r="BW295">
        <v>0.57999999999999996</v>
      </c>
      <c r="BX295">
        <v>3.62</v>
      </c>
      <c r="BY295">
        <v>3.72</v>
      </c>
      <c r="BZ295">
        <v>3.73</v>
      </c>
      <c r="CA295">
        <v>3.88</v>
      </c>
      <c r="CB295">
        <v>3.61</v>
      </c>
      <c r="CC295">
        <v>3.47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0.01</v>
      </c>
      <c r="CJ295">
        <v>0.01</v>
      </c>
      <c r="CK295">
        <v>7.0000000000000007E-2</v>
      </c>
      <c r="CL295">
        <v>0.03</v>
      </c>
      <c r="CM295">
        <v>0</v>
      </c>
      <c r="CN295">
        <v>0.01</v>
      </c>
      <c r="CO295">
        <v>0</v>
      </c>
      <c r="CP295">
        <v>0</v>
      </c>
      <c r="CQ295">
        <v>0.02</v>
      </c>
      <c r="CR295">
        <v>0.02</v>
      </c>
      <c r="CS295">
        <v>0.08</v>
      </c>
      <c r="CT295">
        <v>0.13</v>
      </c>
      <c r="CU295">
        <v>0.11</v>
      </c>
      <c r="CV295">
        <v>3.89</v>
      </c>
      <c r="CW295">
        <v>3.83</v>
      </c>
      <c r="CX295">
        <v>3.79</v>
      </c>
      <c r="CY295">
        <v>3.83</v>
      </c>
      <c r="CZ295">
        <v>3.79</v>
      </c>
      <c r="DA295">
        <v>3.67</v>
      </c>
      <c r="DB295">
        <v>3.57</v>
      </c>
      <c r="DC295">
        <v>3.3</v>
      </c>
      <c r="DD295">
        <v>3.48</v>
      </c>
      <c r="DE295">
        <v>0.11</v>
      </c>
      <c r="DF295">
        <v>0.15</v>
      </c>
      <c r="DG295">
        <v>0.2</v>
      </c>
      <c r="DH295">
        <v>0.17</v>
      </c>
      <c r="DI295">
        <v>0.17</v>
      </c>
      <c r="DJ295">
        <v>0.25</v>
      </c>
      <c r="DK295">
        <v>0.25</v>
      </c>
      <c r="DL295">
        <v>0.23</v>
      </c>
      <c r="DM295">
        <v>0.21</v>
      </c>
      <c r="DN295">
        <v>0</v>
      </c>
      <c r="DO295">
        <v>0</v>
      </c>
      <c r="DP295">
        <v>0.01</v>
      </c>
      <c r="DQ295">
        <v>0</v>
      </c>
      <c r="DR295">
        <v>0.01</v>
      </c>
      <c r="DS295">
        <v>0.02</v>
      </c>
      <c r="DT295">
        <v>0.01</v>
      </c>
      <c r="DU295">
        <v>0.02</v>
      </c>
      <c r="DV295">
        <v>0.01</v>
      </c>
      <c r="DW295">
        <v>0.89</v>
      </c>
      <c r="DX295">
        <v>0.84</v>
      </c>
      <c r="DY295">
        <v>0.79</v>
      </c>
      <c r="DZ295">
        <v>0.83</v>
      </c>
      <c r="EA295">
        <v>0.8</v>
      </c>
      <c r="EB295">
        <v>0.7</v>
      </c>
      <c r="EC295">
        <v>0.66</v>
      </c>
      <c r="ED295">
        <v>0.56000000000000005</v>
      </c>
      <c r="EE295">
        <v>0.64</v>
      </c>
      <c r="EF295">
        <v>0.42</v>
      </c>
      <c r="EG295">
        <v>0.01</v>
      </c>
      <c r="EH295">
        <v>0</v>
      </c>
      <c r="EI295">
        <v>0</v>
      </c>
      <c r="EJ295">
        <v>0</v>
      </c>
      <c r="EK295">
        <v>0</v>
      </c>
      <c r="EL295">
        <v>0.11</v>
      </c>
      <c r="EM295">
        <v>0.01</v>
      </c>
      <c r="EN295">
        <v>0.01</v>
      </c>
      <c r="EO295">
        <v>0.51</v>
      </c>
      <c r="EP295">
        <v>0</v>
      </c>
      <c r="EQ295">
        <v>8.0000000000000002E-3</v>
      </c>
      <c r="ER295">
        <v>0.01</v>
      </c>
      <c r="ES295">
        <v>8.0000000000000002E-3</v>
      </c>
      <c r="ET295">
        <v>0.02</v>
      </c>
      <c r="EU295">
        <v>0.21</v>
      </c>
      <c r="EV295">
        <v>0</v>
      </c>
      <c r="EW295">
        <v>0.01</v>
      </c>
      <c r="EX295">
        <v>3.7999999999999999E-2</v>
      </c>
      <c r="EY295">
        <v>0.19</v>
      </c>
      <c r="EZ295">
        <v>0.16</v>
      </c>
      <c r="FA295">
        <v>0.19</v>
      </c>
      <c r="FB295">
        <v>0.22</v>
      </c>
      <c r="FC295">
        <v>0.28999999999999998</v>
      </c>
      <c r="FD295">
        <v>0.3</v>
      </c>
      <c r="FE295">
        <v>0.33</v>
      </c>
      <c r="FF295">
        <v>0.33</v>
      </c>
      <c r="FG295">
        <v>0</v>
      </c>
      <c r="FH295">
        <v>0.79</v>
      </c>
      <c r="FI295">
        <v>0.82</v>
      </c>
      <c r="FJ295">
        <v>0.79</v>
      </c>
      <c r="FK295">
        <v>0.77</v>
      </c>
      <c r="FL295">
        <v>0.67</v>
      </c>
      <c r="FM295">
        <v>0.31</v>
      </c>
      <c r="FN295">
        <v>0.64</v>
      </c>
      <c r="FO295">
        <v>0.63</v>
      </c>
      <c r="FP295">
        <v>0.03</v>
      </c>
      <c r="FQ295">
        <v>0.02</v>
      </c>
      <c r="FR295">
        <v>0.02</v>
      </c>
      <c r="FS295">
        <v>0.02</v>
      </c>
      <c r="FT295">
        <v>0.01</v>
      </c>
      <c r="FU295">
        <v>0.02</v>
      </c>
      <c r="FV295">
        <v>0.08</v>
      </c>
      <c r="FW295">
        <v>0.02</v>
      </c>
      <c r="FX295">
        <v>0.02</v>
      </c>
      <c r="FY295">
        <v>1.6</v>
      </c>
      <c r="FZ295">
        <v>3.78</v>
      </c>
      <c r="GA295">
        <v>3.82</v>
      </c>
      <c r="GB295">
        <v>3.79</v>
      </c>
      <c r="GC295">
        <v>3.76</v>
      </c>
      <c r="GD295">
        <v>3.66</v>
      </c>
      <c r="GE295">
        <v>2.88</v>
      </c>
      <c r="GF295">
        <v>3.64</v>
      </c>
      <c r="GG295">
        <v>3.62</v>
      </c>
      <c r="GH295">
        <v>9.34</v>
      </c>
      <c r="GI295">
        <v>0</v>
      </c>
      <c r="GJ295">
        <v>0</v>
      </c>
      <c r="GK295">
        <v>0</v>
      </c>
      <c r="GL295">
        <v>0</v>
      </c>
      <c r="GM295">
        <v>0.02</v>
      </c>
      <c r="GN295">
        <v>0.02</v>
      </c>
      <c r="GO295">
        <v>0.02</v>
      </c>
      <c r="GP295">
        <v>0.09</v>
      </c>
      <c r="GQ295">
        <v>0.2</v>
      </c>
      <c r="GR295">
        <v>0.63</v>
      </c>
      <c r="GS295">
        <v>0.02</v>
      </c>
      <c r="GT295">
        <v>0.36</v>
      </c>
      <c r="GU295">
        <v>0.71</v>
      </c>
      <c r="GV295">
        <v>0.19</v>
      </c>
      <c r="GW295">
        <v>0.33</v>
      </c>
      <c r="GX295">
        <v>9.0999999999999998E-2</v>
      </c>
      <c r="GY295">
        <v>0.27</v>
      </c>
      <c r="GZ295">
        <v>0.129</v>
      </c>
      <c r="HA295">
        <v>0.03</v>
      </c>
      <c r="HB295">
        <v>0.31</v>
      </c>
      <c r="HC295">
        <v>0.06</v>
      </c>
      <c r="HD295">
        <v>0.04</v>
      </c>
      <c r="HE295">
        <v>0.19</v>
      </c>
      <c r="HF295">
        <v>0.11</v>
      </c>
      <c r="HG295">
        <v>0.13</v>
      </c>
      <c r="HH295">
        <v>0.05</v>
      </c>
      <c r="HI295">
        <v>0</v>
      </c>
      <c r="HJ295">
        <v>0.04</v>
      </c>
      <c r="HK295">
        <v>0.17</v>
      </c>
      <c r="HL295">
        <v>0.11</v>
      </c>
      <c r="HM295">
        <v>0.14000000000000001</v>
      </c>
      <c r="HN295">
        <v>0</v>
      </c>
      <c r="HO295">
        <v>0.26</v>
      </c>
      <c r="HP295">
        <v>0.27</v>
      </c>
      <c r="HQ295">
        <v>0.27</v>
      </c>
      <c r="HR295">
        <v>0.46</v>
      </c>
      <c r="HS295">
        <v>0.42</v>
      </c>
      <c r="HT295">
        <v>0.13</v>
      </c>
      <c r="HU295">
        <v>0.69</v>
      </c>
      <c r="HV295">
        <v>0.53</v>
      </c>
      <c r="HW295">
        <v>0.27</v>
      </c>
      <c r="HX295">
        <v>0.36</v>
      </c>
      <c r="HY295">
        <v>0.3</v>
      </c>
      <c r="HZ295">
        <v>0.83</v>
      </c>
      <c r="IA295">
        <v>0</v>
      </c>
      <c r="IB295">
        <v>0.12</v>
      </c>
      <c r="IC295">
        <v>0.17</v>
      </c>
      <c r="ID295">
        <v>0.02</v>
      </c>
      <c r="IE295">
        <v>0.1</v>
      </c>
      <c r="IF295">
        <v>0</v>
      </c>
      <c r="IG295">
        <v>0</v>
      </c>
      <c r="IH295">
        <v>0</v>
      </c>
      <c r="II295">
        <v>0.06</v>
      </c>
      <c r="IJ295">
        <v>0</v>
      </c>
      <c r="IK295">
        <v>8.0000000000000002E-3</v>
      </c>
      <c r="IL295">
        <v>8.0000000000000002E-3</v>
      </c>
      <c r="IM295">
        <v>0.05</v>
      </c>
      <c r="IN295">
        <v>0.04</v>
      </c>
      <c r="IO295">
        <v>0.06</v>
      </c>
      <c r="IP295">
        <v>0.05</v>
      </c>
      <c r="IQ295">
        <v>0.05</v>
      </c>
      <c r="IR295">
        <v>0.04</v>
      </c>
      <c r="IS295">
        <v>0.02</v>
      </c>
      <c r="IT295">
        <v>0.19</v>
      </c>
      <c r="IU295">
        <v>0.02</v>
      </c>
      <c r="IV295">
        <v>0.01</v>
      </c>
      <c r="IW295">
        <v>0.1</v>
      </c>
      <c r="IX295">
        <v>0.2</v>
      </c>
      <c r="IY295">
        <v>0.32</v>
      </c>
      <c r="IZ295">
        <v>0.3</v>
      </c>
      <c r="JA295">
        <v>0.11</v>
      </c>
      <c r="JB295">
        <v>0.44</v>
      </c>
      <c r="JC295">
        <v>0.44</v>
      </c>
      <c r="JD295">
        <v>0.17</v>
      </c>
      <c r="JE295">
        <v>0.28000000000000003</v>
      </c>
      <c r="JF295">
        <v>0.33</v>
      </c>
      <c r="JG295">
        <v>0.27</v>
      </c>
      <c r="JH295">
        <v>0.28999999999999998</v>
      </c>
      <c r="JI295">
        <v>0.27</v>
      </c>
      <c r="JJ295">
        <v>0.35</v>
      </c>
      <c r="JK295">
        <v>0.52</v>
      </c>
      <c r="JL295">
        <v>0.14000000000000001</v>
      </c>
      <c r="JM295">
        <v>0.05</v>
      </c>
      <c r="JN295">
        <v>0.05</v>
      </c>
      <c r="JO295">
        <v>0.05</v>
      </c>
      <c r="JP295">
        <v>0.05</v>
      </c>
      <c r="JQ295">
        <v>0.05</v>
      </c>
      <c r="JR295">
        <v>3.06</v>
      </c>
      <c r="JS295">
        <v>2.56</v>
      </c>
      <c r="JT295">
        <v>3.02</v>
      </c>
      <c r="JU295">
        <v>3.41</v>
      </c>
      <c r="JV295">
        <v>2.48</v>
      </c>
    </row>
    <row r="296" spans="1:282" x14ac:dyDescent="0.25">
      <c r="A296">
        <v>609902</v>
      </c>
      <c r="B296" t="s">
        <v>199</v>
      </c>
      <c r="C296" t="s">
        <v>2563</v>
      </c>
      <c r="D296" t="s">
        <v>4726</v>
      </c>
      <c r="E296" t="s">
        <v>4727</v>
      </c>
      <c r="F296" t="s">
        <v>940</v>
      </c>
      <c r="G296" t="s">
        <v>941</v>
      </c>
      <c r="H296" t="s">
        <v>942</v>
      </c>
      <c r="I296" t="s">
        <v>4728</v>
      </c>
      <c r="J296" t="s">
        <v>4729</v>
      </c>
      <c r="K296" t="s">
        <v>4730</v>
      </c>
      <c r="L296" t="s">
        <v>546</v>
      </c>
      <c r="M296" t="s">
        <v>3399</v>
      </c>
      <c r="N296" t="s">
        <v>3908</v>
      </c>
      <c r="O296" t="s">
        <v>524</v>
      </c>
      <c r="P296">
        <v>455</v>
      </c>
      <c r="Q296" t="s">
        <v>566</v>
      </c>
      <c r="R296" t="s">
        <v>574</v>
      </c>
      <c r="S296" t="s">
        <v>574</v>
      </c>
      <c r="T296">
        <v>48</v>
      </c>
      <c r="U296">
        <v>3190</v>
      </c>
      <c r="V296" t="s">
        <v>655</v>
      </c>
      <c r="W296">
        <v>221</v>
      </c>
      <c r="X296">
        <v>453</v>
      </c>
      <c r="Y296">
        <v>49</v>
      </c>
      <c r="Z296" s="5" t="s">
        <v>647</v>
      </c>
      <c r="AA296" t="s">
        <v>524</v>
      </c>
      <c r="AB296" t="s">
        <v>564</v>
      </c>
      <c r="AC296" t="s">
        <v>555</v>
      </c>
      <c r="AD296" t="s">
        <v>564</v>
      </c>
      <c r="AE296">
        <v>49.3</v>
      </c>
      <c r="AF296">
        <v>34.299999999999997</v>
      </c>
      <c r="AG296">
        <v>46.7</v>
      </c>
      <c r="AH296">
        <v>4.9000000000000004</v>
      </c>
      <c r="AI296" t="s">
        <v>3410</v>
      </c>
      <c r="AJ296">
        <v>124</v>
      </c>
      <c r="AK296">
        <v>2</v>
      </c>
      <c r="AL296">
        <v>115</v>
      </c>
      <c r="AN296">
        <v>3</v>
      </c>
      <c r="AQ296">
        <v>1</v>
      </c>
      <c r="AR296">
        <v>5</v>
      </c>
      <c r="AS296">
        <v>124</v>
      </c>
      <c r="AT296">
        <v>0.01</v>
      </c>
      <c r="AU296">
        <v>0.02</v>
      </c>
      <c r="AV296">
        <v>0.01</v>
      </c>
      <c r="AW296">
        <v>0.02</v>
      </c>
      <c r="AX296">
        <v>0.02</v>
      </c>
      <c r="AY296">
        <v>0.06</v>
      </c>
      <c r="AZ296">
        <v>0.1</v>
      </c>
      <c r="BA296">
        <v>5.6000000000000001E-2</v>
      </c>
      <c r="BB296">
        <v>7.0000000000000007E-2</v>
      </c>
      <c r="BC296">
        <v>0.05</v>
      </c>
      <c r="BD296">
        <v>0.13</v>
      </c>
      <c r="BE296">
        <v>0.13</v>
      </c>
      <c r="BF296">
        <v>0.35</v>
      </c>
      <c r="BG296">
        <v>0.3</v>
      </c>
      <c r="BH296">
        <v>0.31</v>
      </c>
      <c r="BI296">
        <v>0.23</v>
      </c>
      <c r="BJ296">
        <v>0.27</v>
      </c>
      <c r="BK296">
        <v>0.28999999999999998</v>
      </c>
      <c r="BL296">
        <v>0</v>
      </c>
      <c r="BM296">
        <v>0.01</v>
      </c>
      <c r="BN296">
        <v>0</v>
      </c>
      <c r="BO296">
        <v>0.01</v>
      </c>
      <c r="BP296">
        <v>0.02</v>
      </c>
      <c r="BQ296">
        <v>0.01</v>
      </c>
      <c r="BR296">
        <v>0.54</v>
      </c>
      <c r="BS296">
        <v>0.62</v>
      </c>
      <c r="BT296">
        <v>0.6</v>
      </c>
      <c r="BU296">
        <v>0.7</v>
      </c>
      <c r="BV296">
        <v>0.56000000000000005</v>
      </c>
      <c r="BW296">
        <v>0.52</v>
      </c>
      <c r="BX296">
        <v>3.43</v>
      </c>
      <c r="BY296">
        <v>3.54</v>
      </c>
      <c r="BZ296">
        <v>3.52</v>
      </c>
      <c r="CA296">
        <v>3.63</v>
      </c>
      <c r="CB296">
        <v>3.4</v>
      </c>
      <c r="CC296">
        <v>3.28</v>
      </c>
      <c r="CD296">
        <v>0</v>
      </c>
      <c r="CE296">
        <v>0</v>
      </c>
      <c r="CF296">
        <v>0</v>
      </c>
      <c r="CG296">
        <v>1.6E-2</v>
      </c>
      <c r="CH296">
        <v>0</v>
      </c>
      <c r="CI296">
        <v>0.02</v>
      </c>
      <c r="CJ296">
        <v>0.05</v>
      </c>
      <c r="CK296">
        <v>0.06</v>
      </c>
      <c r="CL296">
        <v>0.06</v>
      </c>
      <c r="CM296">
        <v>0.02</v>
      </c>
      <c r="CN296">
        <v>0.05</v>
      </c>
      <c r="CO296">
        <v>0.08</v>
      </c>
      <c r="CP296">
        <v>0.03</v>
      </c>
      <c r="CQ296">
        <v>0.04</v>
      </c>
      <c r="CR296">
        <v>0.09</v>
      </c>
      <c r="CS296">
        <v>0.11</v>
      </c>
      <c r="CT296">
        <v>0.11</v>
      </c>
      <c r="CU296">
        <v>0.08</v>
      </c>
      <c r="CV296">
        <v>3.74</v>
      </c>
      <c r="CW296">
        <v>3.65</v>
      </c>
      <c r="CX296">
        <v>3.6</v>
      </c>
      <c r="CY296">
        <v>3.67</v>
      </c>
      <c r="CZ296">
        <v>3.67</v>
      </c>
      <c r="DA296">
        <v>3.44</v>
      </c>
      <c r="DB296">
        <v>3.39</v>
      </c>
      <c r="DC296">
        <v>3.41</v>
      </c>
      <c r="DD296">
        <v>3.39</v>
      </c>
      <c r="DE296">
        <v>0.23</v>
      </c>
      <c r="DF296">
        <v>0.25</v>
      </c>
      <c r="DG296">
        <v>0.23</v>
      </c>
      <c r="DH296">
        <v>0.21</v>
      </c>
      <c r="DI296">
        <v>0.24</v>
      </c>
      <c r="DJ296">
        <v>0.31</v>
      </c>
      <c r="DK296">
        <v>0.23</v>
      </c>
      <c r="DL296">
        <v>0.16</v>
      </c>
      <c r="DM296">
        <v>0.24</v>
      </c>
      <c r="DN296">
        <v>0.02</v>
      </c>
      <c r="DO296">
        <v>0.01</v>
      </c>
      <c r="DP296">
        <v>0.01</v>
      </c>
      <c r="DQ296">
        <v>0.02</v>
      </c>
      <c r="DR296">
        <v>0.03</v>
      </c>
      <c r="DS296">
        <v>0.01</v>
      </c>
      <c r="DT296">
        <v>0.01</v>
      </c>
      <c r="DU296">
        <v>0.02</v>
      </c>
      <c r="DV296">
        <v>0.02</v>
      </c>
      <c r="DW296">
        <v>0.74</v>
      </c>
      <c r="DX296">
        <v>0.69</v>
      </c>
      <c r="DY296">
        <v>0.68</v>
      </c>
      <c r="DZ296">
        <v>0.73</v>
      </c>
      <c r="EA296">
        <v>0.69</v>
      </c>
      <c r="EB296">
        <v>0.56999999999999995</v>
      </c>
      <c r="EC296">
        <v>0.6</v>
      </c>
      <c r="ED296">
        <v>0.65</v>
      </c>
      <c r="EE296">
        <v>0.6</v>
      </c>
      <c r="EF296">
        <v>0.33</v>
      </c>
      <c r="EG296">
        <v>0.03</v>
      </c>
      <c r="EH296">
        <v>0.05</v>
      </c>
      <c r="EI296">
        <v>0.05</v>
      </c>
      <c r="EJ296">
        <v>0.02</v>
      </c>
      <c r="EK296">
        <v>0.04</v>
      </c>
      <c r="EL296">
        <v>7.0000000000000007E-2</v>
      </c>
      <c r="EM296">
        <v>0.04</v>
      </c>
      <c r="EN296">
        <v>7.0000000000000007E-2</v>
      </c>
      <c r="EO296">
        <v>0.34</v>
      </c>
      <c r="EP296">
        <v>0.1</v>
      </c>
      <c r="EQ296">
        <v>0.129</v>
      </c>
      <c r="ER296">
        <v>0.12</v>
      </c>
      <c r="ES296">
        <v>8.8999999999999996E-2</v>
      </c>
      <c r="ET296">
        <v>0.13</v>
      </c>
      <c r="EU296">
        <v>0.09</v>
      </c>
      <c r="EV296">
        <v>0.09</v>
      </c>
      <c r="EW296">
        <v>0.14000000000000001</v>
      </c>
      <c r="EX296">
        <v>7.2999999999999995E-2</v>
      </c>
      <c r="EY296">
        <v>0.33</v>
      </c>
      <c r="EZ296">
        <v>0.37</v>
      </c>
      <c r="FA296">
        <v>0.37</v>
      </c>
      <c r="FB296">
        <v>0.31</v>
      </c>
      <c r="FC296">
        <v>0.37</v>
      </c>
      <c r="FD296">
        <v>0.43</v>
      </c>
      <c r="FE296">
        <v>0.42</v>
      </c>
      <c r="FF296">
        <v>0.42</v>
      </c>
      <c r="FG296">
        <v>0.22</v>
      </c>
      <c r="FH296">
        <v>0.48</v>
      </c>
      <c r="FI296">
        <v>0.44</v>
      </c>
      <c r="FJ296">
        <v>0.44</v>
      </c>
      <c r="FK296">
        <v>0.55000000000000004</v>
      </c>
      <c r="FL296">
        <v>0.44</v>
      </c>
      <c r="FM296">
        <v>0.4</v>
      </c>
      <c r="FN296">
        <v>0.44</v>
      </c>
      <c r="FO296">
        <v>0.36</v>
      </c>
      <c r="FP296">
        <v>0.04</v>
      </c>
      <c r="FQ296">
        <v>0.06</v>
      </c>
      <c r="FR296">
        <v>0.01</v>
      </c>
      <c r="FS296">
        <v>0.02</v>
      </c>
      <c r="FT296">
        <v>0.02</v>
      </c>
      <c r="FU296">
        <v>0.02</v>
      </c>
      <c r="FV296">
        <v>0.02</v>
      </c>
      <c r="FW296">
        <v>0.02</v>
      </c>
      <c r="FX296">
        <v>0.01</v>
      </c>
      <c r="FY296">
        <v>2.1800000000000002</v>
      </c>
      <c r="FZ296">
        <v>3.34</v>
      </c>
      <c r="GA296">
        <v>3.22</v>
      </c>
      <c r="GB296">
        <v>3.23</v>
      </c>
      <c r="GC296">
        <v>3.42</v>
      </c>
      <c r="GD296">
        <v>3.23</v>
      </c>
      <c r="GE296">
        <v>3.16</v>
      </c>
      <c r="GF296">
        <v>3.27</v>
      </c>
      <c r="GG296">
        <v>3.08</v>
      </c>
      <c r="GH296">
        <v>7.24</v>
      </c>
      <c r="GI296">
        <v>0.05</v>
      </c>
      <c r="GJ296">
        <v>8.0000000000000002E-3</v>
      </c>
      <c r="GK296">
        <v>1.6E-2</v>
      </c>
      <c r="GL296">
        <v>0.02</v>
      </c>
      <c r="GM296">
        <v>0.1</v>
      </c>
      <c r="GN296">
        <v>0.11</v>
      </c>
      <c r="GO296">
        <v>0.15</v>
      </c>
      <c r="GP296">
        <v>0.15</v>
      </c>
      <c r="GQ296">
        <v>0.06</v>
      </c>
      <c r="GR296">
        <v>0.24</v>
      </c>
      <c r="GS296">
        <v>0.08</v>
      </c>
      <c r="GT296">
        <v>0.52</v>
      </c>
      <c r="GU296">
        <v>0.56999999999999995</v>
      </c>
      <c r="GV296">
        <v>0.28999999999999998</v>
      </c>
      <c r="GW296">
        <v>0.19</v>
      </c>
      <c r="GX296">
        <v>0.153</v>
      </c>
      <c r="GY296">
        <v>0.27</v>
      </c>
      <c r="GZ296">
        <v>8.1000000000000003E-2</v>
      </c>
      <c r="HA296">
        <v>8.1000000000000003E-2</v>
      </c>
      <c r="HB296">
        <v>0.23</v>
      </c>
      <c r="HC296">
        <v>0.1</v>
      </c>
      <c r="HD296">
        <v>0.1</v>
      </c>
      <c r="HE296">
        <v>0.19</v>
      </c>
      <c r="HF296">
        <v>0.11</v>
      </c>
      <c r="HG296">
        <v>0.1</v>
      </c>
      <c r="HH296">
        <v>0.02</v>
      </c>
      <c r="HI296">
        <v>0.03</v>
      </c>
      <c r="HJ296">
        <v>0.05</v>
      </c>
      <c r="HK296">
        <v>0.04</v>
      </c>
      <c r="HL296">
        <v>0.02</v>
      </c>
      <c r="HM296">
        <v>0.05</v>
      </c>
      <c r="HN296">
        <v>0.02</v>
      </c>
      <c r="HO296">
        <v>0.36</v>
      </c>
      <c r="HP296">
        <v>0.33</v>
      </c>
      <c r="HQ296">
        <v>0.36</v>
      </c>
      <c r="HR296">
        <v>0.38</v>
      </c>
      <c r="HS296">
        <v>0.44</v>
      </c>
      <c r="HT296">
        <v>0.39</v>
      </c>
      <c r="HU296">
        <v>0.5</v>
      </c>
      <c r="HV296">
        <v>0.39</v>
      </c>
      <c r="HW296">
        <v>0.39</v>
      </c>
      <c r="HX296">
        <v>0.4</v>
      </c>
      <c r="HY296">
        <v>0.38</v>
      </c>
      <c r="HZ296">
        <v>0.49</v>
      </c>
      <c r="IA296">
        <v>0.06</v>
      </c>
      <c r="IB296">
        <v>0.19</v>
      </c>
      <c r="IC296">
        <v>0.15</v>
      </c>
      <c r="ID296">
        <v>0.13</v>
      </c>
      <c r="IE296">
        <v>0.09</v>
      </c>
      <c r="IF296">
        <v>4.8000000000000001E-2</v>
      </c>
      <c r="IG296">
        <v>2.4E-2</v>
      </c>
      <c r="IH296">
        <v>0.04</v>
      </c>
      <c r="II296">
        <v>0.05</v>
      </c>
      <c r="IJ296">
        <v>0.06</v>
      </c>
      <c r="IK296">
        <v>3.2000000000000001E-2</v>
      </c>
      <c r="IL296">
        <v>3.2000000000000001E-2</v>
      </c>
      <c r="IM296">
        <v>0.02</v>
      </c>
      <c r="IN296">
        <v>0.01</v>
      </c>
      <c r="IO296">
        <v>0.02</v>
      </c>
      <c r="IP296">
        <v>0.02</v>
      </c>
      <c r="IQ296">
        <v>0.02</v>
      </c>
      <c r="IR296">
        <v>0.02</v>
      </c>
      <c r="IS296">
        <v>0.03</v>
      </c>
      <c r="IT296">
        <v>0.48</v>
      </c>
      <c r="IU296">
        <v>0.28000000000000003</v>
      </c>
      <c r="IV296">
        <v>0.04</v>
      </c>
      <c r="IW296">
        <v>0.32</v>
      </c>
      <c r="IX296">
        <v>0.19</v>
      </c>
      <c r="IY296">
        <v>0.27</v>
      </c>
      <c r="IZ296">
        <v>0.4</v>
      </c>
      <c r="JA296">
        <v>0.18</v>
      </c>
      <c r="JB296">
        <v>0.34</v>
      </c>
      <c r="JC296">
        <v>0.3</v>
      </c>
      <c r="JD296">
        <v>0.1</v>
      </c>
      <c r="JE296">
        <v>0.15</v>
      </c>
      <c r="JF296">
        <v>0.2</v>
      </c>
      <c r="JG296">
        <v>0.12</v>
      </c>
      <c r="JH296">
        <v>0.46</v>
      </c>
      <c r="JI296">
        <v>0.12</v>
      </c>
      <c r="JJ296">
        <v>0.15</v>
      </c>
      <c r="JK296">
        <v>0.56999999999999995</v>
      </c>
      <c r="JL296">
        <v>0.21</v>
      </c>
      <c r="JM296">
        <v>0.02</v>
      </c>
      <c r="JN296">
        <v>0.02</v>
      </c>
      <c r="JO296">
        <v>0.02</v>
      </c>
      <c r="JP296">
        <v>0.01</v>
      </c>
      <c r="JQ296">
        <v>0.01</v>
      </c>
      <c r="JR296">
        <v>3.2</v>
      </c>
      <c r="JS296">
        <v>1.86</v>
      </c>
      <c r="JT296">
        <v>2.17</v>
      </c>
      <c r="JU296">
        <v>3.32</v>
      </c>
      <c r="JV296">
        <v>2.2200000000000002</v>
      </c>
    </row>
    <row r="297" spans="1:282" x14ac:dyDescent="0.25">
      <c r="A297">
        <v>609903</v>
      </c>
      <c r="B297" t="s">
        <v>100</v>
      </c>
      <c r="C297" t="s">
        <v>2564</v>
      </c>
      <c r="D297" t="s">
        <v>4731</v>
      </c>
      <c r="E297" t="s">
        <v>4732</v>
      </c>
      <c r="F297" t="s">
        <v>944</v>
      </c>
      <c r="G297" t="s">
        <v>945</v>
      </c>
      <c r="H297" t="s">
        <v>946</v>
      </c>
      <c r="I297" t="s">
        <v>4733</v>
      </c>
      <c r="J297" t="s">
        <v>4734</v>
      </c>
      <c r="K297" t="s">
        <v>4735</v>
      </c>
      <c r="L297" t="s">
        <v>546</v>
      </c>
      <c r="M297" t="s">
        <v>3399</v>
      </c>
      <c r="N297" t="s">
        <v>3937</v>
      </c>
      <c r="O297" t="s">
        <v>524</v>
      </c>
      <c r="P297">
        <v>1514</v>
      </c>
      <c r="Q297" t="s">
        <v>530</v>
      </c>
      <c r="R297" t="s">
        <v>529</v>
      </c>
      <c r="S297" t="s">
        <v>529</v>
      </c>
      <c r="T297">
        <v>44</v>
      </c>
      <c r="U297">
        <v>3200</v>
      </c>
      <c r="V297" t="s">
        <v>655</v>
      </c>
      <c r="W297">
        <v>806</v>
      </c>
      <c r="X297">
        <v>1543</v>
      </c>
      <c r="Y297">
        <v>52</v>
      </c>
      <c r="Z297" s="5" t="s">
        <v>963</v>
      </c>
      <c r="AA297" t="s">
        <v>524</v>
      </c>
      <c r="AB297" t="s">
        <v>564</v>
      </c>
      <c r="AC297" t="s">
        <v>533</v>
      </c>
      <c r="AD297" t="s">
        <v>555</v>
      </c>
      <c r="AE297">
        <v>44.3</v>
      </c>
      <c r="AF297">
        <v>61</v>
      </c>
      <c r="AG297">
        <v>32.700000000000003</v>
      </c>
      <c r="AH297">
        <v>5.2</v>
      </c>
      <c r="AI297" t="s">
        <v>3410</v>
      </c>
      <c r="AJ297">
        <v>493</v>
      </c>
      <c r="AK297">
        <v>26</v>
      </c>
      <c r="AM297">
        <v>2</v>
      </c>
      <c r="AN297">
        <v>456</v>
      </c>
      <c r="AQ297">
        <v>3</v>
      </c>
      <c r="AR297">
        <v>15</v>
      </c>
      <c r="AS297">
        <v>493</v>
      </c>
      <c r="AT297">
        <v>0.01</v>
      </c>
      <c r="AU297">
        <v>0</v>
      </c>
      <c r="AV297">
        <v>0.02</v>
      </c>
      <c r="AW297">
        <v>0</v>
      </c>
      <c r="AX297">
        <v>0.01</v>
      </c>
      <c r="AY297">
        <v>0.06</v>
      </c>
      <c r="AZ297">
        <v>0.06</v>
      </c>
      <c r="BA297">
        <v>7.2999999999999995E-2</v>
      </c>
      <c r="BB297">
        <v>0.06</v>
      </c>
      <c r="BC297">
        <v>0.03</v>
      </c>
      <c r="BD297">
        <v>0.11</v>
      </c>
      <c r="BE297">
        <v>0.16</v>
      </c>
      <c r="BF297">
        <v>0.41</v>
      </c>
      <c r="BG297">
        <v>0.34</v>
      </c>
      <c r="BH297">
        <v>0.4</v>
      </c>
      <c r="BI297">
        <v>0.22</v>
      </c>
      <c r="BJ297">
        <v>0.41</v>
      </c>
      <c r="BK297">
        <v>0.37</v>
      </c>
      <c r="BL297">
        <v>0.01</v>
      </c>
      <c r="BM297">
        <v>0</v>
      </c>
      <c r="BN297">
        <v>0.02</v>
      </c>
      <c r="BO297">
        <v>0.01</v>
      </c>
      <c r="BP297">
        <v>0.03</v>
      </c>
      <c r="BQ297">
        <v>0.04</v>
      </c>
      <c r="BR297">
        <v>0.51</v>
      </c>
      <c r="BS297">
        <v>0.57999999999999996</v>
      </c>
      <c r="BT297">
        <v>0.51</v>
      </c>
      <c r="BU297">
        <v>0.74</v>
      </c>
      <c r="BV297">
        <v>0.43</v>
      </c>
      <c r="BW297">
        <v>0.38</v>
      </c>
      <c r="BX297">
        <v>3.42</v>
      </c>
      <c r="BY297">
        <v>3.5</v>
      </c>
      <c r="BZ297">
        <v>3.42</v>
      </c>
      <c r="CA297">
        <v>3.71</v>
      </c>
      <c r="CB297">
        <v>3.31</v>
      </c>
      <c r="CC297">
        <v>3.09</v>
      </c>
      <c r="CD297">
        <v>0</v>
      </c>
      <c r="CE297">
        <v>2E-3</v>
      </c>
      <c r="CF297">
        <v>0</v>
      </c>
      <c r="CG297">
        <v>2E-3</v>
      </c>
      <c r="CH297">
        <v>0</v>
      </c>
      <c r="CI297">
        <v>0</v>
      </c>
      <c r="CJ297">
        <v>0.01</v>
      </c>
      <c r="CK297">
        <v>0.05</v>
      </c>
      <c r="CL297">
        <v>0.02</v>
      </c>
      <c r="CM297">
        <v>0.01</v>
      </c>
      <c r="CN297">
        <v>0.01</v>
      </c>
      <c r="CO297">
        <v>0.02</v>
      </c>
      <c r="CP297">
        <v>0.02</v>
      </c>
      <c r="CQ297">
        <v>0.01</v>
      </c>
      <c r="CR297">
        <v>0.02</v>
      </c>
      <c r="CS297">
        <v>0.06</v>
      </c>
      <c r="CT297">
        <v>7.0000000000000007E-2</v>
      </c>
      <c r="CU297">
        <v>0.05</v>
      </c>
      <c r="CV297">
        <v>3.86</v>
      </c>
      <c r="CW297">
        <v>3.81</v>
      </c>
      <c r="CX297">
        <v>3.77</v>
      </c>
      <c r="CY297">
        <v>3.76</v>
      </c>
      <c r="CZ297">
        <v>3.8</v>
      </c>
      <c r="DA297">
        <v>3.7</v>
      </c>
      <c r="DB297">
        <v>3.63</v>
      </c>
      <c r="DC297">
        <v>3.47</v>
      </c>
      <c r="DD297">
        <v>3.6</v>
      </c>
      <c r="DE297">
        <v>0.11</v>
      </c>
      <c r="DF297">
        <v>0.16</v>
      </c>
      <c r="DG297">
        <v>0.19</v>
      </c>
      <c r="DH297">
        <v>0.19</v>
      </c>
      <c r="DI297">
        <v>0.19</v>
      </c>
      <c r="DJ297">
        <v>0.25</v>
      </c>
      <c r="DK297">
        <v>0.23</v>
      </c>
      <c r="DL297">
        <v>0.22</v>
      </c>
      <c r="DM297">
        <v>0.24</v>
      </c>
      <c r="DN297">
        <v>0</v>
      </c>
      <c r="DO297">
        <v>0</v>
      </c>
      <c r="DP297">
        <v>0</v>
      </c>
      <c r="DQ297">
        <v>0.01</v>
      </c>
      <c r="DR297">
        <v>0.01</v>
      </c>
      <c r="DS297">
        <v>0.01</v>
      </c>
      <c r="DT297">
        <v>0.01</v>
      </c>
      <c r="DU297">
        <v>0.01</v>
      </c>
      <c r="DV297">
        <v>0.01</v>
      </c>
      <c r="DW297">
        <v>0.87</v>
      </c>
      <c r="DX297">
        <v>0.82</v>
      </c>
      <c r="DY297">
        <v>0.79</v>
      </c>
      <c r="DZ297">
        <v>0.78</v>
      </c>
      <c r="EA297">
        <v>0.8</v>
      </c>
      <c r="EB297">
        <v>0.72</v>
      </c>
      <c r="EC297">
        <v>0.69</v>
      </c>
      <c r="ED297">
        <v>0.65</v>
      </c>
      <c r="EE297">
        <v>0.68</v>
      </c>
      <c r="EF297">
        <v>0.44</v>
      </c>
      <c r="EG297">
        <v>0.02</v>
      </c>
      <c r="EH297">
        <v>0</v>
      </c>
      <c r="EI297">
        <v>0.01</v>
      </c>
      <c r="EJ297">
        <v>0</v>
      </c>
      <c r="EK297">
        <v>0.01</v>
      </c>
      <c r="EL297">
        <v>0.03</v>
      </c>
      <c r="EM297">
        <v>0.01</v>
      </c>
      <c r="EN297">
        <v>0.01</v>
      </c>
      <c r="EO297">
        <v>0.24</v>
      </c>
      <c r="EP297">
        <v>0.03</v>
      </c>
      <c r="EQ297">
        <v>2.1999999999999999E-2</v>
      </c>
      <c r="ER297">
        <v>0.03</v>
      </c>
      <c r="ES297">
        <v>3.2000000000000001E-2</v>
      </c>
      <c r="ET297">
        <v>0.06</v>
      </c>
      <c r="EU297">
        <v>0.08</v>
      </c>
      <c r="EV297">
        <v>0.03</v>
      </c>
      <c r="EW297">
        <v>0.06</v>
      </c>
      <c r="EX297">
        <v>0.17199999999999999</v>
      </c>
      <c r="EY297">
        <v>0.35</v>
      </c>
      <c r="EZ297">
        <v>0.36</v>
      </c>
      <c r="FA297">
        <v>0.35</v>
      </c>
      <c r="FB297">
        <v>0.28999999999999998</v>
      </c>
      <c r="FC297">
        <v>0.39</v>
      </c>
      <c r="FD297">
        <v>0.37</v>
      </c>
      <c r="FE297">
        <v>0.35</v>
      </c>
      <c r="FF297">
        <v>0.4</v>
      </c>
      <c r="FG297">
        <v>0.1</v>
      </c>
      <c r="FH297">
        <v>0.56999999999999995</v>
      </c>
      <c r="FI297">
        <v>0.6</v>
      </c>
      <c r="FJ297">
        <v>0.6</v>
      </c>
      <c r="FK297">
        <v>0.65</v>
      </c>
      <c r="FL297">
        <v>0.49</v>
      </c>
      <c r="FM297">
        <v>0.49</v>
      </c>
      <c r="FN297">
        <v>0.59</v>
      </c>
      <c r="FO297">
        <v>0.51</v>
      </c>
      <c r="FP297">
        <v>0.05</v>
      </c>
      <c r="FQ297">
        <v>0.02</v>
      </c>
      <c r="FR297">
        <v>0.02</v>
      </c>
      <c r="FS297">
        <v>0.01</v>
      </c>
      <c r="FT297">
        <v>0.02</v>
      </c>
      <c r="FU297">
        <v>0.04</v>
      </c>
      <c r="FV297">
        <v>0.03</v>
      </c>
      <c r="FW297">
        <v>0.02</v>
      </c>
      <c r="FX297">
        <v>0.02</v>
      </c>
      <c r="FY297">
        <v>1.92</v>
      </c>
      <c r="FZ297">
        <v>3.52</v>
      </c>
      <c r="GA297">
        <v>3.58</v>
      </c>
      <c r="GB297">
        <v>3.56</v>
      </c>
      <c r="GC297">
        <v>3.63</v>
      </c>
      <c r="GD297">
        <v>3.43</v>
      </c>
      <c r="GE297">
        <v>3.37</v>
      </c>
      <c r="GF297">
        <v>3.56</v>
      </c>
      <c r="GG297">
        <v>3.45</v>
      </c>
      <c r="GH297">
        <v>8.93</v>
      </c>
      <c r="GI297">
        <v>0</v>
      </c>
      <c r="GJ297">
        <v>4.0000000000000001E-3</v>
      </c>
      <c r="GK297">
        <v>6.0000000000000001E-3</v>
      </c>
      <c r="GL297">
        <v>0.01</v>
      </c>
      <c r="GM297">
        <v>0.02</v>
      </c>
      <c r="GN297">
        <v>0.03</v>
      </c>
      <c r="GO297">
        <v>0.06</v>
      </c>
      <c r="GP297">
        <v>0.16</v>
      </c>
      <c r="GQ297">
        <v>0.17</v>
      </c>
      <c r="GR297">
        <v>0.49</v>
      </c>
      <c r="GS297">
        <v>0.05</v>
      </c>
      <c r="GT297">
        <v>0.32</v>
      </c>
      <c r="GU297">
        <v>0.51</v>
      </c>
      <c r="GV297">
        <v>0.28000000000000003</v>
      </c>
      <c r="GW297">
        <v>0.26</v>
      </c>
      <c r="GX297">
        <v>0.16400000000000001</v>
      </c>
      <c r="GY297">
        <v>0.22</v>
      </c>
      <c r="GZ297">
        <v>0.16200000000000001</v>
      </c>
      <c r="HA297">
        <v>8.3000000000000004E-2</v>
      </c>
      <c r="HB297">
        <v>0.19</v>
      </c>
      <c r="HC297">
        <v>0.15</v>
      </c>
      <c r="HD297">
        <v>0.08</v>
      </c>
      <c r="HE297">
        <v>0.21</v>
      </c>
      <c r="HF297">
        <v>0.12</v>
      </c>
      <c r="HG297">
        <v>0.17</v>
      </c>
      <c r="HH297">
        <v>0.1</v>
      </c>
      <c r="HI297">
        <v>0.04</v>
      </c>
      <c r="HJ297">
        <v>0.03</v>
      </c>
      <c r="HK297">
        <v>0.04</v>
      </c>
      <c r="HL297">
        <v>0.05</v>
      </c>
      <c r="HM297">
        <v>0.13</v>
      </c>
      <c r="HN297">
        <v>0.04</v>
      </c>
      <c r="HO297">
        <v>0.4</v>
      </c>
      <c r="HP297">
        <v>0.39</v>
      </c>
      <c r="HQ297">
        <v>0.39</v>
      </c>
      <c r="HR297">
        <v>0.43</v>
      </c>
      <c r="HS297">
        <v>0.4</v>
      </c>
      <c r="HT297">
        <v>0.41</v>
      </c>
      <c r="HU297">
        <v>0.48</v>
      </c>
      <c r="HV297">
        <v>0.33</v>
      </c>
      <c r="HW297">
        <v>0.37</v>
      </c>
      <c r="HX297">
        <v>0.39</v>
      </c>
      <c r="HY297">
        <v>0.34</v>
      </c>
      <c r="HZ297">
        <v>0.45</v>
      </c>
      <c r="IA297">
        <v>0.05</v>
      </c>
      <c r="IB297">
        <v>0.2</v>
      </c>
      <c r="IC297">
        <v>0.14000000000000001</v>
      </c>
      <c r="ID297">
        <v>0.09</v>
      </c>
      <c r="IE297">
        <v>0.09</v>
      </c>
      <c r="IF297">
        <v>5.0999999999999997E-2</v>
      </c>
      <c r="IG297">
        <v>1.2E-2</v>
      </c>
      <c r="IH297">
        <v>0.02</v>
      </c>
      <c r="II297">
        <v>0.02</v>
      </c>
      <c r="IJ297">
        <v>0.01</v>
      </c>
      <c r="IK297">
        <v>1.4E-2</v>
      </c>
      <c r="IL297">
        <v>1.4E-2</v>
      </c>
      <c r="IM297">
        <v>0.02</v>
      </c>
      <c r="IN297">
        <v>0.04</v>
      </c>
      <c r="IO297">
        <v>0.03</v>
      </c>
      <c r="IP297">
        <v>0.03</v>
      </c>
      <c r="IQ297">
        <v>0.03</v>
      </c>
      <c r="IR297">
        <v>0.03</v>
      </c>
      <c r="IS297">
        <v>0.02</v>
      </c>
      <c r="IT297">
        <v>0.46</v>
      </c>
      <c r="IU297">
        <v>0.32</v>
      </c>
      <c r="IV297">
        <v>0.02</v>
      </c>
      <c r="IW297">
        <v>0.16</v>
      </c>
      <c r="IX297">
        <v>0.21</v>
      </c>
      <c r="IY297">
        <v>0.28999999999999998</v>
      </c>
      <c r="IZ297">
        <v>0.32</v>
      </c>
      <c r="JA297">
        <v>0.18</v>
      </c>
      <c r="JB297">
        <v>0.37</v>
      </c>
      <c r="JC297">
        <v>0.42</v>
      </c>
      <c r="JD297">
        <v>0.11</v>
      </c>
      <c r="JE297">
        <v>0.17</v>
      </c>
      <c r="JF297">
        <v>0.28999999999999998</v>
      </c>
      <c r="JG297">
        <v>0.27</v>
      </c>
      <c r="JH297">
        <v>0.33</v>
      </c>
      <c r="JI297">
        <v>0.11</v>
      </c>
      <c r="JJ297">
        <v>0.15</v>
      </c>
      <c r="JK297">
        <v>0.47</v>
      </c>
      <c r="JL297">
        <v>0.19</v>
      </c>
      <c r="JM297">
        <v>0.02</v>
      </c>
      <c r="JN297">
        <v>0.02</v>
      </c>
      <c r="JO297">
        <v>0.04</v>
      </c>
      <c r="JP297">
        <v>0.03</v>
      </c>
      <c r="JQ297">
        <v>0.02</v>
      </c>
      <c r="JR297">
        <v>3.08</v>
      </c>
      <c r="JS297">
        <v>1.87</v>
      </c>
      <c r="JT297">
        <v>2.15</v>
      </c>
      <c r="JU297">
        <v>3.25</v>
      </c>
      <c r="JV297">
        <v>2.4900000000000002</v>
      </c>
    </row>
    <row r="298" spans="1:282" x14ac:dyDescent="0.25">
      <c r="A298">
        <v>609904</v>
      </c>
      <c r="B298" t="s">
        <v>101</v>
      </c>
      <c r="C298" t="s">
        <v>2565</v>
      </c>
      <c r="D298" t="s">
        <v>4736</v>
      </c>
      <c r="E298" t="s">
        <v>4737</v>
      </c>
      <c r="F298" t="s">
        <v>947</v>
      </c>
      <c r="G298" t="s">
        <v>948</v>
      </c>
      <c r="H298" t="s">
        <v>949</v>
      </c>
      <c r="I298" t="s">
        <v>4738</v>
      </c>
      <c r="J298" t="s">
        <v>4739</v>
      </c>
      <c r="K298" t="s">
        <v>4740</v>
      </c>
      <c r="L298" t="s">
        <v>546</v>
      </c>
      <c r="M298" t="s">
        <v>3399</v>
      </c>
      <c r="N298" t="s">
        <v>3908</v>
      </c>
      <c r="O298" t="s">
        <v>524</v>
      </c>
      <c r="P298">
        <v>334</v>
      </c>
      <c r="Q298" t="s">
        <v>539</v>
      </c>
      <c r="R298" t="s">
        <v>3437</v>
      </c>
      <c r="S298" t="s">
        <v>6522</v>
      </c>
      <c r="T298">
        <v>36</v>
      </c>
      <c r="U298">
        <v>3220</v>
      </c>
      <c r="V298" t="s">
        <v>655</v>
      </c>
      <c r="W298">
        <v>231</v>
      </c>
      <c r="X298">
        <v>342</v>
      </c>
      <c r="Y298">
        <v>68</v>
      </c>
      <c r="Z298" s="5" t="s">
        <v>886</v>
      </c>
      <c r="AA298" t="s">
        <v>524</v>
      </c>
      <c r="AB298" t="s">
        <v>534</v>
      </c>
      <c r="AC298" t="s">
        <v>534</v>
      </c>
      <c r="AD298" t="s">
        <v>534</v>
      </c>
      <c r="AE298">
        <v>99</v>
      </c>
      <c r="AF298">
        <v>99</v>
      </c>
      <c r="AG298">
        <v>99</v>
      </c>
      <c r="AH298">
        <v>6.8</v>
      </c>
      <c r="AI298" t="s">
        <v>3410</v>
      </c>
      <c r="AJ298">
        <v>146</v>
      </c>
      <c r="AK298">
        <v>1</v>
      </c>
      <c r="AL298">
        <v>142</v>
      </c>
      <c r="AN298">
        <v>3</v>
      </c>
      <c r="AS298">
        <v>146</v>
      </c>
      <c r="AT298">
        <v>0.01</v>
      </c>
      <c r="AU298">
        <v>0</v>
      </c>
      <c r="AV298">
        <v>0</v>
      </c>
      <c r="AW298">
        <v>0</v>
      </c>
      <c r="AX298">
        <v>0</v>
      </c>
      <c r="AY298">
        <v>0.01</v>
      </c>
      <c r="AZ298">
        <v>0</v>
      </c>
      <c r="BA298">
        <v>0</v>
      </c>
      <c r="BB298">
        <v>0.01</v>
      </c>
      <c r="BC298">
        <v>0.01</v>
      </c>
      <c r="BD298">
        <v>0.03</v>
      </c>
      <c r="BE298">
        <v>0.08</v>
      </c>
      <c r="BF298">
        <v>0.06</v>
      </c>
      <c r="BG298">
        <v>0.05</v>
      </c>
      <c r="BH298">
        <v>0.08</v>
      </c>
      <c r="BI298">
        <v>0.05</v>
      </c>
      <c r="BJ298">
        <v>0.14000000000000001</v>
      </c>
      <c r="BK298">
        <v>0.15</v>
      </c>
      <c r="BL298">
        <v>0</v>
      </c>
      <c r="BM298">
        <v>0</v>
      </c>
      <c r="BN298">
        <v>0</v>
      </c>
      <c r="BO298">
        <v>0</v>
      </c>
      <c r="BP298">
        <v>0.01</v>
      </c>
      <c r="BQ298">
        <v>0.01</v>
      </c>
      <c r="BR298">
        <v>0.93</v>
      </c>
      <c r="BS298">
        <v>0.95</v>
      </c>
      <c r="BT298">
        <v>0.92</v>
      </c>
      <c r="BU298">
        <v>0.94</v>
      </c>
      <c r="BV298">
        <v>0.82</v>
      </c>
      <c r="BW298">
        <v>0.75</v>
      </c>
      <c r="BX298">
        <v>3.92</v>
      </c>
      <c r="BY298">
        <v>3.95</v>
      </c>
      <c r="BZ298">
        <v>3.91</v>
      </c>
      <c r="CA298">
        <v>3.93</v>
      </c>
      <c r="CB298">
        <v>3.79</v>
      </c>
      <c r="CC298">
        <v>3.66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0.01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0.03</v>
      </c>
      <c r="CU298">
        <v>0.01</v>
      </c>
      <c r="CV298">
        <v>3.97</v>
      </c>
      <c r="CW298">
        <v>3.94</v>
      </c>
      <c r="CX298">
        <v>3.99</v>
      </c>
      <c r="CY298">
        <v>3.95</v>
      </c>
      <c r="CZ298">
        <v>3.96</v>
      </c>
      <c r="DA298">
        <v>3.89</v>
      </c>
      <c r="DB298">
        <v>3.86</v>
      </c>
      <c r="DC298">
        <v>3.88</v>
      </c>
      <c r="DD298">
        <v>3.89</v>
      </c>
      <c r="DE298">
        <v>0.03</v>
      </c>
      <c r="DF298">
        <v>0.06</v>
      </c>
      <c r="DG298">
        <v>0.01</v>
      </c>
      <c r="DH298">
        <v>0.05</v>
      </c>
      <c r="DI298">
        <v>0.04</v>
      </c>
      <c r="DJ298">
        <v>0.11</v>
      </c>
      <c r="DK298">
        <v>0.14000000000000001</v>
      </c>
      <c r="DL298">
        <v>7.0000000000000007E-2</v>
      </c>
      <c r="DM298">
        <v>0.08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0.01</v>
      </c>
      <c r="DT298">
        <v>0</v>
      </c>
      <c r="DU298">
        <v>0</v>
      </c>
      <c r="DV298">
        <v>0.01</v>
      </c>
      <c r="DW298">
        <v>0.97</v>
      </c>
      <c r="DX298">
        <v>0.94</v>
      </c>
      <c r="DY298">
        <v>0.99</v>
      </c>
      <c r="DZ298">
        <v>0.95</v>
      </c>
      <c r="EA298">
        <v>0.96</v>
      </c>
      <c r="EB298">
        <v>0.88</v>
      </c>
      <c r="EC298">
        <v>0.86</v>
      </c>
      <c r="ED298">
        <v>0.9</v>
      </c>
      <c r="EE298">
        <v>0.9</v>
      </c>
      <c r="EF298">
        <v>0.84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0.01</v>
      </c>
      <c r="EM298">
        <v>0.01</v>
      </c>
      <c r="EN298">
        <v>0.01</v>
      </c>
      <c r="EO298">
        <v>0.12</v>
      </c>
      <c r="EP298">
        <v>0.02</v>
      </c>
      <c r="EQ298">
        <v>0</v>
      </c>
      <c r="ER298">
        <v>0.01</v>
      </c>
      <c r="ES298">
        <v>7.0000000000000001E-3</v>
      </c>
      <c r="ET298">
        <v>0</v>
      </c>
      <c r="EU298">
        <v>0.02</v>
      </c>
      <c r="EV298">
        <v>0.01</v>
      </c>
      <c r="EW298">
        <v>0.02</v>
      </c>
      <c r="EX298">
        <v>2.1000000000000001E-2</v>
      </c>
      <c r="EY298">
        <v>0.14000000000000001</v>
      </c>
      <c r="EZ298">
        <v>0.09</v>
      </c>
      <c r="FA298">
        <v>0.12</v>
      </c>
      <c r="FB298">
        <v>0.05</v>
      </c>
      <c r="FC298">
        <v>0.11</v>
      </c>
      <c r="FD298">
        <v>0.26</v>
      </c>
      <c r="FE298">
        <v>0.14000000000000001</v>
      </c>
      <c r="FF298">
        <v>0.16</v>
      </c>
      <c r="FG298">
        <v>0.02</v>
      </c>
      <c r="FH298">
        <v>0.83</v>
      </c>
      <c r="FI298">
        <v>0.9</v>
      </c>
      <c r="FJ298">
        <v>0.86</v>
      </c>
      <c r="FK298">
        <v>0.94</v>
      </c>
      <c r="FL298">
        <v>0.87</v>
      </c>
      <c r="FM298">
        <v>0.71</v>
      </c>
      <c r="FN298">
        <v>0.85</v>
      </c>
      <c r="FO298">
        <v>0.82</v>
      </c>
      <c r="FP298">
        <v>0.01</v>
      </c>
      <c r="FQ298">
        <v>0.01</v>
      </c>
      <c r="FR298">
        <v>0.01</v>
      </c>
      <c r="FS298">
        <v>0.01</v>
      </c>
      <c r="FT298">
        <v>0.01</v>
      </c>
      <c r="FU298">
        <v>0.02</v>
      </c>
      <c r="FV298">
        <v>0</v>
      </c>
      <c r="FW298">
        <v>0</v>
      </c>
      <c r="FX298">
        <v>0</v>
      </c>
      <c r="FY298">
        <v>1.22</v>
      </c>
      <c r="FZ298">
        <v>3.81</v>
      </c>
      <c r="GA298">
        <v>3.91</v>
      </c>
      <c r="GB298">
        <v>3.87</v>
      </c>
      <c r="GC298">
        <v>3.94</v>
      </c>
      <c r="GD298">
        <v>3.89</v>
      </c>
      <c r="GE298">
        <v>3.66</v>
      </c>
      <c r="GF298">
        <v>3.83</v>
      </c>
      <c r="GG298">
        <v>3.78</v>
      </c>
      <c r="GH298">
        <v>9.6199999999999992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0.01</v>
      </c>
      <c r="GO298">
        <v>0.01</v>
      </c>
      <c r="GP298">
        <v>0.08</v>
      </c>
      <c r="GQ298">
        <v>0.14000000000000001</v>
      </c>
      <c r="GR298">
        <v>0.75</v>
      </c>
      <c r="GS298">
        <v>0</v>
      </c>
      <c r="GT298">
        <v>0.55000000000000004</v>
      </c>
      <c r="GU298">
        <v>0.65</v>
      </c>
      <c r="GV298">
        <v>0.42</v>
      </c>
      <c r="GW298">
        <v>0.27</v>
      </c>
      <c r="GX298">
        <v>0.19900000000000001</v>
      </c>
      <c r="GY298">
        <v>0.3</v>
      </c>
      <c r="GZ298">
        <v>5.5E-2</v>
      </c>
      <c r="HA298">
        <v>3.4000000000000002E-2</v>
      </c>
      <c r="HB298">
        <v>0.12</v>
      </c>
      <c r="HC298">
        <v>0.12</v>
      </c>
      <c r="HD298">
        <v>0.08</v>
      </c>
      <c r="HE298">
        <v>0.13</v>
      </c>
      <c r="HF298">
        <v>0.01</v>
      </c>
      <c r="HG298">
        <v>0.03</v>
      </c>
      <c r="HH298">
        <v>0.03</v>
      </c>
      <c r="HI298">
        <v>0</v>
      </c>
      <c r="HJ298">
        <v>0.01</v>
      </c>
      <c r="HK298">
        <v>0</v>
      </c>
      <c r="HL298">
        <v>0</v>
      </c>
      <c r="HM298">
        <v>0.01</v>
      </c>
      <c r="HN298">
        <v>0</v>
      </c>
      <c r="HO298">
        <v>0.1</v>
      </c>
      <c r="HP298">
        <v>7.0000000000000007E-2</v>
      </c>
      <c r="HQ298">
        <v>0.08</v>
      </c>
      <c r="HR298">
        <v>0.08</v>
      </c>
      <c r="HS298">
        <v>0.11</v>
      </c>
      <c r="HT298">
        <v>0.05</v>
      </c>
      <c r="HU298">
        <v>0.84</v>
      </c>
      <c r="HV298">
        <v>0.79</v>
      </c>
      <c r="HW298">
        <v>0.82</v>
      </c>
      <c r="HX298">
        <v>0.83</v>
      </c>
      <c r="HY298">
        <v>0.79</v>
      </c>
      <c r="HZ298">
        <v>0.88</v>
      </c>
      <c r="IA298">
        <v>0.02</v>
      </c>
      <c r="IB298">
        <v>0.08</v>
      </c>
      <c r="IC298">
        <v>7.0000000000000007E-2</v>
      </c>
      <c r="ID298">
        <v>0.06</v>
      </c>
      <c r="IE298">
        <v>0.05</v>
      </c>
      <c r="IF298">
        <v>2.1000000000000001E-2</v>
      </c>
      <c r="IG298">
        <v>3.4000000000000002E-2</v>
      </c>
      <c r="IH298">
        <v>0.03</v>
      </c>
      <c r="II298">
        <v>0.03</v>
      </c>
      <c r="IJ298">
        <v>0.03</v>
      </c>
      <c r="IK298">
        <v>2.7E-2</v>
      </c>
      <c r="IL298">
        <v>3.4000000000000002E-2</v>
      </c>
      <c r="IM298">
        <v>0.01</v>
      </c>
      <c r="IN298">
        <v>0.01</v>
      </c>
      <c r="IO298">
        <v>0.01</v>
      </c>
      <c r="IP298">
        <v>0.01</v>
      </c>
      <c r="IQ298">
        <v>0.01</v>
      </c>
      <c r="IR298">
        <v>0.01</v>
      </c>
      <c r="IS298">
        <v>0.01</v>
      </c>
      <c r="IT298">
        <v>0.44</v>
      </c>
      <c r="IU298">
        <v>0.3</v>
      </c>
      <c r="IV298">
        <v>0.02</v>
      </c>
      <c r="IW298">
        <v>0.1</v>
      </c>
      <c r="IX298">
        <v>0.19</v>
      </c>
      <c r="IY298">
        <v>0.28000000000000003</v>
      </c>
      <c r="IZ298">
        <v>0.52</v>
      </c>
      <c r="JA298">
        <v>0.18</v>
      </c>
      <c r="JB298">
        <v>0.38</v>
      </c>
      <c r="JC298">
        <v>0.34</v>
      </c>
      <c r="JD298">
        <v>0.18</v>
      </c>
      <c r="JE298">
        <v>7.0000000000000007E-2</v>
      </c>
      <c r="JF298">
        <v>0.36</v>
      </c>
      <c r="JG298">
        <v>0.28999999999999998</v>
      </c>
      <c r="JH298">
        <v>0.45</v>
      </c>
      <c r="JI298">
        <v>0.08</v>
      </c>
      <c r="JJ298">
        <v>0.09</v>
      </c>
      <c r="JK298">
        <v>0.43</v>
      </c>
      <c r="JL298">
        <v>0.21</v>
      </c>
      <c r="JM298">
        <v>0.01</v>
      </c>
      <c r="JN298">
        <v>0.01</v>
      </c>
      <c r="JO298">
        <v>0.02</v>
      </c>
      <c r="JP298">
        <v>0.01</v>
      </c>
      <c r="JQ298">
        <v>0.01</v>
      </c>
      <c r="JR298">
        <v>3.25</v>
      </c>
      <c r="JS298">
        <v>1.91</v>
      </c>
      <c r="JT298">
        <v>1.94</v>
      </c>
      <c r="JU298">
        <v>3.22</v>
      </c>
      <c r="JV298">
        <v>2.61</v>
      </c>
    </row>
    <row r="299" spans="1:282" x14ac:dyDescent="0.25">
      <c r="A299">
        <v>609907</v>
      </c>
      <c r="B299" t="s">
        <v>102</v>
      </c>
      <c r="C299" t="s">
        <v>2566</v>
      </c>
      <c r="D299" t="s">
        <v>4741</v>
      </c>
      <c r="E299" t="s">
        <v>4742</v>
      </c>
      <c r="F299" t="s">
        <v>950</v>
      </c>
      <c r="G299" t="s">
        <v>951</v>
      </c>
      <c r="H299" t="s">
        <v>952</v>
      </c>
      <c r="I299" t="s">
        <v>4743</v>
      </c>
      <c r="J299" t="s">
        <v>4744</v>
      </c>
      <c r="K299" t="s">
        <v>4745</v>
      </c>
      <c r="L299" t="s">
        <v>546</v>
      </c>
      <c r="M299" t="s">
        <v>3399</v>
      </c>
      <c r="N299" t="s">
        <v>3657</v>
      </c>
      <c r="O299" t="s">
        <v>524</v>
      </c>
      <c r="P299">
        <v>486</v>
      </c>
      <c r="Q299" t="s">
        <v>539</v>
      </c>
      <c r="R299" t="s">
        <v>538</v>
      </c>
      <c r="S299" t="s">
        <v>538</v>
      </c>
      <c r="T299">
        <v>34</v>
      </c>
      <c r="U299">
        <v>3240</v>
      </c>
      <c r="V299" t="s">
        <v>651</v>
      </c>
      <c r="W299">
        <v>237</v>
      </c>
      <c r="X299">
        <v>491</v>
      </c>
      <c r="Y299">
        <v>48</v>
      </c>
      <c r="Z299" s="5" t="s">
        <v>812</v>
      </c>
      <c r="AA299" t="s">
        <v>524</v>
      </c>
      <c r="AB299" t="s">
        <v>534</v>
      </c>
      <c r="AC299" t="s">
        <v>534</v>
      </c>
      <c r="AD299" t="s">
        <v>533</v>
      </c>
      <c r="AE299">
        <v>81.099999999999994</v>
      </c>
      <c r="AF299">
        <v>83.8</v>
      </c>
      <c r="AG299">
        <v>77.3</v>
      </c>
      <c r="AH299">
        <v>4.8</v>
      </c>
      <c r="AI299" t="s">
        <v>3410</v>
      </c>
      <c r="AJ299">
        <v>147</v>
      </c>
      <c r="AK299">
        <v>2</v>
      </c>
      <c r="AL299">
        <v>143</v>
      </c>
      <c r="AN299">
        <v>1</v>
      </c>
      <c r="AQ299">
        <v>2</v>
      </c>
      <c r="AR299">
        <v>1</v>
      </c>
      <c r="AS299">
        <v>147</v>
      </c>
      <c r="AT299">
        <v>0.01</v>
      </c>
      <c r="AU299">
        <v>0.02</v>
      </c>
      <c r="AV299">
        <v>0.01</v>
      </c>
      <c r="AW299">
        <v>0.01</v>
      </c>
      <c r="AX299">
        <v>0.02</v>
      </c>
      <c r="AY299">
        <v>0.01</v>
      </c>
      <c r="AZ299">
        <v>0.05</v>
      </c>
      <c r="BA299">
        <v>0.02</v>
      </c>
      <c r="BB299">
        <v>0.02</v>
      </c>
      <c r="BC299">
        <v>0.01</v>
      </c>
      <c r="BD299">
        <v>0.04</v>
      </c>
      <c r="BE299">
        <v>7.0000000000000007E-2</v>
      </c>
      <c r="BF299">
        <v>0.22</v>
      </c>
      <c r="BG299">
        <v>0.24</v>
      </c>
      <c r="BH299">
        <v>0.23</v>
      </c>
      <c r="BI299">
        <v>0.16</v>
      </c>
      <c r="BJ299">
        <v>0.22</v>
      </c>
      <c r="BK299">
        <v>0.18</v>
      </c>
      <c r="BL299">
        <v>0</v>
      </c>
      <c r="BM299">
        <v>0</v>
      </c>
      <c r="BN299">
        <v>0</v>
      </c>
      <c r="BO299">
        <v>0</v>
      </c>
      <c r="BP299">
        <v>0.01</v>
      </c>
      <c r="BQ299">
        <v>0.01</v>
      </c>
      <c r="BR299">
        <v>0.72</v>
      </c>
      <c r="BS299">
        <v>0.72</v>
      </c>
      <c r="BT299">
        <v>0.73</v>
      </c>
      <c r="BU299">
        <v>0.82</v>
      </c>
      <c r="BV299">
        <v>0.71</v>
      </c>
      <c r="BW299">
        <v>0.73</v>
      </c>
      <c r="BX299">
        <v>3.66</v>
      </c>
      <c r="BY299">
        <v>3.66</v>
      </c>
      <c r="BZ299">
        <v>3.69</v>
      </c>
      <c r="CA299">
        <v>3.78</v>
      </c>
      <c r="CB299">
        <v>3.63</v>
      </c>
      <c r="CC299">
        <v>3.64</v>
      </c>
      <c r="CD299">
        <v>0</v>
      </c>
      <c r="CE299">
        <v>7.0000000000000001E-3</v>
      </c>
      <c r="CF299">
        <v>7.0000000000000001E-3</v>
      </c>
      <c r="CG299">
        <v>0</v>
      </c>
      <c r="CH299">
        <v>7.0000000000000001E-3</v>
      </c>
      <c r="CI299">
        <v>0.01</v>
      </c>
      <c r="CJ299">
        <v>0.01</v>
      </c>
      <c r="CK299">
        <v>0.02</v>
      </c>
      <c r="CL299">
        <v>0.01</v>
      </c>
      <c r="CM299">
        <v>0.01</v>
      </c>
      <c r="CN299">
        <v>0.01</v>
      </c>
      <c r="CO299">
        <v>0.01</v>
      </c>
      <c r="CP299">
        <v>0.02</v>
      </c>
      <c r="CQ299">
        <v>0.01</v>
      </c>
      <c r="CR299">
        <v>0.02</v>
      </c>
      <c r="CS299">
        <v>0.03</v>
      </c>
      <c r="CT299">
        <v>0.04</v>
      </c>
      <c r="CU299">
        <v>0.04</v>
      </c>
      <c r="CV299">
        <v>3.91</v>
      </c>
      <c r="CW299">
        <v>3.87</v>
      </c>
      <c r="CX299">
        <v>3.84</v>
      </c>
      <c r="CY299">
        <v>3.84</v>
      </c>
      <c r="CZ299">
        <v>3.86</v>
      </c>
      <c r="DA299">
        <v>3.76</v>
      </c>
      <c r="DB299">
        <v>3.8</v>
      </c>
      <c r="DC299">
        <v>3.7</v>
      </c>
      <c r="DD299">
        <v>3.71</v>
      </c>
      <c r="DE299">
        <v>7.0000000000000007E-2</v>
      </c>
      <c r="DF299">
        <v>0.1</v>
      </c>
      <c r="DG299">
        <v>0.11</v>
      </c>
      <c r="DH299">
        <v>0.12</v>
      </c>
      <c r="DI299">
        <v>0.11</v>
      </c>
      <c r="DJ299">
        <v>0.16</v>
      </c>
      <c r="DK299">
        <v>0.11</v>
      </c>
      <c r="DL299">
        <v>0.16</v>
      </c>
      <c r="DM299">
        <v>0.18</v>
      </c>
      <c r="DN299">
        <v>0</v>
      </c>
      <c r="DO299">
        <v>0.01</v>
      </c>
      <c r="DP299">
        <v>0</v>
      </c>
      <c r="DQ299">
        <v>0</v>
      </c>
      <c r="DR299">
        <v>0</v>
      </c>
      <c r="DS299">
        <v>0</v>
      </c>
      <c r="DT299">
        <v>0.01</v>
      </c>
      <c r="DU299">
        <v>0.01</v>
      </c>
      <c r="DV299">
        <v>0.01</v>
      </c>
      <c r="DW299">
        <v>0.92</v>
      </c>
      <c r="DX299">
        <v>0.88</v>
      </c>
      <c r="DY299">
        <v>0.87</v>
      </c>
      <c r="DZ299">
        <v>0.86</v>
      </c>
      <c r="EA299">
        <v>0.88</v>
      </c>
      <c r="EB299">
        <v>0.81</v>
      </c>
      <c r="EC299">
        <v>0.84</v>
      </c>
      <c r="ED299">
        <v>0.77</v>
      </c>
      <c r="EE299">
        <v>0.76</v>
      </c>
      <c r="EF299">
        <v>0.44</v>
      </c>
      <c r="EG299">
        <v>0.03</v>
      </c>
      <c r="EH299">
        <v>0.01</v>
      </c>
      <c r="EI299">
        <v>0.02</v>
      </c>
      <c r="EJ299">
        <v>0.02</v>
      </c>
      <c r="EK299">
        <v>0.05</v>
      </c>
      <c r="EL299">
        <v>0.02</v>
      </c>
      <c r="EM299">
        <v>0.01</v>
      </c>
      <c r="EN299">
        <v>0.01</v>
      </c>
      <c r="EO299">
        <v>0.36</v>
      </c>
      <c r="EP299">
        <v>0.03</v>
      </c>
      <c r="EQ299">
        <v>0.02</v>
      </c>
      <c r="ER299">
        <v>0.05</v>
      </c>
      <c r="ES299">
        <v>0.02</v>
      </c>
      <c r="ET299">
        <v>0.02</v>
      </c>
      <c r="EU299">
        <v>0.09</v>
      </c>
      <c r="EV299">
        <v>0.01</v>
      </c>
      <c r="EW299">
        <v>0.05</v>
      </c>
      <c r="EX299">
        <v>4.8000000000000001E-2</v>
      </c>
      <c r="EY299">
        <v>0.18</v>
      </c>
      <c r="EZ299">
        <v>0.22</v>
      </c>
      <c r="FA299">
        <v>0.17</v>
      </c>
      <c r="FB299">
        <v>0.14000000000000001</v>
      </c>
      <c r="FC299">
        <v>0.24</v>
      </c>
      <c r="FD299">
        <v>0.24</v>
      </c>
      <c r="FE299">
        <v>0.28000000000000003</v>
      </c>
      <c r="FF299">
        <v>0.28000000000000003</v>
      </c>
      <c r="FG299">
        <v>0.14000000000000001</v>
      </c>
      <c r="FH299">
        <v>0.75</v>
      </c>
      <c r="FI299">
        <v>0.73</v>
      </c>
      <c r="FJ299">
        <v>0.76</v>
      </c>
      <c r="FK299">
        <v>0.8</v>
      </c>
      <c r="FL299">
        <v>0.69</v>
      </c>
      <c r="FM299">
        <v>0.63</v>
      </c>
      <c r="FN299">
        <v>0.69</v>
      </c>
      <c r="FO299">
        <v>0.65</v>
      </c>
      <c r="FP299">
        <v>0.01</v>
      </c>
      <c r="FQ299">
        <v>0.01</v>
      </c>
      <c r="FR299">
        <v>0.01</v>
      </c>
      <c r="FS299">
        <v>0</v>
      </c>
      <c r="FT299">
        <v>0.01</v>
      </c>
      <c r="FU299">
        <v>0</v>
      </c>
      <c r="FV299">
        <v>0.02</v>
      </c>
      <c r="FW299">
        <v>0.01</v>
      </c>
      <c r="FX299">
        <v>0.01</v>
      </c>
      <c r="FY299">
        <v>1.89</v>
      </c>
      <c r="FZ299">
        <v>3.66</v>
      </c>
      <c r="GA299">
        <v>3.69</v>
      </c>
      <c r="GB299">
        <v>3.67</v>
      </c>
      <c r="GC299">
        <v>3.75</v>
      </c>
      <c r="GD299">
        <v>3.58</v>
      </c>
      <c r="GE299">
        <v>3.51</v>
      </c>
      <c r="GF299">
        <v>3.65</v>
      </c>
      <c r="GG299">
        <v>3.59</v>
      </c>
      <c r="GH299">
        <v>8.91</v>
      </c>
      <c r="GI299">
        <v>0.03</v>
      </c>
      <c r="GJ299">
        <v>0</v>
      </c>
      <c r="GK299">
        <v>0</v>
      </c>
      <c r="GL299">
        <v>0.01</v>
      </c>
      <c r="GM299">
        <v>0.03</v>
      </c>
      <c r="GN299">
        <v>0.02</v>
      </c>
      <c r="GO299">
        <v>7.0000000000000007E-2</v>
      </c>
      <c r="GP299">
        <v>0.11</v>
      </c>
      <c r="GQ299">
        <v>0.1</v>
      </c>
      <c r="GR299">
        <v>0.61</v>
      </c>
      <c r="GS299">
        <v>0.03</v>
      </c>
      <c r="GT299">
        <v>0.64</v>
      </c>
      <c r="GU299">
        <v>0.62</v>
      </c>
      <c r="GV299">
        <v>0.35</v>
      </c>
      <c r="GW299">
        <v>0.14000000000000001</v>
      </c>
      <c r="GX299">
        <v>0.14299999999999999</v>
      </c>
      <c r="GY299">
        <v>0.22</v>
      </c>
      <c r="GZ299">
        <v>4.8000000000000001E-2</v>
      </c>
      <c r="HA299">
        <v>5.3999999999999999E-2</v>
      </c>
      <c r="HB299">
        <v>0.2</v>
      </c>
      <c r="HC299">
        <v>0.1</v>
      </c>
      <c r="HD299">
        <v>0.09</v>
      </c>
      <c r="HE299">
        <v>0.19</v>
      </c>
      <c r="HF299">
        <v>7.0000000000000007E-2</v>
      </c>
      <c r="HG299">
        <v>0.1</v>
      </c>
      <c r="HH299">
        <v>0.03</v>
      </c>
      <c r="HI299">
        <v>0.01</v>
      </c>
      <c r="HJ299">
        <v>0.01</v>
      </c>
      <c r="HK299">
        <v>0</v>
      </c>
      <c r="HL299">
        <v>0.02</v>
      </c>
      <c r="HM299">
        <v>0.05</v>
      </c>
      <c r="HN299">
        <v>0.01</v>
      </c>
      <c r="HO299">
        <v>0.24</v>
      </c>
      <c r="HP299">
        <v>0.26</v>
      </c>
      <c r="HQ299">
        <v>0.28000000000000003</v>
      </c>
      <c r="HR299">
        <v>0.28000000000000003</v>
      </c>
      <c r="HS299">
        <v>0.32</v>
      </c>
      <c r="HT299">
        <v>0.24</v>
      </c>
      <c r="HU299">
        <v>0.7</v>
      </c>
      <c r="HV299">
        <v>0.59</v>
      </c>
      <c r="HW299">
        <v>0.59</v>
      </c>
      <c r="HX299">
        <v>0.6</v>
      </c>
      <c r="HY299">
        <v>0.55000000000000004</v>
      </c>
      <c r="HZ299">
        <v>0.71</v>
      </c>
      <c r="IA299">
        <v>0.02</v>
      </c>
      <c r="IB299">
        <v>0.12</v>
      </c>
      <c r="IC299">
        <v>0.09</v>
      </c>
      <c r="ID299">
        <v>7.0000000000000007E-2</v>
      </c>
      <c r="IE299">
        <v>0.05</v>
      </c>
      <c r="IF299">
        <v>1.4E-2</v>
      </c>
      <c r="IG299">
        <v>0.02</v>
      </c>
      <c r="IH299">
        <v>0.03</v>
      </c>
      <c r="II299">
        <v>0.02</v>
      </c>
      <c r="IJ299">
        <v>0.03</v>
      </c>
      <c r="IK299">
        <v>0.02</v>
      </c>
      <c r="IL299">
        <v>0.02</v>
      </c>
      <c r="IM299">
        <v>0.01</v>
      </c>
      <c r="IN299">
        <v>0.01</v>
      </c>
      <c r="IO299">
        <v>0.02</v>
      </c>
      <c r="IP299">
        <v>0.01</v>
      </c>
      <c r="IQ299">
        <v>0.01</v>
      </c>
      <c r="IR299">
        <v>0.01</v>
      </c>
      <c r="IS299">
        <v>0.01</v>
      </c>
      <c r="IT299">
        <v>0.46</v>
      </c>
      <c r="IU299">
        <v>0.22</v>
      </c>
      <c r="IV299">
        <v>0.01</v>
      </c>
      <c r="IW299">
        <v>0.16</v>
      </c>
      <c r="IX299">
        <v>0.19</v>
      </c>
      <c r="IY299">
        <v>0.38</v>
      </c>
      <c r="IZ299">
        <v>0.51</v>
      </c>
      <c r="JA299">
        <v>0.14000000000000001</v>
      </c>
      <c r="JB299">
        <v>0.38</v>
      </c>
      <c r="JC299">
        <v>0.41</v>
      </c>
      <c r="JD299">
        <v>0.06</v>
      </c>
      <c r="JE299">
        <v>0.13</v>
      </c>
      <c r="JF299">
        <v>0.27</v>
      </c>
      <c r="JG299">
        <v>0.27</v>
      </c>
      <c r="JH299">
        <v>0.37</v>
      </c>
      <c r="JI299">
        <v>0.1</v>
      </c>
      <c r="JJ299">
        <v>0.12</v>
      </c>
      <c r="JK299">
        <v>0.56000000000000005</v>
      </c>
      <c r="JL299">
        <v>0.18</v>
      </c>
      <c r="JM299">
        <v>0.01</v>
      </c>
      <c r="JN299">
        <v>0.01</v>
      </c>
      <c r="JO299">
        <v>0.01</v>
      </c>
      <c r="JP299">
        <v>0.02</v>
      </c>
      <c r="JQ299">
        <v>0.01</v>
      </c>
      <c r="JR299">
        <v>3.16</v>
      </c>
      <c r="JS299">
        <v>1.79</v>
      </c>
      <c r="JT299">
        <v>2.15</v>
      </c>
      <c r="JU299">
        <v>3.41</v>
      </c>
      <c r="JV299">
        <v>2.4900000000000002</v>
      </c>
    </row>
    <row r="300" spans="1:282" x14ac:dyDescent="0.25">
      <c r="A300">
        <v>609908</v>
      </c>
      <c r="B300" t="s">
        <v>104</v>
      </c>
      <c r="C300" t="s">
        <v>953</v>
      </c>
      <c r="D300" t="s">
        <v>4746</v>
      </c>
      <c r="E300" t="s">
        <v>4747</v>
      </c>
      <c r="F300" t="s">
        <v>954</v>
      </c>
      <c r="G300" t="s">
        <v>955</v>
      </c>
      <c r="H300" t="s">
        <v>956</v>
      </c>
      <c r="I300" t="s">
        <v>4748</v>
      </c>
      <c r="J300" t="s">
        <v>4749</v>
      </c>
      <c r="K300" t="s">
        <v>4750</v>
      </c>
      <c r="L300" t="s">
        <v>546</v>
      </c>
      <c r="M300" t="s">
        <v>3399</v>
      </c>
      <c r="N300" t="s">
        <v>3908</v>
      </c>
      <c r="O300" t="s">
        <v>524</v>
      </c>
      <c r="P300">
        <v>353</v>
      </c>
      <c r="Q300" t="s">
        <v>566</v>
      </c>
      <c r="R300" t="s">
        <v>565</v>
      </c>
      <c r="S300" t="s">
        <v>565</v>
      </c>
      <c r="T300">
        <v>49</v>
      </c>
      <c r="U300">
        <v>3250</v>
      </c>
      <c r="V300" t="s">
        <v>655</v>
      </c>
      <c r="W300">
        <v>115</v>
      </c>
      <c r="X300">
        <v>357</v>
      </c>
      <c r="Y300">
        <v>32</v>
      </c>
      <c r="Z300" s="5" t="s">
        <v>962</v>
      </c>
      <c r="AA300" t="s">
        <v>524</v>
      </c>
      <c r="AB300" t="s">
        <v>564</v>
      </c>
      <c r="AC300" t="s">
        <v>533</v>
      </c>
      <c r="AD300" t="s">
        <v>564</v>
      </c>
      <c r="AE300">
        <v>40.5</v>
      </c>
      <c r="AF300">
        <v>71.099999999999994</v>
      </c>
      <c r="AG300">
        <v>55.5</v>
      </c>
      <c r="AH300">
        <v>3.2</v>
      </c>
      <c r="AI300" t="s">
        <v>3410</v>
      </c>
      <c r="AJ300">
        <v>71</v>
      </c>
      <c r="AK300">
        <v>2</v>
      </c>
      <c r="AL300">
        <v>67</v>
      </c>
      <c r="AN300">
        <v>1</v>
      </c>
      <c r="AR300">
        <v>1</v>
      </c>
      <c r="AS300">
        <v>71</v>
      </c>
      <c r="AT300">
        <v>7.0000000000000007E-2</v>
      </c>
      <c r="AU300">
        <v>0.03</v>
      </c>
      <c r="AV300">
        <v>0.03</v>
      </c>
      <c r="AW300">
        <v>0.01</v>
      </c>
      <c r="AX300">
        <v>0.01</v>
      </c>
      <c r="AY300">
        <v>0.04</v>
      </c>
      <c r="AZ300">
        <v>0.14000000000000001</v>
      </c>
      <c r="BA300">
        <v>9.9000000000000005E-2</v>
      </c>
      <c r="BB300">
        <v>0.08</v>
      </c>
      <c r="BC300">
        <v>0.04</v>
      </c>
      <c r="BD300">
        <v>0.04</v>
      </c>
      <c r="BE300">
        <v>0.13</v>
      </c>
      <c r="BF300">
        <v>0.38</v>
      </c>
      <c r="BG300">
        <v>0.41</v>
      </c>
      <c r="BH300">
        <v>0.38</v>
      </c>
      <c r="BI300">
        <v>0.28000000000000003</v>
      </c>
      <c r="BJ300">
        <v>0.34</v>
      </c>
      <c r="BK300">
        <v>0.38</v>
      </c>
      <c r="BL300">
        <v>0.01</v>
      </c>
      <c r="BM300">
        <v>0.03</v>
      </c>
      <c r="BN300">
        <v>0.03</v>
      </c>
      <c r="BO300">
        <v>0.01</v>
      </c>
      <c r="BP300">
        <v>0</v>
      </c>
      <c r="BQ300">
        <v>0.03</v>
      </c>
      <c r="BR300">
        <v>0.39</v>
      </c>
      <c r="BS300">
        <v>0.44</v>
      </c>
      <c r="BT300">
        <v>0.48</v>
      </c>
      <c r="BU300">
        <v>0.65</v>
      </c>
      <c r="BV300">
        <v>0.61</v>
      </c>
      <c r="BW300">
        <v>0.42</v>
      </c>
      <c r="BX300">
        <v>3.11</v>
      </c>
      <c r="BY300">
        <v>3.29</v>
      </c>
      <c r="BZ300">
        <v>3.35</v>
      </c>
      <c r="CA300">
        <v>3.59</v>
      </c>
      <c r="CB300">
        <v>3.54</v>
      </c>
      <c r="CC300">
        <v>3.22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0.01</v>
      </c>
      <c r="CK300">
        <v>0.04</v>
      </c>
      <c r="CL300">
        <v>0.01</v>
      </c>
      <c r="CM300">
        <v>0</v>
      </c>
      <c r="CN300">
        <v>0</v>
      </c>
      <c r="CO300">
        <v>0</v>
      </c>
      <c r="CP300">
        <v>0</v>
      </c>
      <c r="CQ300">
        <v>0.01</v>
      </c>
      <c r="CR300">
        <v>0</v>
      </c>
      <c r="CS300">
        <v>0.04</v>
      </c>
      <c r="CT300">
        <v>0.14000000000000001</v>
      </c>
      <c r="CU300">
        <v>0.06</v>
      </c>
      <c r="CV300">
        <v>3.9</v>
      </c>
      <c r="CW300">
        <v>3.9</v>
      </c>
      <c r="CX300">
        <v>3.91</v>
      </c>
      <c r="CY300">
        <v>3.88</v>
      </c>
      <c r="CZ300">
        <v>3.82</v>
      </c>
      <c r="DA300">
        <v>3.7</v>
      </c>
      <c r="DB300">
        <v>3.71</v>
      </c>
      <c r="DC300">
        <v>3.38</v>
      </c>
      <c r="DD300">
        <v>3.6</v>
      </c>
      <c r="DE300">
        <v>0.1</v>
      </c>
      <c r="DF300">
        <v>0.1</v>
      </c>
      <c r="DG300">
        <v>0.08</v>
      </c>
      <c r="DH300">
        <v>0.11</v>
      </c>
      <c r="DI300">
        <v>0.14000000000000001</v>
      </c>
      <c r="DJ300">
        <v>0.3</v>
      </c>
      <c r="DK300">
        <v>0.15</v>
      </c>
      <c r="DL300">
        <v>0.18</v>
      </c>
      <c r="DM300">
        <v>0.23</v>
      </c>
      <c r="DN300">
        <v>0.04</v>
      </c>
      <c r="DO300">
        <v>0.03</v>
      </c>
      <c r="DP300">
        <v>0.04</v>
      </c>
      <c r="DQ300">
        <v>0.03</v>
      </c>
      <c r="DR300">
        <v>0.04</v>
      </c>
      <c r="DS300">
        <v>0.03</v>
      </c>
      <c r="DT300">
        <v>0.03</v>
      </c>
      <c r="DU300">
        <v>0.04</v>
      </c>
      <c r="DV300">
        <v>0.04</v>
      </c>
      <c r="DW300">
        <v>0.86</v>
      </c>
      <c r="DX300">
        <v>0.87</v>
      </c>
      <c r="DY300">
        <v>0.87</v>
      </c>
      <c r="DZ300">
        <v>0.86</v>
      </c>
      <c r="EA300">
        <v>0.8</v>
      </c>
      <c r="EB300">
        <v>0.68</v>
      </c>
      <c r="EC300">
        <v>0.76</v>
      </c>
      <c r="ED300">
        <v>0.59</v>
      </c>
      <c r="EE300">
        <v>0.66</v>
      </c>
      <c r="EF300">
        <v>0.38</v>
      </c>
      <c r="EG300">
        <v>0.01</v>
      </c>
      <c r="EH300">
        <v>0.03</v>
      </c>
      <c r="EI300">
        <v>0.03</v>
      </c>
      <c r="EJ300">
        <v>0</v>
      </c>
      <c r="EK300">
        <v>0</v>
      </c>
      <c r="EL300">
        <v>0.03</v>
      </c>
      <c r="EM300">
        <v>0.01</v>
      </c>
      <c r="EN300">
        <v>0.01</v>
      </c>
      <c r="EO300">
        <v>0.3</v>
      </c>
      <c r="EP300">
        <v>0.03</v>
      </c>
      <c r="EQ300">
        <v>2.8000000000000001E-2</v>
      </c>
      <c r="ER300">
        <v>0.11</v>
      </c>
      <c r="ES300">
        <v>7.0000000000000007E-2</v>
      </c>
      <c r="ET300">
        <v>0.1</v>
      </c>
      <c r="EU300">
        <v>0.11</v>
      </c>
      <c r="EV300">
        <v>7.0000000000000007E-2</v>
      </c>
      <c r="EW300">
        <v>0.1</v>
      </c>
      <c r="EX300">
        <v>9.9000000000000005E-2</v>
      </c>
      <c r="EY300">
        <v>0.24</v>
      </c>
      <c r="EZ300">
        <v>0.28000000000000003</v>
      </c>
      <c r="FA300">
        <v>0.2</v>
      </c>
      <c r="FB300">
        <v>0.27</v>
      </c>
      <c r="FC300">
        <v>0.31</v>
      </c>
      <c r="FD300">
        <v>0.34</v>
      </c>
      <c r="FE300">
        <v>0.34</v>
      </c>
      <c r="FF300">
        <v>0.42</v>
      </c>
      <c r="FG300">
        <v>0.15</v>
      </c>
      <c r="FH300">
        <v>0.65</v>
      </c>
      <c r="FI300">
        <v>0.61</v>
      </c>
      <c r="FJ300">
        <v>0.59</v>
      </c>
      <c r="FK300">
        <v>0.59</v>
      </c>
      <c r="FL300">
        <v>0.52</v>
      </c>
      <c r="FM300">
        <v>0.45</v>
      </c>
      <c r="FN300">
        <v>0.51</v>
      </c>
      <c r="FO300">
        <v>0.39</v>
      </c>
      <c r="FP300">
        <v>7.0000000000000007E-2</v>
      </c>
      <c r="FQ300">
        <v>7.0000000000000007E-2</v>
      </c>
      <c r="FR300">
        <v>0.06</v>
      </c>
      <c r="FS300">
        <v>7.0000000000000007E-2</v>
      </c>
      <c r="FT300">
        <v>7.0000000000000007E-2</v>
      </c>
      <c r="FU300">
        <v>7.0000000000000007E-2</v>
      </c>
      <c r="FV300">
        <v>7.0000000000000007E-2</v>
      </c>
      <c r="FW300">
        <v>7.0000000000000007E-2</v>
      </c>
      <c r="FX300">
        <v>7.0000000000000007E-2</v>
      </c>
      <c r="FY300">
        <v>2.0299999999999998</v>
      </c>
      <c r="FZ300">
        <v>3.64</v>
      </c>
      <c r="GA300">
        <v>3.55</v>
      </c>
      <c r="GB300">
        <v>3.45</v>
      </c>
      <c r="GC300">
        <v>3.56</v>
      </c>
      <c r="GD300">
        <v>3.45</v>
      </c>
      <c r="GE300">
        <v>3.3</v>
      </c>
      <c r="GF300">
        <v>3.44</v>
      </c>
      <c r="GG300">
        <v>3.29</v>
      </c>
      <c r="GH300">
        <v>7.7</v>
      </c>
      <c r="GI300">
        <v>0.06</v>
      </c>
      <c r="GJ300">
        <v>0</v>
      </c>
      <c r="GK300">
        <v>2.8000000000000001E-2</v>
      </c>
      <c r="GL300">
        <v>0.01</v>
      </c>
      <c r="GM300">
        <v>0.06</v>
      </c>
      <c r="GN300">
        <v>0.04</v>
      </c>
      <c r="GO300">
        <v>0.1</v>
      </c>
      <c r="GP300">
        <v>0.17</v>
      </c>
      <c r="GQ300">
        <v>0.2</v>
      </c>
      <c r="GR300">
        <v>0.24</v>
      </c>
      <c r="GS300">
        <v>0.1</v>
      </c>
      <c r="GT300">
        <v>0.63</v>
      </c>
      <c r="GU300">
        <v>0.7</v>
      </c>
      <c r="GV300">
        <v>0.28000000000000003</v>
      </c>
      <c r="GW300">
        <v>0.08</v>
      </c>
      <c r="GX300">
        <v>0.113</v>
      </c>
      <c r="GY300">
        <v>0.21</v>
      </c>
      <c r="GZ300">
        <v>0.113</v>
      </c>
      <c r="HA300">
        <v>1.4E-2</v>
      </c>
      <c r="HB300">
        <v>0.23</v>
      </c>
      <c r="HC300">
        <v>0.03</v>
      </c>
      <c r="HD300">
        <v>0.04</v>
      </c>
      <c r="HE300">
        <v>0.2</v>
      </c>
      <c r="HF300">
        <v>0.14000000000000001</v>
      </c>
      <c r="HG300">
        <v>0.13</v>
      </c>
      <c r="HH300">
        <v>0.08</v>
      </c>
      <c r="HI300">
        <v>0.01</v>
      </c>
      <c r="HJ300">
        <v>0.04</v>
      </c>
      <c r="HK300">
        <v>0.03</v>
      </c>
      <c r="HL300">
        <v>0.06</v>
      </c>
      <c r="HM300">
        <v>0.06</v>
      </c>
      <c r="HN300">
        <v>0.03</v>
      </c>
      <c r="HO300">
        <v>0.31</v>
      </c>
      <c r="HP300">
        <v>0.35</v>
      </c>
      <c r="HQ300">
        <v>0.34</v>
      </c>
      <c r="HR300">
        <v>0.32</v>
      </c>
      <c r="HS300">
        <v>0.41</v>
      </c>
      <c r="HT300">
        <v>0.28000000000000003</v>
      </c>
      <c r="HU300">
        <v>0.56000000000000005</v>
      </c>
      <c r="HV300">
        <v>0.31</v>
      </c>
      <c r="HW300">
        <v>0.42</v>
      </c>
      <c r="HX300">
        <v>0.44</v>
      </c>
      <c r="HY300">
        <v>0.41</v>
      </c>
      <c r="HZ300">
        <v>0.56000000000000005</v>
      </c>
      <c r="IA300">
        <v>0.01</v>
      </c>
      <c r="IB300">
        <v>0.13</v>
      </c>
      <c r="IC300">
        <v>0.1</v>
      </c>
      <c r="ID300">
        <v>0.06</v>
      </c>
      <c r="IE300">
        <v>0.04</v>
      </c>
      <c r="IF300">
        <v>1.4E-2</v>
      </c>
      <c r="IG300">
        <v>1.4E-2</v>
      </c>
      <c r="IH300">
        <v>0.06</v>
      </c>
      <c r="II300">
        <v>0.01</v>
      </c>
      <c r="IJ300">
        <v>0.03</v>
      </c>
      <c r="IK300">
        <v>0</v>
      </c>
      <c r="IL300">
        <v>0</v>
      </c>
      <c r="IM300">
        <v>0.08</v>
      </c>
      <c r="IN300">
        <v>0.11</v>
      </c>
      <c r="IO300">
        <v>0.1</v>
      </c>
      <c r="IP300">
        <v>0.1</v>
      </c>
      <c r="IQ300">
        <v>0.08</v>
      </c>
      <c r="IR300">
        <v>0.11</v>
      </c>
      <c r="IS300">
        <v>0.03</v>
      </c>
      <c r="IT300">
        <v>0.42</v>
      </c>
      <c r="IU300">
        <v>0.34</v>
      </c>
      <c r="IV300">
        <v>0.01</v>
      </c>
      <c r="IW300">
        <v>0.18</v>
      </c>
      <c r="IX300">
        <v>0.21</v>
      </c>
      <c r="IY300">
        <v>0.25</v>
      </c>
      <c r="IZ300">
        <v>0.24</v>
      </c>
      <c r="JA300">
        <v>0.15</v>
      </c>
      <c r="JB300">
        <v>0.31</v>
      </c>
      <c r="JC300">
        <v>0.24</v>
      </c>
      <c r="JD300">
        <v>7.0000000000000007E-2</v>
      </c>
      <c r="JE300">
        <v>0.11</v>
      </c>
      <c r="JF300">
        <v>0.25</v>
      </c>
      <c r="JG300">
        <v>0.21</v>
      </c>
      <c r="JH300">
        <v>0.45</v>
      </c>
      <c r="JI300">
        <v>0.18</v>
      </c>
      <c r="JJ300">
        <v>0.21</v>
      </c>
      <c r="JK300">
        <v>0.49</v>
      </c>
      <c r="JL300">
        <v>0.21</v>
      </c>
      <c r="JM300">
        <v>7.0000000000000007E-2</v>
      </c>
      <c r="JN300">
        <v>7.0000000000000007E-2</v>
      </c>
      <c r="JO300">
        <v>0.1</v>
      </c>
      <c r="JP300">
        <v>0.08</v>
      </c>
      <c r="JQ300">
        <v>0.08</v>
      </c>
      <c r="JR300">
        <v>3.2</v>
      </c>
      <c r="JS300">
        <v>2.02</v>
      </c>
      <c r="JT300">
        <v>2.2200000000000002</v>
      </c>
      <c r="JU300">
        <v>3.34</v>
      </c>
      <c r="JV300">
        <v>2.4900000000000002</v>
      </c>
    </row>
    <row r="301" spans="1:282" x14ac:dyDescent="0.25">
      <c r="A301">
        <v>609909</v>
      </c>
      <c r="B301" t="s">
        <v>2568</v>
      </c>
      <c r="C301" t="s">
        <v>2567</v>
      </c>
      <c r="D301" t="s">
        <v>4751</v>
      </c>
      <c r="E301" t="s">
        <v>4752</v>
      </c>
      <c r="F301" t="s">
        <v>2569</v>
      </c>
      <c r="G301" t="s">
        <v>2570</v>
      </c>
      <c r="H301" t="s">
        <v>4753</v>
      </c>
      <c r="I301" t="s">
        <v>4754</v>
      </c>
      <c r="J301" t="s">
        <v>4755</v>
      </c>
      <c r="K301" t="s">
        <v>4756</v>
      </c>
      <c r="L301" t="s">
        <v>546</v>
      </c>
      <c r="M301" t="s">
        <v>3399</v>
      </c>
      <c r="N301" t="s">
        <v>3908</v>
      </c>
      <c r="O301" t="s">
        <v>524</v>
      </c>
      <c r="P301">
        <v>314</v>
      </c>
      <c r="Q301" t="s">
        <v>530</v>
      </c>
      <c r="R301" t="s">
        <v>558</v>
      </c>
      <c r="S301" t="s">
        <v>558</v>
      </c>
      <c r="T301">
        <v>39</v>
      </c>
      <c r="U301">
        <v>3260</v>
      </c>
      <c r="V301" t="s">
        <v>655</v>
      </c>
      <c r="W301">
        <v>303</v>
      </c>
      <c r="X301">
        <v>308</v>
      </c>
      <c r="Y301">
        <v>98</v>
      </c>
      <c r="Z301" s="5" t="s">
        <v>575</v>
      </c>
      <c r="AA301" t="s">
        <v>524</v>
      </c>
      <c r="AB301" t="s">
        <v>555</v>
      </c>
      <c r="AC301" t="s">
        <v>533</v>
      </c>
      <c r="AD301" t="s">
        <v>533</v>
      </c>
      <c r="AE301">
        <v>36</v>
      </c>
      <c r="AF301">
        <v>72.400000000000006</v>
      </c>
      <c r="AG301">
        <v>70.8</v>
      </c>
      <c r="AH301">
        <v>99</v>
      </c>
      <c r="AI301" t="s">
        <v>3400</v>
      </c>
      <c r="AJ301">
        <v>187</v>
      </c>
      <c r="AK301">
        <v>19</v>
      </c>
      <c r="AL301">
        <v>4</v>
      </c>
      <c r="AM301">
        <v>5</v>
      </c>
      <c r="AN301">
        <v>165</v>
      </c>
      <c r="AO301">
        <v>2</v>
      </c>
      <c r="AQ301">
        <v>7</v>
      </c>
      <c r="AS301">
        <v>187</v>
      </c>
      <c r="AT301">
        <v>0.02</v>
      </c>
      <c r="AU301">
        <v>0.03</v>
      </c>
      <c r="AV301">
        <v>0.03</v>
      </c>
      <c r="AW301">
        <v>0.02</v>
      </c>
      <c r="AX301">
        <v>0.02</v>
      </c>
      <c r="AY301">
        <v>0.06</v>
      </c>
      <c r="AZ301">
        <v>0.09</v>
      </c>
      <c r="BA301">
        <v>5.2999999999999999E-2</v>
      </c>
      <c r="BB301">
        <v>0.05</v>
      </c>
      <c r="BC301">
        <v>0.02</v>
      </c>
      <c r="BD301">
        <v>0.11</v>
      </c>
      <c r="BE301">
        <v>0.2</v>
      </c>
      <c r="BF301">
        <v>0.47</v>
      </c>
      <c r="BG301">
        <v>0.42</v>
      </c>
      <c r="BH301">
        <v>0.39</v>
      </c>
      <c r="BI301">
        <v>0.28999999999999998</v>
      </c>
      <c r="BJ301">
        <v>0.42</v>
      </c>
      <c r="BK301">
        <v>0.34</v>
      </c>
      <c r="BL301">
        <v>0.04</v>
      </c>
      <c r="BM301">
        <v>0.01</v>
      </c>
      <c r="BN301">
        <v>0.01</v>
      </c>
      <c r="BO301">
        <v>0.02</v>
      </c>
      <c r="BP301">
        <v>0.02</v>
      </c>
      <c r="BQ301">
        <v>0.05</v>
      </c>
      <c r="BR301">
        <v>0.39</v>
      </c>
      <c r="BS301">
        <v>0.49</v>
      </c>
      <c r="BT301">
        <v>0.52</v>
      </c>
      <c r="BU301">
        <v>0.65</v>
      </c>
      <c r="BV301">
        <v>0.43</v>
      </c>
      <c r="BW301">
        <v>0.35</v>
      </c>
      <c r="BX301">
        <v>3.27</v>
      </c>
      <c r="BY301">
        <v>3.37</v>
      </c>
      <c r="BZ301">
        <v>3.41</v>
      </c>
      <c r="CA301">
        <v>3.59</v>
      </c>
      <c r="CB301">
        <v>3.28</v>
      </c>
      <c r="CC301">
        <v>3.04</v>
      </c>
      <c r="CD301">
        <v>5.0000000000000001E-3</v>
      </c>
      <c r="CE301">
        <v>5.0000000000000001E-3</v>
      </c>
      <c r="CF301">
        <v>5.0000000000000001E-3</v>
      </c>
      <c r="CG301">
        <v>1.0999999999999999E-2</v>
      </c>
      <c r="CH301">
        <v>5.0000000000000001E-3</v>
      </c>
      <c r="CI301">
        <v>0.01</v>
      </c>
      <c r="CJ301">
        <v>0.02</v>
      </c>
      <c r="CK301">
        <v>0.04</v>
      </c>
      <c r="CL301">
        <v>0.01</v>
      </c>
      <c r="CM301">
        <v>0.01</v>
      </c>
      <c r="CN301">
        <v>0.01</v>
      </c>
      <c r="CO301">
        <v>0</v>
      </c>
      <c r="CP301">
        <v>0.01</v>
      </c>
      <c r="CQ301">
        <v>0</v>
      </c>
      <c r="CR301">
        <v>0.02</v>
      </c>
      <c r="CS301">
        <v>0.04</v>
      </c>
      <c r="CT301">
        <v>0.09</v>
      </c>
      <c r="CU301">
        <v>0.06</v>
      </c>
      <c r="CV301">
        <v>3.88</v>
      </c>
      <c r="CW301">
        <v>3.84</v>
      </c>
      <c r="CX301">
        <v>3.82</v>
      </c>
      <c r="CY301">
        <v>3.78</v>
      </c>
      <c r="CZ301">
        <v>3.82</v>
      </c>
      <c r="DA301">
        <v>3.73</v>
      </c>
      <c r="DB301">
        <v>3.71</v>
      </c>
      <c r="DC301">
        <v>3.55</v>
      </c>
      <c r="DD301">
        <v>3.7</v>
      </c>
      <c r="DE301">
        <v>0.1</v>
      </c>
      <c r="DF301">
        <v>0.13</v>
      </c>
      <c r="DG301">
        <v>0.16</v>
      </c>
      <c r="DH301">
        <v>0.17</v>
      </c>
      <c r="DI301">
        <v>0.16</v>
      </c>
      <c r="DJ301">
        <v>0.19</v>
      </c>
      <c r="DK301">
        <v>0.16</v>
      </c>
      <c r="DL301">
        <v>0.15</v>
      </c>
      <c r="DM301">
        <v>0.15</v>
      </c>
      <c r="DN301">
        <v>0.02</v>
      </c>
      <c r="DO301">
        <v>0</v>
      </c>
      <c r="DP301">
        <v>0.01</v>
      </c>
      <c r="DQ301">
        <v>0.02</v>
      </c>
      <c r="DR301">
        <v>0.01</v>
      </c>
      <c r="DS301">
        <v>0.02</v>
      </c>
      <c r="DT301">
        <v>0.02</v>
      </c>
      <c r="DU301">
        <v>0.04</v>
      </c>
      <c r="DV301">
        <v>0.02</v>
      </c>
      <c r="DW301">
        <v>0.88</v>
      </c>
      <c r="DX301">
        <v>0.86</v>
      </c>
      <c r="DY301">
        <v>0.83</v>
      </c>
      <c r="DZ301">
        <v>0.79</v>
      </c>
      <c r="EA301">
        <v>0.83</v>
      </c>
      <c r="EB301">
        <v>0.76</v>
      </c>
      <c r="EC301">
        <v>0.77</v>
      </c>
      <c r="ED301">
        <v>0.68</v>
      </c>
      <c r="EE301">
        <v>0.76</v>
      </c>
      <c r="EF301">
        <v>0.34</v>
      </c>
      <c r="EG301">
        <v>0.01</v>
      </c>
      <c r="EH301">
        <v>0.01</v>
      </c>
      <c r="EI301">
        <v>0.02</v>
      </c>
      <c r="EJ301">
        <v>0.02</v>
      </c>
      <c r="EK301">
        <v>0.03</v>
      </c>
      <c r="EL301">
        <v>0.02</v>
      </c>
      <c r="EM301">
        <v>0.02</v>
      </c>
      <c r="EN301">
        <v>0.01</v>
      </c>
      <c r="EO301">
        <v>0.24</v>
      </c>
      <c r="EP301">
        <v>0.03</v>
      </c>
      <c r="EQ301">
        <v>1.6E-2</v>
      </c>
      <c r="ER301">
        <v>0.05</v>
      </c>
      <c r="ES301">
        <v>3.6999999999999998E-2</v>
      </c>
      <c r="ET301">
        <v>0.05</v>
      </c>
      <c r="EU301">
        <v>0.08</v>
      </c>
      <c r="EV301">
        <v>0.04</v>
      </c>
      <c r="EW301">
        <v>0.01</v>
      </c>
      <c r="EX301">
        <v>0.15</v>
      </c>
      <c r="EY301">
        <v>0.2</v>
      </c>
      <c r="EZ301">
        <v>0.2</v>
      </c>
      <c r="FA301">
        <v>0.21</v>
      </c>
      <c r="FB301">
        <v>0.2</v>
      </c>
      <c r="FC301">
        <v>0.27</v>
      </c>
      <c r="FD301">
        <v>0.3</v>
      </c>
      <c r="FE301">
        <v>0.3</v>
      </c>
      <c r="FF301">
        <v>0.32</v>
      </c>
      <c r="FG301">
        <v>0.17</v>
      </c>
      <c r="FH301">
        <v>0.7</v>
      </c>
      <c r="FI301">
        <v>0.7</v>
      </c>
      <c r="FJ301">
        <v>0.65</v>
      </c>
      <c r="FK301">
        <v>0.67</v>
      </c>
      <c r="FL301">
        <v>0.56999999999999995</v>
      </c>
      <c r="FM301">
        <v>0.5</v>
      </c>
      <c r="FN301">
        <v>0.56999999999999995</v>
      </c>
      <c r="FO301">
        <v>0.6</v>
      </c>
      <c r="FP301">
        <v>0.11</v>
      </c>
      <c r="FQ301">
        <v>7.0000000000000007E-2</v>
      </c>
      <c r="FR301">
        <v>0.08</v>
      </c>
      <c r="FS301">
        <v>0.06</v>
      </c>
      <c r="FT301">
        <v>0.08</v>
      </c>
      <c r="FU301">
        <v>7.0000000000000007E-2</v>
      </c>
      <c r="FV301">
        <v>0.1</v>
      </c>
      <c r="FW301">
        <v>7.0000000000000007E-2</v>
      </c>
      <c r="FX301">
        <v>7.0000000000000007E-2</v>
      </c>
      <c r="FY301">
        <v>2.16</v>
      </c>
      <c r="FZ301">
        <v>3.7</v>
      </c>
      <c r="GA301">
        <v>3.73</v>
      </c>
      <c r="GB301">
        <v>3.61</v>
      </c>
      <c r="GC301">
        <v>3.65</v>
      </c>
      <c r="GD301">
        <v>3.5</v>
      </c>
      <c r="GE301">
        <v>3.41</v>
      </c>
      <c r="GF301">
        <v>3.54</v>
      </c>
      <c r="GG301">
        <v>3.62</v>
      </c>
      <c r="GH301">
        <v>8.1999999999999993</v>
      </c>
      <c r="GI301">
        <v>0.01</v>
      </c>
      <c r="GJ301">
        <v>5.0000000000000001E-3</v>
      </c>
      <c r="GK301">
        <v>2.7E-2</v>
      </c>
      <c r="GL301">
        <v>0.03</v>
      </c>
      <c r="GM301">
        <v>0.04</v>
      </c>
      <c r="GN301">
        <v>0.06</v>
      </c>
      <c r="GO301">
        <v>0.06</v>
      </c>
      <c r="GP301">
        <v>0.17</v>
      </c>
      <c r="GQ301">
        <v>0.18</v>
      </c>
      <c r="GR301">
        <v>0.33</v>
      </c>
      <c r="GS301">
        <v>0.1</v>
      </c>
      <c r="GT301">
        <v>0.43</v>
      </c>
      <c r="GU301">
        <v>0.51</v>
      </c>
      <c r="GV301">
        <v>0.27</v>
      </c>
      <c r="GW301">
        <v>0.17</v>
      </c>
      <c r="GX301">
        <v>0.128</v>
      </c>
      <c r="GY301">
        <v>0.13</v>
      </c>
      <c r="GZ301">
        <v>9.6000000000000002E-2</v>
      </c>
      <c r="HA301">
        <v>4.2999999999999997E-2</v>
      </c>
      <c r="HB301">
        <v>0.16</v>
      </c>
      <c r="HC301">
        <v>0.14000000000000001</v>
      </c>
      <c r="HD301">
        <v>0.1</v>
      </c>
      <c r="HE301">
        <v>0.25</v>
      </c>
      <c r="HF301">
        <v>0.16</v>
      </c>
      <c r="HG301">
        <v>0.22</v>
      </c>
      <c r="HH301">
        <v>0.19</v>
      </c>
      <c r="HI301">
        <v>0</v>
      </c>
      <c r="HJ301">
        <v>0.01</v>
      </c>
      <c r="HK301">
        <v>0.01</v>
      </c>
      <c r="HL301">
        <v>0.02</v>
      </c>
      <c r="HM301">
        <v>0.05</v>
      </c>
      <c r="HN301">
        <v>0.01</v>
      </c>
      <c r="HO301">
        <v>0.25</v>
      </c>
      <c r="HP301">
        <v>0.23</v>
      </c>
      <c r="HQ301">
        <v>0.24</v>
      </c>
      <c r="HR301">
        <v>0.26</v>
      </c>
      <c r="HS301">
        <v>0.32</v>
      </c>
      <c r="HT301">
        <v>0.27</v>
      </c>
      <c r="HU301">
        <v>0.6</v>
      </c>
      <c r="HV301">
        <v>0.48</v>
      </c>
      <c r="HW301">
        <v>0.49</v>
      </c>
      <c r="HX301">
        <v>0.48</v>
      </c>
      <c r="HY301">
        <v>0.44</v>
      </c>
      <c r="HZ301">
        <v>0.55000000000000004</v>
      </c>
      <c r="IA301">
        <v>0.03</v>
      </c>
      <c r="IB301">
        <v>0.13</v>
      </c>
      <c r="IC301">
        <v>0.12</v>
      </c>
      <c r="ID301">
        <v>7.0000000000000007E-2</v>
      </c>
      <c r="IE301">
        <v>7.0000000000000007E-2</v>
      </c>
      <c r="IF301">
        <v>5.2999999999999999E-2</v>
      </c>
      <c r="IG301">
        <v>4.8000000000000001E-2</v>
      </c>
      <c r="IH301">
        <v>0.06</v>
      </c>
      <c r="II301">
        <v>0.06</v>
      </c>
      <c r="IJ301">
        <v>0.06</v>
      </c>
      <c r="IK301">
        <v>3.6999999999999998E-2</v>
      </c>
      <c r="IL301">
        <v>3.6999999999999998E-2</v>
      </c>
      <c r="IM301">
        <v>0.08</v>
      </c>
      <c r="IN301">
        <v>0.09</v>
      </c>
      <c r="IO301">
        <v>0.09</v>
      </c>
      <c r="IP301">
        <v>0.1</v>
      </c>
      <c r="IQ301">
        <v>7.0000000000000007E-2</v>
      </c>
      <c r="IR301">
        <v>0.08</v>
      </c>
      <c r="IS301">
        <v>0.03</v>
      </c>
      <c r="IT301">
        <v>0.47</v>
      </c>
      <c r="IU301">
        <v>0.44</v>
      </c>
      <c r="IV301">
        <v>0.04</v>
      </c>
      <c r="IW301">
        <v>0.31</v>
      </c>
      <c r="IX301">
        <v>0.21</v>
      </c>
      <c r="IY301">
        <v>0.25</v>
      </c>
      <c r="IZ301">
        <v>0.26</v>
      </c>
      <c r="JA301">
        <v>0.2</v>
      </c>
      <c r="JB301">
        <v>0.28999999999999998</v>
      </c>
      <c r="JC301">
        <v>0.35</v>
      </c>
      <c r="JD301">
        <v>0.09</v>
      </c>
      <c r="JE301">
        <v>0.1</v>
      </c>
      <c r="JF301">
        <v>0.22</v>
      </c>
      <c r="JG301">
        <v>0.14000000000000001</v>
      </c>
      <c r="JH301">
        <v>0.32</v>
      </c>
      <c r="JI301">
        <v>0.09</v>
      </c>
      <c r="JJ301">
        <v>0.1</v>
      </c>
      <c r="JK301">
        <v>0.44</v>
      </c>
      <c r="JL301">
        <v>0.17</v>
      </c>
      <c r="JM301">
        <v>0.1</v>
      </c>
      <c r="JN301">
        <v>0.1</v>
      </c>
      <c r="JO301">
        <v>0.1</v>
      </c>
      <c r="JP301">
        <v>0.1</v>
      </c>
      <c r="JQ301">
        <v>0.09</v>
      </c>
      <c r="JR301">
        <v>3.06</v>
      </c>
      <c r="JS301">
        <v>1.78</v>
      </c>
      <c r="JT301">
        <v>1.85</v>
      </c>
      <c r="JU301">
        <v>3.18</v>
      </c>
      <c r="JV301">
        <v>2.19</v>
      </c>
    </row>
    <row r="302" spans="1:282" x14ac:dyDescent="0.25">
      <c r="A302">
        <v>609910</v>
      </c>
      <c r="B302" t="s">
        <v>106</v>
      </c>
      <c r="C302" t="s">
        <v>2571</v>
      </c>
      <c r="D302" t="s">
        <v>4757</v>
      </c>
      <c r="E302" t="s">
        <v>4758</v>
      </c>
      <c r="F302" t="s">
        <v>957</v>
      </c>
      <c r="G302" t="s">
        <v>958</v>
      </c>
      <c r="H302" t="s">
        <v>4759</v>
      </c>
      <c r="I302" t="s">
        <v>4760</v>
      </c>
      <c r="J302" t="s">
        <v>4761</v>
      </c>
      <c r="K302" t="s">
        <v>4762</v>
      </c>
      <c r="L302" t="s">
        <v>546</v>
      </c>
      <c r="M302" t="s">
        <v>3399</v>
      </c>
      <c r="N302" t="s">
        <v>3908</v>
      </c>
      <c r="O302" t="s">
        <v>524</v>
      </c>
      <c r="P302">
        <v>1452</v>
      </c>
      <c r="Q302" t="s">
        <v>541</v>
      </c>
      <c r="R302" t="s">
        <v>562</v>
      </c>
      <c r="S302" t="s">
        <v>562</v>
      </c>
      <c r="T302">
        <v>29</v>
      </c>
      <c r="U302">
        <v>3270</v>
      </c>
      <c r="V302" t="s">
        <v>651</v>
      </c>
      <c r="W302">
        <v>852</v>
      </c>
      <c r="X302">
        <v>1467</v>
      </c>
      <c r="Y302">
        <v>58</v>
      </c>
      <c r="Z302" s="5" t="s">
        <v>890</v>
      </c>
      <c r="AA302" t="s">
        <v>524</v>
      </c>
      <c r="AB302" t="s">
        <v>564</v>
      </c>
      <c r="AC302" t="s">
        <v>533</v>
      </c>
      <c r="AD302" t="s">
        <v>533</v>
      </c>
      <c r="AE302">
        <v>49.9</v>
      </c>
      <c r="AF302">
        <v>63.3</v>
      </c>
      <c r="AG302">
        <v>69</v>
      </c>
      <c r="AH302">
        <v>5.8</v>
      </c>
      <c r="AI302" t="s">
        <v>3410</v>
      </c>
      <c r="AJ302">
        <v>515</v>
      </c>
      <c r="AK302">
        <v>27</v>
      </c>
      <c r="AL302">
        <v>4</v>
      </c>
      <c r="AM302">
        <v>5</v>
      </c>
      <c r="AN302">
        <v>470</v>
      </c>
      <c r="AO302">
        <v>1</v>
      </c>
      <c r="AP302">
        <v>2</v>
      </c>
      <c r="AQ302">
        <v>6</v>
      </c>
      <c r="AR302">
        <v>6</v>
      </c>
      <c r="AS302">
        <v>515</v>
      </c>
      <c r="AT302">
        <v>0.01</v>
      </c>
      <c r="AU302">
        <v>0</v>
      </c>
      <c r="AV302">
        <v>0.01</v>
      </c>
      <c r="AW302">
        <v>0.01</v>
      </c>
      <c r="AX302">
        <v>0.01</v>
      </c>
      <c r="AY302">
        <v>0.04</v>
      </c>
      <c r="AZ302">
        <v>0.05</v>
      </c>
      <c r="BA302">
        <v>4.1000000000000002E-2</v>
      </c>
      <c r="BB302">
        <v>0.05</v>
      </c>
      <c r="BC302">
        <v>0.01</v>
      </c>
      <c r="BD302">
        <v>0.09</v>
      </c>
      <c r="BE302">
        <v>0.18</v>
      </c>
      <c r="BF302">
        <v>0.37</v>
      </c>
      <c r="BG302">
        <v>0.34</v>
      </c>
      <c r="BH302">
        <v>0.41</v>
      </c>
      <c r="BI302">
        <v>0.26</v>
      </c>
      <c r="BJ302">
        <v>0.39</v>
      </c>
      <c r="BK302">
        <v>0.36</v>
      </c>
      <c r="BL302">
        <v>0.03</v>
      </c>
      <c r="BM302">
        <v>0.02</v>
      </c>
      <c r="BN302">
        <v>0.04</v>
      </c>
      <c r="BO302">
        <v>0.02</v>
      </c>
      <c r="BP302">
        <v>0.03</v>
      </c>
      <c r="BQ302">
        <v>0.03</v>
      </c>
      <c r="BR302">
        <v>0.55000000000000004</v>
      </c>
      <c r="BS302">
        <v>0.6</v>
      </c>
      <c r="BT302">
        <v>0.5</v>
      </c>
      <c r="BU302">
        <v>0.7</v>
      </c>
      <c r="BV302">
        <v>0.49</v>
      </c>
      <c r="BW302">
        <v>0.39</v>
      </c>
      <c r="BX302">
        <v>3.5</v>
      </c>
      <c r="BY302">
        <v>3.57</v>
      </c>
      <c r="BZ302">
        <v>3.45</v>
      </c>
      <c r="CA302">
        <v>3.68</v>
      </c>
      <c r="CB302">
        <v>3.41</v>
      </c>
      <c r="CC302">
        <v>3.14</v>
      </c>
      <c r="CD302">
        <v>2E-3</v>
      </c>
      <c r="CE302">
        <v>2E-3</v>
      </c>
      <c r="CF302">
        <v>2E-3</v>
      </c>
      <c r="CG302">
        <v>4.0000000000000001E-3</v>
      </c>
      <c r="CH302">
        <v>4.0000000000000001E-3</v>
      </c>
      <c r="CI302">
        <v>0.01</v>
      </c>
      <c r="CJ302">
        <v>0.01</v>
      </c>
      <c r="CK302">
        <v>0.04</v>
      </c>
      <c r="CL302">
        <v>0.01</v>
      </c>
      <c r="CM302">
        <v>0.01</v>
      </c>
      <c r="CN302">
        <v>0.01</v>
      </c>
      <c r="CO302">
        <v>0.01</v>
      </c>
      <c r="CP302">
        <v>0.02</v>
      </c>
      <c r="CQ302">
        <v>0</v>
      </c>
      <c r="CR302">
        <v>0.01</v>
      </c>
      <c r="CS302">
        <v>0.04</v>
      </c>
      <c r="CT302">
        <v>0.08</v>
      </c>
      <c r="CU302">
        <v>0.05</v>
      </c>
      <c r="CV302">
        <v>3.85</v>
      </c>
      <c r="CW302">
        <v>3.82</v>
      </c>
      <c r="CX302">
        <v>3.79</v>
      </c>
      <c r="CY302">
        <v>3.74</v>
      </c>
      <c r="CZ302">
        <v>3.81</v>
      </c>
      <c r="DA302">
        <v>3.73</v>
      </c>
      <c r="DB302">
        <v>3.66</v>
      </c>
      <c r="DC302">
        <v>3.45</v>
      </c>
      <c r="DD302">
        <v>3.63</v>
      </c>
      <c r="DE302">
        <v>0.13</v>
      </c>
      <c r="DF302">
        <v>0.16</v>
      </c>
      <c r="DG302">
        <v>0.18</v>
      </c>
      <c r="DH302">
        <v>0.21</v>
      </c>
      <c r="DI302">
        <v>0.17</v>
      </c>
      <c r="DJ302">
        <v>0.21</v>
      </c>
      <c r="DK302">
        <v>0.23</v>
      </c>
      <c r="DL302">
        <v>0.24</v>
      </c>
      <c r="DM302">
        <v>0.23</v>
      </c>
      <c r="DN302">
        <v>0.01</v>
      </c>
      <c r="DO302">
        <v>0.01</v>
      </c>
      <c r="DP302">
        <v>0.02</v>
      </c>
      <c r="DQ302">
        <v>0.01</v>
      </c>
      <c r="DR302">
        <v>0.01</v>
      </c>
      <c r="DS302">
        <v>0.02</v>
      </c>
      <c r="DT302">
        <v>0.02</v>
      </c>
      <c r="DU302">
        <v>0.02</v>
      </c>
      <c r="DV302">
        <v>0.02</v>
      </c>
      <c r="DW302">
        <v>0.85</v>
      </c>
      <c r="DX302">
        <v>0.82</v>
      </c>
      <c r="DY302">
        <v>0.79</v>
      </c>
      <c r="DZ302">
        <v>0.76</v>
      </c>
      <c r="EA302">
        <v>0.81</v>
      </c>
      <c r="EB302">
        <v>0.75</v>
      </c>
      <c r="EC302">
        <v>0.71</v>
      </c>
      <c r="ED302">
        <v>0.62</v>
      </c>
      <c r="EE302">
        <v>0.69</v>
      </c>
      <c r="EF302">
        <v>0.37</v>
      </c>
      <c r="EG302">
        <v>0.01</v>
      </c>
      <c r="EH302">
        <v>0</v>
      </c>
      <c r="EI302">
        <v>0.01</v>
      </c>
      <c r="EJ302">
        <v>0</v>
      </c>
      <c r="EK302">
        <v>0.02</v>
      </c>
      <c r="EL302">
        <v>0.03</v>
      </c>
      <c r="EM302">
        <v>0.01</v>
      </c>
      <c r="EN302">
        <v>0</v>
      </c>
      <c r="EO302">
        <v>0.28000000000000003</v>
      </c>
      <c r="EP302">
        <v>0.03</v>
      </c>
      <c r="EQ302">
        <v>0.01</v>
      </c>
      <c r="ER302">
        <v>0.02</v>
      </c>
      <c r="ES302">
        <v>1.6E-2</v>
      </c>
      <c r="ET302">
        <v>0.03</v>
      </c>
      <c r="EU302">
        <v>7.0000000000000007E-2</v>
      </c>
      <c r="EV302">
        <v>0.02</v>
      </c>
      <c r="EW302">
        <v>0.03</v>
      </c>
      <c r="EX302">
        <v>0.14199999999999999</v>
      </c>
      <c r="EY302">
        <v>0.34</v>
      </c>
      <c r="EZ302">
        <v>0.34</v>
      </c>
      <c r="FA302">
        <v>0.3</v>
      </c>
      <c r="FB302">
        <v>0.24</v>
      </c>
      <c r="FC302">
        <v>0.35</v>
      </c>
      <c r="FD302">
        <v>0.34</v>
      </c>
      <c r="FE302">
        <v>0.31</v>
      </c>
      <c r="FF302">
        <v>0.34</v>
      </c>
      <c r="FG302">
        <v>0.1</v>
      </c>
      <c r="FH302">
        <v>0.56999999999999995</v>
      </c>
      <c r="FI302">
        <v>0.59</v>
      </c>
      <c r="FJ302">
        <v>0.61</v>
      </c>
      <c r="FK302">
        <v>0.68</v>
      </c>
      <c r="FL302">
        <v>0.53</v>
      </c>
      <c r="FM302">
        <v>0.49</v>
      </c>
      <c r="FN302">
        <v>0.59</v>
      </c>
      <c r="FO302">
        <v>0.56999999999999995</v>
      </c>
      <c r="FP302">
        <v>0.1</v>
      </c>
      <c r="FQ302">
        <v>0.05</v>
      </c>
      <c r="FR302">
        <v>0.06</v>
      </c>
      <c r="FS302">
        <v>0.06</v>
      </c>
      <c r="FT302">
        <v>7.0000000000000007E-2</v>
      </c>
      <c r="FU302">
        <v>7.0000000000000007E-2</v>
      </c>
      <c r="FV302">
        <v>0.08</v>
      </c>
      <c r="FW302">
        <v>0.06</v>
      </c>
      <c r="FX302">
        <v>0.06</v>
      </c>
      <c r="FY302">
        <v>1.97</v>
      </c>
      <c r="FZ302">
        <v>3.55</v>
      </c>
      <c r="GA302">
        <v>3.61</v>
      </c>
      <c r="GB302">
        <v>3.61</v>
      </c>
      <c r="GC302">
        <v>3.7</v>
      </c>
      <c r="GD302">
        <v>3.51</v>
      </c>
      <c r="GE302">
        <v>3.39</v>
      </c>
      <c r="GF302">
        <v>3.58</v>
      </c>
      <c r="GG302">
        <v>3.57</v>
      </c>
      <c r="GH302">
        <v>8.83</v>
      </c>
      <c r="GI302">
        <v>0</v>
      </c>
      <c r="GJ302">
        <v>0.01</v>
      </c>
      <c r="GK302">
        <v>6.0000000000000001E-3</v>
      </c>
      <c r="GL302">
        <v>0.01</v>
      </c>
      <c r="GM302">
        <v>0.03</v>
      </c>
      <c r="GN302">
        <v>0.03</v>
      </c>
      <c r="GO302">
        <v>0.04</v>
      </c>
      <c r="GP302">
        <v>0.14000000000000001</v>
      </c>
      <c r="GQ302">
        <v>0.24</v>
      </c>
      <c r="GR302">
        <v>0.42</v>
      </c>
      <c r="GS302">
        <v>0.08</v>
      </c>
      <c r="GT302">
        <v>0.31</v>
      </c>
      <c r="GU302">
        <v>0.44</v>
      </c>
      <c r="GV302">
        <v>0.21</v>
      </c>
      <c r="GW302">
        <v>0.19</v>
      </c>
      <c r="GX302">
        <v>0.124</v>
      </c>
      <c r="GY302">
        <v>0.19</v>
      </c>
      <c r="GZ302">
        <v>0.128</v>
      </c>
      <c r="HA302">
        <v>6.4000000000000001E-2</v>
      </c>
      <c r="HB302">
        <v>0.16</v>
      </c>
      <c r="HC302">
        <v>0.14000000000000001</v>
      </c>
      <c r="HD302">
        <v>0.08</v>
      </c>
      <c r="HE302">
        <v>0.23</v>
      </c>
      <c r="HF302">
        <v>0.23</v>
      </c>
      <c r="HG302">
        <v>0.3</v>
      </c>
      <c r="HH302">
        <v>0.2</v>
      </c>
      <c r="HI302">
        <v>0</v>
      </c>
      <c r="HJ302">
        <v>0</v>
      </c>
      <c r="HK302">
        <v>0.01</v>
      </c>
      <c r="HL302">
        <v>0</v>
      </c>
      <c r="HM302">
        <v>0.06</v>
      </c>
      <c r="HN302">
        <v>0.02</v>
      </c>
      <c r="HO302">
        <v>0.25</v>
      </c>
      <c r="HP302">
        <v>0.25</v>
      </c>
      <c r="HQ302">
        <v>0.25</v>
      </c>
      <c r="HR302">
        <v>0.25</v>
      </c>
      <c r="HS302">
        <v>0.37</v>
      </c>
      <c r="HT302">
        <v>0.26</v>
      </c>
      <c r="HU302">
        <v>0.65</v>
      </c>
      <c r="HV302">
        <v>0.49</v>
      </c>
      <c r="HW302">
        <v>0.48</v>
      </c>
      <c r="HX302">
        <v>0.5</v>
      </c>
      <c r="HY302">
        <v>0.39</v>
      </c>
      <c r="HZ302">
        <v>0.57999999999999996</v>
      </c>
      <c r="IA302">
        <v>0.02</v>
      </c>
      <c r="IB302">
        <v>0.16</v>
      </c>
      <c r="IC302">
        <v>0.16</v>
      </c>
      <c r="ID302">
        <v>0.14000000000000001</v>
      </c>
      <c r="IE302">
        <v>0.09</v>
      </c>
      <c r="IF302">
        <v>4.7E-2</v>
      </c>
      <c r="IG302">
        <v>1.2E-2</v>
      </c>
      <c r="IH302">
        <v>0.01</v>
      </c>
      <c r="II302">
        <v>0.01</v>
      </c>
      <c r="IJ302">
        <v>0.01</v>
      </c>
      <c r="IK302">
        <v>1.4E-2</v>
      </c>
      <c r="IL302">
        <v>8.0000000000000002E-3</v>
      </c>
      <c r="IM302">
        <v>7.0000000000000007E-2</v>
      </c>
      <c r="IN302">
        <v>0.09</v>
      </c>
      <c r="IO302">
        <v>0.09</v>
      </c>
      <c r="IP302">
        <v>0.09</v>
      </c>
      <c r="IQ302">
        <v>0.09</v>
      </c>
      <c r="IR302">
        <v>0.08</v>
      </c>
      <c r="IS302">
        <v>0.04</v>
      </c>
      <c r="IT302">
        <v>0.65</v>
      </c>
      <c r="IU302">
        <v>0.49</v>
      </c>
      <c r="IV302">
        <v>0.04</v>
      </c>
      <c r="IW302">
        <v>0.26</v>
      </c>
      <c r="IX302">
        <v>0.35</v>
      </c>
      <c r="IY302">
        <v>0.19</v>
      </c>
      <c r="IZ302">
        <v>0.27</v>
      </c>
      <c r="JA302">
        <v>0.24</v>
      </c>
      <c r="JB302">
        <v>0.36</v>
      </c>
      <c r="JC302">
        <v>0.37</v>
      </c>
      <c r="JD302">
        <v>0.02</v>
      </c>
      <c r="JE302">
        <v>7.0000000000000007E-2</v>
      </c>
      <c r="JF302">
        <v>0.35</v>
      </c>
      <c r="JG302">
        <v>0.16</v>
      </c>
      <c r="JH302">
        <v>0.16</v>
      </c>
      <c r="JI302">
        <v>0.04</v>
      </c>
      <c r="JJ302">
        <v>0.03</v>
      </c>
      <c r="JK302">
        <v>0.26</v>
      </c>
      <c r="JL302">
        <v>0.13</v>
      </c>
      <c r="JM302">
        <v>0.09</v>
      </c>
      <c r="JN302">
        <v>0.1</v>
      </c>
      <c r="JO302">
        <v>0.14000000000000001</v>
      </c>
      <c r="JP302">
        <v>0.11</v>
      </c>
      <c r="JQ302">
        <v>0.09</v>
      </c>
      <c r="JR302">
        <v>2.7</v>
      </c>
      <c r="JS302">
        <v>1.39</v>
      </c>
      <c r="JT302">
        <v>1.58</v>
      </c>
      <c r="JU302">
        <v>2.92</v>
      </c>
      <c r="JV302">
        <v>2.1800000000000002</v>
      </c>
    </row>
    <row r="303" spans="1:282" x14ac:dyDescent="0.25">
      <c r="A303">
        <v>609912</v>
      </c>
      <c r="B303" t="s">
        <v>108</v>
      </c>
      <c r="C303" t="s">
        <v>2572</v>
      </c>
      <c r="D303" t="s">
        <v>4763</v>
      </c>
      <c r="E303" t="s">
        <v>4764</v>
      </c>
      <c r="F303" t="s">
        <v>959</v>
      </c>
      <c r="G303" t="s">
        <v>960</v>
      </c>
      <c r="H303" t="s">
        <v>4765</v>
      </c>
      <c r="I303" t="s">
        <v>4766</v>
      </c>
      <c r="J303" t="s">
        <v>4767</v>
      </c>
      <c r="K303" t="s">
        <v>4768</v>
      </c>
      <c r="L303" t="s">
        <v>546</v>
      </c>
      <c r="M303" t="s">
        <v>3399</v>
      </c>
      <c r="N303" t="s">
        <v>3908</v>
      </c>
      <c r="O303" t="s">
        <v>524</v>
      </c>
      <c r="P303">
        <v>596</v>
      </c>
      <c r="Q303" t="s">
        <v>541</v>
      </c>
      <c r="R303" t="s">
        <v>544</v>
      </c>
      <c r="S303" t="s">
        <v>544</v>
      </c>
      <c r="T303">
        <v>30</v>
      </c>
      <c r="U303">
        <v>3280</v>
      </c>
      <c r="V303" t="s">
        <v>655</v>
      </c>
      <c r="W303">
        <v>172</v>
      </c>
      <c r="X303">
        <v>625</v>
      </c>
      <c r="Y303">
        <v>28</v>
      </c>
      <c r="Z303" s="5" t="s">
        <v>4243</v>
      </c>
      <c r="AA303" t="s">
        <v>524</v>
      </c>
      <c r="AB303" t="s">
        <v>533</v>
      </c>
      <c r="AC303" t="s">
        <v>533</v>
      </c>
      <c r="AD303" t="s">
        <v>564</v>
      </c>
      <c r="AE303">
        <v>65.900000000000006</v>
      </c>
      <c r="AF303">
        <v>62</v>
      </c>
      <c r="AG303">
        <v>43.8</v>
      </c>
      <c r="AH303">
        <v>2.8</v>
      </c>
      <c r="AI303" t="s">
        <v>3410</v>
      </c>
      <c r="AJ303">
        <v>107</v>
      </c>
      <c r="AK303">
        <v>55</v>
      </c>
      <c r="AL303">
        <v>3</v>
      </c>
      <c r="AM303">
        <v>8</v>
      </c>
      <c r="AN303">
        <v>30</v>
      </c>
      <c r="AQ303">
        <v>2</v>
      </c>
      <c r="AR303">
        <v>10</v>
      </c>
      <c r="AS303">
        <v>107</v>
      </c>
      <c r="AT303">
        <v>0.01</v>
      </c>
      <c r="AU303">
        <v>0</v>
      </c>
      <c r="AV303">
        <v>0.01</v>
      </c>
      <c r="AW303">
        <v>0</v>
      </c>
      <c r="AX303">
        <v>0</v>
      </c>
      <c r="AY303">
        <v>0.05</v>
      </c>
      <c r="AZ303">
        <v>0.02</v>
      </c>
      <c r="BA303">
        <v>1.9E-2</v>
      </c>
      <c r="BB303">
        <v>0.02</v>
      </c>
      <c r="BC303">
        <v>0.03</v>
      </c>
      <c r="BD303">
        <v>0.08</v>
      </c>
      <c r="BE303">
        <v>0.11</v>
      </c>
      <c r="BF303">
        <v>0.25</v>
      </c>
      <c r="BG303">
        <v>0.19</v>
      </c>
      <c r="BH303">
        <v>0.28999999999999998</v>
      </c>
      <c r="BI303">
        <v>0.17</v>
      </c>
      <c r="BJ303">
        <v>0.36</v>
      </c>
      <c r="BK303">
        <v>0.34</v>
      </c>
      <c r="BL303">
        <v>0.03</v>
      </c>
      <c r="BM303">
        <v>0.03</v>
      </c>
      <c r="BN303">
        <v>0.02</v>
      </c>
      <c r="BO303">
        <v>0.01</v>
      </c>
      <c r="BP303">
        <v>0.02</v>
      </c>
      <c r="BQ303">
        <v>0.02</v>
      </c>
      <c r="BR303">
        <v>0.69</v>
      </c>
      <c r="BS303">
        <v>0.77</v>
      </c>
      <c r="BT303">
        <v>0.66</v>
      </c>
      <c r="BU303">
        <v>0.79</v>
      </c>
      <c r="BV303">
        <v>0.53</v>
      </c>
      <c r="BW303">
        <v>0.49</v>
      </c>
      <c r="BX303">
        <v>3.67</v>
      </c>
      <c r="BY303">
        <v>3.77</v>
      </c>
      <c r="BZ303">
        <v>3.64</v>
      </c>
      <c r="CA303">
        <v>3.77</v>
      </c>
      <c r="CB303">
        <v>3.46</v>
      </c>
      <c r="CC303">
        <v>3.29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0.02</v>
      </c>
      <c r="CK303">
        <v>0.05</v>
      </c>
      <c r="CL303">
        <v>0.01</v>
      </c>
      <c r="CM303">
        <v>0</v>
      </c>
      <c r="CN303">
        <v>0</v>
      </c>
      <c r="CO303">
        <v>0.02</v>
      </c>
      <c r="CP303">
        <v>0</v>
      </c>
      <c r="CQ303">
        <v>0.02</v>
      </c>
      <c r="CR303">
        <v>0.05</v>
      </c>
      <c r="CS303">
        <v>0.08</v>
      </c>
      <c r="CT303">
        <v>7.0000000000000007E-2</v>
      </c>
      <c r="CU303">
        <v>0.1</v>
      </c>
      <c r="CV303">
        <v>3.84</v>
      </c>
      <c r="CW303">
        <v>3.84</v>
      </c>
      <c r="CX303">
        <v>3.8</v>
      </c>
      <c r="CY303">
        <v>3.86</v>
      </c>
      <c r="CZ303">
        <v>3.82</v>
      </c>
      <c r="DA303">
        <v>3.68</v>
      </c>
      <c r="DB303">
        <v>3.54</v>
      </c>
      <c r="DC303">
        <v>3.49</v>
      </c>
      <c r="DD303">
        <v>3.55</v>
      </c>
      <c r="DE303">
        <v>0.16</v>
      </c>
      <c r="DF303">
        <v>0.16</v>
      </c>
      <c r="DG303">
        <v>0.16</v>
      </c>
      <c r="DH303">
        <v>0.14000000000000001</v>
      </c>
      <c r="DI303">
        <v>0.14000000000000001</v>
      </c>
      <c r="DJ303">
        <v>0.21</v>
      </c>
      <c r="DK303">
        <v>0.23</v>
      </c>
      <c r="DL303">
        <v>0.23</v>
      </c>
      <c r="DM303">
        <v>0.21</v>
      </c>
      <c r="DN303">
        <v>0.01</v>
      </c>
      <c r="DO303">
        <v>0.01</v>
      </c>
      <c r="DP303">
        <v>0.01</v>
      </c>
      <c r="DQ303">
        <v>0.01</v>
      </c>
      <c r="DR303">
        <v>0.01</v>
      </c>
      <c r="DS303">
        <v>0.04</v>
      </c>
      <c r="DT303">
        <v>0.01</v>
      </c>
      <c r="DU303">
        <v>0.02</v>
      </c>
      <c r="DV303">
        <v>0.02</v>
      </c>
      <c r="DW303">
        <v>0.83</v>
      </c>
      <c r="DX303">
        <v>0.83</v>
      </c>
      <c r="DY303">
        <v>0.81</v>
      </c>
      <c r="DZ303">
        <v>0.85</v>
      </c>
      <c r="EA303">
        <v>0.83</v>
      </c>
      <c r="EB303">
        <v>0.7</v>
      </c>
      <c r="EC303">
        <v>0.65</v>
      </c>
      <c r="ED303">
        <v>0.64</v>
      </c>
      <c r="EE303">
        <v>0.66</v>
      </c>
      <c r="EF303">
        <v>0.44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0.08</v>
      </c>
      <c r="EM303">
        <v>0</v>
      </c>
      <c r="EN303">
        <v>0.02</v>
      </c>
      <c r="EO303">
        <v>0.39</v>
      </c>
      <c r="EP303">
        <v>0.03</v>
      </c>
      <c r="EQ303">
        <v>8.9999999999999993E-3</v>
      </c>
      <c r="ER303">
        <v>0.03</v>
      </c>
      <c r="ES303">
        <v>2.8000000000000001E-2</v>
      </c>
      <c r="ET303">
        <v>0.04</v>
      </c>
      <c r="EU303">
        <v>0.16</v>
      </c>
      <c r="EV303">
        <v>0.06</v>
      </c>
      <c r="EW303">
        <v>0.01</v>
      </c>
      <c r="EX303">
        <v>2.8000000000000001E-2</v>
      </c>
      <c r="EY303">
        <v>0.26</v>
      </c>
      <c r="EZ303">
        <v>0.31</v>
      </c>
      <c r="FA303">
        <v>0.31</v>
      </c>
      <c r="FB303">
        <v>0.21</v>
      </c>
      <c r="FC303">
        <v>0.31</v>
      </c>
      <c r="FD303">
        <v>0.27</v>
      </c>
      <c r="FE303">
        <v>0.36</v>
      </c>
      <c r="FF303">
        <v>0.36</v>
      </c>
      <c r="FG303">
        <v>0.1</v>
      </c>
      <c r="FH303">
        <v>0.67</v>
      </c>
      <c r="FI303">
        <v>0.64</v>
      </c>
      <c r="FJ303">
        <v>0.64</v>
      </c>
      <c r="FK303">
        <v>0.74</v>
      </c>
      <c r="FL303">
        <v>0.63</v>
      </c>
      <c r="FM303">
        <v>0.39</v>
      </c>
      <c r="FN303">
        <v>0.56000000000000005</v>
      </c>
      <c r="FO303">
        <v>0.57999999999999996</v>
      </c>
      <c r="FP303">
        <v>0.04</v>
      </c>
      <c r="FQ303">
        <v>0.04</v>
      </c>
      <c r="FR303">
        <v>0.05</v>
      </c>
      <c r="FS303">
        <v>0.03</v>
      </c>
      <c r="FT303">
        <v>0.02</v>
      </c>
      <c r="FU303">
        <v>0.03</v>
      </c>
      <c r="FV303">
        <v>0.09</v>
      </c>
      <c r="FW303">
        <v>0.03</v>
      </c>
      <c r="FX303">
        <v>0.03</v>
      </c>
      <c r="FY303">
        <v>1.79</v>
      </c>
      <c r="FZ303">
        <v>3.67</v>
      </c>
      <c r="GA303">
        <v>3.66</v>
      </c>
      <c r="GB303">
        <v>3.63</v>
      </c>
      <c r="GC303">
        <v>3.72</v>
      </c>
      <c r="GD303">
        <v>3.61</v>
      </c>
      <c r="GE303">
        <v>3.07</v>
      </c>
      <c r="GF303">
        <v>3.52</v>
      </c>
      <c r="GG303">
        <v>3.55</v>
      </c>
      <c r="GH303">
        <v>9</v>
      </c>
      <c r="GI303">
        <v>0</v>
      </c>
      <c r="GJ303">
        <v>0</v>
      </c>
      <c r="GK303">
        <v>8.9999999999999993E-3</v>
      </c>
      <c r="GL303">
        <v>0</v>
      </c>
      <c r="GM303">
        <v>0.01</v>
      </c>
      <c r="GN303">
        <v>0.04</v>
      </c>
      <c r="GO303">
        <v>0.05</v>
      </c>
      <c r="GP303">
        <v>0.17</v>
      </c>
      <c r="GQ303">
        <v>0.23</v>
      </c>
      <c r="GR303">
        <v>0.47</v>
      </c>
      <c r="GS303">
        <v>0.03</v>
      </c>
      <c r="GT303">
        <v>0.49</v>
      </c>
      <c r="GU303">
        <v>0.68</v>
      </c>
      <c r="GV303">
        <v>0.28000000000000003</v>
      </c>
      <c r="GW303">
        <v>0.23</v>
      </c>
      <c r="GX303">
        <v>9.2999999999999999E-2</v>
      </c>
      <c r="GY303">
        <v>0.22</v>
      </c>
      <c r="GZ303">
        <v>9.2999999999999999E-2</v>
      </c>
      <c r="HA303">
        <v>3.6999999999999998E-2</v>
      </c>
      <c r="HB303">
        <v>0.18</v>
      </c>
      <c r="HC303">
        <v>0.1</v>
      </c>
      <c r="HD303">
        <v>7.0000000000000007E-2</v>
      </c>
      <c r="HE303">
        <v>0.26</v>
      </c>
      <c r="HF303">
        <v>0.08</v>
      </c>
      <c r="HG303">
        <v>0.11</v>
      </c>
      <c r="HH303">
        <v>0.06</v>
      </c>
      <c r="HI303">
        <v>0</v>
      </c>
      <c r="HJ303">
        <v>0.04</v>
      </c>
      <c r="HK303">
        <v>0.01</v>
      </c>
      <c r="HL303">
        <v>0.06</v>
      </c>
      <c r="HM303">
        <v>0.1</v>
      </c>
      <c r="HN303">
        <v>7.0000000000000007E-2</v>
      </c>
      <c r="HO303">
        <v>0.39</v>
      </c>
      <c r="HP303">
        <v>0.25</v>
      </c>
      <c r="HQ303">
        <v>0.25</v>
      </c>
      <c r="HR303">
        <v>0.39</v>
      </c>
      <c r="HS303">
        <v>0.43</v>
      </c>
      <c r="HT303">
        <v>0.37</v>
      </c>
      <c r="HU303">
        <v>0.53</v>
      </c>
      <c r="HV303">
        <v>0.4</v>
      </c>
      <c r="HW303">
        <v>0.53</v>
      </c>
      <c r="HX303">
        <v>0.39</v>
      </c>
      <c r="HY303">
        <v>0.28999999999999998</v>
      </c>
      <c r="HZ303">
        <v>0.48</v>
      </c>
      <c r="IA303">
        <v>0.02</v>
      </c>
      <c r="IB303">
        <v>0.2</v>
      </c>
      <c r="IC303">
        <v>0.13</v>
      </c>
      <c r="ID303">
        <v>7.0000000000000007E-2</v>
      </c>
      <c r="IE303">
        <v>0.12</v>
      </c>
      <c r="IF303">
        <v>1.9E-2</v>
      </c>
      <c r="IG303">
        <v>1.9E-2</v>
      </c>
      <c r="IH303">
        <v>7.0000000000000007E-2</v>
      </c>
      <c r="II303">
        <v>0.05</v>
      </c>
      <c r="IJ303">
        <v>0.06</v>
      </c>
      <c r="IK303">
        <v>2.8000000000000001E-2</v>
      </c>
      <c r="IL303">
        <v>8.9999999999999993E-3</v>
      </c>
      <c r="IM303">
        <v>0.04</v>
      </c>
      <c r="IN303">
        <v>0.04</v>
      </c>
      <c r="IO303">
        <v>0.03</v>
      </c>
      <c r="IP303">
        <v>0.04</v>
      </c>
      <c r="IQ303">
        <v>0.03</v>
      </c>
      <c r="IR303">
        <v>0.05</v>
      </c>
      <c r="IS303">
        <v>0.02</v>
      </c>
      <c r="IT303">
        <v>0.38</v>
      </c>
      <c r="IU303">
        <v>0.14000000000000001</v>
      </c>
      <c r="IV303">
        <v>0.02</v>
      </c>
      <c r="IW303">
        <v>0.28000000000000003</v>
      </c>
      <c r="IX303">
        <v>0.15</v>
      </c>
      <c r="IY303">
        <v>0.3</v>
      </c>
      <c r="IZ303">
        <v>0.37</v>
      </c>
      <c r="JA303">
        <v>0.2</v>
      </c>
      <c r="JB303">
        <v>0.4</v>
      </c>
      <c r="JC303">
        <v>0.5</v>
      </c>
      <c r="JD303">
        <v>0.14000000000000001</v>
      </c>
      <c r="JE303">
        <v>0.22</v>
      </c>
      <c r="JF303">
        <v>0.32</v>
      </c>
      <c r="JG303">
        <v>0.14000000000000001</v>
      </c>
      <c r="JH303">
        <v>0.32</v>
      </c>
      <c r="JI303">
        <v>0.16</v>
      </c>
      <c r="JJ303">
        <v>0.22</v>
      </c>
      <c r="JK303">
        <v>0.45</v>
      </c>
      <c r="JL303">
        <v>0.15</v>
      </c>
      <c r="JM303">
        <v>0.02</v>
      </c>
      <c r="JN303">
        <v>0.02</v>
      </c>
      <c r="JO303">
        <v>0.04</v>
      </c>
      <c r="JP303">
        <v>0.02</v>
      </c>
      <c r="JQ303">
        <v>0.03</v>
      </c>
      <c r="JR303">
        <v>3.13</v>
      </c>
      <c r="JS303">
        <v>2.08</v>
      </c>
      <c r="JT303">
        <v>2.5499999999999998</v>
      </c>
      <c r="JU303">
        <v>3.22</v>
      </c>
      <c r="JV303">
        <v>2.16</v>
      </c>
    </row>
    <row r="304" spans="1:282" x14ac:dyDescent="0.25">
      <c r="A304">
        <v>609917</v>
      </c>
      <c r="B304" t="s">
        <v>2574</v>
      </c>
      <c r="C304" t="s">
        <v>2573</v>
      </c>
      <c r="D304" t="s">
        <v>4771</v>
      </c>
      <c r="E304" t="s">
        <v>4772</v>
      </c>
      <c r="F304" t="s">
        <v>2575</v>
      </c>
      <c r="G304" t="s">
        <v>2576</v>
      </c>
      <c r="H304" t="s">
        <v>2577</v>
      </c>
      <c r="I304" t="s">
        <v>4773</v>
      </c>
      <c r="J304" t="s">
        <v>4774</v>
      </c>
      <c r="K304" t="s">
        <v>4775</v>
      </c>
      <c r="L304" t="s">
        <v>546</v>
      </c>
      <c r="M304" t="s">
        <v>3399</v>
      </c>
      <c r="N304" t="s">
        <v>3908</v>
      </c>
      <c r="O304" t="s">
        <v>524</v>
      </c>
      <c r="P304">
        <v>324</v>
      </c>
      <c r="Q304" t="s">
        <v>566</v>
      </c>
      <c r="R304" t="s">
        <v>565</v>
      </c>
      <c r="S304" t="s">
        <v>565</v>
      </c>
      <c r="T304">
        <v>49</v>
      </c>
      <c r="U304">
        <v>3330</v>
      </c>
      <c r="V304" t="s">
        <v>655</v>
      </c>
      <c r="W304">
        <v>172</v>
      </c>
      <c r="X304">
        <v>316</v>
      </c>
      <c r="Y304">
        <v>54</v>
      </c>
      <c r="Z304" s="5" t="s">
        <v>808</v>
      </c>
      <c r="AA304" t="s">
        <v>524</v>
      </c>
      <c r="AB304" t="s">
        <v>533</v>
      </c>
      <c r="AC304" t="s">
        <v>533</v>
      </c>
      <c r="AD304" t="s">
        <v>533</v>
      </c>
      <c r="AE304">
        <v>74</v>
      </c>
      <c r="AF304">
        <v>69.2</v>
      </c>
      <c r="AG304">
        <v>66.099999999999994</v>
      </c>
      <c r="AH304">
        <v>5.4</v>
      </c>
      <c r="AI304" t="s">
        <v>3410</v>
      </c>
      <c r="AJ304">
        <v>90</v>
      </c>
      <c r="AL304">
        <v>85</v>
      </c>
      <c r="AO304">
        <v>2</v>
      </c>
      <c r="AQ304">
        <v>2</v>
      </c>
      <c r="AR304">
        <v>1</v>
      </c>
      <c r="AS304">
        <v>90</v>
      </c>
      <c r="AT304">
        <v>0</v>
      </c>
      <c r="AU304">
        <v>0</v>
      </c>
      <c r="AV304">
        <v>0</v>
      </c>
      <c r="AW304">
        <v>0.01</v>
      </c>
      <c r="AX304">
        <v>0.01</v>
      </c>
      <c r="AY304">
        <v>0.01</v>
      </c>
      <c r="AZ304">
        <v>0.06</v>
      </c>
      <c r="BA304">
        <v>6.7000000000000004E-2</v>
      </c>
      <c r="BB304">
        <v>0.03</v>
      </c>
      <c r="BC304">
        <v>0.01</v>
      </c>
      <c r="BD304">
        <v>0.08</v>
      </c>
      <c r="BE304">
        <v>0.1</v>
      </c>
      <c r="BF304">
        <v>0.21</v>
      </c>
      <c r="BG304">
        <v>0.17</v>
      </c>
      <c r="BH304">
        <v>0.23</v>
      </c>
      <c r="BI304">
        <v>0.13</v>
      </c>
      <c r="BJ304">
        <v>0.23</v>
      </c>
      <c r="BK304">
        <v>0.28999999999999998</v>
      </c>
      <c r="BL304">
        <v>0</v>
      </c>
      <c r="BM304">
        <v>0</v>
      </c>
      <c r="BN304">
        <v>0.01</v>
      </c>
      <c r="BO304">
        <v>0.02</v>
      </c>
      <c r="BP304">
        <v>0</v>
      </c>
      <c r="BQ304">
        <v>0.04</v>
      </c>
      <c r="BR304">
        <v>0.73</v>
      </c>
      <c r="BS304">
        <v>0.77</v>
      </c>
      <c r="BT304">
        <v>0.72</v>
      </c>
      <c r="BU304">
        <v>0.82</v>
      </c>
      <c r="BV304">
        <v>0.68</v>
      </c>
      <c r="BW304">
        <v>0.56000000000000005</v>
      </c>
      <c r="BX304">
        <v>3.68</v>
      </c>
      <c r="BY304">
        <v>3.7</v>
      </c>
      <c r="BZ304">
        <v>3.7</v>
      </c>
      <c r="CA304">
        <v>3.81</v>
      </c>
      <c r="CB304">
        <v>3.58</v>
      </c>
      <c r="CC304">
        <v>3.45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0.02</v>
      </c>
      <c r="CL304">
        <v>0.03</v>
      </c>
      <c r="CM304">
        <v>0.01</v>
      </c>
      <c r="CN304">
        <v>0.01</v>
      </c>
      <c r="CO304">
        <v>0.02</v>
      </c>
      <c r="CP304">
        <v>0.02</v>
      </c>
      <c r="CQ304">
        <v>0.03</v>
      </c>
      <c r="CR304">
        <v>0.02</v>
      </c>
      <c r="CS304">
        <v>0.03</v>
      </c>
      <c r="CT304">
        <v>0.03</v>
      </c>
      <c r="CU304">
        <v>0.02</v>
      </c>
      <c r="CV304">
        <v>3.84</v>
      </c>
      <c r="CW304">
        <v>3.82</v>
      </c>
      <c r="CX304">
        <v>3.81</v>
      </c>
      <c r="CY304">
        <v>3.78</v>
      </c>
      <c r="CZ304">
        <v>3.78</v>
      </c>
      <c r="DA304">
        <v>3.68</v>
      </c>
      <c r="DB304">
        <v>3.71</v>
      </c>
      <c r="DC304">
        <v>3.66</v>
      </c>
      <c r="DD304">
        <v>3.7</v>
      </c>
      <c r="DE304">
        <v>0.13</v>
      </c>
      <c r="DF304">
        <v>0.16</v>
      </c>
      <c r="DG304">
        <v>0.14000000000000001</v>
      </c>
      <c r="DH304">
        <v>0.18</v>
      </c>
      <c r="DI304">
        <v>0.16</v>
      </c>
      <c r="DJ304">
        <v>0.27</v>
      </c>
      <c r="DK304">
        <v>0.21</v>
      </c>
      <c r="DL304">
        <v>0.2</v>
      </c>
      <c r="DM304">
        <v>0.16</v>
      </c>
      <c r="DN304">
        <v>0.01</v>
      </c>
      <c r="DO304">
        <v>0.02</v>
      </c>
      <c r="DP304">
        <v>0.01</v>
      </c>
      <c r="DQ304">
        <v>0.01</v>
      </c>
      <c r="DR304">
        <v>0.01</v>
      </c>
      <c r="DS304">
        <v>0.02</v>
      </c>
      <c r="DT304">
        <v>0.03</v>
      </c>
      <c r="DU304">
        <v>0.01</v>
      </c>
      <c r="DV304">
        <v>0.01</v>
      </c>
      <c r="DW304">
        <v>0.84</v>
      </c>
      <c r="DX304">
        <v>0.81</v>
      </c>
      <c r="DY304">
        <v>0.82</v>
      </c>
      <c r="DZ304">
        <v>0.79</v>
      </c>
      <c r="EA304">
        <v>0.8</v>
      </c>
      <c r="EB304">
        <v>0.69</v>
      </c>
      <c r="EC304">
        <v>0.72</v>
      </c>
      <c r="ED304">
        <v>0.73</v>
      </c>
      <c r="EE304">
        <v>0.78</v>
      </c>
      <c r="EF304">
        <v>0.52</v>
      </c>
      <c r="EG304">
        <v>0.01</v>
      </c>
      <c r="EH304">
        <v>0</v>
      </c>
      <c r="EI304">
        <v>0</v>
      </c>
      <c r="EJ304">
        <v>0</v>
      </c>
      <c r="EK304">
        <v>0</v>
      </c>
      <c r="EL304">
        <v>0.04</v>
      </c>
      <c r="EM304">
        <v>0.01</v>
      </c>
      <c r="EN304">
        <v>0</v>
      </c>
      <c r="EO304">
        <v>0.23</v>
      </c>
      <c r="EP304">
        <v>0.02</v>
      </c>
      <c r="EQ304">
        <v>1.0999999999999999E-2</v>
      </c>
      <c r="ER304">
        <v>7.0000000000000007E-2</v>
      </c>
      <c r="ES304">
        <v>3.3000000000000002E-2</v>
      </c>
      <c r="ET304">
        <v>7.0000000000000007E-2</v>
      </c>
      <c r="EU304">
        <v>0.1</v>
      </c>
      <c r="EV304">
        <v>0.08</v>
      </c>
      <c r="EW304">
        <v>0.09</v>
      </c>
      <c r="EX304">
        <v>6.7000000000000004E-2</v>
      </c>
      <c r="EY304">
        <v>0.18</v>
      </c>
      <c r="EZ304">
        <v>0.19</v>
      </c>
      <c r="FA304">
        <v>0.22</v>
      </c>
      <c r="FB304">
        <v>0.19</v>
      </c>
      <c r="FC304">
        <v>0.24</v>
      </c>
      <c r="FD304">
        <v>0.28000000000000003</v>
      </c>
      <c r="FE304">
        <v>0.24</v>
      </c>
      <c r="FF304">
        <v>0.28999999999999998</v>
      </c>
      <c r="FG304">
        <v>0.17</v>
      </c>
      <c r="FH304">
        <v>0.78</v>
      </c>
      <c r="FI304">
        <v>0.79</v>
      </c>
      <c r="FJ304">
        <v>0.7</v>
      </c>
      <c r="FK304">
        <v>0.74</v>
      </c>
      <c r="FL304">
        <v>0.64</v>
      </c>
      <c r="FM304">
        <v>0.51</v>
      </c>
      <c r="FN304">
        <v>0.64</v>
      </c>
      <c r="FO304">
        <v>0.61</v>
      </c>
      <c r="FP304">
        <v>0.01</v>
      </c>
      <c r="FQ304">
        <v>0.01</v>
      </c>
      <c r="FR304">
        <v>0.01</v>
      </c>
      <c r="FS304">
        <v>0.01</v>
      </c>
      <c r="FT304">
        <v>0.03</v>
      </c>
      <c r="FU304">
        <v>0.04</v>
      </c>
      <c r="FV304">
        <v>7.0000000000000007E-2</v>
      </c>
      <c r="FW304">
        <v>0.02</v>
      </c>
      <c r="FX304">
        <v>0.01</v>
      </c>
      <c r="FY304">
        <v>1.88</v>
      </c>
      <c r="FZ304">
        <v>3.74</v>
      </c>
      <c r="GA304">
        <v>3.79</v>
      </c>
      <c r="GB304">
        <v>3.64</v>
      </c>
      <c r="GC304">
        <v>3.74</v>
      </c>
      <c r="GD304">
        <v>3.6</v>
      </c>
      <c r="GE304">
        <v>3.35</v>
      </c>
      <c r="GF304">
        <v>3.56</v>
      </c>
      <c r="GG304">
        <v>3.53</v>
      </c>
      <c r="GH304">
        <v>8.1199999999999992</v>
      </c>
      <c r="GI304">
        <v>0.01</v>
      </c>
      <c r="GJ304">
        <v>2.1999999999999999E-2</v>
      </c>
      <c r="GK304">
        <v>2.1999999999999999E-2</v>
      </c>
      <c r="GL304">
        <v>7.0000000000000007E-2</v>
      </c>
      <c r="GM304">
        <v>0.04</v>
      </c>
      <c r="GN304">
        <v>0.03</v>
      </c>
      <c r="GO304">
        <v>7.0000000000000007E-2</v>
      </c>
      <c r="GP304">
        <v>0.13</v>
      </c>
      <c r="GQ304">
        <v>0.14000000000000001</v>
      </c>
      <c r="GR304">
        <v>0.41</v>
      </c>
      <c r="GS304">
        <v>0.04</v>
      </c>
      <c r="GT304">
        <v>0.56000000000000005</v>
      </c>
      <c r="GU304">
        <v>0.64</v>
      </c>
      <c r="GV304">
        <v>0.22</v>
      </c>
      <c r="GW304">
        <v>0.17</v>
      </c>
      <c r="GX304">
        <v>0.111</v>
      </c>
      <c r="GY304">
        <v>0.18</v>
      </c>
      <c r="GZ304">
        <v>0.1</v>
      </c>
      <c r="HA304">
        <v>3.3000000000000002E-2</v>
      </c>
      <c r="HB304">
        <v>0.28999999999999998</v>
      </c>
      <c r="HC304">
        <v>0.06</v>
      </c>
      <c r="HD304">
        <v>0.08</v>
      </c>
      <c r="HE304">
        <v>0.23</v>
      </c>
      <c r="HF304">
        <v>0.12</v>
      </c>
      <c r="HG304">
        <v>0.13</v>
      </c>
      <c r="HH304">
        <v>0.08</v>
      </c>
      <c r="HI304">
        <v>0</v>
      </c>
      <c r="HJ304">
        <v>0.02</v>
      </c>
      <c r="HK304">
        <v>0.03</v>
      </c>
      <c r="HL304">
        <v>0.06</v>
      </c>
      <c r="HM304">
        <v>0.06</v>
      </c>
      <c r="HN304">
        <v>0</v>
      </c>
      <c r="HO304">
        <v>0.24</v>
      </c>
      <c r="HP304">
        <v>0.27</v>
      </c>
      <c r="HQ304">
        <v>0.28999999999999998</v>
      </c>
      <c r="HR304">
        <v>0.26</v>
      </c>
      <c r="HS304">
        <v>0.4</v>
      </c>
      <c r="HT304">
        <v>0.24</v>
      </c>
      <c r="HU304">
        <v>0.67</v>
      </c>
      <c r="HV304">
        <v>0.53</v>
      </c>
      <c r="HW304">
        <v>0.48</v>
      </c>
      <c r="HX304">
        <v>0.53</v>
      </c>
      <c r="HY304">
        <v>0.41</v>
      </c>
      <c r="HZ304">
        <v>0.66</v>
      </c>
      <c r="IA304">
        <v>0.03</v>
      </c>
      <c r="IB304">
        <v>0.1</v>
      </c>
      <c r="IC304">
        <v>0.14000000000000001</v>
      </c>
      <c r="ID304">
        <v>0.1</v>
      </c>
      <c r="IE304">
        <v>0.08</v>
      </c>
      <c r="IF304">
        <v>4.3999999999999997E-2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0.06</v>
      </c>
      <c r="IN304">
        <v>0.08</v>
      </c>
      <c r="IO304">
        <v>0.06</v>
      </c>
      <c r="IP304">
        <v>0.06</v>
      </c>
      <c r="IQ304">
        <v>0.06</v>
      </c>
      <c r="IR304">
        <v>0.06</v>
      </c>
      <c r="IS304">
        <v>0.04</v>
      </c>
      <c r="IT304">
        <v>0.46</v>
      </c>
      <c r="IU304">
        <v>0.19</v>
      </c>
      <c r="IV304">
        <v>0.09</v>
      </c>
      <c r="IW304">
        <v>0.22</v>
      </c>
      <c r="IX304">
        <v>0.24</v>
      </c>
      <c r="IY304">
        <v>0.37</v>
      </c>
      <c r="IZ304">
        <v>0.41</v>
      </c>
      <c r="JA304">
        <v>0.12</v>
      </c>
      <c r="JB304">
        <v>0.47</v>
      </c>
      <c r="JC304">
        <v>0.41</v>
      </c>
      <c r="JD304">
        <v>0.06</v>
      </c>
      <c r="JE304">
        <v>0.17</v>
      </c>
      <c r="JF304">
        <v>0.27</v>
      </c>
      <c r="JG304">
        <v>0.13</v>
      </c>
      <c r="JH304">
        <v>0.26</v>
      </c>
      <c r="JI304">
        <v>0.09</v>
      </c>
      <c r="JJ304">
        <v>0.16</v>
      </c>
      <c r="JK304">
        <v>0.49</v>
      </c>
      <c r="JL304">
        <v>0.13</v>
      </c>
      <c r="JM304">
        <v>0.04</v>
      </c>
      <c r="JN304">
        <v>0.03</v>
      </c>
      <c r="JO304">
        <v>0.08</v>
      </c>
      <c r="JP304">
        <v>0.03</v>
      </c>
      <c r="JQ304">
        <v>0.04</v>
      </c>
      <c r="JR304">
        <v>2.92</v>
      </c>
      <c r="JS304">
        <v>1.77</v>
      </c>
      <c r="JT304">
        <v>2.31</v>
      </c>
      <c r="JU304">
        <v>3.2</v>
      </c>
      <c r="JV304">
        <v>2.19</v>
      </c>
    </row>
    <row r="305" spans="1:282" x14ac:dyDescent="0.25">
      <c r="A305">
        <v>609918</v>
      </c>
      <c r="B305" t="s">
        <v>2579</v>
      </c>
      <c r="C305" t="s">
        <v>2578</v>
      </c>
      <c r="D305" t="s">
        <v>4776</v>
      </c>
      <c r="E305" t="s">
        <v>4777</v>
      </c>
      <c r="F305" t="s">
        <v>2580</v>
      </c>
      <c r="G305" t="s">
        <v>2581</v>
      </c>
      <c r="H305" t="s">
        <v>2582</v>
      </c>
      <c r="I305" t="s">
        <v>4778</v>
      </c>
      <c r="J305" t="s">
        <v>4779</v>
      </c>
      <c r="K305" t="s">
        <v>4780</v>
      </c>
      <c r="L305" t="s">
        <v>546</v>
      </c>
      <c r="M305" t="s">
        <v>3399</v>
      </c>
      <c r="N305" t="s">
        <v>3908</v>
      </c>
      <c r="O305" t="s">
        <v>524</v>
      </c>
      <c r="P305">
        <v>346</v>
      </c>
      <c r="Q305" t="s">
        <v>541</v>
      </c>
      <c r="R305" t="s">
        <v>613</v>
      </c>
      <c r="S305" t="s">
        <v>613</v>
      </c>
      <c r="T305">
        <v>32</v>
      </c>
      <c r="U305">
        <v>3350</v>
      </c>
      <c r="V305" t="s">
        <v>651</v>
      </c>
      <c r="W305">
        <v>39</v>
      </c>
      <c r="X305">
        <v>352</v>
      </c>
      <c r="Y305">
        <v>11</v>
      </c>
      <c r="Z305" s="5" t="s">
        <v>4143</v>
      </c>
      <c r="AA305" t="s">
        <v>524</v>
      </c>
      <c r="AB305" t="s">
        <v>533</v>
      </c>
      <c r="AC305" t="s">
        <v>564</v>
      </c>
      <c r="AD305" t="s">
        <v>533</v>
      </c>
      <c r="AE305">
        <v>64.599999999999994</v>
      </c>
      <c r="AF305">
        <v>54.3</v>
      </c>
      <c r="AG305">
        <v>71.7</v>
      </c>
      <c r="AH305">
        <v>1.1000000000000001</v>
      </c>
      <c r="AI305" t="s">
        <v>3410</v>
      </c>
      <c r="AJ305">
        <v>35</v>
      </c>
      <c r="AK305">
        <v>2</v>
      </c>
      <c r="AL305">
        <v>10</v>
      </c>
      <c r="AM305">
        <v>2</v>
      </c>
      <c r="AN305">
        <v>18</v>
      </c>
      <c r="AP305">
        <v>1</v>
      </c>
      <c r="AQ305">
        <v>2</v>
      </c>
      <c r="AR305">
        <v>2</v>
      </c>
      <c r="AS305">
        <v>35</v>
      </c>
      <c r="AT305">
        <v>0.03</v>
      </c>
      <c r="AU305">
        <v>0.03</v>
      </c>
      <c r="AV305">
        <v>0.03</v>
      </c>
      <c r="AW305">
        <v>0.03</v>
      </c>
      <c r="AX305">
        <v>0.03</v>
      </c>
      <c r="AY305">
        <v>0.03</v>
      </c>
      <c r="AZ305">
        <v>0.03</v>
      </c>
      <c r="BA305">
        <v>0</v>
      </c>
      <c r="BB305">
        <v>0.03</v>
      </c>
      <c r="BC305">
        <v>0</v>
      </c>
      <c r="BD305">
        <v>0.03</v>
      </c>
      <c r="BE305">
        <v>0.2</v>
      </c>
      <c r="BF305">
        <v>0.2</v>
      </c>
      <c r="BG305">
        <v>0.17</v>
      </c>
      <c r="BH305">
        <v>0.31</v>
      </c>
      <c r="BI305">
        <v>0.31</v>
      </c>
      <c r="BJ305">
        <v>0.37</v>
      </c>
      <c r="BK305">
        <v>0.23</v>
      </c>
      <c r="BL305">
        <v>0.03</v>
      </c>
      <c r="BM305">
        <v>0.03</v>
      </c>
      <c r="BN305">
        <v>0</v>
      </c>
      <c r="BO305">
        <v>0</v>
      </c>
      <c r="BP305">
        <v>0.03</v>
      </c>
      <c r="BQ305">
        <v>0.03</v>
      </c>
      <c r="BR305">
        <v>0.71</v>
      </c>
      <c r="BS305">
        <v>0.77</v>
      </c>
      <c r="BT305">
        <v>0.63</v>
      </c>
      <c r="BU305">
        <v>0.66</v>
      </c>
      <c r="BV305">
        <v>0.54</v>
      </c>
      <c r="BW305">
        <v>0.51</v>
      </c>
      <c r="BX305">
        <v>3.65</v>
      </c>
      <c r="BY305">
        <v>3.74</v>
      </c>
      <c r="BZ305">
        <v>3.54</v>
      </c>
      <c r="CA305">
        <v>3.6</v>
      </c>
      <c r="CB305">
        <v>3.47</v>
      </c>
      <c r="CC305">
        <v>3.26</v>
      </c>
      <c r="CD305">
        <v>2.9000000000000001E-2</v>
      </c>
      <c r="CE305">
        <v>2.9000000000000001E-2</v>
      </c>
      <c r="CF305">
        <v>2.9000000000000001E-2</v>
      </c>
      <c r="CG305">
        <v>2.9000000000000001E-2</v>
      </c>
      <c r="CH305">
        <v>2.9000000000000001E-2</v>
      </c>
      <c r="CI305">
        <v>0.03</v>
      </c>
      <c r="CJ305">
        <v>0.03</v>
      </c>
      <c r="CK305">
        <v>0.09</v>
      </c>
      <c r="CL305">
        <v>0.06</v>
      </c>
      <c r="CM305">
        <v>0.03</v>
      </c>
      <c r="CN305">
        <v>0</v>
      </c>
      <c r="CO305">
        <v>0</v>
      </c>
      <c r="CP305">
        <v>0</v>
      </c>
      <c r="CQ305">
        <v>0</v>
      </c>
      <c r="CR305">
        <v>0.03</v>
      </c>
      <c r="CS305">
        <v>0.06</v>
      </c>
      <c r="CT305">
        <v>0.14000000000000001</v>
      </c>
      <c r="CU305">
        <v>0.03</v>
      </c>
      <c r="CV305">
        <v>3.74</v>
      </c>
      <c r="CW305">
        <v>3.8</v>
      </c>
      <c r="CX305">
        <v>3.69</v>
      </c>
      <c r="CY305">
        <v>3.68</v>
      </c>
      <c r="CZ305">
        <v>3.71</v>
      </c>
      <c r="DA305">
        <v>3.54</v>
      </c>
      <c r="DB305">
        <v>3.63</v>
      </c>
      <c r="DC305">
        <v>3.26</v>
      </c>
      <c r="DD305">
        <v>3.43</v>
      </c>
      <c r="DE305">
        <v>0.11</v>
      </c>
      <c r="DF305">
        <v>0.11</v>
      </c>
      <c r="DG305">
        <v>0.23</v>
      </c>
      <c r="DH305">
        <v>0.23</v>
      </c>
      <c r="DI305">
        <v>0.2</v>
      </c>
      <c r="DJ305">
        <v>0.31</v>
      </c>
      <c r="DK305">
        <v>0.17</v>
      </c>
      <c r="DL305">
        <v>0.2</v>
      </c>
      <c r="DM305">
        <v>0.34</v>
      </c>
      <c r="DN305">
        <v>0</v>
      </c>
      <c r="DO305">
        <v>0</v>
      </c>
      <c r="DP305">
        <v>0</v>
      </c>
      <c r="DQ305">
        <v>0.03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0.83</v>
      </c>
      <c r="DX305">
        <v>0.86</v>
      </c>
      <c r="DY305">
        <v>0.74</v>
      </c>
      <c r="DZ305">
        <v>0.71</v>
      </c>
      <c r="EA305">
        <v>0.77</v>
      </c>
      <c r="EB305">
        <v>0.63</v>
      </c>
      <c r="EC305">
        <v>0.74</v>
      </c>
      <c r="ED305">
        <v>0.56999999999999995</v>
      </c>
      <c r="EE305">
        <v>0.56999999999999995</v>
      </c>
      <c r="EF305">
        <v>0.34</v>
      </c>
      <c r="EG305">
        <v>0.03</v>
      </c>
      <c r="EH305">
        <v>0.03</v>
      </c>
      <c r="EI305">
        <v>0.03</v>
      </c>
      <c r="EJ305">
        <v>0.03</v>
      </c>
      <c r="EK305">
        <v>0.03</v>
      </c>
      <c r="EL305">
        <v>0.11</v>
      </c>
      <c r="EM305">
        <v>0.06</v>
      </c>
      <c r="EN305">
        <v>0.03</v>
      </c>
      <c r="EO305">
        <v>0.37</v>
      </c>
      <c r="EP305">
        <v>0.06</v>
      </c>
      <c r="EQ305">
        <v>5.7000000000000002E-2</v>
      </c>
      <c r="ER305">
        <v>0.03</v>
      </c>
      <c r="ES305">
        <v>0</v>
      </c>
      <c r="ET305">
        <v>0.09</v>
      </c>
      <c r="EU305">
        <v>0.11</v>
      </c>
      <c r="EV305">
        <v>0.03</v>
      </c>
      <c r="EW305">
        <v>0.09</v>
      </c>
      <c r="EX305">
        <v>8.5999999999999993E-2</v>
      </c>
      <c r="EY305">
        <v>0.43</v>
      </c>
      <c r="EZ305">
        <v>0.23</v>
      </c>
      <c r="FA305">
        <v>0.26</v>
      </c>
      <c r="FB305">
        <v>0.2</v>
      </c>
      <c r="FC305">
        <v>0.31</v>
      </c>
      <c r="FD305">
        <v>0.34</v>
      </c>
      <c r="FE305">
        <v>0.4</v>
      </c>
      <c r="FF305">
        <v>0.37</v>
      </c>
      <c r="FG305">
        <v>0.2</v>
      </c>
      <c r="FH305">
        <v>0.46</v>
      </c>
      <c r="FI305">
        <v>0.69</v>
      </c>
      <c r="FJ305">
        <v>0.69</v>
      </c>
      <c r="FK305">
        <v>0.74</v>
      </c>
      <c r="FL305">
        <v>0.56999999999999995</v>
      </c>
      <c r="FM305">
        <v>0.43</v>
      </c>
      <c r="FN305">
        <v>0.51</v>
      </c>
      <c r="FO305">
        <v>0.51</v>
      </c>
      <c r="FP305">
        <v>0</v>
      </c>
      <c r="FQ305">
        <v>0.03</v>
      </c>
      <c r="FR305">
        <v>0</v>
      </c>
      <c r="FS305">
        <v>0</v>
      </c>
      <c r="FT305">
        <v>0.03</v>
      </c>
      <c r="FU305">
        <v>0</v>
      </c>
      <c r="FV305">
        <v>0</v>
      </c>
      <c r="FW305">
        <v>0</v>
      </c>
      <c r="FX305">
        <v>0</v>
      </c>
      <c r="FY305">
        <v>2.14</v>
      </c>
      <c r="FZ305">
        <v>3.35</v>
      </c>
      <c r="GA305">
        <v>3.57</v>
      </c>
      <c r="GB305">
        <v>3.6</v>
      </c>
      <c r="GC305">
        <v>3.71</v>
      </c>
      <c r="GD305">
        <v>3.43</v>
      </c>
      <c r="GE305">
        <v>3.09</v>
      </c>
      <c r="GF305">
        <v>3.37</v>
      </c>
      <c r="GG305">
        <v>3.37</v>
      </c>
      <c r="GH305">
        <v>8.56</v>
      </c>
      <c r="GI305">
        <v>0</v>
      </c>
      <c r="GJ305">
        <v>0</v>
      </c>
      <c r="GK305">
        <v>5.7000000000000002E-2</v>
      </c>
      <c r="GL305">
        <v>0</v>
      </c>
      <c r="GM305">
        <v>0.03</v>
      </c>
      <c r="GN305">
        <v>0</v>
      </c>
      <c r="GO305">
        <v>0.11</v>
      </c>
      <c r="GP305">
        <v>0.14000000000000001</v>
      </c>
      <c r="GQ305">
        <v>0.23</v>
      </c>
      <c r="GR305">
        <v>0.4</v>
      </c>
      <c r="GS305">
        <v>0.03</v>
      </c>
      <c r="GT305">
        <v>0.46</v>
      </c>
      <c r="GU305">
        <v>0.49</v>
      </c>
      <c r="GV305">
        <v>0.28999999999999998</v>
      </c>
      <c r="GW305">
        <v>0.11</v>
      </c>
      <c r="GX305">
        <v>8.5999999999999993E-2</v>
      </c>
      <c r="GY305">
        <v>0.17</v>
      </c>
      <c r="GZ305">
        <v>0.114</v>
      </c>
      <c r="HA305">
        <v>0.114</v>
      </c>
      <c r="HB305">
        <v>0.26</v>
      </c>
      <c r="HC305">
        <v>0.23</v>
      </c>
      <c r="HD305">
        <v>0.23</v>
      </c>
      <c r="HE305">
        <v>0.28999999999999998</v>
      </c>
      <c r="HF305">
        <v>0.09</v>
      </c>
      <c r="HG305">
        <v>0.09</v>
      </c>
      <c r="HH305">
        <v>0</v>
      </c>
      <c r="HI305">
        <v>0</v>
      </c>
      <c r="HJ305">
        <v>0.06</v>
      </c>
      <c r="HK305">
        <v>0</v>
      </c>
      <c r="HL305">
        <v>0</v>
      </c>
      <c r="HM305">
        <v>0.11</v>
      </c>
      <c r="HN305">
        <v>0</v>
      </c>
      <c r="HO305">
        <v>0.28999999999999998</v>
      </c>
      <c r="HP305">
        <v>0.23</v>
      </c>
      <c r="HQ305">
        <v>0.26</v>
      </c>
      <c r="HR305">
        <v>0.26</v>
      </c>
      <c r="HS305">
        <v>0.2</v>
      </c>
      <c r="HT305">
        <v>0.23</v>
      </c>
      <c r="HU305">
        <v>0.6</v>
      </c>
      <c r="HV305">
        <v>0.56999999999999995</v>
      </c>
      <c r="HW305">
        <v>0.6</v>
      </c>
      <c r="HX305">
        <v>0.63</v>
      </c>
      <c r="HY305">
        <v>0.43</v>
      </c>
      <c r="HZ305">
        <v>0.69</v>
      </c>
      <c r="IA305">
        <v>0.06</v>
      </c>
      <c r="IB305">
        <v>0.09</v>
      </c>
      <c r="IC305">
        <v>0.09</v>
      </c>
      <c r="ID305">
        <v>0.06</v>
      </c>
      <c r="IE305">
        <v>0.2</v>
      </c>
      <c r="IF305">
        <v>2.9000000000000001E-2</v>
      </c>
      <c r="IG305">
        <v>5.7000000000000002E-2</v>
      </c>
      <c r="IH305">
        <v>0.06</v>
      </c>
      <c r="II305">
        <v>0.06</v>
      </c>
      <c r="IJ305">
        <v>0.06</v>
      </c>
      <c r="IK305">
        <v>5.7000000000000002E-2</v>
      </c>
      <c r="IL305">
        <v>5.7000000000000002E-2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0.09</v>
      </c>
      <c r="IT305">
        <v>0.37</v>
      </c>
      <c r="IU305">
        <v>0.49</v>
      </c>
      <c r="IV305">
        <v>0</v>
      </c>
      <c r="IW305">
        <v>0.09</v>
      </c>
      <c r="IX305">
        <v>0.31</v>
      </c>
      <c r="IY305">
        <v>0.2</v>
      </c>
      <c r="IZ305">
        <v>0.2</v>
      </c>
      <c r="JA305">
        <v>0.11</v>
      </c>
      <c r="JB305">
        <v>0.31</v>
      </c>
      <c r="JC305">
        <v>0.31</v>
      </c>
      <c r="JD305">
        <v>0.14000000000000001</v>
      </c>
      <c r="JE305">
        <v>0.11</v>
      </c>
      <c r="JF305">
        <v>0.28999999999999998</v>
      </c>
      <c r="JG305">
        <v>0.2</v>
      </c>
      <c r="JH305">
        <v>0.26</v>
      </c>
      <c r="JI305">
        <v>0.26</v>
      </c>
      <c r="JJ305">
        <v>0.17</v>
      </c>
      <c r="JK305">
        <v>0.56999999999999995</v>
      </c>
      <c r="JL305">
        <v>0.37</v>
      </c>
      <c r="JM305">
        <v>0.03</v>
      </c>
      <c r="JN305">
        <v>0.03</v>
      </c>
      <c r="JO305">
        <v>0.03</v>
      </c>
      <c r="JP305">
        <v>0.03</v>
      </c>
      <c r="JQ305">
        <v>0.03</v>
      </c>
      <c r="JR305">
        <v>2.76</v>
      </c>
      <c r="JS305">
        <v>2.29</v>
      </c>
      <c r="JT305">
        <v>1.97</v>
      </c>
      <c r="JU305">
        <v>3.47</v>
      </c>
      <c r="JV305">
        <v>2.88</v>
      </c>
    </row>
    <row r="306" spans="1:282" x14ac:dyDescent="0.25">
      <c r="A306">
        <v>609919</v>
      </c>
      <c r="B306" t="s">
        <v>110</v>
      </c>
      <c r="C306" t="s">
        <v>2583</v>
      </c>
      <c r="D306" t="s">
        <v>4781</v>
      </c>
      <c r="E306" t="s">
        <v>4782</v>
      </c>
      <c r="F306" t="s">
        <v>964</v>
      </c>
      <c r="G306" t="s">
        <v>965</v>
      </c>
      <c r="H306" t="s">
        <v>966</v>
      </c>
      <c r="I306" t="s">
        <v>4783</v>
      </c>
      <c r="J306" t="s">
        <v>4784</v>
      </c>
      <c r="K306" t="s">
        <v>4785</v>
      </c>
      <c r="L306" t="s">
        <v>546</v>
      </c>
      <c r="M306" t="s">
        <v>3399</v>
      </c>
      <c r="N306" t="s">
        <v>3908</v>
      </c>
      <c r="O306" t="s">
        <v>524</v>
      </c>
      <c r="P306">
        <v>215</v>
      </c>
      <c r="Q306" t="s">
        <v>537</v>
      </c>
      <c r="R306" t="s">
        <v>550</v>
      </c>
      <c r="S306" t="s">
        <v>550</v>
      </c>
      <c r="T306">
        <v>46</v>
      </c>
      <c r="U306">
        <v>3360</v>
      </c>
      <c r="V306" t="s">
        <v>655</v>
      </c>
      <c r="W306">
        <v>131</v>
      </c>
      <c r="X306">
        <v>220</v>
      </c>
      <c r="Y306">
        <v>60</v>
      </c>
      <c r="Z306" s="5" t="s">
        <v>758</v>
      </c>
      <c r="AA306" t="s">
        <v>524</v>
      </c>
      <c r="AB306" t="s">
        <v>564</v>
      </c>
      <c r="AC306" t="s">
        <v>555</v>
      </c>
      <c r="AD306" t="s">
        <v>564</v>
      </c>
      <c r="AE306">
        <v>45.2</v>
      </c>
      <c r="AF306">
        <v>30.1</v>
      </c>
      <c r="AG306">
        <v>55.1</v>
      </c>
      <c r="AH306">
        <v>6</v>
      </c>
      <c r="AI306" t="s">
        <v>3410</v>
      </c>
      <c r="AJ306">
        <v>82</v>
      </c>
      <c r="AK306">
        <v>1</v>
      </c>
      <c r="AL306">
        <v>81</v>
      </c>
      <c r="AN306">
        <v>1</v>
      </c>
      <c r="AS306">
        <v>82</v>
      </c>
      <c r="AT306">
        <v>0.01</v>
      </c>
      <c r="AU306">
        <v>0.01</v>
      </c>
      <c r="AV306">
        <v>0.01</v>
      </c>
      <c r="AW306">
        <v>0.04</v>
      </c>
      <c r="AX306">
        <v>0.01</v>
      </c>
      <c r="AY306">
        <v>0.06</v>
      </c>
      <c r="AZ306">
        <v>0.09</v>
      </c>
      <c r="BA306">
        <v>3.6999999999999998E-2</v>
      </c>
      <c r="BB306">
        <v>0.04</v>
      </c>
      <c r="BC306">
        <v>0.05</v>
      </c>
      <c r="BD306">
        <v>0.05</v>
      </c>
      <c r="BE306">
        <v>0.05</v>
      </c>
      <c r="BF306">
        <v>0.4</v>
      </c>
      <c r="BG306">
        <v>0.43</v>
      </c>
      <c r="BH306">
        <v>0.41</v>
      </c>
      <c r="BI306">
        <v>0.41</v>
      </c>
      <c r="BJ306">
        <v>0.38</v>
      </c>
      <c r="BK306">
        <v>0.4</v>
      </c>
      <c r="BL306">
        <v>0.01</v>
      </c>
      <c r="BM306">
        <v>0.01</v>
      </c>
      <c r="BN306">
        <v>0</v>
      </c>
      <c r="BO306">
        <v>0.02</v>
      </c>
      <c r="BP306">
        <v>0.04</v>
      </c>
      <c r="BQ306">
        <v>0.01</v>
      </c>
      <c r="BR306">
        <v>0.49</v>
      </c>
      <c r="BS306">
        <v>0.51</v>
      </c>
      <c r="BT306">
        <v>0.54</v>
      </c>
      <c r="BU306">
        <v>0.48</v>
      </c>
      <c r="BV306">
        <v>0.52</v>
      </c>
      <c r="BW306">
        <v>0.48</v>
      </c>
      <c r="BX306">
        <v>3.38</v>
      </c>
      <c r="BY306">
        <v>3.46</v>
      </c>
      <c r="BZ306">
        <v>3.48</v>
      </c>
      <c r="CA306">
        <v>3.36</v>
      </c>
      <c r="CB306">
        <v>3.47</v>
      </c>
      <c r="CC306">
        <v>3.31</v>
      </c>
      <c r="CD306">
        <v>0</v>
      </c>
      <c r="CE306">
        <v>0</v>
      </c>
      <c r="CF306">
        <v>0</v>
      </c>
      <c r="CG306">
        <v>1.2E-2</v>
      </c>
      <c r="CH306">
        <v>0</v>
      </c>
      <c r="CI306">
        <v>0.01</v>
      </c>
      <c r="CJ306">
        <v>0.01</v>
      </c>
      <c r="CK306">
        <v>0.04</v>
      </c>
      <c r="CL306">
        <v>0.01</v>
      </c>
      <c r="CM306">
        <v>0.01</v>
      </c>
      <c r="CN306">
        <v>0.02</v>
      </c>
      <c r="CO306">
        <v>0.04</v>
      </c>
      <c r="CP306">
        <v>0.04</v>
      </c>
      <c r="CQ306">
        <v>0.02</v>
      </c>
      <c r="CR306">
        <v>0.05</v>
      </c>
      <c r="CS306">
        <v>7.0000000000000007E-2</v>
      </c>
      <c r="CT306">
        <v>0.06</v>
      </c>
      <c r="CU306">
        <v>0.02</v>
      </c>
      <c r="CV306">
        <v>3.67</v>
      </c>
      <c r="CW306">
        <v>3.57</v>
      </c>
      <c r="CX306">
        <v>3.51</v>
      </c>
      <c r="CY306">
        <v>3.49</v>
      </c>
      <c r="CZ306">
        <v>3.53</v>
      </c>
      <c r="DA306">
        <v>3.4</v>
      </c>
      <c r="DB306">
        <v>3.43</v>
      </c>
      <c r="DC306">
        <v>3.33</v>
      </c>
      <c r="DD306">
        <v>3.49</v>
      </c>
      <c r="DE306">
        <v>0.3</v>
      </c>
      <c r="DF306">
        <v>0.38</v>
      </c>
      <c r="DG306">
        <v>0.41</v>
      </c>
      <c r="DH306">
        <v>0.39</v>
      </c>
      <c r="DI306">
        <v>0.41</v>
      </c>
      <c r="DJ306">
        <v>0.46</v>
      </c>
      <c r="DK306">
        <v>0.38</v>
      </c>
      <c r="DL306">
        <v>0.44</v>
      </c>
      <c r="DM306">
        <v>0.43</v>
      </c>
      <c r="DN306">
        <v>0</v>
      </c>
      <c r="DO306">
        <v>0</v>
      </c>
      <c r="DP306">
        <v>0</v>
      </c>
      <c r="DQ306">
        <v>0.01</v>
      </c>
      <c r="DR306">
        <v>0.01</v>
      </c>
      <c r="DS306">
        <v>0</v>
      </c>
      <c r="DT306">
        <v>0.01</v>
      </c>
      <c r="DU306">
        <v>0</v>
      </c>
      <c r="DV306">
        <v>0</v>
      </c>
      <c r="DW306">
        <v>0.68</v>
      </c>
      <c r="DX306">
        <v>0.6</v>
      </c>
      <c r="DY306">
        <v>0.55000000000000004</v>
      </c>
      <c r="DZ306">
        <v>0.55000000000000004</v>
      </c>
      <c r="EA306">
        <v>0.55000000000000004</v>
      </c>
      <c r="EB306">
        <v>0.48</v>
      </c>
      <c r="EC306">
        <v>0.52</v>
      </c>
      <c r="ED306">
        <v>0.46</v>
      </c>
      <c r="EE306">
        <v>0.54</v>
      </c>
      <c r="EF306">
        <v>0.59</v>
      </c>
      <c r="EG306">
        <v>0.02</v>
      </c>
      <c r="EH306">
        <v>0</v>
      </c>
      <c r="EI306">
        <v>0</v>
      </c>
      <c r="EJ306">
        <v>0.01</v>
      </c>
      <c r="EK306">
        <v>0</v>
      </c>
      <c r="EL306">
        <v>7.0000000000000007E-2</v>
      </c>
      <c r="EM306">
        <v>0.02</v>
      </c>
      <c r="EN306">
        <v>0.04</v>
      </c>
      <c r="EO306">
        <v>0.24</v>
      </c>
      <c r="EP306">
        <v>0.1</v>
      </c>
      <c r="EQ306">
        <v>6.0999999999999999E-2</v>
      </c>
      <c r="ER306">
        <v>0.06</v>
      </c>
      <c r="ES306">
        <v>4.9000000000000002E-2</v>
      </c>
      <c r="ET306">
        <v>0.06</v>
      </c>
      <c r="EU306">
        <v>0.09</v>
      </c>
      <c r="EV306">
        <v>0.06</v>
      </c>
      <c r="EW306">
        <v>0.11</v>
      </c>
      <c r="EX306">
        <v>4.9000000000000002E-2</v>
      </c>
      <c r="EY306">
        <v>0.43</v>
      </c>
      <c r="EZ306">
        <v>0.37</v>
      </c>
      <c r="FA306">
        <v>0.32</v>
      </c>
      <c r="FB306">
        <v>0.26</v>
      </c>
      <c r="FC306">
        <v>0.28999999999999998</v>
      </c>
      <c r="FD306">
        <v>0.46</v>
      </c>
      <c r="FE306">
        <v>0.4</v>
      </c>
      <c r="FF306">
        <v>0.48</v>
      </c>
      <c r="FG306">
        <v>0.1</v>
      </c>
      <c r="FH306">
        <v>0.43</v>
      </c>
      <c r="FI306">
        <v>0.56000000000000005</v>
      </c>
      <c r="FJ306">
        <v>0.6</v>
      </c>
      <c r="FK306">
        <v>0.65</v>
      </c>
      <c r="FL306">
        <v>0.63</v>
      </c>
      <c r="FM306">
        <v>0.35</v>
      </c>
      <c r="FN306">
        <v>0.49</v>
      </c>
      <c r="FO306">
        <v>0.37</v>
      </c>
      <c r="FP306">
        <v>0.02</v>
      </c>
      <c r="FQ306">
        <v>0.02</v>
      </c>
      <c r="FR306">
        <v>0.01</v>
      </c>
      <c r="FS306">
        <v>0.02</v>
      </c>
      <c r="FT306">
        <v>0.04</v>
      </c>
      <c r="FU306">
        <v>0.01</v>
      </c>
      <c r="FV306">
        <v>0.02</v>
      </c>
      <c r="FW306">
        <v>0.02</v>
      </c>
      <c r="FX306">
        <v>0.01</v>
      </c>
      <c r="FY306">
        <v>1.65</v>
      </c>
      <c r="FZ306">
        <v>3.29</v>
      </c>
      <c r="GA306">
        <v>3.51</v>
      </c>
      <c r="GB306">
        <v>3.55</v>
      </c>
      <c r="GC306">
        <v>3.59</v>
      </c>
      <c r="GD306">
        <v>3.58</v>
      </c>
      <c r="GE306">
        <v>3.13</v>
      </c>
      <c r="GF306">
        <v>3.39</v>
      </c>
      <c r="GG306">
        <v>3.19</v>
      </c>
      <c r="GH306">
        <v>7.95</v>
      </c>
      <c r="GI306">
        <v>0.02</v>
      </c>
      <c r="GJ306">
        <v>1.2E-2</v>
      </c>
      <c r="GK306">
        <v>0</v>
      </c>
      <c r="GL306">
        <v>0.02</v>
      </c>
      <c r="GM306">
        <v>0.04</v>
      </c>
      <c r="GN306">
        <v>0.06</v>
      </c>
      <c r="GO306">
        <v>0.12</v>
      </c>
      <c r="GP306">
        <v>0.26</v>
      </c>
      <c r="GQ306">
        <v>0.26</v>
      </c>
      <c r="GR306">
        <v>0.2</v>
      </c>
      <c r="GS306">
        <v>0.01</v>
      </c>
      <c r="GT306">
        <v>0.35</v>
      </c>
      <c r="GU306">
        <v>0.49</v>
      </c>
      <c r="GV306">
        <v>0.18</v>
      </c>
      <c r="GW306">
        <v>0.4</v>
      </c>
      <c r="GX306">
        <v>0.26800000000000002</v>
      </c>
      <c r="GY306">
        <v>0.24</v>
      </c>
      <c r="GZ306">
        <v>0.17100000000000001</v>
      </c>
      <c r="HA306">
        <v>0.159</v>
      </c>
      <c r="HB306">
        <v>0.46</v>
      </c>
      <c r="HC306">
        <v>0.04</v>
      </c>
      <c r="HD306">
        <v>0.04</v>
      </c>
      <c r="HE306">
        <v>0.09</v>
      </c>
      <c r="HF306">
        <v>0.04</v>
      </c>
      <c r="HG306">
        <v>0.05</v>
      </c>
      <c r="HH306">
        <v>0.02</v>
      </c>
      <c r="HI306">
        <v>0.02</v>
      </c>
      <c r="HJ306">
        <v>0.01</v>
      </c>
      <c r="HK306">
        <v>0.01</v>
      </c>
      <c r="HL306">
        <v>0.01</v>
      </c>
      <c r="HM306">
        <v>0.01</v>
      </c>
      <c r="HN306">
        <v>0</v>
      </c>
      <c r="HO306">
        <v>0.48</v>
      </c>
      <c r="HP306">
        <v>0.26</v>
      </c>
      <c r="HQ306">
        <v>0.46</v>
      </c>
      <c r="HR306">
        <v>0.51</v>
      </c>
      <c r="HS306">
        <v>0.49</v>
      </c>
      <c r="HT306">
        <v>0.34</v>
      </c>
      <c r="HU306">
        <v>0.43</v>
      </c>
      <c r="HV306">
        <v>0.62</v>
      </c>
      <c r="HW306">
        <v>0.43</v>
      </c>
      <c r="HX306">
        <v>0.38</v>
      </c>
      <c r="HY306">
        <v>0.4</v>
      </c>
      <c r="HZ306">
        <v>0.61</v>
      </c>
      <c r="IA306">
        <v>0.05</v>
      </c>
      <c r="IB306">
        <v>7.0000000000000007E-2</v>
      </c>
      <c r="IC306">
        <v>0.05</v>
      </c>
      <c r="ID306">
        <v>0.05</v>
      </c>
      <c r="IE306">
        <v>7.0000000000000007E-2</v>
      </c>
      <c r="IF306">
        <v>2.4E-2</v>
      </c>
      <c r="IG306">
        <v>0</v>
      </c>
      <c r="IH306">
        <v>0</v>
      </c>
      <c r="II306">
        <v>0.02</v>
      </c>
      <c r="IJ306">
        <v>0.01</v>
      </c>
      <c r="IK306">
        <v>0</v>
      </c>
      <c r="IL306">
        <v>0</v>
      </c>
      <c r="IM306">
        <v>0.02</v>
      </c>
      <c r="IN306">
        <v>0.04</v>
      </c>
      <c r="IO306">
        <v>0.02</v>
      </c>
      <c r="IP306">
        <v>0.04</v>
      </c>
      <c r="IQ306">
        <v>0.02</v>
      </c>
      <c r="IR306">
        <v>0.02</v>
      </c>
      <c r="IS306">
        <v>0.02</v>
      </c>
      <c r="IT306">
        <v>0.35</v>
      </c>
      <c r="IU306">
        <v>0.48</v>
      </c>
      <c r="IV306">
        <v>0</v>
      </c>
      <c r="IW306">
        <v>0.2</v>
      </c>
      <c r="IX306">
        <v>0.27</v>
      </c>
      <c r="IY306">
        <v>0.4</v>
      </c>
      <c r="IZ306">
        <v>0.28000000000000003</v>
      </c>
      <c r="JA306">
        <v>0.2</v>
      </c>
      <c r="JB306">
        <v>0.5</v>
      </c>
      <c r="JC306">
        <v>0.43</v>
      </c>
      <c r="JD306">
        <v>0.13</v>
      </c>
      <c r="JE306">
        <v>0.11</v>
      </c>
      <c r="JF306">
        <v>0.45</v>
      </c>
      <c r="JG306">
        <v>0.13</v>
      </c>
      <c r="JH306">
        <v>0.26</v>
      </c>
      <c r="JI306">
        <v>0.09</v>
      </c>
      <c r="JJ306">
        <v>0.1</v>
      </c>
      <c r="JK306">
        <v>0.33</v>
      </c>
      <c r="JL306">
        <v>0.15</v>
      </c>
      <c r="JM306">
        <v>0.02</v>
      </c>
      <c r="JN306">
        <v>0.02</v>
      </c>
      <c r="JO306">
        <v>0.04</v>
      </c>
      <c r="JP306">
        <v>0.02</v>
      </c>
      <c r="JQ306">
        <v>0.02</v>
      </c>
      <c r="JR306">
        <v>2.94</v>
      </c>
      <c r="JS306">
        <v>1.95</v>
      </c>
      <c r="JT306">
        <v>1.82</v>
      </c>
      <c r="JU306">
        <v>3.14</v>
      </c>
      <c r="JV306">
        <v>2.2400000000000002</v>
      </c>
    </row>
    <row r="307" spans="1:282" x14ac:dyDescent="0.25">
      <c r="A307">
        <v>609920</v>
      </c>
      <c r="B307" t="s">
        <v>169</v>
      </c>
      <c r="C307" t="s">
        <v>2584</v>
      </c>
      <c r="D307" t="s">
        <v>4786</v>
      </c>
      <c r="E307" t="s">
        <v>4787</v>
      </c>
      <c r="F307" t="s">
        <v>967</v>
      </c>
      <c r="G307" t="s">
        <v>968</v>
      </c>
      <c r="H307" t="s">
        <v>4788</v>
      </c>
      <c r="I307" t="s">
        <v>4789</v>
      </c>
      <c r="J307" t="s">
        <v>4790</v>
      </c>
      <c r="K307" t="s">
        <v>4791</v>
      </c>
      <c r="L307" t="s">
        <v>546</v>
      </c>
      <c r="M307" t="s">
        <v>3399</v>
      </c>
      <c r="N307" t="s">
        <v>3908</v>
      </c>
      <c r="O307" t="s">
        <v>524</v>
      </c>
      <c r="P307">
        <v>736</v>
      </c>
      <c r="Q307" t="s">
        <v>539</v>
      </c>
      <c r="R307" t="s">
        <v>3621</v>
      </c>
      <c r="S307" t="s">
        <v>6523</v>
      </c>
      <c r="T307">
        <v>37</v>
      </c>
      <c r="U307">
        <v>3370</v>
      </c>
      <c r="V307" t="s">
        <v>655</v>
      </c>
      <c r="W307">
        <v>223</v>
      </c>
      <c r="X307">
        <v>756</v>
      </c>
      <c r="Y307">
        <v>29</v>
      </c>
      <c r="Z307" s="5" t="s">
        <v>4347</v>
      </c>
      <c r="AA307" t="s">
        <v>524</v>
      </c>
      <c r="AB307" t="s">
        <v>564</v>
      </c>
      <c r="AC307" t="s">
        <v>564</v>
      </c>
      <c r="AD307" t="s">
        <v>555</v>
      </c>
      <c r="AE307">
        <v>42.3</v>
      </c>
      <c r="AF307">
        <v>45.7</v>
      </c>
      <c r="AG307">
        <v>34.200000000000003</v>
      </c>
      <c r="AH307">
        <v>2.9</v>
      </c>
      <c r="AI307" t="s">
        <v>3410</v>
      </c>
      <c r="AJ307">
        <v>114</v>
      </c>
      <c r="AK307">
        <v>2</v>
      </c>
      <c r="AN307">
        <v>110</v>
      </c>
      <c r="AR307">
        <v>2</v>
      </c>
      <c r="AS307">
        <v>114</v>
      </c>
      <c r="AT307">
        <v>0.02</v>
      </c>
      <c r="AU307">
        <v>0.03</v>
      </c>
      <c r="AV307">
        <v>0.04</v>
      </c>
      <c r="AW307">
        <v>0.02</v>
      </c>
      <c r="AX307">
        <v>0.02</v>
      </c>
      <c r="AY307">
        <v>0.05</v>
      </c>
      <c r="AZ307">
        <v>0.06</v>
      </c>
      <c r="BA307">
        <v>2.5999999999999999E-2</v>
      </c>
      <c r="BB307">
        <v>0.08</v>
      </c>
      <c r="BC307">
        <v>0.04</v>
      </c>
      <c r="BD307">
        <v>0.11</v>
      </c>
      <c r="BE307">
        <v>0.17</v>
      </c>
      <c r="BF307">
        <v>0.33</v>
      </c>
      <c r="BG307">
        <v>0.3</v>
      </c>
      <c r="BH307">
        <v>0.41</v>
      </c>
      <c r="BI307">
        <v>0.3</v>
      </c>
      <c r="BJ307">
        <v>0.41</v>
      </c>
      <c r="BK307">
        <v>0.37</v>
      </c>
      <c r="BL307">
        <v>0.02</v>
      </c>
      <c r="BM307">
        <v>0.03</v>
      </c>
      <c r="BN307">
        <v>0.03</v>
      </c>
      <c r="BO307">
        <v>0.04</v>
      </c>
      <c r="BP307">
        <v>0.03</v>
      </c>
      <c r="BQ307">
        <v>7.0000000000000007E-2</v>
      </c>
      <c r="BR307">
        <v>0.56999999999999995</v>
      </c>
      <c r="BS307">
        <v>0.62</v>
      </c>
      <c r="BT307">
        <v>0.45</v>
      </c>
      <c r="BU307">
        <v>0.61</v>
      </c>
      <c r="BV307">
        <v>0.44</v>
      </c>
      <c r="BW307">
        <v>0.34</v>
      </c>
      <c r="BX307">
        <v>3.48</v>
      </c>
      <c r="BY307">
        <v>3.56</v>
      </c>
      <c r="BZ307">
        <v>3.31</v>
      </c>
      <c r="CA307">
        <v>3.56</v>
      </c>
      <c r="CB307">
        <v>3.31</v>
      </c>
      <c r="CC307">
        <v>3.08</v>
      </c>
      <c r="CD307">
        <v>0</v>
      </c>
      <c r="CE307">
        <v>8.9999999999999993E-3</v>
      </c>
      <c r="CF307">
        <v>0</v>
      </c>
      <c r="CG307">
        <v>1.7999999999999999E-2</v>
      </c>
      <c r="CH307">
        <v>0</v>
      </c>
      <c r="CI307">
        <v>0.03</v>
      </c>
      <c r="CJ307">
        <v>0.01</v>
      </c>
      <c r="CK307">
        <v>7.0000000000000007E-2</v>
      </c>
      <c r="CL307">
        <v>0.03</v>
      </c>
      <c r="CM307">
        <v>0.02</v>
      </c>
      <c r="CN307">
        <v>0.02</v>
      </c>
      <c r="CO307">
        <v>0.09</v>
      </c>
      <c r="CP307">
        <v>0.04</v>
      </c>
      <c r="CQ307">
        <v>0.04</v>
      </c>
      <c r="CR307">
        <v>0.04</v>
      </c>
      <c r="CS307">
        <v>0.05</v>
      </c>
      <c r="CT307">
        <v>0.09</v>
      </c>
      <c r="CU307">
        <v>7.0000000000000007E-2</v>
      </c>
      <c r="CV307">
        <v>3.75</v>
      </c>
      <c r="CW307">
        <v>3.73</v>
      </c>
      <c r="CX307">
        <v>3.64</v>
      </c>
      <c r="CY307">
        <v>3.67</v>
      </c>
      <c r="CZ307">
        <v>3.75</v>
      </c>
      <c r="DA307">
        <v>3.61</v>
      </c>
      <c r="DB307">
        <v>3.61</v>
      </c>
      <c r="DC307">
        <v>3.37</v>
      </c>
      <c r="DD307">
        <v>3.56</v>
      </c>
      <c r="DE307">
        <v>0.21</v>
      </c>
      <c r="DF307">
        <v>0.21</v>
      </c>
      <c r="DG307">
        <v>0.18</v>
      </c>
      <c r="DH307">
        <v>0.2</v>
      </c>
      <c r="DI307">
        <v>0.18</v>
      </c>
      <c r="DJ307">
        <v>0.23</v>
      </c>
      <c r="DK307">
        <v>0.25</v>
      </c>
      <c r="DL307">
        <v>0.24</v>
      </c>
      <c r="DM307">
        <v>0.21</v>
      </c>
      <c r="DN307">
        <v>0.02</v>
      </c>
      <c r="DO307">
        <v>0.01</v>
      </c>
      <c r="DP307">
        <v>0.01</v>
      </c>
      <c r="DQ307">
        <v>0.01</v>
      </c>
      <c r="DR307">
        <v>0.04</v>
      </c>
      <c r="DS307">
        <v>0.03</v>
      </c>
      <c r="DT307">
        <v>0.01</v>
      </c>
      <c r="DU307">
        <v>0.02</v>
      </c>
      <c r="DV307">
        <v>0.02</v>
      </c>
      <c r="DW307">
        <v>0.75</v>
      </c>
      <c r="DX307">
        <v>0.75</v>
      </c>
      <c r="DY307">
        <v>0.72</v>
      </c>
      <c r="DZ307">
        <v>0.74</v>
      </c>
      <c r="EA307">
        <v>0.75</v>
      </c>
      <c r="EB307">
        <v>0.68</v>
      </c>
      <c r="EC307">
        <v>0.68</v>
      </c>
      <c r="ED307">
        <v>0.59</v>
      </c>
      <c r="EE307">
        <v>0.68</v>
      </c>
      <c r="EF307">
        <v>0.37</v>
      </c>
      <c r="EG307">
        <v>0.03</v>
      </c>
      <c r="EH307">
        <v>0.02</v>
      </c>
      <c r="EI307">
        <v>0.03</v>
      </c>
      <c r="EJ307">
        <v>0.01</v>
      </c>
      <c r="EK307">
        <v>0.04</v>
      </c>
      <c r="EL307">
        <v>0.03</v>
      </c>
      <c r="EM307">
        <v>0.03</v>
      </c>
      <c r="EN307">
        <v>0.02</v>
      </c>
      <c r="EO307">
        <v>0.37</v>
      </c>
      <c r="EP307">
        <v>0.08</v>
      </c>
      <c r="EQ307">
        <v>7.9000000000000001E-2</v>
      </c>
      <c r="ER307">
        <v>0.05</v>
      </c>
      <c r="ES307">
        <v>5.2999999999999999E-2</v>
      </c>
      <c r="ET307">
        <v>0.08</v>
      </c>
      <c r="EU307">
        <v>0.08</v>
      </c>
      <c r="EV307">
        <v>0.08</v>
      </c>
      <c r="EW307">
        <v>0.08</v>
      </c>
      <c r="EX307">
        <v>0.13200000000000001</v>
      </c>
      <c r="EY307">
        <v>0.37</v>
      </c>
      <c r="EZ307">
        <v>0.39</v>
      </c>
      <c r="FA307">
        <v>0.36</v>
      </c>
      <c r="FB307">
        <v>0.36</v>
      </c>
      <c r="FC307">
        <v>0.39</v>
      </c>
      <c r="FD307">
        <v>0.42</v>
      </c>
      <c r="FE307">
        <v>0.35</v>
      </c>
      <c r="FF307">
        <v>0.44</v>
      </c>
      <c r="FG307">
        <v>0.1</v>
      </c>
      <c r="FH307">
        <v>0.48</v>
      </c>
      <c r="FI307">
        <v>0.49</v>
      </c>
      <c r="FJ307">
        <v>0.54</v>
      </c>
      <c r="FK307">
        <v>0.56000000000000005</v>
      </c>
      <c r="FL307">
        <v>0.46</v>
      </c>
      <c r="FM307">
        <v>0.45</v>
      </c>
      <c r="FN307">
        <v>0.51</v>
      </c>
      <c r="FO307">
        <v>0.42</v>
      </c>
      <c r="FP307">
        <v>0.04</v>
      </c>
      <c r="FQ307">
        <v>0.04</v>
      </c>
      <c r="FR307">
        <v>0.03</v>
      </c>
      <c r="FS307">
        <v>0.02</v>
      </c>
      <c r="FT307">
        <v>0.02</v>
      </c>
      <c r="FU307">
        <v>0.04</v>
      </c>
      <c r="FV307">
        <v>0.03</v>
      </c>
      <c r="FW307">
        <v>0.04</v>
      </c>
      <c r="FX307">
        <v>0.04</v>
      </c>
      <c r="FY307">
        <v>1.95</v>
      </c>
      <c r="FZ307">
        <v>3.37</v>
      </c>
      <c r="GA307">
        <v>3.39</v>
      </c>
      <c r="GB307">
        <v>3.45</v>
      </c>
      <c r="GC307">
        <v>3.5</v>
      </c>
      <c r="GD307">
        <v>3.32</v>
      </c>
      <c r="GE307">
        <v>3.32</v>
      </c>
      <c r="GF307">
        <v>3.39</v>
      </c>
      <c r="GG307">
        <v>3.32</v>
      </c>
      <c r="GH307">
        <v>7.9</v>
      </c>
      <c r="GI307">
        <v>0.02</v>
      </c>
      <c r="GJ307">
        <v>8.9999999999999993E-3</v>
      </c>
      <c r="GK307">
        <v>1.7999999999999999E-2</v>
      </c>
      <c r="GL307">
        <v>0.01</v>
      </c>
      <c r="GM307">
        <v>0.11</v>
      </c>
      <c r="GN307">
        <v>0.03</v>
      </c>
      <c r="GO307">
        <v>0.11</v>
      </c>
      <c r="GP307">
        <v>0.18</v>
      </c>
      <c r="GQ307">
        <v>0.11</v>
      </c>
      <c r="GR307">
        <v>0.31</v>
      </c>
      <c r="GS307">
        <v>0.1</v>
      </c>
      <c r="GT307">
        <v>0.23</v>
      </c>
      <c r="GU307">
        <v>0.41</v>
      </c>
      <c r="GV307">
        <v>0.21</v>
      </c>
      <c r="GW307">
        <v>0.24</v>
      </c>
      <c r="GX307">
        <v>0.17499999999999999</v>
      </c>
      <c r="GY307">
        <v>0.25</v>
      </c>
      <c r="GZ307">
        <v>0.16700000000000001</v>
      </c>
      <c r="HA307">
        <v>7.0000000000000007E-2</v>
      </c>
      <c r="HB307">
        <v>0.15</v>
      </c>
      <c r="HC307">
        <v>0.21</v>
      </c>
      <c r="HD307">
        <v>0.12</v>
      </c>
      <c r="HE307">
        <v>0.19</v>
      </c>
      <c r="HF307">
        <v>0.16</v>
      </c>
      <c r="HG307">
        <v>0.22</v>
      </c>
      <c r="HH307">
        <v>0.19</v>
      </c>
      <c r="HI307">
        <v>0.01</v>
      </c>
      <c r="HJ307">
        <v>0.03</v>
      </c>
      <c r="HK307">
        <v>0.01</v>
      </c>
      <c r="HL307">
        <v>0.05</v>
      </c>
      <c r="HM307">
        <v>0.16</v>
      </c>
      <c r="HN307">
        <v>0.04</v>
      </c>
      <c r="HO307">
        <v>0.42</v>
      </c>
      <c r="HP307">
        <v>0.3</v>
      </c>
      <c r="HQ307">
        <v>0.32</v>
      </c>
      <c r="HR307">
        <v>0.36</v>
      </c>
      <c r="HS307">
        <v>0.33</v>
      </c>
      <c r="HT307">
        <v>0.41</v>
      </c>
      <c r="HU307">
        <v>0.44</v>
      </c>
      <c r="HV307">
        <v>0.39</v>
      </c>
      <c r="HW307">
        <v>0.47</v>
      </c>
      <c r="HX307">
        <v>0.42</v>
      </c>
      <c r="HY307">
        <v>0.28000000000000003</v>
      </c>
      <c r="HZ307">
        <v>0.41</v>
      </c>
      <c r="IA307">
        <v>0.09</v>
      </c>
      <c r="IB307">
        <v>0.24</v>
      </c>
      <c r="IC307">
        <v>0.13</v>
      </c>
      <c r="ID307">
        <v>0.1</v>
      </c>
      <c r="IE307">
        <v>0.13</v>
      </c>
      <c r="IF307">
        <v>6.0999999999999999E-2</v>
      </c>
      <c r="IG307">
        <v>1.7999999999999999E-2</v>
      </c>
      <c r="IH307">
        <v>0.01</v>
      </c>
      <c r="II307">
        <v>0.02</v>
      </c>
      <c r="IJ307">
        <v>0.01</v>
      </c>
      <c r="IK307">
        <v>1.7999999999999999E-2</v>
      </c>
      <c r="IL307">
        <v>2.5999999999999999E-2</v>
      </c>
      <c r="IM307">
        <v>0.03</v>
      </c>
      <c r="IN307">
        <v>0.04</v>
      </c>
      <c r="IO307">
        <v>0.04</v>
      </c>
      <c r="IP307">
        <v>0.06</v>
      </c>
      <c r="IQ307">
        <v>0.08</v>
      </c>
      <c r="IR307">
        <v>0.05</v>
      </c>
      <c r="IS307">
        <v>0.04</v>
      </c>
      <c r="IT307">
        <v>0.42</v>
      </c>
      <c r="IU307">
        <v>0.43</v>
      </c>
      <c r="IV307">
        <v>0.04</v>
      </c>
      <c r="IW307">
        <v>0.15</v>
      </c>
      <c r="IX307">
        <v>0.31</v>
      </c>
      <c r="IY307">
        <v>0.34</v>
      </c>
      <c r="IZ307">
        <v>0.28000000000000003</v>
      </c>
      <c r="JA307">
        <v>0.18</v>
      </c>
      <c r="JB307">
        <v>0.36</v>
      </c>
      <c r="JC307">
        <v>0.34</v>
      </c>
      <c r="JD307">
        <v>0.11</v>
      </c>
      <c r="JE307">
        <v>0.16</v>
      </c>
      <c r="JF307">
        <v>0.2</v>
      </c>
      <c r="JG307">
        <v>0.28000000000000003</v>
      </c>
      <c r="JH307">
        <v>0.27</v>
      </c>
      <c r="JI307">
        <v>0.06</v>
      </c>
      <c r="JJ307">
        <v>0.05</v>
      </c>
      <c r="JK307">
        <v>0.5</v>
      </c>
      <c r="JL307">
        <v>0.18</v>
      </c>
      <c r="JM307">
        <v>0.04</v>
      </c>
      <c r="JN307">
        <v>0.06</v>
      </c>
      <c r="JO307">
        <v>0.08</v>
      </c>
      <c r="JP307">
        <v>7.0000000000000007E-2</v>
      </c>
      <c r="JQ307">
        <v>0.04</v>
      </c>
      <c r="JR307">
        <v>2.89</v>
      </c>
      <c r="JS307">
        <v>1.8</v>
      </c>
      <c r="JT307">
        <v>1.82</v>
      </c>
      <c r="JU307">
        <v>3.25</v>
      </c>
      <c r="JV307">
        <v>2.5</v>
      </c>
    </row>
    <row r="308" spans="1:282" x14ac:dyDescent="0.25">
      <c r="A308">
        <v>609921</v>
      </c>
      <c r="B308" t="s">
        <v>282</v>
      </c>
      <c r="C308" t="s">
        <v>969</v>
      </c>
      <c r="D308" t="s">
        <v>4792</v>
      </c>
      <c r="E308" t="s">
        <v>4793</v>
      </c>
      <c r="F308" t="s">
        <v>970</v>
      </c>
      <c r="G308" t="s">
        <v>971</v>
      </c>
      <c r="H308" t="s">
        <v>972</v>
      </c>
      <c r="I308" t="s">
        <v>4794</v>
      </c>
      <c r="J308" t="s">
        <v>10</v>
      </c>
      <c r="K308" t="s">
        <v>10</v>
      </c>
      <c r="L308" t="s">
        <v>546</v>
      </c>
      <c r="M308" t="s">
        <v>3405</v>
      </c>
      <c r="N308" t="s">
        <v>3908</v>
      </c>
      <c r="O308" t="s">
        <v>524</v>
      </c>
      <c r="P308">
        <v>267</v>
      </c>
      <c r="Q308" t="s">
        <v>539</v>
      </c>
      <c r="R308" t="s">
        <v>3621</v>
      </c>
      <c r="S308" t="s">
        <v>6523</v>
      </c>
      <c r="T308">
        <v>39</v>
      </c>
      <c r="U308">
        <v>3380</v>
      </c>
      <c r="V308" t="s">
        <v>651</v>
      </c>
      <c r="W308">
        <v>140</v>
      </c>
      <c r="X308">
        <v>277</v>
      </c>
      <c r="Y308">
        <v>51</v>
      </c>
      <c r="Z308" s="5" t="s">
        <v>665</v>
      </c>
      <c r="AA308" t="s">
        <v>524</v>
      </c>
      <c r="AB308" t="s">
        <v>533</v>
      </c>
      <c r="AC308" t="s">
        <v>533</v>
      </c>
      <c r="AD308" t="s">
        <v>564</v>
      </c>
      <c r="AE308">
        <v>70.099999999999994</v>
      </c>
      <c r="AF308">
        <v>68.900000000000006</v>
      </c>
      <c r="AG308">
        <v>44</v>
      </c>
      <c r="AH308">
        <v>5.0999999999999996</v>
      </c>
      <c r="AI308" t="s">
        <v>3410</v>
      </c>
      <c r="AJ308">
        <v>72</v>
      </c>
      <c r="AK308">
        <v>1</v>
      </c>
      <c r="AL308">
        <v>1</v>
      </c>
      <c r="AN308">
        <v>68</v>
      </c>
      <c r="AQ308">
        <v>1</v>
      </c>
      <c r="AR308">
        <v>2</v>
      </c>
      <c r="AS308">
        <v>72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0.04</v>
      </c>
      <c r="AZ308">
        <v>0</v>
      </c>
      <c r="BA308">
        <v>0</v>
      </c>
      <c r="BB308">
        <v>0.01</v>
      </c>
      <c r="BC308">
        <v>0.01</v>
      </c>
      <c r="BD308">
        <v>0.03</v>
      </c>
      <c r="BE308">
        <v>0.19</v>
      </c>
      <c r="BF308">
        <v>0.26</v>
      </c>
      <c r="BG308">
        <v>0.21</v>
      </c>
      <c r="BH308">
        <v>0.28999999999999998</v>
      </c>
      <c r="BI308">
        <v>0.18</v>
      </c>
      <c r="BJ308">
        <v>0.4</v>
      </c>
      <c r="BK308">
        <v>0.35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0.74</v>
      </c>
      <c r="BS308">
        <v>0.79</v>
      </c>
      <c r="BT308">
        <v>0.69</v>
      </c>
      <c r="BU308">
        <v>0.81</v>
      </c>
      <c r="BV308">
        <v>0.56999999999999995</v>
      </c>
      <c r="BW308">
        <v>0.42</v>
      </c>
      <c r="BX308">
        <v>3.74</v>
      </c>
      <c r="BY308">
        <v>3.79</v>
      </c>
      <c r="BZ308">
        <v>3.68</v>
      </c>
      <c r="CA308">
        <v>3.79</v>
      </c>
      <c r="CB308">
        <v>3.54</v>
      </c>
      <c r="CC308">
        <v>3.14</v>
      </c>
      <c r="CD308">
        <v>0</v>
      </c>
      <c r="CE308">
        <v>0</v>
      </c>
      <c r="CF308">
        <v>0</v>
      </c>
      <c r="CG308">
        <v>1.4E-2</v>
      </c>
      <c r="CH308">
        <v>0</v>
      </c>
      <c r="CI308">
        <v>0</v>
      </c>
      <c r="CJ308">
        <v>0</v>
      </c>
      <c r="CK308">
        <v>0.01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0.01</v>
      </c>
      <c r="CR308">
        <v>0</v>
      </c>
      <c r="CS308">
        <v>0.03</v>
      </c>
      <c r="CT308">
        <v>7.0000000000000007E-2</v>
      </c>
      <c r="CU308">
        <v>0.01</v>
      </c>
      <c r="CV308">
        <v>3.87</v>
      </c>
      <c r="CW308">
        <v>3.88</v>
      </c>
      <c r="CX308">
        <v>3.83</v>
      </c>
      <c r="CY308">
        <v>3.71</v>
      </c>
      <c r="CZ308">
        <v>3.81</v>
      </c>
      <c r="DA308">
        <v>3.64</v>
      </c>
      <c r="DB308">
        <v>3.72</v>
      </c>
      <c r="DC308">
        <v>3.54</v>
      </c>
      <c r="DD308">
        <v>3.76</v>
      </c>
      <c r="DE308">
        <v>0.13</v>
      </c>
      <c r="DF308">
        <v>0.13</v>
      </c>
      <c r="DG308">
        <v>0.17</v>
      </c>
      <c r="DH308">
        <v>0.25</v>
      </c>
      <c r="DI308">
        <v>0.17</v>
      </c>
      <c r="DJ308">
        <v>0.36</v>
      </c>
      <c r="DK308">
        <v>0.22</v>
      </c>
      <c r="DL308">
        <v>0.28000000000000003</v>
      </c>
      <c r="DM308">
        <v>0.21</v>
      </c>
      <c r="DN308">
        <v>0.01</v>
      </c>
      <c r="DO308">
        <v>0</v>
      </c>
      <c r="DP308">
        <v>0.01</v>
      </c>
      <c r="DQ308">
        <v>0</v>
      </c>
      <c r="DR308">
        <v>0</v>
      </c>
      <c r="DS308">
        <v>0</v>
      </c>
      <c r="DT308">
        <v>0.01</v>
      </c>
      <c r="DU308">
        <v>0</v>
      </c>
      <c r="DV308">
        <v>0.03</v>
      </c>
      <c r="DW308">
        <v>0.86</v>
      </c>
      <c r="DX308">
        <v>0.88</v>
      </c>
      <c r="DY308">
        <v>0.82</v>
      </c>
      <c r="DZ308">
        <v>0.74</v>
      </c>
      <c r="EA308">
        <v>0.82</v>
      </c>
      <c r="EB308">
        <v>0.64</v>
      </c>
      <c r="EC308">
        <v>0.74</v>
      </c>
      <c r="ED308">
        <v>0.64</v>
      </c>
      <c r="EE308">
        <v>0.75</v>
      </c>
      <c r="EF308">
        <v>0.44</v>
      </c>
      <c r="EG308">
        <v>0</v>
      </c>
      <c r="EH308">
        <v>0.01</v>
      </c>
      <c r="EI308">
        <v>0.04</v>
      </c>
      <c r="EJ308">
        <v>0</v>
      </c>
      <c r="EK308">
        <v>0</v>
      </c>
      <c r="EL308">
        <v>0.03</v>
      </c>
      <c r="EM308">
        <v>0</v>
      </c>
      <c r="EN308">
        <v>0.01</v>
      </c>
      <c r="EO308">
        <v>0.28000000000000003</v>
      </c>
      <c r="EP308">
        <v>0.06</v>
      </c>
      <c r="EQ308">
        <v>2.8000000000000001E-2</v>
      </c>
      <c r="ER308">
        <v>0.01</v>
      </c>
      <c r="ES308">
        <v>4.2000000000000003E-2</v>
      </c>
      <c r="ET308">
        <v>0.06</v>
      </c>
      <c r="EU308">
        <v>0.1</v>
      </c>
      <c r="EV308">
        <v>0.03</v>
      </c>
      <c r="EW308">
        <v>0</v>
      </c>
      <c r="EX308">
        <v>5.6000000000000001E-2</v>
      </c>
      <c r="EY308">
        <v>0.33</v>
      </c>
      <c r="EZ308">
        <v>0.26</v>
      </c>
      <c r="FA308">
        <v>0.28000000000000003</v>
      </c>
      <c r="FB308">
        <v>0.19</v>
      </c>
      <c r="FC308">
        <v>0.28999999999999998</v>
      </c>
      <c r="FD308">
        <v>0.25</v>
      </c>
      <c r="FE308">
        <v>0.21</v>
      </c>
      <c r="FF308">
        <v>0.32</v>
      </c>
      <c r="FG308">
        <v>0.14000000000000001</v>
      </c>
      <c r="FH308">
        <v>0.53</v>
      </c>
      <c r="FI308">
        <v>0.64</v>
      </c>
      <c r="FJ308">
        <v>0.6</v>
      </c>
      <c r="FK308">
        <v>0.71</v>
      </c>
      <c r="FL308">
        <v>0.6</v>
      </c>
      <c r="FM308">
        <v>0.5</v>
      </c>
      <c r="FN308">
        <v>0.69</v>
      </c>
      <c r="FO308">
        <v>0.6</v>
      </c>
      <c r="FP308">
        <v>0.08</v>
      </c>
      <c r="FQ308">
        <v>0.08</v>
      </c>
      <c r="FR308">
        <v>0.06</v>
      </c>
      <c r="FS308">
        <v>7.0000000000000007E-2</v>
      </c>
      <c r="FT308">
        <v>0.06</v>
      </c>
      <c r="FU308">
        <v>0.06</v>
      </c>
      <c r="FV308">
        <v>0.13</v>
      </c>
      <c r="FW308">
        <v>7.0000000000000007E-2</v>
      </c>
      <c r="FX308">
        <v>7.0000000000000007E-2</v>
      </c>
      <c r="FY308">
        <v>1.88</v>
      </c>
      <c r="FZ308">
        <v>3.52</v>
      </c>
      <c r="GA308">
        <v>3.62</v>
      </c>
      <c r="GB308">
        <v>3.54</v>
      </c>
      <c r="GC308">
        <v>3.71</v>
      </c>
      <c r="GD308">
        <v>3.57</v>
      </c>
      <c r="GE308">
        <v>3.4</v>
      </c>
      <c r="GF308">
        <v>3.72</v>
      </c>
      <c r="GG308">
        <v>3.61</v>
      </c>
      <c r="GH308">
        <v>9.2200000000000006</v>
      </c>
      <c r="GI308">
        <v>0</v>
      </c>
      <c r="GJ308">
        <v>0</v>
      </c>
      <c r="GK308">
        <v>0</v>
      </c>
      <c r="GL308">
        <v>0.03</v>
      </c>
      <c r="GM308">
        <v>0</v>
      </c>
      <c r="GN308">
        <v>0.01</v>
      </c>
      <c r="GO308">
        <v>0.06</v>
      </c>
      <c r="GP308">
        <v>0.1</v>
      </c>
      <c r="GQ308">
        <v>0.13</v>
      </c>
      <c r="GR308">
        <v>0.57999999999999996</v>
      </c>
      <c r="GS308">
        <v>0.1</v>
      </c>
      <c r="GT308">
        <v>0.35</v>
      </c>
      <c r="GU308">
        <v>0.51</v>
      </c>
      <c r="GV308">
        <v>0.24</v>
      </c>
      <c r="GW308">
        <v>0.18</v>
      </c>
      <c r="GX308">
        <v>8.3000000000000004E-2</v>
      </c>
      <c r="GY308">
        <v>0.17</v>
      </c>
      <c r="GZ308">
        <v>0.16700000000000001</v>
      </c>
      <c r="HA308">
        <v>8.3000000000000004E-2</v>
      </c>
      <c r="HB308">
        <v>0.24</v>
      </c>
      <c r="HC308">
        <v>0.14000000000000001</v>
      </c>
      <c r="HD308">
        <v>0.06</v>
      </c>
      <c r="HE308">
        <v>0.18</v>
      </c>
      <c r="HF308">
        <v>0.17</v>
      </c>
      <c r="HG308">
        <v>0.26</v>
      </c>
      <c r="HH308">
        <v>0.18</v>
      </c>
      <c r="HI308">
        <v>0</v>
      </c>
      <c r="HJ308">
        <v>0.03</v>
      </c>
      <c r="HK308">
        <v>0.06</v>
      </c>
      <c r="HL308">
        <v>0.08</v>
      </c>
      <c r="HM308">
        <v>0.13</v>
      </c>
      <c r="HN308">
        <v>0.01</v>
      </c>
      <c r="HO308">
        <v>0.39</v>
      </c>
      <c r="HP308">
        <v>0.28000000000000003</v>
      </c>
      <c r="HQ308">
        <v>0.33</v>
      </c>
      <c r="HR308">
        <v>0.32</v>
      </c>
      <c r="HS308">
        <v>0.28999999999999998</v>
      </c>
      <c r="HT308">
        <v>0.32</v>
      </c>
      <c r="HU308">
        <v>0.49</v>
      </c>
      <c r="HV308">
        <v>0.31</v>
      </c>
      <c r="HW308">
        <v>0.38</v>
      </c>
      <c r="HX308">
        <v>0.35</v>
      </c>
      <c r="HY308">
        <v>0.44</v>
      </c>
      <c r="HZ308">
        <v>0.51</v>
      </c>
      <c r="IA308">
        <v>0.06</v>
      </c>
      <c r="IB308">
        <v>0.21</v>
      </c>
      <c r="IC308">
        <v>0.14000000000000001</v>
      </c>
      <c r="ID308">
        <v>0.13</v>
      </c>
      <c r="IE308">
        <v>0.04</v>
      </c>
      <c r="IF308">
        <v>5.6000000000000001E-2</v>
      </c>
      <c r="IG308">
        <v>1.4E-2</v>
      </c>
      <c r="IH308">
        <v>7.0000000000000007E-2</v>
      </c>
      <c r="II308">
        <v>0.03</v>
      </c>
      <c r="IJ308">
        <v>0.03</v>
      </c>
      <c r="IK308">
        <v>2.8000000000000001E-2</v>
      </c>
      <c r="IL308">
        <v>1.4E-2</v>
      </c>
      <c r="IM308">
        <v>0.06</v>
      </c>
      <c r="IN308">
        <v>0.11</v>
      </c>
      <c r="IO308">
        <v>7.0000000000000007E-2</v>
      </c>
      <c r="IP308">
        <v>0.1</v>
      </c>
      <c r="IQ308">
        <v>7.0000000000000007E-2</v>
      </c>
      <c r="IR308">
        <v>0.08</v>
      </c>
      <c r="IS308">
        <v>0.03</v>
      </c>
      <c r="IT308">
        <v>0.49</v>
      </c>
      <c r="IU308">
        <v>0.43</v>
      </c>
      <c r="IV308">
        <v>0.03</v>
      </c>
      <c r="IW308">
        <v>0.19</v>
      </c>
      <c r="IX308">
        <v>0.19</v>
      </c>
      <c r="IY308">
        <v>0.19</v>
      </c>
      <c r="IZ308">
        <v>0.24</v>
      </c>
      <c r="JA308">
        <v>7.0000000000000007E-2</v>
      </c>
      <c r="JB308">
        <v>0.25</v>
      </c>
      <c r="JC308">
        <v>0.28000000000000003</v>
      </c>
      <c r="JD308">
        <v>0.11</v>
      </c>
      <c r="JE308">
        <v>0.1</v>
      </c>
      <c r="JF308">
        <v>0.24</v>
      </c>
      <c r="JG308">
        <v>0.26</v>
      </c>
      <c r="JH308">
        <v>0.44</v>
      </c>
      <c r="JI308">
        <v>0.14000000000000001</v>
      </c>
      <c r="JJ308">
        <v>0.15</v>
      </c>
      <c r="JK308">
        <v>0.6</v>
      </c>
      <c r="JL308">
        <v>0.24</v>
      </c>
      <c r="JM308">
        <v>0.06</v>
      </c>
      <c r="JN308">
        <v>7.0000000000000007E-2</v>
      </c>
      <c r="JO308">
        <v>0.08</v>
      </c>
      <c r="JP308">
        <v>7.0000000000000007E-2</v>
      </c>
      <c r="JQ308">
        <v>0.06</v>
      </c>
      <c r="JR308">
        <v>3.21</v>
      </c>
      <c r="JS308">
        <v>1.9</v>
      </c>
      <c r="JT308">
        <v>1.97</v>
      </c>
      <c r="JU308">
        <v>3.51</v>
      </c>
      <c r="JV308">
        <v>2.57</v>
      </c>
    </row>
    <row r="309" spans="1:282" x14ac:dyDescent="0.25">
      <c r="A309">
        <v>609922</v>
      </c>
      <c r="B309" t="s">
        <v>26</v>
      </c>
      <c r="C309" t="s">
        <v>973</v>
      </c>
      <c r="D309" t="s">
        <v>4795</v>
      </c>
      <c r="E309" t="s">
        <v>4796</v>
      </c>
      <c r="F309" t="s">
        <v>974</v>
      </c>
      <c r="G309" t="s">
        <v>975</v>
      </c>
      <c r="H309" t="s">
        <v>976</v>
      </c>
      <c r="I309" t="s">
        <v>4797</v>
      </c>
      <c r="J309" t="s">
        <v>4798</v>
      </c>
      <c r="K309" t="s">
        <v>4799</v>
      </c>
      <c r="L309" t="s">
        <v>546</v>
      </c>
      <c r="M309" t="s">
        <v>3399</v>
      </c>
      <c r="N309" t="s">
        <v>3657</v>
      </c>
      <c r="O309" t="s">
        <v>524</v>
      </c>
      <c r="P309">
        <v>611</v>
      </c>
      <c r="Q309" t="s">
        <v>541</v>
      </c>
      <c r="R309" t="s">
        <v>562</v>
      </c>
      <c r="S309" t="s">
        <v>562</v>
      </c>
      <c r="T309">
        <v>29</v>
      </c>
      <c r="U309">
        <v>3390</v>
      </c>
      <c r="V309" t="s">
        <v>655</v>
      </c>
      <c r="W309">
        <v>348</v>
      </c>
      <c r="X309">
        <v>608</v>
      </c>
      <c r="Y309">
        <v>57</v>
      </c>
      <c r="Z309" s="5" t="s">
        <v>1020</v>
      </c>
      <c r="AA309" t="s">
        <v>524</v>
      </c>
      <c r="AB309" t="s">
        <v>533</v>
      </c>
      <c r="AC309" t="s">
        <v>534</v>
      </c>
      <c r="AD309" t="s">
        <v>533</v>
      </c>
      <c r="AE309">
        <v>75.7</v>
      </c>
      <c r="AF309">
        <v>82.5</v>
      </c>
      <c r="AG309">
        <v>61.6</v>
      </c>
      <c r="AH309">
        <v>5.7</v>
      </c>
      <c r="AI309" t="s">
        <v>3410</v>
      </c>
      <c r="AJ309">
        <v>232</v>
      </c>
      <c r="AK309">
        <v>5</v>
      </c>
      <c r="AL309">
        <v>2</v>
      </c>
      <c r="AN309">
        <v>223</v>
      </c>
      <c r="AO309">
        <v>1</v>
      </c>
      <c r="AR309">
        <v>2</v>
      </c>
      <c r="AS309">
        <v>232</v>
      </c>
      <c r="AT309">
        <v>0.01</v>
      </c>
      <c r="AU309">
        <v>0</v>
      </c>
      <c r="AV309">
        <v>0.01</v>
      </c>
      <c r="AW309">
        <v>0</v>
      </c>
      <c r="AX309">
        <v>0</v>
      </c>
      <c r="AY309">
        <v>0.02</v>
      </c>
      <c r="AZ309">
        <v>0.05</v>
      </c>
      <c r="BA309">
        <v>0</v>
      </c>
      <c r="BB309">
        <v>0.02</v>
      </c>
      <c r="BC309">
        <v>0</v>
      </c>
      <c r="BD309">
        <v>0.04</v>
      </c>
      <c r="BE309">
        <v>0.08</v>
      </c>
      <c r="BF309">
        <v>0.33</v>
      </c>
      <c r="BG309">
        <v>0.23</v>
      </c>
      <c r="BH309">
        <v>0.28000000000000003</v>
      </c>
      <c r="BI309">
        <v>0.16</v>
      </c>
      <c r="BJ309">
        <v>0.2</v>
      </c>
      <c r="BK309">
        <v>0.28000000000000003</v>
      </c>
      <c r="BL309">
        <v>0.02</v>
      </c>
      <c r="BM309">
        <v>0.01</v>
      </c>
      <c r="BN309">
        <v>0.05</v>
      </c>
      <c r="BO309">
        <v>0.01</v>
      </c>
      <c r="BP309">
        <v>0.02</v>
      </c>
      <c r="BQ309">
        <v>0.02</v>
      </c>
      <c r="BR309">
        <v>0.59</v>
      </c>
      <c r="BS309">
        <v>0.76</v>
      </c>
      <c r="BT309">
        <v>0.64</v>
      </c>
      <c r="BU309">
        <v>0.82</v>
      </c>
      <c r="BV309">
        <v>0.73</v>
      </c>
      <c r="BW309">
        <v>0.61</v>
      </c>
      <c r="BX309">
        <v>3.52</v>
      </c>
      <c r="BY309">
        <v>3.77</v>
      </c>
      <c r="BZ309">
        <v>3.63</v>
      </c>
      <c r="CA309">
        <v>3.83</v>
      </c>
      <c r="CB309">
        <v>3.7</v>
      </c>
      <c r="CC309">
        <v>3.51</v>
      </c>
      <c r="CD309">
        <v>0</v>
      </c>
      <c r="CE309">
        <v>4.0000000000000001E-3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0.02</v>
      </c>
      <c r="CL309">
        <v>0.01</v>
      </c>
      <c r="CM309">
        <v>0</v>
      </c>
      <c r="CN309">
        <v>0</v>
      </c>
      <c r="CO309">
        <v>0</v>
      </c>
      <c r="CP309">
        <v>0.01</v>
      </c>
      <c r="CQ309">
        <v>0.01</v>
      </c>
      <c r="CR309">
        <v>0.01</v>
      </c>
      <c r="CS309">
        <v>0.03</v>
      </c>
      <c r="CT309">
        <v>0.04</v>
      </c>
      <c r="CU309">
        <v>0.02</v>
      </c>
      <c r="CV309">
        <v>3.92</v>
      </c>
      <c r="CW309">
        <v>3.86</v>
      </c>
      <c r="CX309">
        <v>3.85</v>
      </c>
      <c r="CY309">
        <v>3.87</v>
      </c>
      <c r="CZ309">
        <v>3.85</v>
      </c>
      <c r="DA309">
        <v>3.77</v>
      </c>
      <c r="DB309">
        <v>3.77</v>
      </c>
      <c r="DC309">
        <v>3.68</v>
      </c>
      <c r="DD309">
        <v>3.77</v>
      </c>
      <c r="DE309">
        <v>0.08</v>
      </c>
      <c r="DF309">
        <v>0.13</v>
      </c>
      <c r="DG309">
        <v>0.15</v>
      </c>
      <c r="DH309">
        <v>0.12</v>
      </c>
      <c r="DI309">
        <v>0.13</v>
      </c>
      <c r="DJ309">
        <v>0.21</v>
      </c>
      <c r="DK309">
        <v>0.16</v>
      </c>
      <c r="DL309">
        <v>0.17</v>
      </c>
      <c r="DM309">
        <v>0.15</v>
      </c>
      <c r="DN309">
        <v>0.01</v>
      </c>
      <c r="DO309">
        <v>0</v>
      </c>
      <c r="DP309">
        <v>0.02</v>
      </c>
      <c r="DQ309">
        <v>0</v>
      </c>
      <c r="DR309">
        <v>0</v>
      </c>
      <c r="DS309">
        <v>0</v>
      </c>
      <c r="DT309">
        <v>0.01</v>
      </c>
      <c r="DU309">
        <v>0.02</v>
      </c>
      <c r="DV309">
        <v>0</v>
      </c>
      <c r="DW309">
        <v>0.91</v>
      </c>
      <c r="DX309">
        <v>0.87</v>
      </c>
      <c r="DY309">
        <v>0.84</v>
      </c>
      <c r="DZ309">
        <v>0.88</v>
      </c>
      <c r="EA309">
        <v>0.86</v>
      </c>
      <c r="EB309">
        <v>0.78</v>
      </c>
      <c r="EC309">
        <v>0.8</v>
      </c>
      <c r="ED309">
        <v>0.75</v>
      </c>
      <c r="EE309">
        <v>0.81</v>
      </c>
      <c r="EF309">
        <v>0.52</v>
      </c>
      <c r="EG309">
        <v>0.01</v>
      </c>
      <c r="EH309">
        <v>0</v>
      </c>
      <c r="EI309">
        <v>0</v>
      </c>
      <c r="EJ309">
        <v>0</v>
      </c>
      <c r="EK309">
        <v>0.02</v>
      </c>
      <c r="EL309">
        <v>0.03</v>
      </c>
      <c r="EM309">
        <v>0</v>
      </c>
      <c r="EN309">
        <v>0</v>
      </c>
      <c r="EO309">
        <v>0.15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0.03</v>
      </c>
      <c r="EV309">
        <v>0.01</v>
      </c>
      <c r="EW309">
        <v>0</v>
      </c>
      <c r="EX309">
        <v>0.112</v>
      </c>
      <c r="EY309">
        <v>0.2</v>
      </c>
      <c r="EZ309">
        <v>0.15</v>
      </c>
      <c r="FA309">
        <v>0.16</v>
      </c>
      <c r="FB309">
        <v>0.12</v>
      </c>
      <c r="FC309">
        <v>0.26</v>
      </c>
      <c r="FD309">
        <v>0.25</v>
      </c>
      <c r="FE309">
        <v>0.24</v>
      </c>
      <c r="FF309">
        <v>0.2</v>
      </c>
      <c r="FG309">
        <v>0.13</v>
      </c>
      <c r="FH309">
        <v>0.75</v>
      </c>
      <c r="FI309">
        <v>0.8</v>
      </c>
      <c r="FJ309">
        <v>0.81</v>
      </c>
      <c r="FK309">
        <v>0.85</v>
      </c>
      <c r="FL309">
        <v>0.66</v>
      </c>
      <c r="FM309">
        <v>0.62</v>
      </c>
      <c r="FN309">
        <v>0.7</v>
      </c>
      <c r="FO309">
        <v>0.75</v>
      </c>
      <c r="FP309">
        <v>0.09</v>
      </c>
      <c r="FQ309">
        <v>0.03</v>
      </c>
      <c r="FR309">
        <v>0.05</v>
      </c>
      <c r="FS309">
        <v>0.03</v>
      </c>
      <c r="FT309">
        <v>0.03</v>
      </c>
      <c r="FU309">
        <v>0.06</v>
      </c>
      <c r="FV309">
        <v>7.0000000000000007E-2</v>
      </c>
      <c r="FW309">
        <v>0.06</v>
      </c>
      <c r="FX309">
        <v>0.04</v>
      </c>
      <c r="FY309">
        <v>1.83</v>
      </c>
      <c r="FZ309">
        <v>3.74</v>
      </c>
      <c r="GA309">
        <v>3.83</v>
      </c>
      <c r="GB309">
        <v>3.82</v>
      </c>
      <c r="GC309">
        <v>3.88</v>
      </c>
      <c r="GD309">
        <v>3.66</v>
      </c>
      <c r="GE309">
        <v>3.58</v>
      </c>
      <c r="GF309">
        <v>3.73</v>
      </c>
      <c r="GG309">
        <v>3.78</v>
      </c>
      <c r="GH309">
        <v>9.5399999999999991</v>
      </c>
      <c r="GI309">
        <v>0.01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0.02</v>
      </c>
      <c r="GP309">
        <v>0.08</v>
      </c>
      <c r="GQ309">
        <v>0.11</v>
      </c>
      <c r="GR309">
        <v>0.72</v>
      </c>
      <c r="GS309">
        <v>0.06</v>
      </c>
      <c r="GT309">
        <v>0.27</v>
      </c>
      <c r="GU309">
        <v>0.38</v>
      </c>
      <c r="GV309">
        <v>0.22</v>
      </c>
      <c r="GW309">
        <v>0.19</v>
      </c>
      <c r="GX309">
        <v>0.14199999999999999</v>
      </c>
      <c r="GY309">
        <v>0.2</v>
      </c>
      <c r="GZ309">
        <v>0.14699999999999999</v>
      </c>
      <c r="HA309">
        <v>5.1999999999999998E-2</v>
      </c>
      <c r="HB309">
        <v>0.16</v>
      </c>
      <c r="HC309">
        <v>0.16</v>
      </c>
      <c r="HD309">
        <v>0.09</v>
      </c>
      <c r="HE309">
        <v>0.19</v>
      </c>
      <c r="HF309">
        <v>0.24</v>
      </c>
      <c r="HG309">
        <v>0.34</v>
      </c>
      <c r="HH309">
        <v>0.24</v>
      </c>
      <c r="HI309">
        <v>0.01</v>
      </c>
      <c r="HJ309">
        <v>0.01</v>
      </c>
      <c r="HK309">
        <v>0.01</v>
      </c>
      <c r="HL309">
        <v>0.03</v>
      </c>
      <c r="HM309">
        <v>7.0000000000000007E-2</v>
      </c>
      <c r="HN309">
        <v>0.02</v>
      </c>
      <c r="HO309">
        <v>0.28000000000000003</v>
      </c>
      <c r="HP309">
        <v>0.24</v>
      </c>
      <c r="HQ309">
        <v>0.33</v>
      </c>
      <c r="HR309">
        <v>0.28999999999999998</v>
      </c>
      <c r="HS309">
        <v>0.24</v>
      </c>
      <c r="HT309">
        <v>0.28000000000000003</v>
      </c>
      <c r="HU309">
        <v>0.66</v>
      </c>
      <c r="HV309">
        <v>0.37</v>
      </c>
      <c r="HW309">
        <v>0.51</v>
      </c>
      <c r="HX309">
        <v>0.56999999999999995</v>
      </c>
      <c r="HY309">
        <v>0.26</v>
      </c>
      <c r="HZ309">
        <v>0.61</v>
      </c>
      <c r="IA309">
        <v>0.02</v>
      </c>
      <c r="IB309">
        <v>0.17</v>
      </c>
      <c r="IC309">
        <v>0.06</v>
      </c>
      <c r="ID309">
        <v>0.04</v>
      </c>
      <c r="IE309">
        <v>0.13</v>
      </c>
      <c r="IF309">
        <v>3.4000000000000002E-2</v>
      </c>
      <c r="IG309">
        <v>4.0000000000000001E-3</v>
      </c>
      <c r="IH309">
        <v>0.11</v>
      </c>
      <c r="II309">
        <v>0.02</v>
      </c>
      <c r="IJ309">
        <v>0</v>
      </c>
      <c r="IK309">
        <v>0.185</v>
      </c>
      <c r="IL309">
        <v>4.0000000000000001E-3</v>
      </c>
      <c r="IM309">
        <v>0.03</v>
      </c>
      <c r="IN309">
        <v>0.1</v>
      </c>
      <c r="IO309">
        <v>7.0000000000000007E-2</v>
      </c>
      <c r="IP309">
        <v>7.0000000000000007E-2</v>
      </c>
      <c r="IQ309">
        <v>0.11</v>
      </c>
      <c r="IR309">
        <v>0.06</v>
      </c>
      <c r="IS309">
        <v>0.01</v>
      </c>
      <c r="IT309">
        <v>0.24</v>
      </c>
      <c r="IU309">
        <v>0.21</v>
      </c>
      <c r="IV309">
        <v>0</v>
      </c>
      <c r="IW309">
        <v>0.03</v>
      </c>
      <c r="IX309">
        <v>0.18</v>
      </c>
      <c r="IY309">
        <v>0.28000000000000003</v>
      </c>
      <c r="IZ309">
        <v>0.28000000000000003</v>
      </c>
      <c r="JA309">
        <v>0.11</v>
      </c>
      <c r="JB309">
        <v>0.27</v>
      </c>
      <c r="JC309">
        <v>0.31</v>
      </c>
      <c r="JD309">
        <v>0.17</v>
      </c>
      <c r="JE309">
        <v>0.19</v>
      </c>
      <c r="JF309">
        <v>0.1</v>
      </c>
      <c r="JG309">
        <v>0.22</v>
      </c>
      <c r="JH309">
        <v>0.45</v>
      </c>
      <c r="JI309">
        <v>0.26</v>
      </c>
      <c r="JJ309">
        <v>0.23</v>
      </c>
      <c r="JK309">
        <v>0.72</v>
      </c>
      <c r="JL309">
        <v>0.44</v>
      </c>
      <c r="JM309">
        <v>0.06</v>
      </c>
      <c r="JN309">
        <v>0.06</v>
      </c>
      <c r="JO309">
        <v>0.09</v>
      </c>
      <c r="JP309">
        <v>0.06</v>
      </c>
      <c r="JQ309">
        <v>0.04</v>
      </c>
      <c r="JR309">
        <v>3.27</v>
      </c>
      <c r="JS309">
        <v>2.4700000000000002</v>
      </c>
      <c r="JT309">
        <v>2.48</v>
      </c>
      <c r="JU309">
        <v>3.65</v>
      </c>
      <c r="JV309">
        <v>3.11</v>
      </c>
    </row>
    <row r="310" spans="1:282" x14ac:dyDescent="0.25">
      <c r="A310">
        <v>609924</v>
      </c>
      <c r="B310" t="s">
        <v>2586</v>
      </c>
      <c r="C310" t="s">
        <v>2585</v>
      </c>
      <c r="D310" t="s">
        <v>4800</v>
      </c>
      <c r="E310" t="s">
        <v>4801</v>
      </c>
      <c r="F310" t="s">
        <v>2587</v>
      </c>
      <c r="G310" t="s">
        <v>2588</v>
      </c>
      <c r="H310" t="s">
        <v>4802</v>
      </c>
      <c r="I310" t="s">
        <v>4803</v>
      </c>
      <c r="J310" t="s">
        <v>4804</v>
      </c>
      <c r="K310" t="s">
        <v>4805</v>
      </c>
      <c r="L310" t="s">
        <v>546</v>
      </c>
      <c r="M310" t="s">
        <v>3399</v>
      </c>
      <c r="N310" t="s">
        <v>3908</v>
      </c>
      <c r="O310" t="s">
        <v>524</v>
      </c>
      <c r="P310">
        <v>459</v>
      </c>
      <c r="Q310" t="s">
        <v>566</v>
      </c>
      <c r="R310" t="s">
        <v>565</v>
      </c>
      <c r="S310" t="s">
        <v>565</v>
      </c>
      <c r="T310">
        <v>49</v>
      </c>
      <c r="U310">
        <v>3400</v>
      </c>
      <c r="V310" t="s">
        <v>651</v>
      </c>
      <c r="W310">
        <v>227</v>
      </c>
      <c r="X310">
        <v>453</v>
      </c>
      <c r="Y310">
        <v>50</v>
      </c>
      <c r="Z310" s="5" t="s">
        <v>870</v>
      </c>
      <c r="AA310" t="s">
        <v>524</v>
      </c>
      <c r="AB310" t="s">
        <v>564</v>
      </c>
      <c r="AC310" t="s">
        <v>564</v>
      </c>
      <c r="AD310" t="s">
        <v>564</v>
      </c>
      <c r="AE310">
        <v>56.4</v>
      </c>
      <c r="AF310">
        <v>55.1</v>
      </c>
      <c r="AG310">
        <v>43.5</v>
      </c>
      <c r="AH310">
        <v>5</v>
      </c>
      <c r="AI310" t="s">
        <v>3410</v>
      </c>
      <c r="AJ310">
        <v>140</v>
      </c>
      <c r="AL310">
        <v>132</v>
      </c>
      <c r="AO310">
        <v>1</v>
      </c>
      <c r="AQ310">
        <v>5</v>
      </c>
      <c r="AR310">
        <v>4</v>
      </c>
      <c r="AS310">
        <v>140</v>
      </c>
      <c r="AT310">
        <v>0</v>
      </c>
      <c r="AU310">
        <v>0.01</v>
      </c>
      <c r="AV310">
        <v>0.01</v>
      </c>
      <c r="AW310">
        <v>0.01</v>
      </c>
      <c r="AX310">
        <v>0.03</v>
      </c>
      <c r="AY310">
        <v>0.02</v>
      </c>
      <c r="AZ310">
        <v>7.0000000000000007E-2</v>
      </c>
      <c r="BA310">
        <v>3.5999999999999997E-2</v>
      </c>
      <c r="BB310">
        <v>7.0000000000000007E-2</v>
      </c>
      <c r="BC310">
        <v>0.01</v>
      </c>
      <c r="BD310">
        <v>0.09</v>
      </c>
      <c r="BE310">
        <v>0.14000000000000001</v>
      </c>
      <c r="BF310">
        <v>0.31</v>
      </c>
      <c r="BG310">
        <v>0.3</v>
      </c>
      <c r="BH310">
        <v>0.34</v>
      </c>
      <c r="BI310">
        <v>0.23</v>
      </c>
      <c r="BJ310">
        <v>0.36</v>
      </c>
      <c r="BK310">
        <v>0.3</v>
      </c>
      <c r="BL310">
        <v>0.01</v>
      </c>
      <c r="BM310">
        <v>0</v>
      </c>
      <c r="BN310">
        <v>0</v>
      </c>
      <c r="BO310">
        <v>0.01</v>
      </c>
      <c r="BP310">
        <v>0.03</v>
      </c>
      <c r="BQ310">
        <v>0.04</v>
      </c>
      <c r="BR310">
        <v>0.61</v>
      </c>
      <c r="BS310">
        <v>0.65</v>
      </c>
      <c r="BT310">
        <v>0.59</v>
      </c>
      <c r="BU310">
        <v>0.74</v>
      </c>
      <c r="BV310">
        <v>0.49</v>
      </c>
      <c r="BW310">
        <v>0.5</v>
      </c>
      <c r="BX310">
        <v>3.55</v>
      </c>
      <c r="BY310">
        <v>3.59</v>
      </c>
      <c r="BZ310">
        <v>3.5</v>
      </c>
      <c r="CA310">
        <v>3.7</v>
      </c>
      <c r="CB310">
        <v>3.35</v>
      </c>
      <c r="CC310">
        <v>3.34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0.01</v>
      </c>
      <c r="CK310">
        <v>0.05</v>
      </c>
      <c r="CL310">
        <v>0.01</v>
      </c>
      <c r="CM310">
        <v>0</v>
      </c>
      <c r="CN310">
        <v>0.01</v>
      </c>
      <c r="CO310">
        <v>0.01</v>
      </c>
      <c r="CP310">
        <v>0.01</v>
      </c>
      <c r="CQ310">
        <v>0.02</v>
      </c>
      <c r="CR310">
        <v>0.06</v>
      </c>
      <c r="CS310">
        <v>0.06</v>
      </c>
      <c r="CT310">
        <v>0.11</v>
      </c>
      <c r="CU310">
        <v>0.06</v>
      </c>
      <c r="CV310">
        <v>3.84</v>
      </c>
      <c r="CW310">
        <v>3.81</v>
      </c>
      <c r="CX310">
        <v>3.77</v>
      </c>
      <c r="CY310">
        <v>3.78</v>
      </c>
      <c r="CZ310">
        <v>3.76</v>
      </c>
      <c r="DA310">
        <v>3.58</v>
      </c>
      <c r="DB310">
        <v>3.57</v>
      </c>
      <c r="DC310">
        <v>3.34</v>
      </c>
      <c r="DD310">
        <v>3.58</v>
      </c>
      <c r="DE310">
        <v>0.16</v>
      </c>
      <c r="DF310">
        <v>0.18</v>
      </c>
      <c r="DG310">
        <v>0.21</v>
      </c>
      <c r="DH310">
        <v>0.21</v>
      </c>
      <c r="DI310">
        <v>0.2</v>
      </c>
      <c r="DJ310">
        <v>0.28999999999999998</v>
      </c>
      <c r="DK310">
        <v>0.28999999999999998</v>
      </c>
      <c r="DL310">
        <v>0.28999999999999998</v>
      </c>
      <c r="DM310">
        <v>0.25</v>
      </c>
      <c r="DN310">
        <v>0.01</v>
      </c>
      <c r="DO310">
        <v>0</v>
      </c>
      <c r="DP310">
        <v>0.01</v>
      </c>
      <c r="DQ310">
        <v>0</v>
      </c>
      <c r="DR310">
        <v>0.01</v>
      </c>
      <c r="DS310">
        <v>0.01</v>
      </c>
      <c r="DT310">
        <v>0</v>
      </c>
      <c r="DU310">
        <v>0.01</v>
      </c>
      <c r="DV310">
        <v>0.02</v>
      </c>
      <c r="DW310">
        <v>0.83</v>
      </c>
      <c r="DX310">
        <v>0.81</v>
      </c>
      <c r="DY310">
        <v>0.77</v>
      </c>
      <c r="DZ310">
        <v>0.79</v>
      </c>
      <c r="EA310">
        <v>0.77</v>
      </c>
      <c r="EB310">
        <v>0.64</v>
      </c>
      <c r="EC310">
        <v>0.64</v>
      </c>
      <c r="ED310">
        <v>0.54</v>
      </c>
      <c r="EE310">
        <v>0.66</v>
      </c>
      <c r="EF310">
        <v>0.36</v>
      </c>
      <c r="EG310">
        <v>0.01</v>
      </c>
      <c r="EH310">
        <v>0</v>
      </c>
      <c r="EI310">
        <v>0.01</v>
      </c>
      <c r="EJ310">
        <v>0.01</v>
      </c>
      <c r="EK310">
        <v>0.03</v>
      </c>
      <c r="EL310">
        <v>7.0000000000000007E-2</v>
      </c>
      <c r="EM310">
        <v>0</v>
      </c>
      <c r="EN310">
        <v>0.06</v>
      </c>
      <c r="EO310">
        <v>0.36</v>
      </c>
      <c r="EP310">
        <v>0.09</v>
      </c>
      <c r="EQ310">
        <v>0.107</v>
      </c>
      <c r="ER310">
        <v>0.06</v>
      </c>
      <c r="ES310">
        <v>5.7000000000000002E-2</v>
      </c>
      <c r="ET310">
        <v>0.11</v>
      </c>
      <c r="EU310">
        <v>0.11</v>
      </c>
      <c r="EV310">
        <v>0.11</v>
      </c>
      <c r="EW310">
        <v>0.11</v>
      </c>
      <c r="EX310">
        <v>0.114</v>
      </c>
      <c r="EY310">
        <v>0.39</v>
      </c>
      <c r="EZ310">
        <v>0.34</v>
      </c>
      <c r="FA310">
        <v>0.46</v>
      </c>
      <c r="FB310">
        <v>0.31</v>
      </c>
      <c r="FC310">
        <v>0.38</v>
      </c>
      <c r="FD310">
        <v>0.34</v>
      </c>
      <c r="FE310">
        <v>0.44</v>
      </c>
      <c r="FF310">
        <v>0.5</v>
      </c>
      <c r="FG310">
        <v>0.16</v>
      </c>
      <c r="FH310">
        <v>0.5</v>
      </c>
      <c r="FI310">
        <v>0.53</v>
      </c>
      <c r="FJ310">
        <v>0.45</v>
      </c>
      <c r="FK310">
        <v>0.61</v>
      </c>
      <c r="FL310">
        <v>0.48</v>
      </c>
      <c r="FM310">
        <v>0.46</v>
      </c>
      <c r="FN310">
        <v>0.46</v>
      </c>
      <c r="FO310">
        <v>0.34</v>
      </c>
      <c r="FP310">
        <v>0.01</v>
      </c>
      <c r="FQ310">
        <v>0.01</v>
      </c>
      <c r="FR310">
        <v>0.03</v>
      </c>
      <c r="FS310">
        <v>0.01</v>
      </c>
      <c r="FT310">
        <v>0.01</v>
      </c>
      <c r="FU310">
        <v>0.01</v>
      </c>
      <c r="FV310">
        <v>0.02</v>
      </c>
      <c r="FW310">
        <v>0</v>
      </c>
      <c r="FX310">
        <v>0</v>
      </c>
      <c r="FY310">
        <v>2.09</v>
      </c>
      <c r="FZ310">
        <v>3.38</v>
      </c>
      <c r="GA310">
        <v>3.43</v>
      </c>
      <c r="GB310">
        <v>3.37</v>
      </c>
      <c r="GC310">
        <v>3.53</v>
      </c>
      <c r="GD310">
        <v>3.32</v>
      </c>
      <c r="GE310">
        <v>3.21</v>
      </c>
      <c r="GF310">
        <v>3.35</v>
      </c>
      <c r="GG310">
        <v>3.11</v>
      </c>
      <c r="GH310">
        <v>7.83</v>
      </c>
      <c r="GI310">
        <v>0.01</v>
      </c>
      <c r="GJ310">
        <v>2.1000000000000001E-2</v>
      </c>
      <c r="GK310">
        <v>1.4E-2</v>
      </c>
      <c r="GL310">
        <v>0.01</v>
      </c>
      <c r="GM310">
        <v>0.08</v>
      </c>
      <c r="GN310">
        <v>0.06</v>
      </c>
      <c r="GO310">
        <v>0.15</v>
      </c>
      <c r="GP310">
        <v>0.16</v>
      </c>
      <c r="GQ310">
        <v>0.18</v>
      </c>
      <c r="GR310">
        <v>0.26</v>
      </c>
      <c r="GS310">
        <v>0.04</v>
      </c>
      <c r="GT310">
        <v>0.5</v>
      </c>
      <c r="GU310">
        <v>0.59</v>
      </c>
      <c r="GV310">
        <v>0.25</v>
      </c>
      <c r="GW310">
        <v>0.18</v>
      </c>
      <c r="GX310">
        <v>0.129</v>
      </c>
      <c r="GY310">
        <v>0.21</v>
      </c>
      <c r="GZ310">
        <v>7.9000000000000001E-2</v>
      </c>
      <c r="HA310">
        <v>8.5999999999999993E-2</v>
      </c>
      <c r="HB310">
        <v>0.33</v>
      </c>
      <c r="HC310">
        <v>0.09</v>
      </c>
      <c r="HD310">
        <v>0.06</v>
      </c>
      <c r="HE310">
        <v>0.14000000000000001</v>
      </c>
      <c r="HF310">
        <v>0.16</v>
      </c>
      <c r="HG310">
        <v>0.13</v>
      </c>
      <c r="HH310">
        <v>0.06</v>
      </c>
      <c r="HI310">
        <v>0.01</v>
      </c>
      <c r="HJ310">
        <v>0.02</v>
      </c>
      <c r="HK310">
        <v>0.03</v>
      </c>
      <c r="HL310">
        <v>0.01</v>
      </c>
      <c r="HM310">
        <v>0.14000000000000001</v>
      </c>
      <c r="HN310">
        <v>0.04</v>
      </c>
      <c r="HO310">
        <v>0.4</v>
      </c>
      <c r="HP310">
        <v>0.28999999999999998</v>
      </c>
      <c r="HQ310">
        <v>0.34</v>
      </c>
      <c r="HR310">
        <v>0.4</v>
      </c>
      <c r="HS310">
        <v>0.42</v>
      </c>
      <c r="HT310">
        <v>0.36</v>
      </c>
      <c r="HU310">
        <v>0.51</v>
      </c>
      <c r="HV310">
        <v>0.44</v>
      </c>
      <c r="HW310">
        <v>0.41</v>
      </c>
      <c r="HX310">
        <v>0.43</v>
      </c>
      <c r="HY310">
        <v>0.28000000000000003</v>
      </c>
      <c r="HZ310">
        <v>0.52</v>
      </c>
      <c r="IA310">
        <v>0.05</v>
      </c>
      <c r="IB310">
        <v>0.21</v>
      </c>
      <c r="IC310">
        <v>0.19</v>
      </c>
      <c r="ID310">
        <v>0.11</v>
      </c>
      <c r="IE310">
        <v>0.11</v>
      </c>
      <c r="IF310">
        <v>0.05</v>
      </c>
      <c r="IG310">
        <v>2.1000000000000001E-2</v>
      </c>
      <c r="IH310">
        <v>0.01</v>
      </c>
      <c r="II310">
        <v>0.02</v>
      </c>
      <c r="IJ310">
        <v>0.01</v>
      </c>
      <c r="IK310">
        <v>1.4E-2</v>
      </c>
      <c r="IL310">
        <v>1.4E-2</v>
      </c>
      <c r="IM310">
        <v>0.01</v>
      </c>
      <c r="IN310">
        <v>0.03</v>
      </c>
      <c r="IO310">
        <v>0.01</v>
      </c>
      <c r="IP310">
        <v>0.04</v>
      </c>
      <c r="IQ310">
        <v>0.04</v>
      </c>
      <c r="IR310">
        <v>0.02</v>
      </c>
      <c r="IS310">
        <v>0.01</v>
      </c>
      <c r="IT310">
        <v>0.55000000000000004</v>
      </c>
      <c r="IU310">
        <v>0.36</v>
      </c>
      <c r="IV310">
        <v>0.01</v>
      </c>
      <c r="IW310">
        <v>0.24</v>
      </c>
      <c r="IX310">
        <v>0.31</v>
      </c>
      <c r="IY310">
        <v>0.19</v>
      </c>
      <c r="IZ310">
        <v>0.33</v>
      </c>
      <c r="JA310">
        <v>0.24</v>
      </c>
      <c r="JB310">
        <v>0.35</v>
      </c>
      <c r="JC310">
        <v>0.31</v>
      </c>
      <c r="JD310">
        <v>0.08</v>
      </c>
      <c r="JE310">
        <v>0.13</v>
      </c>
      <c r="JF310">
        <v>0.27</v>
      </c>
      <c r="JG310">
        <v>0.19</v>
      </c>
      <c r="JH310">
        <v>0.36</v>
      </c>
      <c r="JI310">
        <v>0.18</v>
      </c>
      <c r="JJ310">
        <v>0.18</v>
      </c>
      <c r="JK310">
        <v>0.48</v>
      </c>
      <c r="JL310">
        <v>0.21</v>
      </c>
      <c r="JM310">
        <v>0.01</v>
      </c>
      <c r="JN310">
        <v>0.01</v>
      </c>
      <c r="JO310">
        <v>0.01</v>
      </c>
      <c r="JP310">
        <v>0</v>
      </c>
      <c r="JQ310">
        <v>0.01</v>
      </c>
      <c r="JR310">
        <v>3.01</v>
      </c>
      <c r="JS310">
        <v>1.88</v>
      </c>
      <c r="JT310">
        <v>2.13</v>
      </c>
      <c r="JU310">
        <v>3.21</v>
      </c>
      <c r="JV310">
        <v>2.37</v>
      </c>
    </row>
    <row r="311" spans="1:282" x14ac:dyDescent="0.25">
      <c r="A311">
        <v>609925</v>
      </c>
      <c r="B311" t="s">
        <v>171</v>
      </c>
      <c r="C311" t="s">
        <v>2589</v>
      </c>
      <c r="D311" t="s">
        <v>4806</v>
      </c>
      <c r="E311" t="s">
        <v>4807</v>
      </c>
      <c r="F311" t="s">
        <v>977</v>
      </c>
      <c r="G311" t="s">
        <v>978</v>
      </c>
      <c r="H311" t="s">
        <v>979</v>
      </c>
      <c r="I311" t="s">
        <v>4808</v>
      </c>
      <c r="J311" t="s">
        <v>4809</v>
      </c>
      <c r="K311" t="s">
        <v>4810</v>
      </c>
      <c r="L311" t="s">
        <v>546</v>
      </c>
      <c r="M311" t="s">
        <v>3399</v>
      </c>
      <c r="N311" t="s">
        <v>3657</v>
      </c>
      <c r="O311" t="s">
        <v>524</v>
      </c>
      <c r="P311">
        <v>272</v>
      </c>
      <c r="Q311" t="s">
        <v>539</v>
      </c>
      <c r="R311" t="s">
        <v>538</v>
      </c>
      <c r="S311" t="s">
        <v>538</v>
      </c>
      <c r="T311">
        <v>37</v>
      </c>
      <c r="U311">
        <v>3410</v>
      </c>
      <c r="V311" t="s">
        <v>655</v>
      </c>
      <c r="W311">
        <v>150</v>
      </c>
      <c r="X311">
        <v>274</v>
      </c>
      <c r="Y311">
        <v>55</v>
      </c>
      <c r="Z311" s="5" t="s">
        <v>734</v>
      </c>
      <c r="AA311" t="s">
        <v>524</v>
      </c>
      <c r="AB311" t="s">
        <v>534</v>
      </c>
      <c r="AC311" t="s">
        <v>564</v>
      </c>
      <c r="AD311" t="s">
        <v>534</v>
      </c>
      <c r="AE311">
        <v>88.3</v>
      </c>
      <c r="AF311">
        <v>55.6</v>
      </c>
      <c r="AG311">
        <v>80.3</v>
      </c>
      <c r="AH311">
        <v>5.5</v>
      </c>
      <c r="AI311" t="s">
        <v>3410</v>
      </c>
      <c r="AJ311">
        <v>100</v>
      </c>
      <c r="AK311">
        <v>1</v>
      </c>
      <c r="AL311">
        <v>94</v>
      </c>
      <c r="AO311">
        <v>1</v>
      </c>
      <c r="AQ311">
        <v>3</v>
      </c>
      <c r="AR311">
        <v>1</v>
      </c>
      <c r="AS311">
        <v>100</v>
      </c>
      <c r="AT311">
        <v>0</v>
      </c>
      <c r="AU311">
        <v>0</v>
      </c>
      <c r="AV311">
        <v>0</v>
      </c>
      <c r="AW311">
        <v>0.03</v>
      </c>
      <c r="AX311">
        <v>0.02</v>
      </c>
      <c r="AY311">
        <v>0.05</v>
      </c>
      <c r="AZ311">
        <v>0.01</v>
      </c>
      <c r="BA311">
        <v>0.01</v>
      </c>
      <c r="BB311">
        <v>0.01</v>
      </c>
      <c r="BC311">
        <v>0.03</v>
      </c>
      <c r="BD311">
        <v>0.08</v>
      </c>
      <c r="BE311">
        <v>0.08</v>
      </c>
      <c r="BF311">
        <v>0.14000000000000001</v>
      </c>
      <c r="BG311">
        <v>0.13</v>
      </c>
      <c r="BH311">
        <v>0.18</v>
      </c>
      <c r="BI311">
        <v>0.14000000000000001</v>
      </c>
      <c r="BJ311">
        <v>0.16</v>
      </c>
      <c r="BK311">
        <v>0.17</v>
      </c>
      <c r="BL311">
        <v>0.01</v>
      </c>
      <c r="BM311">
        <v>0.01</v>
      </c>
      <c r="BN311">
        <v>0.01</v>
      </c>
      <c r="BO311">
        <v>0.02</v>
      </c>
      <c r="BP311">
        <v>0.01</v>
      </c>
      <c r="BQ311">
        <v>0</v>
      </c>
      <c r="BR311">
        <v>0.84</v>
      </c>
      <c r="BS311">
        <v>0.85</v>
      </c>
      <c r="BT311">
        <v>0.8</v>
      </c>
      <c r="BU311">
        <v>0.78</v>
      </c>
      <c r="BV311">
        <v>0.73</v>
      </c>
      <c r="BW311">
        <v>0.7</v>
      </c>
      <c r="BX311">
        <v>3.84</v>
      </c>
      <c r="BY311">
        <v>3.85</v>
      </c>
      <c r="BZ311">
        <v>3.8</v>
      </c>
      <c r="CA311">
        <v>3.7</v>
      </c>
      <c r="CB311">
        <v>3.62</v>
      </c>
      <c r="CC311">
        <v>3.52</v>
      </c>
      <c r="CD311">
        <v>0.01</v>
      </c>
      <c r="CE311">
        <v>0.02</v>
      </c>
      <c r="CF311">
        <v>0.02</v>
      </c>
      <c r="CG311">
        <v>0.01</v>
      </c>
      <c r="CH311">
        <v>0.02</v>
      </c>
      <c r="CI311">
        <v>0.02</v>
      </c>
      <c r="CJ311">
        <v>0.03</v>
      </c>
      <c r="CK311">
        <v>0.09</v>
      </c>
      <c r="CL311">
        <v>0.04</v>
      </c>
      <c r="CM311">
        <v>0</v>
      </c>
      <c r="CN311">
        <v>0.02</v>
      </c>
      <c r="CO311">
        <v>0.03</v>
      </c>
      <c r="CP311">
        <v>0.03</v>
      </c>
      <c r="CQ311">
        <v>0.02</v>
      </c>
      <c r="CR311">
        <v>0.04</v>
      </c>
      <c r="CS311">
        <v>0.1</v>
      </c>
      <c r="CT311">
        <v>0.1</v>
      </c>
      <c r="CU311">
        <v>0.08</v>
      </c>
      <c r="CV311">
        <v>3.83</v>
      </c>
      <c r="CW311">
        <v>3.77</v>
      </c>
      <c r="CX311">
        <v>3.74</v>
      </c>
      <c r="CY311">
        <v>3.77</v>
      </c>
      <c r="CZ311">
        <v>3.78</v>
      </c>
      <c r="DA311">
        <v>3.63</v>
      </c>
      <c r="DB311">
        <v>3.56</v>
      </c>
      <c r="DC311">
        <v>3.36</v>
      </c>
      <c r="DD311">
        <v>3.57</v>
      </c>
      <c r="DE311">
        <v>0.14000000000000001</v>
      </c>
      <c r="DF311">
        <v>0.13</v>
      </c>
      <c r="DG311">
        <v>0.14000000000000001</v>
      </c>
      <c r="DH311">
        <v>0.14000000000000001</v>
      </c>
      <c r="DI311">
        <v>0.12</v>
      </c>
      <c r="DJ311">
        <v>0.23</v>
      </c>
      <c r="DK311">
        <v>0.15</v>
      </c>
      <c r="DL311">
        <v>0.17</v>
      </c>
      <c r="DM311">
        <v>0.15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0.01</v>
      </c>
      <c r="DU311">
        <v>0</v>
      </c>
      <c r="DV311">
        <v>0.01</v>
      </c>
      <c r="DW311">
        <v>0.85</v>
      </c>
      <c r="DX311">
        <v>0.83</v>
      </c>
      <c r="DY311">
        <v>0.81</v>
      </c>
      <c r="DZ311">
        <v>0.82</v>
      </c>
      <c r="EA311">
        <v>0.84</v>
      </c>
      <c r="EB311">
        <v>0.71</v>
      </c>
      <c r="EC311">
        <v>0.71</v>
      </c>
      <c r="ED311">
        <v>0.64</v>
      </c>
      <c r="EE311">
        <v>0.72</v>
      </c>
      <c r="EF311">
        <v>0.65</v>
      </c>
      <c r="EG311">
        <v>0.01</v>
      </c>
      <c r="EH311">
        <v>0.02</v>
      </c>
      <c r="EI311">
        <v>0.04</v>
      </c>
      <c r="EJ311">
        <v>0.02</v>
      </c>
      <c r="EK311">
        <v>0.01</v>
      </c>
      <c r="EL311">
        <v>0.09</v>
      </c>
      <c r="EM311">
        <v>0.01</v>
      </c>
      <c r="EN311">
        <v>0.01</v>
      </c>
      <c r="EO311">
        <v>0.2</v>
      </c>
      <c r="EP311">
        <v>0.01</v>
      </c>
      <c r="EQ311">
        <v>0.01</v>
      </c>
      <c r="ER311">
        <v>0.03</v>
      </c>
      <c r="ES311">
        <v>0</v>
      </c>
      <c r="ET311">
        <v>0.04</v>
      </c>
      <c r="EU311">
        <v>0.1</v>
      </c>
      <c r="EV311">
        <v>0.05</v>
      </c>
      <c r="EW311">
        <v>0.04</v>
      </c>
      <c r="EX311">
        <v>0.03</v>
      </c>
      <c r="EY311">
        <v>0.28000000000000003</v>
      </c>
      <c r="EZ311">
        <v>0.23</v>
      </c>
      <c r="FA311">
        <v>0.2</v>
      </c>
      <c r="FB311">
        <v>0.17</v>
      </c>
      <c r="FC311">
        <v>0.21</v>
      </c>
      <c r="FD311">
        <v>0.21</v>
      </c>
      <c r="FE311">
        <v>0.23</v>
      </c>
      <c r="FF311">
        <v>0.28000000000000003</v>
      </c>
      <c r="FG311">
        <v>0.11</v>
      </c>
      <c r="FH311">
        <v>0.69</v>
      </c>
      <c r="FI311">
        <v>0.74</v>
      </c>
      <c r="FJ311">
        <v>0.72</v>
      </c>
      <c r="FK311">
        <v>0.81</v>
      </c>
      <c r="FL311">
        <v>0.72</v>
      </c>
      <c r="FM311">
        <v>0.59</v>
      </c>
      <c r="FN311">
        <v>0.7</v>
      </c>
      <c r="FO311">
        <v>0.65</v>
      </c>
      <c r="FP311">
        <v>0.01</v>
      </c>
      <c r="FQ311">
        <v>0.01</v>
      </c>
      <c r="FR311">
        <v>0</v>
      </c>
      <c r="FS311">
        <v>0.01</v>
      </c>
      <c r="FT311">
        <v>0</v>
      </c>
      <c r="FU311">
        <v>0.02</v>
      </c>
      <c r="FV311">
        <v>0.01</v>
      </c>
      <c r="FW311">
        <v>0.01</v>
      </c>
      <c r="FX311">
        <v>0.02</v>
      </c>
      <c r="FY311">
        <v>1.6</v>
      </c>
      <c r="FZ311">
        <v>3.67</v>
      </c>
      <c r="GA311">
        <v>3.69</v>
      </c>
      <c r="GB311">
        <v>3.62</v>
      </c>
      <c r="GC311">
        <v>3.77</v>
      </c>
      <c r="GD311">
        <v>3.67</v>
      </c>
      <c r="GE311">
        <v>3.31</v>
      </c>
      <c r="GF311">
        <v>3.64</v>
      </c>
      <c r="GG311">
        <v>3.6</v>
      </c>
      <c r="GH311">
        <v>9.07</v>
      </c>
      <c r="GI311">
        <v>0.01</v>
      </c>
      <c r="GJ311">
        <v>0</v>
      </c>
      <c r="GK311">
        <v>0</v>
      </c>
      <c r="GL311">
        <v>0.01</v>
      </c>
      <c r="GM311">
        <v>0.05</v>
      </c>
      <c r="GN311">
        <v>0.01</v>
      </c>
      <c r="GO311">
        <v>7.0000000000000007E-2</v>
      </c>
      <c r="GP311">
        <v>0.08</v>
      </c>
      <c r="GQ311">
        <v>0.11</v>
      </c>
      <c r="GR311">
        <v>0.65</v>
      </c>
      <c r="GS311">
        <v>0.01</v>
      </c>
      <c r="GT311">
        <v>0.72</v>
      </c>
      <c r="GU311">
        <v>0.75</v>
      </c>
      <c r="GV311">
        <v>0.28000000000000003</v>
      </c>
      <c r="GW311">
        <v>0.12</v>
      </c>
      <c r="GX311">
        <v>0.08</v>
      </c>
      <c r="GY311">
        <v>0.25</v>
      </c>
      <c r="GZ311">
        <v>0.02</v>
      </c>
      <c r="HA311">
        <v>0.05</v>
      </c>
      <c r="HB311">
        <v>0.23</v>
      </c>
      <c r="HC311">
        <v>0.06</v>
      </c>
      <c r="HD311">
        <v>0.04</v>
      </c>
      <c r="HE311">
        <v>0.22</v>
      </c>
      <c r="HF311">
        <v>0.08</v>
      </c>
      <c r="HG311">
        <v>0.08</v>
      </c>
      <c r="HH311">
        <v>0.02</v>
      </c>
      <c r="HI311">
        <v>0</v>
      </c>
      <c r="HJ311">
        <v>0</v>
      </c>
      <c r="HK311">
        <v>0.01</v>
      </c>
      <c r="HL311">
        <v>0.13</v>
      </c>
      <c r="HM311">
        <v>0.06</v>
      </c>
      <c r="HN311">
        <v>0.01</v>
      </c>
      <c r="HO311">
        <v>0.27</v>
      </c>
      <c r="HP311">
        <v>0.08</v>
      </c>
      <c r="HQ311">
        <v>0.17</v>
      </c>
      <c r="HR311">
        <v>0.19</v>
      </c>
      <c r="HS311">
        <v>0.38</v>
      </c>
      <c r="HT311">
        <v>0.25</v>
      </c>
      <c r="HU311">
        <v>0.69</v>
      </c>
      <c r="HV311">
        <v>0.88</v>
      </c>
      <c r="HW311">
        <v>0.68</v>
      </c>
      <c r="HX311">
        <v>0.45</v>
      </c>
      <c r="HY311">
        <v>0.43</v>
      </c>
      <c r="HZ311">
        <v>0.73</v>
      </c>
      <c r="IA311">
        <v>0.02</v>
      </c>
      <c r="IB311">
        <v>0.02</v>
      </c>
      <c r="IC311">
        <v>0.1</v>
      </c>
      <c r="ID311">
        <v>0.12</v>
      </c>
      <c r="IE311">
        <v>0.1</v>
      </c>
      <c r="IF311">
        <v>0</v>
      </c>
      <c r="IG311">
        <v>0</v>
      </c>
      <c r="IH311">
        <v>0</v>
      </c>
      <c r="II311">
        <v>0.02</v>
      </c>
      <c r="IJ311">
        <v>7.0000000000000007E-2</v>
      </c>
      <c r="IK311">
        <v>0.01</v>
      </c>
      <c r="IL311">
        <v>0</v>
      </c>
      <c r="IM311">
        <v>0.02</v>
      </c>
      <c r="IN311">
        <v>0.02</v>
      </c>
      <c r="IO311">
        <v>0.02</v>
      </c>
      <c r="IP311">
        <v>0.04</v>
      </c>
      <c r="IQ311">
        <v>0.02</v>
      </c>
      <c r="IR311">
        <v>0.01</v>
      </c>
      <c r="IS311">
        <v>0.01</v>
      </c>
      <c r="IT311">
        <v>0.37</v>
      </c>
      <c r="IU311">
        <v>0.16</v>
      </c>
      <c r="IV311">
        <v>0.01</v>
      </c>
      <c r="IW311">
        <v>0.2</v>
      </c>
      <c r="IX311">
        <v>0.16</v>
      </c>
      <c r="IY311">
        <v>0.34</v>
      </c>
      <c r="IZ311">
        <v>0.35</v>
      </c>
      <c r="JA311">
        <v>0.1</v>
      </c>
      <c r="JB311">
        <v>0.46</v>
      </c>
      <c r="JC311">
        <v>0.31</v>
      </c>
      <c r="JD311">
        <v>0.16</v>
      </c>
      <c r="JE311">
        <v>0.28999999999999998</v>
      </c>
      <c r="JF311">
        <v>0.21</v>
      </c>
      <c r="JG311">
        <v>0.17</v>
      </c>
      <c r="JH311">
        <v>0.51</v>
      </c>
      <c r="JI311">
        <v>0.12</v>
      </c>
      <c r="JJ311">
        <v>0.18</v>
      </c>
      <c r="JK311">
        <v>0.66</v>
      </c>
      <c r="JL311">
        <v>0.16</v>
      </c>
      <c r="JM311">
        <v>0.01</v>
      </c>
      <c r="JN311">
        <v>0.01</v>
      </c>
      <c r="JO311">
        <v>0.02</v>
      </c>
      <c r="JP311">
        <v>0.02</v>
      </c>
      <c r="JQ311">
        <v>0.01</v>
      </c>
      <c r="JR311">
        <v>3.33</v>
      </c>
      <c r="JS311">
        <v>2.0299999999999998</v>
      </c>
      <c r="JT311">
        <v>2.5</v>
      </c>
      <c r="JU311">
        <v>3.55</v>
      </c>
      <c r="JV311">
        <v>2.29</v>
      </c>
    </row>
    <row r="312" spans="1:282" x14ac:dyDescent="0.25">
      <c r="A312">
        <v>609926</v>
      </c>
      <c r="B312" t="s">
        <v>112</v>
      </c>
      <c r="C312" t="s">
        <v>980</v>
      </c>
      <c r="D312" t="s">
        <v>4811</v>
      </c>
      <c r="E312" t="s">
        <v>4812</v>
      </c>
      <c r="F312" t="s">
        <v>981</v>
      </c>
      <c r="G312" t="s">
        <v>982</v>
      </c>
      <c r="H312" t="s">
        <v>4813</v>
      </c>
      <c r="I312" t="s">
        <v>4814</v>
      </c>
      <c r="J312" t="s">
        <v>4815</v>
      </c>
      <c r="K312" t="s">
        <v>4816</v>
      </c>
      <c r="L312" t="s">
        <v>546</v>
      </c>
      <c r="M312" t="s">
        <v>3399</v>
      </c>
      <c r="N312" t="s">
        <v>3657</v>
      </c>
      <c r="O312" t="s">
        <v>524</v>
      </c>
      <c r="P312">
        <v>362</v>
      </c>
      <c r="Q312" t="s">
        <v>541</v>
      </c>
      <c r="R312" t="s">
        <v>562</v>
      </c>
      <c r="S312" t="s">
        <v>562</v>
      </c>
      <c r="T312">
        <v>33</v>
      </c>
      <c r="U312">
        <v>3420</v>
      </c>
      <c r="V312" t="s">
        <v>651</v>
      </c>
      <c r="W312">
        <v>248</v>
      </c>
      <c r="X312">
        <v>357</v>
      </c>
      <c r="Y312">
        <v>69</v>
      </c>
      <c r="Z312" s="5" t="s">
        <v>1345</v>
      </c>
      <c r="AA312" t="s">
        <v>524</v>
      </c>
      <c r="AB312" t="s">
        <v>533</v>
      </c>
      <c r="AC312" t="s">
        <v>564</v>
      </c>
      <c r="AD312" t="s">
        <v>555</v>
      </c>
      <c r="AE312">
        <v>61.9</v>
      </c>
      <c r="AF312">
        <v>52.6</v>
      </c>
      <c r="AG312">
        <v>29</v>
      </c>
      <c r="AH312">
        <v>6.9</v>
      </c>
      <c r="AI312" t="s">
        <v>3410</v>
      </c>
      <c r="AJ312">
        <v>181</v>
      </c>
      <c r="AK312">
        <v>69</v>
      </c>
      <c r="AL312">
        <v>51</v>
      </c>
      <c r="AM312">
        <v>14</v>
      </c>
      <c r="AN312">
        <v>23</v>
      </c>
      <c r="AQ312">
        <v>18</v>
      </c>
      <c r="AR312">
        <v>8</v>
      </c>
      <c r="AS312">
        <v>181</v>
      </c>
      <c r="AT312">
        <v>0.03</v>
      </c>
      <c r="AU312">
        <v>0.01</v>
      </c>
      <c r="AV312">
        <v>0.01</v>
      </c>
      <c r="AW312">
        <v>0</v>
      </c>
      <c r="AX312">
        <v>0.01</v>
      </c>
      <c r="AY312">
        <v>0.05</v>
      </c>
      <c r="AZ312">
        <v>0.1</v>
      </c>
      <c r="BA312">
        <v>0.05</v>
      </c>
      <c r="BB312">
        <v>0.02</v>
      </c>
      <c r="BC312">
        <v>0.02</v>
      </c>
      <c r="BD312">
        <v>0.09</v>
      </c>
      <c r="BE312">
        <v>0.12</v>
      </c>
      <c r="BF312">
        <v>0.34</v>
      </c>
      <c r="BG312">
        <v>0.28999999999999998</v>
      </c>
      <c r="BH312">
        <v>0.28000000000000003</v>
      </c>
      <c r="BI312">
        <v>0.13</v>
      </c>
      <c r="BJ312">
        <v>0.23</v>
      </c>
      <c r="BK312">
        <v>0.25</v>
      </c>
      <c r="BL312">
        <v>0.02</v>
      </c>
      <c r="BM312">
        <v>0.01</v>
      </c>
      <c r="BN312">
        <v>0.02</v>
      </c>
      <c r="BO312">
        <v>0.02</v>
      </c>
      <c r="BP312">
        <v>0.01</v>
      </c>
      <c r="BQ312">
        <v>0.02</v>
      </c>
      <c r="BR312">
        <v>0.51</v>
      </c>
      <c r="BS312">
        <v>0.64</v>
      </c>
      <c r="BT312">
        <v>0.66</v>
      </c>
      <c r="BU312">
        <v>0.82</v>
      </c>
      <c r="BV312">
        <v>0.66</v>
      </c>
      <c r="BW312">
        <v>0.56000000000000005</v>
      </c>
      <c r="BX312">
        <v>3.36</v>
      </c>
      <c r="BY312">
        <v>3.58</v>
      </c>
      <c r="BZ312">
        <v>3.63</v>
      </c>
      <c r="CA312">
        <v>3.82</v>
      </c>
      <c r="CB312">
        <v>3.56</v>
      </c>
      <c r="CC312">
        <v>3.35</v>
      </c>
      <c r="CD312">
        <v>6.0000000000000001E-3</v>
      </c>
      <c r="CE312">
        <v>0</v>
      </c>
      <c r="CF312">
        <v>6.0000000000000001E-3</v>
      </c>
      <c r="CG312">
        <v>1.0999999999999999E-2</v>
      </c>
      <c r="CH312">
        <v>0</v>
      </c>
      <c r="CI312">
        <v>0.01</v>
      </c>
      <c r="CJ312">
        <v>0.02</v>
      </c>
      <c r="CK312">
        <v>0.08</v>
      </c>
      <c r="CL312">
        <v>0.04</v>
      </c>
      <c r="CM312">
        <v>0.02</v>
      </c>
      <c r="CN312">
        <v>0.04</v>
      </c>
      <c r="CO312">
        <v>0.03</v>
      </c>
      <c r="CP312">
        <v>0.03</v>
      </c>
      <c r="CQ312">
        <v>0.04</v>
      </c>
      <c r="CR312">
        <v>0.06</v>
      </c>
      <c r="CS312">
        <v>0.09</v>
      </c>
      <c r="CT312">
        <v>0.13</v>
      </c>
      <c r="CU312">
        <v>0.09</v>
      </c>
      <c r="CV312">
        <v>3.82</v>
      </c>
      <c r="CW312">
        <v>3.79</v>
      </c>
      <c r="CX312">
        <v>3.77</v>
      </c>
      <c r="CY312">
        <v>3.8</v>
      </c>
      <c r="CZ312">
        <v>3.77</v>
      </c>
      <c r="DA312">
        <v>3.69</v>
      </c>
      <c r="DB312">
        <v>3.57</v>
      </c>
      <c r="DC312">
        <v>3.29</v>
      </c>
      <c r="DD312">
        <v>3.47</v>
      </c>
      <c r="DE312">
        <v>0.13</v>
      </c>
      <c r="DF312">
        <v>0.13</v>
      </c>
      <c r="DG312">
        <v>0.15</v>
      </c>
      <c r="DH312">
        <v>0.11</v>
      </c>
      <c r="DI312">
        <v>0.14000000000000001</v>
      </c>
      <c r="DJ312">
        <v>0.18</v>
      </c>
      <c r="DK312">
        <v>0.18</v>
      </c>
      <c r="DL312">
        <v>0.2</v>
      </c>
      <c r="DM312">
        <v>0.2</v>
      </c>
      <c r="DN312">
        <v>0.02</v>
      </c>
      <c r="DO312">
        <v>0.02</v>
      </c>
      <c r="DP312">
        <v>0.02</v>
      </c>
      <c r="DQ312">
        <v>0.02</v>
      </c>
      <c r="DR312">
        <v>0.03</v>
      </c>
      <c r="DS312">
        <v>0.03</v>
      </c>
      <c r="DT312">
        <v>0.03</v>
      </c>
      <c r="DU312">
        <v>0.02</v>
      </c>
      <c r="DV312">
        <v>0.02</v>
      </c>
      <c r="DW312">
        <v>0.83</v>
      </c>
      <c r="DX312">
        <v>0.81</v>
      </c>
      <c r="DY312">
        <v>0.79</v>
      </c>
      <c r="DZ312">
        <v>0.83</v>
      </c>
      <c r="EA312">
        <v>0.79</v>
      </c>
      <c r="EB312">
        <v>0.73</v>
      </c>
      <c r="EC312">
        <v>0.68</v>
      </c>
      <c r="ED312">
        <v>0.56999999999999995</v>
      </c>
      <c r="EE312">
        <v>0.64</v>
      </c>
      <c r="EF312">
        <v>0.44</v>
      </c>
      <c r="EG312">
        <v>0.01</v>
      </c>
      <c r="EH312">
        <v>0.01</v>
      </c>
      <c r="EI312">
        <v>0.01</v>
      </c>
      <c r="EJ312">
        <v>0.01</v>
      </c>
      <c r="EK312">
        <v>0.02</v>
      </c>
      <c r="EL312">
        <v>0.1</v>
      </c>
      <c r="EM312">
        <v>0</v>
      </c>
      <c r="EN312">
        <v>0.01</v>
      </c>
      <c r="EO312">
        <v>0.44</v>
      </c>
      <c r="EP312">
        <v>0.02</v>
      </c>
      <c r="EQ312">
        <v>1.0999999999999999E-2</v>
      </c>
      <c r="ER312">
        <v>0.06</v>
      </c>
      <c r="ES312">
        <v>3.9E-2</v>
      </c>
      <c r="ET312">
        <v>0.04</v>
      </c>
      <c r="EU312">
        <v>0.17</v>
      </c>
      <c r="EV312">
        <v>0.04</v>
      </c>
      <c r="EW312">
        <v>0.03</v>
      </c>
      <c r="EX312">
        <v>3.9E-2</v>
      </c>
      <c r="EY312">
        <v>0.43</v>
      </c>
      <c r="EZ312">
        <v>0.3</v>
      </c>
      <c r="FA312">
        <v>0.2</v>
      </c>
      <c r="FB312">
        <v>0.18</v>
      </c>
      <c r="FC312">
        <v>0.26</v>
      </c>
      <c r="FD312">
        <v>0.37</v>
      </c>
      <c r="FE312">
        <v>0.31</v>
      </c>
      <c r="FF312">
        <v>0.33</v>
      </c>
      <c r="FG312">
        <v>0.05</v>
      </c>
      <c r="FH312">
        <v>0.51</v>
      </c>
      <c r="FI312">
        <v>0.64</v>
      </c>
      <c r="FJ312">
        <v>0.7</v>
      </c>
      <c r="FK312">
        <v>0.75</v>
      </c>
      <c r="FL312">
        <v>0.64</v>
      </c>
      <c r="FM312">
        <v>0.28000000000000003</v>
      </c>
      <c r="FN312">
        <v>0.6</v>
      </c>
      <c r="FO312">
        <v>0.59</v>
      </c>
      <c r="FP312">
        <v>0.04</v>
      </c>
      <c r="FQ312">
        <v>0.03</v>
      </c>
      <c r="FR312">
        <v>0.03</v>
      </c>
      <c r="FS312">
        <v>0.03</v>
      </c>
      <c r="FT312">
        <v>0.03</v>
      </c>
      <c r="FU312">
        <v>0.03</v>
      </c>
      <c r="FV312">
        <v>0.08</v>
      </c>
      <c r="FW312">
        <v>0.05</v>
      </c>
      <c r="FX312">
        <v>0.05</v>
      </c>
      <c r="FY312">
        <v>1.69</v>
      </c>
      <c r="FZ312">
        <v>3.48</v>
      </c>
      <c r="GA312">
        <v>3.63</v>
      </c>
      <c r="GB312">
        <v>3.65</v>
      </c>
      <c r="GC312">
        <v>3.72</v>
      </c>
      <c r="GD312">
        <v>3.57</v>
      </c>
      <c r="GE312">
        <v>2.89</v>
      </c>
      <c r="GF312">
        <v>3.59</v>
      </c>
      <c r="GG312">
        <v>3.57</v>
      </c>
      <c r="GH312">
        <v>9.2899999999999991</v>
      </c>
      <c r="GI312">
        <v>0.01</v>
      </c>
      <c r="GJ312">
        <v>0</v>
      </c>
      <c r="GK312">
        <v>0</v>
      </c>
      <c r="GL312">
        <v>0.01</v>
      </c>
      <c r="GM312">
        <v>0.01</v>
      </c>
      <c r="GN312">
        <v>0</v>
      </c>
      <c r="GO312">
        <v>0.02</v>
      </c>
      <c r="GP312">
        <v>0.1</v>
      </c>
      <c r="GQ312">
        <v>0.19</v>
      </c>
      <c r="GR312">
        <v>0.61</v>
      </c>
      <c r="GS312">
        <v>0.04</v>
      </c>
      <c r="GT312">
        <v>0.37</v>
      </c>
      <c r="GU312">
        <v>0.61</v>
      </c>
      <c r="GV312">
        <v>0.1</v>
      </c>
      <c r="GW312">
        <v>0.33</v>
      </c>
      <c r="GX312">
        <v>0.13300000000000001</v>
      </c>
      <c r="GY312">
        <v>0.24</v>
      </c>
      <c r="GZ312">
        <v>0.14899999999999999</v>
      </c>
      <c r="HA312">
        <v>9.4E-2</v>
      </c>
      <c r="HB312">
        <v>0.41</v>
      </c>
      <c r="HC312">
        <v>0.06</v>
      </c>
      <c r="HD312">
        <v>0.04</v>
      </c>
      <c r="HE312">
        <v>0.19</v>
      </c>
      <c r="HF312">
        <v>0.1</v>
      </c>
      <c r="HG312">
        <v>0.12</v>
      </c>
      <c r="HH312">
        <v>0.05</v>
      </c>
      <c r="HI312">
        <v>0.01</v>
      </c>
      <c r="HJ312">
        <v>0.06</v>
      </c>
      <c r="HK312">
        <v>0.02</v>
      </c>
      <c r="HL312">
        <v>0.13</v>
      </c>
      <c r="HM312">
        <v>0.24</v>
      </c>
      <c r="HN312">
        <v>0.01</v>
      </c>
      <c r="HO312">
        <v>0.44</v>
      </c>
      <c r="HP312">
        <v>0.38</v>
      </c>
      <c r="HQ312">
        <v>0.39</v>
      </c>
      <c r="HR312">
        <v>0.48</v>
      </c>
      <c r="HS312">
        <v>0.44</v>
      </c>
      <c r="HT312">
        <v>0.43</v>
      </c>
      <c r="HU312">
        <v>0.48</v>
      </c>
      <c r="HV312">
        <v>0.35</v>
      </c>
      <c r="HW312">
        <v>0.46</v>
      </c>
      <c r="HX312">
        <v>0.26</v>
      </c>
      <c r="HY312">
        <v>0.11</v>
      </c>
      <c r="HZ312">
        <v>0.5</v>
      </c>
      <c r="IA312">
        <v>0.03</v>
      </c>
      <c r="IB312">
        <v>0.14000000000000001</v>
      </c>
      <c r="IC312">
        <v>0.08</v>
      </c>
      <c r="ID312">
        <v>7.0000000000000007E-2</v>
      </c>
      <c r="IE312">
        <v>0.09</v>
      </c>
      <c r="IF312">
        <v>1.0999999999999999E-2</v>
      </c>
      <c r="IG312">
        <v>1.0999999999999999E-2</v>
      </c>
      <c r="IH312">
        <v>0.02</v>
      </c>
      <c r="II312">
        <v>0.01</v>
      </c>
      <c r="IJ312">
        <v>0.01</v>
      </c>
      <c r="IK312">
        <v>6.0999999999999999E-2</v>
      </c>
      <c r="IL312">
        <v>1.0999999999999999E-2</v>
      </c>
      <c r="IM312">
        <v>0.03</v>
      </c>
      <c r="IN312">
        <v>0.04</v>
      </c>
      <c r="IO312">
        <v>0.04</v>
      </c>
      <c r="IP312">
        <v>0.05</v>
      </c>
      <c r="IQ312">
        <v>0.05</v>
      </c>
      <c r="IR312">
        <v>0.04</v>
      </c>
      <c r="IS312">
        <v>0</v>
      </c>
      <c r="IT312">
        <v>0.26</v>
      </c>
      <c r="IU312">
        <v>0.04</v>
      </c>
      <c r="IV312">
        <v>0</v>
      </c>
      <c r="IW312">
        <v>0.14000000000000001</v>
      </c>
      <c r="IX312">
        <v>0.17</v>
      </c>
      <c r="IY312">
        <v>0.3</v>
      </c>
      <c r="IZ312">
        <v>0.33</v>
      </c>
      <c r="JA312">
        <v>7.0000000000000007E-2</v>
      </c>
      <c r="JB312">
        <v>0.45</v>
      </c>
      <c r="JC312">
        <v>0.33</v>
      </c>
      <c r="JD312">
        <v>0.19</v>
      </c>
      <c r="JE312">
        <v>0.25</v>
      </c>
      <c r="JF312">
        <v>0.21</v>
      </c>
      <c r="JG312">
        <v>0.22</v>
      </c>
      <c r="JH312">
        <v>0.47</v>
      </c>
      <c r="JI312">
        <v>0.2</v>
      </c>
      <c r="JJ312">
        <v>0.34</v>
      </c>
      <c r="JK312">
        <v>0.67</v>
      </c>
      <c r="JL312">
        <v>0.15</v>
      </c>
      <c r="JM312">
        <v>0.04</v>
      </c>
      <c r="JN312">
        <v>0.04</v>
      </c>
      <c r="JO312">
        <v>0.04</v>
      </c>
      <c r="JP312">
        <v>0.04</v>
      </c>
      <c r="JQ312">
        <v>0.04</v>
      </c>
      <c r="JR312">
        <v>3.32</v>
      </c>
      <c r="JS312">
        <v>2.36</v>
      </c>
      <c r="JT312">
        <v>2.93</v>
      </c>
      <c r="JU312">
        <v>3.63</v>
      </c>
      <c r="JV312">
        <v>2.4</v>
      </c>
    </row>
    <row r="313" spans="1:282" x14ac:dyDescent="0.25">
      <c r="A313">
        <v>609927</v>
      </c>
      <c r="B313" t="s">
        <v>111</v>
      </c>
      <c r="C313" t="s">
        <v>984</v>
      </c>
      <c r="D313" t="s">
        <v>4817</v>
      </c>
      <c r="E313" t="s">
        <v>4818</v>
      </c>
      <c r="F313" t="s">
        <v>985</v>
      </c>
      <c r="G313" t="s">
        <v>986</v>
      </c>
      <c r="H313" t="s">
        <v>987</v>
      </c>
      <c r="I313" t="s">
        <v>4819</v>
      </c>
      <c r="J313" t="s">
        <v>4820</v>
      </c>
      <c r="K313" t="s">
        <v>4821</v>
      </c>
      <c r="L313" t="s">
        <v>546</v>
      </c>
      <c r="M313" t="s">
        <v>3399</v>
      </c>
      <c r="N313" t="s">
        <v>3908</v>
      </c>
      <c r="O313" t="s">
        <v>524</v>
      </c>
      <c r="P313">
        <v>396</v>
      </c>
      <c r="Q313" t="s">
        <v>530</v>
      </c>
      <c r="R313" t="s">
        <v>621</v>
      </c>
      <c r="S313" t="s">
        <v>621</v>
      </c>
      <c r="T313">
        <v>43</v>
      </c>
      <c r="U313">
        <v>3430</v>
      </c>
      <c r="V313" t="s">
        <v>651</v>
      </c>
      <c r="W313">
        <v>182</v>
      </c>
      <c r="X313">
        <v>391</v>
      </c>
      <c r="Y313">
        <v>47</v>
      </c>
      <c r="Z313" s="5" t="s">
        <v>943</v>
      </c>
      <c r="AA313" t="s">
        <v>524</v>
      </c>
      <c r="AB313" t="s">
        <v>564</v>
      </c>
      <c r="AC313" t="s">
        <v>555</v>
      </c>
      <c r="AD313" t="s">
        <v>533</v>
      </c>
      <c r="AE313">
        <v>44.9</v>
      </c>
      <c r="AF313">
        <v>33.299999999999997</v>
      </c>
      <c r="AG313">
        <v>68.8</v>
      </c>
      <c r="AH313">
        <v>4.7</v>
      </c>
      <c r="AI313" t="s">
        <v>3410</v>
      </c>
      <c r="AJ313">
        <v>106</v>
      </c>
      <c r="AL313">
        <v>104</v>
      </c>
      <c r="AN313">
        <v>3</v>
      </c>
      <c r="AS313">
        <v>106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0.03</v>
      </c>
      <c r="AZ313">
        <v>0.06</v>
      </c>
      <c r="BA313">
        <v>6.6000000000000003E-2</v>
      </c>
      <c r="BB313">
        <v>0.05</v>
      </c>
      <c r="BC313">
        <v>0.05</v>
      </c>
      <c r="BD313">
        <v>0.11</v>
      </c>
      <c r="BE313">
        <v>0.16</v>
      </c>
      <c r="BF313">
        <v>0.45</v>
      </c>
      <c r="BG313">
        <v>0.39</v>
      </c>
      <c r="BH313">
        <v>0.39</v>
      </c>
      <c r="BI313">
        <v>0.32</v>
      </c>
      <c r="BJ313">
        <v>0.36</v>
      </c>
      <c r="BK313">
        <v>0.41</v>
      </c>
      <c r="BL313">
        <v>0</v>
      </c>
      <c r="BM313">
        <v>0</v>
      </c>
      <c r="BN313">
        <v>0</v>
      </c>
      <c r="BO313">
        <v>0.01</v>
      </c>
      <c r="BP313">
        <v>0.01</v>
      </c>
      <c r="BQ313">
        <v>0</v>
      </c>
      <c r="BR313">
        <v>0.49</v>
      </c>
      <c r="BS313">
        <v>0.55000000000000004</v>
      </c>
      <c r="BT313">
        <v>0.56999999999999995</v>
      </c>
      <c r="BU313">
        <v>0.62</v>
      </c>
      <c r="BV313">
        <v>0.52</v>
      </c>
      <c r="BW313">
        <v>0.41</v>
      </c>
      <c r="BX313">
        <v>3.43</v>
      </c>
      <c r="BY313">
        <v>3.48</v>
      </c>
      <c r="BZ313">
        <v>3.52</v>
      </c>
      <c r="CA313">
        <v>3.58</v>
      </c>
      <c r="CB313">
        <v>3.41</v>
      </c>
      <c r="CC313">
        <v>3.19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0.01</v>
      </c>
      <c r="CJ313">
        <v>0.01</v>
      </c>
      <c r="CK313">
        <v>0.03</v>
      </c>
      <c r="CL313">
        <v>0.02</v>
      </c>
      <c r="CM313">
        <v>0.03</v>
      </c>
      <c r="CN313">
        <v>0.03</v>
      </c>
      <c r="CO313">
        <v>0.03</v>
      </c>
      <c r="CP313">
        <v>0.04</v>
      </c>
      <c r="CQ313">
        <v>0.06</v>
      </c>
      <c r="CR313">
        <v>0.09</v>
      </c>
      <c r="CS313">
        <v>0.09</v>
      </c>
      <c r="CT313">
        <v>0.1</v>
      </c>
      <c r="CU313">
        <v>0.1</v>
      </c>
      <c r="CV313">
        <v>3.7</v>
      </c>
      <c r="CW313">
        <v>3.66</v>
      </c>
      <c r="CX313">
        <v>3.65</v>
      </c>
      <c r="CY313">
        <v>3.63</v>
      </c>
      <c r="CZ313">
        <v>3.58</v>
      </c>
      <c r="DA313">
        <v>3.5</v>
      </c>
      <c r="DB313">
        <v>3.52</v>
      </c>
      <c r="DC313">
        <v>3.41</v>
      </c>
      <c r="DD313">
        <v>3.46</v>
      </c>
      <c r="DE313">
        <v>0.25</v>
      </c>
      <c r="DF313">
        <v>0.28000000000000003</v>
      </c>
      <c r="DG313">
        <v>0.28999999999999998</v>
      </c>
      <c r="DH313">
        <v>0.28999999999999998</v>
      </c>
      <c r="DI313">
        <v>0.31</v>
      </c>
      <c r="DJ313">
        <v>0.28000000000000003</v>
      </c>
      <c r="DK313">
        <v>0.26</v>
      </c>
      <c r="DL313">
        <v>0.3</v>
      </c>
      <c r="DM313">
        <v>0.27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0.01</v>
      </c>
      <c r="DT313">
        <v>0</v>
      </c>
      <c r="DU313">
        <v>0</v>
      </c>
      <c r="DV313">
        <v>0</v>
      </c>
      <c r="DW313">
        <v>0.73</v>
      </c>
      <c r="DX313">
        <v>0.69</v>
      </c>
      <c r="DY313">
        <v>0.68</v>
      </c>
      <c r="DZ313">
        <v>0.67</v>
      </c>
      <c r="EA313">
        <v>0.63</v>
      </c>
      <c r="EB313">
        <v>0.6</v>
      </c>
      <c r="EC313">
        <v>0.63</v>
      </c>
      <c r="ED313">
        <v>0.56999999999999995</v>
      </c>
      <c r="EE313">
        <v>0.6</v>
      </c>
      <c r="EF313">
        <v>0.43</v>
      </c>
      <c r="EG313">
        <v>0.01</v>
      </c>
      <c r="EH313">
        <v>0.01</v>
      </c>
      <c r="EI313">
        <v>0.01</v>
      </c>
      <c r="EJ313">
        <v>0.01</v>
      </c>
      <c r="EK313">
        <v>0.04</v>
      </c>
      <c r="EL313">
        <v>0.04</v>
      </c>
      <c r="EM313">
        <v>0</v>
      </c>
      <c r="EN313">
        <v>0.03</v>
      </c>
      <c r="EO313">
        <v>0.28000000000000003</v>
      </c>
      <c r="EP313">
        <v>7.0000000000000007E-2</v>
      </c>
      <c r="EQ313">
        <v>4.7E-2</v>
      </c>
      <c r="ER313">
        <v>0.08</v>
      </c>
      <c r="ES313">
        <v>2.8000000000000001E-2</v>
      </c>
      <c r="ET313">
        <v>7.0000000000000007E-2</v>
      </c>
      <c r="EU313">
        <v>0.1</v>
      </c>
      <c r="EV313">
        <v>0.08</v>
      </c>
      <c r="EW313">
        <v>0.1</v>
      </c>
      <c r="EX313">
        <v>0.113</v>
      </c>
      <c r="EY313">
        <v>0.43</v>
      </c>
      <c r="EZ313">
        <v>0.46</v>
      </c>
      <c r="FA313">
        <v>0.42</v>
      </c>
      <c r="FB313">
        <v>0.38</v>
      </c>
      <c r="FC313">
        <v>0.42</v>
      </c>
      <c r="FD313">
        <v>0.47</v>
      </c>
      <c r="FE313">
        <v>0.42</v>
      </c>
      <c r="FF313">
        <v>0.46</v>
      </c>
      <c r="FG313">
        <v>0.16</v>
      </c>
      <c r="FH313">
        <v>0.48</v>
      </c>
      <c r="FI313">
        <v>0.46</v>
      </c>
      <c r="FJ313">
        <v>0.49</v>
      </c>
      <c r="FK313">
        <v>0.57999999999999996</v>
      </c>
      <c r="FL313">
        <v>0.45</v>
      </c>
      <c r="FM313">
        <v>0.39</v>
      </c>
      <c r="FN313">
        <v>0.51</v>
      </c>
      <c r="FO313">
        <v>0.41</v>
      </c>
      <c r="FP313">
        <v>0.01</v>
      </c>
      <c r="FQ313">
        <v>0.01</v>
      </c>
      <c r="FR313">
        <v>0.02</v>
      </c>
      <c r="FS313">
        <v>0</v>
      </c>
      <c r="FT313">
        <v>0</v>
      </c>
      <c r="FU313">
        <v>0.02</v>
      </c>
      <c r="FV313">
        <v>0</v>
      </c>
      <c r="FW313">
        <v>0</v>
      </c>
      <c r="FX313">
        <v>0</v>
      </c>
      <c r="FY313">
        <v>2</v>
      </c>
      <c r="FZ313">
        <v>3.4</v>
      </c>
      <c r="GA313">
        <v>3.4</v>
      </c>
      <c r="GB313">
        <v>3.4</v>
      </c>
      <c r="GC313">
        <v>3.54</v>
      </c>
      <c r="GD313">
        <v>3.32</v>
      </c>
      <c r="GE313">
        <v>3.21</v>
      </c>
      <c r="GF313">
        <v>3.43</v>
      </c>
      <c r="GG313">
        <v>3.25</v>
      </c>
      <c r="GH313">
        <v>8.27</v>
      </c>
      <c r="GI313">
        <v>0</v>
      </c>
      <c r="GJ313">
        <v>0</v>
      </c>
      <c r="GK313">
        <v>8.9999999999999993E-3</v>
      </c>
      <c r="GL313">
        <v>0</v>
      </c>
      <c r="GM313">
        <v>0.06</v>
      </c>
      <c r="GN313">
        <v>0.08</v>
      </c>
      <c r="GO313">
        <v>0.11</v>
      </c>
      <c r="GP313">
        <v>0.24</v>
      </c>
      <c r="GQ313">
        <v>0.22</v>
      </c>
      <c r="GR313">
        <v>0.27</v>
      </c>
      <c r="GS313">
        <v>0.01</v>
      </c>
      <c r="GT313">
        <v>0.54</v>
      </c>
      <c r="GU313">
        <v>0.51</v>
      </c>
      <c r="GV313">
        <v>0.26</v>
      </c>
      <c r="GW313">
        <v>0.2</v>
      </c>
      <c r="GX313">
        <v>0.23599999999999999</v>
      </c>
      <c r="GY313">
        <v>0.17</v>
      </c>
      <c r="GZ313">
        <v>0.123</v>
      </c>
      <c r="HA313">
        <v>0.104</v>
      </c>
      <c r="HB313">
        <v>0.35</v>
      </c>
      <c r="HC313">
        <v>0.08</v>
      </c>
      <c r="HD313">
        <v>0.08</v>
      </c>
      <c r="HE313">
        <v>0.19</v>
      </c>
      <c r="HF313">
        <v>0.06</v>
      </c>
      <c r="HG313">
        <v>0.08</v>
      </c>
      <c r="HH313">
        <v>0.03</v>
      </c>
      <c r="HI313">
        <v>0</v>
      </c>
      <c r="HJ313">
        <v>0.01</v>
      </c>
      <c r="HK313">
        <v>0</v>
      </c>
      <c r="HL313">
        <v>0.02</v>
      </c>
      <c r="HM313">
        <v>0.08</v>
      </c>
      <c r="HN313">
        <v>0.02</v>
      </c>
      <c r="HO313">
        <v>0.24</v>
      </c>
      <c r="HP313">
        <v>0.24</v>
      </c>
      <c r="HQ313">
        <v>0.26</v>
      </c>
      <c r="HR313">
        <v>0.37</v>
      </c>
      <c r="HS313">
        <v>0.47</v>
      </c>
      <c r="HT313">
        <v>0.37</v>
      </c>
      <c r="HU313">
        <v>0.75</v>
      </c>
      <c r="HV313">
        <v>0.62</v>
      </c>
      <c r="HW313">
        <v>0.63</v>
      </c>
      <c r="HX313">
        <v>0.56000000000000005</v>
      </c>
      <c r="HY313">
        <v>0.42</v>
      </c>
      <c r="HZ313">
        <v>0.59</v>
      </c>
      <c r="IA313">
        <v>0.01</v>
      </c>
      <c r="IB313">
        <v>0.11</v>
      </c>
      <c r="IC313">
        <v>0.09</v>
      </c>
      <c r="ID313">
        <v>0.05</v>
      </c>
      <c r="IE313">
        <v>0.02</v>
      </c>
      <c r="IF313">
        <v>8.9999999999999993E-3</v>
      </c>
      <c r="IG313">
        <v>8.9999999999999993E-3</v>
      </c>
      <c r="IH313">
        <v>0.02</v>
      </c>
      <c r="II313">
        <v>0.01</v>
      </c>
      <c r="IJ313">
        <v>0.01</v>
      </c>
      <c r="IK313">
        <v>8.9999999999999993E-3</v>
      </c>
      <c r="IL313">
        <v>8.9999999999999993E-3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0.01</v>
      </c>
      <c r="IT313">
        <v>0.41</v>
      </c>
      <c r="IU313">
        <v>0.36</v>
      </c>
      <c r="IV313">
        <v>0.02</v>
      </c>
      <c r="IW313">
        <v>0.15</v>
      </c>
      <c r="IX313">
        <v>0.14000000000000001</v>
      </c>
      <c r="IY313">
        <v>0.41</v>
      </c>
      <c r="IZ313">
        <v>0.44</v>
      </c>
      <c r="JA313">
        <v>0.24</v>
      </c>
      <c r="JB313">
        <v>0.44</v>
      </c>
      <c r="JC313">
        <v>0.35</v>
      </c>
      <c r="JD313">
        <v>0.14000000000000001</v>
      </c>
      <c r="JE313">
        <v>0.13</v>
      </c>
      <c r="JF313">
        <v>0.26</v>
      </c>
      <c r="JG313">
        <v>0.21</v>
      </c>
      <c r="JH313">
        <v>0.5</v>
      </c>
      <c r="JI313">
        <v>0.05</v>
      </c>
      <c r="JJ313">
        <v>7.0000000000000007E-2</v>
      </c>
      <c r="JK313">
        <v>0.48</v>
      </c>
      <c r="JL313">
        <v>0.2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3.34</v>
      </c>
      <c r="JS313">
        <v>1.83</v>
      </c>
      <c r="JT313">
        <v>1.91</v>
      </c>
      <c r="JU313">
        <v>3.21</v>
      </c>
      <c r="JV313">
        <v>2.4500000000000002</v>
      </c>
    </row>
    <row r="314" spans="1:282" x14ac:dyDescent="0.25">
      <c r="A314">
        <v>609928</v>
      </c>
      <c r="B314" t="s">
        <v>114</v>
      </c>
      <c r="C314" t="s">
        <v>2590</v>
      </c>
      <c r="D314" t="s">
        <v>4822</v>
      </c>
      <c r="E314" t="s">
        <v>4823</v>
      </c>
      <c r="F314" t="s">
        <v>988</v>
      </c>
      <c r="G314" t="s">
        <v>989</v>
      </c>
      <c r="H314" t="s">
        <v>3039</v>
      </c>
      <c r="I314" t="s">
        <v>4824</v>
      </c>
      <c r="J314" t="s">
        <v>4825</v>
      </c>
      <c r="K314" t="s">
        <v>4826</v>
      </c>
      <c r="L314" t="s">
        <v>546</v>
      </c>
      <c r="M314" t="s">
        <v>3399</v>
      </c>
      <c r="N314" t="s">
        <v>3908</v>
      </c>
      <c r="O314" t="s">
        <v>524</v>
      </c>
      <c r="P314">
        <v>271</v>
      </c>
      <c r="Q314" t="s">
        <v>537</v>
      </c>
      <c r="R314" t="s">
        <v>550</v>
      </c>
      <c r="S314" t="s">
        <v>694</v>
      </c>
      <c r="T314">
        <v>40</v>
      </c>
      <c r="U314">
        <v>3440</v>
      </c>
      <c r="V314" t="s">
        <v>655</v>
      </c>
      <c r="W314">
        <v>141</v>
      </c>
      <c r="X314">
        <v>292</v>
      </c>
      <c r="Y314">
        <v>48</v>
      </c>
      <c r="Z314" s="5" t="s">
        <v>812</v>
      </c>
      <c r="AA314" t="s">
        <v>524</v>
      </c>
      <c r="AB314" t="s">
        <v>564</v>
      </c>
      <c r="AC314" t="s">
        <v>564</v>
      </c>
      <c r="AD314" t="s">
        <v>534</v>
      </c>
      <c r="AE314">
        <v>53.3</v>
      </c>
      <c r="AF314">
        <v>44.6</v>
      </c>
      <c r="AG314">
        <v>88.7</v>
      </c>
      <c r="AH314">
        <v>4.8</v>
      </c>
      <c r="AI314" t="s">
        <v>3410</v>
      </c>
      <c r="AJ314">
        <v>71</v>
      </c>
      <c r="AL314">
        <v>67</v>
      </c>
      <c r="AN314">
        <v>1</v>
      </c>
      <c r="AR314">
        <v>3</v>
      </c>
      <c r="AS314">
        <v>71</v>
      </c>
      <c r="AT314">
        <v>0.01</v>
      </c>
      <c r="AU314">
        <v>0.01</v>
      </c>
      <c r="AV314">
        <v>0</v>
      </c>
      <c r="AW314">
        <v>0</v>
      </c>
      <c r="AX314">
        <v>0.01</v>
      </c>
      <c r="AY314">
        <v>0.08</v>
      </c>
      <c r="AZ314">
        <v>0.08</v>
      </c>
      <c r="BA314">
        <v>7.0000000000000007E-2</v>
      </c>
      <c r="BB314">
        <v>0.08</v>
      </c>
      <c r="BC314">
        <v>7.0000000000000007E-2</v>
      </c>
      <c r="BD314">
        <v>7.0000000000000007E-2</v>
      </c>
      <c r="BE314">
        <v>0.14000000000000001</v>
      </c>
      <c r="BF314">
        <v>0.2</v>
      </c>
      <c r="BG314">
        <v>0.24</v>
      </c>
      <c r="BH314">
        <v>0.27</v>
      </c>
      <c r="BI314">
        <v>0.27</v>
      </c>
      <c r="BJ314">
        <v>0.31</v>
      </c>
      <c r="BK314">
        <v>0.21</v>
      </c>
      <c r="BL314">
        <v>0.01</v>
      </c>
      <c r="BM314">
        <v>0.04</v>
      </c>
      <c r="BN314">
        <v>0.01</v>
      </c>
      <c r="BO314">
        <v>0.01</v>
      </c>
      <c r="BP314">
        <v>0.03</v>
      </c>
      <c r="BQ314">
        <v>0.01</v>
      </c>
      <c r="BR314">
        <v>0.69</v>
      </c>
      <c r="BS314">
        <v>0.63</v>
      </c>
      <c r="BT314">
        <v>0.63</v>
      </c>
      <c r="BU314">
        <v>0.65</v>
      </c>
      <c r="BV314">
        <v>0.57999999999999996</v>
      </c>
      <c r="BW314">
        <v>0.55000000000000004</v>
      </c>
      <c r="BX314">
        <v>3.59</v>
      </c>
      <c r="BY314">
        <v>3.56</v>
      </c>
      <c r="BZ314">
        <v>3.56</v>
      </c>
      <c r="CA314">
        <v>3.59</v>
      </c>
      <c r="CB314">
        <v>3.49</v>
      </c>
      <c r="CC314">
        <v>3.24</v>
      </c>
      <c r="CD314">
        <v>0</v>
      </c>
      <c r="CE314">
        <v>0</v>
      </c>
      <c r="CF314">
        <v>0</v>
      </c>
      <c r="CG314">
        <v>1.4E-2</v>
      </c>
      <c r="CH314">
        <v>0</v>
      </c>
      <c r="CI314">
        <v>0</v>
      </c>
      <c r="CJ314">
        <v>0.01</v>
      </c>
      <c r="CK314">
        <v>0.1</v>
      </c>
      <c r="CL314">
        <v>0.06</v>
      </c>
      <c r="CM314">
        <v>0.06</v>
      </c>
      <c r="CN314">
        <v>0.06</v>
      </c>
      <c r="CO314">
        <v>7.0000000000000007E-2</v>
      </c>
      <c r="CP314">
        <v>0.03</v>
      </c>
      <c r="CQ314">
        <v>0.04</v>
      </c>
      <c r="CR314">
        <v>0.06</v>
      </c>
      <c r="CS314">
        <v>7.0000000000000007E-2</v>
      </c>
      <c r="CT314">
        <v>0.08</v>
      </c>
      <c r="CU314">
        <v>0.03</v>
      </c>
      <c r="CV314">
        <v>3.67</v>
      </c>
      <c r="CW314">
        <v>3.72</v>
      </c>
      <c r="CX314">
        <v>3.65</v>
      </c>
      <c r="CY314">
        <v>3.71</v>
      </c>
      <c r="CZ314">
        <v>3.71</v>
      </c>
      <c r="DA314">
        <v>3.6</v>
      </c>
      <c r="DB314">
        <v>3.52</v>
      </c>
      <c r="DC314">
        <v>3.26</v>
      </c>
      <c r="DD314">
        <v>3.49</v>
      </c>
      <c r="DE314">
        <v>0.2</v>
      </c>
      <c r="DF314">
        <v>0.15</v>
      </c>
      <c r="DG314">
        <v>0.2</v>
      </c>
      <c r="DH314">
        <v>0.18</v>
      </c>
      <c r="DI314">
        <v>0.2</v>
      </c>
      <c r="DJ314">
        <v>0.27</v>
      </c>
      <c r="DK314">
        <v>0.28000000000000003</v>
      </c>
      <c r="DL314">
        <v>0.25</v>
      </c>
      <c r="DM314">
        <v>0.25</v>
      </c>
      <c r="DN314">
        <v>0.06</v>
      </c>
      <c r="DO314">
        <v>0.03</v>
      </c>
      <c r="DP314">
        <v>0.03</v>
      </c>
      <c r="DQ314">
        <v>0.04</v>
      </c>
      <c r="DR314">
        <v>0.03</v>
      </c>
      <c r="DS314">
        <v>0.04</v>
      </c>
      <c r="DT314">
        <v>0.03</v>
      </c>
      <c r="DU314">
        <v>0.03</v>
      </c>
      <c r="DV314">
        <v>0.06</v>
      </c>
      <c r="DW314">
        <v>0.69</v>
      </c>
      <c r="DX314">
        <v>0.76</v>
      </c>
      <c r="DY314">
        <v>0.7</v>
      </c>
      <c r="DZ314">
        <v>0.73</v>
      </c>
      <c r="EA314">
        <v>0.73</v>
      </c>
      <c r="EB314">
        <v>0.63</v>
      </c>
      <c r="EC314">
        <v>0.61</v>
      </c>
      <c r="ED314">
        <v>0.54</v>
      </c>
      <c r="EE314">
        <v>0.61</v>
      </c>
      <c r="EF314">
        <v>0.49</v>
      </c>
      <c r="EG314">
        <v>0</v>
      </c>
      <c r="EH314">
        <v>0</v>
      </c>
      <c r="EI314">
        <v>0.01</v>
      </c>
      <c r="EJ314">
        <v>0</v>
      </c>
      <c r="EK314">
        <v>0.01</v>
      </c>
      <c r="EL314">
        <v>0.03</v>
      </c>
      <c r="EM314">
        <v>0.01</v>
      </c>
      <c r="EN314">
        <v>0.03</v>
      </c>
      <c r="EO314">
        <v>0.27</v>
      </c>
      <c r="EP314">
        <v>0.14000000000000001</v>
      </c>
      <c r="EQ314">
        <v>7.0000000000000007E-2</v>
      </c>
      <c r="ER314">
        <v>0.1</v>
      </c>
      <c r="ES314">
        <v>9.9000000000000005E-2</v>
      </c>
      <c r="ET314">
        <v>0.15</v>
      </c>
      <c r="EU314">
        <v>0.14000000000000001</v>
      </c>
      <c r="EV314">
        <v>7.0000000000000007E-2</v>
      </c>
      <c r="EW314">
        <v>0.11</v>
      </c>
      <c r="EX314">
        <v>8.5000000000000006E-2</v>
      </c>
      <c r="EY314">
        <v>0.28000000000000003</v>
      </c>
      <c r="EZ314">
        <v>0.24</v>
      </c>
      <c r="FA314">
        <v>0.2</v>
      </c>
      <c r="FB314">
        <v>0.25</v>
      </c>
      <c r="FC314">
        <v>0.23</v>
      </c>
      <c r="FD314">
        <v>0.27</v>
      </c>
      <c r="FE314">
        <v>0.38</v>
      </c>
      <c r="FF314">
        <v>0.37</v>
      </c>
      <c r="FG314">
        <v>0.14000000000000001</v>
      </c>
      <c r="FH314">
        <v>0.56000000000000005</v>
      </c>
      <c r="FI314">
        <v>0.66</v>
      </c>
      <c r="FJ314">
        <v>0.68</v>
      </c>
      <c r="FK314">
        <v>0.63</v>
      </c>
      <c r="FL314">
        <v>0.57999999999999996</v>
      </c>
      <c r="FM314">
        <v>0.51</v>
      </c>
      <c r="FN314">
        <v>0.49</v>
      </c>
      <c r="FO314">
        <v>0.45</v>
      </c>
      <c r="FP314">
        <v>0.01</v>
      </c>
      <c r="FQ314">
        <v>0.01</v>
      </c>
      <c r="FR314">
        <v>0.03</v>
      </c>
      <c r="FS314">
        <v>0.01</v>
      </c>
      <c r="FT314">
        <v>0.01</v>
      </c>
      <c r="FU314">
        <v>0.03</v>
      </c>
      <c r="FV314">
        <v>0.06</v>
      </c>
      <c r="FW314">
        <v>0.04</v>
      </c>
      <c r="FX314">
        <v>0.04</v>
      </c>
      <c r="FY314">
        <v>1.87</v>
      </c>
      <c r="FZ314">
        <v>3.43</v>
      </c>
      <c r="GA314">
        <v>3.61</v>
      </c>
      <c r="GB314">
        <v>3.56</v>
      </c>
      <c r="GC314">
        <v>3.54</v>
      </c>
      <c r="GD314">
        <v>3.41</v>
      </c>
      <c r="GE314">
        <v>3.33</v>
      </c>
      <c r="GF314">
        <v>3.41</v>
      </c>
      <c r="GG314">
        <v>3.29</v>
      </c>
      <c r="GH314">
        <v>7.43</v>
      </c>
      <c r="GI314">
        <v>0.04</v>
      </c>
      <c r="GJ314">
        <v>1.4E-2</v>
      </c>
      <c r="GK314">
        <v>0</v>
      </c>
      <c r="GL314">
        <v>0.04</v>
      </c>
      <c r="GM314">
        <v>0.13</v>
      </c>
      <c r="GN314">
        <v>0.03</v>
      </c>
      <c r="GO314">
        <v>0.18</v>
      </c>
      <c r="GP314">
        <v>0.13</v>
      </c>
      <c r="GQ314">
        <v>0.13</v>
      </c>
      <c r="GR314">
        <v>0.25</v>
      </c>
      <c r="GS314">
        <v>0.06</v>
      </c>
      <c r="GT314">
        <v>0.49</v>
      </c>
      <c r="GU314">
        <v>0.56000000000000005</v>
      </c>
      <c r="GV314">
        <v>0.28000000000000003</v>
      </c>
      <c r="GW314">
        <v>0.2</v>
      </c>
      <c r="GX314">
        <v>0.16900000000000001</v>
      </c>
      <c r="GY314">
        <v>0.21</v>
      </c>
      <c r="GZ314">
        <v>9.9000000000000005E-2</v>
      </c>
      <c r="HA314">
        <v>9.9000000000000005E-2</v>
      </c>
      <c r="HB314">
        <v>0.31</v>
      </c>
      <c r="HC314">
        <v>0.08</v>
      </c>
      <c r="HD314">
        <v>0.04</v>
      </c>
      <c r="HE314">
        <v>0.15</v>
      </c>
      <c r="HF314">
        <v>0.13</v>
      </c>
      <c r="HG314">
        <v>0.13</v>
      </c>
      <c r="HH314">
        <v>0.04</v>
      </c>
      <c r="HI314">
        <v>0</v>
      </c>
      <c r="HJ314">
        <v>0.01</v>
      </c>
      <c r="HK314">
        <v>0</v>
      </c>
      <c r="HL314">
        <v>0.01</v>
      </c>
      <c r="HM314">
        <v>0.03</v>
      </c>
      <c r="HN314">
        <v>0</v>
      </c>
      <c r="HO314">
        <v>0.2</v>
      </c>
      <c r="HP314">
        <v>0.2</v>
      </c>
      <c r="HQ314">
        <v>0.21</v>
      </c>
      <c r="HR314">
        <v>0.23</v>
      </c>
      <c r="HS314">
        <v>0.27</v>
      </c>
      <c r="HT314">
        <v>0.2</v>
      </c>
      <c r="HU314">
        <v>0.69</v>
      </c>
      <c r="HV314">
        <v>0.65</v>
      </c>
      <c r="HW314">
        <v>0.65</v>
      </c>
      <c r="HX314">
        <v>0.61</v>
      </c>
      <c r="HY314">
        <v>0.59</v>
      </c>
      <c r="HZ314">
        <v>0.7</v>
      </c>
      <c r="IA314">
        <v>0.04</v>
      </c>
      <c r="IB314">
        <v>0.1</v>
      </c>
      <c r="IC314">
        <v>0.08</v>
      </c>
      <c r="ID314">
        <v>0.1</v>
      </c>
      <c r="IE314">
        <v>0.06</v>
      </c>
      <c r="IF314">
        <v>2.8000000000000001E-2</v>
      </c>
      <c r="IG314">
        <v>1.4E-2</v>
      </c>
      <c r="IH314">
        <v>0.01</v>
      </c>
      <c r="II314">
        <v>0.01</v>
      </c>
      <c r="IJ314">
        <v>0.01</v>
      </c>
      <c r="IK314">
        <v>2.8000000000000001E-2</v>
      </c>
      <c r="IL314">
        <v>1.4E-2</v>
      </c>
      <c r="IM314">
        <v>0.06</v>
      </c>
      <c r="IN314">
        <v>0.03</v>
      </c>
      <c r="IO314">
        <v>0.04</v>
      </c>
      <c r="IP314">
        <v>0.04</v>
      </c>
      <c r="IQ314">
        <v>0.03</v>
      </c>
      <c r="IR314">
        <v>0.06</v>
      </c>
      <c r="IS314">
        <v>7.0000000000000007E-2</v>
      </c>
      <c r="IT314">
        <v>0.66</v>
      </c>
      <c r="IU314">
        <v>0.45</v>
      </c>
      <c r="IV314">
        <v>0.06</v>
      </c>
      <c r="IW314">
        <v>0.32</v>
      </c>
      <c r="IX314">
        <v>0.3</v>
      </c>
      <c r="IY314">
        <v>0.17</v>
      </c>
      <c r="IZ314">
        <v>0.37</v>
      </c>
      <c r="JA314">
        <v>0.15</v>
      </c>
      <c r="JB314">
        <v>0.42</v>
      </c>
      <c r="JC314">
        <v>0.39</v>
      </c>
      <c r="JD314">
        <v>0.08</v>
      </c>
      <c r="JE314">
        <v>7.0000000000000007E-2</v>
      </c>
      <c r="JF314">
        <v>0.28000000000000003</v>
      </c>
      <c r="JG314">
        <v>0.11</v>
      </c>
      <c r="JH314">
        <v>0.21</v>
      </c>
      <c r="JI314">
        <v>0.06</v>
      </c>
      <c r="JJ314">
        <v>0.06</v>
      </c>
      <c r="JK314">
        <v>0.46</v>
      </c>
      <c r="JL314">
        <v>0.08</v>
      </c>
      <c r="JM314">
        <v>0.03</v>
      </c>
      <c r="JN314">
        <v>0.03</v>
      </c>
      <c r="JO314">
        <v>0.06</v>
      </c>
      <c r="JP314">
        <v>0.04</v>
      </c>
      <c r="JQ314">
        <v>0.06</v>
      </c>
      <c r="JR314">
        <v>2.77</v>
      </c>
      <c r="JS314">
        <v>1.52</v>
      </c>
      <c r="JT314">
        <v>1.72</v>
      </c>
      <c r="JU314">
        <v>3.21</v>
      </c>
      <c r="JV314">
        <v>1.96</v>
      </c>
    </row>
    <row r="315" spans="1:282" x14ac:dyDescent="0.25">
      <c r="A315">
        <v>609929</v>
      </c>
      <c r="B315" t="s">
        <v>115</v>
      </c>
      <c r="C315" t="s">
        <v>2591</v>
      </c>
      <c r="D315" t="s">
        <v>4827</v>
      </c>
      <c r="E315" t="s">
        <v>4828</v>
      </c>
      <c r="F315" t="s">
        <v>990</v>
      </c>
      <c r="G315" t="s">
        <v>991</v>
      </c>
      <c r="H315" t="s">
        <v>992</v>
      </c>
      <c r="I315" t="s">
        <v>4829</v>
      </c>
      <c r="J315" t="s">
        <v>4830</v>
      </c>
      <c r="K315" t="s">
        <v>4831</v>
      </c>
      <c r="L315" t="s">
        <v>546</v>
      </c>
      <c r="M315" t="s">
        <v>3399</v>
      </c>
      <c r="N315" t="s">
        <v>3908</v>
      </c>
      <c r="O315" t="s">
        <v>524</v>
      </c>
      <c r="P315">
        <v>468</v>
      </c>
      <c r="Q315" t="s">
        <v>530</v>
      </c>
      <c r="R315" t="s">
        <v>558</v>
      </c>
      <c r="S315" t="s">
        <v>558</v>
      </c>
      <c r="T315">
        <v>43</v>
      </c>
      <c r="U315">
        <v>3450</v>
      </c>
      <c r="V315" t="s">
        <v>655</v>
      </c>
      <c r="W315">
        <v>419</v>
      </c>
      <c r="X315">
        <v>479</v>
      </c>
      <c r="Y315">
        <v>87</v>
      </c>
      <c r="Z315" s="5" t="s">
        <v>575</v>
      </c>
      <c r="AA315" t="s">
        <v>524</v>
      </c>
      <c r="AB315" t="s">
        <v>533</v>
      </c>
      <c r="AC315" t="s">
        <v>533</v>
      </c>
      <c r="AD315" t="s">
        <v>533</v>
      </c>
      <c r="AE315">
        <v>63.9</v>
      </c>
      <c r="AF315">
        <v>66.5</v>
      </c>
      <c r="AG315">
        <v>63.4</v>
      </c>
      <c r="AH315">
        <v>99</v>
      </c>
      <c r="AI315" t="s">
        <v>3400</v>
      </c>
      <c r="AJ315">
        <v>160</v>
      </c>
      <c r="AK315">
        <v>1</v>
      </c>
      <c r="AL315">
        <v>92</v>
      </c>
      <c r="AN315">
        <v>64</v>
      </c>
      <c r="AO315">
        <v>1</v>
      </c>
      <c r="AQ315">
        <v>1</v>
      </c>
      <c r="AR315">
        <v>2</v>
      </c>
      <c r="AS315">
        <v>160</v>
      </c>
      <c r="AT315">
        <v>0.01</v>
      </c>
      <c r="AU315">
        <v>0.01</v>
      </c>
      <c r="AV315">
        <v>0.01</v>
      </c>
      <c r="AW315">
        <v>0</v>
      </c>
      <c r="AX315">
        <v>0.03</v>
      </c>
      <c r="AY315">
        <v>0.06</v>
      </c>
      <c r="AZ315">
        <v>7.0000000000000007E-2</v>
      </c>
      <c r="BA315">
        <v>0.05</v>
      </c>
      <c r="BB315">
        <v>0.06</v>
      </c>
      <c r="BC315">
        <v>7.0000000000000007E-2</v>
      </c>
      <c r="BD315">
        <v>0.01</v>
      </c>
      <c r="BE315">
        <v>0.09</v>
      </c>
      <c r="BF315">
        <v>0.3</v>
      </c>
      <c r="BG315">
        <v>0.22</v>
      </c>
      <c r="BH315">
        <v>0.24</v>
      </c>
      <c r="BI315">
        <v>0.15</v>
      </c>
      <c r="BJ315">
        <v>0.23</v>
      </c>
      <c r="BK315">
        <v>0.26</v>
      </c>
      <c r="BL315">
        <v>0.03</v>
      </c>
      <c r="BM315">
        <v>0.04</v>
      </c>
      <c r="BN315">
        <v>0.04</v>
      </c>
      <c r="BO315">
        <v>0.03</v>
      </c>
      <c r="BP315">
        <v>0.04</v>
      </c>
      <c r="BQ315">
        <v>0.04</v>
      </c>
      <c r="BR315">
        <v>0.6</v>
      </c>
      <c r="BS315">
        <v>0.68</v>
      </c>
      <c r="BT315">
        <v>0.65</v>
      </c>
      <c r="BU315">
        <v>0.76</v>
      </c>
      <c r="BV315">
        <v>0.69</v>
      </c>
      <c r="BW315">
        <v>0.55000000000000004</v>
      </c>
      <c r="BX315">
        <v>3.53</v>
      </c>
      <c r="BY315">
        <v>3.63</v>
      </c>
      <c r="BZ315">
        <v>3.58</v>
      </c>
      <c r="CA315">
        <v>3.71</v>
      </c>
      <c r="CB315">
        <v>3.64</v>
      </c>
      <c r="CC315">
        <v>3.36</v>
      </c>
      <c r="CD315">
        <v>1.9E-2</v>
      </c>
      <c r="CE315">
        <v>0</v>
      </c>
      <c r="CF315">
        <v>1.2999999999999999E-2</v>
      </c>
      <c r="CG315">
        <v>0</v>
      </c>
      <c r="CH315">
        <v>0</v>
      </c>
      <c r="CI315">
        <v>0</v>
      </c>
      <c r="CJ315">
        <v>0.02</v>
      </c>
      <c r="CK315">
        <v>0.05</v>
      </c>
      <c r="CL315">
        <v>0.03</v>
      </c>
      <c r="CM315">
        <v>0</v>
      </c>
      <c r="CN315">
        <v>0.01</v>
      </c>
      <c r="CO315">
        <v>0.01</v>
      </c>
      <c r="CP315">
        <v>0.06</v>
      </c>
      <c r="CQ315">
        <v>0.01</v>
      </c>
      <c r="CR315">
        <v>0.06</v>
      </c>
      <c r="CS315">
        <v>0.04</v>
      </c>
      <c r="CT315">
        <v>0.06</v>
      </c>
      <c r="CU315">
        <v>0.06</v>
      </c>
      <c r="CV315">
        <v>3.82</v>
      </c>
      <c r="CW315">
        <v>3.87</v>
      </c>
      <c r="CX315">
        <v>3.78</v>
      </c>
      <c r="CY315">
        <v>3.72</v>
      </c>
      <c r="CZ315">
        <v>3.78</v>
      </c>
      <c r="DA315">
        <v>3.67</v>
      </c>
      <c r="DB315">
        <v>3.66</v>
      </c>
      <c r="DC315">
        <v>3.58</v>
      </c>
      <c r="DD315">
        <v>3.66</v>
      </c>
      <c r="DE315">
        <v>0.13</v>
      </c>
      <c r="DF315">
        <v>0.1</v>
      </c>
      <c r="DG315">
        <v>0.16</v>
      </c>
      <c r="DH315">
        <v>0.16</v>
      </c>
      <c r="DI315">
        <v>0.19</v>
      </c>
      <c r="DJ315">
        <v>0.21</v>
      </c>
      <c r="DK315">
        <v>0.19</v>
      </c>
      <c r="DL315">
        <v>0.15</v>
      </c>
      <c r="DM315">
        <v>0.13</v>
      </c>
      <c r="DN315">
        <v>0.01</v>
      </c>
      <c r="DO315">
        <v>0.02</v>
      </c>
      <c r="DP315">
        <v>0.01</v>
      </c>
      <c r="DQ315">
        <v>0.03</v>
      </c>
      <c r="DR315">
        <v>0.02</v>
      </c>
      <c r="DS315">
        <v>0.01</v>
      </c>
      <c r="DT315">
        <v>0.02</v>
      </c>
      <c r="DU315">
        <v>0.02</v>
      </c>
      <c r="DV315">
        <v>0.02</v>
      </c>
      <c r="DW315">
        <v>0.85</v>
      </c>
      <c r="DX315">
        <v>0.87</v>
      </c>
      <c r="DY315">
        <v>0.81</v>
      </c>
      <c r="DZ315">
        <v>0.76</v>
      </c>
      <c r="EA315">
        <v>0.78</v>
      </c>
      <c r="EB315">
        <v>0.72</v>
      </c>
      <c r="EC315">
        <v>0.73</v>
      </c>
      <c r="ED315">
        <v>0.72</v>
      </c>
      <c r="EE315">
        <v>0.76</v>
      </c>
      <c r="EF315">
        <v>0.31</v>
      </c>
      <c r="EG315">
        <v>7.0000000000000007E-2</v>
      </c>
      <c r="EH315">
        <v>0.06</v>
      </c>
      <c r="EI315">
        <v>7.0000000000000007E-2</v>
      </c>
      <c r="EJ315">
        <v>0.05</v>
      </c>
      <c r="EK315">
        <v>0.04</v>
      </c>
      <c r="EL315">
        <v>0.04</v>
      </c>
      <c r="EM315">
        <v>0.03</v>
      </c>
      <c r="EN315">
        <v>0.06</v>
      </c>
      <c r="EO315">
        <v>0.21</v>
      </c>
      <c r="EP315">
        <v>0.09</v>
      </c>
      <c r="EQ315">
        <v>5.6000000000000001E-2</v>
      </c>
      <c r="ER315">
        <v>0.06</v>
      </c>
      <c r="ES315">
        <v>8.1000000000000003E-2</v>
      </c>
      <c r="ET315">
        <v>0.1</v>
      </c>
      <c r="EU315">
        <v>0.09</v>
      </c>
      <c r="EV315">
        <v>0.04</v>
      </c>
      <c r="EW315">
        <v>0.06</v>
      </c>
      <c r="EX315">
        <v>0.17499999999999999</v>
      </c>
      <c r="EY315">
        <v>0.2</v>
      </c>
      <c r="EZ315">
        <v>0.24</v>
      </c>
      <c r="FA315">
        <v>0.17</v>
      </c>
      <c r="FB315">
        <v>0.13</v>
      </c>
      <c r="FC315">
        <v>0.19</v>
      </c>
      <c r="FD315">
        <v>0.21</v>
      </c>
      <c r="FE315">
        <v>0.28999999999999998</v>
      </c>
      <c r="FF315">
        <v>0.28000000000000003</v>
      </c>
      <c r="FG315">
        <v>0.24</v>
      </c>
      <c r="FH315">
        <v>0.57999999999999996</v>
      </c>
      <c r="FI315">
        <v>0.6</v>
      </c>
      <c r="FJ315">
        <v>0.62</v>
      </c>
      <c r="FK315">
        <v>0.67</v>
      </c>
      <c r="FL315">
        <v>0.59</v>
      </c>
      <c r="FM315">
        <v>0.59</v>
      </c>
      <c r="FN315">
        <v>0.59</v>
      </c>
      <c r="FO315">
        <v>0.54</v>
      </c>
      <c r="FP315">
        <v>0.06</v>
      </c>
      <c r="FQ315">
        <v>0.05</v>
      </c>
      <c r="FR315">
        <v>0.05</v>
      </c>
      <c r="FS315">
        <v>7.0000000000000007E-2</v>
      </c>
      <c r="FT315">
        <v>7.0000000000000007E-2</v>
      </c>
      <c r="FU315">
        <v>0.08</v>
      </c>
      <c r="FV315">
        <v>7.0000000000000007E-2</v>
      </c>
      <c r="FW315">
        <v>0.06</v>
      </c>
      <c r="FX315">
        <v>7.0000000000000007E-2</v>
      </c>
      <c r="FY315">
        <v>2.36</v>
      </c>
      <c r="FZ315">
        <v>3.36</v>
      </c>
      <c r="GA315">
        <v>3.45</v>
      </c>
      <c r="GB315">
        <v>3.44</v>
      </c>
      <c r="GC315">
        <v>3.52</v>
      </c>
      <c r="GD315">
        <v>3.44</v>
      </c>
      <c r="GE315">
        <v>3.45</v>
      </c>
      <c r="GF315">
        <v>3.53</v>
      </c>
      <c r="GG315">
        <v>3.39</v>
      </c>
      <c r="GH315">
        <v>7.6</v>
      </c>
      <c r="GI315">
        <v>0.06</v>
      </c>
      <c r="GJ315">
        <v>6.0000000000000001E-3</v>
      </c>
      <c r="GK315">
        <v>1.9E-2</v>
      </c>
      <c r="GL315">
        <v>0.02</v>
      </c>
      <c r="GM315">
        <v>0.06</v>
      </c>
      <c r="GN315">
        <v>0.06</v>
      </c>
      <c r="GO315">
        <v>0.13</v>
      </c>
      <c r="GP315">
        <v>0.14000000000000001</v>
      </c>
      <c r="GQ315">
        <v>7.0000000000000007E-2</v>
      </c>
      <c r="GR315">
        <v>0.32</v>
      </c>
      <c r="GS315">
        <v>0.11</v>
      </c>
      <c r="GT315">
        <v>0.42</v>
      </c>
      <c r="GU315">
        <v>0.51</v>
      </c>
      <c r="GV315">
        <v>0.31</v>
      </c>
      <c r="GW315">
        <v>0.13</v>
      </c>
      <c r="GX315">
        <v>0.106</v>
      </c>
      <c r="GY315">
        <v>0.19</v>
      </c>
      <c r="GZ315">
        <v>0.125</v>
      </c>
      <c r="HA315">
        <v>5.6000000000000001E-2</v>
      </c>
      <c r="HB315">
        <v>0.12</v>
      </c>
      <c r="HC315">
        <v>0.16</v>
      </c>
      <c r="HD315">
        <v>0.11</v>
      </c>
      <c r="HE315">
        <v>0.19</v>
      </c>
      <c r="HF315">
        <v>0.17</v>
      </c>
      <c r="HG315">
        <v>0.22</v>
      </c>
      <c r="HH315">
        <v>0.2</v>
      </c>
      <c r="HI315">
        <v>0.01</v>
      </c>
      <c r="HJ315">
        <v>0.01</v>
      </c>
      <c r="HK315">
        <v>0</v>
      </c>
      <c r="HL315">
        <v>0.01</v>
      </c>
      <c r="HM315">
        <v>0.06</v>
      </c>
      <c r="HN315">
        <v>0.01</v>
      </c>
      <c r="HO315">
        <v>0.26</v>
      </c>
      <c r="HP315">
        <v>0.21</v>
      </c>
      <c r="HQ315">
        <v>0.23</v>
      </c>
      <c r="HR315">
        <v>0.26</v>
      </c>
      <c r="HS315">
        <v>0.28999999999999998</v>
      </c>
      <c r="HT315">
        <v>0.27</v>
      </c>
      <c r="HU315">
        <v>0.53</v>
      </c>
      <c r="HV315">
        <v>0.46</v>
      </c>
      <c r="HW315">
        <v>0.42</v>
      </c>
      <c r="HX315">
        <v>0.46</v>
      </c>
      <c r="HY315">
        <v>0.41</v>
      </c>
      <c r="HZ315">
        <v>0.49</v>
      </c>
      <c r="IA315">
        <v>0.09</v>
      </c>
      <c r="IB315">
        <v>0.2</v>
      </c>
      <c r="IC315">
        <v>0.2</v>
      </c>
      <c r="ID315">
        <v>0.11</v>
      </c>
      <c r="IE315">
        <v>0.13</v>
      </c>
      <c r="IF315">
        <v>8.6999999999999994E-2</v>
      </c>
      <c r="IG315">
        <v>3.1E-2</v>
      </c>
      <c r="IH315">
        <v>0.03</v>
      </c>
      <c r="II315">
        <v>0.03</v>
      </c>
      <c r="IJ315">
        <v>0.03</v>
      </c>
      <c r="IK315">
        <v>1.9E-2</v>
      </c>
      <c r="IL315">
        <v>3.6999999999999998E-2</v>
      </c>
      <c r="IM315">
        <v>0.08</v>
      </c>
      <c r="IN315">
        <v>0.1</v>
      </c>
      <c r="IO315">
        <v>0.12</v>
      </c>
      <c r="IP315">
        <v>0.13</v>
      </c>
      <c r="IQ315">
        <v>0.11</v>
      </c>
      <c r="IR315">
        <v>0.11</v>
      </c>
      <c r="IS315">
        <v>0.04</v>
      </c>
      <c r="IT315">
        <v>0.51</v>
      </c>
      <c r="IU315">
        <v>0.49</v>
      </c>
      <c r="IV315">
        <v>0.03</v>
      </c>
      <c r="IW315">
        <v>0.22</v>
      </c>
      <c r="IX315">
        <v>0.21</v>
      </c>
      <c r="IY315">
        <v>0.21</v>
      </c>
      <c r="IZ315">
        <v>0.24</v>
      </c>
      <c r="JA315">
        <v>0.14000000000000001</v>
      </c>
      <c r="JB315">
        <v>0.28999999999999998</v>
      </c>
      <c r="JC315">
        <v>0.31</v>
      </c>
      <c r="JD315">
        <v>0.09</v>
      </c>
      <c r="JE315">
        <v>0.05</v>
      </c>
      <c r="JF315">
        <v>0.23</v>
      </c>
      <c r="JG315">
        <v>0.15</v>
      </c>
      <c r="JH315">
        <v>0.38</v>
      </c>
      <c r="JI315">
        <v>0.13</v>
      </c>
      <c r="JJ315">
        <v>0.11</v>
      </c>
      <c r="JK315">
        <v>0.53</v>
      </c>
      <c r="JL315">
        <v>0.26</v>
      </c>
      <c r="JM315">
        <v>7.0000000000000007E-2</v>
      </c>
      <c r="JN315">
        <v>7.0000000000000007E-2</v>
      </c>
      <c r="JO315">
        <v>0.11</v>
      </c>
      <c r="JP315">
        <v>0.08</v>
      </c>
      <c r="JQ315">
        <v>0.08</v>
      </c>
      <c r="JR315">
        <v>3.1</v>
      </c>
      <c r="JS315">
        <v>1.82</v>
      </c>
      <c r="JT315">
        <v>1.76</v>
      </c>
      <c r="JU315">
        <v>3.37</v>
      </c>
      <c r="JV315">
        <v>2.48</v>
      </c>
    </row>
    <row r="316" spans="1:282" x14ac:dyDescent="0.25">
      <c r="A316">
        <v>609930</v>
      </c>
      <c r="B316" t="s">
        <v>116</v>
      </c>
      <c r="C316" t="s">
        <v>2592</v>
      </c>
      <c r="D316" t="s">
        <v>4832</v>
      </c>
      <c r="E316" t="s">
        <v>4833</v>
      </c>
      <c r="F316" t="s">
        <v>993</v>
      </c>
      <c r="G316" t="s">
        <v>994</v>
      </c>
      <c r="H316" t="s">
        <v>995</v>
      </c>
      <c r="I316" t="s">
        <v>4834</v>
      </c>
      <c r="J316" t="s">
        <v>4835</v>
      </c>
      <c r="K316" t="s">
        <v>4836</v>
      </c>
      <c r="L316" t="s">
        <v>546</v>
      </c>
      <c r="M316" t="s">
        <v>3399</v>
      </c>
      <c r="N316" t="s">
        <v>3908</v>
      </c>
      <c r="O316" t="s">
        <v>524</v>
      </c>
      <c r="P316">
        <v>603</v>
      </c>
      <c r="Q316" t="s">
        <v>541</v>
      </c>
      <c r="R316" t="s">
        <v>562</v>
      </c>
      <c r="S316" t="s">
        <v>562</v>
      </c>
      <c r="T316">
        <v>34</v>
      </c>
      <c r="U316">
        <v>3460</v>
      </c>
      <c r="V316" t="s">
        <v>655</v>
      </c>
      <c r="W316">
        <v>391</v>
      </c>
      <c r="X316">
        <v>616</v>
      </c>
      <c r="Y316">
        <v>63</v>
      </c>
      <c r="Z316" s="5" t="s">
        <v>751</v>
      </c>
      <c r="AA316" t="s">
        <v>524</v>
      </c>
      <c r="AB316" t="s">
        <v>555</v>
      </c>
      <c r="AC316" t="s">
        <v>533</v>
      </c>
      <c r="AD316" t="s">
        <v>564</v>
      </c>
      <c r="AE316">
        <v>32.700000000000003</v>
      </c>
      <c r="AF316">
        <v>60.8</v>
      </c>
      <c r="AG316">
        <v>58.5</v>
      </c>
      <c r="AH316">
        <v>6.3</v>
      </c>
      <c r="AI316" t="s">
        <v>3410</v>
      </c>
      <c r="AJ316">
        <v>226</v>
      </c>
      <c r="AK316">
        <v>3</v>
      </c>
      <c r="AL316">
        <v>22</v>
      </c>
      <c r="AN316">
        <v>192</v>
      </c>
      <c r="AO316">
        <v>1</v>
      </c>
      <c r="AP316">
        <v>1</v>
      </c>
      <c r="AQ316">
        <v>2</v>
      </c>
      <c r="AR316">
        <v>9</v>
      </c>
      <c r="AS316">
        <v>226</v>
      </c>
      <c r="AT316">
        <v>0.01</v>
      </c>
      <c r="AU316">
        <v>0.01</v>
      </c>
      <c r="AV316">
        <v>0.04</v>
      </c>
      <c r="AW316">
        <v>0.03</v>
      </c>
      <c r="AX316">
        <v>0.03</v>
      </c>
      <c r="AY316">
        <v>0.11</v>
      </c>
      <c r="AZ316">
        <v>0.08</v>
      </c>
      <c r="BA316">
        <v>0.04</v>
      </c>
      <c r="BB316">
        <v>0.09</v>
      </c>
      <c r="BC316">
        <v>7.0000000000000007E-2</v>
      </c>
      <c r="BD316">
        <v>0.15</v>
      </c>
      <c r="BE316">
        <v>0.18</v>
      </c>
      <c r="BF316">
        <v>0.4</v>
      </c>
      <c r="BG316">
        <v>0.36</v>
      </c>
      <c r="BH316">
        <v>0.35</v>
      </c>
      <c r="BI316">
        <v>0.31</v>
      </c>
      <c r="BJ316">
        <v>0.38</v>
      </c>
      <c r="BK316">
        <v>0.31</v>
      </c>
      <c r="BL316">
        <v>0.01</v>
      </c>
      <c r="BM316">
        <v>0.02</v>
      </c>
      <c r="BN316">
        <v>0.02</v>
      </c>
      <c r="BO316">
        <v>0.03</v>
      </c>
      <c r="BP316">
        <v>0.04</v>
      </c>
      <c r="BQ316">
        <v>0.04</v>
      </c>
      <c r="BR316">
        <v>0.49</v>
      </c>
      <c r="BS316">
        <v>0.56999999999999995</v>
      </c>
      <c r="BT316">
        <v>0.5</v>
      </c>
      <c r="BU316">
        <v>0.56999999999999995</v>
      </c>
      <c r="BV316">
        <v>0.41</v>
      </c>
      <c r="BW316">
        <v>0.37</v>
      </c>
      <c r="BX316">
        <v>3.38</v>
      </c>
      <c r="BY316">
        <v>3.52</v>
      </c>
      <c r="BZ316">
        <v>3.33</v>
      </c>
      <c r="CA316">
        <v>3.47</v>
      </c>
      <c r="CB316">
        <v>3.22</v>
      </c>
      <c r="CC316">
        <v>2.97</v>
      </c>
      <c r="CD316">
        <v>0</v>
      </c>
      <c r="CE316">
        <v>4.0000000000000001E-3</v>
      </c>
      <c r="CF316">
        <v>4.0000000000000001E-3</v>
      </c>
      <c r="CG316">
        <v>4.0000000000000001E-3</v>
      </c>
      <c r="CH316">
        <v>0</v>
      </c>
      <c r="CI316">
        <v>0</v>
      </c>
      <c r="CJ316">
        <v>0</v>
      </c>
      <c r="CK316">
        <v>0.04</v>
      </c>
      <c r="CL316">
        <v>0</v>
      </c>
      <c r="CM316">
        <v>0.01</v>
      </c>
      <c r="CN316">
        <v>0.03</v>
      </c>
      <c r="CO316">
        <v>0.03</v>
      </c>
      <c r="CP316">
        <v>0.03</v>
      </c>
      <c r="CQ316">
        <v>0.03</v>
      </c>
      <c r="CR316">
        <v>0.05</v>
      </c>
      <c r="CS316">
        <v>7.0000000000000007E-2</v>
      </c>
      <c r="CT316">
        <v>0.05</v>
      </c>
      <c r="CU316">
        <v>0.05</v>
      </c>
      <c r="CV316">
        <v>3.84</v>
      </c>
      <c r="CW316">
        <v>3.78</v>
      </c>
      <c r="CX316">
        <v>3.77</v>
      </c>
      <c r="CY316">
        <v>3.73</v>
      </c>
      <c r="CZ316">
        <v>3.76</v>
      </c>
      <c r="DA316">
        <v>3.67</v>
      </c>
      <c r="DB316">
        <v>3.59</v>
      </c>
      <c r="DC316">
        <v>3.54</v>
      </c>
      <c r="DD316">
        <v>3.68</v>
      </c>
      <c r="DE316">
        <v>0.14000000000000001</v>
      </c>
      <c r="DF316">
        <v>0.14000000000000001</v>
      </c>
      <c r="DG316">
        <v>0.16</v>
      </c>
      <c r="DH316">
        <v>0.19</v>
      </c>
      <c r="DI316">
        <v>0.17</v>
      </c>
      <c r="DJ316">
        <v>0.23</v>
      </c>
      <c r="DK316">
        <v>0.26</v>
      </c>
      <c r="DL316">
        <v>0.24</v>
      </c>
      <c r="DM316">
        <v>0.19</v>
      </c>
      <c r="DN316">
        <v>0</v>
      </c>
      <c r="DO316">
        <v>0.01</v>
      </c>
      <c r="DP316">
        <v>0</v>
      </c>
      <c r="DQ316">
        <v>0.01</v>
      </c>
      <c r="DR316">
        <v>0.01</v>
      </c>
      <c r="DS316">
        <v>0.01</v>
      </c>
      <c r="DT316">
        <v>0</v>
      </c>
      <c r="DU316">
        <v>0.01</v>
      </c>
      <c r="DV316">
        <v>0.03</v>
      </c>
      <c r="DW316">
        <v>0.85</v>
      </c>
      <c r="DX316">
        <v>0.81</v>
      </c>
      <c r="DY316">
        <v>0.8</v>
      </c>
      <c r="DZ316">
        <v>0.76</v>
      </c>
      <c r="EA316">
        <v>0.79</v>
      </c>
      <c r="EB316">
        <v>0.72</v>
      </c>
      <c r="EC316">
        <v>0.66</v>
      </c>
      <c r="ED316">
        <v>0.66</v>
      </c>
      <c r="EE316">
        <v>0.73</v>
      </c>
      <c r="EF316">
        <v>0.35</v>
      </c>
      <c r="EG316">
        <v>0</v>
      </c>
      <c r="EH316">
        <v>0</v>
      </c>
      <c r="EI316">
        <v>0</v>
      </c>
      <c r="EJ316">
        <v>0</v>
      </c>
      <c r="EK316">
        <v>0.04</v>
      </c>
      <c r="EL316">
        <v>0.03</v>
      </c>
      <c r="EM316">
        <v>0.02</v>
      </c>
      <c r="EN316">
        <v>0.04</v>
      </c>
      <c r="EO316">
        <v>0.23</v>
      </c>
      <c r="EP316">
        <v>0.08</v>
      </c>
      <c r="EQ316">
        <v>8.4000000000000005E-2</v>
      </c>
      <c r="ER316">
        <v>0.09</v>
      </c>
      <c r="ES316">
        <v>0.04</v>
      </c>
      <c r="ET316">
        <v>7.0000000000000007E-2</v>
      </c>
      <c r="EU316">
        <v>0.12</v>
      </c>
      <c r="EV316">
        <v>0.1</v>
      </c>
      <c r="EW316">
        <v>0.09</v>
      </c>
      <c r="EX316">
        <v>0.23</v>
      </c>
      <c r="EY316">
        <v>0.33</v>
      </c>
      <c r="EZ316">
        <v>0.37</v>
      </c>
      <c r="FA316">
        <v>0.41</v>
      </c>
      <c r="FB316">
        <v>0.31</v>
      </c>
      <c r="FC316">
        <v>0.43</v>
      </c>
      <c r="FD316">
        <v>0.32</v>
      </c>
      <c r="FE316">
        <v>0.33</v>
      </c>
      <c r="FF316">
        <v>0.38</v>
      </c>
      <c r="FG316">
        <v>0.17</v>
      </c>
      <c r="FH316">
        <v>0.56000000000000005</v>
      </c>
      <c r="FI316">
        <v>0.54</v>
      </c>
      <c r="FJ316">
        <v>0.49</v>
      </c>
      <c r="FK316">
        <v>0.62</v>
      </c>
      <c r="FL316">
        <v>0.45</v>
      </c>
      <c r="FM316">
        <v>0.5</v>
      </c>
      <c r="FN316">
        <v>0.54</v>
      </c>
      <c r="FO316">
        <v>0.46</v>
      </c>
      <c r="FP316">
        <v>0.02</v>
      </c>
      <c r="FQ316">
        <v>0.02</v>
      </c>
      <c r="FR316">
        <v>0.01</v>
      </c>
      <c r="FS316">
        <v>0</v>
      </c>
      <c r="FT316">
        <v>0.02</v>
      </c>
      <c r="FU316">
        <v>0.01</v>
      </c>
      <c r="FV316">
        <v>0.03</v>
      </c>
      <c r="FW316">
        <v>0.02</v>
      </c>
      <c r="FX316">
        <v>0.02</v>
      </c>
      <c r="FY316">
        <v>2.23</v>
      </c>
      <c r="FZ316">
        <v>3.48</v>
      </c>
      <c r="GA316">
        <v>3.46</v>
      </c>
      <c r="GB316">
        <v>3.39</v>
      </c>
      <c r="GC316">
        <v>3.58</v>
      </c>
      <c r="GD316">
        <v>3.32</v>
      </c>
      <c r="GE316">
        <v>3.34</v>
      </c>
      <c r="GF316">
        <v>3.41</v>
      </c>
      <c r="GG316">
        <v>3.28</v>
      </c>
      <c r="GH316">
        <v>8.16</v>
      </c>
      <c r="GI316">
        <v>0.02</v>
      </c>
      <c r="GJ316">
        <v>8.9999999999999993E-3</v>
      </c>
      <c r="GK316">
        <v>8.9999999999999993E-3</v>
      </c>
      <c r="GL316">
        <v>0.04</v>
      </c>
      <c r="GM316">
        <v>7.0000000000000007E-2</v>
      </c>
      <c r="GN316">
        <v>0.04</v>
      </c>
      <c r="GO316">
        <v>0.09</v>
      </c>
      <c r="GP316">
        <v>0.15</v>
      </c>
      <c r="GQ316">
        <v>0.18</v>
      </c>
      <c r="GR316">
        <v>0.36</v>
      </c>
      <c r="GS316">
        <v>0.04</v>
      </c>
      <c r="GT316">
        <v>0.38</v>
      </c>
      <c r="GU316">
        <v>0.49</v>
      </c>
      <c r="GV316">
        <v>0.26</v>
      </c>
      <c r="GW316">
        <v>0.2</v>
      </c>
      <c r="GX316">
        <v>0.186</v>
      </c>
      <c r="GY316">
        <v>0.22</v>
      </c>
      <c r="GZ316">
        <v>0.16400000000000001</v>
      </c>
      <c r="HA316">
        <v>0.10199999999999999</v>
      </c>
      <c r="HB316">
        <v>0.26</v>
      </c>
      <c r="HC316">
        <v>0.15</v>
      </c>
      <c r="HD316">
        <v>0.12</v>
      </c>
      <c r="HE316">
        <v>0.19</v>
      </c>
      <c r="HF316">
        <v>0.1</v>
      </c>
      <c r="HG316">
        <v>0.11</v>
      </c>
      <c r="HH316">
        <v>0.08</v>
      </c>
      <c r="HI316">
        <v>0</v>
      </c>
      <c r="HJ316">
        <v>0.01</v>
      </c>
      <c r="HK316">
        <v>0.01</v>
      </c>
      <c r="HL316">
        <v>0.01</v>
      </c>
      <c r="HM316">
        <v>0.09</v>
      </c>
      <c r="HN316">
        <v>0.04</v>
      </c>
      <c r="HO316">
        <v>0.3</v>
      </c>
      <c r="HP316">
        <v>0.32</v>
      </c>
      <c r="HQ316">
        <v>0.31</v>
      </c>
      <c r="HR316">
        <v>0.34</v>
      </c>
      <c r="HS316">
        <v>0.4</v>
      </c>
      <c r="HT316">
        <v>0.36</v>
      </c>
      <c r="HU316">
        <v>0.63</v>
      </c>
      <c r="HV316">
        <v>0.46</v>
      </c>
      <c r="HW316">
        <v>0.52</v>
      </c>
      <c r="HX316">
        <v>0.5</v>
      </c>
      <c r="HY316">
        <v>0.38</v>
      </c>
      <c r="HZ316">
        <v>0.53</v>
      </c>
      <c r="IA316">
        <v>0.04</v>
      </c>
      <c r="IB316">
        <v>0.14000000000000001</v>
      </c>
      <c r="IC316">
        <v>0.1</v>
      </c>
      <c r="ID316">
        <v>0.1</v>
      </c>
      <c r="IE316">
        <v>0.08</v>
      </c>
      <c r="IF316">
        <v>2.1999999999999999E-2</v>
      </c>
      <c r="IG316">
        <v>1.7999999999999999E-2</v>
      </c>
      <c r="IH316">
        <v>0.02</v>
      </c>
      <c r="II316">
        <v>0.02</v>
      </c>
      <c r="IJ316">
        <v>0.02</v>
      </c>
      <c r="IK316">
        <v>1.7999999999999999E-2</v>
      </c>
      <c r="IL316">
        <v>1.2999999999999999E-2</v>
      </c>
      <c r="IM316">
        <v>0.01</v>
      </c>
      <c r="IN316">
        <v>0.05</v>
      </c>
      <c r="IO316">
        <v>0.04</v>
      </c>
      <c r="IP316">
        <v>0.02</v>
      </c>
      <c r="IQ316">
        <v>0.03</v>
      </c>
      <c r="IR316">
        <v>0.04</v>
      </c>
      <c r="IS316">
        <v>0.02</v>
      </c>
      <c r="IT316">
        <v>0.56000000000000005</v>
      </c>
      <c r="IU316">
        <v>0.41</v>
      </c>
      <c r="IV316">
        <v>0.03</v>
      </c>
      <c r="IW316">
        <v>0.2</v>
      </c>
      <c r="IX316">
        <v>0.28999999999999998</v>
      </c>
      <c r="IY316">
        <v>0.2</v>
      </c>
      <c r="IZ316">
        <v>0.33</v>
      </c>
      <c r="JA316">
        <v>0.24</v>
      </c>
      <c r="JB316">
        <v>0.38</v>
      </c>
      <c r="JC316">
        <v>0.35</v>
      </c>
      <c r="JD316">
        <v>0.1</v>
      </c>
      <c r="JE316">
        <v>0.1</v>
      </c>
      <c r="JF316">
        <v>0.28999999999999998</v>
      </c>
      <c r="JG316">
        <v>0.22</v>
      </c>
      <c r="JH316">
        <v>0.33</v>
      </c>
      <c r="JI316">
        <v>0.1</v>
      </c>
      <c r="JJ316">
        <v>0.08</v>
      </c>
      <c r="JK316">
        <v>0.41</v>
      </c>
      <c r="JL316">
        <v>0.17</v>
      </c>
      <c r="JM316">
        <v>0.01</v>
      </c>
      <c r="JN316">
        <v>0.04</v>
      </c>
      <c r="JO316">
        <v>0.08</v>
      </c>
      <c r="JP316">
        <v>0.03</v>
      </c>
      <c r="JQ316">
        <v>0.03</v>
      </c>
      <c r="JR316">
        <v>2.99</v>
      </c>
      <c r="JS316">
        <v>1.73</v>
      </c>
      <c r="JT316">
        <v>1.84</v>
      </c>
      <c r="JU316">
        <v>3.11</v>
      </c>
      <c r="JV316">
        <v>2.37</v>
      </c>
    </row>
    <row r="317" spans="1:282" x14ac:dyDescent="0.25">
      <c r="A317">
        <v>609933</v>
      </c>
      <c r="B317" t="s">
        <v>117</v>
      </c>
      <c r="C317" t="s">
        <v>2593</v>
      </c>
      <c r="D317" t="s">
        <v>4837</v>
      </c>
      <c r="E317" t="s">
        <v>4838</v>
      </c>
      <c r="F317" t="s">
        <v>996</v>
      </c>
      <c r="G317" t="s">
        <v>997</v>
      </c>
      <c r="H317" t="s">
        <v>998</v>
      </c>
      <c r="I317" t="s">
        <v>4839</v>
      </c>
      <c r="J317" t="s">
        <v>4840</v>
      </c>
      <c r="K317" t="s">
        <v>4841</v>
      </c>
      <c r="L317" t="s">
        <v>546</v>
      </c>
      <c r="M317" t="s">
        <v>3399</v>
      </c>
      <c r="N317" t="s">
        <v>3908</v>
      </c>
      <c r="O317" t="s">
        <v>524</v>
      </c>
      <c r="P317">
        <v>502</v>
      </c>
      <c r="Q317" t="s">
        <v>541</v>
      </c>
      <c r="R317" t="s">
        <v>613</v>
      </c>
      <c r="S317" t="s">
        <v>613</v>
      </c>
      <c r="T317">
        <v>32</v>
      </c>
      <c r="U317">
        <v>3480</v>
      </c>
      <c r="V317" t="s">
        <v>651</v>
      </c>
      <c r="Z317" s="5" t="s">
        <v>10</v>
      </c>
      <c r="AA317" t="s">
        <v>10</v>
      </c>
      <c r="AB317" t="s">
        <v>10</v>
      </c>
      <c r="AC317" t="s">
        <v>10</v>
      </c>
      <c r="AD317" t="s">
        <v>10</v>
      </c>
      <c r="AI317" t="s">
        <v>10</v>
      </c>
    </row>
    <row r="318" spans="1:282" x14ac:dyDescent="0.25">
      <c r="A318">
        <v>609935</v>
      </c>
      <c r="B318" t="s">
        <v>118</v>
      </c>
      <c r="C318" t="s">
        <v>2594</v>
      </c>
      <c r="D318" t="s">
        <v>4842</v>
      </c>
      <c r="E318" t="s">
        <v>4843</v>
      </c>
      <c r="F318" t="s">
        <v>999</v>
      </c>
      <c r="G318" t="s">
        <v>1000</v>
      </c>
      <c r="H318" t="s">
        <v>1001</v>
      </c>
      <c r="I318" t="s">
        <v>4844</v>
      </c>
      <c r="J318" t="s">
        <v>4845</v>
      </c>
      <c r="K318" t="s">
        <v>4846</v>
      </c>
      <c r="L318" t="s">
        <v>546</v>
      </c>
      <c r="M318" t="s">
        <v>3399</v>
      </c>
      <c r="N318" t="s">
        <v>3908</v>
      </c>
      <c r="O318" t="s">
        <v>524</v>
      </c>
      <c r="P318">
        <v>1376</v>
      </c>
      <c r="Q318" t="s">
        <v>566</v>
      </c>
      <c r="R318" t="s">
        <v>574</v>
      </c>
      <c r="S318" t="s">
        <v>574</v>
      </c>
      <c r="T318">
        <v>47</v>
      </c>
      <c r="U318">
        <v>3490</v>
      </c>
      <c r="V318" t="s">
        <v>651</v>
      </c>
      <c r="W318">
        <v>540</v>
      </c>
      <c r="X318">
        <v>1378</v>
      </c>
      <c r="Y318">
        <v>39</v>
      </c>
      <c r="Z318" s="5" t="s">
        <v>549</v>
      </c>
      <c r="AA318" t="s">
        <v>524</v>
      </c>
      <c r="AB318" t="s">
        <v>555</v>
      </c>
      <c r="AC318" t="s">
        <v>564</v>
      </c>
      <c r="AD318" t="s">
        <v>555</v>
      </c>
      <c r="AE318">
        <v>39.9</v>
      </c>
      <c r="AF318">
        <v>42.8</v>
      </c>
      <c r="AG318">
        <v>23.9</v>
      </c>
      <c r="AH318">
        <v>3.9</v>
      </c>
      <c r="AI318" t="s">
        <v>3410</v>
      </c>
      <c r="AJ318">
        <v>278</v>
      </c>
      <c r="AK318">
        <v>10</v>
      </c>
      <c r="AL318">
        <v>4</v>
      </c>
      <c r="AN318">
        <v>259</v>
      </c>
      <c r="AQ318">
        <v>3</v>
      </c>
      <c r="AR318">
        <v>5</v>
      </c>
      <c r="AS318">
        <v>278</v>
      </c>
      <c r="AT318">
        <v>0.01</v>
      </c>
      <c r="AU318">
        <v>0.01</v>
      </c>
      <c r="AV318">
        <v>0.03</v>
      </c>
      <c r="AW318">
        <v>0.01</v>
      </c>
      <c r="AX318">
        <v>0.01</v>
      </c>
      <c r="AY318">
        <v>0.06</v>
      </c>
      <c r="AZ318">
        <v>0.09</v>
      </c>
      <c r="BA318">
        <v>6.0999999999999999E-2</v>
      </c>
      <c r="BB318">
        <v>0.11</v>
      </c>
      <c r="BC318">
        <v>0.05</v>
      </c>
      <c r="BD318">
        <v>0.09</v>
      </c>
      <c r="BE318">
        <v>0.18</v>
      </c>
      <c r="BF318">
        <v>0.41</v>
      </c>
      <c r="BG318">
        <v>0.37</v>
      </c>
      <c r="BH318">
        <v>0.4</v>
      </c>
      <c r="BI318">
        <v>0.22</v>
      </c>
      <c r="BJ318">
        <v>0.42</v>
      </c>
      <c r="BK318">
        <v>0.36</v>
      </c>
      <c r="BL318">
        <v>0.03</v>
      </c>
      <c r="BM318">
        <v>0.01</v>
      </c>
      <c r="BN318">
        <v>0.02</v>
      </c>
      <c r="BO318">
        <v>0.01</v>
      </c>
      <c r="BP318">
        <v>0.01</v>
      </c>
      <c r="BQ318">
        <v>0.03</v>
      </c>
      <c r="BR318">
        <v>0.46</v>
      </c>
      <c r="BS318">
        <v>0.56000000000000005</v>
      </c>
      <c r="BT318">
        <v>0.44</v>
      </c>
      <c r="BU318">
        <v>0.7</v>
      </c>
      <c r="BV318">
        <v>0.46</v>
      </c>
      <c r="BW318">
        <v>0.38</v>
      </c>
      <c r="BX318">
        <v>3.36</v>
      </c>
      <c r="BY318">
        <v>3.49</v>
      </c>
      <c r="BZ318">
        <v>3.28</v>
      </c>
      <c r="CA318">
        <v>3.63</v>
      </c>
      <c r="CB318">
        <v>3.35</v>
      </c>
      <c r="CC318">
        <v>3.09</v>
      </c>
      <c r="CD318">
        <v>0</v>
      </c>
      <c r="CE318">
        <v>0</v>
      </c>
      <c r="CF318">
        <v>0</v>
      </c>
      <c r="CG318">
        <v>4.0000000000000001E-3</v>
      </c>
      <c r="CH318">
        <v>7.0000000000000001E-3</v>
      </c>
      <c r="CI318">
        <v>0.01</v>
      </c>
      <c r="CJ318">
        <v>0.03</v>
      </c>
      <c r="CK318">
        <v>0.08</v>
      </c>
      <c r="CL318">
        <v>0.04</v>
      </c>
      <c r="CM318">
        <v>0.02</v>
      </c>
      <c r="CN318">
        <v>0.03</v>
      </c>
      <c r="CO318">
        <v>0.03</v>
      </c>
      <c r="CP318">
        <v>0.04</v>
      </c>
      <c r="CQ318">
        <v>0.02</v>
      </c>
      <c r="CR318">
        <v>0.05</v>
      </c>
      <c r="CS318">
        <v>0.1</v>
      </c>
      <c r="CT318">
        <v>0.14000000000000001</v>
      </c>
      <c r="CU318">
        <v>0.09</v>
      </c>
      <c r="CV318">
        <v>3.82</v>
      </c>
      <c r="CW318">
        <v>3.75</v>
      </c>
      <c r="CX318">
        <v>3.72</v>
      </c>
      <c r="CY318">
        <v>3.67</v>
      </c>
      <c r="CZ318">
        <v>3.71</v>
      </c>
      <c r="DA318">
        <v>3.62</v>
      </c>
      <c r="DB318">
        <v>3.4</v>
      </c>
      <c r="DC318">
        <v>3.24</v>
      </c>
      <c r="DD318">
        <v>3.42</v>
      </c>
      <c r="DE318">
        <v>0.14000000000000001</v>
      </c>
      <c r="DF318">
        <v>0.19</v>
      </c>
      <c r="DG318">
        <v>0.21</v>
      </c>
      <c r="DH318">
        <v>0.23</v>
      </c>
      <c r="DI318">
        <v>0.22</v>
      </c>
      <c r="DJ318">
        <v>0.26</v>
      </c>
      <c r="DK318">
        <v>0.3</v>
      </c>
      <c r="DL318">
        <v>0.25</v>
      </c>
      <c r="DM318">
        <v>0.27</v>
      </c>
      <c r="DN318">
        <v>0.01</v>
      </c>
      <c r="DO318">
        <v>0</v>
      </c>
      <c r="DP318">
        <v>0.01</v>
      </c>
      <c r="DQ318">
        <v>0.01</v>
      </c>
      <c r="DR318">
        <v>0.01</v>
      </c>
      <c r="DS318">
        <v>0.01</v>
      </c>
      <c r="DT318">
        <v>0.01</v>
      </c>
      <c r="DU318">
        <v>0.01</v>
      </c>
      <c r="DV318">
        <v>0.02</v>
      </c>
      <c r="DW318">
        <v>0.83</v>
      </c>
      <c r="DX318">
        <v>0.77</v>
      </c>
      <c r="DY318">
        <v>0.75</v>
      </c>
      <c r="DZ318">
        <v>0.72</v>
      </c>
      <c r="EA318">
        <v>0.74</v>
      </c>
      <c r="EB318">
        <v>0.68</v>
      </c>
      <c r="EC318">
        <v>0.56000000000000005</v>
      </c>
      <c r="ED318">
        <v>0.53</v>
      </c>
      <c r="EE318">
        <v>0.57999999999999996</v>
      </c>
      <c r="EF318">
        <v>0.32</v>
      </c>
      <c r="EG318">
        <v>0.01</v>
      </c>
      <c r="EH318">
        <v>0</v>
      </c>
      <c r="EI318">
        <v>0</v>
      </c>
      <c r="EJ318">
        <v>0.01</v>
      </c>
      <c r="EK318">
        <v>0.01</v>
      </c>
      <c r="EL318">
        <v>0.05</v>
      </c>
      <c r="EM318">
        <v>0.02</v>
      </c>
      <c r="EN318">
        <v>0.01</v>
      </c>
      <c r="EO318">
        <v>0.23</v>
      </c>
      <c r="EP318">
        <v>0.05</v>
      </c>
      <c r="EQ318">
        <v>7.5999999999999998E-2</v>
      </c>
      <c r="ER318">
        <v>0.08</v>
      </c>
      <c r="ES318">
        <v>5.3999999999999999E-2</v>
      </c>
      <c r="ET318">
        <v>0.08</v>
      </c>
      <c r="EU318">
        <v>7.0000000000000007E-2</v>
      </c>
      <c r="EV318">
        <v>0.06</v>
      </c>
      <c r="EW318">
        <v>0.1</v>
      </c>
      <c r="EX318">
        <v>0.20100000000000001</v>
      </c>
      <c r="EY318">
        <v>0.42</v>
      </c>
      <c r="EZ318">
        <v>0.34</v>
      </c>
      <c r="FA318">
        <v>0.32</v>
      </c>
      <c r="FB318">
        <v>0.27</v>
      </c>
      <c r="FC318">
        <v>0.41</v>
      </c>
      <c r="FD318">
        <v>0.36</v>
      </c>
      <c r="FE318">
        <v>0.37</v>
      </c>
      <c r="FF318">
        <v>0.41</v>
      </c>
      <c r="FG318">
        <v>0.16</v>
      </c>
      <c r="FH318">
        <v>0.43</v>
      </c>
      <c r="FI318">
        <v>0.5</v>
      </c>
      <c r="FJ318">
        <v>0.52</v>
      </c>
      <c r="FK318">
        <v>0.56999999999999995</v>
      </c>
      <c r="FL318">
        <v>0.41</v>
      </c>
      <c r="FM318">
        <v>0.42</v>
      </c>
      <c r="FN318">
        <v>0.46</v>
      </c>
      <c r="FO318">
        <v>0.4</v>
      </c>
      <c r="FP318">
        <v>0.08</v>
      </c>
      <c r="FQ318">
        <v>0.08</v>
      </c>
      <c r="FR318">
        <v>0.09</v>
      </c>
      <c r="FS318">
        <v>0.08</v>
      </c>
      <c r="FT318">
        <v>0.09</v>
      </c>
      <c r="FU318">
        <v>0.09</v>
      </c>
      <c r="FV318">
        <v>0.1</v>
      </c>
      <c r="FW318">
        <v>0.08</v>
      </c>
      <c r="FX318">
        <v>0.09</v>
      </c>
      <c r="FY318">
        <v>2.2200000000000002</v>
      </c>
      <c r="FZ318">
        <v>3.39</v>
      </c>
      <c r="GA318">
        <v>3.45</v>
      </c>
      <c r="GB318">
        <v>3.49</v>
      </c>
      <c r="GC318">
        <v>3.56</v>
      </c>
      <c r="GD318">
        <v>3.33</v>
      </c>
      <c r="GE318">
        <v>3.27</v>
      </c>
      <c r="GF318">
        <v>3.4</v>
      </c>
      <c r="GG318">
        <v>3.3</v>
      </c>
      <c r="GH318">
        <v>8.32</v>
      </c>
      <c r="GI318">
        <v>0</v>
      </c>
      <c r="GJ318">
        <v>1.4E-2</v>
      </c>
      <c r="GK318">
        <v>1.4E-2</v>
      </c>
      <c r="GL318">
        <v>0.02</v>
      </c>
      <c r="GM318">
        <v>0.05</v>
      </c>
      <c r="GN318">
        <v>0.04</v>
      </c>
      <c r="GO318">
        <v>7.0000000000000007E-2</v>
      </c>
      <c r="GP318">
        <v>0.15</v>
      </c>
      <c r="GQ318">
        <v>0.18</v>
      </c>
      <c r="GR318">
        <v>0.33</v>
      </c>
      <c r="GS318">
        <v>0.11</v>
      </c>
      <c r="GT318">
        <v>0.3</v>
      </c>
      <c r="GU318">
        <v>0.39</v>
      </c>
      <c r="GV318">
        <v>0.18</v>
      </c>
      <c r="GW318">
        <v>0.22</v>
      </c>
      <c r="GX318">
        <v>0.151</v>
      </c>
      <c r="GY318">
        <v>0.19</v>
      </c>
      <c r="GZ318">
        <v>9.7000000000000003E-2</v>
      </c>
      <c r="HA318">
        <v>7.9000000000000001E-2</v>
      </c>
      <c r="HB318">
        <v>0.2</v>
      </c>
      <c r="HC318">
        <v>0.15</v>
      </c>
      <c r="HD318">
        <v>0.06</v>
      </c>
      <c r="HE318">
        <v>0.21</v>
      </c>
      <c r="HF318">
        <v>0.23</v>
      </c>
      <c r="HG318">
        <v>0.31</v>
      </c>
      <c r="HH318">
        <v>0.22</v>
      </c>
      <c r="HI318">
        <v>0.03</v>
      </c>
      <c r="HJ318">
        <v>7.0000000000000007E-2</v>
      </c>
      <c r="HK318">
        <v>0.04</v>
      </c>
      <c r="HL318">
        <v>0.06</v>
      </c>
      <c r="HM318">
        <v>0.16</v>
      </c>
      <c r="HN318">
        <v>0.06</v>
      </c>
      <c r="HO318">
        <v>0.35</v>
      </c>
      <c r="HP318">
        <v>0.28000000000000003</v>
      </c>
      <c r="HQ318">
        <v>0.31</v>
      </c>
      <c r="HR318">
        <v>0.34</v>
      </c>
      <c r="HS318">
        <v>0.38</v>
      </c>
      <c r="HT318">
        <v>0.37</v>
      </c>
      <c r="HU318">
        <v>0.42</v>
      </c>
      <c r="HV318">
        <v>0.23</v>
      </c>
      <c r="HW318">
        <v>0.32</v>
      </c>
      <c r="HX318">
        <v>0.32</v>
      </c>
      <c r="HY318">
        <v>0.24</v>
      </c>
      <c r="HZ318">
        <v>0.37</v>
      </c>
      <c r="IA318">
        <v>0.08</v>
      </c>
      <c r="IB318">
        <v>0.25</v>
      </c>
      <c r="IC318">
        <v>0.19</v>
      </c>
      <c r="ID318">
        <v>0.14000000000000001</v>
      </c>
      <c r="IE318">
        <v>0.1</v>
      </c>
      <c r="IF318">
        <v>7.9000000000000001E-2</v>
      </c>
      <c r="IG318">
        <v>1.4E-2</v>
      </c>
      <c r="IH318">
        <v>0.05</v>
      </c>
      <c r="II318">
        <v>0.02</v>
      </c>
      <c r="IJ318">
        <v>0.03</v>
      </c>
      <c r="IK318">
        <v>1.7999999999999999E-2</v>
      </c>
      <c r="IL318">
        <v>1.0999999999999999E-2</v>
      </c>
      <c r="IM318">
        <v>0.11</v>
      </c>
      <c r="IN318">
        <v>0.12</v>
      </c>
      <c r="IO318">
        <v>0.12</v>
      </c>
      <c r="IP318">
        <v>0.12</v>
      </c>
      <c r="IQ318">
        <v>0.11</v>
      </c>
      <c r="IR318">
        <v>0.11</v>
      </c>
      <c r="IS318">
        <v>0.04</v>
      </c>
      <c r="IT318">
        <v>0.47</v>
      </c>
      <c r="IU318">
        <v>0.28000000000000003</v>
      </c>
      <c r="IV318">
        <v>0.02</v>
      </c>
      <c r="IW318">
        <v>0.28999999999999998</v>
      </c>
      <c r="IX318">
        <v>0.31</v>
      </c>
      <c r="IY318">
        <v>0.24</v>
      </c>
      <c r="IZ318">
        <v>0.35</v>
      </c>
      <c r="JA318">
        <v>0.23</v>
      </c>
      <c r="JB318">
        <v>0.31</v>
      </c>
      <c r="JC318">
        <v>0.28999999999999998</v>
      </c>
      <c r="JD318">
        <v>0.06</v>
      </c>
      <c r="JE318">
        <v>0.12</v>
      </c>
      <c r="JF318">
        <v>0.25</v>
      </c>
      <c r="JG318">
        <v>0.16</v>
      </c>
      <c r="JH318">
        <v>0.26</v>
      </c>
      <c r="JI318">
        <v>0.12</v>
      </c>
      <c r="JJ318">
        <v>0.13</v>
      </c>
      <c r="JK318">
        <v>0.38</v>
      </c>
      <c r="JL318">
        <v>0.12</v>
      </c>
      <c r="JM318">
        <v>0.11</v>
      </c>
      <c r="JN318">
        <v>0.11</v>
      </c>
      <c r="JO318">
        <v>0.12</v>
      </c>
      <c r="JP318">
        <v>0.12</v>
      </c>
      <c r="JQ318">
        <v>0.12</v>
      </c>
      <c r="JR318">
        <v>2.85</v>
      </c>
      <c r="JS318">
        <v>1.81</v>
      </c>
      <c r="JT318">
        <v>2.11</v>
      </c>
      <c r="JU318">
        <v>3.12</v>
      </c>
      <c r="JV318">
        <v>2.13</v>
      </c>
    </row>
    <row r="319" spans="1:282" x14ac:dyDescent="0.25">
      <c r="A319">
        <v>609937</v>
      </c>
      <c r="B319" t="s">
        <v>120</v>
      </c>
      <c r="C319" t="s">
        <v>2595</v>
      </c>
      <c r="D319" t="s">
        <v>4847</v>
      </c>
      <c r="E319" t="s">
        <v>4848</v>
      </c>
      <c r="F319" t="s">
        <v>1002</v>
      </c>
      <c r="G319" t="s">
        <v>1003</v>
      </c>
      <c r="H319" t="s">
        <v>1004</v>
      </c>
      <c r="I319" t="s">
        <v>4849</v>
      </c>
      <c r="J319" t="s">
        <v>4850</v>
      </c>
      <c r="K319" t="s">
        <v>4851</v>
      </c>
      <c r="L319" t="s">
        <v>546</v>
      </c>
      <c r="M319" t="s">
        <v>3399</v>
      </c>
      <c r="N319" t="s">
        <v>3908</v>
      </c>
      <c r="O319" t="s">
        <v>524</v>
      </c>
      <c r="P319">
        <v>787</v>
      </c>
      <c r="Q319" t="s">
        <v>541</v>
      </c>
      <c r="R319" t="s">
        <v>544</v>
      </c>
      <c r="S319" t="s">
        <v>544</v>
      </c>
      <c r="T319">
        <v>30</v>
      </c>
      <c r="U319">
        <v>3510</v>
      </c>
      <c r="V319" t="s">
        <v>651</v>
      </c>
      <c r="W319">
        <v>416</v>
      </c>
      <c r="X319">
        <v>805</v>
      </c>
      <c r="Y319">
        <v>52</v>
      </c>
      <c r="Z319" s="5" t="s">
        <v>963</v>
      </c>
      <c r="AA319" t="s">
        <v>524</v>
      </c>
      <c r="AB319" t="s">
        <v>533</v>
      </c>
      <c r="AC319" t="s">
        <v>564</v>
      </c>
      <c r="AD319" t="s">
        <v>533</v>
      </c>
      <c r="AE319">
        <v>75</v>
      </c>
      <c r="AF319">
        <v>53.7</v>
      </c>
      <c r="AG319">
        <v>73.599999999999994</v>
      </c>
      <c r="AH319">
        <v>5.2</v>
      </c>
      <c r="AI319" t="s">
        <v>3410</v>
      </c>
      <c r="AJ319">
        <v>273</v>
      </c>
      <c r="AK319">
        <v>173</v>
      </c>
      <c r="AL319">
        <v>2</v>
      </c>
      <c r="AM319">
        <v>26</v>
      </c>
      <c r="AN319">
        <v>59</v>
      </c>
      <c r="AO319">
        <v>4</v>
      </c>
      <c r="AQ319">
        <v>6</v>
      </c>
      <c r="AR319">
        <v>9</v>
      </c>
      <c r="AS319">
        <v>273</v>
      </c>
      <c r="AT319">
        <v>0</v>
      </c>
      <c r="AU319">
        <v>0</v>
      </c>
      <c r="AV319">
        <v>0</v>
      </c>
      <c r="AW319">
        <v>0.01</v>
      </c>
      <c r="AX319">
        <v>0.01</v>
      </c>
      <c r="AY319">
        <v>0.03</v>
      </c>
      <c r="AZ319">
        <v>0.03</v>
      </c>
      <c r="BA319">
        <v>2.5999999999999999E-2</v>
      </c>
      <c r="BB319">
        <v>0.03</v>
      </c>
      <c r="BC319">
        <v>0.03</v>
      </c>
      <c r="BD319">
        <v>7.0000000000000007E-2</v>
      </c>
      <c r="BE319">
        <v>0.14000000000000001</v>
      </c>
      <c r="BF319">
        <v>0.15</v>
      </c>
      <c r="BG319">
        <v>0.16</v>
      </c>
      <c r="BH319">
        <v>0.2</v>
      </c>
      <c r="BI319">
        <v>0.15</v>
      </c>
      <c r="BJ319">
        <v>0.32</v>
      </c>
      <c r="BK319">
        <v>0.33</v>
      </c>
      <c r="BL319">
        <v>0.01</v>
      </c>
      <c r="BM319">
        <v>0.01</v>
      </c>
      <c r="BN319">
        <v>0.01</v>
      </c>
      <c r="BO319">
        <v>0.01</v>
      </c>
      <c r="BP319">
        <v>0.03</v>
      </c>
      <c r="BQ319">
        <v>0.01</v>
      </c>
      <c r="BR319">
        <v>0.82</v>
      </c>
      <c r="BS319">
        <v>0.8</v>
      </c>
      <c r="BT319">
        <v>0.76</v>
      </c>
      <c r="BU319">
        <v>0.8</v>
      </c>
      <c r="BV319">
        <v>0.57999999999999996</v>
      </c>
      <c r="BW319">
        <v>0.49</v>
      </c>
      <c r="BX319">
        <v>3.8</v>
      </c>
      <c r="BY319">
        <v>3.77</v>
      </c>
      <c r="BZ319">
        <v>3.73</v>
      </c>
      <c r="CA319">
        <v>3.76</v>
      </c>
      <c r="CB319">
        <v>3.51</v>
      </c>
      <c r="CC319">
        <v>3.29</v>
      </c>
      <c r="CD319">
        <v>4.0000000000000001E-3</v>
      </c>
      <c r="CE319">
        <v>4.0000000000000001E-3</v>
      </c>
      <c r="CF319">
        <v>4.0000000000000001E-3</v>
      </c>
      <c r="CG319">
        <v>4.0000000000000001E-3</v>
      </c>
      <c r="CH319">
        <v>4.0000000000000001E-3</v>
      </c>
      <c r="CI319">
        <v>0.01</v>
      </c>
      <c r="CJ319">
        <v>0.01</v>
      </c>
      <c r="CK319">
        <v>0.06</v>
      </c>
      <c r="CL319">
        <v>0.03</v>
      </c>
      <c r="CM319">
        <v>0.03</v>
      </c>
      <c r="CN319">
        <v>0.01</v>
      </c>
      <c r="CO319">
        <v>0.02</v>
      </c>
      <c r="CP319">
        <v>0.03</v>
      </c>
      <c r="CQ319">
        <v>0.01</v>
      </c>
      <c r="CR319">
        <v>0.03</v>
      </c>
      <c r="CS319">
        <v>7.0000000000000007E-2</v>
      </c>
      <c r="CT319">
        <v>0.12</v>
      </c>
      <c r="CU319">
        <v>0.09</v>
      </c>
      <c r="CV319">
        <v>3.8</v>
      </c>
      <c r="CW319">
        <v>3.76</v>
      </c>
      <c r="CX319">
        <v>3.77</v>
      </c>
      <c r="CY319">
        <v>3.79</v>
      </c>
      <c r="CZ319">
        <v>3.82</v>
      </c>
      <c r="DA319">
        <v>3.69</v>
      </c>
      <c r="DB319">
        <v>3.53</v>
      </c>
      <c r="DC319">
        <v>3.32</v>
      </c>
      <c r="DD319">
        <v>3.47</v>
      </c>
      <c r="DE319">
        <v>0.12</v>
      </c>
      <c r="DF319">
        <v>0.19</v>
      </c>
      <c r="DG319">
        <v>0.18</v>
      </c>
      <c r="DH319">
        <v>0.14000000000000001</v>
      </c>
      <c r="DI319">
        <v>0.15</v>
      </c>
      <c r="DJ319">
        <v>0.23</v>
      </c>
      <c r="DK319">
        <v>0.28999999999999998</v>
      </c>
      <c r="DL319">
        <v>0.25</v>
      </c>
      <c r="DM319">
        <v>0.25</v>
      </c>
      <c r="DN319">
        <v>0.01</v>
      </c>
      <c r="DO319">
        <v>0.01</v>
      </c>
      <c r="DP319">
        <v>0.01</v>
      </c>
      <c r="DQ319">
        <v>0.01</v>
      </c>
      <c r="DR319">
        <v>0.01</v>
      </c>
      <c r="DS319">
        <v>0.01</v>
      </c>
      <c r="DT319">
        <v>0.01</v>
      </c>
      <c r="DU319">
        <v>0.01</v>
      </c>
      <c r="DV319">
        <v>0.01</v>
      </c>
      <c r="DW319">
        <v>0.83</v>
      </c>
      <c r="DX319">
        <v>0.78</v>
      </c>
      <c r="DY319">
        <v>0.79</v>
      </c>
      <c r="DZ319">
        <v>0.81</v>
      </c>
      <c r="EA319">
        <v>0.83</v>
      </c>
      <c r="EB319">
        <v>0.73</v>
      </c>
      <c r="EC319">
        <v>0.62</v>
      </c>
      <c r="ED319">
        <v>0.56000000000000005</v>
      </c>
      <c r="EE319">
        <v>0.62</v>
      </c>
      <c r="EF319">
        <v>0.49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0.06</v>
      </c>
      <c r="EM319">
        <v>0.02</v>
      </c>
      <c r="EN319">
        <v>0</v>
      </c>
      <c r="EO319">
        <v>0.34</v>
      </c>
      <c r="EP319">
        <v>0.02</v>
      </c>
      <c r="EQ319">
        <v>7.0000000000000001E-3</v>
      </c>
      <c r="ER319">
        <v>0.03</v>
      </c>
      <c r="ES319">
        <v>2.1999999999999999E-2</v>
      </c>
      <c r="ET319">
        <v>0.04</v>
      </c>
      <c r="EU319">
        <v>0.15</v>
      </c>
      <c r="EV319">
        <v>0.04</v>
      </c>
      <c r="EW319">
        <v>0.02</v>
      </c>
      <c r="EX319">
        <v>3.3000000000000002E-2</v>
      </c>
      <c r="EY319">
        <v>0.22</v>
      </c>
      <c r="EZ319">
        <v>0.23</v>
      </c>
      <c r="FA319">
        <v>0.22</v>
      </c>
      <c r="FB319">
        <v>0.19</v>
      </c>
      <c r="FC319">
        <v>0.25</v>
      </c>
      <c r="FD319">
        <v>0.3</v>
      </c>
      <c r="FE319">
        <v>0.32</v>
      </c>
      <c r="FF319">
        <v>0.33</v>
      </c>
      <c r="FG319">
        <v>0.09</v>
      </c>
      <c r="FH319">
        <v>0.73</v>
      </c>
      <c r="FI319">
        <v>0.73</v>
      </c>
      <c r="FJ319">
        <v>0.71</v>
      </c>
      <c r="FK319">
        <v>0.75</v>
      </c>
      <c r="FL319">
        <v>0.67</v>
      </c>
      <c r="FM319">
        <v>0.41</v>
      </c>
      <c r="FN319">
        <v>0.56999999999999995</v>
      </c>
      <c r="FO319">
        <v>0.6</v>
      </c>
      <c r="FP319">
        <v>0.05</v>
      </c>
      <c r="FQ319">
        <v>0.03</v>
      </c>
      <c r="FR319">
        <v>0.04</v>
      </c>
      <c r="FS319">
        <v>0.04</v>
      </c>
      <c r="FT319">
        <v>0.04</v>
      </c>
      <c r="FU319">
        <v>0.04</v>
      </c>
      <c r="FV319">
        <v>0.08</v>
      </c>
      <c r="FW319">
        <v>0.05</v>
      </c>
      <c r="FX319">
        <v>0.04</v>
      </c>
      <c r="FY319">
        <v>1.71</v>
      </c>
      <c r="FZ319">
        <v>3.73</v>
      </c>
      <c r="GA319">
        <v>3.75</v>
      </c>
      <c r="GB319">
        <v>3.71</v>
      </c>
      <c r="GC319">
        <v>3.76</v>
      </c>
      <c r="GD319">
        <v>3.65</v>
      </c>
      <c r="GE319">
        <v>3.15</v>
      </c>
      <c r="GF319">
        <v>3.52</v>
      </c>
      <c r="GG319">
        <v>3.61</v>
      </c>
      <c r="GH319">
        <v>9.1999999999999993</v>
      </c>
      <c r="GI319">
        <v>0</v>
      </c>
      <c r="GJ319">
        <v>0</v>
      </c>
      <c r="GK319">
        <v>4.0000000000000001E-3</v>
      </c>
      <c r="GL319">
        <v>0</v>
      </c>
      <c r="GM319">
        <v>0.01</v>
      </c>
      <c r="GN319">
        <v>0.01</v>
      </c>
      <c r="GO319">
        <v>7.0000000000000007E-2</v>
      </c>
      <c r="GP319">
        <v>0.1</v>
      </c>
      <c r="GQ319">
        <v>0.22</v>
      </c>
      <c r="GR319">
        <v>0.53</v>
      </c>
      <c r="GS319">
        <v>0.05</v>
      </c>
      <c r="GT319">
        <v>0.43</v>
      </c>
      <c r="GU319">
        <v>0.64</v>
      </c>
      <c r="GV319">
        <v>0.17</v>
      </c>
      <c r="GW319">
        <v>0.23</v>
      </c>
      <c r="GX319">
        <v>9.5000000000000001E-2</v>
      </c>
      <c r="GY319">
        <v>0.23</v>
      </c>
      <c r="GZ319">
        <v>0.10299999999999999</v>
      </c>
      <c r="HA319">
        <v>3.6999999999999998E-2</v>
      </c>
      <c r="HB319">
        <v>0.23</v>
      </c>
      <c r="HC319">
        <v>0.11</v>
      </c>
      <c r="HD319">
        <v>0.1</v>
      </c>
      <c r="HE319">
        <v>0.28999999999999998</v>
      </c>
      <c r="HF319">
        <v>0.12</v>
      </c>
      <c r="HG319">
        <v>0.13</v>
      </c>
      <c r="HH319">
        <v>0.08</v>
      </c>
      <c r="HI319">
        <v>0.01</v>
      </c>
      <c r="HJ319">
        <v>0.01</v>
      </c>
      <c r="HK319">
        <v>0.01</v>
      </c>
      <c r="HL319">
        <v>0.01</v>
      </c>
      <c r="HM319">
        <v>7.0000000000000007E-2</v>
      </c>
      <c r="HN319">
        <v>0</v>
      </c>
      <c r="HO319">
        <v>0.21</v>
      </c>
      <c r="HP319">
        <v>0.21</v>
      </c>
      <c r="HQ319">
        <v>0.28999999999999998</v>
      </c>
      <c r="HR319">
        <v>0.32</v>
      </c>
      <c r="HS319">
        <v>0.37</v>
      </c>
      <c r="HT319">
        <v>0.18</v>
      </c>
      <c r="HU319">
        <v>0.72</v>
      </c>
      <c r="HV319">
        <v>0.59</v>
      </c>
      <c r="HW319">
        <v>0.55000000000000004</v>
      </c>
      <c r="HX319">
        <v>0.55000000000000004</v>
      </c>
      <c r="HY319">
        <v>0.35</v>
      </c>
      <c r="HZ319">
        <v>0.74</v>
      </c>
      <c r="IA319">
        <v>0</v>
      </c>
      <c r="IB319">
        <v>0.12</v>
      </c>
      <c r="IC319">
        <v>0.08</v>
      </c>
      <c r="ID319">
        <v>0.06</v>
      </c>
      <c r="IE319">
        <v>0.09</v>
      </c>
      <c r="IF319">
        <v>2.1999999999999999E-2</v>
      </c>
      <c r="IG319">
        <v>1.4999999999999999E-2</v>
      </c>
      <c r="IH319">
        <v>0.01</v>
      </c>
      <c r="II319">
        <v>0.01</v>
      </c>
      <c r="IJ319">
        <v>0.01</v>
      </c>
      <c r="IK319">
        <v>6.2E-2</v>
      </c>
      <c r="IL319">
        <v>1.4999999999999999E-2</v>
      </c>
      <c r="IM319">
        <v>0.05</v>
      </c>
      <c r="IN319">
        <v>0.05</v>
      </c>
      <c r="IO319">
        <v>0.05</v>
      </c>
      <c r="IP319">
        <v>0.05</v>
      </c>
      <c r="IQ319">
        <v>0.05</v>
      </c>
      <c r="IR319">
        <v>0.04</v>
      </c>
      <c r="IS319">
        <v>0.02</v>
      </c>
      <c r="IT319">
        <v>0.33</v>
      </c>
      <c r="IU319">
        <v>0.11</v>
      </c>
      <c r="IV319">
        <v>0</v>
      </c>
      <c r="IW319">
        <v>0.24</v>
      </c>
      <c r="IX319">
        <v>0.28000000000000003</v>
      </c>
      <c r="IY319">
        <v>0.39</v>
      </c>
      <c r="IZ319">
        <v>0.32</v>
      </c>
      <c r="JA319">
        <v>0.13</v>
      </c>
      <c r="JB319">
        <v>0.38</v>
      </c>
      <c r="JC319">
        <v>0.36</v>
      </c>
      <c r="JD319">
        <v>0.11</v>
      </c>
      <c r="JE319">
        <v>0.28999999999999998</v>
      </c>
      <c r="JF319">
        <v>0.3</v>
      </c>
      <c r="JG319">
        <v>0.18</v>
      </c>
      <c r="JH319">
        <v>0.3</v>
      </c>
      <c r="JI319">
        <v>0.13</v>
      </c>
      <c r="JJ319">
        <v>0.23</v>
      </c>
      <c r="JK319">
        <v>0.52</v>
      </c>
      <c r="JL319">
        <v>0.14000000000000001</v>
      </c>
      <c r="JM319">
        <v>0.04</v>
      </c>
      <c r="JN319">
        <v>0.04</v>
      </c>
      <c r="JO319">
        <v>0.05</v>
      </c>
      <c r="JP319">
        <v>0.04</v>
      </c>
      <c r="JQ319">
        <v>0.05</v>
      </c>
      <c r="JR319">
        <v>2.98</v>
      </c>
      <c r="JS319">
        <v>2.0299999999999998</v>
      </c>
      <c r="JT319">
        <v>2.68</v>
      </c>
      <c r="JU319">
        <v>3.4</v>
      </c>
      <c r="JV319">
        <v>2.2400000000000002</v>
      </c>
    </row>
    <row r="320" spans="1:282" x14ac:dyDescent="0.25">
      <c r="A320">
        <v>609938</v>
      </c>
      <c r="B320" t="s">
        <v>2597</v>
      </c>
      <c r="C320" t="s">
        <v>2596</v>
      </c>
      <c r="D320" t="s">
        <v>4852</v>
      </c>
      <c r="E320" t="s">
        <v>4853</v>
      </c>
      <c r="F320" t="s">
        <v>2598</v>
      </c>
      <c r="G320" t="s">
        <v>2599</v>
      </c>
      <c r="H320" t="s">
        <v>2600</v>
      </c>
      <c r="I320" t="s">
        <v>4854</v>
      </c>
      <c r="J320" t="s">
        <v>4855</v>
      </c>
      <c r="K320" t="s">
        <v>4856</v>
      </c>
      <c r="L320" t="s">
        <v>546</v>
      </c>
      <c r="M320" t="s">
        <v>3399</v>
      </c>
      <c r="N320" t="s">
        <v>3908</v>
      </c>
      <c r="O320" t="s">
        <v>524</v>
      </c>
      <c r="P320">
        <v>1181</v>
      </c>
      <c r="Q320" t="s">
        <v>539</v>
      </c>
      <c r="R320" t="s">
        <v>3621</v>
      </c>
      <c r="S320" t="s">
        <v>6523</v>
      </c>
      <c r="T320">
        <v>37</v>
      </c>
      <c r="U320">
        <v>3520</v>
      </c>
      <c r="V320" t="s">
        <v>651</v>
      </c>
      <c r="W320">
        <v>422</v>
      </c>
      <c r="X320">
        <v>1180</v>
      </c>
      <c r="Y320">
        <v>36</v>
      </c>
      <c r="Z320" s="5" t="s">
        <v>592</v>
      </c>
      <c r="AA320" t="s">
        <v>524</v>
      </c>
      <c r="AB320" t="s">
        <v>555</v>
      </c>
      <c r="AC320" t="s">
        <v>555</v>
      </c>
      <c r="AD320" t="s">
        <v>555</v>
      </c>
      <c r="AE320">
        <v>25</v>
      </c>
      <c r="AF320">
        <v>31.8</v>
      </c>
      <c r="AG320">
        <v>30</v>
      </c>
      <c r="AH320">
        <v>3.6</v>
      </c>
      <c r="AI320" t="s">
        <v>3410</v>
      </c>
      <c r="AJ320">
        <v>247</v>
      </c>
      <c r="AK320">
        <v>2</v>
      </c>
      <c r="AL320">
        <v>1</v>
      </c>
      <c r="AN320">
        <v>241</v>
      </c>
      <c r="AR320">
        <v>6</v>
      </c>
      <c r="AS320">
        <v>247</v>
      </c>
      <c r="AT320">
        <v>0.03</v>
      </c>
      <c r="AU320">
        <v>0.02</v>
      </c>
      <c r="AV320">
        <v>0.05</v>
      </c>
      <c r="AW320">
        <v>0.01</v>
      </c>
      <c r="AX320">
        <v>0.02</v>
      </c>
      <c r="AY320">
        <v>0.09</v>
      </c>
      <c r="AZ320">
        <v>0.13</v>
      </c>
      <c r="BA320">
        <v>7.2999999999999995E-2</v>
      </c>
      <c r="BB320">
        <v>0.09</v>
      </c>
      <c r="BC320">
        <v>0.08</v>
      </c>
      <c r="BD320">
        <v>0.11</v>
      </c>
      <c r="BE320">
        <v>0.2</v>
      </c>
      <c r="BF320">
        <v>0.41</v>
      </c>
      <c r="BG320">
        <v>0.39</v>
      </c>
      <c r="BH320">
        <v>0.43</v>
      </c>
      <c r="BI320">
        <v>0.38</v>
      </c>
      <c r="BJ320">
        <v>0.45</v>
      </c>
      <c r="BK320">
        <v>0.4</v>
      </c>
      <c r="BL320">
        <v>0.03</v>
      </c>
      <c r="BM320">
        <v>0.02</v>
      </c>
      <c r="BN320">
        <v>0.04</v>
      </c>
      <c r="BO320">
        <v>0.02</v>
      </c>
      <c r="BP320">
        <v>0.02</v>
      </c>
      <c r="BQ320">
        <v>0.01</v>
      </c>
      <c r="BR320">
        <v>0.4</v>
      </c>
      <c r="BS320">
        <v>0.5</v>
      </c>
      <c r="BT320">
        <v>0.38</v>
      </c>
      <c r="BU320">
        <v>0.51</v>
      </c>
      <c r="BV320">
        <v>0.39</v>
      </c>
      <c r="BW320">
        <v>0.3</v>
      </c>
      <c r="BX320">
        <v>3.23</v>
      </c>
      <c r="BY320">
        <v>3.4</v>
      </c>
      <c r="BZ320">
        <v>3.2</v>
      </c>
      <c r="CA320">
        <v>3.41</v>
      </c>
      <c r="CB320">
        <v>3.24</v>
      </c>
      <c r="CC320">
        <v>2.93</v>
      </c>
      <c r="CD320">
        <v>8.0000000000000002E-3</v>
      </c>
      <c r="CE320">
        <v>1.2E-2</v>
      </c>
      <c r="CF320">
        <v>8.0000000000000002E-3</v>
      </c>
      <c r="CG320">
        <v>1.6E-2</v>
      </c>
      <c r="CH320">
        <v>1.2E-2</v>
      </c>
      <c r="CI320">
        <v>0.02</v>
      </c>
      <c r="CJ320">
        <v>0.02</v>
      </c>
      <c r="CK320">
        <v>0.06</v>
      </c>
      <c r="CL320">
        <v>0.03</v>
      </c>
      <c r="CM320">
        <v>0.02</v>
      </c>
      <c r="CN320">
        <v>0.03</v>
      </c>
      <c r="CO320">
        <v>0.04</v>
      </c>
      <c r="CP320">
        <v>0.04</v>
      </c>
      <c r="CQ320">
        <v>0.03</v>
      </c>
      <c r="CR320">
        <v>0.04</v>
      </c>
      <c r="CS320">
        <v>0.08</v>
      </c>
      <c r="CT320">
        <v>0.11</v>
      </c>
      <c r="CU320">
        <v>0.09</v>
      </c>
      <c r="CV320">
        <v>3.7</v>
      </c>
      <c r="CW320">
        <v>3.65</v>
      </c>
      <c r="CX320">
        <v>3.63</v>
      </c>
      <c r="CY320">
        <v>3.56</v>
      </c>
      <c r="CZ320">
        <v>3.61</v>
      </c>
      <c r="DA320">
        <v>3.54</v>
      </c>
      <c r="DB320">
        <v>3.4</v>
      </c>
      <c r="DC320">
        <v>3.19</v>
      </c>
      <c r="DD320">
        <v>3.36</v>
      </c>
      <c r="DE320">
        <v>0.23</v>
      </c>
      <c r="DF320">
        <v>0.25</v>
      </c>
      <c r="DG320">
        <v>0.27</v>
      </c>
      <c r="DH320">
        <v>0.3</v>
      </c>
      <c r="DI320">
        <v>0.3</v>
      </c>
      <c r="DJ320">
        <v>0.32</v>
      </c>
      <c r="DK320">
        <v>0.37</v>
      </c>
      <c r="DL320">
        <v>0.39</v>
      </c>
      <c r="DM320">
        <v>0.36</v>
      </c>
      <c r="DN320">
        <v>0.01</v>
      </c>
      <c r="DO320">
        <v>0</v>
      </c>
      <c r="DP320">
        <v>0</v>
      </c>
      <c r="DQ320">
        <v>0.01</v>
      </c>
      <c r="DR320">
        <v>0.01</v>
      </c>
      <c r="DS320">
        <v>0</v>
      </c>
      <c r="DT320">
        <v>0.01</v>
      </c>
      <c r="DU320">
        <v>0</v>
      </c>
      <c r="DV320">
        <v>0</v>
      </c>
      <c r="DW320">
        <v>0.73</v>
      </c>
      <c r="DX320">
        <v>0.7</v>
      </c>
      <c r="DY320">
        <v>0.68</v>
      </c>
      <c r="DZ320">
        <v>0.63</v>
      </c>
      <c r="EA320">
        <v>0.66</v>
      </c>
      <c r="EB320">
        <v>0.62</v>
      </c>
      <c r="EC320">
        <v>0.52</v>
      </c>
      <c r="ED320">
        <v>0.43</v>
      </c>
      <c r="EE320">
        <v>0.51</v>
      </c>
      <c r="EF320">
        <v>0.28000000000000003</v>
      </c>
      <c r="EG320">
        <v>0.03</v>
      </c>
      <c r="EH320">
        <v>0.02</v>
      </c>
      <c r="EI320">
        <v>0.01</v>
      </c>
      <c r="EJ320">
        <v>0.02</v>
      </c>
      <c r="EK320">
        <v>0.03</v>
      </c>
      <c r="EL320">
        <v>0.03</v>
      </c>
      <c r="EM320">
        <v>0.02</v>
      </c>
      <c r="EN320">
        <v>0.01</v>
      </c>
      <c r="EO320">
        <v>0.3</v>
      </c>
      <c r="EP320">
        <v>0.11</v>
      </c>
      <c r="EQ320">
        <v>6.9000000000000006E-2</v>
      </c>
      <c r="ER320">
        <v>0.06</v>
      </c>
      <c r="ES320">
        <v>4.4999999999999998E-2</v>
      </c>
      <c r="ET320">
        <v>0.08</v>
      </c>
      <c r="EU320">
        <v>0.11</v>
      </c>
      <c r="EV320">
        <v>0.06</v>
      </c>
      <c r="EW320">
        <v>0.1</v>
      </c>
      <c r="EX320">
        <v>0.219</v>
      </c>
      <c r="EY320">
        <v>0.42</v>
      </c>
      <c r="EZ320">
        <v>0.4</v>
      </c>
      <c r="FA320">
        <v>0.43</v>
      </c>
      <c r="FB320">
        <v>0.37</v>
      </c>
      <c r="FC320">
        <v>0.46</v>
      </c>
      <c r="FD320">
        <v>0.39</v>
      </c>
      <c r="FE320">
        <v>0.38</v>
      </c>
      <c r="FF320">
        <v>0.43</v>
      </c>
      <c r="FG320">
        <v>0.12</v>
      </c>
      <c r="FH320">
        <v>0.38</v>
      </c>
      <c r="FI320">
        <v>0.44</v>
      </c>
      <c r="FJ320">
        <v>0.43</v>
      </c>
      <c r="FK320">
        <v>0.49</v>
      </c>
      <c r="FL320">
        <v>0.36</v>
      </c>
      <c r="FM320">
        <v>0.38</v>
      </c>
      <c r="FN320">
        <v>0.47</v>
      </c>
      <c r="FO320">
        <v>0.38</v>
      </c>
      <c r="FP320">
        <v>0.09</v>
      </c>
      <c r="FQ320">
        <v>0.06</v>
      </c>
      <c r="FR320">
        <v>0.08</v>
      </c>
      <c r="FS320">
        <v>7.0000000000000007E-2</v>
      </c>
      <c r="FT320">
        <v>0.08</v>
      </c>
      <c r="FU320">
        <v>0.08</v>
      </c>
      <c r="FV320">
        <v>0.08</v>
      </c>
      <c r="FW320">
        <v>0.06</v>
      </c>
      <c r="FX320">
        <v>0.08</v>
      </c>
      <c r="FY320">
        <v>2.19</v>
      </c>
      <c r="FZ320">
        <v>3.21</v>
      </c>
      <c r="GA320">
        <v>3.36</v>
      </c>
      <c r="GB320">
        <v>3.37</v>
      </c>
      <c r="GC320">
        <v>3.45</v>
      </c>
      <c r="GD320">
        <v>3.24</v>
      </c>
      <c r="GE320">
        <v>3.22</v>
      </c>
      <c r="GF320">
        <v>3.4</v>
      </c>
      <c r="GG320">
        <v>3.27</v>
      </c>
      <c r="GH320">
        <v>8.31</v>
      </c>
      <c r="GI320">
        <v>0.01</v>
      </c>
      <c r="GJ320">
        <v>1.2E-2</v>
      </c>
      <c r="GK320">
        <v>1.6E-2</v>
      </c>
      <c r="GL320">
        <v>0.02</v>
      </c>
      <c r="GM320">
        <v>0.03</v>
      </c>
      <c r="GN320">
        <v>0.03</v>
      </c>
      <c r="GO320">
        <v>7.0000000000000007E-2</v>
      </c>
      <c r="GP320">
        <v>0.19</v>
      </c>
      <c r="GQ320">
        <v>0.17</v>
      </c>
      <c r="GR320">
        <v>0.3</v>
      </c>
      <c r="GS320">
        <v>0.14000000000000001</v>
      </c>
      <c r="GT320">
        <v>0.3</v>
      </c>
      <c r="GU320">
        <v>0.42</v>
      </c>
      <c r="GV320">
        <v>0.24</v>
      </c>
      <c r="GW320">
        <v>0.2</v>
      </c>
      <c r="GX320">
        <v>0.14199999999999999</v>
      </c>
      <c r="GY320">
        <v>0.25</v>
      </c>
      <c r="GZ320">
        <v>0.14599999999999999</v>
      </c>
      <c r="HA320">
        <v>9.7000000000000003E-2</v>
      </c>
      <c r="HB320">
        <v>0.15</v>
      </c>
      <c r="HC320">
        <v>0.14000000000000001</v>
      </c>
      <c r="HD320">
        <v>7.0000000000000007E-2</v>
      </c>
      <c r="HE320">
        <v>0.18</v>
      </c>
      <c r="HF320">
        <v>0.21</v>
      </c>
      <c r="HG320">
        <v>0.28000000000000003</v>
      </c>
      <c r="HH320">
        <v>0.19</v>
      </c>
      <c r="HI320">
        <v>0.02</v>
      </c>
      <c r="HJ320">
        <v>0.02</v>
      </c>
      <c r="HK320">
        <v>0.02</v>
      </c>
      <c r="HL320">
        <v>0.02</v>
      </c>
      <c r="HM320">
        <v>0.13</v>
      </c>
      <c r="HN320">
        <v>0.03</v>
      </c>
      <c r="HO320">
        <v>0.52</v>
      </c>
      <c r="HP320">
        <v>0.39</v>
      </c>
      <c r="HQ320">
        <v>0.43</v>
      </c>
      <c r="HR320">
        <v>0.4</v>
      </c>
      <c r="HS320">
        <v>0.43</v>
      </c>
      <c r="HT320">
        <v>0.43</v>
      </c>
      <c r="HU320">
        <v>0.33</v>
      </c>
      <c r="HV320">
        <v>0.33</v>
      </c>
      <c r="HW320">
        <v>0.34</v>
      </c>
      <c r="HX320">
        <v>0.41</v>
      </c>
      <c r="HY320">
        <v>0.27</v>
      </c>
      <c r="HZ320">
        <v>0.39</v>
      </c>
      <c r="IA320">
        <v>0.04</v>
      </c>
      <c r="IB320">
        <v>0.13</v>
      </c>
      <c r="IC320">
        <v>0.1</v>
      </c>
      <c r="ID320">
        <v>0.06</v>
      </c>
      <c r="IE320">
        <v>0.06</v>
      </c>
      <c r="IF320">
        <v>0.04</v>
      </c>
      <c r="IG320">
        <v>1.6E-2</v>
      </c>
      <c r="IH320">
        <v>0.03</v>
      </c>
      <c r="II320">
        <v>0.02</v>
      </c>
      <c r="IJ320">
        <v>0.02</v>
      </c>
      <c r="IK320">
        <v>0.02</v>
      </c>
      <c r="IL320">
        <v>0.02</v>
      </c>
      <c r="IM320">
        <v>7.0000000000000007E-2</v>
      </c>
      <c r="IN320">
        <v>0.11</v>
      </c>
      <c r="IO320">
        <v>0.09</v>
      </c>
      <c r="IP320">
        <v>0.08</v>
      </c>
      <c r="IQ320">
        <v>0.09</v>
      </c>
      <c r="IR320">
        <v>0.09</v>
      </c>
      <c r="IS320">
        <v>0.01</v>
      </c>
      <c r="IT320">
        <v>0.5</v>
      </c>
      <c r="IU320">
        <v>0.44</v>
      </c>
      <c r="IV320">
        <v>0.02</v>
      </c>
      <c r="IW320">
        <v>0.14000000000000001</v>
      </c>
      <c r="IX320">
        <v>0.35</v>
      </c>
      <c r="IY320">
        <v>0.23</v>
      </c>
      <c r="IZ320">
        <v>0.26</v>
      </c>
      <c r="JA320">
        <v>0.17</v>
      </c>
      <c r="JB320">
        <v>0.3</v>
      </c>
      <c r="JC320">
        <v>0.34</v>
      </c>
      <c r="JD320">
        <v>0.08</v>
      </c>
      <c r="JE320">
        <v>0.1</v>
      </c>
      <c r="JF320">
        <v>0.25</v>
      </c>
      <c r="JG320">
        <v>0.26</v>
      </c>
      <c r="JH320">
        <v>0.22</v>
      </c>
      <c r="JI320">
        <v>0.1</v>
      </c>
      <c r="JJ320">
        <v>0.09</v>
      </c>
      <c r="JK320">
        <v>0.46</v>
      </c>
      <c r="JL320">
        <v>0.23</v>
      </c>
      <c r="JM320">
        <v>0.08</v>
      </c>
      <c r="JN320">
        <v>0.09</v>
      </c>
      <c r="JO320">
        <v>0.12</v>
      </c>
      <c r="JP320">
        <v>0.09</v>
      </c>
      <c r="JQ320">
        <v>0.08</v>
      </c>
      <c r="JR320">
        <v>2.84</v>
      </c>
      <c r="JS320">
        <v>1.76</v>
      </c>
      <c r="JT320">
        <v>1.82</v>
      </c>
      <c r="JU320">
        <v>3.26</v>
      </c>
      <c r="JV320">
        <v>2.62</v>
      </c>
    </row>
    <row r="321" spans="1:282" x14ac:dyDescent="0.25">
      <c r="A321">
        <v>609939</v>
      </c>
      <c r="B321" t="s">
        <v>2602</v>
      </c>
      <c r="C321" t="s">
        <v>2601</v>
      </c>
      <c r="D321" t="s">
        <v>4857</v>
      </c>
      <c r="E321" t="s">
        <v>4858</v>
      </c>
      <c r="F321" t="s">
        <v>2603</v>
      </c>
      <c r="G321" t="s">
        <v>2604</v>
      </c>
      <c r="H321" t="s">
        <v>2605</v>
      </c>
      <c r="I321" t="s">
        <v>4859</v>
      </c>
      <c r="J321" t="s">
        <v>4860</v>
      </c>
      <c r="K321" t="s">
        <v>4861</v>
      </c>
      <c r="L321" t="s">
        <v>546</v>
      </c>
      <c r="M321" t="s">
        <v>3399</v>
      </c>
      <c r="N321" t="s">
        <v>3908</v>
      </c>
      <c r="O321" t="s">
        <v>524</v>
      </c>
      <c r="P321">
        <v>622</v>
      </c>
      <c r="Q321" t="s">
        <v>566</v>
      </c>
      <c r="R321" t="s">
        <v>565</v>
      </c>
      <c r="S321" t="s">
        <v>565</v>
      </c>
      <c r="T321">
        <v>48</v>
      </c>
      <c r="U321">
        <v>3530</v>
      </c>
      <c r="V321" t="s">
        <v>651</v>
      </c>
      <c r="W321">
        <v>1</v>
      </c>
      <c r="X321">
        <v>615</v>
      </c>
      <c r="Y321">
        <v>0</v>
      </c>
      <c r="Z321" s="5" t="s">
        <v>3409</v>
      </c>
      <c r="AA321" t="s">
        <v>524</v>
      </c>
      <c r="AB321" t="s">
        <v>534</v>
      </c>
      <c r="AC321" t="s">
        <v>533</v>
      </c>
      <c r="AD321" t="s">
        <v>564</v>
      </c>
      <c r="AE321">
        <v>80.7</v>
      </c>
      <c r="AF321">
        <v>78.599999999999994</v>
      </c>
      <c r="AG321">
        <v>57.4</v>
      </c>
      <c r="AH321">
        <v>0</v>
      </c>
      <c r="AI321" t="s">
        <v>3410</v>
      </c>
      <c r="AJ321">
        <v>1</v>
      </c>
      <c r="AL321">
        <v>1</v>
      </c>
      <c r="AS321">
        <v>1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0</v>
      </c>
      <c r="BJ321">
        <v>0</v>
      </c>
      <c r="BK321">
        <v>1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1</v>
      </c>
      <c r="BT321">
        <v>0</v>
      </c>
      <c r="BU321">
        <v>1</v>
      </c>
      <c r="BV321">
        <v>1</v>
      </c>
      <c r="BW321">
        <v>0</v>
      </c>
      <c r="BX321">
        <v>4</v>
      </c>
      <c r="BY321">
        <v>4</v>
      </c>
      <c r="BZ321">
        <v>3</v>
      </c>
      <c r="CA321">
        <v>4</v>
      </c>
      <c r="CB321">
        <v>4</v>
      </c>
      <c r="CC321">
        <v>3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4</v>
      </c>
      <c r="CW321">
        <v>4</v>
      </c>
      <c r="CX321">
        <v>4</v>
      </c>
      <c r="CY321">
        <v>4</v>
      </c>
      <c r="CZ321">
        <v>4</v>
      </c>
      <c r="DA321">
        <v>3</v>
      </c>
      <c r="DB321">
        <v>4</v>
      </c>
      <c r="DC321">
        <v>3</v>
      </c>
      <c r="DD321">
        <v>4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1</v>
      </c>
      <c r="DK321">
        <v>0</v>
      </c>
      <c r="DL321">
        <v>1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1</v>
      </c>
      <c r="DX321">
        <v>1</v>
      </c>
      <c r="DY321">
        <v>1</v>
      </c>
      <c r="DZ321">
        <v>1</v>
      </c>
      <c r="EA321">
        <v>1</v>
      </c>
      <c r="EB321">
        <v>0</v>
      </c>
      <c r="EC321">
        <v>1</v>
      </c>
      <c r="ED321">
        <v>0</v>
      </c>
      <c r="EE321">
        <v>1</v>
      </c>
      <c r="EF321">
        <v>1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1</v>
      </c>
      <c r="FE321">
        <v>0</v>
      </c>
      <c r="FF321">
        <v>0</v>
      </c>
      <c r="FG321">
        <v>0</v>
      </c>
      <c r="FH321">
        <v>1</v>
      </c>
      <c r="FI321">
        <v>1</v>
      </c>
      <c r="FJ321">
        <v>1</v>
      </c>
      <c r="FK321">
        <v>1</v>
      </c>
      <c r="FL321">
        <v>1</v>
      </c>
      <c r="FM321">
        <v>0</v>
      </c>
      <c r="FN321">
        <v>1</v>
      </c>
      <c r="FO321">
        <v>1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1</v>
      </c>
      <c r="FZ321">
        <v>4</v>
      </c>
      <c r="GA321">
        <v>4</v>
      </c>
      <c r="GB321">
        <v>4</v>
      </c>
      <c r="GC321">
        <v>4</v>
      </c>
      <c r="GD321">
        <v>4</v>
      </c>
      <c r="GE321">
        <v>3</v>
      </c>
      <c r="GF321">
        <v>4</v>
      </c>
      <c r="GG321">
        <v>4</v>
      </c>
      <c r="GH321">
        <v>9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1</v>
      </c>
      <c r="GR321">
        <v>0</v>
      </c>
      <c r="GS321">
        <v>0</v>
      </c>
      <c r="GT321">
        <v>0</v>
      </c>
      <c r="GU321">
        <v>1</v>
      </c>
      <c r="GV321">
        <v>0</v>
      </c>
      <c r="GW321">
        <v>1</v>
      </c>
      <c r="GX321">
        <v>0</v>
      </c>
      <c r="GY321">
        <v>1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1</v>
      </c>
      <c r="HR321">
        <v>1</v>
      </c>
      <c r="HS321">
        <v>1</v>
      </c>
      <c r="HT321">
        <v>0</v>
      </c>
      <c r="HU321">
        <v>1</v>
      </c>
      <c r="HV321">
        <v>1</v>
      </c>
      <c r="HW321">
        <v>0</v>
      </c>
      <c r="HX321">
        <v>0</v>
      </c>
      <c r="HY321">
        <v>0</v>
      </c>
      <c r="HZ321">
        <v>1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1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1</v>
      </c>
      <c r="JA321">
        <v>0</v>
      </c>
      <c r="JB321">
        <v>1</v>
      </c>
      <c r="JC321">
        <v>1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1</v>
      </c>
      <c r="JQ321">
        <v>0</v>
      </c>
      <c r="JR321">
        <v>3</v>
      </c>
      <c r="JS321">
        <v>1</v>
      </c>
      <c r="JT321">
        <v>2</v>
      </c>
      <c r="JV321">
        <v>2</v>
      </c>
    </row>
    <row r="322" spans="1:282" x14ac:dyDescent="0.25">
      <c r="A322">
        <v>609941</v>
      </c>
      <c r="B322" t="s">
        <v>242</v>
      </c>
      <c r="C322" t="s">
        <v>2606</v>
      </c>
      <c r="D322" t="s">
        <v>4862</v>
      </c>
      <c r="E322" t="s">
        <v>4863</v>
      </c>
      <c r="F322" t="s">
        <v>1005</v>
      </c>
      <c r="G322" t="s">
        <v>1006</v>
      </c>
      <c r="H322" t="s">
        <v>1007</v>
      </c>
      <c r="I322" t="s">
        <v>4864</v>
      </c>
      <c r="J322" t="s">
        <v>4865</v>
      </c>
      <c r="K322" t="s">
        <v>4866</v>
      </c>
      <c r="L322" t="s">
        <v>546</v>
      </c>
      <c r="M322" t="s">
        <v>3399</v>
      </c>
      <c r="N322" t="s">
        <v>3657</v>
      </c>
      <c r="O322" t="s">
        <v>524</v>
      </c>
      <c r="P322">
        <v>537</v>
      </c>
      <c r="Q322" t="s">
        <v>530</v>
      </c>
      <c r="R322" t="s">
        <v>621</v>
      </c>
      <c r="S322" t="s">
        <v>621</v>
      </c>
      <c r="T322">
        <v>43</v>
      </c>
      <c r="U322">
        <v>3550</v>
      </c>
      <c r="V322" t="s">
        <v>655</v>
      </c>
      <c r="W322">
        <v>213</v>
      </c>
      <c r="X322">
        <v>542</v>
      </c>
      <c r="Y322">
        <v>39</v>
      </c>
      <c r="Z322" s="5" t="s">
        <v>549</v>
      </c>
      <c r="AA322" t="s">
        <v>524</v>
      </c>
      <c r="AB322" t="s">
        <v>564</v>
      </c>
      <c r="AC322" t="s">
        <v>555</v>
      </c>
      <c r="AD322" t="s">
        <v>564</v>
      </c>
      <c r="AE322">
        <v>45.5</v>
      </c>
      <c r="AF322">
        <v>35.9</v>
      </c>
      <c r="AG322">
        <v>59.8</v>
      </c>
      <c r="AH322">
        <v>3.9</v>
      </c>
      <c r="AI322" t="s">
        <v>3410</v>
      </c>
      <c r="AJ322">
        <v>126</v>
      </c>
      <c r="AK322">
        <v>1</v>
      </c>
      <c r="AL322">
        <v>119</v>
      </c>
      <c r="AN322">
        <v>2</v>
      </c>
      <c r="AO322">
        <v>1</v>
      </c>
      <c r="AQ322">
        <v>1</v>
      </c>
      <c r="AR322">
        <v>3</v>
      </c>
      <c r="AS322">
        <v>126</v>
      </c>
      <c r="AT322">
        <v>0.02</v>
      </c>
      <c r="AU322">
        <v>0.02</v>
      </c>
      <c r="AV322">
        <v>0</v>
      </c>
      <c r="AW322">
        <v>0.04</v>
      </c>
      <c r="AX322">
        <v>0.04</v>
      </c>
      <c r="AY322">
        <v>0.06</v>
      </c>
      <c r="AZ322">
        <v>7.0000000000000007E-2</v>
      </c>
      <c r="BA322">
        <v>6.3E-2</v>
      </c>
      <c r="BB322">
        <v>0.06</v>
      </c>
      <c r="BC322">
        <v>7.0000000000000007E-2</v>
      </c>
      <c r="BD322">
        <v>0.11</v>
      </c>
      <c r="BE322">
        <v>0.18</v>
      </c>
      <c r="BF322">
        <v>0.35</v>
      </c>
      <c r="BG322">
        <v>0.28000000000000003</v>
      </c>
      <c r="BH322">
        <v>0.31</v>
      </c>
      <c r="BI322">
        <v>0.27</v>
      </c>
      <c r="BJ322">
        <v>0.28000000000000003</v>
      </c>
      <c r="BK322">
        <v>0.26</v>
      </c>
      <c r="BL322">
        <v>0.01</v>
      </c>
      <c r="BM322">
        <v>0</v>
      </c>
      <c r="BN322">
        <v>0.01</v>
      </c>
      <c r="BO322">
        <v>0</v>
      </c>
      <c r="BP322">
        <v>0.02</v>
      </c>
      <c r="BQ322">
        <v>0.01</v>
      </c>
      <c r="BR322">
        <v>0.56000000000000005</v>
      </c>
      <c r="BS322">
        <v>0.64</v>
      </c>
      <c r="BT322">
        <v>0.62</v>
      </c>
      <c r="BU322">
        <v>0.62</v>
      </c>
      <c r="BV322">
        <v>0.55000000000000004</v>
      </c>
      <c r="BW322">
        <v>0.48</v>
      </c>
      <c r="BX322">
        <v>3.46</v>
      </c>
      <c r="BY322">
        <v>3.55</v>
      </c>
      <c r="BZ322">
        <v>3.56</v>
      </c>
      <c r="CA322">
        <v>3.47</v>
      </c>
      <c r="CB322">
        <v>3.37</v>
      </c>
      <c r="CC322">
        <v>3.18</v>
      </c>
      <c r="CD322">
        <v>2.4E-2</v>
      </c>
      <c r="CE322">
        <v>1.6E-2</v>
      </c>
      <c r="CF322">
        <v>8.0000000000000002E-3</v>
      </c>
      <c r="CG322">
        <v>0</v>
      </c>
      <c r="CH322">
        <v>0</v>
      </c>
      <c r="CI322">
        <v>0.02</v>
      </c>
      <c r="CJ322">
        <v>0.02</v>
      </c>
      <c r="CK322">
        <v>7.0000000000000007E-2</v>
      </c>
      <c r="CL322">
        <v>7.0000000000000007E-2</v>
      </c>
      <c r="CM322">
        <v>0.02</v>
      </c>
      <c r="CN322">
        <v>0.02</v>
      </c>
      <c r="CO322">
        <v>0.04</v>
      </c>
      <c r="CP322">
        <v>0.05</v>
      </c>
      <c r="CQ322">
        <v>0.04</v>
      </c>
      <c r="CR322">
        <v>0.09</v>
      </c>
      <c r="CS322">
        <v>0.09</v>
      </c>
      <c r="CT322">
        <v>0.11</v>
      </c>
      <c r="CU322">
        <v>0.05</v>
      </c>
      <c r="CV322">
        <v>3.72</v>
      </c>
      <c r="CW322">
        <v>3.7</v>
      </c>
      <c r="CX322">
        <v>3.68</v>
      </c>
      <c r="CY322">
        <v>3.69</v>
      </c>
      <c r="CZ322">
        <v>3.67</v>
      </c>
      <c r="DA322">
        <v>3.4</v>
      </c>
      <c r="DB322">
        <v>3.43</v>
      </c>
      <c r="DC322">
        <v>3.3</v>
      </c>
      <c r="DD322">
        <v>3.38</v>
      </c>
      <c r="DE322">
        <v>0.16</v>
      </c>
      <c r="DF322">
        <v>0.2</v>
      </c>
      <c r="DG322">
        <v>0.21</v>
      </c>
      <c r="DH322">
        <v>0.21</v>
      </c>
      <c r="DI322">
        <v>0.25</v>
      </c>
      <c r="DJ322">
        <v>0.37</v>
      </c>
      <c r="DK322">
        <v>0.32</v>
      </c>
      <c r="DL322">
        <v>0.25</v>
      </c>
      <c r="DM322">
        <v>0.28999999999999998</v>
      </c>
      <c r="DN322">
        <v>0.01</v>
      </c>
      <c r="DO322">
        <v>0.01</v>
      </c>
      <c r="DP322">
        <v>0.02</v>
      </c>
      <c r="DQ322">
        <v>0.01</v>
      </c>
      <c r="DR322">
        <v>0.02</v>
      </c>
      <c r="DS322">
        <v>0.02</v>
      </c>
      <c r="DT322">
        <v>0.01</v>
      </c>
      <c r="DU322">
        <v>0.02</v>
      </c>
      <c r="DV322">
        <v>0.02</v>
      </c>
      <c r="DW322">
        <v>0.79</v>
      </c>
      <c r="DX322">
        <v>0.75</v>
      </c>
      <c r="DY322">
        <v>0.72</v>
      </c>
      <c r="DZ322">
        <v>0.73</v>
      </c>
      <c r="EA322">
        <v>0.7</v>
      </c>
      <c r="EB322">
        <v>0.52</v>
      </c>
      <c r="EC322">
        <v>0.56000000000000005</v>
      </c>
      <c r="ED322">
        <v>0.55000000000000004</v>
      </c>
      <c r="EE322">
        <v>0.56000000000000005</v>
      </c>
      <c r="EF322">
        <v>0.36</v>
      </c>
      <c r="EG322">
        <v>0.05</v>
      </c>
      <c r="EH322">
        <v>0.03</v>
      </c>
      <c r="EI322">
        <v>0.03</v>
      </c>
      <c r="EJ322">
        <v>0.03</v>
      </c>
      <c r="EK322">
        <v>0.05</v>
      </c>
      <c r="EL322">
        <v>0.06</v>
      </c>
      <c r="EM322">
        <v>0.02</v>
      </c>
      <c r="EN322">
        <v>0.06</v>
      </c>
      <c r="EO322">
        <v>0.28999999999999998</v>
      </c>
      <c r="EP322">
        <v>0.09</v>
      </c>
      <c r="EQ322">
        <v>5.6000000000000001E-2</v>
      </c>
      <c r="ER322">
        <v>0.1</v>
      </c>
      <c r="ES322">
        <v>7.0999999999999994E-2</v>
      </c>
      <c r="ET322">
        <v>0.08</v>
      </c>
      <c r="EU322">
        <v>0.14000000000000001</v>
      </c>
      <c r="EV322">
        <v>0.1</v>
      </c>
      <c r="EW322">
        <v>0.13</v>
      </c>
      <c r="EX322">
        <v>0.127</v>
      </c>
      <c r="EY322">
        <v>0.35</v>
      </c>
      <c r="EZ322">
        <v>0.38</v>
      </c>
      <c r="FA322">
        <v>0.37</v>
      </c>
      <c r="FB322">
        <v>0.3</v>
      </c>
      <c r="FC322">
        <v>0.37</v>
      </c>
      <c r="FD322">
        <v>0.35</v>
      </c>
      <c r="FE322">
        <v>0.4</v>
      </c>
      <c r="FF322">
        <v>0.37</v>
      </c>
      <c r="FG322">
        <v>0.18</v>
      </c>
      <c r="FH322">
        <v>0.47</v>
      </c>
      <c r="FI322">
        <v>0.48</v>
      </c>
      <c r="FJ322">
        <v>0.44</v>
      </c>
      <c r="FK322">
        <v>0.55000000000000004</v>
      </c>
      <c r="FL322">
        <v>0.41</v>
      </c>
      <c r="FM322">
        <v>0.38</v>
      </c>
      <c r="FN322">
        <v>0.42</v>
      </c>
      <c r="FO322">
        <v>0.37</v>
      </c>
      <c r="FP322">
        <v>0.05</v>
      </c>
      <c r="FQ322">
        <v>0.05</v>
      </c>
      <c r="FR322">
        <v>0.06</v>
      </c>
      <c r="FS322">
        <v>0.06</v>
      </c>
      <c r="FT322">
        <v>0.05</v>
      </c>
      <c r="FU322">
        <v>0.1</v>
      </c>
      <c r="FV322">
        <v>7.0000000000000007E-2</v>
      </c>
      <c r="FW322">
        <v>0.06</v>
      </c>
      <c r="FX322">
        <v>0.06</v>
      </c>
      <c r="FY322">
        <v>2.14</v>
      </c>
      <c r="FZ322">
        <v>3.3</v>
      </c>
      <c r="GA322">
        <v>3.38</v>
      </c>
      <c r="GB322">
        <v>3.29</v>
      </c>
      <c r="GC322">
        <v>3.43</v>
      </c>
      <c r="GD322">
        <v>3.26</v>
      </c>
      <c r="GE322">
        <v>3.14</v>
      </c>
      <c r="GF322">
        <v>3.31</v>
      </c>
      <c r="GG322">
        <v>3.12</v>
      </c>
      <c r="GH322">
        <v>7.16</v>
      </c>
      <c r="GI322">
        <v>0.06</v>
      </c>
      <c r="GJ322">
        <v>2.4E-2</v>
      </c>
      <c r="GK322">
        <v>2.4E-2</v>
      </c>
      <c r="GL322">
        <v>0.03</v>
      </c>
      <c r="GM322">
        <v>7.0000000000000007E-2</v>
      </c>
      <c r="GN322">
        <v>0.11</v>
      </c>
      <c r="GO322">
        <v>0.12</v>
      </c>
      <c r="GP322">
        <v>0.16</v>
      </c>
      <c r="GQ322">
        <v>0.13</v>
      </c>
      <c r="GR322">
        <v>0.21</v>
      </c>
      <c r="GS322">
        <v>0.06</v>
      </c>
      <c r="GT322">
        <v>0.52</v>
      </c>
      <c r="GU322">
        <v>0.56000000000000005</v>
      </c>
      <c r="GV322">
        <v>0.28000000000000003</v>
      </c>
      <c r="GW322">
        <v>0.16</v>
      </c>
      <c r="GX322">
        <v>9.5000000000000001E-2</v>
      </c>
      <c r="GY322">
        <v>0.2</v>
      </c>
      <c r="GZ322">
        <v>8.6999999999999994E-2</v>
      </c>
      <c r="HA322">
        <v>8.6999999999999994E-2</v>
      </c>
      <c r="HB322">
        <v>0.24</v>
      </c>
      <c r="HC322">
        <v>0.09</v>
      </c>
      <c r="HD322">
        <v>0.08</v>
      </c>
      <c r="HE322">
        <v>0.21</v>
      </c>
      <c r="HF322">
        <v>0.15</v>
      </c>
      <c r="HG322">
        <v>0.18</v>
      </c>
      <c r="HH322">
        <v>0.08</v>
      </c>
      <c r="HI322">
        <v>0.02</v>
      </c>
      <c r="HJ322">
        <v>0.01</v>
      </c>
      <c r="HK322">
        <v>0</v>
      </c>
      <c r="HL322">
        <v>0.02</v>
      </c>
      <c r="HM322">
        <v>0.11</v>
      </c>
      <c r="HN322">
        <v>0.02</v>
      </c>
      <c r="HO322">
        <v>0.33</v>
      </c>
      <c r="HP322">
        <v>0.24</v>
      </c>
      <c r="HQ322">
        <v>0.25</v>
      </c>
      <c r="HR322">
        <v>0.25</v>
      </c>
      <c r="HS322">
        <v>0.28000000000000003</v>
      </c>
      <c r="HT322">
        <v>0.3</v>
      </c>
      <c r="HU322">
        <v>0.5</v>
      </c>
      <c r="HV322">
        <v>0.44</v>
      </c>
      <c r="HW322">
        <v>0.5</v>
      </c>
      <c r="HX322">
        <v>0.52</v>
      </c>
      <c r="HY322">
        <v>0.41</v>
      </c>
      <c r="HZ322">
        <v>0.52</v>
      </c>
      <c r="IA322">
        <v>0.1</v>
      </c>
      <c r="IB322">
        <v>0.23</v>
      </c>
      <c r="IC322">
        <v>0.17</v>
      </c>
      <c r="ID322">
        <v>0.13</v>
      </c>
      <c r="IE322">
        <v>0.1</v>
      </c>
      <c r="IF322">
        <v>9.5000000000000001E-2</v>
      </c>
      <c r="IG322">
        <v>0</v>
      </c>
      <c r="IH322">
        <v>0.02</v>
      </c>
      <c r="II322">
        <v>0</v>
      </c>
      <c r="IJ322">
        <v>0</v>
      </c>
      <c r="IK322">
        <v>8.0000000000000002E-3</v>
      </c>
      <c r="IL322">
        <v>0</v>
      </c>
      <c r="IM322">
        <v>0.06</v>
      </c>
      <c r="IN322">
        <v>7.0000000000000007E-2</v>
      </c>
      <c r="IO322">
        <v>7.0000000000000007E-2</v>
      </c>
      <c r="IP322">
        <v>0.09</v>
      </c>
      <c r="IQ322">
        <v>0.09</v>
      </c>
      <c r="IR322">
        <v>7.0000000000000007E-2</v>
      </c>
      <c r="IS322">
        <v>0.03</v>
      </c>
      <c r="IT322">
        <v>0.57999999999999996</v>
      </c>
      <c r="IU322">
        <v>0.42</v>
      </c>
      <c r="IV322">
        <v>0.02</v>
      </c>
      <c r="IW322">
        <v>0.28999999999999998</v>
      </c>
      <c r="IX322">
        <v>0.25</v>
      </c>
      <c r="IY322">
        <v>0.24</v>
      </c>
      <c r="IZ322">
        <v>0.25</v>
      </c>
      <c r="JA322">
        <v>0.21</v>
      </c>
      <c r="JB322">
        <v>0.34</v>
      </c>
      <c r="JC322">
        <v>0.36</v>
      </c>
      <c r="JD322">
        <v>0.05</v>
      </c>
      <c r="JE322">
        <v>0.15</v>
      </c>
      <c r="JF322">
        <v>0.32</v>
      </c>
      <c r="JG322">
        <v>0.18</v>
      </c>
      <c r="JH322">
        <v>0.3</v>
      </c>
      <c r="JI322">
        <v>7.0000000000000007E-2</v>
      </c>
      <c r="JJ322">
        <v>0.1</v>
      </c>
      <c r="JK322">
        <v>0.39</v>
      </c>
      <c r="JL322">
        <v>0.12</v>
      </c>
      <c r="JM322">
        <v>0.06</v>
      </c>
      <c r="JN322">
        <v>0.06</v>
      </c>
      <c r="JO322">
        <v>0.08</v>
      </c>
      <c r="JP322">
        <v>0.06</v>
      </c>
      <c r="JQ322">
        <v>7.0000000000000007E-2</v>
      </c>
      <c r="JR322">
        <v>2.98</v>
      </c>
      <c r="JS322">
        <v>1.58</v>
      </c>
      <c r="JT322">
        <v>1.91</v>
      </c>
      <c r="JU322">
        <v>3.15</v>
      </c>
      <c r="JV322">
        <v>2.15</v>
      </c>
    </row>
    <row r="323" spans="1:282" x14ac:dyDescent="0.25">
      <c r="A323">
        <v>609942</v>
      </c>
      <c r="B323" t="s">
        <v>122</v>
      </c>
      <c r="C323" t="s">
        <v>2607</v>
      </c>
      <c r="D323" t="s">
        <v>4867</v>
      </c>
      <c r="E323" t="s">
        <v>4868</v>
      </c>
      <c r="F323" t="s">
        <v>1008</v>
      </c>
      <c r="G323" t="s">
        <v>1009</v>
      </c>
      <c r="H323" t="s">
        <v>1010</v>
      </c>
      <c r="I323" t="s">
        <v>4869</v>
      </c>
      <c r="J323" t="s">
        <v>4870</v>
      </c>
      <c r="K323" t="s">
        <v>4871</v>
      </c>
      <c r="L323" t="s">
        <v>546</v>
      </c>
      <c r="M323" t="s">
        <v>3399</v>
      </c>
      <c r="N323" t="s">
        <v>3908</v>
      </c>
      <c r="O323" t="s">
        <v>524</v>
      </c>
      <c r="P323">
        <v>797</v>
      </c>
      <c r="Q323" t="s">
        <v>541</v>
      </c>
      <c r="R323" t="s">
        <v>562</v>
      </c>
      <c r="S323" t="s">
        <v>562</v>
      </c>
      <c r="T323">
        <v>35</v>
      </c>
      <c r="U323">
        <v>3560</v>
      </c>
      <c r="V323" t="s">
        <v>651</v>
      </c>
      <c r="W323">
        <v>574</v>
      </c>
      <c r="X323">
        <v>794</v>
      </c>
      <c r="Y323">
        <v>72</v>
      </c>
      <c r="Z323" s="5" t="s">
        <v>1160</v>
      </c>
      <c r="AA323" t="s">
        <v>524</v>
      </c>
      <c r="AB323" t="s">
        <v>533</v>
      </c>
      <c r="AC323" t="s">
        <v>533</v>
      </c>
      <c r="AD323" t="s">
        <v>564</v>
      </c>
      <c r="AE323">
        <v>66.400000000000006</v>
      </c>
      <c r="AF323">
        <v>71.7</v>
      </c>
      <c r="AG323">
        <v>54.5</v>
      </c>
      <c r="AH323">
        <v>7.2</v>
      </c>
      <c r="AI323" t="s">
        <v>3410</v>
      </c>
      <c r="AJ323">
        <v>356</v>
      </c>
      <c r="AK323">
        <v>51</v>
      </c>
      <c r="AL323">
        <v>14</v>
      </c>
      <c r="AM323">
        <v>2</v>
      </c>
      <c r="AN323">
        <v>277</v>
      </c>
      <c r="AO323">
        <v>1</v>
      </c>
      <c r="AP323">
        <v>2</v>
      </c>
      <c r="AQ323">
        <v>8</v>
      </c>
      <c r="AR323">
        <v>12</v>
      </c>
      <c r="AS323">
        <v>356</v>
      </c>
      <c r="AT323">
        <v>0.01</v>
      </c>
      <c r="AU323">
        <v>0.01</v>
      </c>
      <c r="AV323">
        <v>0.01</v>
      </c>
      <c r="AW323">
        <v>0</v>
      </c>
      <c r="AX323">
        <v>0.01</v>
      </c>
      <c r="AY323">
        <v>0.04</v>
      </c>
      <c r="AZ323">
        <v>0.03</v>
      </c>
      <c r="BA323">
        <v>1.4E-2</v>
      </c>
      <c r="BB323">
        <v>0.03</v>
      </c>
      <c r="BC323">
        <v>0.03</v>
      </c>
      <c r="BD323">
        <v>0.05</v>
      </c>
      <c r="BE323">
        <v>0.12</v>
      </c>
      <c r="BF323">
        <v>0.28000000000000003</v>
      </c>
      <c r="BG323">
        <v>0.22</v>
      </c>
      <c r="BH323">
        <v>0.27</v>
      </c>
      <c r="BI323">
        <v>0.2</v>
      </c>
      <c r="BJ323">
        <v>0.33</v>
      </c>
      <c r="BK323">
        <v>0.28999999999999998</v>
      </c>
      <c r="BL323">
        <v>0.03</v>
      </c>
      <c r="BM323">
        <v>0.03</v>
      </c>
      <c r="BN323">
        <v>0.03</v>
      </c>
      <c r="BO323">
        <v>0.02</v>
      </c>
      <c r="BP323">
        <v>0.01</v>
      </c>
      <c r="BQ323">
        <v>0.03</v>
      </c>
      <c r="BR323">
        <v>0.65</v>
      </c>
      <c r="BS323">
        <v>0.73</v>
      </c>
      <c r="BT323">
        <v>0.66</v>
      </c>
      <c r="BU323">
        <v>0.75</v>
      </c>
      <c r="BV323">
        <v>0.59</v>
      </c>
      <c r="BW323">
        <v>0.53</v>
      </c>
      <c r="BX323">
        <v>3.62</v>
      </c>
      <c r="BY323">
        <v>3.72</v>
      </c>
      <c r="BZ323">
        <v>3.64</v>
      </c>
      <c r="CA323">
        <v>3.74</v>
      </c>
      <c r="CB323">
        <v>3.53</v>
      </c>
      <c r="CC323">
        <v>3.34</v>
      </c>
      <c r="CD323">
        <v>3.0000000000000001E-3</v>
      </c>
      <c r="CE323">
        <v>0</v>
      </c>
      <c r="CF323">
        <v>3.0000000000000001E-3</v>
      </c>
      <c r="CG323">
        <v>3.0000000000000001E-3</v>
      </c>
      <c r="CH323">
        <v>3.0000000000000001E-3</v>
      </c>
      <c r="CI323">
        <v>0.01</v>
      </c>
      <c r="CJ323">
        <v>0.01</v>
      </c>
      <c r="CK323">
        <v>0.05</v>
      </c>
      <c r="CL323">
        <v>0.01</v>
      </c>
      <c r="CM323">
        <v>0.01</v>
      </c>
      <c r="CN323">
        <v>0.01</v>
      </c>
      <c r="CO323">
        <v>0.01</v>
      </c>
      <c r="CP323">
        <v>0.02</v>
      </c>
      <c r="CQ323">
        <v>0.01</v>
      </c>
      <c r="CR323">
        <v>0.02</v>
      </c>
      <c r="CS323">
        <v>0.06</v>
      </c>
      <c r="CT323">
        <v>0.06</v>
      </c>
      <c r="CU323">
        <v>0.05</v>
      </c>
      <c r="CV323">
        <v>3.88</v>
      </c>
      <c r="CW323">
        <v>3.88</v>
      </c>
      <c r="CX323">
        <v>3.85</v>
      </c>
      <c r="CY323">
        <v>3.79</v>
      </c>
      <c r="CZ323">
        <v>3.86</v>
      </c>
      <c r="DA323">
        <v>3.75</v>
      </c>
      <c r="DB323">
        <v>3.63</v>
      </c>
      <c r="DC323">
        <v>3.52</v>
      </c>
      <c r="DD323">
        <v>3.67</v>
      </c>
      <c r="DE323">
        <v>0.1</v>
      </c>
      <c r="DF323">
        <v>0.1</v>
      </c>
      <c r="DG323">
        <v>0.13</v>
      </c>
      <c r="DH323">
        <v>0.16</v>
      </c>
      <c r="DI323">
        <v>0.12</v>
      </c>
      <c r="DJ323">
        <v>0.19</v>
      </c>
      <c r="DK323">
        <v>0.22</v>
      </c>
      <c r="DL323">
        <v>0.2</v>
      </c>
      <c r="DM323">
        <v>0.18</v>
      </c>
      <c r="DN323">
        <v>0.01</v>
      </c>
      <c r="DO323">
        <v>0</v>
      </c>
      <c r="DP323">
        <v>0</v>
      </c>
      <c r="DQ323">
        <v>0</v>
      </c>
      <c r="DR323">
        <v>0.01</v>
      </c>
      <c r="DS323">
        <v>0.01</v>
      </c>
      <c r="DT323">
        <v>0.01</v>
      </c>
      <c r="DU323">
        <v>0.01</v>
      </c>
      <c r="DV323">
        <v>0.01</v>
      </c>
      <c r="DW323">
        <v>0.88</v>
      </c>
      <c r="DX323">
        <v>0.89</v>
      </c>
      <c r="DY323">
        <v>0.86</v>
      </c>
      <c r="DZ323">
        <v>0.81</v>
      </c>
      <c r="EA323">
        <v>0.86</v>
      </c>
      <c r="EB323">
        <v>0.78</v>
      </c>
      <c r="EC323">
        <v>0.71</v>
      </c>
      <c r="ED323">
        <v>0.68</v>
      </c>
      <c r="EE323">
        <v>0.74</v>
      </c>
      <c r="EF323">
        <v>0.5</v>
      </c>
      <c r="EG323">
        <v>0.02</v>
      </c>
      <c r="EH323">
        <v>0.01</v>
      </c>
      <c r="EI323">
        <v>0.01</v>
      </c>
      <c r="EJ323">
        <v>0.01</v>
      </c>
      <c r="EK323">
        <v>0.02</v>
      </c>
      <c r="EL323">
        <v>0.05</v>
      </c>
      <c r="EM323">
        <v>0</v>
      </c>
      <c r="EN323">
        <v>0</v>
      </c>
      <c r="EO323">
        <v>0.22</v>
      </c>
      <c r="EP323">
        <v>0.02</v>
      </c>
      <c r="EQ323">
        <v>0.02</v>
      </c>
      <c r="ER323">
        <v>0.02</v>
      </c>
      <c r="ES323">
        <v>1.4E-2</v>
      </c>
      <c r="ET323">
        <v>0.04</v>
      </c>
      <c r="EU323">
        <v>0.1</v>
      </c>
      <c r="EV323">
        <v>0.03</v>
      </c>
      <c r="EW323">
        <v>0.03</v>
      </c>
      <c r="EX323">
        <v>0.11799999999999999</v>
      </c>
      <c r="EY323">
        <v>0.26</v>
      </c>
      <c r="EZ323">
        <v>0.21</v>
      </c>
      <c r="FA323">
        <v>0.22</v>
      </c>
      <c r="FB323">
        <v>0.17</v>
      </c>
      <c r="FC323">
        <v>0.27</v>
      </c>
      <c r="FD323">
        <v>0.28999999999999998</v>
      </c>
      <c r="FE323">
        <v>0.28000000000000003</v>
      </c>
      <c r="FF323">
        <v>0.3</v>
      </c>
      <c r="FG323">
        <v>0.11</v>
      </c>
      <c r="FH323">
        <v>0.68</v>
      </c>
      <c r="FI323">
        <v>0.73</v>
      </c>
      <c r="FJ323">
        <v>0.72</v>
      </c>
      <c r="FK323">
        <v>0.77</v>
      </c>
      <c r="FL323">
        <v>0.62</v>
      </c>
      <c r="FM323">
        <v>0.5</v>
      </c>
      <c r="FN323">
        <v>0.65</v>
      </c>
      <c r="FO323">
        <v>0.63</v>
      </c>
      <c r="FP323">
        <v>0.06</v>
      </c>
      <c r="FQ323">
        <v>0.02</v>
      </c>
      <c r="FR323">
        <v>0.03</v>
      </c>
      <c r="FS323">
        <v>0.03</v>
      </c>
      <c r="FT323">
        <v>0.03</v>
      </c>
      <c r="FU323">
        <v>0.05</v>
      </c>
      <c r="FV323">
        <v>0.06</v>
      </c>
      <c r="FW323">
        <v>0.04</v>
      </c>
      <c r="FX323">
        <v>0.04</v>
      </c>
      <c r="FY323">
        <v>1.83</v>
      </c>
      <c r="FZ323">
        <v>3.65</v>
      </c>
      <c r="GA323">
        <v>3.71</v>
      </c>
      <c r="GB323">
        <v>3.69</v>
      </c>
      <c r="GC323">
        <v>3.76</v>
      </c>
      <c r="GD323">
        <v>3.56</v>
      </c>
      <c r="GE323">
        <v>3.31</v>
      </c>
      <c r="GF323">
        <v>3.65</v>
      </c>
      <c r="GG323">
        <v>3.62</v>
      </c>
      <c r="GH323">
        <v>9.2899999999999991</v>
      </c>
      <c r="GI323">
        <v>0.01</v>
      </c>
      <c r="GJ323">
        <v>0</v>
      </c>
      <c r="GK323">
        <v>8.0000000000000002E-3</v>
      </c>
      <c r="GL323">
        <v>0.01</v>
      </c>
      <c r="GM323">
        <v>0</v>
      </c>
      <c r="GN323">
        <v>0.02</v>
      </c>
      <c r="GO323">
        <v>0.04</v>
      </c>
      <c r="GP323">
        <v>7.0000000000000007E-2</v>
      </c>
      <c r="GQ323">
        <v>0.13</v>
      </c>
      <c r="GR323">
        <v>0.64</v>
      </c>
      <c r="GS323">
        <v>7.0000000000000007E-2</v>
      </c>
      <c r="GT323">
        <v>0.38</v>
      </c>
      <c r="GU323">
        <v>0.56000000000000005</v>
      </c>
      <c r="GV323">
        <v>0.2</v>
      </c>
      <c r="GW323">
        <v>0.2</v>
      </c>
      <c r="GX323">
        <v>0.11</v>
      </c>
      <c r="GY323">
        <v>0.24</v>
      </c>
      <c r="GZ323">
        <v>0.129</v>
      </c>
      <c r="HA323">
        <v>6.2E-2</v>
      </c>
      <c r="HB323">
        <v>0.22</v>
      </c>
      <c r="HC323">
        <v>0.1</v>
      </c>
      <c r="HD323">
        <v>0.05</v>
      </c>
      <c r="HE323">
        <v>0.22</v>
      </c>
      <c r="HF323">
        <v>0.19</v>
      </c>
      <c r="HG323">
        <v>0.22</v>
      </c>
      <c r="HH323">
        <v>0.12</v>
      </c>
      <c r="HI323">
        <v>0.01</v>
      </c>
      <c r="HJ323">
        <v>0.01</v>
      </c>
      <c r="HK323">
        <v>0.03</v>
      </c>
      <c r="HL323">
        <v>0.04</v>
      </c>
      <c r="HM323">
        <v>0.08</v>
      </c>
      <c r="HN323">
        <v>0</v>
      </c>
      <c r="HO323">
        <v>0.33</v>
      </c>
      <c r="HP323">
        <v>0.32</v>
      </c>
      <c r="HQ323">
        <v>0.33</v>
      </c>
      <c r="HR323">
        <v>0.38</v>
      </c>
      <c r="HS323">
        <v>0.44</v>
      </c>
      <c r="HT323">
        <v>0.34</v>
      </c>
      <c r="HU323">
        <v>0.61</v>
      </c>
      <c r="HV323">
        <v>0.47</v>
      </c>
      <c r="HW323">
        <v>0.46</v>
      </c>
      <c r="HX323">
        <v>0.47</v>
      </c>
      <c r="HY323">
        <v>0.34</v>
      </c>
      <c r="HZ323">
        <v>0.57999999999999996</v>
      </c>
      <c r="IA323">
        <v>0.01</v>
      </c>
      <c r="IB323">
        <v>0.14000000000000001</v>
      </c>
      <c r="IC323">
        <v>0.12</v>
      </c>
      <c r="ID323">
        <v>0.05</v>
      </c>
      <c r="IE323">
        <v>0.08</v>
      </c>
      <c r="IF323">
        <v>2.1999999999999999E-2</v>
      </c>
      <c r="IG323">
        <v>1.0999999999999999E-2</v>
      </c>
      <c r="IH323">
        <v>0.02</v>
      </c>
      <c r="II323">
        <v>0.01</v>
      </c>
      <c r="IJ323">
        <v>0.01</v>
      </c>
      <c r="IK323">
        <v>1.7000000000000001E-2</v>
      </c>
      <c r="IL323">
        <v>1.0999999999999999E-2</v>
      </c>
      <c r="IM323">
        <v>0.04</v>
      </c>
      <c r="IN323">
        <v>0.04</v>
      </c>
      <c r="IO323">
        <v>0.04</v>
      </c>
      <c r="IP323">
        <v>0.05</v>
      </c>
      <c r="IQ323">
        <v>0.04</v>
      </c>
      <c r="IR323">
        <v>0.04</v>
      </c>
      <c r="IS323">
        <v>0.01</v>
      </c>
      <c r="IT323">
        <v>0.53</v>
      </c>
      <c r="IU323">
        <v>0.26</v>
      </c>
      <c r="IV323">
        <v>0.01</v>
      </c>
      <c r="IW323">
        <v>0.21</v>
      </c>
      <c r="IX323">
        <v>0.21</v>
      </c>
      <c r="IY323">
        <v>0.22</v>
      </c>
      <c r="IZ323">
        <v>0.39</v>
      </c>
      <c r="JA323">
        <v>0.13</v>
      </c>
      <c r="JB323">
        <v>0.41</v>
      </c>
      <c r="JC323">
        <v>0.4</v>
      </c>
      <c r="JD323">
        <v>0.1</v>
      </c>
      <c r="JE323">
        <v>0.14000000000000001</v>
      </c>
      <c r="JF323">
        <v>0.31</v>
      </c>
      <c r="JG323">
        <v>0.18</v>
      </c>
      <c r="JH323">
        <v>0.33</v>
      </c>
      <c r="JI323">
        <v>0.11</v>
      </c>
      <c r="JJ323">
        <v>0.14000000000000001</v>
      </c>
      <c r="JK323">
        <v>0.51</v>
      </c>
      <c r="JL323">
        <v>0.15</v>
      </c>
      <c r="JM323">
        <v>0.05</v>
      </c>
      <c r="JN323">
        <v>0.05</v>
      </c>
      <c r="JO323">
        <v>0.06</v>
      </c>
      <c r="JP323">
        <v>0.05</v>
      </c>
      <c r="JQ323">
        <v>0.05</v>
      </c>
      <c r="JR323">
        <v>3.11</v>
      </c>
      <c r="JS323">
        <v>1.77</v>
      </c>
      <c r="JT323">
        <v>2.1800000000000002</v>
      </c>
      <c r="JU323">
        <v>3.38</v>
      </c>
      <c r="JV323">
        <v>2.2999999999999998</v>
      </c>
    </row>
    <row r="324" spans="1:282" x14ac:dyDescent="0.25">
      <c r="A324">
        <v>609943</v>
      </c>
      <c r="B324" t="s">
        <v>2609</v>
      </c>
      <c r="C324" t="s">
        <v>2608</v>
      </c>
      <c r="D324" t="s">
        <v>4872</v>
      </c>
      <c r="E324" t="s">
        <v>4873</v>
      </c>
      <c r="F324" t="s">
        <v>2610</v>
      </c>
      <c r="G324" t="s">
        <v>2611</v>
      </c>
      <c r="H324" t="s">
        <v>2612</v>
      </c>
      <c r="I324" t="s">
        <v>4874</v>
      </c>
      <c r="J324" t="s">
        <v>4875</v>
      </c>
      <c r="K324" t="s">
        <v>4876</v>
      </c>
      <c r="L324" t="s">
        <v>546</v>
      </c>
      <c r="M324" t="s">
        <v>3399</v>
      </c>
      <c r="N324" t="s">
        <v>3908</v>
      </c>
      <c r="O324" t="s">
        <v>524</v>
      </c>
      <c r="P324">
        <v>245</v>
      </c>
      <c r="Q324" t="s">
        <v>566</v>
      </c>
      <c r="R324" t="s">
        <v>574</v>
      </c>
      <c r="S324" t="s">
        <v>574</v>
      </c>
      <c r="T324">
        <v>48</v>
      </c>
      <c r="U324">
        <v>3570</v>
      </c>
      <c r="V324" t="s">
        <v>651</v>
      </c>
      <c r="W324">
        <v>85</v>
      </c>
      <c r="X324">
        <v>241</v>
      </c>
      <c r="Y324">
        <v>35</v>
      </c>
      <c r="Z324" s="5" t="s">
        <v>792</v>
      </c>
      <c r="AA324" t="s">
        <v>524</v>
      </c>
      <c r="AB324" t="s">
        <v>533</v>
      </c>
      <c r="AC324" t="s">
        <v>564</v>
      </c>
      <c r="AD324" t="s">
        <v>533</v>
      </c>
      <c r="AE324">
        <v>69</v>
      </c>
      <c r="AF324">
        <v>49.1</v>
      </c>
      <c r="AG324">
        <v>63</v>
      </c>
      <c r="AH324">
        <v>3.5</v>
      </c>
      <c r="AI324" t="s">
        <v>3410</v>
      </c>
      <c r="AJ324">
        <v>60</v>
      </c>
      <c r="AL324">
        <v>59</v>
      </c>
      <c r="AR324">
        <v>1</v>
      </c>
      <c r="AS324">
        <v>60</v>
      </c>
      <c r="AT324">
        <v>0</v>
      </c>
      <c r="AU324">
        <v>0</v>
      </c>
      <c r="AV324">
        <v>0</v>
      </c>
      <c r="AW324">
        <v>0</v>
      </c>
      <c r="AX324">
        <v>0.03</v>
      </c>
      <c r="AY324">
        <v>0.03</v>
      </c>
      <c r="AZ324">
        <v>0.05</v>
      </c>
      <c r="BA324">
        <v>3.3000000000000002E-2</v>
      </c>
      <c r="BB324">
        <v>0</v>
      </c>
      <c r="BC324">
        <v>0.05</v>
      </c>
      <c r="BD324">
        <v>7.0000000000000007E-2</v>
      </c>
      <c r="BE324">
        <v>0.23</v>
      </c>
      <c r="BF324">
        <v>0.17</v>
      </c>
      <c r="BG324">
        <v>0.13</v>
      </c>
      <c r="BH324">
        <v>0.28000000000000003</v>
      </c>
      <c r="BI324">
        <v>0.2</v>
      </c>
      <c r="BJ324">
        <v>0.25</v>
      </c>
      <c r="BK324">
        <v>0.23</v>
      </c>
      <c r="BL324">
        <v>0.02</v>
      </c>
      <c r="BM324">
        <v>0</v>
      </c>
      <c r="BN324">
        <v>0</v>
      </c>
      <c r="BO324">
        <v>0.02</v>
      </c>
      <c r="BP324">
        <v>0</v>
      </c>
      <c r="BQ324">
        <v>0</v>
      </c>
      <c r="BR324">
        <v>0.77</v>
      </c>
      <c r="BS324">
        <v>0.83</v>
      </c>
      <c r="BT324">
        <v>0.72</v>
      </c>
      <c r="BU324">
        <v>0.73</v>
      </c>
      <c r="BV324">
        <v>0.65</v>
      </c>
      <c r="BW324">
        <v>0.5</v>
      </c>
      <c r="BX324">
        <v>3.73</v>
      </c>
      <c r="BY324">
        <v>3.8</v>
      </c>
      <c r="BZ324">
        <v>3.72</v>
      </c>
      <c r="CA324">
        <v>3.69</v>
      </c>
      <c r="CB324">
        <v>3.52</v>
      </c>
      <c r="CC324">
        <v>3.2</v>
      </c>
      <c r="CD324">
        <v>0</v>
      </c>
      <c r="CE324">
        <v>0</v>
      </c>
      <c r="CF324">
        <v>0</v>
      </c>
      <c r="CG324">
        <v>1.7000000000000001E-2</v>
      </c>
      <c r="CH324">
        <v>0</v>
      </c>
      <c r="CI324">
        <v>0</v>
      </c>
      <c r="CJ324">
        <v>0.02</v>
      </c>
      <c r="CK324">
        <v>0.03</v>
      </c>
      <c r="CL324">
        <v>0.02</v>
      </c>
      <c r="CM324">
        <v>0.02</v>
      </c>
      <c r="CN324">
        <v>0.02</v>
      </c>
      <c r="CO324">
        <v>0.02</v>
      </c>
      <c r="CP324">
        <v>0.03</v>
      </c>
      <c r="CQ324">
        <v>0.02</v>
      </c>
      <c r="CR324">
        <v>0.08</v>
      </c>
      <c r="CS324">
        <v>7.0000000000000007E-2</v>
      </c>
      <c r="CT324">
        <v>0.15</v>
      </c>
      <c r="CU324">
        <v>0.13</v>
      </c>
      <c r="CV324">
        <v>3.8</v>
      </c>
      <c r="CW324">
        <v>3.82</v>
      </c>
      <c r="CX324">
        <v>3.82</v>
      </c>
      <c r="CY324">
        <v>3.72</v>
      </c>
      <c r="CZ324">
        <v>3.77</v>
      </c>
      <c r="DA324">
        <v>3.53</v>
      </c>
      <c r="DB324">
        <v>3.55</v>
      </c>
      <c r="DC324">
        <v>3.39</v>
      </c>
      <c r="DD324">
        <v>3.39</v>
      </c>
      <c r="DE324">
        <v>0.17</v>
      </c>
      <c r="DF324">
        <v>0.15</v>
      </c>
      <c r="DG324">
        <v>0.15</v>
      </c>
      <c r="DH324">
        <v>0.17</v>
      </c>
      <c r="DI324">
        <v>0.2</v>
      </c>
      <c r="DJ324">
        <v>0.3</v>
      </c>
      <c r="DK324">
        <v>0.27</v>
      </c>
      <c r="DL324">
        <v>0.2</v>
      </c>
      <c r="DM324">
        <v>0.28000000000000003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0.02</v>
      </c>
      <c r="DV324">
        <v>0.02</v>
      </c>
      <c r="DW324">
        <v>0.82</v>
      </c>
      <c r="DX324">
        <v>0.83</v>
      </c>
      <c r="DY324">
        <v>0.83</v>
      </c>
      <c r="DZ324">
        <v>0.78</v>
      </c>
      <c r="EA324">
        <v>0.78</v>
      </c>
      <c r="EB324">
        <v>0.62</v>
      </c>
      <c r="EC324">
        <v>0.65</v>
      </c>
      <c r="ED324">
        <v>0.6</v>
      </c>
      <c r="EE324">
        <v>0.55000000000000004</v>
      </c>
      <c r="EF324">
        <v>0.47</v>
      </c>
      <c r="EG324">
        <v>0</v>
      </c>
      <c r="EH324">
        <v>0</v>
      </c>
      <c r="EI324">
        <v>0.05</v>
      </c>
      <c r="EJ324">
        <v>0.03</v>
      </c>
      <c r="EK324">
        <v>0.02</v>
      </c>
      <c r="EL324">
        <v>7.0000000000000007E-2</v>
      </c>
      <c r="EM324">
        <v>0.02</v>
      </c>
      <c r="EN324">
        <v>0.08</v>
      </c>
      <c r="EO324">
        <v>0.2</v>
      </c>
      <c r="EP324">
        <v>0.03</v>
      </c>
      <c r="EQ324">
        <v>8.3000000000000004E-2</v>
      </c>
      <c r="ER324">
        <v>0.1</v>
      </c>
      <c r="ES324">
        <v>3.3000000000000002E-2</v>
      </c>
      <c r="ET324">
        <v>0.1</v>
      </c>
      <c r="EU324">
        <v>0.12</v>
      </c>
      <c r="EV324">
        <v>0.1</v>
      </c>
      <c r="EW324">
        <v>0.1</v>
      </c>
      <c r="EX324">
        <v>8.3000000000000004E-2</v>
      </c>
      <c r="EY324">
        <v>0.33</v>
      </c>
      <c r="EZ324">
        <v>0.22</v>
      </c>
      <c r="FA324">
        <v>0.28000000000000003</v>
      </c>
      <c r="FB324">
        <v>0.28000000000000003</v>
      </c>
      <c r="FC324">
        <v>0.35</v>
      </c>
      <c r="FD324">
        <v>0.33</v>
      </c>
      <c r="FE324">
        <v>0.28000000000000003</v>
      </c>
      <c r="FF324">
        <v>0.32</v>
      </c>
      <c r="FG324">
        <v>0.18</v>
      </c>
      <c r="FH324">
        <v>0.57999999999999996</v>
      </c>
      <c r="FI324">
        <v>0.63</v>
      </c>
      <c r="FJ324">
        <v>0.48</v>
      </c>
      <c r="FK324">
        <v>0.62</v>
      </c>
      <c r="FL324">
        <v>0.5</v>
      </c>
      <c r="FM324">
        <v>0.43</v>
      </c>
      <c r="FN324">
        <v>0.55000000000000004</v>
      </c>
      <c r="FO324">
        <v>0.47</v>
      </c>
      <c r="FP324">
        <v>7.0000000000000007E-2</v>
      </c>
      <c r="FQ324">
        <v>0.05</v>
      </c>
      <c r="FR324">
        <v>7.0000000000000007E-2</v>
      </c>
      <c r="FS324">
        <v>0.08</v>
      </c>
      <c r="FT324">
        <v>0.03</v>
      </c>
      <c r="FU324">
        <v>0.03</v>
      </c>
      <c r="FV324">
        <v>0.05</v>
      </c>
      <c r="FW324">
        <v>0.05</v>
      </c>
      <c r="FX324">
        <v>0.03</v>
      </c>
      <c r="FY324">
        <v>1.98</v>
      </c>
      <c r="FZ324">
        <v>3.58</v>
      </c>
      <c r="GA324">
        <v>3.59</v>
      </c>
      <c r="GB324">
        <v>3.31</v>
      </c>
      <c r="GC324">
        <v>3.53</v>
      </c>
      <c r="GD324">
        <v>3.38</v>
      </c>
      <c r="GE324">
        <v>3.19</v>
      </c>
      <c r="GF324">
        <v>3.44</v>
      </c>
      <c r="GG324">
        <v>3.21</v>
      </c>
      <c r="GH324">
        <v>8.02</v>
      </c>
      <c r="GI324">
        <v>0.02</v>
      </c>
      <c r="GJ324">
        <v>1.7000000000000001E-2</v>
      </c>
      <c r="GK324">
        <v>0</v>
      </c>
      <c r="GL324">
        <v>7.0000000000000007E-2</v>
      </c>
      <c r="GM324">
        <v>0.03</v>
      </c>
      <c r="GN324">
        <v>7.0000000000000007E-2</v>
      </c>
      <c r="GO324">
        <v>7.0000000000000007E-2</v>
      </c>
      <c r="GP324">
        <v>0.22</v>
      </c>
      <c r="GQ324">
        <v>0.17</v>
      </c>
      <c r="GR324">
        <v>0.32</v>
      </c>
      <c r="GS324">
        <v>0.03</v>
      </c>
      <c r="GT324">
        <v>0.55000000000000004</v>
      </c>
      <c r="GU324">
        <v>0.57999999999999996</v>
      </c>
      <c r="GV324">
        <v>0.25</v>
      </c>
      <c r="GW324">
        <v>0.08</v>
      </c>
      <c r="GX324">
        <v>0.05</v>
      </c>
      <c r="GY324">
        <v>0.13</v>
      </c>
      <c r="GZ324">
        <v>0.15</v>
      </c>
      <c r="HA324">
        <v>0.11700000000000001</v>
      </c>
      <c r="HB324">
        <v>0.33</v>
      </c>
      <c r="HC324">
        <v>0.13</v>
      </c>
      <c r="HD324">
        <v>0.18</v>
      </c>
      <c r="HE324">
        <v>0.23</v>
      </c>
      <c r="HF324">
        <v>0.08</v>
      </c>
      <c r="HG324">
        <v>7.0000000000000007E-2</v>
      </c>
      <c r="HH324">
        <v>0.05</v>
      </c>
      <c r="HI324">
        <v>0.02</v>
      </c>
      <c r="HJ324">
        <v>0.03</v>
      </c>
      <c r="HK324">
        <v>0.03</v>
      </c>
      <c r="HL324">
        <v>0.02</v>
      </c>
      <c r="HM324">
        <v>0.08</v>
      </c>
      <c r="HN324">
        <v>0.02</v>
      </c>
      <c r="HO324">
        <v>0.37</v>
      </c>
      <c r="HP324">
        <v>0.2</v>
      </c>
      <c r="HQ324">
        <v>0.32</v>
      </c>
      <c r="HR324">
        <v>0.28000000000000003</v>
      </c>
      <c r="HS324">
        <v>0.28000000000000003</v>
      </c>
      <c r="HT324">
        <v>0.25</v>
      </c>
      <c r="HU324">
        <v>0.53</v>
      </c>
      <c r="HV324">
        <v>0.5</v>
      </c>
      <c r="HW324">
        <v>0.42</v>
      </c>
      <c r="HX324">
        <v>0.52</v>
      </c>
      <c r="HY324">
        <v>0.43</v>
      </c>
      <c r="HZ324">
        <v>0.62</v>
      </c>
      <c r="IA324">
        <v>0.03</v>
      </c>
      <c r="IB324">
        <v>0.18</v>
      </c>
      <c r="IC324">
        <v>0.17</v>
      </c>
      <c r="ID324">
        <v>0.12</v>
      </c>
      <c r="IE324">
        <v>0.15</v>
      </c>
      <c r="IF324">
        <v>0.05</v>
      </c>
      <c r="IG324">
        <v>1.7000000000000001E-2</v>
      </c>
      <c r="IH324">
        <v>0.02</v>
      </c>
      <c r="II324">
        <v>0.02</v>
      </c>
      <c r="IJ324">
        <v>0.02</v>
      </c>
      <c r="IK324">
        <v>1.7000000000000001E-2</v>
      </c>
      <c r="IL324">
        <v>1.7000000000000001E-2</v>
      </c>
      <c r="IM324">
        <v>0.03</v>
      </c>
      <c r="IN324">
        <v>7.0000000000000007E-2</v>
      </c>
      <c r="IO324">
        <v>0.05</v>
      </c>
      <c r="IP324">
        <v>0.05</v>
      </c>
      <c r="IQ324">
        <v>0.03</v>
      </c>
      <c r="IR324">
        <v>0.05</v>
      </c>
      <c r="IS324">
        <v>0.02</v>
      </c>
      <c r="IT324">
        <v>0.6</v>
      </c>
      <c r="IU324">
        <v>0.4</v>
      </c>
      <c r="IV324">
        <v>0.02</v>
      </c>
      <c r="IW324">
        <v>0.27</v>
      </c>
      <c r="IX324">
        <v>0.23</v>
      </c>
      <c r="IY324">
        <v>0.17</v>
      </c>
      <c r="IZ324">
        <v>0.3</v>
      </c>
      <c r="JA324">
        <v>0.28000000000000003</v>
      </c>
      <c r="JB324">
        <v>0.32</v>
      </c>
      <c r="JC324">
        <v>0.4</v>
      </c>
      <c r="JD324">
        <v>0.03</v>
      </c>
      <c r="JE324">
        <v>0.1</v>
      </c>
      <c r="JF324">
        <v>0.18</v>
      </c>
      <c r="JG324">
        <v>0.15</v>
      </c>
      <c r="JH324">
        <v>0.32</v>
      </c>
      <c r="JI324">
        <v>0.17</v>
      </c>
      <c r="JJ324">
        <v>0.17</v>
      </c>
      <c r="JK324">
        <v>0.47</v>
      </c>
      <c r="JL324">
        <v>0.22</v>
      </c>
      <c r="JM324">
        <v>0.03</v>
      </c>
      <c r="JN324">
        <v>0.03</v>
      </c>
      <c r="JO324">
        <v>0.03</v>
      </c>
      <c r="JP324">
        <v>0.05</v>
      </c>
      <c r="JQ324">
        <v>0.05</v>
      </c>
      <c r="JR324">
        <v>3.05</v>
      </c>
      <c r="JS324">
        <v>1.76</v>
      </c>
      <c r="JT324">
        <v>2.0299999999999998</v>
      </c>
      <c r="JU324">
        <v>3.16</v>
      </c>
      <c r="JV324">
        <v>2.33</v>
      </c>
    </row>
    <row r="325" spans="1:282" x14ac:dyDescent="0.25">
      <c r="A325">
        <v>609944</v>
      </c>
      <c r="B325" t="s">
        <v>315</v>
      </c>
      <c r="C325" t="s">
        <v>2613</v>
      </c>
      <c r="D325" t="s">
        <v>4877</v>
      </c>
      <c r="E325" t="s">
        <v>4878</v>
      </c>
      <c r="F325" t="s">
        <v>1011</v>
      </c>
      <c r="G325" t="s">
        <v>1012</v>
      </c>
      <c r="H325" t="s">
        <v>1013</v>
      </c>
      <c r="I325" t="s">
        <v>4879</v>
      </c>
      <c r="J325" t="s">
        <v>10</v>
      </c>
      <c r="K325" t="s">
        <v>10</v>
      </c>
      <c r="L325" t="s">
        <v>546</v>
      </c>
      <c r="M325" t="s">
        <v>3399</v>
      </c>
      <c r="N325" t="s">
        <v>3908</v>
      </c>
      <c r="O325" t="s">
        <v>524</v>
      </c>
      <c r="P325">
        <v>332</v>
      </c>
      <c r="Q325" t="s">
        <v>566</v>
      </c>
      <c r="R325" t="s">
        <v>574</v>
      </c>
      <c r="S325" t="s">
        <v>574</v>
      </c>
      <c r="T325">
        <v>47</v>
      </c>
      <c r="U325">
        <v>3580</v>
      </c>
      <c r="V325" t="s">
        <v>651</v>
      </c>
      <c r="W325">
        <v>170</v>
      </c>
      <c r="X325">
        <v>333</v>
      </c>
      <c r="Y325">
        <v>51</v>
      </c>
      <c r="Z325" s="5" t="s">
        <v>665</v>
      </c>
      <c r="AA325" t="s">
        <v>524</v>
      </c>
      <c r="AB325" t="s">
        <v>533</v>
      </c>
      <c r="AC325" t="s">
        <v>564</v>
      </c>
      <c r="AD325" t="s">
        <v>555</v>
      </c>
      <c r="AE325">
        <v>60.3</v>
      </c>
      <c r="AF325">
        <v>41.5</v>
      </c>
      <c r="AG325">
        <v>36.9</v>
      </c>
      <c r="AH325">
        <v>5.0999999999999996</v>
      </c>
      <c r="AI325" t="s">
        <v>3410</v>
      </c>
      <c r="AJ325">
        <v>107</v>
      </c>
      <c r="AK325">
        <v>22</v>
      </c>
      <c r="AL325">
        <v>5</v>
      </c>
      <c r="AM325">
        <v>1</v>
      </c>
      <c r="AN325">
        <v>76</v>
      </c>
      <c r="AQ325">
        <v>6</v>
      </c>
      <c r="AR325">
        <v>2</v>
      </c>
      <c r="AS325">
        <v>107</v>
      </c>
      <c r="AT325">
        <v>0</v>
      </c>
      <c r="AU325">
        <v>0</v>
      </c>
      <c r="AV325">
        <v>0.01</v>
      </c>
      <c r="AW325">
        <v>0.01</v>
      </c>
      <c r="AX325">
        <v>0.01</v>
      </c>
      <c r="AY325">
        <v>7.0000000000000007E-2</v>
      </c>
      <c r="AZ325">
        <v>7.0000000000000007E-2</v>
      </c>
      <c r="BA325">
        <v>5.6000000000000001E-2</v>
      </c>
      <c r="BB325">
        <v>0.05</v>
      </c>
      <c r="BC325">
        <v>0.06</v>
      </c>
      <c r="BD325">
        <v>0.08</v>
      </c>
      <c r="BE325">
        <v>0.13</v>
      </c>
      <c r="BF325">
        <v>0.21</v>
      </c>
      <c r="BG325">
        <v>0.19</v>
      </c>
      <c r="BH325">
        <v>0.23</v>
      </c>
      <c r="BI325">
        <v>0.21</v>
      </c>
      <c r="BJ325">
        <v>0.36</v>
      </c>
      <c r="BK325">
        <v>0.28999999999999998</v>
      </c>
      <c r="BL325">
        <v>0.03</v>
      </c>
      <c r="BM325">
        <v>0.02</v>
      </c>
      <c r="BN325">
        <v>0.04</v>
      </c>
      <c r="BO325">
        <v>0</v>
      </c>
      <c r="BP325">
        <v>0.01</v>
      </c>
      <c r="BQ325">
        <v>0.01</v>
      </c>
      <c r="BR325">
        <v>0.68</v>
      </c>
      <c r="BS325">
        <v>0.74</v>
      </c>
      <c r="BT325">
        <v>0.67</v>
      </c>
      <c r="BU325">
        <v>0.72</v>
      </c>
      <c r="BV325">
        <v>0.54</v>
      </c>
      <c r="BW325">
        <v>0.5</v>
      </c>
      <c r="BX325">
        <v>3.63</v>
      </c>
      <c r="BY325">
        <v>3.7</v>
      </c>
      <c r="BZ325">
        <v>3.63</v>
      </c>
      <c r="CA325">
        <v>3.64</v>
      </c>
      <c r="CB325">
        <v>3.44</v>
      </c>
      <c r="CC325">
        <v>3.22</v>
      </c>
      <c r="CD325">
        <v>8.9999999999999993E-3</v>
      </c>
      <c r="CE325">
        <v>0</v>
      </c>
      <c r="CF325">
        <v>8.9999999999999993E-3</v>
      </c>
      <c r="CG325">
        <v>8.9999999999999993E-3</v>
      </c>
      <c r="CH325">
        <v>8.9999999999999993E-3</v>
      </c>
      <c r="CI325">
        <v>0.02</v>
      </c>
      <c r="CJ325">
        <v>0.03</v>
      </c>
      <c r="CK325">
        <v>0.1</v>
      </c>
      <c r="CL325">
        <v>0.03</v>
      </c>
      <c r="CM325">
        <v>0.04</v>
      </c>
      <c r="CN325">
        <v>0.06</v>
      </c>
      <c r="CO325">
        <v>0.06</v>
      </c>
      <c r="CP325">
        <v>0.04</v>
      </c>
      <c r="CQ325">
        <v>0.05</v>
      </c>
      <c r="CR325">
        <v>0.04</v>
      </c>
      <c r="CS325">
        <v>0.09</v>
      </c>
      <c r="CT325">
        <v>7.0000000000000007E-2</v>
      </c>
      <c r="CU325">
        <v>7.0000000000000007E-2</v>
      </c>
      <c r="CV325">
        <v>3.75</v>
      </c>
      <c r="CW325">
        <v>3.7</v>
      </c>
      <c r="CX325">
        <v>3.64</v>
      </c>
      <c r="CY325">
        <v>3.68</v>
      </c>
      <c r="CZ325">
        <v>3.73</v>
      </c>
      <c r="DA325">
        <v>3.6</v>
      </c>
      <c r="DB325">
        <v>3.43</v>
      </c>
      <c r="DC325">
        <v>3.31</v>
      </c>
      <c r="DD325">
        <v>3.47</v>
      </c>
      <c r="DE325">
        <v>0.15</v>
      </c>
      <c r="DF325">
        <v>0.19</v>
      </c>
      <c r="DG325">
        <v>0.21</v>
      </c>
      <c r="DH325">
        <v>0.21</v>
      </c>
      <c r="DI325">
        <v>0.15</v>
      </c>
      <c r="DJ325">
        <v>0.26</v>
      </c>
      <c r="DK325">
        <v>0.28999999999999998</v>
      </c>
      <c r="DL325">
        <v>0.21</v>
      </c>
      <c r="DM325">
        <v>0.28000000000000003</v>
      </c>
      <c r="DN325">
        <v>0</v>
      </c>
      <c r="DO325">
        <v>0.01</v>
      </c>
      <c r="DP325">
        <v>0.01</v>
      </c>
      <c r="DQ325">
        <v>0.01</v>
      </c>
      <c r="DR325">
        <v>0.01</v>
      </c>
      <c r="DS325">
        <v>0.02</v>
      </c>
      <c r="DT325">
        <v>0.02</v>
      </c>
      <c r="DU325">
        <v>0.02</v>
      </c>
      <c r="DV325">
        <v>0.03</v>
      </c>
      <c r="DW325">
        <v>0.8</v>
      </c>
      <c r="DX325">
        <v>0.75</v>
      </c>
      <c r="DY325">
        <v>0.71</v>
      </c>
      <c r="DZ325">
        <v>0.73</v>
      </c>
      <c r="EA325">
        <v>0.79</v>
      </c>
      <c r="EB325">
        <v>0.66</v>
      </c>
      <c r="EC325">
        <v>0.56999999999999995</v>
      </c>
      <c r="ED325">
        <v>0.59</v>
      </c>
      <c r="EE325">
        <v>0.59</v>
      </c>
      <c r="EF325">
        <v>0.52</v>
      </c>
      <c r="EG325">
        <v>0.01</v>
      </c>
      <c r="EH325">
        <v>0.01</v>
      </c>
      <c r="EI325">
        <v>0.02</v>
      </c>
      <c r="EJ325">
        <v>0.01</v>
      </c>
      <c r="EK325">
        <v>0.03</v>
      </c>
      <c r="EL325">
        <v>0.04</v>
      </c>
      <c r="EM325">
        <v>0.02</v>
      </c>
      <c r="EN325">
        <v>0</v>
      </c>
      <c r="EO325">
        <v>0.26</v>
      </c>
      <c r="EP325">
        <v>0.04</v>
      </c>
      <c r="EQ325">
        <v>1.9E-2</v>
      </c>
      <c r="ER325">
        <v>0.06</v>
      </c>
      <c r="ES325">
        <v>4.7E-2</v>
      </c>
      <c r="ET325">
        <v>0.02</v>
      </c>
      <c r="EU325">
        <v>0.05</v>
      </c>
      <c r="EV325">
        <v>7.0000000000000007E-2</v>
      </c>
      <c r="EW325">
        <v>0.05</v>
      </c>
      <c r="EX325">
        <v>6.5000000000000002E-2</v>
      </c>
      <c r="EY325">
        <v>0.26</v>
      </c>
      <c r="EZ325">
        <v>0.27</v>
      </c>
      <c r="FA325">
        <v>0.28000000000000003</v>
      </c>
      <c r="FB325">
        <v>0.21</v>
      </c>
      <c r="FC325">
        <v>0.37</v>
      </c>
      <c r="FD325">
        <v>0.31</v>
      </c>
      <c r="FE325">
        <v>0.36</v>
      </c>
      <c r="FF325">
        <v>0.36</v>
      </c>
      <c r="FG325">
        <v>0.1</v>
      </c>
      <c r="FH325">
        <v>0.69</v>
      </c>
      <c r="FI325">
        <v>0.68</v>
      </c>
      <c r="FJ325">
        <v>0.64</v>
      </c>
      <c r="FK325">
        <v>0.72</v>
      </c>
      <c r="FL325">
        <v>0.56999999999999995</v>
      </c>
      <c r="FM325">
        <v>0.57999999999999996</v>
      </c>
      <c r="FN325">
        <v>0.54</v>
      </c>
      <c r="FO325">
        <v>0.57999999999999996</v>
      </c>
      <c r="FP325">
        <v>0.05</v>
      </c>
      <c r="FQ325">
        <v>0</v>
      </c>
      <c r="FR325">
        <v>0.02</v>
      </c>
      <c r="FS325">
        <v>0.01</v>
      </c>
      <c r="FT325">
        <v>0.01</v>
      </c>
      <c r="FU325">
        <v>0.01</v>
      </c>
      <c r="FV325">
        <v>0.03</v>
      </c>
      <c r="FW325">
        <v>0.02</v>
      </c>
      <c r="FX325">
        <v>0.02</v>
      </c>
      <c r="FY325">
        <v>1.74</v>
      </c>
      <c r="FZ325">
        <v>3.64</v>
      </c>
      <c r="GA325">
        <v>3.66</v>
      </c>
      <c r="GB325">
        <v>3.55</v>
      </c>
      <c r="GC325">
        <v>3.66</v>
      </c>
      <c r="GD325">
        <v>3.5</v>
      </c>
      <c r="GE325">
        <v>3.47</v>
      </c>
      <c r="GF325">
        <v>3.45</v>
      </c>
      <c r="GG325">
        <v>3.54</v>
      </c>
      <c r="GH325">
        <v>8.8000000000000007</v>
      </c>
      <c r="GI325">
        <v>0.01</v>
      </c>
      <c r="GJ325">
        <v>0</v>
      </c>
      <c r="GK325">
        <v>0</v>
      </c>
      <c r="GL325">
        <v>0.02</v>
      </c>
      <c r="GM325">
        <v>0.05</v>
      </c>
      <c r="GN325">
        <v>0.02</v>
      </c>
      <c r="GO325">
        <v>7.0000000000000007E-2</v>
      </c>
      <c r="GP325">
        <v>7.0000000000000007E-2</v>
      </c>
      <c r="GQ325">
        <v>0.28000000000000003</v>
      </c>
      <c r="GR325">
        <v>0.44</v>
      </c>
      <c r="GS325">
        <v>0.04</v>
      </c>
      <c r="GT325">
        <v>0.53</v>
      </c>
      <c r="GU325">
        <v>0.69</v>
      </c>
      <c r="GV325">
        <v>0.27</v>
      </c>
      <c r="GW325">
        <v>0.14000000000000001</v>
      </c>
      <c r="GX325">
        <v>5.6000000000000001E-2</v>
      </c>
      <c r="GY325">
        <v>0.11</v>
      </c>
      <c r="GZ325">
        <v>0.13100000000000001</v>
      </c>
      <c r="HA325">
        <v>6.5000000000000002E-2</v>
      </c>
      <c r="HB325">
        <v>0.24</v>
      </c>
      <c r="HC325">
        <v>0.11</v>
      </c>
      <c r="HD325">
        <v>0.09</v>
      </c>
      <c r="HE325">
        <v>0.33</v>
      </c>
      <c r="HF325">
        <v>0.08</v>
      </c>
      <c r="HG325">
        <v>0.09</v>
      </c>
      <c r="HH325">
        <v>0.05</v>
      </c>
      <c r="HI325">
        <v>0.01</v>
      </c>
      <c r="HJ325">
        <v>7.0000000000000007E-2</v>
      </c>
      <c r="HK325">
        <v>0.09</v>
      </c>
      <c r="HL325">
        <v>7.0000000000000007E-2</v>
      </c>
      <c r="HM325">
        <v>0.17</v>
      </c>
      <c r="HN325">
        <v>0.02</v>
      </c>
      <c r="HO325">
        <v>0.28000000000000003</v>
      </c>
      <c r="HP325">
        <v>0.39</v>
      </c>
      <c r="HQ325">
        <v>0.36</v>
      </c>
      <c r="HR325">
        <v>0.42</v>
      </c>
      <c r="HS325">
        <v>0.33</v>
      </c>
      <c r="HT325">
        <v>0.3</v>
      </c>
      <c r="HU325">
        <v>0.64</v>
      </c>
      <c r="HV325">
        <v>0.3</v>
      </c>
      <c r="HW325">
        <v>0.33</v>
      </c>
      <c r="HX325">
        <v>0.38</v>
      </c>
      <c r="HY325">
        <v>0.34</v>
      </c>
      <c r="HZ325">
        <v>0.6</v>
      </c>
      <c r="IA325">
        <v>0.01</v>
      </c>
      <c r="IB325">
        <v>0.15</v>
      </c>
      <c r="IC325">
        <v>0.12</v>
      </c>
      <c r="ID325">
        <v>0.06</v>
      </c>
      <c r="IE325">
        <v>0.1</v>
      </c>
      <c r="IF325">
        <v>2.8000000000000001E-2</v>
      </c>
      <c r="IG325">
        <v>3.6999999999999998E-2</v>
      </c>
      <c r="IH325">
        <v>0.06</v>
      </c>
      <c r="II325">
        <v>7.0000000000000007E-2</v>
      </c>
      <c r="IJ325">
        <v>0.04</v>
      </c>
      <c r="IK325">
        <v>3.6999999999999998E-2</v>
      </c>
      <c r="IL325">
        <v>1.9E-2</v>
      </c>
      <c r="IM325">
        <v>0.02</v>
      </c>
      <c r="IN325">
        <v>0.03</v>
      </c>
      <c r="IO325">
        <v>0.04</v>
      </c>
      <c r="IP325">
        <v>0.03</v>
      </c>
      <c r="IQ325">
        <v>0.03</v>
      </c>
      <c r="IR325">
        <v>0.04</v>
      </c>
      <c r="IS325">
        <v>0.03</v>
      </c>
      <c r="IT325">
        <v>0.6</v>
      </c>
      <c r="IU325">
        <v>0.32</v>
      </c>
      <c r="IV325">
        <v>0</v>
      </c>
      <c r="IW325">
        <v>0.27</v>
      </c>
      <c r="IX325">
        <v>0.31</v>
      </c>
      <c r="IY325">
        <v>0.22</v>
      </c>
      <c r="IZ325">
        <v>0.44</v>
      </c>
      <c r="JA325">
        <v>0.17</v>
      </c>
      <c r="JB325">
        <v>0.39</v>
      </c>
      <c r="JC325">
        <v>0.36</v>
      </c>
      <c r="JD325">
        <v>7.0000000000000007E-2</v>
      </c>
      <c r="JE325">
        <v>0.11</v>
      </c>
      <c r="JF325">
        <v>0.33</v>
      </c>
      <c r="JG325">
        <v>0.17</v>
      </c>
      <c r="JH325">
        <v>0.28000000000000003</v>
      </c>
      <c r="JI325">
        <v>7.0000000000000007E-2</v>
      </c>
      <c r="JJ325">
        <v>0.09</v>
      </c>
      <c r="JK325">
        <v>0.48</v>
      </c>
      <c r="JL325">
        <v>0.15</v>
      </c>
      <c r="JM325">
        <v>0.02</v>
      </c>
      <c r="JN325">
        <v>0.04</v>
      </c>
      <c r="JO325">
        <v>0.04</v>
      </c>
      <c r="JP325">
        <v>0.03</v>
      </c>
      <c r="JQ325">
        <v>0.02</v>
      </c>
      <c r="JR325">
        <v>2.91</v>
      </c>
      <c r="JS325">
        <v>1.59</v>
      </c>
      <c r="JT325">
        <v>1.98</v>
      </c>
      <c r="JU325">
        <v>3.32</v>
      </c>
      <c r="JV325">
        <v>2.2000000000000002</v>
      </c>
    </row>
    <row r="326" spans="1:282" x14ac:dyDescent="0.25">
      <c r="A326">
        <v>609945</v>
      </c>
      <c r="B326" t="s">
        <v>2615</v>
      </c>
      <c r="C326" t="s">
        <v>2614</v>
      </c>
      <c r="D326" t="s">
        <v>4880</v>
      </c>
      <c r="E326" t="s">
        <v>4881</v>
      </c>
      <c r="F326" t="s">
        <v>2616</v>
      </c>
      <c r="G326" t="s">
        <v>2617</v>
      </c>
      <c r="H326" t="s">
        <v>2618</v>
      </c>
      <c r="I326" t="s">
        <v>4882</v>
      </c>
      <c r="J326" t="s">
        <v>4883</v>
      </c>
      <c r="K326" t="s">
        <v>4884</v>
      </c>
      <c r="L326" t="s">
        <v>546</v>
      </c>
      <c r="M326" t="s">
        <v>3399</v>
      </c>
      <c r="N326" t="s">
        <v>3908</v>
      </c>
      <c r="O326" t="s">
        <v>524</v>
      </c>
      <c r="P326">
        <v>795</v>
      </c>
      <c r="Q326" t="s">
        <v>541</v>
      </c>
      <c r="R326" t="s">
        <v>613</v>
      </c>
      <c r="S326" t="s">
        <v>613</v>
      </c>
      <c r="T326">
        <v>32</v>
      </c>
      <c r="U326">
        <v>3590</v>
      </c>
      <c r="V326" t="s">
        <v>651</v>
      </c>
      <c r="W326">
        <v>258</v>
      </c>
      <c r="X326">
        <v>797</v>
      </c>
      <c r="Y326">
        <v>32</v>
      </c>
      <c r="Z326" s="5" t="s">
        <v>962</v>
      </c>
      <c r="AA326" t="s">
        <v>524</v>
      </c>
      <c r="AB326" t="s">
        <v>564</v>
      </c>
      <c r="AC326" t="s">
        <v>533</v>
      </c>
      <c r="AD326" t="s">
        <v>533</v>
      </c>
      <c r="AE326">
        <v>47.6</v>
      </c>
      <c r="AF326">
        <v>66.7</v>
      </c>
      <c r="AG326">
        <v>79.3</v>
      </c>
      <c r="AH326">
        <v>3.2</v>
      </c>
      <c r="AI326" t="s">
        <v>3410</v>
      </c>
      <c r="AJ326">
        <v>152</v>
      </c>
      <c r="AK326">
        <v>15</v>
      </c>
      <c r="AL326">
        <v>22</v>
      </c>
      <c r="AM326">
        <v>57</v>
      </c>
      <c r="AN326">
        <v>52</v>
      </c>
      <c r="AP326">
        <v>1</v>
      </c>
      <c r="AQ326">
        <v>4</v>
      </c>
      <c r="AR326">
        <v>4</v>
      </c>
      <c r="AS326">
        <v>152</v>
      </c>
      <c r="AT326">
        <v>0.01</v>
      </c>
      <c r="AU326">
        <v>0</v>
      </c>
      <c r="AV326">
        <v>0.01</v>
      </c>
      <c r="AW326">
        <v>0.01</v>
      </c>
      <c r="AX326">
        <v>0.01</v>
      </c>
      <c r="AY326">
        <v>0.16</v>
      </c>
      <c r="AZ326">
        <v>0.03</v>
      </c>
      <c r="BA326">
        <v>3.3000000000000002E-2</v>
      </c>
      <c r="BB326">
        <v>0.03</v>
      </c>
      <c r="BC326">
        <v>0.04</v>
      </c>
      <c r="BD326">
        <v>0.18</v>
      </c>
      <c r="BE326">
        <v>0.14000000000000001</v>
      </c>
      <c r="BF326">
        <v>0.34</v>
      </c>
      <c r="BG326">
        <v>0.32</v>
      </c>
      <c r="BH326">
        <v>0.31</v>
      </c>
      <c r="BI326">
        <v>0.24</v>
      </c>
      <c r="BJ326">
        <v>0.28000000000000003</v>
      </c>
      <c r="BK326">
        <v>0.3</v>
      </c>
      <c r="BL326">
        <v>0.01</v>
      </c>
      <c r="BM326">
        <v>0.01</v>
      </c>
      <c r="BN326">
        <v>0.03</v>
      </c>
      <c r="BO326">
        <v>0.01</v>
      </c>
      <c r="BP326">
        <v>0.01</v>
      </c>
      <c r="BQ326">
        <v>0.03</v>
      </c>
      <c r="BR326">
        <v>0.61</v>
      </c>
      <c r="BS326">
        <v>0.64</v>
      </c>
      <c r="BT326">
        <v>0.63</v>
      </c>
      <c r="BU326">
        <v>0.69</v>
      </c>
      <c r="BV326">
        <v>0.52</v>
      </c>
      <c r="BW326">
        <v>0.38</v>
      </c>
      <c r="BX326">
        <v>3.57</v>
      </c>
      <c r="BY326">
        <v>3.61</v>
      </c>
      <c r="BZ326">
        <v>3.61</v>
      </c>
      <c r="CA326">
        <v>3.63</v>
      </c>
      <c r="CB326">
        <v>3.31</v>
      </c>
      <c r="CC326">
        <v>2.91</v>
      </c>
      <c r="CD326">
        <v>0</v>
      </c>
      <c r="CE326">
        <v>0</v>
      </c>
      <c r="CF326">
        <v>0</v>
      </c>
      <c r="CG326">
        <v>7.0000000000000001E-3</v>
      </c>
      <c r="CH326">
        <v>0</v>
      </c>
      <c r="CI326">
        <v>0</v>
      </c>
      <c r="CJ326">
        <v>0.01</v>
      </c>
      <c r="CK326">
        <v>0.06</v>
      </c>
      <c r="CL326">
        <v>0</v>
      </c>
      <c r="CM326">
        <v>0</v>
      </c>
      <c r="CN326">
        <v>0.01</v>
      </c>
      <c r="CO326">
        <v>0.01</v>
      </c>
      <c r="CP326">
        <v>0.02</v>
      </c>
      <c r="CQ326">
        <v>0</v>
      </c>
      <c r="CR326">
        <v>0.01</v>
      </c>
      <c r="CS326">
        <v>0.04</v>
      </c>
      <c r="CT326">
        <v>7.0000000000000007E-2</v>
      </c>
      <c r="CU326">
        <v>0.05</v>
      </c>
      <c r="CV326">
        <v>3.85</v>
      </c>
      <c r="CW326">
        <v>3.86</v>
      </c>
      <c r="CX326">
        <v>3.84</v>
      </c>
      <c r="CY326">
        <v>3.75</v>
      </c>
      <c r="CZ326">
        <v>3.81</v>
      </c>
      <c r="DA326">
        <v>3.72</v>
      </c>
      <c r="DB326">
        <v>3.67</v>
      </c>
      <c r="DC326">
        <v>3.41</v>
      </c>
      <c r="DD326">
        <v>3.69</v>
      </c>
      <c r="DE326">
        <v>0.15</v>
      </c>
      <c r="DF326">
        <v>0.11</v>
      </c>
      <c r="DG326">
        <v>0.14000000000000001</v>
      </c>
      <c r="DH326">
        <v>0.19</v>
      </c>
      <c r="DI326">
        <v>0.19</v>
      </c>
      <c r="DJ326">
        <v>0.26</v>
      </c>
      <c r="DK326">
        <v>0.21</v>
      </c>
      <c r="DL326">
        <v>0.26</v>
      </c>
      <c r="DM326">
        <v>0.22</v>
      </c>
      <c r="DN326">
        <v>0.01</v>
      </c>
      <c r="DO326">
        <v>0.01</v>
      </c>
      <c r="DP326">
        <v>0</v>
      </c>
      <c r="DQ326">
        <v>0.01</v>
      </c>
      <c r="DR326">
        <v>0</v>
      </c>
      <c r="DS326">
        <v>0</v>
      </c>
      <c r="DT326">
        <v>0.01</v>
      </c>
      <c r="DU326">
        <v>0.01</v>
      </c>
      <c r="DV326">
        <v>0</v>
      </c>
      <c r="DW326">
        <v>0.84</v>
      </c>
      <c r="DX326">
        <v>0.87</v>
      </c>
      <c r="DY326">
        <v>0.85</v>
      </c>
      <c r="DZ326">
        <v>0.77</v>
      </c>
      <c r="EA326">
        <v>0.81</v>
      </c>
      <c r="EB326">
        <v>0.73</v>
      </c>
      <c r="EC326">
        <v>0.73</v>
      </c>
      <c r="ED326">
        <v>0.6</v>
      </c>
      <c r="EE326">
        <v>0.74</v>
      </c>
      <c r="EF326">
        <v>0.64</v>
      </c>
      <c r="EG326">
        <v>0</v>
      </c>
      <c r="EH326">
        <v>0</v>
      </c>
      <c r="EI326">
        <v>0</v>
      </c>
      <c r="EJ326">
        <v>0</v>
      </c>
      <c r="EK326">
        <v>0.01</v>
      </c>
      <c r="EL326">
        <v>0.01</v>
      </c>
      <c r="EM326">
        <v>0</v>
      </c>
      <c r="EN326">
        <v>0</v>
      </c>
      <c r="EO326">
        <v>0.24</v>
      </c>
      <c r="EP326">
        <v>0.03</v>
      </c>
      <c r="EQ326">
        <v>7.0000000000000001E-3</v>
      </c>
      <c r="ER326">
        <v>0.03</v>
      </c>
      <c r="ES326">
        <v>0</v>
      </c>
      <c r="ET326">
        <v>0.05</v>
      </c>
      <c r="EU326">
        <v>0.11</v>
      </c>
      <c r="EV326">
        <v>0.01</v>
      </c>
      <c r="EW326">
        <v>0.02</v>
      </c>
      <c r="EX326">
        <v>3.9E-2</v>
      </c>
      <c r="EY326">
        <v>0.3</v>
      </c>
      <c r="EZ326">
        <v>0.28000000000000003</v>
      </c>
      <c r="FA326">
        <v>0.27</v>
      </c>
      <c r="FB326">
        <v>0.26</v>
      </c>
      <c r="FC326">
        <v>0.38</v>
      </c>
      <c r="FD326">
        <v>0.36</v>
      </c>
      <c r="FE326">
        <v>0.34</v>
      </c>
      <c r="FF326">
        <v>0.31</v>
      </c>
      <c r="FG326">
        <v>0.06</v>
      </c>
      <c r="FH326">
        <v>0.66</v>
      </c>
      <c r="FI326">
        <v>0.7</v>
      </c>
      <c r="FJ326">
        <v>0.68</v>
      </c>
      <c r="FK326">
        <v>0.72</v>
      </c>
      <c r="FL326">
        <v>0.54</v>
      </c>
      <c r="FM326">
        <v>0.47</v>
      </c>
      <c r="FN326">
        <v>0.63</v>
      </c>
      <c r="FO326">
        <v>0.66</v>
      </c>
      <c r="FP326">
        <v>0.02</v>
      </c>
      <c r="FQ326">
        <v>0.01</v>
      </c>
      <c r="FR326">
        <v>0.02</v>
      </c>
      <c r="FS326">
        <v>0.02</v>
      </c>
      <c r="FT326">
        <v>0.02</v>
      </c>
      <c r="FU326">
        <v>0.03</v>
      </c>
      <c r="FV326">
        <v>0.05</v>
      </c>
      <c r="FW326">
        <v>0.02</v>
      </c>
      <c r="FX326">
        <v>0.01</v>
      </c>
      <c r="FY326">
        <v>1.51</v>
      </c>
      <c r="FZ326">
        <v>3.64</v>
      </c>
      <c r="GA326">
        <v>3.7</v>
      </c>
      <c r="GB326">
        <v>3.66</v>
      </c>
      <c r="GC326">
        <v>3.74</v>
      </c>
      <c r="GD326">
        <v>3.5</v>
      </c>
      <c r="GE326">
        <v>3.34</v>
      </c>
      <c r="GF326">
        <v>3.62</v>
      </c>
      <c r="GG326">
        <v>3.65</v>
      </c>
      <c r="GH326">
        <v>9.4700000000000006</v>
      </c>
      <c r="GI326">
        <v>0.01</v>
      </c>
      <c r="GJ326">
        <v>0</v>
      </c>
      <c r="GK326">
        <v>0</v>
      </c>
      <c r="GL326">
        <v>0</v>
      </c>
      <c r="GM326">
        <v>0.01</v>
      </c>
      <c r="GN326">
        <v>0.01</v>
      </c>
      <c r="GO326">
        <v>0.03</v>
      </c>
      <c r="GP326">
        <v>0.08</v>
      </c>
      <c r="GQ326">
        <v>0.14000000000000001</v>
      </c>
      <c r="GR326">
        <v>0.72</v>
      </c>
      <c r="GS326">
        <v>0.01</v>
      </c>
      <c r="GT326">
        <v>0.4</v>
      </c>
      <c r="GU326">
        <v>0.51</v>
      </c>
      <c r="GV326">
        <v>0.25</v>
      </c>
      <c r="GW326">
        <v>0.2</v>
      </c>
      <c r="GX326">
        <v>0.184</v>
      </c>
      <c r="GY326">
        <v>0.28999999999999998</v>
      </c>
      <c r="GZ326">
        <v>0.11799999999999999</v>
      </c>
      <c r="HA326">
        <v>0.105</v>
      </c>
      <c r="HB326">
        <v>0.18</v>
      </c>
      <c r="HC326">
        <v>0.23</v>
      </c>
      <c r="HD326">
        <v>0.14000000000000001</v>
      </c>
      <c r="HE326">
        <v>0.23</v>
      </c>
      <c r="HF326">
        <v>0.05</v>
      </c>
      <c r="HG326">
        <v>0.05</v>
      </c>
      <c r="HH326">
        <v>0.05</v>
      </c>
      <c r="HI326">
        <v>0</v>
      </c>
      <c r="HJ326">
        <v>0</v>
      </c>
      <c r="HK326">
        <v>0.01</v>
      </c>
      <c r="HL326">
        <v>0</v>
      </c>
      <c r="HM326">
        <v>0.05</v>
      </c>
      <c r="HN326">
        <v>0.02</v>
      </c>
      <c r="HO326">
        <v>0.21</v>
      </c>
      <c r="HP326">
        <v>0.2</v>
      </c>
      <c r="HQ326">
        <v>0.2</v>
      </c>
      <c r="HR326">
        <v>0.28999999999999998</v>
      </c>
      <c r="HS326">
        <v>0.39</v>
      </c>
      <c r="HT326">
        <v>0.31</v>
      </c>
      <c r="HU326">
        <v>0.76</v>
      </c>
      <c r="HV326">
        <v>0.7</v>
      </c>
      <c r="HW326">
        <v>0.72</v>
      </c>
      <c r="HX326">
        <v>0.62</v>
      </c>
      <c r="HY326">
        <v>0.45</v>
      </c>
      <c r="HZ326">
        <v>0.64</v>
      </c>
      <c r="IA326">
        <v>0.02</v>
      </c>
      <c r="IB326">
        <v>0.05</v>
      </c>
      <c r="IC326">
        <v>0.05</v>
      </c>
      <c r="ID326">
        <v>7.0000000000000007E-2</v>
      </c>
      <c r="IE326">
        <v>7.0000000000000007E-2</v>
      </c>
      <c r="IF326">
        <v>1.2999999999999999E-2</v>
      </c>
      <c r="IG326">
        <v>7.0000000000000001E-3</v>
      </c>
      <c r="IH326">
        <v>0.01</v>
      </c>
      <c r="II326">
        <v>0.01</v>
      </c>
      <c r="IJ326">
        <v>0.01</v>
      </c>
      <c r="IK326">
        <v>7.0000000000000001E-3</v>
      </c>
      <c r="IL326">
        <v>7.0000000000000001E-3</v>
      </c>
      <c r="IM326">
        <v>0.01</v>
      </c>
      <c r="IN326">
        <v>0.03</v>
      </c>
      <c r="IO326">
        <v>0.01</v>
      </c>
      <c r="IP326">
        <v>0.01</v>
      </c>
      <c r="IQ326">
        <v>0.03</v>
      </c>
      <c r="IR326">
        <v>0.01</v>
      </c>
      <c r="IS326">
        <v>0.01</v>
      </c>
      <c r="IT326">
        <v>0.49</v>
      </c>
      <c r="IU326">
        <v>0.46</v>
      </c>
      <c r="IV326">
        <v>0.03</v>
      </c>
      <c r="IW326">
        <v>0.19</v>
      </c>
      <c r="IX326">
        <v>0.23</v>
      </c>
      <c r="IY326">
        <v>0.32</v>
      </c>
      <c r="IZ326">
        <v>0.32</v>
      </c>
      <c r="JA326">
        <v>0.16</v>
      </c>
      <c r="JB326">
        <v>0.3</v>
      </c>
      <c r="JC326">
        <v>0.34</v>
      </c>
      <c r="JD326">
        <v>0.09</v>
      </c>
      <c r="JE326">
        <v>0.11</v>
      </c>
      <c r="JF326">
        <v>0.26</v>
      </c>
      <c r="JG326">
        <v>0.2</v>
      </c>
      <c r="JH326">
        <v>0.39</v>
      </c>
      <c r="JI326">
        <v>7.0000000000000007E-2</v>
      </c>
      <c r="JJ326">
        <v>7.0000000000000007E-2</v>
      </c>
      <c r="JK326">
        <v>0.51</v>
      </c>
      <c r="JL326">
        <v>0.28000000000000003</v>
      </c>
      <c r="JM326">
        <v>0.03</v>
      </c>
      <c r="JN326">
        <v>0.05</v>
      </c>
      <c r="JO326">
        <v>0.05</v>
      </c>
      <c r="JP326">
        <v>0.03</v>
      </c>
      <c r="JQ326">
        <v>0.03</v>
      </c>
      <c r="JR326">
        <v>3.14</v>
      </c>
      <c r="JS326">
        <v>1.72</v>
      </c>
      <c r="JT326">
        <v>1.76</v>
      </c>
      <c r="JU326">
        <v>3.29</v>
      </c>
      <c r="JV326">
        <v>2.58</v>
      </c>
    </row>
    <row r="327" spans="1:282" x14ac:dyDescent="0.25">
      <c r="A327">
        <v>609947</v>
      </c>
      <c r="B327" t="s">
        <v>123</v>
      </c>
      <c r="C327" t="s">
        <v>2619</v>
      </c>
      <c r="D327" t="s">
        <v>4885</v>
      </c>
      <c r="E327" t="s">
        <v>4886</v>
      </c>
      <c r="F327" t="s">
        <v>1014</v>
      </c>
      <c r="G327" t="s">
        <v>1015</v>
      </c>
      <c r="H327" t="s">
        <v>1016</v>
      </c>
      <c r="I327" t="s">
        <v>4887</v>
      </c>
      <c r="J327" t="s">
        <v>4888</v>
      </c>
      <c r="K327" t="s">
        <v>4889</v>
      </c>
      <c r="L327" t="s">
        <v>546</v>
      </c>
      <c r="M327" t="s">
        <v>3399</v>
      </c>
      <c r="N327" t="s">
        <v>3908</v>
      </c>
      <c r="O327" t="s">
        <v>524</v>
      </c>
      <c r="P327">
        <v>495</v>
      </c>
      <c r="Q327" t="s">
        <v>530</v>
      </c>
      <c r="R327" t="s">
        <v>558</v>
      </c>
      <c r="S327" t="s">
        <v>558</v>
      </c>
      <c r="T327">
        <v>42</v>
      </c>
      <c r="U327">
        <v>3600</v>
      </c>
      <c r="V327" t="s">
        <v>651</v>
      </c>
      <c r="W327">
        <v>147</v>
      </c>
      <c r="X327">
        <v>500</v>
      </c>
      <c r="Y327">
        <v>29</v>
      </c>
      <c r="Z327" s="5" t="s">
        <v>4347</v>
      </c>
      <c r="AA327" t="s">
        <v>524</v>
      </c>
      <c r="AB327" t="s">
        <v>533</v>
      </c>
      <c r="AC327" t="s">
        <v>534</v>
      </c>
      <c r="AD327" t="s">
        <v>533</v>
      </c>
      <c r="AE327">
        <v>68</v>
      </c>
      <c r="AF327">
        <v>80.900000000000006</v>
      </c>
      <c r="AG327">
        <v>70.099999999999994</v>
      </c>
      <c r="AH327">
        <v>2.9</v>
      </c>
      <c r="AI327" t="s">
        <v>3410</v>
      </c>
      <c r="AJ327">
        <v>80</v>
      </c>
      <c r="AK327">
        <v>39</v>
      </c>
      <c r="AL327">
        <v>11</v>
      </c>
      <c r="AN327">
        <v>31</v>
      </c>
      <c r="AO327">
        <v>1</v>
      </c>
      <c r="AP327">
        <v>1</v>
      </c>
      <c r="AQ327">
        <v>3</v>
      </c>
      <c r="AR327">
        <v>2</v>
      </c>
      <c r="AS327">
        <v>80</v>
      </c>
      <c r="AT327">
        <v>0</v>
      </c>
      <c r="AU327">
        <v>0</v>
      </c>
      <c r="AV327">
        <v>0</v>
      </c>
      <c r="AW327">
        <v>0</v>
      </c>
      <c r="AX327">
        <v>0.01</v>
      </c>
      <c r="AY327">
        <v>0.03</v>
      </c>
      <c r="AZ327">
        <v>0.04</v>
      </c>
      <c r="BA327">
        <v>3.6999999999999998E-2</v>
      </c>
      <c r="BB327">
        <v>0.03</v>
      </c>
      <c r="BC327">
        <v>0.03</v>
      </c>
      <c r="BD327">
        <v>0.03</v>
      </c>
      <c r="BE327">
        <v>0.17</v>
      </c>
      <c r="BF327">
        <v>0.28000000000000003</v>
      </c>
      <c r="BG327">
        <v>0.2</v>
      </c>
      <c r="BH327">
        <v>0.24</v>
      </c>
      <c r="BI327">
        <v>0.16</v>
      </c>
      <c r="BJ327">
        <v>0.33</v>
      </c>
      <c r="BK327">
        <v>0.21</v>
      </c>
      <c r="BL327">
        <v>0.03</v>
      </c>
      <c r="BM327">
        <v>0.03</v>
      </c>
      <c r="BN327">
        <v>0.03</v>
      </c>
      <c r="BO327">
        <v>0.03</v>
      </c>
      <c r="BP327">
        <v>0.04</v>
      </c>
      <c r="BQ327">
        <v>0.06</v>
      </c>
      <c r="BR327">
        <v>0.66</v>
      </c>
      <c r="BS327">
        <v>0.74</v>
      </c>
      <c r="BT327">
        <v>0.71</v>
      </c>
      <c r="BU327">
        <v>0.79</v>
      </c>
      <c r="BV327">
        <v>0.6</v>
      </c>
      <c r="BW327">
        <v>0.53</v>
      </c>
      <c r="BX327">
        <v>3.64</v>
      </c>
      <c r="BY327">
        <v>3.72</v>
      </c>
      <c r="BZ327">
        <v>3.71</v>
      </c>
      <c r="CA327">
        <v>3.78</v>
      </c>
      <c r="CB327">
        <v>3.57</v>
      </c>
      <c r="CC327">
        <v>3.32</v>
      </c>
      <c r="CD327">
        <v>0</v>
      </c>
      <c r="CE327">
        <v>0</v>
      </c>
      <c r="CF327">
        <v>0</v>
      </c>
      <c r="CG327">
        <v>1.2999999999999999E-2</v>
      </c>
      <c r="CH327">
        <v>0</v>
      </c>
      <c r="CI327">
        <v>0</v>
      </c>
      <c r="CJ327">
        <v>0.03</v>
      </c>
      <c r="CK327">
        <v>0.04</v>
      </c>
      <c r="CL327">
        <v>0.04</v>
      </c>
      <c r="CM327">
        <v>0.01</v>
      </c>
      <c r="CN327">
        <v>0.01</v>
      </c>
      <c r="CO327">
        <v>0.01</v>
      </c>
      <c r="CP327">
        <v>0</v>
      </c>
      <c r="CQ327">
        <v>0.01</v>
      </c>
      <c r="CR327">
        <v>0.03</v>
      </c>
      <c r="CS327">
        <v>0.03</v>
      </c>
      <c r="CT327">
        <v>0.11</v>
      </c>
      <c r="CU327">
        <v>7.0000000000000007E-2</v>
      </c>
      <c r="CV327">
        <v>3.94</v>
      </c>
      <c r="CW327">
        <v>3.92</v>
      </c>
      <c r="CX327">
        <v>3.92</v>
      </c>
      <c r="CY327">
        <v>3.88</v>
      </c>
      <c r="CZ327">
        <v>3.9</v>
      </c>
      <c r="DA327">
        <v>3.8</v>
      </c>
      <c r="DB327">
        <v>3.68</v>
      </c>
      <c r="DC327">
        <v>3.54</v>
      </c>
      <c r="DD327">
        <v>3.62</v>
      </c>
      <c r="DE327">
        <v>0.04</v>
      </c>
      <c r="DF327">
        <v>0.05</v>
      </c>
      <c r="DG327">
        <v>0.05</v>
      </c>
      <c r="DH327">
        <v>7.0000000000000007E-2</v>
      </c>
      <c r="DI327">
        <v>7.0000000000000007E-2</v>
      </c>
      <c r="DJ327">
        <v>0.14000000000000001</v>
      </c>
      <c r="DK327">
        <v>0.19</v>
      </c>
      <c r="DL327">
        <v>0.11</v>
      </c>
      <c r="DM327">
        <v>0.11</v>
      </c>
      <c r="DN327">
        <v>0.04</v>
      </c>
      <c r="DO327">
        <v>0.03</v>
      </c>
      <c r="DP327">
        <v>0.03</v>
      </c>
      <c r="DQ327">
        <v>0.03</v>
      </c>
      <c r="DR327">
        <v>0.03</v>
      </c>
      <c r="DS327">
        <v>0.05</v>
      </c>
      <c r="DT327">
        <v>0.03</v>
      </c>
      <c r="DU327">
        <v>0.03</v>
      </c>
      <c r="DV327">
        <v>0.03</v>
      </c>
      <c r="DW327">
        <v>0.91</v>
      </c>
      <c r="DX327">
        <v>0.91</v>
      </c>
      <c r="DY327">
        <v>0.91</v>
      </c>
      <c r="DZ327">
        <v>0.89</v>
      </c>
      <c r="EA327">
        <v>0.89</v>
      </c>
      <c r="EB327">
        <v>0.79</v>
      </c>
      <c r="EC327">
        <v>0.74</v>
      </c>
      <c r="ED327">
        <v>0.71</v>
      </c>
      <c r="EE327">
        <v>0.75</v>
      </c>
      <c r="EF327">
        <v>0.38</v>
      </c>
      <c r="EG327">
        <v>0.01</v>
      </c>
      <c r="EH327">
        <v>0</v>
      </c>
      <c r="EI327">
        <v>0.01</v>
      </c>
      <c r="EJ327">
        <v>0</v>
      </c>
      <c r="EK327">
        <v>0.01</v>
      </c>
      <c r="EL327">
        <v>7.0000000000000007E-2</v>
      </c>
      <c r="EM327">
        <v>0</v>
      </c>
      <c r="EN327">
        <v>0.01</v>
      </c>
      <c r="EO327">
        <v>0.41</v>
      </c>
      <c r="EP327">
        <v>0.04</v>
      </c>
      <c r="EQ327">
        <v>1.2999999999999999E-2</v>
      </c>
      <c r="ER327">
        <v>0.03</v>
      </c>
      <c r="ES327">
        <v>1.2999999999999999E-2</v>
      </c>
      <c r="ET327">
        <v>0.03</v>
      </c>
      <c r="EU327">
        <v>0.11</v>
      </c>
      <c r="EV327">
        <v>0.1</v>
      </c>
      <c r="EW327">
        <v>7.0000000000000007E-2</v>
      </c>
      <c r="EX327">
        <v>0.05</v>
      </c>
      <c r="EY327">
        <v>0.17</v>
      </c>
      <c r="EZ327">
        <v>0.3</v>
      </c>
      <c r="FA327">
        <v>0.26</v>
      </c>
      <c r="FB327">
        <v>0.21</v>
      </c>
      <c r="FC327">
        <v>0.24</v>
      </c>
      <c r="FD327">
        <v>0.31</v>
      </c>
      <c r="FE327">
        <v>0.23</v>
      </c>
      <c r="FF327">
        <v>0.33</v>
      </c>
      <c r="FG327">
        <v>7.0000000000000007E-2</v>
      </c>
      <c r="FH327">
        <v>0.71</v>
      </c>
      <c r="FI327">
        <v>0.61</v>
      </c>
      <c r="FJ327">
        <v>0.63</v>
      </c>
      <c r="FK327">
        <v>0.71</v>
      </c>
      <c r="FL327">
        <v>0.65</v>
      </c>
      <c r="FM327">
        <v>0.42</v>
      </c>
      <c r="FN327">
        <v>0.6</v>
      </c>
      <c r="FO327">
        <v>0.51</v>
      </c>
      <c r="FP327">
        <v>0.09</v>
      </c>
      <c r="FQ327">
        <v>0.06</v>
      </c>
      <c r="FR327">
        <v>7.0000000000000007E-2</v>
      </c>
      <c r="FS327">
        <v>7.0000000000000007E-2</v>
      </c>
      <c r="FT327">
        <v>0.06</v>
      </c>
      <c r="FU327">
        <v>7.0000000000000007E-2</v>
      </c>
      <c r="FV327">
        <v>7.0000000000000007E-2</v>
      </c>
      <c r="FW327">
        <v>7.0000000000000007E-2</v>
      </c>
      <c r="FX327">
        <v>7.0000000000000007E-2</v>
      </c>
      <c r="FY327">
        <v>1.81</v>
      </c>
      <c r="FZ327">
        <v>3.69</v>
      </c>
      <c r="GA327">
        <v>3.65</v>
      </c>
      <c r="GB327">
        <v>3.62</v>
      </c>
      <c r="GC327">
        <v>3.75</v>
      </c>
      <c r="GD327">
        <v>3.65</v>
      </c>
      <c r="GE327">
        <v>3.18</v>
      </c>
      <c r="GF327">
        <v>3.54</v>
      </c>
      <c r="GG327">
        <v>3.45</v>
      </c>
      <c r="GH327">
        <v>8.67</v>
      </c>
      <c r="GI327">
        <v>0</v>
      </c>
      <c r="GJ327">
        <v>0</v>
      </c>
      <c r="GK327">
        <v>0</v>
      </c>
      <c r="GL327">
        <v>0.03</v>
      </c>
      <c r="GM327">
        <v>0.05</v>
      </c>
      <c r="GN327">
        <v>0.01</v>
      </c>
      <c r="GO327">
        <v>0.1</v>
      </c>
      <c r="GP327">
        <v>0.15</v>
      </c>
      <c r="GQ327">
        <v>0.21</v>
      </c>
      <c r="GR327">
        <v>0.4</v>
      </c>
      <c r="GS327">
        <v>0.05</v>
      </c>
      <c r="GT327">
        <v>0.51</v>
      </c>
      <c r="GU327">
        <v>0.65</v>
      </c>
      <c r="GV327">
        <v>0.28000000000000003</v>
      </c>
      <c r="GW327">
        <v>0.16</v>
      </c>
      <c r="GX327">
        <v>7.4999999999999997E-2</v>
      </c>
      <c r="GY327">
        <v>0.24</v>
      </c>
      <c r="GZ327">
        <v>0.113</v>
      </c>
      <c r="HA327">
        <v>6.3E-2</v>
      </c>
      <c r="HB327">
        <v>0.14000000000000001</v>
      </c>
      <c r="HC327">
        <v>0.1</v>
      </c>
      <c r="HD327">
        <v>7.0000000000000007E-2</v>
      </c>
      <c r="HE327">
        <v>0.23</v>
      </c>
      <c r="HF327">
        <v>0.11</v>
      </c>
      <c r="HG327">
        <v>0.14000000000000001</v>
      </c>
      <c r="HH327">
        <v>0.13</v>
      </c>
      <c r="HI327">
        <v>0</v>
      </c>
      <c r="HJ327">
        <v>0.03</v>
      </c>
      <c r="HK327">
        <v>0</v>
      </c>
      <c r="HL327">
        <v>0</v>
      </c>
      <c r="HM327">
        <v>7.0000000000000007E-2</v>
      </c>
      <c r="HN327">
        <v>0</v>
      </c>
      <c r="HO327">
        <v>0.28999999999999998</v>
      </c>
      <c r="HP327">
        <v>0.24</v>
      </c>
      <c r="HQ327">
        <v>0.26</v>
      </c>
      <c r="HR327">
        <v>0.28000000000000003</v>
      </c>
      <c r="HS327">
        <v>0.28999999999999998</v>
      </c>
      <c r="HT327">
        <v>0.31</v>
      </c>
      <c r="HU327">
        <v>0.61</v>
      </c>
      <c r="HV327">
        <v>0.47</v>
      </c>
      <c r="HW327">
        <v>0.5</v>
      </c>
      <c r="HX327">
        <v>0.51</v>
      </c>
      <c r="HY327">
        <v>0.47</v>
      </c>
      <c r="HZ327">
        <v>0.59</v>
      </c>
      <c r="IA327">
        <v>0.01</v>
      </c>
      <c r="IB327">
        <v>0.17</v>
      </c>
      <c r="IC327">
        <v>0.14000000000000001</v>
      </c>
      <c r="ID327">
        <v>0.13</v>
      </c>
      <c r="IE327">
        <v>7.0000000000000007E-2</v>
      </c>
      <c r="IF327">
        <v>1.2999999999999999E-2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0.09</v>
      </c>
      <c r="IN327">
        <v>0.09</v>
      </c>
      <c r="IO327">
        <v>0.1</v>
      </c>
      <c r="IP327">
        <v>0.09</v>
      </c>
      <c r="IQ327">
        <v>0.09</v>
      </c>
      <c r="IR327">
        <v>0.09</v>
      </c>
      <c r="IS327">
        <v>0.03</v>
      </c>
      <c r="IT327">
        <v>0.51</v>
      </c>
      <c r="IU327">
        <v>0.28000000000000003</v>
      </c>
      <c r="IV327">
        <v>0.04</v>
      </c>
      <c r="IW327">
        <v>0.13</v>
      </c>
      <c r="IX327">
        <v>0.25</v>
      </c>
      <c r="IY327">
        <v>0.24</v>
      </c>
      <c r="IZ327">
        <v>0.41</v>
      </c>
      <c r="JA327">
        <v>0.2</v>
      </c>
      <c r="JB327">
        <v>0.38</v>
      </c>
      <c r="JC327">
        <v>0.38</v>
      </c>
      <c r="JD327">
        <v>0.13</v>
      </c>
      <c r="JE327">
        <v>0.15</v>
      </c>
      <c r="JF327">
        <v>0.33</v>
      </c>
      <c r="JG327">
        <v>0.31</v>
      </c>
      <c r="JH327">
        <v>0.26</v>
      </c>
      <c r="JI327">
        <v>0.04</v>
      </c>
      <c r="JJ327">
        <v>7.0000000000000007E-2</v>
      </c>
      <c r="JK327">
        <v>0.34</v>
      </c>
      <c r="JL327">
        <v>0.1</v>
      </c>
      <c r="JM327">
        <v>0.09</v>
      </c>
      <c r="JN327">
        <v>0.09</v>
      </c>
      <c r="JO327">
        <v>0.09</v>
      </c>
      <c r="JP327">
        <v>0.1</v>
      </c>
      <c r="JQ327">
        <v>0.09</v>
      </c>
      <c r="JR327">
        <v>2.96</v>
      </c>
      <c r="JS327">
        <v>1.66</v>
      </c>
      <c r="JT327">
        <v>2.0299999999999998</v>
      </c>
      <c r="JU327">
        <v>3.07</v>
      </c>
      <c r="JV327">
        <v>2.42</v>
      </c>
    </row>
    <row r="328" spans="1:282" x14ac:dyDescent="0.25">
      <c r="A328">
        <v>609949</v>
      </c>
      <c r="B328" t="s">
        <v>125</v>
      </c>
      <c r="C328" t="s">
        <v>2620</v>
      </c>
      <c r="D328" t="s">
        <v>4890</v>
      </c>
      <c r="E328" t="s">
        <v>4891</v>
      </c>
      <c r="F328" t="s">
        <v>1017</v>
      </c>
      <c r="G328" t="s">
        <v>1018</v>
      </c>
      <c r="H328" t="s">
        <v>1019</v>
      </c>
      <c r="I328" t="s">
        <v>4892</v>
      </c>
      <c r="J328" t="s">
        <v>4893</v>
      </c>
      <c r="K328" t="s">
        <v>4894</v>
      </c>
      <c r="L328" t="s">
        <v>546</v>
      </c>
      <c r="M328" t="s">
        <v>3399</v>
      </c>
      <c r="N328" t="s">
        <v>3908</v>
      </c>
      <c r="O328" t="s">
        <v>524</v>
      </c>
      <c r="P328">
        <v>1272</v>
      </c>
      <c r="Q328" t="s">
        <v>541</v>
      </c>
      <c r="R328" t="s">
        <v>544</v>
      </c>
      <c r="S328" t="s">
        <v>544</v>
      </c>
      <c r="T328">
        <v>29</v>
      </c>
      <c r="U328">
        <v>3620</v>
      </c>
      <c r="V328" t="s">
        <v>651</v>
      </c>
      <c r="W328">
        <v>288</v>
      </c>
      <c r="X328">
        <v>1279</v>
      </c>
      <c r="Y328">
        <v>23</v>
      </c>
      <c r="Z328" s="5" t="s">
        <v>3532</v>
      </c>
      <c r="AA328" t="s">
        <v>524</v>
      </c>
      <c r="AB328" t="s">
        <v>576</v>
      </c>
      <c r="AC328" t="s">
        <v>564</v>
      </c>
      <c r="AD328" t="s">
        <v>555</v>
      </c>
      <c r="AE328">
        <v>14.3</v>
      </c>
      <c r="AF328">
        <v>49.9</v>
      </c>
      <c r="AG328">
        <v>37</v>
      </c>
      <c r="AH328">
        <v>2.2999999999999998</v>
      </c>
      <c r="AI328" t="s">
        <v>3410</v>
      </c>
      <c r="AJ328">
        <v>154</v>
      </c>
      <c r="AK328">
        <v>25</v>
      </c>
      <c r="AM328">
        <v>7</v>
      </c>
      <c r="AN328">
        <v>114</v>
      </c>
      <c r="AO328">
        <v>1</v>
      </c>
      <c r="AQ328">
        <v>2</v>
      </c>
      <c r="AR328">
        <v>9</v>
      </c>
      <c r="AS328">
        <v>154</v>
      </c>
      <c r="AT328">
        <v>0.05</v>
      </c>
      <c r="AU328">
        <v>0.05</v>
      </c>
      <c r="AV328">
        <v>0.04</v>
      </c>
      <c r="AW328">
        <v>0.03</v>
      </c>
      <c r="AX328">
        <v>0.03</v>
      </c>
      <c r="AY328">
        <v>0.09</v>
      </c>
      <c r="AZ328">
        <v>0.22</v>
      </c>
      <c r="BA328">
        <v>0.19500000000000001</v>
      </c>
      <c r="BB328">
        <v>0.19</v>
      </c>
      <c r="BC328">
        <v>0.06</v>
      </c>
      <c r="BD328">
        <v>0.18</v>
      </c>
      <c r="BE328">
        <v>0.23</v>
      </c>
      <c r="BF328">
        <v>0.42</v>
      </c>
      <c r="BG328">
        <v>0.39</v>
      </c>
      <c r="BH328">
        <v>0.4</v>
      </c>
      <c r="BI328">
        <v>0.28000000000000003</v>
      </c>
      <c r="BJ328">
        <v>0.36</v>
      </c>
      <c r="BK328">
        <v>0.28999999999999998</v>
      </c>
      <c r="BL328">
        <v>0</v>
      </c>
      <c r="BM328">
        <v>0.01</v>
      </c>
      <c r="BN328">
        <v>0.03</v>
      </c>
      <c r="BO328">
        <v>0.01</v>
      </c>
      <c r="BP328">
        <v>0.01</v>
      </c>
      <c r="BQ328">
        <v>0.03</v>
      </c>
      <c r="BR328">
        <v>0.31</v>
      </c>
      <c r="BS328">
        <v>0.36</v>
      </c>
      <c r="BT328">
        <v>0.35</v>
      </c>
      <c r="BU328">
        <v>0.62</v>
      </c>
      <c r="BV328">
        <v>0.42</v>
      </c>
      <c r="BW328">
        <v>0.36</v>
      </c>
      <c r="BX328">
        <v>3</v>
      </c>
      <c r="BY328">
        <v>3.07</v>
      </c>
      <c r="BZ328">
        <v>3.09</v>
      </c>
      <c r="CA328">
        <v>3.51</v>
      </c>
      <c r="CB328">
        <v>3.17</v>
      </c>
      <c r="CC328">
        <v>2.95</v>
      </c>
      <c r="CD328">
        <v>0</v>
      </c>
      <c r="CE328">
        <v>6.0000000000000001E-3</v>
      </c>
      <c r="CF328">
        <v>6.0000000000000001E-3</v>
      </c>
      <c r="CG328">
        <v>1.9E-2</v>
      </c>
      <c r="CH328">
        <v>1.2999999999999999E-2</v>
      </c>
      <c r="CI328">
        <v>0.01</v>
      </c>
      <c r="CJ328">
        <v>0.03</v>
      </c>
      <c r="CK328">
        <v>0.05</v>
      </c>
      <c r="CL328">
        <v>0.03</v>
      </c>
      <c r="CM328">
        <v>0.01</v>
      </c>
      <c r="CN328">
        <v>0.01</v>
      </c>
      <c r="CO328">
        <v>0.02</v>
      </c>
      <c r="CP328">
        <v>0.03</v>
      </c>
      <c r="CQ328">
        <v>0.01</v>
      </c>
      <c r="CR328">
        <v>0.05</v>
      </c>
      <c r="CS328">
        <v>0.05</v>
      </c>
      <c r="CT328">
        <v>0.1</v>
      </c>
      <c r="CU328">
        <v>0.06</v>
      </c>
      <c r="CV328">
        <v>3.88</v>
      </c>
      <c r="CW328">
        <v>3.78</v>
      </c>
      <c r="CX328">
        <v>3.71</v>
      </c>
      <c r="CY328">
        <v>3.67</v>
      </c>
      <c r="CZ328">
        <v>3.71</v>
      </c>
      <c r="DA328">
        <v>3.59</v>
      </c>
      <c r="DB328">
        <v>3.52</v>
      </c>
      <c r="DC328">
        <v>3.39</v>
      </c>
      <c r="DD328">
        <v>3.5</v>
      </c>
      <c r="DE328">
        <v>0.09</v>
      </c>
      <c r="DF328">
        <v>0.18</v>
      </c>
      <c r="DG328">
        <v>0.23</v>
      </c>
      <c r="DH328">
        <v>0.21</v>
      </c>
      <c r="DI328">
        <v>0.22</v>
      </c>
      <c r="DJ328">
        <v>0.28000000000000003</v>
      </c>
      <c r="DK328">
        <v>0.28999999999999998</v>
      </c>
      <c r="DL328">
        <v>0.25</v>
      </c>
      <c r="DM328">
        <v>0.28999999999999998</v>
      </c>
      <c r="DN328">
        <v>0</v>
      </c>
      <c r="DO328">
        <v>0.01</v>
      </c>
      <c r="DP328">
        <v>0.01</v>
      </c>
      <c r="DQ328">
        <v>0.01</v>
      </c>
      <c r="DR328">
        <v>0</v>
      </c>
      <c r="DS328">
        <v>0.01</v>
      </c>
      <c r="DT328">
        <v>0.01</v>
      </c>
      <c r="DU328">
        <v>0.01</v>
      </c>
      <c r="DV328">
        <v>0.01</v>
      </c>
      <c r="DW328">
        <v>0.9</v>
      </c>
      <c r="DX328">
        <v>0.8</v>
      </c>
      <c r="DY328">
        <v>0.73</v>
      </c>
      <c r="DZ328">
        <v>0.73</v>
      </c>
      <c r="EA328">
        <v>0.75</v>
      </c>
      <c r="EB328">
        <v>0.66</v>
      </c>
      <c r="EC328">
        <v>0.62</v>
      </c>
      <c r="ED328">
        <v>0.59</v>
      </c>
      <c r="EE328">
        <v>0.62</v>
      </c>
      <c r="EF328">
        <v>0.27</v>
      </c>
      <c r="EG328">
        <v>0.01</v>
      </c>
      <c r="EH328">
        <v>0.01</v>
      </c>
      <c r="EI328">
        <v>0.05</v>
      </c>
      <c r="EJ328">
        <v>0.02</v>
      </c>
      <c r="EK328">
        <v>0.05</v>
      </c>
      <c r="EL328">
        <v>0.05</v>
      </c>
      <c r="EM328">
        <v>0.02</v>
      </c>
      <c r="EN328">
        <v>0.02</v>
      </c>
      <c r="EO328">
        <v>0.36</v>
      </c>
      <c r="EP328">
        <v>0.09</v>
      </c>
      <c r="EQ328">
        <v>4.4999999999999998E-2</v>
      </c>
      <c r="ER328">
        <v>0.06</v>
      </c>
      <c r="ES328">
        <v>6.5000000000000002E-2</v>
      </c>
      <c r="ET328">
        <v>0.08</v>
      </c>
      <c r="EU328">
        <v>0.16</v>
      </c>
      <c r="EV328">
        <v>0.06</v>
      </c>
      <c r="EW328">
        <v>0.1</v>
      </c>
      <c r="EX328">
        <v>0.20100000000000001</v>
      </c>
      <c r="EY328">
        <v>0.36</v>
      </c>
      <c r="EZ328">
        <v>0.44</v>
      </c>
      <c r="FA328">
        <v>0.34</v>
      </c>
      <c r="FB328">
        <v>0.34</v>
      </c>
      <c r="FC328">
        <v>0.46</v>
      </c>
      <c r="FD328">
        <v>0.38</v>
      </c>
      <c r="FE328">
        <v>0.4</v>
      </c>
      <c r="FF328">
        <v>0.45</v>
      </c>
      <c r="FG328">
        <v>0.14000000000000001</v>
      </c>
      <c r="FH328">
        <v>0.52</v>
      </c>
      <c r="FI328">
        <v>0.49</v>
      </c>
      <c r="FJ328">
        <v>0.55000000000000004</v>
      </c>
      <c r="FK328">
        <v>0.56000000000000005</v>
      </c>
      <c r="FL328">
        <v>0.4</v>
      </c>
      <c r="FM328">
        <v>0.38</v>
      </c>
      <c r="FN328">
        <v>0.49</v>
      </c>
      <c r="FO328">
        <v>0.4</v>
      </c>
      <c r="FP328">
        <v>0.03</v>
      </c>
      <c r="FQ328">
        <v>0.01</v>
      </c>
      <c r="FR328">
        <v>0.02</v>
      </c>
      <c r="FS328">
        <v>0.01</v>
      </c>
      <c r="FT328">
        <v>0.01</v>
      </c>
      <c r="FU328">
        <v>0.01</v>
      </c>
      <c r="FV328">
        <v>0.03</v>
      </c>
      <c r="FW328">
        <v>0.02</v>
      </c>
      <c r="FX328">
        <v>0.03</v>
      </c>
      <c r="FY328">
        <v>2.23</v>
      </c>
      <c r="FZ328">
        <v>3.41</v>
      </c>
      <c r="GA328">
        <v>3.42</v>
      </c>
      <c r="GB328">
        <v>3.4</v>
      </c>
      <c r="GC328">
        <v>3.46</v>
      </c>
      <c r="GD328">
        <v>3.23</v>
      </c>
      <c r="GE328">
        <v>3.13</v>
      </c>
      <c r="GF328">
        <v>3.4</v>
      </c>
      <c r="GG328">
        <v>3.26</v>
      </c>
      <c r="GH328">
        <v>8.18</v>
      </c>
      <c r="GI328">
        <v>0.05</v>
      </c>
      <c r="GJ328">
        <v>0</v>
      </c>
      <c r="GK328">
        <v>2.5999999999999999E-2</v>
      </c>
      <c r="GL328">
        <v>0.03</v>
      </c>
      <c r="GM328">
        <v>0.04</v>
      </c>
      <c r="GN328">
        <v>0.02</v>
      </c>
      <c r="GO328">
        <v>0.06</v>
      </c>
      <c r="GP328">
        <v>0.16</v>
      </c>
      <c r="GQ328">
        <v>0.21</v>
      </c>
      <c r="GR328">
        <v>0.38</v>
      </c>
      <c r="GS328">
        <v>0.03</v>
      </c>
      <c r="GT328">
        <v>0.38</v>
      </c>
      <c r="GU328">
        <v>0.56000000000000005</v>
      </c>
      <c r="GV328">
        <v>0.27</v>
      </c>
      <c r="GW328">
        <v>0.21</v>
      </c>
      <c r="GX328">
        <v>0.13600000000000001</v>
      </c>
      <c r="GY328">
        <v>0.18</v>
      </c>
      <c r="GZ328">
        <v>0.182</v>
      </c>
      <c r="HA328">
        <v>6.5000000000000002E-2</v>
      </c>
      <c r="HB328">
        <v>0.25</v>
      </c>
      <c r="HC328">
        <v>0.11</v>
      </c>
      <c r="HD328">
        <v>0.05</v>
      </c>
      <c r="HE328">
        <v>0.2</v>
      </c>
      <c r="HF328">
        <v>0.12</v>
      </c>
      <c r="HG328">
        <v>0.19</v>
      </c>
      <c r="HH328">
        <v>0.1</v>
      </c>
      <c r="HI328">
        <v>0.01</v>
      </c>
      <c r="HJ328">
        <v>0.01</v>
      </c>
      <c r="HK328">
        <v>0.02</v>
      </c>
      <c r="HL328">
        <v>0.05</v>
      </c>
      <c r="HM328">
        <v>0.19</v>
      </c>
      <c r="HN328">
        <v>0.03</v>
      </c>
      <c r="HO328">
        <v>0.42</v>
      </c>
      <c r="HP328">
        <v>0.4</v>
      </c>
      <c r="HQ328">
        <v>0.34</v>
      </c>
      <c r="HR328">
        <v>0.4</v>
      </c>
      <c r="HS328">
        <v>0.35</v>
      </c>
      <c r="HT328">
        <v>0.45</v>
      </c>
      <c r="HU328">
        <v>0.47</v>
      </c>
      <c r="HV328">
        <v>0.41</v>
      </c>
      <c r="HW328">
        <v>0.47</v>
      </c>
      <c r="HX328">
        <v>0.39</v>
      </c>
      <c r="HY328">
        <v>0.3</v>
      </c>
      <c r="HZ328">
        <v>0.43</v>
      </c>
      <c r="IA328">
        <v>0.05</v>
      </c>
      <c r="IB328">
        <v>0.09</v>
      </c>
      <c r="IC328">
        <v>0.1</v>
      </c>
      <c r="ID328">
        <v>0.09</v>
      </c>
      <c r="IE328">
        <v>0.1</v>
      </c>
      <c r="IF328">
        <v>4.4999999999999998E-2</v>
      </c>
      <c r="IG328">
        <v>3.9E-2</v>
      </c>
      <c r="IH328">
        <v>0.05</v>
      </c>
      <c r="II328">
        <v>0.03</v>
      </c>
      <c r="IJ328">
        <v>0.03</v>
      </c>
      <c r="IK328">
        <v>1.9E-2</v>
      </c>
      <c r="IL328">
        <v>1.9E-2</v>
      </c>
      <c r="IM328">
        <v>0.02</v>
      </c>
      <c r="IN328">
        <v>0.05</v>
      </c>
      <c r="IO328">
        <v>0.05</v>
      </c>
      <c r="IP328">
        <v>0.05</v>
      </c>
      <c r="IQ328">
        <v>0.03</v>
      </c>
      <c r="IR328">
        <v>0.03</v>
      </c>
      <c r="IS328">
        <v>0.01</v>
      </c>
      <c r="IT328">
        <v>0.56000000000000005</v>
      </c>
      <c r="IU328">
        <v>0.45</v>
      </c>
      <c r="IV328">
        <v>0.01</v>
      </c>
      <c r="IW328">
        <v>0.22</v>
      </c>
      <c r="IX328">
        <v>0.25</v>
      </c>
      <c r="IY328">
        <v>0.25</v>
      </c>
      <c r="IZ328">
        <v>0.32</v>
      </c>
      <c r="JA328">
        <v>0.18</v>
      </c>
      <c r="JB328">
        <v>0.32</v>
      </c>
      <c r="JC328">
        <v>0.39</v>
      </c>
      <c r="JD328">
        <v>0.1</v>
      </c>
      <c r="JE328">
        <v>0.12</v>
      </c>
      <c r="JF328">
        <v>0.27</v>
      </c>
      <c r="JG328">
        <v>0.24</v>
      </c>
      <c r="JH328">
        <v>0.33</v>
      </c>
      <c r="JI328">
        <v>0.06</v>
      </c>
      <c r="JJ328">
        <v>0.05</v>
      </c>
      <c r="JK328">
        <v>0.48</v>
      </c>
      <c r="JL328">
        <v>0.19</v>
      </c>
      <c r="JM328">
        <v>0.02</v>
      </c>
      <c r="JN328">
        <v>0.03</v>
      </c>
      <c r="JO328">
        <v>0.06</v>
      </c>
      <c r="JP328">
        <v>0.05</v>
      </c>
      <c r="JQ328">
        <v>0.02</v>
      </c>
      <c r="JR328">
        <v>3.07</v>
      </c>
      <c r="JS328">
        <v>1.64</v>
      </c>
      <c r="JT328">
        <v>1.74</v>
      </c>
      <c r="JU328">
        <v>3.29</v>
      </c>
      <c r="JV328">
        <v>2.42</v>
      </c>
    </row>
    <row r="329" spans="1:282" x14ac:dyDescent="0.25">
      <c r="A329">
        <v>609950</v>
      </c>
      <c r="B329" t="s">
        <v>223</v>
      </c>
      <c r="C329" t="s">
        <v>2621</v>
      </c>
      <c r="D329" t="s">
        <v>4895</v>
      </c>
      <c r="E329" t="s">
        <v>4896</v>
      </c>
      <c r="F329" t="s">
        <v>1021</v>
      </c>
      <c r="G329" t="s">
        <v>1022</v>
      </c>
      <c r="H329" t="s">
        <v>1023</v>
      </c>
      <c r="I329" t="s">
        <v>4897</v>
      </c>
      <c r="J329" t="s">
        <v>4898</v>
      </c>
      <c r="K329" t="s">
        <v>4899</v>
      </c>
      <c r="L329" t="s">
        <v>546</v>
      </c>
      <c r="M329" t="s">
        <v>3399</v>
      </c>
      <c r="N329" t="s">
        <v>3908</v>
      </c>
      <c r="O329" t="s">
        <v>524</v>
      </c>
      <c r="P329">
        <v>774</v>
      </c>
      <c r="Q329" t="s">
        <v>539</v>
      </c>
      <c r="R329" t="s">
        <v>3621</v>
      </c>
      <c r="S329" t="s">
        <v>6523</v>
      </c>
      <c r="T329">
        <v>37</v>
      </c>
      <c r="U329">
        <v>3630</v>
      </c>
      <c r="V329" t="s">
        <v>651</v>
      </c>
      <c r="W329">
        <v>872</v>
      </c>
      <c r="X329">
        <v>796</v>
      </c>
      <c r="Y329">
        <v>110</v>
      </c>
      <c r="Z329" s="5" t="s">
        <v>575</v>
      </c>
      <c r="AA329" t="s">
        <v>524</v>
      </c>
      <c r="AB329" t="s">
        <v>564</v>
      </c>
      <c r="AC329" t="s">
        <v>533</v>
      </c>
      <c r="AD329" t="s">
        <v>564</v>
      </c>
      <c r="AE329">
        <v>43.9</v>
      </c>
      <c r="AF329">
        <v>67</v>
      </c>
      <c r="AG329">
        <v>57.8</v>
      </c>
      <c r="AH329">
        <v>99</v>
      </c>
      <c r="AI329" t="s">
        <v>3400</v>
      </c>
      <c r="AJ329">
        <v>621</v>
      </c>
      <c r="AK329">
        <v>17</v>
      </c>
      <c r="AL329">
        <v>2</v>
      </c>
      <c r="AM329">
        <v>2</v>
      </c>
      <c r="AN329">
        <v>599</v>
      </c>
      <c r="AO329">
        <v>1</v>
      </c>
      <c r="AQ329">
        <v>3</v>
      </c>
      <c r="AR329">
        <v>13</v>
      </c>
      <c r="AS329">
        <v>621</v>
      </c>
      <c r="AT329">
        <v>0.02</v>
      </c>
      <c r="AU329">
        <v>0.01</v>
      </c>
      <c r="AV329">
        <v>0.02</v>
      </c>
      <c r="AW329">
        <v>0</v>
      </c>
      <c r="AX329">
        <v>0.01</v>
      </c>
      <c r="AY329">
        <v>7.0000000000000007E-2</v>
      </c>
      <c r="AZ329">
        <v>0.05</v>
      </c>
      <c r="BA329">
        <v>4.7E-2</v>
      </c>
      <c r="BB329">
        <v>0.05</v>
      </c>
      <c r="BC329">
        <v>0.02</v>
      </c>
      <c r="BD329">
        <v>7.0000000000000007E-2</v>
      </c>
      <c r="BE329">
        <v>0.16</v>
      </c>
      <c r="BF329">
        <v>0.44</v>
      </c>
      <c r="BG329">
        <v>0.38</v>
      </c>
      <c r="BH329">
        <v>0.47</v>
      </c>
      <c r="BI329">
        <v>0.25</v>
      </c>
      <c r="BJ329">
        <v>0.42</v>
      </c>
      <c r="BK329">
        <v>0.36</v>
      </c>
      <c r="BL329">
        <v>0.02</v>
      </c>
      <c r="BM329">
        <v>0.01</v>
      </c>
      <c r="BN329">
        <v>0.02</v>
      </c>
      <c r="BO329">
        <v>0.01</v>
      </c>
      <c r="BP329">
        <v>0.02</v>
      </c>
      <c r="BQ329">
        <v>0.02</v>
      </c>
      <c r="BR329">
        <v>0.47</v>
      </c>
      <c r="BS329">
        <v>0.55000000000000004</v>
      </c>
      <c r="BT329">
        <v>0.44</v>
      </c>
      <c r="BU329">
        <v>0.71</v>
      </c>
      <c r="BV329">
        <v>0.48</v>
      </c>
      <c r="BW329">
        <v>0.39</v>
      </c>
      <c r="BX329">
        <v>3.38</v>
      </c>
      <c r="BY329">
        <v>3.49</v>
      </c>
      <c r="BZ329">
        <v>3.36</v>
      </c>
      <c r="CA329">
        <v>3.7</v>
      </c>
      <c r="CB329">
        <v>3.4</v>
      </c>
      <c r="CC329">
        <v>3.1</v>
      </c>
      <c r="CD329">
        <v>3.0000000000000001E-3</v>
      </c>
      <c r="CE329">
        <v>2E-3</v>
      </c>
      <c r="CF329">
        <v>0</v>
      </c>
      <c r="CG329">
        <v>3.0000000000000001E-3</v>
      </c>
      <c r="CH329">
        <v>0</v>
      </c>
      <c r="CI329">
        <v>0</v>
      </c>
      <c r="CJ329">
        <v>0.01</v>
      </c>
      <c r="CK329">
        <v>0.03</v>
      </c>
      <c r="CL329">
        <v>0.01</v>
      </c>
      <c r="CM329">
        <v>0.01</v>
      </c>
      <c r="CN329">
        <v>0.01</v>
      </c>
      <c r="CO329">
        <v>0.01</v>
      </c>
      <c r="CP329">
        <v>0.02</v>
      </c>
      <c r="CQ329">
        <v>0.01</v>
      </c>
      <c r="CR329">
        <v>0.02</v>
      </c>
      <c r="CS329">
        <v>0.03</v>
      </c>
      <c r="CT329">
        <v>7.0000000000000007E-2</v>
      </c>
      <c r="CU329">
        <v>0.03</v>
      </c>
      <c r="CV329">
        <v>3.83</v>
      </c>
      <c r="CW329">
        <v>3.82</v>
      </c>
      <c r="CX329">
        <v>3.77</v>
      </c>
      <c r="CY329">
        <v>3.75</v>
      </c>
      <c r="CZ329">
        <v>3.81</v>
      </c>
      <c r="DA329">
        <v>3.72</v>
      </c>
      <c r="DB329">
        <v>3.7</v>
      </c>
      <c r="DC329">
        <v>3.56</v>
      </c>
      <c r="DD329">
        <v>3.7</v>
      </c>
      <c r="DE329">
        <v>0.14000000000000001</v>
      </c>
      <c r="DF329">
        <v>0.16</v>
      </c>
      <c r="DG329">
        <v>0.21</v>
      </c>
      <c r="DH329">
        <v>0.21</v>
      </c>
      <c r="DI329">
        <v>0.16</v>
      </c>
      <c r="DJ329">
        <v>0.22</v>
      </c>
      <c r="DK329">
        <v>0.22</v>
      </c>
      <c r="DL329">
        <v>0.22</v>
      </c>
      <c r="DM329">
        <v>0.22</v>
      </c>
      <c r="DN329">
        <v>0.01</v>
      </c>
      <c r="DO329">
        <v>0.01</v>
      </c>
      <c r="DP329">
        <v>0.01</v>
      </c>
      <c r="DQ329">
        <v>0.02</v>
      </c>
      <c r="DR329">
        <v>0.01</v>
      </c>
      <c r="DS329">
        <v>0.01</v>
      </c>
      <c r="DT329">
        <v>0.01</v>
      </c>
      <c r="DU329">
        <v>0.01</v>
      </c>
      <c r="DV329">
        <v>0.01</v>
      </c>
      <c r="DW329">
        <v>0.83</v>
      </c>
      <c r="DX329">
        <v>0.82</v>
      </c>
      <c r="DY329">
        <v>0.77</v>
      </c>
      <c r="DZ329">
        <v>0.76</v>
      </c>
      <c r="EA329">
        <v>0.81</v>
      </c>
      <c r="EB329">
        <v>0.74</v>
      </c>
      <c r="EC329">
        <v>0.73</v>
      </c>
      <c r="ED329">
        <v>0.67</v>
      </c>
      <c r="EE329">
        <v>0.74</v>
      </c>
      <c r="EF329">
        <v>0.47</v>
      </c>
      <c r="EG329">
        <v>0.02</v>
      </c>
      <c r="EH329">
        <v>0</v>
      </c>
      <c r="EI329">
        <v>0.01</v>
      </c>
      <c r="EJ329">
        <v>0.01</v>
      </c>
      <c r="EK329">
        <v>0.03</v>
      </c>
      <c r="EL329">
        <v>0.03</v>
      </c>
      <c r="EM329">
        <v>0</v>
      </c>
      <c r="EN329">
        <v>0</v>
      </c>
      <c r="EO329">
        <v>0.19</v>
      </c>
      <c r="EP329">
        <v>0.06</v>
      </c>
      <c r="EQ329">
        <v>2.3E-2</v>
      </c>
      <c r="ER329">
        <v>0.03</v>
      </c>
      <c r="ES329">
        <v>1.2999999999999999E-2</v>
      </c>
      <c r="ET329">
        <v>0.03</v>
      </c>
      <c r="EU329">
        <v>0.08</v>
      </c>
      <c r="EV329">
        <v>0.04</v>
      </c>
      <c r="EW329">
        <v>0.02</v>
      </c>
      <c r="EX329">
        <v>0.14699999999999999</v>
      </c>
      <c r="EY329">
        <v>0.38</v>
      </c>
      <c r="EZ329">
        <v>0.37</v>
      </c>
      <c r="FA329">
        <v>0.35</v>
      </c>
      <c r="FB329">
        <v>0.28999999999999998</v>
      </c>
      <c r="FC329">
        <v>0.4</v>
      </c>
      <c r="FD329">
        <v>0.4</v>
      </c>
      <c r="FE329">
        <v>0.4</v>
      </c>
      <c r="FF329">
        <v>0.38</v>
      </c>
      <c r="FG329">
        <v>0.1</v>
      </c>
      <c r="FH329">
        <v>0.52</v>
      </c>
      <c r="FI329">
        <v>0.57999999999999996</v>
      </c>
      <c r="FJ329">
        <v>0.59</v>
      </c>
      <c r="FK329">
        <v>0.66</v>
      </c>
      <c r="FL329">
        <v>0.48</v>
      </c>
      <c r="FM329">
        <v>0.45</v>
      </c>
      <c r="FN329">
        <v>0.53</v>
      </c>
      <c r="FO329">
        <v>0.57999999999999996</v>
      </c>
      <c r="FP329">
        <v>0.09</v>
      </c>
      <c r="FQ329">
        <v>0.03</v>
      </c>
      <c r="FR329">
        <v>0.03</v>
      </c>
      <c r="FS329">
        <v>0.03</v>
      </c>
      <c r="FT329">
        <v>0.03</v>
      </c>
      <c r="FU329">
        <v>0.06</v>
      </c>
      <c r="FV329">
        <v>0.04</v>
      </c>
      <c r="FW329">
        <v>0.03</v>
      </c>
      <c r="FX329">
        <v>0.02</v>
      </c>
      <c r="FY329">
        <v>1.86</v>
      </c>
      <c r="FZ329">
        <v>3.42</v>
      </c>
      <c r="GA329">
        <v>3.57</v>
      </c>
      <c r="GB329">
        <v>3.57</v>
      </c>
      <c r="GC329">
        <v>3.65</v>
      </c>
      <c r="GD329">
        <v>3.41</v>
      </c>
      <c r="GE329">
        <v>3.32</v>
      </c>
      <c r="GF329">
        <v>3.5</v>
      </c>
      <c r="GG329">
        <v>3.57</v>
      </c>
      <c r="GH329">
        <v>8.9600000000000009</v>
      </c>
      <c r="GI329">
        <v>0</v>
      </c>
      <c r="GJ329">
        <v>5.0000000000000001E-3</v>
      </c>
      <c r="GK329">
        <v>0.01</v>
      </c>
      <c r="GL329">
        <v>0</v>
      </c>
      <c r="GM329">
        <v>0.02</v>
      </c>
      <c r="GN329">
        <v>0.04</v>
      </c>
      <c r="GO329">
        <v>0.05</v>
      </c>
      <c r="GP329">
        <v>0.15</v>
      </c>
      <c r="GQ329">
        <v>0.14000000000000001</v>
      </c>
      <c r="GR329">
        <v>0.51</v>
      </c>
      <c r="GS329">
        <v>7.0000000000000007E-2</v>
      </c>
      <c r="GT329">
        <v>0.33</v>
      </c>
      <c r="GU329">
        <v>0.48</v>
      </c>
      <c r="GV329">
        <v>0.24</v>
      </c>
      <c r="GW329">
        <v>0.23</v>
      </c>
      <c r="GX329">
        <v>0.13400000000000001</v>
      </c>
      <c r="GY329">
        <v>0.22</v>
      </c>
      <c r="GZ329">
        <v>0.122</v>
      </c>
      <c r="HA329">
        <v>6.0999999999999999E-2</v>
      </c>
      <c r="HB329">
        <v>0.17</v>
      </c>
      <c r="HC329">
        <v>0.14000000000000001</v>
      </c>
      <c r="HD329">
        <v>7.0000000000000007E-2</v>
      </c>
      <c r="HE329">
        <v>0.21</v>
      </c>
      <c r="HF329">
        <v>0.18</v>
      </c>
      <c r="HG329">
        <v>0.26</v>
      </c>
      <c r="HH329">
        <v>0.15</v>
      </c>
      <c r="HI329">
        <v>0.01</v>
      </c>
      <c r="HJ329">
        <v>0.02</v>
      </c>
      <c r="HK329">
        <v>0.01</v>
      </c>
      <c r="HL329">
        <v>0.01</v>
      </c>
      <c r="HM329">
        <v>0.06</v>
      </c>
      <c r="HN329">
        <v>0.01</v>
      </c>
      <c r="HO329">
        <v>0.35</v>
      </c>
      <c r="HP329">
        <v>0.27</v>
      </c>
      <c r="HQ329">
        <v>0.33</v>
      </c>
      <c r="HR329">
        <v>0.31</v>
      </c>
      <c r="HS329">
        <v>0.37</v>
      </c>
      <c r="HT329">
        <v>0.33</v>
      </c>
      <c r="HU329">
        <v>0.57999999999999996</v>
      </c>
      <c r="HV329">
        <v>0.32</v>
      </c>
      <c r="HW329">
        <v>0.46</v>
      </c>
      <c r="HX329">
        <v>0.53</v>
      </c>
      <c r="HY329">
        <v>0.38</v>
      </c>
      <c r="HZ329">
        <v>0.54</v>
      </c>
      <c r="IA329">
        <v>0.03</v>
      </c>
      <c r="IB329">
        <v>0.3</v>
      </c>
      <c r="IC329">
        <v>0.15</v>
      </c>
      <c r="ID329">
        <v>0.08</v>
      </c>
      <c r="IE329">
        <v>0.13</v>
      </c>
      <c r="IF329">
        <v>7.0999999999999994E-2</v>
      </c>
      <c r="IG329">
        <v>0.01</v>
      </c>
      <c r="IH329">
        <v>0.03</v>
      </c>
      <c r="II329">
        <v>0.01</v>
      </c>
      <c r="IJ329">
        <v>0.01</v>
      </c>
      <c r="IK329">
        <v>8.0000000000000002E-3</v>
      </c>
      <c r="IL329">
        <v>1.0999999999999999E-2</v>
      </c>
      <c r="IM329">
        <v>0.03</v>
      </c>
      <c r="IN329">
        <v>0.06</v>
      </c>
      <c r="IO329">
        <v>0.04</v>
      </c>
      <c r="IP329">
        <v>0.05</v>
      </c>
      <c r="IQ329">
        <v>0.05</v>
      </c>
      <c r="IR329">
        <v>0.04</v>
      </c>
      <c r="IS329">
        <v>0.02</v>
      </c>
      <c r="IT329">
        <v>0.57999999999999996</v>
      </c>
      <c r="IU329">
        <v>0.48</v>
      </c>
      <c r="IV329">
        <v>0.04</v>
      </c>
      <c r="IW329">
        <v>0.17</v>
      </c>
      <c r="IX329">
        <v>0.24</v>
      </c>
      <c r="IY329">
        <v>0.27</v>
      </c>
      <c r="IZ329">
        <v>0.31</v>
      </c>
      <c r="JA329">
        <v>0.22</v>
      </c>
      <c r="JB329">
        <v>0.33</v>
      </c>
      <c r="JC329">
        <v>0.39</v>
      </c>
      <c r="JD329">
        <v>0.06</v>
      </c>
      <c r="JE329">
        <v>0.09</v>
      </c>
      <c r="JF329">
        <v>0.28000000000000003</v>
      </c>
      <c r="JG329">
        <v>0.24</v>
      </c>
      <c r="JH329">
        <v>0.31</v>
      </c>
      <c r="JI329">
        <v>0.06</v>
      </c>
      <c r="JJ329">
        <v>0.05</v>
      </c>
      <c r="JK329">
        <v>0.43</v>
      </c>
      <c r="JL329">
        <v>0.24</v>
      </c>
      <c r="JM329">
        <v>0.04</v>
      </c>
      <c r="JN329">
        <v>0.03</v>
      </c>
      <c r="JO329">
        <v>7.0000000000000007E-2</v>
      </c>
      <c r="JP329">
        <v>0.04</v>
      </c>
      <c r="JQ329">
        <v>0.02</v>
      </c>
      <c r="JR329">
        <v>3.02</v>
      </c>
      <c r="JS329">
        <v>1.59</v>
      </c>
      <c r="JT329">
        <v>1.68</v>
      </c>
      <c r="JU329">
        <v>3.14</v>
      </c>
      <c r="JV329">
        <v>2.5499999999999998</v>
      </c>
    </row>
    <row r="330" spans="1:282" x14ac:dyDescent="0.25">
      <c r="A330">
        <v>609951</v>
      </c>
      <c r="B330" t="s">
        <v>2622</v>
      </c>
      <c r="C330" t="s">
        <v>2005</v>
      </c>
      <c r="D330" t="s">
        <v>3603</v>
      </c>
      <c r="E330" t="s">
        <v>3604</v>
      </c>
      <c r="F330" t="s">
        <v>2623</v>
      </c>
      <c r="G330" t="s">
        <v>2624</v>
      </c>
      <c r="H330" t="s">
        <v>2625</v>
      </c>
      <c r="I330" t="s">
        <v>4900</v>
      </c>
      <c r="J330" t="s">
        <v>10</v>
      </c>
      <c r="K330" t="s">
        <v>10</v>
      </c>
      <c r="L330" t="s">
        <v>546</v>
      </c>
      <c r="M330" t="s">
        <v>3405</v>
      </c>
      <c r="N330" t="s">
        <v>3657</v>
      </c>
      <c r="O330" t="s">
        <v>524</v>
      </c>
      <c r="P330">
        <v>551</v>
      </c>
      <c r="Q330" t="s">
        <v>537</v>
      </c>
      <c r="R330" t="s">
        <v>550</v>
      </c>
      <c r="S330" t="s">
        <v>550</v>
      </c>
      <c r="T330">
        <v>42</v>
      </c>
      <c r="U330">
        <v>3640</v>
      </c>
      <c r="V330" t="s">
        <v>651</v>
      </c>
      <c r="W330">
        <v>257</v>
      </c>
      <c r="X330">
        <v>547</v>
      </c>
      <c r="Y330">
        <v>47</v>
      </c>
      <c r="Z330" s="5" t="s">
        <v>943</v>
      </c>
      <c r="AA330" t="s">
        <v>524</v>
      </c>
      <c r="AB330" t="s">
        <v>533</v>
      </c>
      <c r="AC330" t="s">
        <v>533</v>
      </c>
      <c r="AD330" t="s">
        <v>564</v>
      </c>
      <c r="AE330">
        <v>62.7</v>
      </c>
      <c r="AF330">
        <v>67.900000000000006</v>
      </c>
      <c r="AG330">
        <v>59.1</v>
      </c>
      <c r="AH330">
        <v>4.7</v>
      </c>
      <c r="AI330" t="s">
        <v>3410</v>
      </c>
      <c r="AJ330">
        <v>182</v>
      </c>
      <c r="AL330">
        <v>169</v>
      </c>
      <c r="AN330">
        <v>6</v>
      </c>
      <c r="AO330">
        <v>1</v>
      </c>
      <c r="AQ330">
        <v>3</v>
      </c>
      <c r="AR330">
        <v>5</v>
      </c>
      <c r="AS330">
        <v>182</v>
      </c>
      <c r="AT330">
        <v>0.01</v>
      </c>
      <c r="AU330">
        <v>0.01</v>
      </c>
      <c r="AV330">
        <v>0.01</v>
      </c>
      <c r="AW330">
        <v>0.02</v>
      </c>
      <c r="AX330">
        <v>0.05</v>
      </c>
      <c r="AY330">
        <v>0.13</v>
      </c>
      <c r="AZ330">
        <v>0.03</v>
      </c>
      <c r="BA330">
        <v>2.1999999999999999E-2</v>
      </c>
      <c r="BB330">
        <v>0.03</v>
      </c>
      <c r="BC330">
        <v>0.05</v>
      </c>
      <c r="BD330">
        <v>0.09</v>
      </c>
      <c r="BE330">
        <v>0.14000000000000001</v>
      </c>
      <c r="BF330">
        <v>0.22</v>
      </c>
      <c r="BG330">
        <v>0.16</v>
      </c>
      <c r="BH330">
        <v>0.24</v>
      </c>
      <c r="BI330">
        <v>0.19</v>
      </c>
      <c r="BJ330">
        <v>0.24</v>
      </c>
      <c r="BK330">
        <v>0.25</v>
      </c>
      <c r="BL330">
        <v>0</v>
      </c>
      <c r="BM330">
        <v>0.01</v>
      </c>
      <c r="BN330">
        <v>0</v>
      </c>
      <c r="BO330">
        <v>0.01</v>
      </c>
      <c r="BP330">
        <v>0.03</v>
      </c>
      <c r="BQ330">
        <v>0.02</v>
      </c>
      <c r="BR330">
        <v>0.74</v>
      </c>
      <c r="BS330">
        <v>0.8</v>
      </c>
      <c r="BT330">
        <v>0.73</v>
      </c>
      <c r="BU330">
        <v>0.73</v>
      </c>
      <c r="BV330">
        <v>0.59</v>
      </c>
      <c r="BW330">
        <v>0.46</v>
      </c>
      <c r="BX330">
        <v>3.7</v>
      </c>
      <c r="BY330">
        <v>3.76</v>
      </c>
      <c r="BZ330">
        <v>3.68</v>
      </c>
      <c r="CA330">
        <v>3.63</v>
      </c>
      <c r="CB330">
        <v>3.42</v>
      </c>
      <c r="CC330">
        <v>3.07</v>
      </c>
      <c r="CD330">
        <v>5.0000000000000001E-3</v>
      </c>
      <c r="CE330">
        <v>5.0000000000000001E-3</v>
      </c>
      <c r="CF330">
        <v>1.0999999999999999E-2</v>
      </c>
      <c r="CG330">
        <v>5.0000000000000001E-3</v>
      </c>
      <c r="CH330">
        <v>5.0000000000000001E-3</v>
      </c>
      <c r="CI330">
        <v>0.01</v>
      </c>
      <c r="CJ330">
        <v>0.02</v>
      </c>
      <c r="CK330">
        <v>0.04</v>
      </c>
      <c r="CL330">
        <v>0.02</v>
      </c>
      <c r="CM330">
        <v>0.01</v>
      </c>
      <c r="CN330">
        <v>0.01</v>
      </c>
      <c r="CO330">
        <v>0.02</v>
      </c>
      <c r="CP330">
        <v>0.02</v>
      </c>
      <c r="CQ330">
        <v>0.02</v>
      </c>
      <c r="CR330">
        <v>0.03</v>
      </c>
      <c r="CS330">
        <v>0.04</v>
      </c>
      <c r="CT330">
        <v>0.09</v>
      </c>
      <c r="CU330">
        <v>0.04</v>
      </c>
      <c r="CV330">
        <v>3.88</v>
      </c>
      <c r="CW330">
        <v>3.78</v>
      </c>
      <c r="CX330">
        <v>3.79</v>
      </c>
      <c r="CY330">
        <v>3.83</v>
      </c>
      <c r="CZ330">
        <v>3.8</v>
      </c>
      <c r="DA330">
        <v>3.69</v>
      </c>
      <c r="DB330">
        <v>3.69</v>
      </c>
      <c r="DC330">
        <v>3.52</v>
      </c>
      <c r="DD330">
        <v>3.66</v>
      </c>
      <c r="DE330">
        <v>0.09</v>
      </c>
      <c r="DF330">
        <v>0.18</v>
      </c>
      <c r="DG330">
        <v>0.14000000000000001</v>
      </c>
      <c r="DH330">
        <v>0.12</v>
      </c>
      <c r="DI330">
        <v>0.15</v>
      </c>
      <c r="DJ330">
        <v>0.24</v>
      </c>
      <c r="DK330">
        <v>0.18</v>
      </c>
      <c r="DL330">
        <v>0.15</v>
      </c>
      <c r="DM330">
        <v>0.18</v>
      </c>
      <c r="DN330">
        <v>0</v>
      </c>
      <c r="DO330">
        <v>0.01</v>
      </c>
      <c r="DP330">
        <v>0.01</v>
      </c>
      <c r="DQ330">
        <v>0.01</v>
      </c>
      <c r="DR330">
        <v>0.01</v>
      </c>
      <c r="DS330">
        <v>0</v>
      </c>
      <c r="DT330">
        <v>0</v>
      </c>
      <c r="DU330">
        <v>0.01</v>
      </c>
      <c r="DV330">
        <v>0.02</v>
      </c>
      <c r="DW330">
        <v>0.9</v>
      </c>
      <c r="DX330">
        <v>0.8</v>
      </c>
      <c r="DY330">
        <v>0.82</v>
      </c>
      <c r="DZ330">
        <v>0.85</v>
      </c>
      <c r="EA330">
        <v>0.82</v>
      </c>
      <c r="EB330">
        <v>0.73</v>
      </c>
      <c r="EC330">
        <v>0.76</v>
      </c>
      <c r="ED330">
        <v>0.7</v>
      </c>
      <c r="EE330">
        <v>0.74</v>
      </c>
      <c r="EF330">
        <v>0.5</v>
      </c>
      <c r="EG330">
        <v>0.02</v>
      </c>
      <c r="EH330">
        <v>0.01</v>
      </c>
      <c r="EI330">
        <v>0.02</v>
      </c>
      <c r="EJ330">
        <v>0.01</v>
      </c>
      <c r="EK330">
        <v>0.02</v>
      </c>
      <c r="EL330">
        <v>0.1</v>
      </c>
      <c r="EM330">
        <v>0.01</v>
      </c>
      <c r="EN330">
        <v>0.02</v>
      </c>
      <c r="EO330">
        <v>0.4</v>
      </c>
      <c r="EP330">
        <v>0.02</v>
      </c>
      <c r="EQ330">
        <v>2.1999999999999999E-2</v>
      </c>
      <c r="ER330">
        <v>0.06</v>
      </c>
      <c r="ES330">
        <v>3.3000000000000002E-2</v>
      </c>
      <c r="ET330">
        <v>0.06</v>
      </c>
      <c r="EU330">
        <v>0.19</v>
      </c>
      <c r="EV330">
        <v>0.04</v>
      </c>
      <c r="EW330">
        <v>7.0000000000000007E-2</v>
      </c>
      <c r="EX330">
        <v>4.9000000000000002E-2</v>
      </c>
      <c r="EY330">
        <v>0.26</v>
      </c>
      <c r="EZ330">
        <v>0.35</v>
      </c>
      <c r="FA330">
        <v>0.25</v>
      </c>
      <c r="FB330">
        <v>0.25</v>
      </c>
      <c r="FC330">
        <v>0.31</v>
      </c>
      <c r="FD330">
        <v>0.26</v>
      </c>
      <c r="FE330">
        <v>0.34</v>
      </c>
      <c r="FF330">
        <v>0.38</v>
      </c>
      <c r="FG330">
        <v>0.04</v>
      </c>
      <c r="FH330">
        <v>0.69</v>
      </c>
      <c r="FI330">
        <v>0.6</v>
      </c>
      <c r="FJ330">
        <v>0.67</v>
      </c>
      <c r="FK330">
        <v>0.7</v>
      </c>
      <c r="FL330">
        <v>0.6</v>
      </c>
      <c r="FM330">
        <v>0.4</v>
      </c>
      <c r="FN330">
        <v>0.6</v>
      </c>
      <c r="FO330">
        <v>0.53</v>
      </c>
      <c r="FP330">
        <v>0.01</v>
      </c>
      <c r="FQ330">
        <v>0.01</v>
      </c>
      <c r="FR330">
        <v>0.02</v>
      </c>
      <c r="FS330">
        <v>0.01</v>
      </c>
      <c r="FT330">
        <v>0.01</v>
      </c>
      <c r="FU330">
        <v>0.01</v>
      </c>
      <c r="FV330">
        <v>0.04</v>
      </c>
      <c r="FW330">
        <v>0.01</v>
      </c>
      <c r="FX330">
        <v>0.01</v>
      </c>
      <c r="FY330">
        <v>1.64</v>
      </c>
      <c r="FZ330">
        <v>3.63</v>
      </c>
      <c r="GA330">
        <v>3.56</v>
      </c>
      <c r="GB330">
        <v>3.58</v>
      </c>
      <c r="GC330">
        <v>3.65</v>
      </c>
      <c r="GD330">
        <v>3.52</v>
      </c>
      <c r="GE330">
        <v>3.01</v>
      </c>
      <c r="GF330">
        <v>3.55</v>
      </c>
      <c r="GG330">
        <v>3.43</v>
      </c>
      <c r="GH330">
        <v>8.85</v>
      </c>
      <c r="GI330">
        <v>0.01</v>
      </c>
      <c r="GJ330">
        <v>5.0000000000000001E-3</v>
      </c>
      <c r="GK330">
        <v>0</v>
      </c>
      <c r="GL330">
        <v>0.01</v>
      </c>
      <c r="GM330">
        <v>0.02</v>
      </c>
      <c r="GN330">
        <v>0.02</v>
      </c>
      <c r="GO330">
        <v>0.11</v>
      </c>
      <c r="GP330">
        <v>0.13</v>
      </c>
      <c r="GQ330">
        <v>0.16</v>
      </c>
      <c r="GR330">
        <v>0.49</v>
      </c>
      <c r="GS330">
        <v>0.03</v>
      </c>
      <c r="GT330">
        <v>0.63</v>
      </c>
      <c r="GU330">
        <v>0.75</v>
      </c>
      <c r="GV330">
        <v>0.18</v>
      </c>
      <c r="GW330">
        <v>0.17</v>
      </c>
      <c r="GX330">
        <v>8.7999999999999995E-2</v>
      </c>
      <c r="GY330">
        <v>0.28999999999999998</v>
      </c>
      <c r="GZ330">
        <v>5.5E-2</v>
      </c>
      <c r="HA330">
        <v>3.3000000000000002E-2</v>
      </c>
      <c r="HB330">
        <v>0.33</v>
      </c>
      <c r="HC330">
        <v>7.0000000000000007E-2</v>
      </c>
      <c r="HD330">
        <v>0.06</v>
      </c>
      <c r="HE330">
        <v>0.17</v>
      </c>
      <c r="HF330">
        <v>0.08</v>
      </c>
      <c r="HG330">
        <v>7.0000000000000007E-2</v>
      </c>
      <c r="HH330">
        <v>0.04</v>
      </c>
      <c r="HI330">
        <v>0</v>
      </c>
      <c r="HJ330">
        <v>0.02</v>
      </c>
      <c r="HK330">
        <v>0</v>
      </c>
      <c r="HL330">
        <v>0.06</v>
      </c>
      <c r="HM330">
        <v>0.1</v>
      </c>
      <c r="HN330">
        <v>0.02</v>
      </c>
      <c r="HO330">
        <v>0.18</v>
      </c>
      <c r="HP330">
        <v>0.31</v>
      </c>
      <c r="HQ330">
        <v>0.32</v>
      </c>
      <c r="HR330">
        <v>0.34</v>
      </c>
      <c r="HS330">
        <v>0.42</v>
      </c>
      <c r="HT330">
        <v>0.48</v>
      </c>
      <c r="HU330">
        <v>0.8</v>
      </c>
      <c r="HV330">
        <v>0.53</v>
      </c>
      <c r="HW330">
        <v>0.59</v>
      </c>
      <c r="HX330">
        <v>0.48</v>
      </c>
      <c r="HY330">
        <v>0.38</v>
      </c>
      <c r="HZ330">
        <v>0.47</v>
      </c>
      <c r="IA330">
        <v>0.01</v>
      </c>
      <c r="IB330">
        <v>0.11</v>
      </c>
      <c r="IC330">
        <v>7.0000000000000007E-2</v>
      </c>
      <c r="ID330">
        <v>0.09</v>
      </c>
      <c r="IE330">
        <v>0.06</v>
      </c>
      <c r="IF330">
        <v>5.0000000000000001E-3</v>
      </c>
      <c r="IG330">
        <v>0</v>
      </c>
      <c r="IH330">
        <v>0.01</v>
      </c>
      <c r="II330">
        <v>0</v>
      </c>
      <c r="IJ330">
        <v>0</v>
      </c>
      <c r="IK330">
        <v>1.6E-2</v>
      </c>
      <c r="IL330">
        <v>0</v>
      </c>
      <c r="IM330">
        <v>0.02</v>
      </c>
      <c r="IN330">
        <v>0.02</v>
      </c>
      <c r="IO330">
        <v>0.02</v>
      </c>
      <c r="IP330">
        <v>0.03</v>
      </c>
      <c r="IQ330">
        <v>0.02</v>
      </c>
      <c r="IR330">
        <v>0.02</v>
      </c>
      <c r="IS330">
        <v>0.01</v>
      </c>
      <c r="IT330">
        <v>0.37</v>
      </c>
      <c r="IU330">
        <v>0.13</v>
      </c>
      <c r="IV330">
        <v>0</v>
      </c>
      <c r="IW330">
        <v>0.21</v>
      </c>
      <c r="IX330">
        <v>0.1</v>
      </c>
      <c r="IY330">
        <v>0.41</v>
      </c>
      <c r="IZ330">
        <v>0.51</v>
      </c>
      <c r="JA330">
        <v>0.09</v>
      </c>
      <c r="JB330">
        <v>0.38</v>
      </c>
      <c r="JC330">
        <v>0.34</v>
      </c>
      <c r="JD330">
        <v>0.1</v>
      </c>
      <c r="JE330">
        <v>0.23</v>
      </c>
      <c r="JF330">
        <v>0.21</v>
      </c>
      <c r="JG330">
        <v>0.2</v>
      </c>
      <c r="JH330">
        <v>0.54</v>
      </c>
      <c r="JI330">
        <v>0.1</v>
      </c>
      <c r="JJ330">
        <v>0.12</v>
      </c>
      <c r="JK330">
        <v>0.69</v>
      </c>
      <c r="JL330">
        <v>0.2</v>
      </c>
      <c r="JM330">
        <v>0.01</v>
      </c>
      <c r="JN330">
        <v>0.01</v>
      </c>
      <c r="JO330">
        <v>0.01</v>
      </c>
      <c r="JP330">
        <v>0.01</v>
      </c>
      <c r="JQ330">
        <v>0.01</v>
      </c>
      <c r="JR330">
        <v>3.43</v>
      </c>
      <c r="JS330">
        <v>1.94</v>
      </c>
      <c r="JT330">
        <v>2.34</v>
      </c>
      <c r="JU330">
        <v>3.6</v>
      </c>
      <c r="JV330">
        <v>2.38</v>
      </c>
    </row>
    <row r="331" spans="1:282" x14ac:dyDescent="0.25">
      <c r="A331">
        <v>609952</v>
      </c>
      <c r="B331" t="s">
        <v>129</v>
      </c>
      <c r="C331" t="s">
        <v>2626</v>
      </c>
      <c r="D331" t="s">
        <v>4901</v>
      </c>
      <c r="E331" t="s">
        <v>4902</v>
      </c>
      <c r="F331" t="s">
        <v>1024</v>
      </c>
      <c r="G331" t="s">
        <v>1025</v>
      </c>
      <c r="H331" t="s">
        <v>1026</v>
      </c>
      <c r="I331" t="s">
        <v>4903</v>
      </c>
      <c r="J331" t="s">
        <v>4904</v>
      </c>
      <c r="K331" t="s">
        <v>4905</v>
      </c>
      <c r="L331" t="s">
        <v>546</v>
      </c>
      <c r="M331" t="s">
        <v>3399</v>
      </c>
      <c r="N331" t="s">
        <v>3908</v>
      </c>
      <c r="O331" t="s">
        <v>524</v>
      </c>
      <c r="P331">
        <v>610</v>
      </c>
      <c r="Q331" t="s">
        <v>530</v>
      </c>
      <c r="R331" t="s">
        <v>558</v>
      </c>
      <c r="S331" t="s">
        <v>558</v>
      </c>
      <c r="T331">
        <v>39</v>
      </c>
      <c r="U331">
        <v>3650</v>
      </c>
      <c r="V331" t="s">
        <v>655</v>
      </c>
      <c r="W331">
        <v>378</v>
      </c>
      <c r="X331">
        <v>616</v>
      </c>
      <c r="Y331">
        <v>61</v>
      </c>
      <c r="Z331" s="5" t="s">
        <v>587</v>
      </c>
      <c r="AA331" t="s">
        <v>524</v>
      </c>
      <c r="AB331" t="s">
        <v>533</v>
      </c>
      <c r="AC331" t="s">
        <v>533</v>
      </c>
      <c r="AD331" t="s">
        <v>534</v>
      </c>
      <c r="AE331">
        <v>66.5</v>
      </c>
      <c r="AF331">
        <v>61.1</v>
      </c>
      <c r="AG331">
        <v>86.6</v>
      </c>
      <c r="AH331">
        <v>6.1</v>
      </c>
      <c r="AI331" t="s">
        <v>3410</v>
      </c>
      <c r="AJ331">
        <v>248</v>
      </c>
      <c r="AK331">
        <v>18</v>
      </c>
      <c r="AL331">
        <v>5</v>
      </c>
      <c r="AM331">
        <v>5</v>
      </c>
      <c r="AN331">
        <v>214</v>
      </c>
      <c r="AO331">
        <v>1</v>
      </c>
      <c r="AQ331">
        <v>4</v>
      </c>
      <c r="AR331">
        <v>9</v>
      </c>
      <c r="AS331">
        <v>248</v>
      </c>
      <c r="AT331">
        <v>0.01</v>
      </c>
      <c r="AU331">
        <v>0.01</v>
      </c>
      <c r="AV331">
        <v>0</v>
      </c>
      <c r="AW331">
        <v>0</v>
      </c>
      <c r="AX331">
        <v>0</v>
      </c>
      <c r="AY331">
        <v>0.03</v>
      </c>
      <c r="AZ331">
        <v>0.02</v>
      </c>
      <c r="BA331">
        <v>4.0000000000000001E-3</v>
      </c>
      <c r="BB331">
        <v>0.03</v>
      </c>
      <c r="BC331">
        <v>0.02</v>
      </c>
      <c r="BD331">
        <v>0.03</v>
      </c>
      <c r="BE331">
        <v>0.1</v>
      </c>
      <c r="BF331">
        <v>0.36</v>
      </c>
      <c r="BG331">
        <v>0.3</v>
      </c>
      <c r="BH331">
        <v>0.3</v>
      </c>
      <c r="BI331">
        <v>0.2</v>
      </c>
      <c r="BJ331">
        <v>0.33</v>
      </c>
      <c r="BK331">
        <v>0.34</v>
      </c>
      <c r="BL331">
        <v>0.01</v>
      </c>
      <c r="BM331">
        <v>0.01</v>
      </c>
      <c r="BN331">
        <v>0.02</v>
      </c>
      <c r="BO331">
        <v>0</v>
      </c>
      <c r="BP331">
        <v>0.01</v>
      </c>
      <c r="BQ331">
        <v>0.02</v>
      </c>
      <c r="BR331">
        <v>0.6</v>
      </c>
      <c r="BS331">
        <v>0.68</v>
      </c>
      <c r="BT331">
        <v>0.65</v>
      </c>
      <c r="BU331">
        <v>0.77</v>
      </c>
      <c r="BV331">
        <v>0.63</v>
      </c>
      <c r="BW331">
        <v>0.51</v>
      </c>
      <c r="BX331">
        <v>3.58</v>
      </c>
      <c r="BY331">
        <v>3.66</v>
      </c>
      <c r="BZ331">
        <v>3.63</v>
      </c>
      <c r="CA331">
        <v>3.75</v>
      </c>
      <c r="CB331">
        <v>3.59</v>
      </c>
      <c r="CC331">
        <v>3.36</v>
      </c>
      <c r="CD331">
        <v>0</v>
      </c>
      <c r="CE331">
        <v>0</v>
      </c>
      <c r="CF331">
        <v>4.0000000000000001E-3</v>
      </c>
      <c r="CG331">
        <v>0</v>
      </c>
      <c r="CH331">
        <v>4.0000000000000001E-3</v>
      </c>
      <c r="CI331">
        <v>0.01</v>
      </c>
      <c r="CJ331">
        <v>0</v>
      </c>
      <c r="CK331">
        <v>0.06</v>
      </c>
      <c r="CL331">
        <v>0.03</v>
      </c>
      <c r="CM331">
        <v>0</v>
      </c>
      <c r="CN331">
        <v>0.01</v>
      </c>
      <c r="CO331">
        <v>0.01</v>
      </c>
      <c r="CP331">
        <v>0.03</v>
      </c>
      <c r="CQ331">
        <v>0.01</v>
      </c>
      <c r="CR331">
        <v>0.02</v>
      </c>
      <c r="CS331">
        <v>0.06</v>
      </c>
      <c r="CT331">
        <v>0.08</v>
      </c>
      <c r="CU331">
        <v>0.04</v>
      </c>
      <c r="CV331">
        <v>3.87</v>
      </c>
      <c r="CW331">
        <v>3.84</v>
      </c>
      <c r="CX331">
        <v>3.8</v>
      </c>
      <c r="CY331">
        <v>3.78</v>
      </c>
      <c r="CZ331">
        <v>3.81</v>
      </c>
      <c r="DA331">
        <v>3.69</v>
      </c>
      <c r="DB331">
        <v>3.61</v>
      </c>
      <c r="DC331">
        <v>3.38</v>
      </c>
      <c r="DD331">
        <v>3.57</v>
      </c>
      <c r="DE331">
        <v>0.12</v>
      </c>
      <c r="DF331">
        <v>0.14000000000000001</v>
      </c>
      <c r="DG331">
        <v>0.16</v>
      </c>
      <c r="DH331">
        <v>0.15</v>
      </c>
      <c r="DI331">
        <v>0.15</v>
      </c>
      <c r="DJ331">
        <v>0.23</v>
      </c>
      <c r="DK331">
        <v>0.23</v>
      </c>
      <c r="DL331">
        <v>0.25</v>
      </c>
      <c r="DM331">
        <v>0.25</v>
      </c>
      <c r="DN331">
        <v>0.02</v>
      </c>
      <c r="DO331">
        <v>0.02</v>
      </c>
      <c r="DP331">
        <v>0.02</v>
      </c>
      <c r="DQ331">
        <v>0.04</v>
      </c>
      <c r="DR331">
        <v>0.02</v>
      </c>
      <c r="DS331">
        <v>0.03</v>
      </c>
      <c r="DT331">
        <v>0.04</v>
      </c>
      <c r="DU331">
        <v>0.03</v>
      </c>
      <c r="DV331">
        <v>0.03</v>
      </c>
      <c r="DW331">
        <v>0.86</v>
      </c>
      <c r="DX331">
        <v>0.83</v>
      </c>
      <c r="DY331">
        <v>0.81</v>
      </c>
      <c r="DZ331">
        <v>0.78</v>
      </c>
      <c r="EA331">
        <v>0.81</v>
      </c>
      <c r="EB331">
        <v>0.71</v>
      </c>
      <c r="EC331">
        <v>0.66</v>
      </c>
      <c r="ED331">
        <v>0.57999999999999996</v>
      </c>
      <c r="EE331">
        <v>0.66</v>
      </c>
      <c r="EF331">
        <v>0.5</v>
      </c>
      <c r="EG331">
        <v>0</v>
      </c>
      <c r="EH331">
        <v>0</v>
      </c>
      <c r="EI331">
        <v>0.01</v>
      </c>
      <c r="EJ331">
        <v>0</v>
      </c>
      <c r="EK331">
        <v>0.01</v>
      </c>
      <c r="EL331">
        <v>0.01</v>
      </c>
      <c r="EM331">
        <v>0.01</v>
      </c>
      <c r="EN331">
        <v>0</v>
      </c>
      <c r="EO331">
        <v>0.21</v>
      </c>
      <c r="EP331">
        <v>0.02</v>
      </c>
      <c r="EQ331">
        <v>1.2E-2</v>
      </c>
      <c r="ER331">
        <v>0.02</v>
      </c>
      <c r="ES331">
        <v>1.6E-2</v>
      </c>
      <c r="ET331">
        <v>0.05</v>
      </c>
      <c r="EU331">
        <v>0.05</v>
      </c>
      <c r="EV331">
        <v>0.02</v>
      </c>
      <c r="EW331">
        <v>0.03</v>
      </c>
      <c r="EX331">
        <v>8.8999999999999996E-2</v>
      </c>
      <c r="EY331">
        <v>0.27</v>
      </c>
      <c r="EZ331">
        <v>0.23</v>
      </c>
      <c r="FA331">
        <v>0.26</v>
      </c>
      <c r="FB331">
        <v>0.22</v>
      </c>
      <c r="FC331">
        <v>0.3</v>
      </c>
      <c r="FD331">
        <v>0.28999999999999998</v>
      </c>
      <c r="FE331">
        <v>0.31</v>
      </c>
      <c r="FF331">
        <v>0.27</v>
      </c>
      <c r="FG331">
        <v>0.13</v>
      </c>
      <c r="FH331">
        <v>0.69</v>
      </c>
      <c r="FI331">
        <v>0.72</v>
      </c>
      <c r="FJ331">
        <v>0.66</v>
      </c>
      <c r="FK331">
        <v>0.72</v>
      </c>
      <c r="FL331">
        <v>0.59</v>
      </c>
      <c r="FM331">
        <v>0.57999999999999996</v>
      </c>
      <c r="FN331">
        <v>0.62</v>
      </c>
      <c r="FO331">
        <v>0.65</v>
      </c>
      <c r="FP331">
        <v>0.08</v>
      </c>
      <c r="FQ331">
        <v>0.03</v>
      </c>
      <c r="FR331">
        <v>0.04</v>
      </c>
      <c r="FS331">
        <v>0.05</v>
      </c>
      <c r="FT331">
        <v>0.04</v>
      </c>
      <c r="FU331">
        <v>0.05</v>
      </c>
      <c r="FV331">
        <v>7.0000000000000007E-2</v>
      </c>
      <c r="FW331">
        <v>0.05</v>
      </c>
      <c r="FX331">
        <v>0.05</v>
      </c>
      <c r="FY331">
        <v>1.84</v>
      </c>
      <c r="FZ331">
        <v>3.69</v>
      </c>
      <c r="GA331">
        <v>3.74</v>
      </c>
      <c r="GB331">
        <v>3.65</v>
      </c>
      <c r="GC331">
        <v>3.74</v>
      </c>
      <c r="GD331">
        <v>3.56</v>
      </c>
      <c r="GE331">
        <v>3.55</v>
      </c>
      <c r="GF331">
        <v>3.61</v>
      </c>
      <c r="GG331">
        <v>3.66</v>
      </c>
      <c r="GH331">
        <v>9.1</v>
      </c>
      <c r="GI331">
        <v>0.01</v>
      </c>
      <c r="GJ331">
        <v>0</v>
      </c>
      <c r="GK331">
        <v>4.0000000000000001E-3</v>
      </c>
      <c r="GL331">
        <v>0</v>
      </c>
      <c r="GM331">
        <v>0.03</v>
      </c>
      <c r="GN331">
        <v>0.02</v>
      </c>
      <c r="GO331">
        <v>0.02</v>
      </c>
      <c r="GP331">
        <v>0.13</v>
      </c>
      <c r="GQ331">
        <v>0.16</v>
      </c>
      <c r="GR331">
        <v>0.55000000000000004</v>
      </c>
      <c r="GS331">
        <v>0.08</v>
      </c>
      <c r="GT331">
        <v>0.31</v>
      </c>
      <c r="GU331">
        <v>0.44</v>
      </c>
      <c r="GV331">
        <v>0.25</v>
      </c>
      <c r="GW331">
        <v>0.17</v>
      </c>
      <c r="GX331">
        <v>0.109</v>
      </c>
      <c r="GY331">
        <v>0.17</v>
      </c>
      <c r="GZ331">
        <v>0.13300000000000001</v>
      </c>
      <c r="HA331">
        <v>7.2999999999999995E-2</v>
      </c>
      <c r="HB331">
        <v>0.17</v>
      </c>
      <c r="HC331">
        <v>0.21</v>
      </c>
      <c r="HD331">
        <v>0.11</v>
      </c>
      <c r="HE331">
        <v>0.21</v>
      </c>
      <c r="HF331">
        <v>0.18</v>
      </c>
      <c r="HG331">
        <v>0.27</v>
      </c>
      <c r="HH331">
        <v>0.2</v>
      </c>
      <c r="HI331">
        <v>0.01</v>
      </c>
      <c r="HJ331">
        <v>0.01</v>
      </c>
      <c r="HK331">
        <v>0</v>
      </c>
      <c r="HL331">
        <v>0</v>
      </c>
      <c r="HM331">
        <v>0.04</v>
      </c>
      <c r="HN331">
        <v>0.01</v>
      </c>
      <c r="HO331">
        <v>0.17</v>
      </c>
      <c r="HP331">
        <v>0.25</v>
      </c>
      <c r="HQ331">
        <v>0.19</v>
      </c>
      <c r="HR331">
        <v>0.22</v>
      </c>
      <c r="HS331">
        <v>0.28000000000000003</v>
      </c>
      <c r="HT331">
        <v>0.18</v>
      </c>
      <c r="HU331">
        <v>0.73</v>
      </c>
      <c r="HV331">
        <v>0.56000000000000005</v>
      </c>
      <c r="HW331">
        <v>0.68</v>
      </c>
      <c r="HX331">
        <v>0.65</v>
      </c>
      <c r="HY331">
        <v>0.53</v>
      </c>
      <c r="HZ331">
        <v>0.71</v>
      </c>
      <c r="IA331">
        <v>0.01</v>
      </c>
      <c r="IB331">
        <v>0.08</v>
      </c>
      <c r="IC331">
        <v>0.04</v>
      </c>
      <c r="ID331">
        <v>0.03</v>
      </c>
      <c r="IE331">
        <v>0.06</v>
      </c>
      <c r="IF331">
        <v>1.6E-2</v>
      </c>
      <c r="IG331">
        <v>2.4E-2</v>
      </c>
      <c r="IH331">
        <v>0.03</v>
      </c>
      <c r="II331">
        <v>0.03</v>
      </c>
      <c r="IJ331">
        <v>0.03</v>
      </c>
      <c r="IK331">
        <v>3.2000000000000001E-2</v>
      </c>
      <c r="IL331">
        <v>3.2000000000000001E-2</v>
      </c>
      <c r="IM331">
        <v>0.05</v>
      </c>
      <c r="IN331">
        <v>0.08</v>
      </c>
      <c r="IO331">
        <v>0.06</v>
      </c>
      <c r="IP331">
        <v>0.06</v>
      </c>
      <c r="IQ331">
        <v>0.06</v>
      </c>
      <c r="IR331">
        <v>0.06</v>
      </c>
      <c r="IS331">
        <v>0.02</v>
      </c>
      <c r="IT331">
        <v>0.61</v>
      </c>
      <c r="IU331">
        <v>0.52</v>
      </c>
      <c r="IV331">
        <v>0.03</v>
      </c>
      <c r="IW331">
        <v>0.19</v>
      </c>
      <c r="IX331">
        <v>0.33</v>
      </c>
      <c r="IY331">
        <v>0.24</v>
      </c>
      <c r="IZ331">
        <v>0.25</v>
      </c>
      <c r="JA331">
        <v>0.23</v>
      </c>
      <c r="JB331">
        <v>0.33</v>
      </c>
      <c r="JC331">
        <v>0.36</v>
      </c>
      <c r="JD331">
        <v>0.02</v>
      </c>
      <c r="JE331">
        <v>0.09</v>
      </c>
      <c r="JF331">
        <v>0.3</v>
      </c>
      <c r="JG331">
        <v>0.23</v>
      </c>
      <c r="JH331">
        <v>0.22</v>
      </c>
      <c r="JI331">
        <v>0.05</v>
      </c>
      <c r="JJ331">
        <v>0.06</v>
      </c>
      <c r="JK331">
        <v>0.37</v>
      </c>
      <c r="JL331">
        <v>0.17</v>
      </c>
      <c r="JM331">
        <v>7.0000000000000007E-2</v>
      </c>
      <c r="JN331">
        <v>7.0000000000000007E-2</v>
      </c>
      <c r="JO331">
        <v>0.08</v>
      </c>
      <c r="JP331">
        <v>7.0000000000000007E-2</v>
      </c>
      <c r="JQ331">
        <v>0.06</v>
      </c>
      <c r="JR331">
        <v>2.84</v>
      </c>
      <c r="JS331">
        <v>1.48</v>
      </c>
      <c r="JT331">
        <v>1.66</v>
      </c>
      <c r="JU331">
        <v>3.08</v>
      </c>
      <c r="JV331">
        <v>2.41</v>
      </c>
    </row>
    <row r="332" spans="1:282" x14ac:dyDescent="0.25">
      <c r="A332">
        <v>609954</v>
      </c>
      <c r="B332" t="s">
        <v>130</v>
      </c>
      <c r="C332" t="s">
        <v>2627</v>
      </c>
      <c r="D332" t="s">
        <v>4906</v>
      </c>
      <c r="E332" t="s">
        <v>4907</v>
      </c>
      <c r="F332" t="s">
        <v>1027</v>
      </c>
      <c r="G332" t="s">
        <v>1028</v>
      </c>
      <c r="H332" t="s">
        <v>1029</v>
      </c>
      <c r="I332" t="s">
        <v>4908</v>
      </c>
      <c r="J332" t="s">
        <v>4909</v>
      </c>
      <c r="K332" t="s">
        <v>4910</v>
      </c>
      <c r="L332" t="s">
        <v>546</v>
      </c>
      <c r="M332" t="s">
        <v>3399</v>
      </c>
      <c r="N332" t="s">
        <v>3908</v>
      </c>
      <c r="O332" t="s">
        <v>524</v>
      </c>
      <c r="P332">
        <v>329</v>
      </c>
      <c r="Q332" t="s">
        <v>539</v>
      </c>
      <c r="R332" t="s">
        <v>538</v>
      </c>
      <c r="S332" t="s">
        <v>538</v>
      </c>
      <c r="T332">
        <v>37</v>
      </c>
      <c r="U332">
        <v>3660</v>
      </c>
      <c r="V332" t="s">
        <v>655</v>
      </c>
      <c r="W332">
        <v>187</v>
      </c>
      <c r="X332">
        <v>358</v>
      </c>
      <c r="Y332">
        <v>52</v>
      </c>
      <c r="Z332" s="5" t="s">
        <v>963</v>
      </c>
      <c r="AA332" t="s">
        <v>524</v>
      </c>
      <c r="AB332" t="s">
        <v>564</v>
      </c>
      <c r="AC332" t="s">
        <v>564</v>
      </c>
      <c r="AD332" t="s">
        <v>533</v>
      </c>
      <c r="AE332">
        <v>55.2</v>
      </c>
      <c r="AF332">
        <v>49.6</v>
      </c>
      <c r="AG332">
        <v>65.900000000000006</v>
      </c>
      <c r="AH332">
        <v>5.2</v>
      </c>
      <c r="AI332" t="s">
        <v>3410</v>
      </c>
      <c r="AJ332">
        <v>110</v>
      </c>
      <c r="AL332">
        <v>108</v>
      </c>
      <c r="AN332">
        <v>2</v>
      </c>
      <c r="AR332">
        <v>1</v>
      </c>
      <c r="AS332">
        <v>110</v>
      </c>
      <c r="AT332">
        <v>0.02</v>
      </c>
      <c r="AU332">
        <v>0</v>
      </c>
      <c r="AV332">
        <v>0</v>
      </c>
      <c r="AW332">
        <v>0.02</v>
      </c>
      <c r="AX332">
        <v>0.01</v>
      </c>
      <c r="AY332">
        <v>0.05</v>
      </c>
      <c r="AZ332">
        <v>0.08</v>
      </c>
      <c r="BA332">
        <v>6.4000000000000001E-2</v>
      </c>
      <c r="BB332">
        <v>7.0000000000000007E-2</v>
      </c>
      <c r="BC332">
        <v>0.06</v>
      </c>
      <c r="BD332">
        <v>0.09</v>
      </c>
      <c r="BE332">
        <v>0.18</v>
      </c>
      <c r="BF332">
        <v>0.35</v>
      </c>
      <c r="BG332">
        <v>0.26</v>
      </c>
      <c r="BH332">
        <v>0.28999999999999998</v>
      </c>
      <c r="BI332">
        <v>0.15</v>
      </c>
      <c r="BJ332">
        <v>0.23</v>
      </c>
      <c r="BK332">
        <v>0.24</v>
      </c>
      <c r="BL332">
        <v>0</v>
      </c>
      <c r="BM332">
        <v>0</v>
      </c>
      <c r="BN332">
        <v>0.01</v>
      </c>
      <c r="BO332">
        <v>0.01</v>
      </c>
      <c r="BP332">
        <v>0.01</v>
      </c>
      <c r="BQ332">
        <v>0.04</v>
      </c>
      <c r="BR332">
        <v>0.55000000000000004</v>
      </c>
      <c r="BS332">
        <v>0.67</v>
      </c>
      <c r="BT332">
        <v>0.63</v>
      </c>
      <c r="BU332">
        <v>0.75</v>
      </c>
      <c r="BV332">
        <v>0.66</v>
      </c>
      <c r="BW332">
        <v>0.49</v>
      </c>
      <c r="BX332">
        <v>3.44</v>
      </c>
      <c r="BY332">
        <v>3.61</v>
      </c>
      <c r="BZ332">
        <v>3.56</v>
      </c>
      <c r="CA332">
        <v>3.66</v>
      </c>
      <c r="CB332">
        <v>3.56</v>
      </c>
      <c r="CC332">
        <v>3.21</v>
      </c>
      <c r="CD332">
        <v>8.9999999999999993E-3</v>
      </c>
      <c r="CE332">
        <v>0</v>
      </c>
      <c r="CF332">
        <v>0</v>
      </c>
      <c r="CG332">
        <v>2.7E-2</v>
      </c>
      <c r="CH332">
        <v>8.9999999999999993E-3</v>
      </c>
      <c r="CI332">
        <v>0.03</v>
      </c>
      <c r="CJ332">
        <v>0.03</v>
      </c>
      <c r="CK332">
        <v>0.06</v>
      </c>
      <c r="CL332">
        <v>0.05</v>
      </c>
      <c r="CM332">
        <v>0.03</v>
      </c>
      <c r="CN332">
        <v>0.05</v>
      </c>
      <c r="CO332">
        <v>0.04</v>
      </c>
      <c r="CP332">
        <v>0.02</v>
      </c>
      <c r="CQ332">
        <v>0.03</v>
      </c>
      <c r="CR332">
        <v>7.0000000000000007E-2</v>
      </c>
      <c r="CS332">
        <v>7.0000000000000007E-2</v>
      </c>
      <c r="CT332">
        <v>0.11</v>
      </c>
      <c r="CU332">
        <v>0.08</v>
      </c>
      <c r="CV332">
        <v>3.77</v>
      </c>
      <c r="CW332">
        <v>3.69</v>
      </c>
      <c r="CX332">
        <v>3.71</v>
      </c>
      <c r="CY332">
        <v>3.71</v>
      </c>
      <c r="CZ332">
        <v>3.73</v>
      </c>
      <c r="DA332">
        <v>3.51</v>
      </c>
      <c r="DB332">
        <v>3.57</v>
      </c>
      <c r="DC332">
        <v>3.39</v>
      </c>
      <c r="DD332">
        <v>3.53</v>
      </c>
      <c r="DE332">
        <v>0.15</v>
      </c>
      <c r="DF332">
        <v>0.2</v>
      </c>
      <c r="DG332">
        <v>0.22</v>
      </c>
      <c r="DH332">
        <v>0.16</v>
      </c>
      <c r="DI332">
        <v>0.19</v>
      </c>
      <c r="DJ332">
        <v>0.25</v>
      </c>
      <c r="DK332">
        <v>0.19</v>
      </c>
      <c r="DL332">
        <v>0.19</v>
      </c>
      <c r="DM332">
        <v>0.16</v>
      </c>
      <c r="DN332">
        <v>0.01</v>
      </c>
      <c r="DO332">
        <v>0.01</v>
      </c>
      <c r="DP332">
        <v>0</v>
      </c>
      <c r="DQ332">
        <v>0.02</v>
      </c>
      <c r="DR332">
        <v>0</v>
      </c>
      <c r="DS332">
        <v>0.02</v>
      </c>
      <c r="DT332">
        <v>0.02</v>
      </c>
      <c r="DU332">
        <v>0.02</v>
      </c>
      <c r="DV332">
        <v>0.01</v>
      </c>
      <c r="DW332">
        <v>0.81</v>
      </c>
      <c r="DX332">
        <v>0.74</v>
      </c>
      <c r="DY332">
        <v>0.75</v>
      </c>
      <c r="DZ332">
        <v>0.77</v>
      </c>
      <c r="EA332">
        <v>0.77</v>
      </c>
      <c r="EB332">
        <v>0.63</v>
      </c>
      <c r="EC332">
        <v>0.69</v>
      </c>
      <c r="ED332">
        <v>0.62</v>
      </c>
      <c r="EE332">
        <v>0.7</v>
      </c>
      <c r="EF332">
        <v>0.42</v>
      </c>
      <c r="EG332">
        <v>0</v>
      </c>
      <c r="EH332">
        <v>0</v>
      </c>
      <c r="EI332">
        <v>0.03</v>
      </c>
      <c r="EJ332">
        <v>0.02</v>
      </c>
      <c r="EK332">
        <v>0.02</v>
      </c>
      <c r="EL332">
        <v>0.04</v>
      </c>
      <c r="EM332">
        <v>0.02</v>
      </c>
      <c r="EN332">
        <v>0.01</v>
      </c>
      <c r="EO332">
        <v>0.26</v>
      </c>
      <c r="EP332">
        <v>0.1</v>
      </c>
      <c r="EQ332">
        <v>3.5999999999999997E-2</v>
      </c>
      <c r="ER332">
        <v>0.09</v>
      </c>
      <c r="ES332">
        <v>9.0999999999999998E-2</v>
      </c>
      <c r="ET332">
        <v>0.09</v>
      </c>
      <c r="EU332">
        <v>0.08</v>
      </c>
      <c r="EV332">
        <v>0.11</v>
      </c>
      <c r="EW332">
        <v>0.06</v>
      </c>
      <c r="EX332">
        <v>0.127</v>
      </c>
      <c r="EY332">
        <v>0.24</v>
      </c>
      <c r="EZ332">
        <v>0.27</v>
      </c>
      <c r="FA332">
        <v>0.24</v>
      </c>
      <c r="FB332">
        <v>0.22</v>
      </c>
      <c r="FC332">
        <v>0.25</v>
      </c>
      <c r="FD332">
        <v>0.34</v>
      </c>
      <c r="FE332">
        <v>0.33</v>
      </c>
      <c r="FF332">
        <v>0.31</v>
      </c>
      <c r="FG332">
        <v>0.17</v>
      </c>
      <c r="FH332">
        <v>0.66</v>
      </c>
      <c r="FI332">
        <v>0.65</v>
      </c>
      <c r="FJ332">
        <v>0.63</v>
      </c>
      <c r="FK332">
        <v>0.66</v>
      </c>
      <c r="FL332">
        <v>0.6</v>
      </c>
      <c r="FM332">
        <v>0.53</v>
      </c>
      <c r="FN332">
        <v>0.54</v>
      </c>
      <c r="FO332">
        <v>0.6</v>
      </c>
      <c r="FP332">
        <v>0.02</v>
      </c>
      <c r="FQ332">
        <v>0</v>
      </c>
      <c r="FR332">
        <v>0.04</v>
      </c>
      <c r="FS332">
        <v>0.02</v>
      </c>
      <c r="FT332">
        <v>0.01</v>
      </c>
      <c r="FU332">
        <v>0.04</v>
      </c>
      <c r="FV332">
        <v>0.02</v>
      </c>
      <c r="FW332">
        <v>0.01</v>
      </c>
      <c r="FX332">
        <v>0.02</v>
      </c>
      <c r="FY332">
        <v>2.06</v>
      </c>
      <c r="FZ332">
        <v>3.56</v>
      </c>
      <c r="GA332">
        <v>3.64</v>
      </c>
      <c r="GB332">
        <v>3.49</v>
      </c>
      <c r="GC332">
        <v>3.54</v>
      </c>
      <c r="GD332">
        <v>3.49</v>
      </c>
      <c r="GE332">
        <v>3.38</v>
      </c>
      <c r="GF332">
        <v>3.39</v>
      </c>
      <c r="GG332">
        <v>3.53</v>
      </c>
      <c r="GH332">
        <v>8.25</v>
      </c>
      <c r="GI332">
        <v>0.02</v>
      </c>
      <c r="GJ332">
        <v>0</v>
      </c>
      <c r="GK332">
        <v>2.7E-2</v>
      </c>
      <c r="GL332">
        <v>0.03</v>
      </c>
      <c r="GM332">
        <v>0.04</v>
      </c>
      <c r="GN332">
        <v>0.05</v>
      </c>
      <c r="GO332">
        <v>0.12</v>
      </c>
      <c r="GP332">
        <v>0.15</v>
      </c>
      <c r="GQ332">
        <v>0.15</v>
      </c>
      <c r="GR332">
        <v>0.39</v>
      </c>
      <c r="GS332">
        <v>0.04</v>
      </c>
      <c r="GT332">
        <v>0.54</v>
      </c>
      <c r="GU332">
        <v>0.67</v>
      </c>
      <c r="GV332">
        <v>0.25</v>
      </c>
      <c r="GW332">
        <v>0.21</v>
      </c>
      <c r="GX332">
        <v>0.127</v>
      </c>
      <c r="GY332">
        <v>0.25</v>
      </c>
      <c r="GZ332">
        <v>7.2999999999999995E-2</v>
      </c>
      <c r="HA332">
        <v>2.7E-2</v>
      </c>
      <c r="HB332">
        <v>0.22</v>
      </c>
      <c r="HC332">
        <v>0.11</v>
      </c>
      <c r="HD332">
        <v>0.1</v>
      </c>
      <c r="HE332">
        <v>0.28000000000000003</v>
      </c>
      <c r="HF332">
        <v>7.0000000000000007E-2</v>
      </c>
      <c r="HG332">
        <v>7.0000000000000007E-2</v>
      </c>
      <c r="HH332">
        <v>0.01</v>
      </c>
      <c r="HI332">
        <v>0.02</v>
      </c>
      <c r="HJ332">
        <v>0</v>
      </c>
      <c r="HK332">
        <v>0</v>
      </c>
      <c r="HL332">
        <v>0.01</v>
      </c>
      <c r="HM332">
        <v>0.03</v>
      </c>
      <c r="HN332">
        <v>0</v>
      </c>
      <c r="HO332">
        <v>0.35</v>
      </c>
      <c r="HP332">
        <v>0.28999999999999998</v>
      </c>
      <c r="HQ332">
        <v>0.31</v>
      </c>
      <c r="HR332">
        <v>0.31</v>
      </c>
      <c r="HS332">
        <v>0.37</v>
      </c>
      <c r="HT332">
        <v>0.27</v>
      </c>
      <c r="HU332">
        <v>0.53</v>
      </c>
      <c r="HV332">
        <v>0.48</v>
      </c>
      <c r="HW332">
        <v>0.47</v>
      </c>
      <c r="HX332">
        <v>0.47</v>
      </c>
      <c r="HY332">
        <v>0.47</v>
      </c>
      <c r="HZ332">
        <v>0.59</v>
      </c>
      <c r="IA332">
        <v>0.08</v>
      </c>
      <c r="IB332">
        <v>0.17</v>
      </c>
      <c r="IC332">
        <v>0.16</v>
      </c>
      <c r="ID332">
        <v>0.15</v>
      </c>
      <c r="IE332">
        <v>0.09</v>
      </c>
      <c r="IF332">
        <v>0.1</v>
      </c>
      <c r="IG332">
        <v>2.7E-2</v>
      </c>
      <c r="IH332">
        <v>0.04</v>
      </c>
      <c r="II332">
        <v>0.04</v>
      </c>
      <c r="IJ332">
        <v>0.04</v>
      </c>
      <c r="IK332">
        <v>1.7999999999999999E-2</v>
      </c>
      <c r="IL332">
        <v>2.7E-2</v>
      </c>
      <c r="IM332">
        <v>0</v>
      </c>
      <c r="IN332">
        <v>0.02</v>
      </c>
      <c r="IO332">
        <v>0.02</v>
      </c>
      <c r="IP332">
        <v>0.02</v>
      </c>
      <c r="IQ332">
        <v>0.02</v>
      </c>
      <c r="IR332">
        <v>0.01</v>
      </c>
      <c r="IS332">
        <v>0.04</v>
      </c>
      <c r="IT332">
        <v>0.56000000000000005</v>
      </c>
      <c r="IU332">
        <v>0.52</v>
      </c>
      <c r="IV332">
        <v>0.04</v>
      </c>
      <c r="IW332">
        <v>0.35</v>
      </c>
      <c r="IX332">
        <v>0.37</v>
      </c>
      <c r="IY332">
        <v>0.31</v>
      </c>
      <c r="IZ332">
        <v>0.3</v>
      </c>
      <c r="JA332">
        <v>0.28000000000000003</v>
      </c>
      <c r="JB332">
        <v>0.33</v>
      </c>
      <c r="JC332">
        <v>0.28999999999999998</v>
      </c>
      <c r="JD332">
        <v>7.0000000000000007E-2</v>
      </c>
      <c r="JE332">
        <v>0.13</v>
      </c>
      <c r="JF332">
        <v>0.24</v>
      </c>
      <c r="JG332">
        <v>0.16</v>
      </c>
      <c r="JH332">
        <v>0.3</v>
      </c>
      <c r="JI332">
        <v>0.05</v>
      </c>
      <c r="JJ332">
        <v>0.05</v>
      </c>
      <c r="JK332">
        <v>0.44</v>
      </c>
      <c r="JL332">
        <v>0.16</v>
      </c>
      <c r="JM332">
        <v>0</v>
      </c>
      <c r="JN332">
        <v>0</v>
      </c>
      <c r="JO332">
        <v>0</v>
      </c>
      <c r="JP332">
        <v>0.01</v>
      </c>
      <c r="JQ332">
        <v>0</v>
      </c>
      <c r="JR332">
        <v>2.85</v>
      </c>
      <c r="JS332">
        <v>1.62</v>
      </c>
      <c r="JT332">
        <v>1.72</v>
      </c>
      <c r="JU332">
        <v>3.08</v>
      </c>
      <c r="JV332">
        <v>2.15</v>
      </c>
    </row>
    <row r="333" spans="1:282" x14ac:dyDescent="0.25">
      <c r="A333">
        <v>609955</v>
      </c>
      <c r="B333" t="s">
        <v>131</v>
      </c>
      <c r="C333" t="s">
        <v>2628</v>
      </c>
      <c r="D333" t="s">
        <v>4911</v>
      </c>
      <c r="E333" t="s">
        <v>4912</v>
      </c>
      <c r="F333" t="s">
        <v>1031</v>
      </c>
      <c r="G333" t="s">
        <v>1032</v>
      </c>
      <c r="H333" t="s">
        <v>1033</v>
      </c>
      <c r="I333" t="s">
        <v>4913</v>
      </c>
      <c r="J333" t="s">
        <v>4914</v>
      </c>
      <c r="K333" t="s">
        <v>4915</v>
      </c>
      <c r="L333" t="s">
        <v>546</v>
      </c>
      <c r="M333" t="s">
        <v>3399</v>
      </c>
      <c r="N333" t="s">
        <v>3908</v>
      </c>
      <c r="O333" t="s">
        <v>524</v>
      </c>
      <c r="P333">
        <v>336</v>
      </c>
      <c r="Q333" t="s">
        <v>530</v>
      </c>
      <c r="R333" t="s">
        <v>621</v>
      </c>
      <c r="S333" t="s">
        <v>621</v>
      </c>
      <c r="T333">
        <v>45</v>
      </c>
      <c r="U333">
        <v>3670</v>
      </c>
      <c r="V333" t="s">
        <v>651</v>
      </c>
      <c r="W333">
        <v>167</v>
      </c>
      <c r="X333">
        <v>330</v>
      </c>
      <c r="Y333">
        <v>51</v>
      </c>
      <c r="Z333" s="5" t="s">
        <v>665</v>
      </c>
      <c r="AA333" t="s">
        <v>524</v>
      </c>
      <c r="AB333" t="s">
        <v>564</v>
      </c>
      <c r="AC333" t="s">
        <v>555</v>
      </c>
      <c r="AD333" t="s">
        <v>564</v>
      </c>
      <c r="AE333">
        <v>56.1</v>
      </c>
      <c r="AF333">
        <v>34.200000000000003</v>
      </c>
      <c r="AG333">
        <v>41.5</v>
      </c>
      <c r="AH333">
        <v>5.0999999999999996</v>
      </c>
      <c r="AI333" t="s">
        <v>3410</v>
      </c>
      <c r="AJ333">
        <v>94</v>
      </c>
      <c r="AL333">
        <v>88</v>
      </c>
      <c r="AO333">
        <v>1</v>
      </c>
      <c r="AQ333">
        <v>1</v>
      </c>
      <c r="AR333">
        <v>4</v>
      </c>
      <c r="AS333">
        <v>94</v>
      </c>
      <c r="AT333">
        <v>0.01</v>
      </c>
      <c r="AU333">
        <v>0.01</v>
      </c>
      <c r="AV333">
        <v>0.01</v>
      </c>
      <c r="AW333">
        <v>0.01</v>
      </c>
      <c r="AX333">
        <v>0.03</v>
      </c>
      <c r="AY333">
        <v>0.04</v>
      </c>
      <c r="AZ333">
        <v>7.0000000000000007E-2</v>
      </c>
      <c r="BA333">
        <v>9.6000000000000002E-2</v>
      </c>
      <c r="BB333">
        <v>0.13</v>
      </c>
      <c r="BC333">
        <v>0.03</v>
      </c>
      <c r="BD333">
        <v>0.05</v>
      </c>
      <c r="BE333">
        <v>0.12</v>
      </c>
      <c r="BF333">
        <v>0.24</v>
      </c>
      <c r="BG333">
        <v>0.21</v>
      </c>
      <c r="BH333">
        <v>0.28999999999999998</v>
      </c>
      <c r="BI333">
        <v>0.23</v>
      </c>
      <c r="BJ333">
        <v>0.27</v>
      </c>
      <c r="BK333">
        <v>0.23</v>
      </c>
      <c r="BL333">
        <v>0.02</v>
      </c>
      <c r="BM333">
        <v>0</v>
      </c>
      <c r="BN333">
        <v>0</v>
      </c>
      <c r="BO333">
        <v>0</v>
      </c>
      <c r="BP333">
        <v>0.01</v>
      </c>
      <c r="BQ333">
        <v>0.02</v>
      </c>
      <c r="BR333">
        <v>0.65</v>
      </c>
      <c r="BS333">
        <v>0.68</v>
      </c>
      <c r="BT333">
        <v>0.56999999999999995</v>
      </c>
      <c r="BU333">
        <v>0.72</v>
      </c>
      <c r="BV333">
        <v>0.64</v>
      </c>
      <c r="BW333">
        <v>0.59</v>
      </c>
      <c r="BX333">
        <v>3.57</v>
      </c>
      <c r="BY333">
        <v>3.56</v>
      </c>
      <c r="BZ333">
        <v>3.43</v>
      </c>
      <c r="CA333">
        <v>3.67</v>
      </c>
      <c r="CB333">
        <v>3.53</v>
      </c>
      <c r="CC333">
        <v>3.39</v>
      </c>
      <c r="CD333">
        <v>0</v>
      </c>
      <c r="CE333">
        <v>0</v>
      </c>
      <c r="CF333">
        <v>0</v>
      </c>
      <c r="CG333">
        <v>1.0999999999999999E-2</v>
      </c>
      <c r="CH333">
        <v>0</v>
      </c>
      <c r="CI333">
        <v>0</v>
      </c>
      <c r="CJ333">
        <v>0.04</v>
      </c>
      <c r="CK333">
        <v>7.0000000000000007E-2</v>
      </c>
      <c r="CL333">
        <v>7.0000000000000007E-2</v>
      </c>
      <c r="CM333">
        <v>0.02</v>
      </c>
      <c r="CN333">
        <v>0.03</v>
      </c>
      <c r="CO333">
        <v>0.05</v>
      </c>
      <c r="CP333">
        <v>0.02</v>
      </c>
      <c r="CQ333">
        <v>0.04</v>
      </c>
      <c r="CR333">
        <v>0.14000000000000001</v>
      </c>
      <c r="CS333">
        <v>0.06</v>
      </c>
      <c r="CT333">
        <v>0.06</v>
      </c>
      <c r="CU333">
        <v>7.0000000000000007E-2</v>
      </c>
      <c r="CV333">
        <v>3.77</v>
      </c>
      <c r="CW333">
        <v>3.67</v>
      </c>
      <c r="CX333">
        <v>3.63</v>
      </c>
      <c r="CY333">
        <v>3.62</v>
      </c>
      <c r="CZ333">
        <v>3.61</v>
      </c>
      <c r="DA333">
        <v>3.42</v>
      </c>
      <c r="DB333">
        <v>3.45</v>
      </c>
      <c r="DC333">
        <v>3.38</v>
      </c>
      <c r="DD333">
        <v>3.37</v>
      </c>
      <c r="DE333">
        <v>0.18</v>
      </c>
      <c r="DF333">
        <v>0.27</v>
      </c>
      <c r="DG333">
        <v>0.27</v>
      </c>
      <c r="DH333">
        <v>0.31</v>
      </c>
      <c r="DI333">
        <v>0.31</v>
      </c>
      <c r="DJ333">
        <v>0.3</v>
      </c>
      <c r="DK333">
        <v>0.3</v>
      </c>
      <c r="DL333">
        <v>0.27</v>
      </c>
      <c r="DM333">
        <v>0.26</v>
      </c>
      <c r="DN333">
        <v>0.01</v>
      </c>
      <c r="DO333">
        <v>0</v>
      </c>
      <c r="DP333">
        <v>0</v>
      </c>
      <c r="DQ333">
        <v>0</v>
      </c>
      <c r="DR333">
        <v>0</v>
      </c>
      <c r="DS333">
        <v>0.01</v>
      </c>
      <c r="DT333">
        <v>0</v>
      </c>
      <c r="DU333">
        <v>0</v>
      </c>
      <c r="DV333">
        <v>0.01</v>
      </c>
      <c r="DW333">
        <v>0.79</v>
      </c>
      <c r="DX333">
        <v>0.7</v>
      </c>
      <c r="DY333">
        <v>0.68</v>
      </c>
      <c r="DZ333">
        <v>0.66</v>
      </c>
      <c r="EA333">
        <v>0.65</v>
      </c>
      <c r="EB333">
        <v>0.55000000000000004</v>
      </c>
      <c r="EC333">
        <v>0.6</v>
      </c>
      <c r="ED333">
        <v>0.6</v>
      </c>
      <c r="EE333">
        <v>0.59</v>
      </c>
      <c r="EF333">
        <v>0.22</v>
      </c>
      <c r="EG333">
        <v>0.05</v>
      </c>
      <c r="EH333">
        <v>0.03</v>
      </c>
      <c r="EI333">
        <v>0.06</v>
      </c>
      <c r="EJ333">
        <v>0.02</v>
      </c>
      <c r="EK333">
        <v>0.03</v>
      </c>
      <c r="EL333">
        <v>0.03</v>
      </c>
      <c r="EM333">
        <v>0.01</v>
      </c>
      <c r="EN333">
        <v>0.13</v>
      </c>
      <c r="EO333">
        <v>0.37</v>
      </c>
      <c r="EP333">
        <v>0.11</v>
      </c>
      <c r="EQ333">
        <v>0.14899999999999999</v>
      </c>
      <c r="ER333">
        <v>0.14000000000000001</v>
      </c>
      <c r="ES333">
        <v>0.16</v>
      </c>
      <c r="ET333">
        <v>0.16</v>
      </c>
      <c r="EU333">
        <v>0.11</v>
      </c>
      <c r="EV333">
        <v>0.14000000000000001</v>
      </c>
      <c r="EW333">
        <v>0.09</v>
      </c>
      <c r="EX333">
        <v>0.11700000000000001</v>
      </c>
      <c r="EY333">
        <v>0.32</v>
      </c>
      <c r="EZ333">
        <v>0.32</v>
      </c>
      <c r="FA333">
        <v>0.26</v>
      </c>
      <c r="FB333">
        <v>0.26</v>
      </c>
      <c r="FC333">
        <v>0.26</v>
      </c>
      <c r="FD333">
        <v>0.41</v>
      </c>
      <c r="FE333">
        <v>0.33</v>
      </c>
      <c r="FF333">
        <v>0.4</v>
      </c>
      <c r="FG333">
        <v>0.28000000000000003</v>
      </c>
      <c r="FH333">
        <v>0.52</v>
      </c>
      <c r="FI333">
        <v>0.5</v>
      </c>
      <c r="FJ333">
        <v>0.51</v>
      </c>
      <c r="FK333">
        <v>0.55000000000000004</v>
      </c>
      <c r="FL333">
        <v>0.53</v>
      </c>
      <c r="FM333">
        <v>0.4</v>
      </c>
      <c r="FN333">
        <v>0.5</v>
      </c>
      <c r="FO333">
        <v>0.36</v>
      </c>
      <c r="FP333">
        <v>0.01</v>
      </c>
      <c r="FQ333">
        <v>0</v>
      </c>
      <c r="FR333">
        <v>0</v>
      </c>
      <c r="FS333">
        <v>0.03</v>
      </c>
      <c r="FT333">
        <v>0.01</v>
      </c>
      <c r="FU333">
        <v>0.02</v>
      </c>
      <c r="FV333">
        <v>0.04</v>
      </c>
      <c r="FW333">
        <v>0.02</v>
      </c>
      <c r="FX333">
        <v>0.02</v>
      </c>
      <c r="FY333">
        <v>2.4500000000000002</v>
      </c>
      <c r="FZ333">
        <v>3.31</v>
      </c>
      <c r="GA333">
        <v>3.29</v>
      </c>
      <c r="GB333">
        <v>3.25</v>
      </c>
      <c r="GC333">
        <v>3.35</v>
      </c>
      <c r="GD333">
        <v>3.32</v>
      </c>
      <c r="GE333">
        <v>3.24</v>
      </c>
      <c r="GF333">
        <v>3.35</v>
      </c>
      <c r="GG333">
        <v>3.02</v>
      </c>
      <c r="GH333">
        <v>6.92</v>
      </c>
      <c r="GI333">
        <v>0.1</v>
      </c>
      <c r="GJ333">
        <v>1.0999999999999999E-2</v>
      </c>
      <c r="GK333">
        <v>1.0999999999999999E-2</v>
      </c>
      <c r="GL333">
        <v>7.0000000000000007E-2</v>
      </c>
      <c r="GM333">
        <v>0.1</v>
      </c>
      <c r="GN333">
        <v>0.1</v>
      </c>
      <c r="GO333">
        <v>0.12</v>
      </c>
      <c r="GP333">
        <v>0.14000000000000001</v>
      </c>
      <c r="GQ333">
        <v>0.09</v>
      </c>
      <c r="GR333">
        <v>0.27</v>
      </c>
      <c r="GS333">
        <v>0.01</v>
      </c>
      <c r="GT333">
        <v>0.51</v>
      </c>
      <c r="GU333">
        <v>0.49</v>
      </c>
      <c r="GV333">
        <v>0.22</v>
      </c>
      <c r="GW333">
        <v>0.14000000000000001</v>
      </c>
      <c r="GX333">
        <v>0.16</v>
      </c>
      <c r="GY333">
        <v>0.2</v>
      </c>
      <c r="GZ333">
        <v>0.13800000000000001</v>
      </c>
      <c r="HA333">
        <v>0.14899999999999999</v>
      </c>
      <c r="HB333">
        <v>0.31</v>
      </c>
      <c r="HC333">
        <v>0.1</v>
      </c>
      <c r="HD333">
        <v>0.1</v>
      </c>
      <c r="HE333">
        <v>0.2</v>
      </c>
      <c r="HF333">
        <v>0.12</v>
      </c>
      <c r="HG333">
        <v>0.11</v>
      </c>
      <c r="HH333">
        <v>0.06</v>
      </c>
      <c r="HI333">
        <v>0.01</v>
      </c>
      <c r="HJ333">
        <v>0.02</v>
      </c>
      <c r="HK333">
        <v>0.02</v>
      </c>
      <c r="HL333">
        <v>0.05</v>
      </c>
      <c r="HM333">
        <v>0.06</v>
      </c>
      <c r="HN333">
        <v>0</v>
      </c>
      <c r="HO333">
        <v>0.4</v>
      </c>
      <c r="HP333">
        <v>0.39</v>
      </c>
      <c r="HQ333">
        <v>0.38</v>
      </c>
      <c r="HR333">
        <v>0.41</v>
      </c>
      <c r="HS333">
        <v>0.47</v>
      </c>
      <c r="HT333">
        <v>0.41</v>
      </c>
      <c r="HU333">
        <v>0.53</v>
      </c>
      <c r="HV333">
        <v>0.36</v>
      </c>
      <c r="HW333">
        <v>0.33</v>
      </c>
      <c r="HX333">
        <v>0.32</v>
      </c>
      <c r="HY333">
        <v>0.34</v>
      </c>
      <c r="HZ333">
        <v>0.51</v>
      </c>
      <c r="IA333">
        <v>0.01</v>
      </c>
      <c r="IB333">
        <v>0.16</v>
      </c>
      <c r="IC333">
        <v>0.14000000000000001</v>
      </c>
      <c r="ID333">
        <v>0.12</v>
      </c>
      <c r="IE333">
        <v>0.06</v>
      </c>
      <c r="IF333">
        <v>2.1000000000000001E-2</v>
      </c>
      <c r="IG333">
        <v>1.0999999999999999E-2</v>
      </c>
      <c r="IH333">
        <v>0.02</v>
      </c>
      <c r="II333">
        <v>0.09</v>
      </c>
      <c r="IJ333">
        <v>0.03</v>
      </c>
      <c r="IK333">
        <v>2.1000000000000001E-2</v>
      </c>
      <c r="IL333">
        <v>2.1000000000000001E-2</v>
      </c>
      <c r="IM333">
        <v>0.03</v>
      </c>
      <c r="IN333">
        <v>0.04</v>
      </c>
      <c r="IO333">
        <v>0.04</v>
      </c>
      <c r="IP333">
        <v>0.06</v>
      </c>
      <c r="IQ333">
        <v>0.04</v>
      </c>
      <c r="IR333">
        <v>0.03</v>
      </c>
      <c r="IS333">
        <v>0.02</v>
      </c>
      <c r="IT333">
        <v>0.43</v>
      </c>
      <c r="IU333">
        <v>0.46</v>
      </c>
      <c r="IV333">
        <v>0.04</v>
      </c>
      <c r="IW333">
        <v>0.2</v>
      </c>
      <c r="IX333">
        <v>0.33</v>
      </c>
      <c r="IY333">
        <v>0.33</v>
      </c>
      <c r="IZ333">
        <v>0.24</v>
      </c>
      <c r="JA333">
        <v>0.16</v>
      </c>
      <c r="JB333">
        <v>0.46</v>
      </c>
      <c r="JC333">
        <v>0.33</v>
      </c>
      <c r="JD333">
        <v>0.12</v>
      </c>
      <c r="JE333">
        <v>0.16</v>
      </c>
      <c r="JF333">
        <v>0.26</v>
      </c>
      <c r="JG333">
        <v>0.15</v>
      </c>
      <c r="JH333">
        <v>0.3</v>
      </c>
      <c r="JI333">
        <v>0.11</v>
      </c>
      <c r="JJ333">
        <v>0.11</v>
      </c>
      <c r="JK333">
        <v>0.51</v>
      </c>
      <c r="JL333">
        <v>0.16</v>
      </c>
      <c r="JM333">
        <v>0.02</v>
      </c>
      <c r="JN333">
        <v>0.02</v>
      </c>
      <c r="JO333">
        <v>0.03</v>
      </c>
      <c r="JP333">
        <v>0.03</v>
      </c>
      <c r="JQ333">
        <v>0.03</v>
      </c>
      <c r="JR333">
        <v>2.92</v>
      </c>
      <c r="JS333">
        <v>1.9</v>
      </c>
      <c r="JT333">
        <v>1.91</v>
      </c>
      <c r="JU333">
        <v>3.27</v>
      </c>
      <c r="JV333">
        <v>2.27</v>
      </c>
    </row>
    <row r="334" spans="1:282" x14ac:dyDescent="0.25">
      <c r="A334">
        <v>609956</v>
      </c>
      <c r="B334" t="s">
        <v>132</v>
      </c>
      <c r="C334" t="s">
        <v>2629</v>
      </c>
      <c r="D334" t="s">
        <v>4916</v>
      </c>
      <c r="E334" t="s">
        <v>4917</v>
      </c>
      <c r="F334" t="s">
        <v>1034</v>
      </c>
      <c r="G334" t="s">
        <v>1035</v>
      </c>
      <c r="H334" t="s">
        <v>1036</v>
      </c>
      <c r="I334" t="s">
        <v>4918</v>
      </c>
      <c r="J334" t="s">
        <v>4919</v>
      </c>
      <c r="K334" t="s">
        <v>4920</v>
      </c>
      <c r="L334" t="s">
        <v>546</v>
      </c>
      <c r="M334" t="s">
        <v>3399</v>
      </c>
      <c r="N334" t="s">
        <v>3908</v>
      </c>
      <c r="O334" t="s">
        <v>524</v>
      </c>
      <c r="P334">
        <v>474</v>
      </c>
      <c r="Q334" t="s">
        <v>530</v>
      </c>
      <c r="R334" t="s">
        <v>529</v>
      </c>
      <c r="S334" t="s">
        <v>529</v>
      </c>
      <c r="T334">
        <v>44</v>
      </c>
      <c r="U334">
        <v>3680</v>
      </c>
      <c r="V334" t="s">
        <v>651</v>
      </c>
      <c r="W334">
        <v>208</v>
      </c>
      <c r="X334">
        <v>481</v>
      </c>
      <c r="Y334">
        <v>43</v>
      </c>
      <c r="Z334" s="5" t="s">
        <v>766</v>
      </c>
      <c r="AA334" t="s">
        <v>524</v>
      </c>
      <c r="AB334" t="s">
        <v>533</v>
      </c>
      <c r="AC334" t="s">
        <v>533</v>
      </c>
      <c r="AD334" t="s">
        <v>564</v>
      </c>
      <c r="AE334">
        <v>61.8</v>
      </c>
      <c r="AF334">
        <v>65.5</v>
      </c>
      <c r="AG334">
        <v>50.1</v>
      </c>
      <c r="AH334">
        <v>4.3</v>
      </c>
      <c r="AI334" t="s">
        <v>3410</v>
      </c>
      <c r="AJ334">
        <v>125</v>
      </c>
      <c r="AK334">
        <v>21</v>
      </c>
      <c r="AL334">
        <v>1</v>
      </c>
      <c r="AN334">
        <v>100</v>
      </c>
      <c r="AQ334">
        <v>2</v>
      </c>
      <c r="AR334">
        <v>3</v>
      </c>
      <c r="AS334">
        <v>125</v>
      </c>
      <c r="AT334">
        <v>0</v>
      </c>
      <c r="AU334">
        <v>0.01</v>
      </c>
      <c r="AV334">
        <v>0.01</v>
      </c>
      <c r="AW334">
        <v>0.01</v>
      </c>
      <c r="AX334">
        <v>0</v>
      </c>
      <c r="AY334">
        <v>0.06</v>
      </c>
      <c r="AZ334">
        <v>0.04</v>
      </c>
      <c r="BA334">
        <v>4.8000000000000001E-2</v>
      </c>
      <c r="BB334">
        <v>7.0000000000000007E-2</v>
      </c>
      <c r="BC334">
        <v>0.02</v>
      </c>
      <c r="BD334">
        <v>0.13</v>
      </c>
      <c r="BE334">
        <v>0.15</v>
      </c>
      <c r="BF334">
        <v>0.19</v>
      </c>
      <c r="BG334">
        <v>0.17</v>
      </c>
      <c r="BH334">
        <v>0.25</v>
      </c>
      <c r="BI334">
        <v>0.2</v>
      </c>
      <c r="BJ334">
        <v>0.26</v>
      </c>
      <c r="BK334">
        <v>0.28000000000000003</v>
      </c>
      <c r="BL334">
        <v>0.02</v>
      </c>
      <c r="BM334">
        <v>0.01</v>
      </c>
      <c r="BN334">
        <v>0.02</v>
      </c>
      <c r="BO334">
        <v>0.01</v>
      </c>
      <c r="BP334">
        <v>0.05</v>
      </c>
      <c r="BQ334">
        <v>0.06</v>
      </c>
      <c r="BR334">
        <v>0.75</v>
      </c>
      <c r="BS334">
        <v>0.77</v>
      </c>
      <c r="BT334">
        <v>0.65</v>
      </c>
      <c r="BU334">
        <v>0.77</v>
      </c>
      <c r="BV334">
        <v>0.56000000000000005</v>
      </c>
      <c r="BW334">
        <v>0.45</v>
      </c>
      <c r="BX334">
        <v>3.72</v>
      </c>
      <c r="BY334">
        <v>3.71</v>
      </c>
      <c r="BZ334">
        <v>3.57</v>
      </c>
      <c r="CA334">
        <v>3.74</v>
      </c>
      <c r="CB334">
        <v>3.45</v>
      </c>
      <c r="CC334">
        <v>3.18</v>
      </c>
      <c r="CD334">
        <v>0</v>
      </c>
      <c r="CE334">
        <v>8.0000000000000002E-3</v>
      </c>
      <c r="CF334">
        <v>0</v>
      </c>
      <c r="CG334">
        <v>8.0000000000000002E-3</v>
      </c>
      <c r="CH334">
        <v>0</v>
      </c>
      <c r="CI334">
        <v>0.01</v>
      </c>
      <c r="CJ334">
        <v>0.02</v>
      </c>
      <c r="CK334">
        <v>0.03</v>
      </c>
      <c r="CL334">
        <v>0.01</v>
      </c>
      <c r="CM334">
        <v>0.01</v>
      </c>
      <c r="CN334">
        <v>0.03</v>
      </c>
      <c r="CO334">
        <v>0.02</v>
      </c>
      <c r="CP334">
        <v>0.02</v>
      </c>
      <c r="CQ334">
        <v>0.02</v>
      </c>
      <c r="CR334">
        <v>0.06</v>
      </c>
      <c r="CS334">
        <v>0.04</v>
      </c>
      <c r="CT334">
        <v>0.11</v>
      </c>
      <c r="CU334">
        <v>0.08</v>
      </c>
      <c r="CV334">
        <v>3.87</v>
      </c>
      <c r="CW334">
        <v>3.81</v>
      </c>
      <c r="CX334">
        <v>3.83</v>
      </c>
      <c r="CY334">
        <v>3.81</v>
      </c>
      <c r="CZ334">
        <v>3.79</v>
      </c>
      <c r="DA334">
        <v>3.7</v>
      </c>
      <c r="DB334">
        <v>3.69</v>
      </c>
      <c r="DC334">
        <v>3.5</v>
      </c>
      <c r="DD334">
        <v>3.57</v>
      </c>
      <c r="DE334">
        <v>0.11</v>
      </c>
      <c r="DF334">
        <v>0.1</v>
      </c>
      <c r="DG334">
        <v>0.12</v>
      </c>
      <c r="DH334">
        <v>0.13</v>
      </c>
      <c r="DI334">
        <v>0.16</v>
      </c>
      <c r="DJ334">
        <v>0.14000000000000001</v>
      </c>
      <c r="DK334">
        <v>0.18</v>
      </c>
      <c r="DL334">
        <v>0.18</v>
      </c>
      <c r="DM334">
        <v>0.24</v>
      </c>
      <c r="DN334">
        <v>0.02</v>
      </c>
      <c r="DO334">
        <v>0.01</v>
      </c>
      <c r="DP334">
        <v>0.02</v>
      </c>
      <c r="DQ334">
        <v>0.01</v>
      </c>
      <c r="DR334">
        <v>0.01</v>
      </c>
      <c r="DS334">
        <v>0.02</v>
      </c>
      <c r="DT334">
        <v>0.01</v>
      </c>
      <c r="DU334">
        <v>0.02</v>
      </c>
      <c r="DV334">
        <v>0.02</v>
      </c>
      <c r="DW334">
        <v>0.86</v>
      </c>
      <c r="DX334">
        <v>0.86</v>
      </c>
      <c r="DY334">
        <v>0.84</v>
      </c>
      <c r="DZ334">
        <v>0.84</v>
      </c>
      <c r="EA334">
        <v>0.81</v>
      </c>
      <c r="EB334">
        <v>0.77</v>
      </c>
      <c r="EC334">
        <v>0.76</v>
      </c>
      <c r="ED334">
        <v>0.66</v>
      </c>
      <c r="EE334">
        <v>0.65</v>
      </c>
      <c r="EF334">
        <v>0.46</v>
      </c>
      <c r="EG334">
        <v>0.02</v>
      </c>
      <c r="EH334">
        <v>0.01</v>
      </c>
      <c r="EI334">
        <v>0.02</v>
      </c>
      <c r="EJ334">
        <v>0.02</v>
      </c>
      <c r="EK334">
        <v>0.02</v>
      </c>
      <c r="EL334">
        <v>0.03</v>
      </c>
      <c r="EM334">
        <v>0.02</v>
      </c>
      <c r="EN334">
        <v>0.01</v>
      </c>
      <c r="EO334">
        <v>0.19</v>
      </c>
      <c r="EP334">
        <v>0.04</v>
      </c>
      <c r="EQ334">
        <v>4.8000000000000001E-2</v>
      </c>
      <c r="ER334">
        <v>0.04</v>
      </c>
      <c r="ES334">
        <v>4.8000000000000001E-2</v>
      </c>
      <c r="ET334">
        <v>0.06</v>
      </c>
      <c r="EU334">
        <v>7.0000000000000007E-2</v>
      </c>
      <c r="EV334">
        <v>0.03</v>
      </c>
      <c r="EW334">
        <v>0.04</v>
      </c>
      <c r="EX334">
        <v>0.128</v>
      </c>
      <c r="EY334">
        <v>0.23</v>
      </c>
      <c r="EZ334">
        <v>0.2</v>
      </c>
      <c r="FA334">
        <v>0.21</v>
      </c>
      <c r="FB334">
        <v>0.14000000000000001</v>
      </c>
      <c r="FC334">
        <v>0.26</v>
      </c>
      <c r="FD334">
        <v>0.35</v>
      </c>
      <c r="FE334">
        <v>0.27</v>
      </c>
      <c r="FF334">
        <v>0.26</v>
      </c>
      <c r="FG334">
        <v>0.18</v>
      </c>
      <c r="FH334">
        <v>0.7</v>
      </c>
      <c r="FI334">
        <v>0.74</v>
      </c>
      <c r="FJ334">
        <v>0.72</v>
      </c>
      <c r="FK334">
        <v>0.77</v>
      </c>
      <c r="FL334">
        <v>0.61</v>
      </c>
      <c r="FM334">
        <v>0.52</v>
      </c>
      <c r="FN334">
        <v>0.65</v>
      </c>
      <c r="FO334">
        <v>0.67</v>
      </c>
      <c r="FP334">
        <v>0.03</v>
      </c>
      <c r="FQ334">
        <v>0.01</v>
      </c>
      <c r="FR334">
        <v>0.01</v>
      </c>
      <c r="FS334">
        <v>0.01</v>
      </c>
      <c r="FT334">
        <v>0.03</v>
      </c>
      <c r="FU334">
        <v>0.05</v>
      </c>
      <c r="FV334">
        <v>0.02</v>
      </c>
      <c r="FW334">
        <v>0.02</v>
      </c>
      <c r="FX334">
        <v>0.02</v>
      </c>
      <c r="FY334">
        <v>2.0299999999999998</v>
      </c>
      <c r="FZ334">
        <v>3.61</v>
      </c>
      <c r="GA334">
        <v>3.68</v>
      </c>
      <c r="GB334">
        <v>3.64</v>
      </c>
      <c r="GC334">
        <v>3.71</v>
      </c>
      <c r="GD334">
        <v>3.54</v>
      </c>
      <c r="GE334">
        <v>3.39</v>
      </c>
      <c r="GF334">
        <v>3.58</v>
      </c>
      <c r="GG334">
        <v>3.63</v>
      </c>
      <c r="GH334">
        <v>8.68</v>
      </c>
      <c r="GI334">
        <v>0.01</v>
      </c>
      <c r="GJ334">
        <v>0</v>
      </c>
      <c r="GK334">
        <v>2.4E-2</v>
      </c>
      <c r="GL334">
        <v>0.03</v>
      </c>
      <c r="GM334">
        <v>0.03</v>
      </c>
      <c r="GN334">
        <v>0.04</v>
      </c>
      <c r="GO334">
        <v>0.06</v>
      </c>
      <c r="GP334">
        <v>0.1</v>
      </c>
      <c r="GQ334">
        <v>0.16</v>
      </c>
      <c r="GR334">
        <v>0.52</v>
      </c>
      <c r="GS334">
        <v>0.02</v>
      </c>
      <c r="GT334">
        <v>0.43</v>
      </c>
      <c r="GU334">
        <v>0.55000000000000004</v>
      </c>
      <c r="GV334">
        <v>0.22</v>
      </c>
      <c r="GW334">
        <v>0.16</v>
      </c>
      <c r="GX334">
        <v>8.7999999999999995E-2</v>
      </c>
      <c r="GY334">
        <v>0.26</v>
      </c>
      <c r="GZ334">
        <v>0.112</v>
      </c>
      <c r="HA334">
        <v>5.6000000000000001E-2</v>
      </c>
      <c r="HB334">
        <v>0.2</v>
      </c>
      <c r="HC334">
        <v>0.18</v>
      </c>
      <c r="HD334">
        <v>0.12</v>
      </c>
      <c r="HE334">
        <v>0.2</v>
      </c>
      <c r="HF334">
        <v>0.12</v>
      </c>
      <c r="HG334">
        <v>0.18</v>
      </c>
      <c r="HH334">
        <v>0.11</v>
      </c>
      <c r="HI334">
        <v>0.01</v>
      </c>
      <c r="HJ334">
        <v>0.05</v>
      </c>
      <c r="HK334">
        <v>0.06</v>
      </c>
      <c r="HL334">
        <v>0.09</v>
      </c>
      <c r="HM334">
        <v>0.1</v>
      </c>
      <c r="HN334">
        <v>0.02</v>
      </c>
      <c r="HO334">
        <v>0.28000000000000003</v>
      </c>
      <c r="HP334">
        <v>0.33</v>
      </c>
      <c r="HQ334">
        <v>0.3</v>
      </c>
      <c r="HR334">
        <v>0.39</v>
      </c>
      <c r="HS334">
        <v>0.41</v>
      </c>
      <c r="HT334">
        <v>0.28000000000000003</v>
      </c>
      <c r="HU334">
        <v>0.61</v>
      </c>
      <c r="HV334">
        <v>0.38</v>
      </c>
      <c r="HW334">
        <v>0.41</v>
      </c>
      <c r="HX334">
        <v>0.4</v>
      </c>
      <c r="HY334">
        <v>0.38</v>
      </c>
      <c r="HZ334">
        <v>0.61</v>
      </c>
      <c r="IA334">
        <v>0.05</v>
      </c>
      <c r="IB334">
        <v>0.13</v>
      </c>
      <c r="IC334">
        <v>0.12</v>
      </c>
      <c r="ID334">
        <v>0.05</v>
      </c>
      <c r="IE334">
        <v>0.03</v>
      </c>
      <c r="IF334">
        <v>2.4E-2</v>
      </c>
      <c r="IG334">
        <v>1.6E-2</v>
      </c>
      <c r="IH334">
        <v>0.06</v>
      </c>
      <c r="II334">
        <v>0.06</v>
      </c>
      <c r="IJ334">
        <v>0.02</v>
      </c>
      <c r="IK334">
        <v>1.6E-2</v>
      </c>
      <c r="IL334">
        <v>1.6E-2</v>
      </c>
      <c r="IM334">
        <v>0.04</v>
      </c>
      <c r="IN334">
        <v>0.06</v>
      </c>
      <c r="IO334">
        <v>0.06</v>
      </c>
      <c r="IP334">
        <v>0.06</v>
      </c>
      <c r="IQ334">
        <v>0.06</v>
      </c>
      <c r="IR334">
        <v>0.06</v>
      </c>
      <c r="IS334">
        <v>0.02</v>
      </c>
      <c r="IT334">
        <v>0.5</v>
      </c>
      <c r="IU334">
        <v>0.21</v>
      </c>
      <c r="IV334">
        <v>0.03</v>
      </c>
      <c r="IW334">
        <v>0.28000000000000003</v>
      </c>
      <c r="IX334">
        <v>0.36</v>
      </c>
      <c r="IY334">
        <v>0.25</v>
      </c>
      <c r="IZ334">
        <v>0.49</v>
      </c>
      <c r="JA334">
        <v>0.24</v>
      </c>
      <c r="JB334">
        <v>0.42</v>
      </c>
      <c r="JC334">
        <v>0.3</v>
      </c>
      <c r="JD334">
        <v>0.12</v>
      </c>
      <c r="JE334">
        <v>0.14000000000000001</v>
      </c>
      <c r="JF334">
        <v>0.3</v>
      </c>
      <c r="JG334">
        <v>0.16</v>
      </c>
      <c r="JH334">
        <v>0.28000000000000003</v>
      </c>
      <c r="JI334">
        <v>0.1</v>
      </c>
      <c r="JJ334">
        <v>0.12</v>
      </c>
      <c r="JK334">
        <v>0.39</v>
      </c>
      <c r="JL334">
        <v>0.09</v>
      </c>
      <c r="JM334">
        <v>0.04</v>
      </c>
      <c r="JN334">
        <v>0.04</v>
      </c>
      <c r="JO334">
        <v>0.05</v>
      </c>
      <c r="JP334">
        <v>0.04</v>
      </c>
      <c r="JQ334">
        <v>0.05</v>
      </c>
      <c r="JR334">
        <v>2.88</v>
      </c>
      <c r="JS334">
        <v>1.81</v>
      </c>
      <c r="JT334">
        <v>2.1800000000000002</v>
      </c>
      <c r="JU334">
        <v>3.09</v>
      </c>
      <c r="JV334">
        <v>2.06</v>
      </c>
    </row>
    <row r="335" spans="1:282" x14ac:dyDescent="0.25">
      <c r="A335">
        <v>609958</v>
      </c>
      <c r="B335" t="s">
        <v>133</v>
      </c>
      <c r="C335" t="s">
        <v>2630</v>
      </c>
      <c r="D335" t="s">
        <v>4921</v>
      </c>
      <c r="E335" t="s">
        <v>4922</v>
      </c>
      <c r="F335" t="s">
        <v>1037</v>
      </c>
      <c r="G335" t="s">
        <v>1038</v>
      </c>
      <c r="H335" t="s">
        <v>1187</v>
      </c>
      <c r="I335" t="s">
        <v>4923</v>
      </c>
      <c r="J335" t="s">
        <v>4924</v>
      </c>
      <c r="K335" t="s">
        <v>4925</v>
      </c>
      <c r="L335" t="s">
        <v>546</v>
      </c>
      <c r="M335" t="s">
        <v>3399</v>
      </c>
      <c r="N335" t="s">
        <v>3657</v>
      </c>
      <c r="O335" t="s">
        <v>524</v>
      </c>
      <c r="P335">
        <v>836</v>
      </c>
      <c r="Q335" t="s">
        <v>530</v>
      </c>
      <c r="R335" t="s">
        <v>558</v>
      </c>
      <c r="S335" t="s">
        <v>558</v>
      </c>
      <c r="T335">
        <v>39</v>
      </c>
      <c r="U335">
        <v>3690</v>
      </c>
      <c r="V335" t="s">
        <v>651</v>
      </c>
      <c r="W335">
        <v>552</v>
      </c>
      <c r="X335">
        <v>831</v>
      </c>
      <c r="Y335">
        <v>66</v>
      </c>
      <c r="Z335" s="5" t="s">
        <v>1030</v>
      </c>
      <c r="AA335" t="s">
        <v>524</v>
      </c>
      <c r="AB335" t="s">
        <v>555</v>
      </c>
      <c r="AC335" t="s">
        <v>564</v>
      </c>
      <c r="AD335" t="s">
        <v>564</v>
      </c>
      <c r="AE335">
        <v>39.4</v>
      </c>
      <c r="AF335">
        <v>48.1</v>
      </c>
      <c r="AG335">
        <v>41.9</v>
      </c>
      <c r="AH335">
        <v>6.6</v>
      </c>
      <c r="AI335" t="s">
        <v>3410</v>
      </c>
      <c r="AJ335">
        <v>331</v>
      </c>
      <c r="AK335">
        <v>16</v>
      </c>
      <c r="AL335">
        <v>22</v>
      </c>
      <c r="AM335">
        <v>9</v>
      </c>
      <c r="AN335">
        <v>269</v>
      </c>
      <c r="AO335">
        <v>2</v>
      </c>
      <c r="AQ335">
        <v>10</v>
      </c>
      <c r="AR335">
        <v>8</v>
      </c>
      <c r="AS335">
        <v>331</v>
      </c>
      <c r="AT335">
        <v>0.01</v>
      </c>
      <c r="AU335">
        <v>0.02</v>
      </c>
      <c r="AV335">
        <v>0.02</v>
      </c>
      <c r="AW335">
        <v>0</v>
      </c>
      <c r="AX335">
        <v>0.03</v>
      </c>
      <c r="AY335">
        <v>0.03</v>
      </c>
      <c r="AZ335">
        <v>0.09</v>
      </c>
      <c r="BA335">
        <v>8.2000000000000003E-2</v>
      </c>
      <c r="BB335">
        <v>0.06</v>
      </c>
      <c r="BC335">
        <v>0.04</v>
      </c>
      <c r="BD335">
        <v>0.09</v>
      </c>
      <c r="BE335">
        <v>0.21</v>
      </c>
      <c r="BF335">
        <v>0.39</v>
      </c>
      <c r="BG335">
        <v>0.36</v>
      </c>
      <c r="BH335">
        <v>0.43</v>
      </c>
      <c r="BI335">
        <v>0.27</v>
      </c>
      <c r="BJ335">
        <v>0.38</v>
      </c>
      <c r="BK335">
        <v>0.34</v>
      </c>
      <c r="BL335">
        <v>0.01</v>
      </c>
      <c r="BM335">
        <v>0.02</v>
      </c>
      <c r="BN335">
        <v>0.03</v>
      </c>
      <c r="BO335">
        <v>0.01</v>
      </c>
      <c r="BP335">
        <v>0.03</v>
      </c>
      <c r="BQ335">
        <v>0.02</v>
      </c>
      <c r="BR335">
        <v>0.5</v>
      </c>
      <c r="BS335">
        <v>0.52</v>
      </c>
      <c r="BT335">
        <v>0.46</v>
      </c>
      <c r="BU335">
        <v>0.68</v>
      </c>
      <c r="BV335">
        <v>0.47</v>
      </c>
      <c r="BW335">
        <v>0.4</v>
      </c>
      <c r="BX335">
        <v>3.39</v>
      </c>
      <c r="BY335">
        <v>3.4</v>
      </c>
      <c r="BZ335">
        <v>3.36</v>
      </c>
      <c r="CA335">
        <v>3.64</v>
      </c>
      <c r="CB335">
        <v>3.34</v>
      </c>
      <c r="CC335">
        <v>3.13</v>
      </c>
      <c r="CD335">
        <v>6.0000000000000001E-3</v>
      </c>
      <c r="CE335">
        <v>8.9999999999999993E-3</v>
      </c>
      <c r="CF335">
        <v>6.0000000000000001E-3</v>
      </c>
      <c r="CG335">
        <v>1.2E-2</v>
      </c>
      <c r="CH335">
        <v>3.0000000000000001E-3</v>
      </c>
      <c r="CI335">
        <v>0.02</v>
      </c>
      <c r="CJ335">
        <v>0.02</v>
      </c>
      <c r="CK335">
        <v>0.06</v>
      </c>
      <c r="CL335">
        <v>0.04</v>
      </c>
      <c r="CM335">
        <v>0.02</v>
      </c>
      <c r="CN335">
        <v>0.03</v>
      </c>
      <c r="CO335">
        <v>0.04</v>
      </c>
      <c r="CP335">
        <v>0.05</v>
      </c>
      <c r="CQ335">
        <v>0.03</v>
      </c>
      <c r="CR335">
        <v>0.03</v>
      </c>
      <c r="CS335">
        <v>0.09</v>
      </c>
      <c r="CT335">
        <v>0.12</v>
      </c>
      <c r="CU335">
        <v>0.08</v>
      </c>
      <c r="CV335">
        <v>3.78</v>
      </c>
      <c r="CW335">
        <v>3.76</v>
      </c>
      <c r="CX335">
        <v>3.7</v>
      </c>
      <c r="CY335">
        <v>3.7</v>
      </c>
      <c r="CZ335">
        <v>3.74</v>
      </c>
      <c r="DA335">
        <v>3.58</v>
      </c>
      <c r="DB335">
        <v>3.52</v>
      </c>
      <c r="DC335">
        <v>3.35</v>
      </c>
      <c r="DD335">
        <v>3.52</v>
      </c>
      <c r="DE335">
        <v>0.17</v>
      </c>
      <c r="DF335">
        <v>0.16</v>
      </c>
      <c r="DG335">
        <v>0.2</v>
      </c>
      <c r="DH335">
        <v>0.17</v>
      </c>
      <c r="DI335">
        <v>0.18</v>
      </c>
      <c r="DJ335">
        <v>0.3</v>
      </c>
      <c r="DK335">
        <v>0.22</v>
      </c>
      <c r="DL335">
        <v>0.22</v>
      </c>
      <c r="DM335">
        <v>0.21</v>
      </c>
      <c r="DN335">
        <v>0.01</v>
      </c>
      <c r="DO335">
        <v>0.01</v>
      </c>
      <c r="DP335">
        <v>0.01</v>
      </c>
      <c r="DQ335">
        <v>0</v>
      </c>
      <c r="DR335">
        <v>0.01</v>
      </c>
      <c r="DS335">
        <v>0.02</v>
      </c>
      <c r="DT335">
        <v>0.02</v>
      </c>
      <c r="DU335">
        <v>0.01</v>
      </c>
      <c r="DV335">
        <v>0.02</v>
      </c>
      <c r="DW335">
        <v>0.8</v>
      </c>
      <c r="DX335">
        <v>0.8</v>
      </c>
      <c r="DY335">
        <v>0.75</v>
      </c>
      <c r="DZ335">
        <v>0.77</v>
      </c>
      <c r="EA335">
        <v>0.77</v>
      </c>
      <c r="EB335">
        <v>0.63</v>
      </c>
      <c r="EC335">
        <v>0.65</v>
      </c>
      <c r="ED335">
        <v>0.59</v>
      </c>
      <c r="EE335">
        <v>0.66</v>
      </c>
      <c r="EF335">
        <v>0.34</v>
      </c>
      <c r="EG335">
        <v>0.02</v>
      </c>
      <c r="EH335">
        <v>0.02</v>
      </c>
      <c r="EI335">
        <v>0.02</v>
      </c>
      <c r="EJ335">
        <v>0.01</v>
      </c>
      <c r="EK335">
        <v>0.03</v>
      </c>
      <c r="EL335">
        <v>0.06</v>
      </c>
      <c r="EM335">
        <v>0</v>
      </c>
      <c r="EN335">
        <v>0</v>
      </c>
      <c r="EO335">
        <v>0.33</v>
      </c>
      <c r="EP335">
        <v>0.04</v>
      </c>
      <c r="EQ335">
        <v>3.5999999999999997E-2</v>
      </c>
      <c r="ER335">
        <v>0.06</v>
      </c>
      <c r="ES335">
        <v>0.06</v>
      </c>
      <c r="ET335">
        <v>7.0000000000000007E-2</v>
      </c>
      <c r="EU335">
        <v>0.15</v>
      </c>
      <c r="EV335">
        <v>0.08</v>
      </c>
      <c r="EW335">
        <v>7.0000000000000007E-2</v>
      </c>
      <c r="EX335">
        <v>0.127</v>
      </c>
      <c r="EY335">
        <v>0.4</v>
      </c>
      <c r="EZ335">
        <v>0.38</v>
      </c>
      <c r="FA335">
        <v>0.38</v>
      </c>
      <c r="FB335">
        <v>0.31</v>
      </c>
      <c r="FC335">
        <v>0.44</v>
      </c>
      <c r="FD335">
        <v>0.37</v>
      </c>
      <c r="FE335">
        <v>0.43</v>
      </c>
      <c r="FF335">
        <v>0.4</v>
      </c>
      <c r="FG335">
        <v>0.15</v>
      </c>
      <c r="FH335">
        <v>0.51</v>
      </c>
      <c r="FI335">
        <v>0.53</v>
      </c>
      <c r="FJ335">
        <v>0.52</v>
      </c>
      <c r="FK335">
        <v>0.6</v>
      </c>
      <c r="FL335">
        <v>0.42</v>
      </c>
      <c r="FM335">
        <v>0.4</v>
      </c>
      <c r="FN335">
        <v>0.47</v>
      </c>
      <c r="FO335">
        <v>0.51</v>
      </c>
      <c r="FP335">
        <v>0.05</v>
      </c>
      <c r="FQ335">
        <v>0.02</v>
      </c>
      <c r="FR335">
        <v>0.03</v>
      </c>
      <c r="FS335">
        <v>0.03</v>
      </c>
      <c r="FT335">
        <v>0.03</v>
      </c>
      <c r="FU335">
        <v>0.04</v>
      </c>
      <c r="FV335">
        <v>0.03</v>
      </c>
      <c r="FW335">
        <v>0.02</v>
      </c>
      <c r="FX335">
        <v>0.02</v>
      </c>
      <c r="FY335">
        <v>2.09</v>
      </c>
      <c r="FZ335">
        <v>3.44</v>
      </c>
      <c r="GA335">
        <v>3.46</v>
      </c>
      <c r="GB335">
        <v>3.44</v>
      </c>
      <c r="GC335">
        <v>3.54</v>
      </c>
      <c r="GD335">
        <v>3.31</v>
      </c>
      <c r="GE335">
        <v>3.12</v>
      </c>
      <c r="GF335">
        <v>3.39</v>
      </c>
      <c r="GG335">
        <v>3.44</v>
      </c>
      <c r="GH335">
        <v>8.7100000000000009</v>
      </c>
      <c r="GI335">
        <v>0.01</v>
      </c>
      <c r="GJ335">
        <v>1.2E-2</v>
      </c>
      <c r="GK335">
        <v>6.0000000000000001E-3</v>
      </c>
      <c r="GL335">
        <v>0.01</v>
      </c>
      <c r="GM335">
        <v>0.03</v>
      </c>
      <c r="GN335">
        <v>0.04</v>
      </c>
      <c r="GO335">
        <v>0.05</v>
      </c>
      <c r="GP335">
        <v>0.15</v>
      </c>
      <c r="GQ335">
        <v>0.16</v>
      </c>
      <c r="GR335">
        <v>0.48</v>
      </c>
      <c r="GS335">
        <v>0.05</v>
      </c>
      <c r="GT335">
        <v>0.34</v>
      </c>
      <c r="GU335">
        <v>0.48</v>
      </c>
      <c r="GV335">
        <v>0.2</v>
      </c>
      <c r="GW335">
        <v>0.2</v>
      </c>
      <c r="GX335">
        <v>0.127</v>
      </c>
      <c r="GY335">
        <v>0.18</v>
      </c>
      <c r="GZ335">
        <v>0.17199999999999999</v>
      </c>
      <c r="HA335">
        <v>0.106</v>
      </c>
      <c r="HB335">
        <v>0.27</v>
      </c>
      <c r="HC335">
        <v>0.15</v>
      </c>
      <c r="HD335">
        <v>0.08</v>
      </c>
      <c r="HE335">
        <v>0.24</v>
      </c>
      <c r="HF335">
        <v>0.13</v>
      </c>
      <c r="HG335">
        <v>0.21</v>
      </c>
      <c r="HH335">
        <v>0.11</v>
      </c>
      <c r="HI335">
        <v>0.01</v>
      </c>
      <c r="HJ335">
        <v>0.03</v>
      </c>
      <c r="HK335">
        <v>0.01</v>
      </c>
      <c r="HL335">
        <v>0.01</v>
      </c>
      <c r="HM335">
        <v>0.13</v>
      </c>
      <c r="HN335">
        <v>0.03</v>
      </c>
      <c r="HO335">
        <v>0.44</v>
      </c>
      <c r="HP335">
        <v>0.36</v>
      </c>
      <c r="HQ335">
        <v>0.39</v>
      </c>
      <c r="HR335">
        <v>0.33</v>
      </c>
      <c r="HS335">
        <v>0.39</v>
      </c>
      <c r="HT335">
        <v>0.46</v>
      </c>
      <c r="HU335">
        <v>0.49</v>
      </c>
      <c r="HV335">
        <v>0.4</v>
      </c>
      <c r="HW335">
        <v>0.42</v>
      </c>
      <c r="HX335">
        <v>0.48</v>
      </c>
      <c r="HY335">
        <v>0.31</v>
      </c>
      <c r="HZ335">
        <v>0.42</v>
      </c>
      <c r="IA335">
        <v>0.02</v>
      </c>
      <c r="IB335">
        <v>0.15</v>
      </c>
      <c r="IC335">
        <v>0.13</v>
      </c>
      <c r="ID335">
        <v>0.11</v>
      </c>
      <c r="IE335">
        <v>0.1</v>
      </c>
      <c r="IF335">
        <v>3.9E-2</v>
      </c>
      <c r="IG335">
        <v>6.0000000000000001E-3</v>
      </c>
      <c r="IH335">
        <v>0.02</v>
      </c>
      <c r="II335">
        <v>0.02</v>
      </c>
      <c r="IJ335">
        <v>0.02</v>
      </c>
      <c r="IK335">
        <v>2.1000000000000001E-2</v>
      </c>
      <c r="IL335">
        <v>1.4999999999999999E-2</v>
      </c>
      <c r="IM335">
        <v>0.04</v>
      </c>
      <c r="IN335">
        <v>0.04</v>
      </c>
      <c r="IO335">
        <v>0.04</v>
      </c>
      <c r="IP335">
        <v>0.06</v>
      </c>
      <c r="IQ335">
        <v>0.05</v>
      </c>
      <c r="IR335">
        <v>0.03</v>
      </c>
      <c r="IS335">
        <v>0.02</v>
      </c>
      <c r="IT335">
        <v>0.47</v>
      </c>
      <c r="IU335">
        <v>0.24</v>
      </c>
      <c r="IV335">
        <v>0.02</v>
      </c>
      <c r="IW335">
        <v>0.16</v>
      </c>
      <c r="IX335">
        <v>0.27</v>
      </c>
      <c r="IY335">
        <v>0.25</v>
      </c>
      <c r="IZ335">
        <v>0.43</v>
      </c>
      <c r="JA335">
        <v>0.21</v>
      </c>
      <c r="JB335">
        <v>0.37</v>
      </c>
      <c r="JC335">
        <v>0.38</v>
      </c>
      <c r="JD335">
        <v>0.1</v>
      </c>
      <c r="JE335">
        <v>0.15</v>
      </c>
      <c r="JF335">
        <v>0.28000000000000003</v>
      </c>
      <c r="JG335">
        <v>0.25</v>
      </c>
      <c r="JH335">
        <v>0.3</v>
      </c>
      <c r="JI335">
        <v>0.15</v>
      </c>
      <c r="JJ335">
        <v>0.11</v>
      </c>
      <c r="JK335">
        <v>0.46</v>
      </c>
      <c r="JL335">
        <v>0.19</v>
      </c>
      <c r="JM335">
        <v>0.03</v>
      </c>
      <c r="JN335">
        <v>0.03</v>
      </c>
      <c r="JO335">
        <v>0.06</v>
      </c>
      <c r="JP335">
        <v>0.03</v>
      </c>
      <c r="JQ335">
        <v>0.03</v>
      </c>
      <c r="JR335">
        <v>3</v>
      </c>
      <c r="JS335">
        <v>1.92</v>
      </c>
      <c r="JT335">
        <v>2.15</v>
      </c>
      <c r="JU335">
        <v>3.21</v>
      </c>
      <c r="JV335">
        <v>2.48</v>
      </c>
    </row>
    <row r="336" spans="1:282" x14ac:dyDescent="0.25">
      <c r="A336">
        <v>609959</v>
      </c>
      <c r="B336" t="s">
        <v>134</v>
      </c>
      <c r="C336" t="s">
        <v>2631</v>
      </c>
      <c r="D336" t="s">
        <v>4926</v>
      </c>
      <c r="E336" t="s">
        <v>4927</v>
      </c>
      <c r="F336" t="s">
        <v>1039</v>
      </c>
      <c r="G336" t="s">
        <v>1040</v>
      </c>
      <c r="H336" t="s">
        <v>4928</v>
      </c>
      <c r="I336" t="s">
        <v>4929</v>
      </c>
      <c r="J336" t="s">
        <v>4930</v>
      </c>
      <c r="K336" t="s">
        <v>4931</v>
      </c>
      <c r="L336" t="s">
        <v>546</v>
      </c>
      <c r="M336" t="s">
        <v>3399</v>
      </c>
      <c r="N336" t="s">
        <v>3908</v>
      </c>
      <c r="O336" t="s">
        <v>524</v>
      </c>
      <c r="P336">
        <v>690</v>
      </c>
      <c r="Q336" t="s">
        <v>530</v>
      </c>
      <c r="R336" t="s">
        <v>558</v>
      </c>
      <c r="S336" t="s">
        <v>558</v>
      </c>
      <c r="T336">
        <v>40</v>
      </c>
      <c r="U336">
        <v>3700</v>
      </c>
      <c r="V336" t="s">
        <v>651</v>
      </c>
      <c r="W336">
        <v>430</v>
      </c>
      <c r="X336">
        <v>714</v>
      </c>
      <c r="Y336">
        <v>60</v>
      </c>
      <c r="Z336" s="5" t="s">
        <v>758</v>
      </c>
      <c r="AA336" t="s">
        <v>524</v>
      </c>
      <c r="AB336" t="s">
        <v>555</v>
      </c>
      <c r="AC336" t="s">
        <v>555</v>
      </c>
      <c r="AD336" t="s">
        <v>576</v>
      </c>
      <c r="AE336">
        <v>23.4</v>
      </c>
      <c r="AF336">
        <v>26.6</v>
      </c>
      <c r="AG336">
        <v>4.3</v>
      </c>
      <c r="AH336">
        <v>6</v>
      </c>
      <c r="AI336" t="s">
        <v>3410</v>
      </c>
      <c r="AJ336">
        <v>279</v>
      </c>
      <c r="AK336">
        <v>2</v>
      </c>
      <c r="AL336">
        <v>20</v>
      </c>
      <c r="AM336">
        <v>239</v>
      </c>
      <c r="AN336">
        <v>5</v>
      </c>
      <c r="AQ336">
        <v>4</v>
      </c>
      <c r="AR336">
        <v>11</v>
      </c>
      <c r="AS336">
        <v>279</v>
      </c>
      <c r="AT336">
        <v>0</v>
      </c>
      <c r="AU336">
        <v>0.01</v>
      </c>
      <c r="AV336">
        <v>0.01</v>
      </c>
      <c r="AW336">
        <v>0.03</v>
      </c>
      <c r="AX336">
        <v>0.05</v>
      </c>
      <c r="AY336">
        <v>0.15</v>
      </c>
      <c r="AZ336">
        <v>0.04</v>
      </c>
      <c r="BA336">
        <v>0.05</v>
      </c>
      <c r="BB336">
        <v>0.05</v>
      </c>
      <c r="BC336">
        <v>0.08</v>
      </c>
      <c r="BD336">
        <v>0.24</v>
      </c>
      <c r="BE336">
        <v>0.28000000000000003</v>
      </c>
      <c r="BF336">
        <v>0.39</v>
      </c>
      <c r="BG336">
        <v>0.38</v>
      </c>
      <c r="BH336">
        <v>0.44</v>
      </c>
      <c r="BI336">
        <v>0.41</v>
      </c>
      <c r="BJ336">
        <v>0.38</v>
      </c>
      <c r="BK336">
        <v>0.31</v>
      </c>
      <c r="BL336">
        <v>0.02</v>
      </c>
      <c r="BM336">
        <v>0.03</v>
      </c>
      <c r="BN336">
        <v>0.02</v>
      </c>
      <c r="BO336">
        <v>0.05</v>
      </c>
      <c r="BP336">
        <v>0.06</v>
      </c>
      <c r="BQ336">
        <v>0.08</v>
      </c>
      <c r="BR336">
        <v>0.56000000000000005</v>
      </c>
      <c r="BS336">
        <v>0.53</v>
      </c>
      <c r="BT336">
        <v>0.47</v>
      </c>
      <c r="BU336">
        <v>0.44</v>
      </c>
      <c r="BV336">
        <v>0.27</v>
      </c>
      <c r="BW336">
        <v>0.18</v>
      </c>
      <c r="BX336">
        <v>3.52</v>
      </c>
      <c r="BY336">
        <v>3.47</v>
      </c>
      <c r="BZ336">
        <v>3.41</v>
      </c>
      <c r="CA336">
        <v>3.32</v>
      </c>
      <c r="CB336">
        <v>2.93</v>
      </c>
      <c r="CC336">
        <v>2.57</v>
      </c>
      <c r="CD336">
        <v>4.0000000000000001E-3</v>
      </c>
      <c r="CE336">
        <v>7.0000000000000001E-3</v>
      </c>
      <c r="CF336">
        <v>7.0000000000000001E-3</v>
      </c>
      <c r="CG336">
        <v>7.0000000000000001E-3</v>
      </c>
      <c r="CH336">
        <v>1.0999999999999999E-2</v>
      </c>
      <c r="CI336">
        <v>0.01</v>
      </c>
      <c r="CJ336">
        <v>0.03</v>
      </c>
      <c r="CK336">
        <v>0.06</v>
      </c>
      <c r="CL336">
        <v>0.03</v>
      </c>
      <c r="CM336">
        <v>0.01</v>
      </c>
      <c r="CN336">
        <v>0.02</v>
      </c>
      <c r="CO336">
        <v>0.04</v>
      </c>
      <c r="CP336">
        <v>7.0000000000000007E-2</v>
      </c>
      <c r="CQ336">
        <v>0.03</v>
      </c>
      <c r="CR336">
        <v>0.04</v>
      </c>
      <c r="CS336">
        <v>0.08</v>
      </c>
      <c r="CT336">
        <v>0.11</v>
      </c>
      <c r="CU336">
        <v>0.1</v>
      </c>
      <c r="CV336">
        <v>3.69</v>
      </c>
      <c r="CW336">
        <v>3.65</v>
      </c>
      <c r="CX336">
        <v>3.55</v>
      </c>
      <c r="CY336">
        <v>3.52</v>
      </c>
      <c r="CZ336">
        <v>3.56</v>
      </c>
      <c r="DA336">
        <v>3.55</v>
      </c>
      <c r="DB336">
        <v>3.35</v>
      </c>
      <c r="DC336">
        <v>3.24</v>
      </c>
      <c r="DD336">
        <v>3.31</v>
      </c>
      <c r="DE336">
        <v>0.26</v>
      </c>
      <c r="DF336">
        <v>0.28000000000000003</v>
      </c>
      <c r="DG336">
        <v>0.35</v>
      </c>
      <c r="DH336">
        <v>0.3</v>
      </c>
      <c r="DI336">
        <v>0.34</v>
      </c>
      <c r="DJ336">
        <v>0.32</v>
      </c>
      <c r="DK336">
        <v>0.39</v>
      </c>
      <c r="DL336">
        <v>0.34</v>
      </c>
      <c r="DM336">
        <v>0.39</v>
      </c>
      <c r="DN336">
        <v>0.04</v>
      </c>
      <c r="DO336">
        <v>0.01</v>
      </c>
      <c r="DP336">
        <v>0.01</v>
      </c>
      <c r="DQ336">
        <v>0.04</v>
      </c>
      <c r="DR336">
        <v>0.02</v>
      </c>
      <c r="DS336">
        <v>0.04</v>
      </c>
      <c r="DT336">
        <v>0.03</v>
      </c>
      <c r="DU336">
        <v>0.02</v>
      </c>
      <c r="DV336">
        <v>0.03</v>
      </c>
      <c r="DW336">
        <v>0.68</v>
      </c>
      <c r="DX336">
        <v>0.67</v>
      </c>
      <c r="DY336">
        <v>0.59</v>
      </c>
      <c r="DZ336">
        <v>0.59</v>
      </c>
      <c r="EA336">
        <v>0.6</v>
      </c>
      <c r="EB336">
        <v>0.59</v>
      </c>
      <c r="EC336">
        <v>0.47</v>
      </c>
      <c r="ED336">
        <v>0.47</v>
      </c>
      <c r="EE336">
        <v>0.46</v>
      </c>
      <c r="EF336">
        <v>0.47</v>
      </c>
      <c r="EG336">
        <v>0</v>
      </c>
      <c r="EH336">
        <v>0</v>
      </c>
      <c r="EI336">
        <v>0.01</v>
      </c>
      <c r="EJ336">
        <v>0.01</v>
      </c>
      <c r="EK336">
        <v>0.01</v>
      </c>
      <c r="EL336">
        <v>0.03</v>
      </c>
      <c r="EM336">
        <v>0.01</v>
      </c>
      <c r="EN336">
        <v>0</v>
      </c>
      <c r="EO336">
        <v>0.26</v>
      </c>
      <c r="EP336">
        <v>0.05</v>
      </c>
      <c r="EQ336">
        <v>3.2000000000000001E-2</v>
      </c>
      <c r="ER336">
        <v>0.05</v>
      </c>
      <c r="ES336">
        <v>3.9E-2</v>
      </c>
      <c r="ET336">
        <v>0.06</v>
      </c>
      <c r="EU336">
        <v>0.09</v>
      </c>
      <c r="EV336">
        <v>0.06</v>
      </c>
      <c r="EW336">
        <v>0.03</v>
      </c>
      <c r="EX336">
        <v>0.108</v>
      </c>
      <c r="EY336">
        <v>0.38</v>
      </c>
      <c r="EZ336">
        <v>0.37</v>
      </c>
      <c r="FA336">
        <v>0.39</v>
      </c>
      <c r="FB336">
        <v>0.37</v>
      </c>
      <c r="FC336">
        <v>0.44</v>
      </c>
      <c r="FD336">
        <v>0.48</v>
      </c>
      <c r="FE336">
        <v>0.42</v>
      </c>
      <c r="FF336">
        <v>0.34</v>
      </c>
      <c r="FG336">
        <v>0.05</v>
      </c>
      <c r="FH336">
        <v>0.5</v>
      </c>
      <c r="FI336">
        <v>0.53</v>
      </c>
      <c r="FJ336">
        <v>0.48</v>
      </c>
      <c r="FK336">
        <v>0.51</v>
      </c>
      <c r="FL336">
        <v>0.41</v>
      </c>
      <c r="FM336">
        <v>0.32</v>
      </c>
      <c r="FN336">
        <v>0.44</v>
      </c>
      <c r="FO336">
        <v>0.56000000000000005</v>
      </c>
      <c r="FP336">
        <v>0.11</v>
      </c>
      <c r="FQ336">
        <v>0.06</v>
      </c>
      <c r="FR336">
        <v>0.06</v>
      </c>
      <c r="FS336">
        <v>7.0000000000000007E-2</v>
      </c>
      <c r="FT336">
        <v>0.08</v>
      </c>
      <c r="FU336">
        <v>0.08</v>
      </c>
      <c r="FV336">
        <v>7.0000000000000007E-2</v>
      </c>
      <c r="FW336">
        <v>0.06</v>
      </c>
      <c r="FX336">
        <v>7.0000000000000007E-2</v>
      </c>
      <c r="FY336">
        <v>1.69</v>
      </c>
      <c r="FZ336">
        <v>3.48</v>
      </c>
      <c r="GA336">
        <v>3.53</v>
      </c>
      <c r="GB336">
        <v>3.45</v>
      </c>
      <c r="GC336">
        <v>3.49</v>
      </c>
      <c r="GD336">
        <v>3.36</v>
      </c>
      <c r="GE336">
        <v>3.18</v>
      </c>
      <c r="GF336">
        <v>3.38</v>
      </c>
      <c r="GG336">
        <v>3.57</v>
      </c>
      <c r="GH336">
        <v>8.3699999999999992</v>
      </c>
      <c r="GI336">
        <v>0.03</v>
      </c>
      <c r="GJ336">
        <v>7.0000000000000001E-3</v>
      </c>
      <c r="GK336">
        <v>7.0000000000000001E-3</v>
      </c>
      <c r="GL336">
        <v>0.01</v>
      </c>
      <c r="GM336">
        <v>0.04</v>
      </c>
      <c r="GN336">
        <v>0.04</v>
      </c>
      <c r="GO336">
        <v>0.08</v>
      </c>
      <c r="GP336">
        <v>0.12</v>
      </c>
      <c r="GQ336">
        <v>0.08</v>
      </c>
      <c r="GR336">
        <v>0.41</v>
      </c>
      <c r="GS336">
        <v>0.18</v>
      </c>
      <c r="GT336">
        <v>0.14000000000000001</v>
      </c>
      <c r="GU336">
        <v>0.34</v>
      </c>
      <c r="GV336">
        <v>0.11</v>
      </c>
      <c r="GW336">
        <v>0.38</v>
      </c>
      <c r="GX336">
        <v>0.33700000000000002</v>
      </c>
      <c r="GY336">
        <v>0.42</v>
      </c>
      <c r="GZ336">
        <v>0.19</v>
      </c>
      <c r="HA336">
        <v>8.5999999999999993E-2</v>
      </c>
      <c r="HB336">
        <v>0.23</v>
      </c>
      <c r="HC336">
        <v>0.13</v>
      </c>
      <c r="HD336">
        <v>0.05</v>
      </c>
      <c r="HE336">
        <v>0.13</v>
      </c>
      <c r="HF336">
        <v>0.15</v>
      </c>
      <c r="HG336">
        <v>0.19</v>
      </c>
      <c r="HH336">
        <v>0.11</v>
      </c>
      <c r="HI336">
        <v>0</v>
      </c>
      <c r="HJ336">
        <v>0.02</v>
      </c>
      <c r="HK336">
        <v>0.01</v>
      </c>
      <c r="HL336">
        <v>0.01</v>
      </c>
      <c r="HM336">
        <v>7.0000000000000007E-2</v>
      </c>
      <c r="HN336">
        <v>0.03</v>
      </c>
      <c r="HO336">
        <v>0.67</v>
      </c>
      <c r="HP336">
        <v>0.61</v>
      </c>
      <c r="HQ336">
        <v>0.62</v>
      </c>
      <c r="HR336">
        <v>0.61</v>
      </c>
      <c r="HS336">
        <v>0.55000000000000004</v>
      </c>
      <c r="HT336">
        <v>0.63</v>
      </c>
      <c r="HU336">
        <v>0.22</v>
      </c>
      <c r="HV336">
        <v>0.16</v>
      </c>
      <c r="HW336">
        <v>0.18</v>
      </c>
      <c r="HX336">
        <v>0.19</v>
      </c>
      <c r="HY336">
        <v>0.13</v>
      </c>
      <c r="HZ336">
        <v>0.19</v>
      </c>
      <c r="IA336">
        <v>0.04</v>
      </c>
      <c r="IB336">
        <v>0.14000000000000001</v>
      </c>
      <c r="IC336">
        <v>0.11</v>
      </c>
      <c r="ID336">
        <v>0.11</v>
      </c>
      <c r="IE336">
        <v>0.15</v>
      </c>
      <c r="IF336">
        <v>7.1999999999999995E-2</v>
      </c>
      <c r="IG336">
        <v>7.0000000000000001E-3</v>
      </c>
      <c r="IH336">
        <v>0.01</v>
      </c>
      <c r="II336">
        <v>0.01</v>
      </c>
      <c r="IJ336">
        <v>0.01</v>
      </c>
      <c r="IK336">
        <v>3.2000000000000001E-2</v>
      </c>
      <c r="IL336">
        <v>7.0000000000000001E-3</v>
      </c>
      <c r="IM336">
        <v>0.06</v>
      </c>
      <c r="IN336">
        <v>0.06</v>
      </c>
      <c r="IO336">
        <v>0.06</v>
      </c>
      <c r="IP336">
        <v>7.0000000000000007E-2</v>
      </c>
      <c r="IQ336">
        <v>7.0000000000000007E-2</v>
      </c>
      <c r="IR336">
        <v>7.0000000000000007E-2</v>
      </c>
      <c r="IS336">
        <v>0.05</v>
      </c>
      <c r="IT336">
        <v>0.48</v>
      </c>
      <c r="IU336">
        <v>0.26</v>
      </c>
      <c r="IV336">
        <v>0.08</v>
      </c>
      <c r="IW336">
        <v>0.26</v>
      </c>
      <c r="IX336">
        <v>0.52</v>
      </c>
      <c r="IY336">
        <v>0.33</v>
      </c>
      <c r="IZ336">
        <v>0.52</v>
      </c>
      <c r="JA336">
        <v>0.46</v>
      </c>
      <c r="JB336">
        <v>0.41</v>
      </c>
      <c r="JC336">
        <v>0.23</v>
      </c>
      <c r="JD336">
        <v>0.06</v>
      </c>
      <c r="JE336">
        <v>0.08</v>
      </c>
      <c r="JF336">
        <v>0.19</v>
      </c>
      <c r="JG336">
        <v>0.18</v>
      </c>
      <c r="JH336">
        <v>0.11</v>
      </c>
      <c r="JI336">
        <v>0.02</v>
      </c>
      <c r="JJ336">
        <v>0.04</v>
      </c>
      <c r="JK336">
        <v>0.15</v>
      </c>
      <c r="JL336">
        <v>0.06</v>
      </c>
      <c r="JM336">
        <v>0.09</v>
      </c>
      <c r="JN336">
        <v>0.11</v>
      </c>
      <c r="JO336">
        <v>0.1</v>
      </c>
      <c r="JP336">
        <v>0.12</v>
      </c>
      <c r="JQ336">
        <v>0.09</v>
      </c>
      <c r="JR336">
        <v>2.44</v>
      </c>
      <c r="JS336">
        <v>1.59</v>
      </c>
      <c r="JT336">
        <v>1.89</v>
      </c>
      <c r="JU336">
        <v>2.4700000000000002</v>
      </c>
      <c r="JV336">
        <v>2.0299999999999998</v>
      </c>
    </row>
    <row r="337" spans="1:282" x14ac:dyDescent="0.25">
      <c r="A337">
        <v>609960</v>
      </c>
      <c r="B337" t="s">
        <v>135</v>
      </c>
      <c r="C337" t="s">
        <v>2632</v>
      </c>
      <c r="D337" t="s">
        <v>4932</v>
      </c>
      <c r="E337" t="s">
        <v>4933</v>
      </c>
      <c r="F337" t="s">
        <v>1041</v>
      </c>
      <c r="G337" t="s">
        <v>1042</v>
      </c>
      <c r="H337" t="s">
        <v>1043</v>
      </c>
      <c r="I337" t="s">
        <v>4934</v>
      </c>
      <c r="J337" t="s">
        <v>4935</v>
      </c>
      <c r="K337" t="s">
        <v>4936</v>
      </c>
      <c r="L337" t="s">
        <v>546</v>
      </c>
      <c r="M337" t="s">
        <v>3399</v>
      </c>
      <c r="N337" t="s">
        <v>3908</v>
      </c>
      <c r="O337" t="s">
        <v>524</v>
      </c>
      <c r="P337">
        <v>890</v>
      </c>
      <c r="Q337" t="s">
        <v>530</v>
      </c>
      <c r="R337" t="s">
        <v>529</v>
      </c>
      <c r="S337" t="s">
        <v>529</v>
      </c>
      <c r="T337">
        <v>44</v>
      </c>
      <c r="U337">
        <v>3710</v>
      </c>
      <c r="V337" t="s">
        <v>651</v>
      </c>
      <c r="W337">
        <v>522</v>
      </c>
      <c r="X337">
        <v>905</v>
      </c>
      <c r="Y337">
        <v>58</v>
      </c>
      <c r="Z337" s="5" t="s">
        <v>890</v>
      </c>
      <c r="AA337" t="s">
        <v>524</v>
      </c>
      <c r="AB337" t="s">
        <v>564</v>
      </c>
      <c r="AC337" t="s">
        <v>564</v>
      </c>
      <c r="AD337" t="s">
        <v>564</v>
      </c>
      <c r="AE337">
        <v>55.9</v>
      </c>
      <c r="AF337">
        <v>45.7</v>
      </c>
      <c r="AG337">
        <v>48.9</v>
      </c>
      <c r="AH337">
        <v>5.8</v>
      </c>
      <c r="AI337" t="s">
        <v>3410</v>
      </c>
      <c r="AJ337">
        <v>312</v>
      </c>
      <c r="AK337">
        <v>95</v>
      </c>
      <c r="AL337">
        <v>3</v>
      </c>
      <c r="AM337">
        <v>5</v>
      </c>
      <c r="AN337">
        <v>203</v>
      </c>
      <c r="AO337">
        <v>1</v>
      </c>
      <c r="AP337">
        <v>3</v>
      </c>
      <c r="AQ337">
        <v>5</v>
      </c>
      <c r="AR337">
        <v>7</v>
      </c>
      <c r="AS337">
        <v>312</v>
      </c>
      <c r="AT337">
        <v>0.02</v>
      </c>
      <c r="AU337">
        <v>0.01</v>
      </c>
      <c r="AV337">
        <v>0.01</v>
      </c>
      <c r="AW337">
        <v>0</v>
      </c>
      <c r="AX337">
        <v>0.01</v>
      </c>
      <c r="AY337">
        <v>0.06</v>
      </c>
      <c r="AZ337">
        <v>0.08</v>
      </c>
      <c r="BA337">
        <v>4.8000000000000001E-2</v>
      </c>
      <c r="BB337">
        <v>0.04</v>
      </c>
      <c r="BC337">
        <v>0.02</v>
      </c>
      <c r="BD337">
        <v>0.1</v>
      </c>
      <c r="BE337">
        <v>0.13</v>
      </c>
      <c r="BF337">
        <v>0.35</v>
      </c>
      <c r="BG337">
        <v>0.28999999999999998</v>
      </c>
      <c r="BH337">
        <v>0.28999999999999998</v>
      </c>
      <c r="BI337">
        <v>0.2</v>
      </c>
      <c r="BJ337">
        <v>0.31</v>
      </c>
      <c r="BK337">
        <v>0.31</v>
      </c>
      <c r="BL337">
        <v>0.02</v>
      </c>
      <c r="BM337">
        <v>0.02</v>
      </c>
      <c r="BN337">
        <v>0.04</v>
      </c>
      <c r="BO337">
        <v>0.01</v>
      </c>
      <c r="BP337">
        <v>0.01</v>
      </c>
      <c r="BQ337">
        <v>0.01</v>
      </c>
      <c r="BR337">
        <v>0.53</v>
      </c>
      <c r="BS337">
        <v>0.63</v>
      </c>
      <c r="BT337">
        <v>0.62</v>
      </c>
      <c r="BU337">
        <v>0.78</v>
      </c>
      <c r="BV337">
        <v>0.56999999999999995</v>
      </c>
      <c r="BW337">
        <v>0.49</v>
      </c>
      <c r="BX337">
        <v>3.42</v>
      </c>
      <c r="BY337">
        <v>3.58</v>
      </c>
      <c r="BZ337">
        <v>3.58</v>
      </c>
      <c r="CA337">
        <v>3.76</v>
      </c>
      <c r="CB337">
        <v>3.47</v>
      </c>
      <c r="CC337">
        <v>3.25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0.02</v>
      </c>
      <c r="CK337">
        <v>0.09</v>
      </c>
      <c r="CL337">
        <v>0.04</v>
      </c>
      <c r="CM337">
        <v>0.01</v>
      </c>
      <c r="CN337">
        <v>0.02</v>
      </c>
      <c r="CO337">
        <v>0.03</v>
      </c>
      <c r="CP337">
        <v>0.03</v>
      </c>
      <c r="CQ337">
        <v>0.01</v>
      </c>
      <c r="CR337">
        <v>0.05</v>
      </c>
      <c r="CS337">
        <v>0.12</v>
      </c>
      <c r="CT337">
        <v>0.12</v>
      </c>
      <c r="CU337">
        <v>0.08</v>
      </c>
      <c r="CV337">
        <v>3.82</v>
      </c>
      <c r="CW337">
        <v>3.76</v>
      </c>
      <c r="CX337">
        <v>3.73</v>
      </c>
      <c r="CY337">
        <v>3.73</v>
      </c>
      <c r="CZ337">
        <v>3.77</v>
      </c>
      <c r="DA337">
        <v>3.63</v>
      </c>
      <c r="DB337">
        <v>3.46</v>
      </c>
      <c r="DC337">
        <v>3.26</v>
      </c>
      <c r="DD337">
        <v>3.47</v>
      </c>
      <c r="DE337">
        <v>0.16</v>
      </c>
      <c r="DF337">
        <v>0.2</v>
      </c>
      <c r="DG337">
        <v>0.2</v>
      </c>
      <c r="DH337">
        <v>0.2</v>
      </c>
      <c r="DI337">
        <v>0.2</v>
      </c>
      <c r="DJ337">
        <v>0.27</v>
      </c>
      <c r="DK337">
        <v>0.25</v>
      </c>
      <c r="DL337">
        <v>0.23</v>
      </c>
      <c r="DM337">
        <v>0.24</v>
      </c>
      <c r="DN337">
        <v>0</v>
      </c>
      <c r="DO337">
        <v>0.01</v>
      </c>
      <c r="DP337">
        <v>0</v>
      </c>
      <c r="DQ337">
        <v>0.02</v>
      </c>
      <c r="DR337">
        <v>0</v>
      </c>
      <c r="DS337">
        <v>0.02</v>
      </c>
      <c r="DT337">
        <v>0.01</v>
      </c>
      <c r="DU337">
        <v>0.02</v>
      </c>
      <c r="DV337">
        <v>0.02</v>
      </c>
      <c r="DW337">
        <v>0.82</v>
      </c>
      <c r="DX337">
        <v>0.78</v>
      </c>
      <c r="DY337">
        <v>0.76</v>
      </c>
      <c r="DZ337">
        <v>0.75</v>
      </c>
      <c r="EA337">
        <v>0.78</v>
      </c>
      <c r="EB337">
        <v>0.67</v>
      </c>
      <c r="EC337">
        <v>0.61</v>
      </c>
      <c r="ED337">
        <v>0.54</v>
      </c>
      <c r="EE337">
        <v>0.62</v>
      </c>
      <c r="EF337">
        <v>0.46</v>
      </c>
      <c r="EG337">
        <v>0.01</v>
      </c>
      <c r="EH337">
        <v>0.01</v>
      </c>
      <c r="EI337">
        <v>0.02</v>
      </c>
      <c r="EJ337">
        <v>0.02</v>
      </c>
      <c r="EK337">
        <v>0.02</v>
      </c>
      <c r="EL337">
        <v>0.05</v>
      </c>
      <c r="EM337">
        <v>0.02</v>
      </c>
      <c r="EN337">
        <v>0</v>
      </c>
      <c r="EO337">
        <v>0.37</v>
      </c>
      <c r="EP337">
        <v>0.02</v>
      </c>
      <c r="EQ337">
        <v>1.9E-2</v>
      </c>
      <c r="ER337">
        <v>0.06</v>
      </c>
      <c r="ES337">
        <v>3.5000000000000003E-2</v>
      </c>
      <c r="ET337">
        <v>7.0000000000000007E-2</v>
      </c>
      <c r="EU337">
        <v>0.12</v>
      </c>
      <c r="EV337">
        <v>0.05</v>
      </c>
      <c r="EW337">
        <v>0.03</v>
      </c>
      <c r="EX337">
        <v>6.4000000000000001E-2</v>
      </c>
      <c r="EY337">
        <v>0.31</v>
      </c>
      <c r="EZ337">
        <v>0.26</v>
      </c>
      <c r="FA337">
        <v>0.28000000000000003</v>
      </c>
      <c r="FB337">
        <v>0.23</v>
      </c>
      <c r="FC337">
        <v>0.3</v>
      </c>
      <c r="FD337">
        <v>0.39</v>
      </c>
      <c r="FE337">
        <v>0.39</v>
      </c>
      <c r="FF337">
        <v>0.4</v>
      </c>
      <c r="FG337">
        <v>0.09</v>
      </c>
      <c r="FH337">
        <v>0.63</v>
      </c>
      <c r="FI337">
        <v>0.69</v>
      </c>
      <c r="FJ337">
        <v>0.63</v>
      </c>
      <c r="FK337">
        <v>0.7</v>
      </c>
      <c r="FL337">
        <v>0.6</v>
      </c>
      <c r="FM337">
        <v>0.41</v>
      </c>
      <c r="FN337">
        <v>0.53</v>
      </c>
      <c r="FO337">
        <v>0.54</v>
      </c>
      <c r="FP337">
        <v>0.03</v>
      </c>
      <c r="FQ337">
        <v>0.02</v>
      </c>
      <c r="FR337">
        <v>0.03</v>
      </c>
      <c r="FS337">
        <v>0.02</v>
      </c>
      <c r="FT337">
        <v>0.02</v>
      </c>
      <c r="FU337">
        <v>0.02</v>
      </c>
      <c r="FV337">
        <v>0.03</v>
      </c>
      <c r="FW337">
        <v>0.02</v>
      </c>
      <c r="FX337">
        <v>0.02</v>
      </c>
      <c r="FY337">
        <v>1.78</v>
      </c>
      <c r="FZ337">
        <v>3.6</v>
      </c>
      <c r="GA337">
        <v>3.68</v>
      </c>
      <c r="GB337">
        <v>3.54</v>
      </c>
      <c r="GC337">
        <v>3.64</v>
      </c>
      <c r="GD337">
        <v>3.51</v>
      </c>
      <c r="GE337">
        <v>3.18</v>
      </c>
      <c r="GF337">
        <v>3.45</v>
      </c>
      <c r="GG337">
        <v>3.52</v>
      </c>
      <c r="GH337">
        <v>8.69</v>
      </c>
      <c r="GI337">
        <v>0</v>
      </c>
      <c r="GJ337">
        <v>0.01</v>
      </c>
      <c r="GK337">
        <v>1.2999999999999999E-2</v>
      </c>
      <c r="GL337">
        <v>0.01</v>
      </c>
      <c r="GM337">
        <v>0.03</v>
      </c>
      <c r="GN337">
        <v>0.03</v>
      </c>
      <c r="GO337">
        <v>0.08</v>
      </c>
      <c r="GP337">
        <v>0.17</v>
      </c>
      <c r="GQ337">
        <v>0.21</v>
      </c>
      <c r="GR337">
        <v>0.43</v>
      </c>
      <c r="GS337">
        <v>0.02</v>
      </c>
      <c r="GT337">
        <v>0.47</v>
      </c>
      <c r="GU337">
        <v>0.64</v>
      </c>
      <c r="GV337">
        <v>0.21</v>
      </c>
      <c r="GW337">
        <v>0.18</v>
      </c>
      <c r="GX337">
        <v>9.6000000000000002E-2</v>
      </c>
      <c r="GY337">
        <v>0.21</v>
      </c>
      <c r="GZ337">
        <v>0.128</v>
      </c>
      <c r="HA337">
        <v>7.6999999999999999E-2</v>
      </c>
      <c r="HB337">
        <v>0.25</v>
      </c>
      <c r="HC337">
        <v>0.14000000000000001</v>
      </c>
      <c r="HD337">
        <v>0.1</v>
      </c>
      <c r="HE337">
        <v>0.28000000000000003</v>
      </c>
      <c r="HF337">
        <v>0.08</v>
      </c>
      <c r="HG337">
        <v>0.09</v>
      </c>
      <c r="HH337">
        <v>0.04</v>
      </c>
      <c r="HI337">
        <v>0.01</v>
      </c>
      <c r="HJ337">
        <v>0.02</v>
      </c>
      <c r="HK337">
        <v>0.03</v>
      </c>
      <c r="HL337">
        <v>0.04</v>
      </c>
      <c r="HM337">
        <v>0.18</v>
      </c>
      <c r="HN337">
        <v>0.02</v>
      </c>
      <c r="HO337">
        <v>0.38</v>
      </c>
      <c r="HP337">
        <v>0.28999999999999998</v>
      </c>
      <c r="HQ337">
        <v>0.28999999999999998</v>
      </c>
      <c r="HR337">
        <v>0.3</v>
      </c>
      <c r="HS337">
        <v>0.39</v>
      </c>
      <c r="HT337">
        <v>0.35</v>
      </c>
      <c r="HU337">
        <v>0.54</v>
      </c>
      <c r="HV337">
        <v>0.46</v>
      </c>
      <c r="HW337">
        <v>0.48</v>
      </c>
      <c r="HX337">
        <v>0.51</v>
      </c>
      <c r="HY337">
        <v>0.24</v>
      </c>
      <c r="HZ337">
        <v>0.54</v>
      </c>
      <c r="IA337">
        <v>0.05</v>
      </c>
      <c r="IB337">
        <v>0.19</v>
      </c>
      <c r="IC337">
        <v>0.15</v>
      </c>
      <c r="ID337">
        <v>0.11</v>
      </c>
      <c r="IE337">
        <v>0.13</v>
      </c>
      <c r="IF337">
        <v>5.8000000000000003E-2</v>
      </c>
      <c r="IG337">
        <v>1.6E-2</v>
      </c>
      <c r="IH337">
        <v>0.02</v>
      </c>
      <c r="II337">
        <v>0.02</v>
      </c>
      <c r="IJ337">
        <v>0.02</v>
      </c>
      <c r="IK337">
        <v>3.7999999999999999E-2</v>
      </c>
      <c r="IL337">
        <v>1.6E-2</v>
      </c>
      <c r="IM337">
        <v>0.01</v>
      </c>
      <c r="IN337">
        <v>0.02</v>
      </c>
      <c r="IO337">
        <v>0.02</v>
      </c>
      <c r="IP337">
        <v>0.02</v>
      </c>
      <c r="IQ337">
        <v>0.02</v>
      </c>
      <c r="IR337">
        <v>0.02</v>
      </c>
      <c r="IS337">
        <v>0.01</v>
      </c>
      <c r="IT337">
        <v>0.45</v>
      </c>
      <c r="IU337">
        <v>0.26</v>
      </c>
      <c r="IV337">
        <v>0.02</v>
      </c>
      <c r="IW337">
        <v>0.37</v>
      </c>
      <c r="IX337">
        <v>0.32</v>
      </c>
      <c r="IY337">
        <v>0.35</v>
      </c>
      <c r="IZ337">
        <v>0.35</v>
      </c>
      <c r="JA337">
        <v>0.24</v>
      </c>
      <c r="JB337">
        <v>0.38</v>
      </c>
      <c r="JC337">
        <v>0.44</v>
      </c>
      <c r="JD337">
        <v>0.06</v>
      </c>
      <c r="JE337">
        <v>0.19</v>
      </c>
      <c r="JF337">
        <v>0.33</v>
      </c>
      <c r="JG337">
        <v>0.14000000000000001</v>
      </c>
      <c r="JH337">
        <v>0.22</v>
      </c>
      <c r="JI337">
        <v>0.12</v>
      </c>
      <c r="JJ337">
        <v>0.16</v>
      </c>
      <c r="JK337">
        <v>0.38</v>
      </c>
      <c r="JL337">
        <v>0.08</v>
      </c>
      <c r="JM337">
        <v>0.02</v>
      </c>
      <c r="JN337">
        <v>0.02</v>
      </c>
      <c r="JO337">
        <v>0.04</v>
      </c>
      <c r="JP337">
        <v>0.02</v>
      </c>
      <c r="JQ337">
        <v>0.03</v>
      </c>
      <c r="JR337">
        <v>2.88</v>
      </c>
      <c r="JS337">
        <v>1.85</v>
      </c>
      <c r="JT337">
        <v>2.25</v>
      </c>
      <c r="JU337">
        <v>3.1</v>
      </c>
      <c r="JV337">
        <v>1.94</v>
      </c>
    </row>
    <row r="338" spans="1:282" x14ac:dyDescent="0.25">
      <c r="A338">
        <v>609961</v>
      </c>
      <c r="B338" t="s">
        <v>150</v>
      </c>
      <c r="C338" t="s">
        <v>1044</v>
      </c>
      <c r="D338" t="s">
        <v>4937</v>
      </c>
      <c r="E338" t="s">
        <v>4938</v>
      </c>
      <c r="F338" t="s">
        <v>1045</v>
      </c>
      <c r="G338" t="s">
        <v>1046</v>
      </c>
      <c r="H338" t="s">
        <v>1047</v>
      </c>
      <c r="I338" t="s">
        <v>4939</v>
      </c>
      <c r="J338" t="s">
        <v>4940</v>
      </c>
      <c r="K338" t="s">
        <v>4941</v>
      </c>
      <c r="L338" t="s">
        <v>546</v>
      </c>
      <c r="M338" t="s">
        <v>3399</v>
      </c>
      <c r="N338" t="s">
        <v>3908</v>
      </c>
      <c r="O338" t="s">
        <v>524</v>
      </c>
      <c r="P338">
        <v>463</v>
      </c>
      <c r="Q338" t="s">
        <v>537</v>
      </c>
      <c r="R338" t="s">
        <v>557</v>
      </c>
      <c r="S338" t="s">
        <v>557</v>
      </c>
      <c r="T338">
        <v>47</v>
      </c>
      <c r="U338">
        <v>3720</v>
      </c>
      <c r="V338" t="s">
        <v>655</v>
      </c>
      <c r="W338">
        <v>274</v>
      </c>
      <c r="X338">
        <v>467</v>
      </c>
      <c r="Y338">
        <v>59</v>
      </c>
      <c r="Z338" s="5" t="s">
        <v>935</v>
      </c>
      <c r="AA338" t="s">
        <v>524</v>
      </c>
      <c r="AB338" t="s">
        <v>564</v>
      </c>
      <c r="AC338" t="s">
        <v>564</v>
      </c>
      <c r="AD338" t="s">
        <v>564</v>
      </c>
      <c r="AE338">
        <v>52.3</v>
      </c>
      <c r="AF338">
        <v>42.9</v>
      </c>
      <c r="AG338">
        <v>47.5</v>
      </c>
      <c r="AH338">
        <v>5.9</v>
      </c>
      <c r="AI338" t="s">
        <v>3410</v>
      </c>
      <c r="AJ338">
        <v>159</v>
      </c>
      <c r="AK338">
        <v>1</v>
      </c>
      <c r="AL338">
        <v>110</v>
      </c>
      <c r="AM338">
        <v>1</v>
      </c>
      <c r="AN338">
        <v>45</v>
      </c>
      <c r="AQ338">
        <v>4</v>
      </c>
      <c r="AR338">
        <v>2</v>
      </c>
      <c r="AS338">
        <v>159</v>
      </c>
      <c r="AT338">
        <v>0.04</v>
      </c>
      <c r="AU338">
        <v>0.02</v>
      </c>
      <c r="AV338">
        <v>0.02</v>
      </c>
      <c r="AW338">
        <v>0.02</v>
      </c>
      <c r="AX338">
        <v>0.03</v>
      </c>
      <c r="AY338">
        <v>0.06</v>
      </c>
      <c r="AZ338">
        <v>0.05</v>
      </c>
      <c r="BA338">
        <v>3.1E-2</v>
      </c>
      <c r="BB338">
        <v>0.06</v>
      </c>
      <c r="BC338">
        <v>0.06</v>
      </c>
      <c r="BD338">
        <v>0.11</v>
      </c>
      <c r="BE338">
        <v>0.14000000000000001</v>
      </c>
      <c r="BF338">
        <v>0.36</v>
      </c>
      <c r="BG338">
        <v>0.28000000000000003</v>
      </c>
      <c r="BH338">
        <v>0.26</v>
      </c>
      <c r="BI338">
        <v>0.23</v>
      </c>
      <c r="BJ338">
        <v>0.28000000000000003</v>
      </c>
      <c r="BK338">
        <v>0.28999999999999998</v>
      </c>
      <c r="BL338">
        <v>0</v>
      </c>
      <c r="BM338">
        <v>0</v>
      </c>
      <c r="BN338">
        <v>0.01</v>
      </c>
      <c r="BO338">
        <v>0</v>
      </c>
      <c r="BP338">
        <v>0.01</v>
      </c>
      <c r="BQ338">
        <v>0.01</v>
      </c>
      <c r="BR338">
        <v>0.55000000000000004</v>
      </c>
      <c r="BS338">
        <v>0.67</v>
      </c>
      <c r="BT338">
        <v>0.65</v>
      </c>
      <c r="BU338">
        <v>0.69</v>
      </c>
      <c r="BV338">
        <v>0.56999999999999995</v>
      </c>
      <c r="BW338">
        <v>0.5</v>
      </c>
      <c r="BX338">
        <v>3.43</v>
      </c>
      <c r="BY338">
        <v>3.6</v>
      </c>
      <c r="BZ338">
        <v>3.55</v>
      </c>
      <c r="CA338">
        <v>3.6</v>
      </c>
      <c r="CB338">
        <v>3.4</v>
      </c>
      <c r="CC338">
        <v>3.25</v>
      </c>
      <c r="CD338">
        <v>1.2999999999999999E-2</v>
      </c>
      <c r="CE338">
        <v>6.0000000000000001E-3</v>
      </c>
      <c r="CF338">
        <v>1.9E-2</v>
      </c>
      <c r="CG338">
        <v>6.0000000000000001E-3</v>
      </c>
      <c r="CH338">
        <v>0</v>
      </c>
      <c r="CI338">
        <v>0.03</v>
      </c>
      <c r="CJ338">
        <v>0.03</v>
      </c>
      <c r="CK338">
        <v>0.1</v>
      </c>
      <c r="CL338">
        <v>0.05</v>
      </c>
      <c r="CM338">
        <v>0.02</v>
      </c>
      <c r="CN338">
        <v>0.03</v>
      </c>
      <c r="CO338">
        <v>0.01</v>
      </c>
      <c r="CP338">
        <v>0.05</v>
      </c>
      <c r="CQ338">
        <v>0.06</v>
      </c>
      <c r="CR338">
        <v>0.09</v>
      </c>
      <c r="CS338">
        <v>0.12</v>
      </c>
      <c r="CT338">
        <v>0.11</v>
      </c>
      <c r="CU338">
        <v>0.11</v>
      </c>
      <c r="CV338">
        <v>3.8</v>
      </c>
      <c r="CW338">
        <v>3.77</v>
      </c>
      <c r="CX338">
        <v>3.73</v>
      </c>
      <c r="CY338">
        <v>3.68</v>
      </c>
      <c r="CZ338">
        <v>3.66</v>
      </c>
      <c r="DA338">
        <v>3.47</v>
      </c>
      <c r="DB338">
        <v>3.47</v>
      </c>
      <c r="DC338">
        <v>3.27</v>
      </c>
      <c r="DD338">
        <v>3.38</v>
      </c>
      <c r="DE338">
        <v>0.13</v>
      </c>
      <c r="DF338">
        <v>0.16</v>
      </c>
      <c r="DG338">
        <v>0.2</v>
      </c>
      <c r="DH338">
        <v>0.2</v>
      </c>
      <c r="DI338">
        <v>0.23</v>
      </c>
      <c r="DJ338">
        <v>0.26</v>
      </c>
      <c r="DK338">
        <v>0.19</v>
      </c>
      <c r="DL338">
        <v>0.19</v>
      </c>
      <c r="DM338">
        <v>0.25</v>
      </c>
      <c r="DN338">
        <v>0</v>
      </c>
      <c r="DO338">
        <v>0</v>
      </c>
      <c r="DP338">
        <v>0</v>
      </c>
      <c r="DQ338">
        <v>0</v>
      </c>
      <c r="DR338">
        <v>0.01</v>
      </c>
      <c r="DS338">
        <v>0.01</v>
      </c>
      <c r="DT338">
        <v>0.01</v>
      </c>
      <c r="DU338">
        <v>0.01</v>
      </c>
      <c r="DV338">
        <v>0</v>
      </c>
      <c r="DW338">
        <v>0.84</v>
      </c>
      <c r="DX338">
        <v>0.81</v>
      </c>
      <c r="DY338">
        <v>0.77</v>
      </c>
      <c r="DZ338">
        <v>0.74</v>
      </c>
      <c r="EA338">
        <v>0.71</v>
      </c>
      <c r="EB338">
        <v>0.61</v>
      </c>
      <c r="EC338">
        <v>0.65</v>
      </c>
      <c r="ED338">
        <v>0.57999999999999996</v>
      </c>
      <c r="EE338">
        <v>0.59</v>
      </c>
      <c r="EF338">
        <v>0.41</v>
      </c>
      <c r="EG338">
        <v>0.02</v>
      </c>
      <c r="EH338">
        <v>0</v>
      </c>
      <c r="EI338">
        <v>0.02</v>
      </c>
      <c r="EJ338">
        <v>0.01</v>
      </c>
      <c r="EK338">
        <v>0.04</v>
      </c>
      <c r="EL338">
        <v>0.05</v>
      </c>
      <c r="EM338">
        <v>0.03</v>
      </c>
      <c r="EN338">
        <v>0.02</v>
      </c>
      <c r="EO338">
        <v>0.28000000000000003</v>
      </c>
      <c r="EP338">
        <v>0.11</v>
      </c>
      <c r="EQ338">
        <v>6.9000000000000006E-2</v>
      </c>
      <c r="ER338">
        <v>0.08</v>
      </c>
      <c r="ES338">
        <v>5.7000000000000002E-2</v>
      </c>
      <c r="ET338">
        <v>0.09</v>
      </c>
      <c r="EU338">
        <v>0.13</v>
      </c>
      <c r="EV338">
        <v>0.06</v>
      </c>
      <c r="EW338">
        <v>0.11</v>
      </c>
      <c r="EX338">
        <v>0.13200000000000001</v>
      </c>
      <c r="EY338">
        <v>0.4</v>
      </c>
      <c r="EZ338">
        <v>0.34</v>
      </c>
      <c r="FA338">
        <v>0.3</v>
      </c>
      <c r="FB338">
        <v>0.25</v>
      </c>
      <c r="FC338">
        <v>0.33</v>
      </c>
      <c r="FD338">
        <v>0.33</v>
      </c>
      <c r="FE338">
        <v>0.31</v>
      </c>
      <c r="FF338">
        <v>0.41</v>
      </c>
      <c r="FG338">
        <v>0.14000000000000001</v>
      </c>
      <c r="FH338">
        <v>0.46</v>
      </c>
      <c r="FI338">
        <v>0.55000000000000004</v>
      </c>
      <c r="FJ338">
        <v>0.59</v>
      </c>
      <c r="FK338">
        <v>0.65</v>
      </c>
      <c r="FL338">
        <v>0.52</v>
      </c>
      <c r="FM338">
        <v>0.45</v>
      </c>
      <c r="FN338">
        <v>0.6</v>
      </c>
      <c r="FO338">
        <v>0.45</v>
      </c>
      <c r="FP338">
        <v>0.04</v>
      </c>
      <c r="FQ338">
        <v>0.01</v>
      </c>
      <c r="FR338">
        <v>0.04</v>
      </c>
      <c r="FS338">
        <v>0.01</v>
      </c>
      <c r="FT338">
        <v>0.03</v>
      </c>
      <c r="FU338">
        <v>0.02</v>
      </c>
      <c r="FV338">
        <v>0.03</v>
      </c>
      <c r="FW338">
        <v>0.01</v>
      </c>
      <c r="FX338">
        <v>0.01</v>
      </c>
      <c r="FY338">
        <v>2</v>
      </c>
      <c r="FZ338">
        <v>3.31</v>
      </c>
      <c r="GA338">
        <v>3.5</v>
      </c>
      <c r="GB338">
        <v>3.48</v>
      </c>
      <c r="GC338">
        <v>3.6</v>
      </c>
      <c r="GD338">
        <v>3.37</v>
      </c>
      <c r="GE338">
        <v>3.23</v>
      </c>
      <c r="GF338">
        <v>3.49</v>
      </c>
      <c r="GG338">
        <v>3.3</v>
      </c>
      <c r="GH338">
        <v>7.84</v>
      </c>
      <c r="GI338">
        <v>0.03</v>
      </c>
      <c r="GJ338">
        <v>3.7999999999999999E-2</v>
      </c>
      <c r="GK338">
        <v>2.5000000000000001E-2</v>
      </c>
      <c r="GL338">
        <v>0</v>
      </c>
      <c r="GM338">
        <v>0.08</v>
      </c>
      <c r="GN338">
        <v>0.06</v>
      </c>
      <c r="GO338">
        <v>0.09</v>
      </c>
      <c r="GP338">
        <v>0.17</v>
      </c>
      <c r="GQ338">
        <v>0.13</v>
      </c>
      <c r="GR338">
        <v>0.35</v>
      </c>
      <c r="GS338">
        <v>0.03</v>
      </c>
      <c r="GT338">
        <v>0.5</v>
      </c>
      <c r="GU338">
        <v>0.61</v>
      </c>
      <c r="GV338">
        <v>0.28000000000000003</v>
      </c>
      <c r="GW338">
        <v>0.16</v>
      </c>
      <c r="GX338">
        <v>0.126</v>
      </c>
      <c r="GY338">
        <v>0.16</v>
      </c>
      <c r="GZ338">
        <v>0.113</v>
      </c>
      <c r="HA338">
        <v>3.7999999999999999E-2</v>
      </c>
      <c r="HB338">
        <v>0.23</v>
      </c>
      <c r="HC338">
        <v>0.09</v>
      </c>
      <c r="HD338">
        <v>7.0000000000000007E-2</v>
      </c>
      <c r="HE338">
        <v>0.23</v>
      </c>
      <c r="HF338">
        <v>0.13</v>
      </c>
      <c r="HG338">
        <v>0.16</v>
      </c>
      <c r="HH338">
        <v>0.1</v>
      </c>
      <c r="HI338">
        <v>0.03</v>
      </c>
      <c r="HJ338">
        <v>0.04</v>
      </c>
      <c r="HK338">
        <v>0.03</v>
      </c>
      <c r="HL338">
        <v>0.03</v>
      </c>
      <c r="HM338">
        <v>0.15</v>
      </c>
      <c r="HN338">
        <v>0.03</v>
      </c>
      <c r="HO338">
        <v>0.34</v>
      </c>
      <c r="HP338">
        <v>0.3</v>
      </c>
      <c r="HQ338">
        <v>0.3</v>
      </c>
      <c r="HR338">
        <v>0.38</v>
      </c>
      <c r="HS338">
        <v>0.4</v>
      </c>
      <c r="HT338">
        <v>0.36</v>
      </c>
      <c r="HU338">
        <v>0.52</v>
      </c>
      <c r="HV338">
        <v>0.4</v>
      </c>
      <c r="HW338">
        <v>0.48</v>
      </c>
      <c r="HX338">
        <v>0.42</v>
      </c>
      <c r="HY338">
        <v>0.31</v>
      </c>
      <c r="HZ338">
        <v>0.51</v>
      </c>
      <c r="IA338">
        <v>0.06</v>
      </c>
      <c r="IB338">
        <v>0.19</v>
      </c>
      <c r="IC338">
        <v>0.11</v>
      </c>
      <c r="ID338">
        <v>0.09</v>
      </c>
      <c r="IE338">
        <v>0.08</v>
      </c>
      <c r="IF338">
        <v>0.05</v>
      </c>
      <c r="IG338">
        <v>3.1E-2</v>
      </c>
      <c r="IH338">
        <v>0.04</v>
      </c>
      <c r="II338">
        <v>0.04</v>
      </c>
      <c r="IJ338">
        <v>0.04</v>
      </c>
      <c r="IK338">
        <v>3.1E-2</v>
      </c>
      <c r="IL338">
        <v>3.1E-2</v>
      </c>
      <c r="IM338">
        <v>0.03</v>
      </c>
      <c r="IN338">
        <v>0.04</v>
      </c>
      <c r="IO338">
        <v>0.04</v>
      </c>
      <c r="IP338">
        <v>0.04</v>
      </c>
      <c r="IQ338">
        <v>0.03</v>
      </c>
      <c r="IR338">
        <v>0.03</v>
      </c>
      <c r="IS338">
        <v>0.01</v>
      </c>
      <c r="IT338">
        <v>0.62</v>
      </c>
      <c r="IU338">
        <v>0.34</v>
      </c>
      <c r="IV338">
        <v>0.01</v>
      </c>
      <c r="IW338">
        <v>0.25</v>
      </c>
      <c r="IX338">
        <v>0.32</v>
      </c>
      <c r="IY338">
        <v>0.25</v>
      </c>
      <c r="IZ338">
        <v>0.4</v>
      </c>
      <c r="JA338">
        <v>0.23</v>
      </c>
      <c r="JB338">
        <v>0.43</v>
      </c>
      <c r="JC338">
        <v>0.36</v>
      </c>
      <c r="JD338">
        <v>0.03</v>
      </c>
      <c r="JE338">
        <v>0.15</v>
      </c>
      <c r="JF338">
        <v>0.28000000000000003</v>
      </c>
      <c r="JG338">
        <v>0.16</v>
      </c>
      <c r="JH338">
        <v>0.3</v>
      </c>
      <c r="JI338">
        <v>7.0000000000000007E-2</v>
      </c>
      <c r="JJ338">
        <v>0.08</v>
      </c>
      <c r="JK338">
        <v>0.45</v>
      </c>
      <c r="JL338">
        <v>0.13</v>
      </c>
      <c r="JM338">
        <v>0.02</v>
      </c>
      <c r="JN338">
        <v>0.03</v>
      </c>
      <c r="JO338">
        <v>0.03</v>
      </c>
      <c r="JP338">
        <v>0.03</v>
      </c>
      <c r="JQ338">
        <v>0.02</v>
      </c>
      <c r="JR338">
        <v>2.96</v>
      </c>
      <c r="JS338">
        <v>1.54</v>
      </c>
      <c r="JT338">
        <v>1.97</v>
      </c>
      <c r="JU338">
        <v>3.2</v>
      </c>
      <c r="JV338">
        <v>2.1800000000000002</v>
      </c>
    </row>
    <row r="339" spans="1:282" x14ac:dyDescent="0.25">
      <c r="A339">
        <v>609963</v>
      </c>
      <c r="B339" t="s">
        <v>136</v>
      </c>
      <c r="C339" t="s">
        <v>2633</v>
      </c>
      <c r="D339" t="s">
        <v>4942</v>
      </c>
      <c r="E339" t="s">
        <v>4943</v>
      </c>
      <c r="F339" t="s">
        <v>1048</v>
      </c>
      <c r="G339" t="s">
        <v>1049</v>
      </c>
      <c r="H339" t="s">
        <v>1050</v>
      </c>
      <c r="I339" t="s">
        <v>4944</v>
      </c>
      <c r="J339" t="s">
        <v>4945</v>
      </c>
      <c r="K339" t="s">
        <v>4946</v>
      </c>
      <c r="L339" t="s">
        <v>546</v>
      </c>
      <c r="M339" t="s">
        <v>3399</v>
      </c>
      <c r="N339" t="s">
        <v>3908</v>
      </c>
      <c r="O339" t="s">
        <v>524</v>
      </c>
      <c r="P339">
        <v>371</v>
      </c>
      <c r="Q339" t="s">
        <v>541</v>
      </c>
      <c r="R339" t="s">
        <v>613</v>
      </c>
      <c r="S339" t="s">
        <v>613</v>
      </c>
      <c r="T339">
        <v>33</v>
      </c>
      <c r="U339">
        <v>3730</v>
      </c>
      <c r="V339" t="s">
        <v>651</v>
      </c>
      <c r="W339">
        <v>289</v>
      </c>
      <c r="X339">
        <v>401</v>
      </c>
      <c r="Y339">
        <v>72</v>
      </c>
      <c r="Z339" s="5" t="s">
        <v>1160</v>
      </c>
      <c r="AA339" t="s">
        <v>524</v>
      </c>
      <c r="AB339" t="s">
        <v>534</v>
      </c>
      <c r="AC339" t="s">
        <v>533</v>
      </c>
      <c r="AD339" t="s">
        <v>533</v>
      </c>
      <c r="AE339">
        <v>92.4</v>
      </c>
      <c r="AF339">
        <v>71.900000000000006</v>
      </c>
      <c r="AG339">
        <v>78.2</v>
      </c>
      <c r="AH339">
        <v>7.2</v>
      </c>
      <c r="AI339" t="s">
        <v>3410</v>
      </c>
      <c r="AJ339">
        <v>223</v>
      </c>
      <c r="AK339">
        <v>124</v>
      </c>
      <c r="AL339">
        <v>19</v>
      </c>
      <c r="AM339">
        <v>9</v>
      </c>
      <c r="AN339">
        <v>52</v>
      </c>
      <c r="AQ339">
        <v>13</v>
      </c>
      <c r="AR339">
        <v>11</v>
      </c>
      <c r="AS339">
        <v>223</v>
      </c>
      <c r="AT339">
        <v>0</v>
      </c>
      <c r="AU339">
        <v>0</v>
      </c>
      <c r="AV339">
        <v>0</v>
      </c>
      <c r="AW339">
        <v>0</v>
      </c>
      <c r="AX339">
        <v>0.01</v>
      </c>
      <c r="AY339">
        <v>0.04</v>
      </c>
      <c r="AZ339">
        <v>0</v>
      </c>
      <c r="BA339">
        <v>1.7999999999999999E-2</v>
      </c>
      <c r="BB339">
        <v>0</v>
      </c>
      <c r="BC339">
        <v>0.01</v>
      </c>
      <c r="BD339">
        <v>0.04</v>
      </c>
      <c r="BE339">
        <v>0.12</v>
      </c>
      <c r="BF339">
        <v>0.13</v>
      </c>
      <c r="BG339">
        <v>0.12</v>
      </c>
      <c r="BH339">
        <v>0.11</v>
      </c>
      <c r="BI339">
        <v>7.0000000000000007E-2</v>
      </c>
      <c r="BJ339">
        <v>0.22</v>
      </c>
      <c r="BK339">
        <v>0.21</v>
      </c>
      <c r="BL339">
        <v>0.06</v>
      </c>
      <c r="BM339">
        <v>7.0000000000000007E-2</v>
      </c>
      <c r="BN339">
        <v>0.08</v>
      </c>
      <c r="BO339">
        <v>0.08</v>
      </c>
      <c r="BP339">
        <v>7.0000000000000007E-2</v>
      </c>
      <c r="BQ339">
        <v>7.0000000000000007E-2</v>
      </c>
      <c r="BR339">
        <v>0.81</v>
      </c>
      <c r="BS339">
        <v>0.79</v>
      </c>
      <c r="BT339">
        <v>0.81</v>
      </c>
      <c r="BU339">
        <v>0.84</v>
      </c>
      <c r="BV339">
        <v>0.66</v>
      </c>
      <c r="BW339">
        <v>0.56999999999999995</v>
      </c>
      <c r="BX339">
        <v>3.85</v>
      </c>
      <c r="BY339">
        <v>3.83</v>
      </c>
      <c r="BZ339">
        <v>3.87</v>
      </c>
      <c r="CA339">
        <v>3.9</v>
      </c>
      <c r="CB339">
        <v>3.65</v>
      </c>
      <c r="CC339">
        <v>3.41</v>
      </c>
      <c r="CD339">
        <v>4.0000000000000001E-3</v>
      </c>
      <c r="CE339">
        <v>0</v>
      </c>
      <c r="CF339">
        <v>0</v>
      </c>
      <c r="CG339">
        <v>4.0000000000000001E-3</v>
      </c>
      <c r="CH339">
        <v>0</v>
      </c>
      <c r="CI339">
        <v>0.01</v>
      </c>
      <c r="CJ339">
        <v>0</v>
      </c>
      <c r="CK339">
        <v>0.04</v>
      </c>
      <c r="CL339">
        <v>0.01</v>
      </c>
      <c r="CM339">
        <v>0.01</v>
      </c>
      <c r="CN339">
        <v>0.01</v>
      </c>
      <c r="CO339">
        <v>0.02</v>
      </c>
      <c r="CP339">
        <v>0.01</v>
      </c>
      <c r="CQ339">
        <v>0.03</v>
      </c>
      <c r="CR339">
        <v>0.03</v>
      </c>
      <c r="CS339">
        <v>0.04</v>
      </c>
      <c r="CT339">
        <v>0.09</v>
      </c>
      <c r="CU339">
        <v>0.08</v>
      </c>
      <c r="CV339">
        <v>3.88</v>
      </c>
      <c r="CW339">
        <v>3.89</v>
      </c>
      <c r="CX339">
        <v>3.84</v>
      </c>
      <c r="CY339">
        <v>3.85</v>
      </c>
      <c r="CZ339">
        <v>3.85</v>
      </c>
      <c r="DA339">
        <v>3.69</v>
      </c>
      <c r="DB339">
        <v>3.74</v>
      </c>
      <c r="DC339">
        <v>3.47</v>
      </c>
      <c r="DD339">
        <v>3.61</v>
      </c>
      <c r="DE339">
        <v>0.08</v>
      </c>
      <c r="DF339">
        <v>0.09</v>
      </c>
      <c r="DG339">
        <v>0.11</v>
      </c>
      <c r="DH339">
        <v>0.09</v>
      </c>
      <c r="DI339">
        <v>0.08</v>
      </c>
      <c r="DJ339">
        <v>0.19</v>
      </c>
      <c r="DK339">
        <v>0.17</v>
      </c>
      <c r="DL339">
        <v>0.2</v>
      </c>
      <c r="DM339">
        <v>0.16</v>
      </c>
      <c r="DN339">
        <v>7.0000000000000007E-2</v>
      </c>
      <c r="DO339">
        <v>0.08</v>
      </c>
      <c r="DP339">
        <v>0.09</v>
      </c>
      <c r="DQ339">
        <v>0.08</v>
      </c>
      <c r="DR339">
        <v>0.08</v>
      </c>
      <c r="DS339">
        <v>0.09</v>
      </c>
      <c r="DT339">
        <v>0.08</v>
      </c>
      <c r="DU339">
        <v>0.09</v>
      </c>
      <c r="DV339">
        <v>0.08</v>
      </c>
      <c r="DW339">
        <v>0.84</v>
      </c>
      <c r="DX339">
        <v>0.83</v>
      </c>
      <c r="DY339">
        <v>0.79</v>
      </c>
      <c r="DZ339">
        <v>0.81</v>
      </c>
      <c r="EA339">
        <v>0.82</v>
      </c>
      <c r="EB339">
        <v>0.68</v>
      </c>
      <c r="EC339">
        <v>0.72</v>
      </c>
      <c r="ED339">
        <v>0.59</v>
      </c>
      <c r="EE339">
        <v>0.67</v>
      </c>
      <c r="EF339">
        <v>0.61</v>
      </c>
      <c r="EG339">
        <v>0.01</v>
      </c>
      <c r="EH339">
        <v>0</v>
      </c>
      <c r="EI339">
        <v>0</v>
      </c>
      <c r="EJ339">
        <v>0</v>
      </c>
      <c r="EK339">
        <v>0.01</v>
      </c>
      <c r="EL339">
        <v>0.04</v>
      </c>
      <c r="EM339">
        <v>0.01</v>
      </c>
      <c r="EN339">
        <v>0</v>
      </c>
      <c r="EO339">
        <v>0.2</v>
      </c>
      <c r="EP339">
        <v>0.01</v>
      </c>
      <c r="EQ339">
        <v>8.9999999999999993E-3</v>
      </c>
      <c r="ER339">
        <v>0.02</v>
      </c>
      <c r="ES339">
        <v>8.9999999999999993E-3</v>
      </c>
      <c r="ET339">
        <v>0.01</v>
      </c>
      <c r="EU339">
        <v>0.14000000000000001</v>
      </c>
      <c r="EV339">
        <v>0.03</v>
      </c>
      <c r="EW339">
        <v>0</v>
      </c>
      <c r="EX339">
        <v>3.5999999999999997E-2</v>
      </c>
      <c r="EY339">
        <v>0.12</v>
      </c>
      <c r="EZ339">
        <v>0.14000000000000001</v>
      </c>
      <c r="FA339">
        <v>0.18</v>
      </c>
      <c r="FB339">
        <v>0.11</v>
      </c>
      <c r="FC339">
        <v>0.18</v>
      </c>
      <c r="FD339">
        <v>0.34</v>
      </c>
      <c r="FE339">
        <v>0.26</v>
      </c>
      <c r="FF339">
        <v>0.22</v>
      </c>
      <c r="FG339">
        <v>0.03</v>
      </c>
      <c r="FH339">
        <v>0.77</v>
      </c>
      <c r="FI339">
        <v>0.76</v>
      </c>
      <c r="FJ339">
        <v>0.7</v>
      </c>
      <c r="FK339">
        <v>0.79</v>
      </c>
      <c r="FL339">
        <v>0.7</v>
      </c>
      <c r="FM339">
        <v>0.33</v>
      </c>
      <c r="FN339">
        <v>0.6</v>
      </c>
      <c r="FO339">
        <v>0.67</v>
      </c>
      <c r="FP339">
        <v>0.12</v>
      </c>
      <c r="FQ339">
        <v>0.09</v>
      </c>
      <c r="FR339">
        <v>0.09</v>
      </c>
      <c r="FS339">
        <v>0.09</v>
      </c>
      <c r="FT339">
        <v>0.09</v>
      </c>
      <c r="FU339">
        <v>0.1</v>
      </c>
      <c r="FV339">
        <v>0.14000000000000001</v>
      </c>
      <c r="FW339">
        <v>0.1</v>
      </c>
      <c r="FX339">
        <v>0.1</v>
      </c>
      <c r="FY339">
        <v>1.41</v>
      </c>
      <c r="FZ339">
        <v>3.82</v>
      </c>
      <c r="GA339">
        <v>3.81</v>
      </c>
      <c r="GB339">
        <v>3.74</v>
      </c>
      <c r="GC339">
        <v>3.84</v>
      </c>
      <c r="GD339">
        <v>3.74</v>
      </c>
      <c r="GE339">
        <v>3.11</v>
      </c>
      <c r="GF339">
        <v>3.61</v>
      </c>
      <c r="GG339">
        <v>3.75</v>
      </c>
      <c r="GH339">
        <v>9.5</v>
      </c>
      <c r="GI339">
        <v>0</v>
      </c>
      <c r="GJ339">
        <v>4.0000000000000001E-3</v>
      </c>
      <c r="GK339">
        <v>0</v>
      </c>
      <c r="GL339">
        <v>0</v>
      </c>
      <c r="GM339">
        <v>0</v>
      </c>
      <c r="GN339">
        <v>0</v>
      </c>
      <c r="GO339">
        <v>0.04</v>
      </c>
      <c r="GP339">
        <v>0.06</v>
      </c>
      <c r="GQ339">
        <v>0.14000000000000001</v>
      </c>
      <c r="GR339">
        <v>0.65</v>
      </c>
      <c r="GS339">
        <v>0.09</v>
      </c>
      <c r="GT339">
        <v>0.32</v>
      </c>
      <c r="GU339">
        <v>0.64</v>
      </c>
      <c r="GV339">
        <v>0.1</v>
      </c>
      <c r="GW339">
        <v>0.36</v>
      </c>
      <c r="GX339">
        <v>0.10299999999999999</v>
      </c>
      <c r="GY339">
        <v>0.24</v>
      </c>
      <c r="GZ339">
        <v>0.121</v>
      </c>
      <c r="HA339">
        <v>5.3999999999999999E-2</v>
      </c>
      <c r="HB339">
        <v>0.36</v>
      </c>
      <c r="HC339">
        <v>0.06</v>
      </c>
      <c r="HD339">
        <v>0.04</v>
      </c>
      <c r="HE339">
        <v>0.17</v>
      </c>
      <c r="HF339">
        <v>0.13</v>
      </c>
      <c r="HG339">
        <v>0.17</v>
      </c>
      <c r="HH339">
        <v>0.13</v>
      </c>
      <c r="HI339">
        <v>0</v>
      </c>
      <c r="HJ339">
        <v>0.02</v>
      </c>
      <c r="HK339">
        <v>0</v>
      </c>
      <c r="HL339">
        <v>0</v>
      </c>
      <c r="HM339">
        <v>0.05</v>
      </c>
      <c r="HN339">
        <v>0</v>
      </c>
      <c r="HO339">
        <v>0.22</v>
      </c>
      <c r="HP339">
        <v>0.28000000000000003</v>
      </c>
      <c r="HQ339">
        <v>0.2</v>
      </c>
      <c r="HR339">
        <v>0.21</v>
      </c>
      <c r="HS339">
        <v>0.32</v>
      </c>
      <c r="HT339">
        <v>0.17</v>
      </c>
      <c r="HU339">
        <v>0.66</v>
      </c>
      <c r="HV339">
        <v>0.35</v>
      </c>
      <c r="HW339">
        <v>0.64</v>
      </c>
      <c r="HX339">
        <v>0.64</v>
      </c>
      <c r="HY339">
        <v>0.39</v>
      </c>
      <c r="HZ339">
        <v>0.69</v>
      </c>
      <c r="IA339">
        <v>0</v>
      </c>
      <c r="IB339">
        <v>0.18</v>
      </c>
      <c r="IC339">
        <v>0.04</v>
      </c>
      <c r="ID339">
        <v>0.04</v>
      </c>
      <c r="IE339">
        <v>0.08</v>
      </c>
      <c r="IF339">
        <v>1.7999999999999999E-2</v>
      </c>
      <c r="IG339">
        <v>1.2999999999999999E-2</v>
      </c>
      <c r="IH339">
        <v>0.04</v>
      </c>
      <c r="II339">
        <v>0.01</v>
      </c>
      <c r="IJ339">
        <v>0.01</v>
      </c>
      <c r="IK339">
        <v>4.4999999999999998E-2</v>
      </c>
      <c r="IL339">
        <v>1.2999999999999999E-2</v>
      </c>
      <c r="IM339">
        <v>0.1</v>
      </c>
      <c r="IN339">
        <v>0.12</v>
      </c>
      <c r="IO339">
        <v>0.11</v>
      </c>
      <c r="IP339">
        <v>0.1</v>
      </c>
      <c r="IQ339">
        <v>0.11</v>
      </c>
      <c r="IR339">
        <v>0.11</v>
      </c>
      <c r="IS339">
        <v>0</v>
      </c>
      <c r="IT339">
        <v>0.24</v>
      </c>
      <c r="IU339">
        <v>0.06</v>
      </c>
      <c r="IV339">
        <v>0</v>
      </c>
      <c r="IW339">
        <v>0.22</v>
      </c>
      <c r="IX339">
        <v>0.08</v>
      </c>
      <c r="IY339">
        <v>0.32</v>
      </c>
      <c r="IZ339">
        <v>0.36</v>
      </c>
      <c r="JA339">
        <v>0.1</v>
      </c>
      <c r="JB339">
        <v>0.38</v>
      </c>
      <c r="JC339">
        <v>0.26</v>
      </c>
      <c r="JD339">
        <v>0.16</v>
      </c>
      <c r="JE339">
        <v>0.25</v>
      </c>
      <c r="JF339">
        <v>0.17</v>
      </c>
      <c r="JG339">
        <v>0.19</v>
      </c>
      <c r="JH339">
        <v>0.56999999999999995</v>
      </c>
      <c r="JI339">
        <v>0.18</v>
      </c>
      <c r="JJ339">
        <v>0.24</v>
      </c>
      <c r="JK339">
        <v>0.62</v>
      </c>
      <c r="JL339">
        <v>0.12</v>
      </c>
      <c r="JM339">
        <v>0.09</v>
      </c>
      <c r="JN339">
        <v>0.1</v>
      </c>
      <c r="JO339">
        <v>0.09</v>
      </c>
      <c r="JP339">
        <v>0.1</v>
      </c>
      <c r="JQ339">
        <v>0.1</v>
      </c>
      <c r="JR339">
        <v>3.55</v>
      </c>
      <c r="JS339">
        <v>2.2999999999999998</v>
      </c>
      <c r="JT339">
        <v>2.74</v>
      </c>
      <c r="JU339">
        <v>3.57</v>
      </c>
      <c r="JV339">
        <v>2.2200000000000002</v>
      </c>
    </row>
    <row r="340" spans="1:282" x14ac:dyDescent="0.25">
      <c r="A340">
        <v>609964</v>
      </c>
      <c r="B340" t="s">
        <v>137</v>
      </c>
      <c r="C340" t="s">
        <v>2634</v>
      </c>
      <c r="D340" t="s">
        <v>4947</v>
      </c>
      <c r="E340" t="s">
        <v>4948</v>
      </c>
      <c r="F340" t="s">
        <v>1051</v>
      </c>
      <c r="G340" t="s">
        <v>1052</v>
      </c>
      <c r="H340" t="s">
        <v>4949</v>
      </c>
      <c r="I340" t="s">
        <v>4950</v>
      </c>
      <c r="J340" t="s">
        <v>4951</v>
      </c>
      <c r="K340" t="s">
        <v>4952</v>
      </c>
      <c r="L340" t="s">
        <v>546</v>
      </c>
      <c r="M340" t="s">
        <v>3399</v>
      </c>
      <c r="N340" t="s">
        <v>3908</v>
      </c>
      <c r="O340" t="s">
        <v>524</v>
      </c>
      <c r="P340">
        <v>654</v>
      </c>
      <c r="Q340" t="s">
        <v>530</v>
      </c>
      <c r="R340" t="s">
        <v>558</v>
      </c>
      <c r="S340" t="s">
        <v>558</v>
      </c>
      <c r="T340">
        <v>42</v>
      </c>
      <c r="U340">
        <v>3740</v>
      </c>
      <c r="V340" t="s">
        <v>651</v>
      </c>
      <c r="W340">
        <v>249</v>
      </c>
      <c r="X340">
        <v>660</v>
      </c>
      <c r="Y340">
        <v>38</v>
      </c>
      <c r="Z340" s="5" t="s">
        <v>625</v>
      </c>
      <c r="AA340" t="s">
        <v>524</v>
      </c>
      <c r="AB340" t="s">
        <v>555</v>
      </c>
      <c r="AC340" t="s">
        <v>555</v>
      </c>
      <c r="AD340" t="s">
        <v>564</v>
      </c>
      <c r="AE340">
        <v>35.200000000000003</v>
      </c>
      <c r="AF340">
        <v>34.799999999999997</v>
      </c>
      <c r="AG340">
        <v>56.5</v>
      </c>
      <c r="AH340">
        <v>3.8</v>
      </c>
      <c r="AI340" t="s">
        <v>3410</v>
      </c>
      <c r="AJ340">
        <v>135</v>
      </c>
      <c r="AK340">
        <v>8</v>
      </c>
      <c r="AL340">
        <v>8</v>
      </c>
      <c r="AM340">
        <v>1</v>
      </c>
      <c r="AN340">
        <v>119</v>
      </c>
      <c r="AR340">
        <v>4</v>
      </c>
      <c r="AS340">
        <v>135</v>
      </c>
      <c r="AT340">
        <v>0</v>
      </c>
      <c r="AU340">
        <v>0</v>
      </c>
      <c r="AV340">
        <v>0.03</v>
      </c>
      <c r="AW340">
        <v>0.01</v>
      </c>
      <c r="AX340">
        <v>0.02</v>
      </c>
      <c r="AY340">
        <v>0.09</v>
      </c>
      <c r="AZ340">
        <v>0.06</v>
      </c>
      <c r="BA340">
        <v>4.3999999999999997E-2</v>
      </c>
      <c r="BB340">
        <v>0.13</v>
      </c>
      <c r="BC340">
        <v>0.05</v>
      </c>
      <c r="BD340">
        <v>0.13</v>
      </c>
      <c r="BE340">
        <v>0.16</v>
      </c>
      <c r="BF340">
        <v>0.4</v>
      </c>
      <c r="BG340">
        <v>0.36</v>
      </c>
      <c r="BH340">
        <v>0.39</v>
      </c>
      <c r="BI340">
        <v>0.33</v>
      </c>
      <c r="BJ340">
        <v>0.4</v>
      </c>
      <c r="BK340">
        <v>0.39</v>
      </c>
      <c r="BL340">
        <v>0.03</v>
      </c>
      <c r="BM340">
        <v>0.01</v>
      </c>
      <c r="BN340">
        <v>0.03</v>
      </c>
      <c r="BO340">
        <v>0.01</v>
      </c>
      <c r="BP340">
        <v>0.01</v>
      </c>
      <c r="BQ340">
        <v>0.02</v>
      </c>
      <c r="BR340">
        <v>0.51</v>
      </c>
      <c r="BS340">
        <v>0.59</v>
      </c>
      <c r="BT340">
        <v>0.42</v>
      </c>
      <c r="BU340">
        <v>0.59</v>
      </c>
      <c r="BV340">
        <v>0.44</v>
      </c>
      <c r="BW340">
        <v>0.35</v>
      </c>
      <c r="BX340">
        <v>3.47</v>
      </c>
      <c r="BY340">
        <v>3.55</v>
      </c>
      <c r="BZ340">
        <v>3.24</v>
      </c>
      <c r="CA340">
        <v>3.51</v>
      </c>
      <c r="CB340">
        <v>3.27</v>
      </c>
      <c r="CC340">
        <v>3.02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0.01</v>
      </c>
      <c r="CK340">
        <v>0.05</v>
      </c>
      <c r="CL340">
        <v>0.01</v>
      </c>
      <c r="CM340">
        <v>0</v>
      </c>
      <c r="CN340">
        <v>0.02</v>
      </c>
      <c r="CO340">
        <v>0.04</v>
      </c>
      <c r="CP340">
        <v>7.0000000000000007E-2</v>
      </c>
      <c r="CQ340">
        <v>0.05</v>
      </c>
      <c r="CR340">
        <v>0.09</v>
      </c>
      <c r="CS340">
        <v>7.0000000000000007E-2</v>
      </c>
      <c r="CT340">
        <v>0.16</v>
      </c>
      <c r="CU340">
        <v>7.0000000000000007E-2</v>
      </c>
      <c r="CV340">
        <v>3.75</v>
      </c>
      <c r="CW340">
        <v>3.69</v>
      </c>
      <c r="CX340">
        <v>3.64</v>
      </c>
      <c r="CY340">
        <v>3.55</v>
      </c>
      <c r="CZ340">
        <v>3.64</v>
      </c>
      <c r="DA340">
        <v>3.51</v>
      </c>
      <c r="DB340">
        <v>3.47</v>
      </c>
      <c r="DC340">
        <v>3.26</v>
      </c>
      <c r="DD340">
        <v>3.49</v>
      </c>
      <c r="DE340">
        <v>0.24</v>
      </c>
      <c r="DF340">
        <v>0.26</v>
      </c>
      <c r="DG340">
        <v>0.26</v>
      </c>
      <c r="DH340">
        <v>0.3</v>
      </c>
      <c r="DI340">
        <v>0.24</v>
      </c>
      <c r="DJ340">
        <v>0.3</v>
      </c>
      <c r="DK340">
        <v>0.34</v>
      </c>
      <c r="DL340">
        <v>0.24</v>
      </c>
      <c r="DM340">
        <v>0.31</v>
      </c>
      <c r="DN340">
        <v>0.04</v>
      </c>
      <c r="DO340">
        <v>0.01</v>
      </c>
      <c r="DP340">
        <v>0.02</v>
      </c>
      <c r="DQ340">
        <v>0.02</v>
      </c>
      <c r="DR340">
        <v>0.03</v>
      </c>
      <c r="DS340">
        <v>0.02</v>
      </c>
      <c r="DT340">
        <v>0.01</v>
      </c>
      <c r="DU340">
        <v>0.01</v>
      </c>
      <c r="DV340">
        <v>0.01</v>
      </c>
      <c r="DW340">
        <v>0.72</v>
      </c>
      <c r="DX340">
        <v>0.7</v>
      </c>
      <c r="DY340">
        <v>0.67</v>
      </c>
      <c r="DZ340">
        <v>0.61</v>
      </c>
      <c r="EA340">
        <v>0.67</v>
      </c>
      <c r="EB340">
        <v>0.59</v>
      </c>
      <c r="EC340">
        <v>0.56000000000000005</v>
      </c>
      <c r="ED340">
        <v>0.53</v>
      </c>
      <c r="EE340">
        <v>0.59</v>
      </c>
      <c r="EF340">
        <v>0.39</v>
      </c>
      <c r="EG340">
        <v>0.02</v>
      </c>
      <c r="EH340">
        <v>0.01</v>
      </c>
      <c r="EI340">
        <v>0.01</v>
      </c>
      <c r="EJ340">
        <v>0</v>
      </c>
      <c r="EK340">
        <v>0.03</v>
      </c>
      <c r="EL340">
        <v>0.04</v>
      </c>
      <c r="EM340">
        <v>0.02</v>
      </c>
      <c r="EN340">
        <v>0</v>
      </c>
      <c r="EO340">
        <v>0.24</v>
      </c>
      <c r="EP340">
        <v>0.11</v>
      </c>
      <c r="EQ340">
        <v>6.7000000000000004E-2</v>
      </c>
      <c r="ER340">
        <v>0.08</v>
      </c>
      <c r="ES340">
        <v>5.1999999999999998E-2</v>
      </c>
      <c r="ET340">
        <v>0.08</v>
      </c>
      <c r="EU340">
        <v>0.1</v>
      </c>
      <c r="EV340">
        <v>0.06</v>
      </c>
      <c r="EW340">
        <v>0.1</v>
      </c>
      <c r="EX340">
        <v>0.2</v>
      </c>
      <c r="EY340">
        <v>0.41</v>
      </c>
      <c r="EZ340">
        <v>0.39</v>
      </c>
      <c r="FA340">
        <v>0.39</v>
      </c>
      <c r="FB340">
        <v>0.34</v>
      </c>
      <c r="FC340">
        <v>0.44</v>
      </c>
      <c r="FD340">
        <v>0.41</v>
      </c>
      <c r="FE340">
        <v>0.44</v>
      </c>
      <c r="FF340">
        <v>0.39</v>
      </c>
      <c r="FG340">
        <v>0.11</v>
      </c>
      <c r="FH340">
        <v>0.42</v>
      </c>
      <c r="FI340">
        <v>0.51</v>
      </c>
      <c r="FJ340">
        <v>0.46</v>
      </c>
      <c r="FK340">
        <v>0.56000000000000005</v>
      </c>
      <c r="FL340">
        <v>0.38</v>
      </c>
      <c r="FM340">
        <v>0.42</v>
      </c>
      <c r="FN340">
        <v>0.44</v>
      </c>
      <c r="FO340">
        <v>0.46</v>
      </c>
      <c r="FP340">
        <v>0.05</v>
      </c>
      <c r="FQ340">
        <v>0.03</v>
      </c>
      <c r="FR340">
        <v>0.02</v>
      </c>
      <c r="FS340">
        <v>0.05</v>
      </c>
      <c r="FT340">
        <v>0.04</v>
      </c>
      <c r="FU340">
        <v>7.0000000000000007E-2</v>
      </c>
      <c r="FV340">
        <v>0.03</v>
      </c>
      <c r="FW340">
        <v>0.03</v>
      </c>
      <c r="FX340">
        <v>0.04</v>
      </c>
      <c r="FY340">
        <v>2.0299999999999998</v>
      </c>
      <c r="FZ340">
        <v>3.27</v>
      </c>
      <c r="GA340">
        <v>3.42</v>
      </c>
      <c r="GB340">
        <v>3.37</v>
      </c>
      <c r="GC340">
        <v>3.53</v>
      </c>
      <c r="GD340">
        <v>3.25</v>
      </c>
      <c r="GE340">
        <v>3.24</v>
      </c>
      <c r="GF340">
        <v>3.35</v>
      </c>
      <c r="GG340">
        <v>3.37</v>
      </c>
      <c r="GH340">
        <v>8.09</v>
      </c>
      <c r="GI340">
        <v>0</v>
      </c>
      <c r="GJ340">
        <v>0</v>
      </c>
      <c r="GK340">
        <v>1.4999999999999999E-2</v>
      </c>
      <c r="GL340">
        <v>0.04</v>
      </c>
      <c r="GM340">
        <v>7.0000000000000007E-2</v>
      </c>
      <c r="GN340">
        <v>0.04</v>
      </c>
      <c r="GO340">
        <v>0.11</v>
      </c>
      <c r="GP340">
        <v>0.19</v>
      </c>
      <c r="GQ340">
        <v>0.12</v>
      </c>
      <c r="GR340">
        <v>0.3</v>
      </c>
      <c r="GS340">
        <v>0.11</v>
      </c>
      <c r="GT340">
        <v>0.32</v>
      </c>
      <c r="GU340">
        <v>0.44</v>
      </c>
      <c r="GV340">
        <v>0.36</v>
      </c>
      <c r="GW340">
        <v>0.2</v>
      </c>
      <c r="GX340">
        <v>0.14099999999999999</v>
      </c>
      <c r="GY340">
        <v>0.15</v>
      </c>
      <c r="GZ340">
        <v>0.14099999999999999</v>
      </c>
      <c r="HA340">
        <v>9.6000000000000002E-2</v>
      </c>
      <c r="HB340">
        <v>0.16</v>
      </c>
      <c r="HC340">
        <v>0.19</v>
      </c>
      <c r="HD340">
        <v>0.09</v>
      </c>
      <c r="HE340">
        <v>0.17</v>
      </c>
      <c r="HF340">
        <v>0.16</v>
      </c>
      <c r="HG340">
        <v>0.23</v>
      </c>
      <c r="HH340">
        <v>0.16</v>
      </c>
      <c r="HI340">
        <v>0.01</v>
      </c>
      <c r="HJ340">
        <v>0</v>
      </c>
      <c r="HK340">
        <v>0.01</v>
      </c>
      <c r="HL340">
        <v>0.02</v>
      </c>
      <c r="HM340">
        <v>0.16</v>
      </c>
      <c r="HN340">
        <v>0.02</v>
      </c>
      <c r="HO340">
        <v>0.33</v>
      </c>
      <c r="HP340">
        <v>0.27</v>
      </c>
      <c r="HQ340">
        <v>0.3</v>
      </c>
      <c r="HR340">
        <v>0.24</v>
      </c>
      <c r="HS340">
        <v>0.31</v>
      </c>
      <c r="HT340">
        <v>0.32</v>
      </c>
      <c r="HU340">
        <v>0.57999999999999996</v>
      </c>
      <c r="HV340">
        <v>0.44</v>
      </c>
      <c r="HW340">
        <v>0.45</v>
      </c>
      <c r="HX340">
        <v>0.46</v>
      </c>
      <c r="HY340">
        <v>0.35</v>
      </c>
      <c r="HZ340">
        <v>0.5</v>
      </c>
      <c r="IA340">
        <v>0.05</v>
      </c>
      <c r="IB340">
        <v>0.19</v>
      </c>
      <c r="IC340">
        <v>0.16</v>
      </c>
      <c r="ID340">
        <v>0.17</v>
      </c>
      <c r="IE340">
        <v>0.11</v>
      </c>
      <c r="IF340">
        <v>7.3999999999999996E-2</v>
      </c>
      <c r="IG340">
        <v>0</v>
      </c>
      <c r="IH340">
        <v>0.01</v>
      </c>
      <c r="II340">
        <v>0.01</v>
      </c>
      <c r="IJ340">
        <v>0.03</v>
      </c>
      <c r="IK340">
        <v>0</v>
      </c>
      <c r="IL340">
        <v>1.4999999999999999E-2</v>
      </c>
      <c r="IM340">
        <v>0.03</v>
      </c>
      <c r="IN340">
        <v>0.08</v>
      </c>
      <c r="IO340">
        <v>7.0000000000000007E-2</v>
      </c>
      <c r="IP340">
        <v>0.08</v>
      </c>
      <c r="IQ340">
        <v>7.0000000000000007E-2</v>
      </c>
      <c r="IR340">
        <v>7.0000000000000007E-2</v>
      </c>
      <c r="IS340">
        <v>0.03</v>
      </c>
      <c r="IT340">
        <v>0.63</v>
      </c>
      <c r="IU340">
        <v>0.57999999999999996</v>
      </c>
      <c r="IV340">
        <v>0.01</v>
      </c>
      <c r="IW340">
        <v>0.25</v>
      </c>
      <c r="IX340">
        <v>0.32</v>
      </c>
      <c r="IY340">
        <v>0.18</v>
      </c>
      <c r="IZ340">
        <v>0.19</v>
      </c>
      <c r="JA340">
        <v>0.18</v>
      </c>
      <c r="JB340">
        <v>0.27</v>
      </c>
      <c r="JC340">
        <v>0.32</v>
      </c>
      <c r="JD340">
        <v>0.06</v>
      </c>
      <c r="JE340">
        <v>0.06</v>
      </c>
      <c r="JF340">
        <v>0.33</v>
      </c>
      <c r="JG340">
        <v>0.22</v>
      </c>
      <c r="JH340">
        <v>0.28999999999999998</v>
      </c>
      <c r="JI340">
        <v>0.06</v>
      </c>
      <c r="JJ340">
        <v>7.0000000000000007E-2</v>
      </c>
      <c r="JK340">
        <v>0.44</v>
      </c>
      <c r="JL340">
        <v>0.21</v>
      </c>
      <c r="JM340">
        <v>0.04</v>
      </c>
      <c r="JN340">
        <v>7.0000000000000007E-2</v>
      </c>
      <c r="JO340">
        <v>0.1</v>
      </c>
      <c r="JP340">
        <v>0.04</v>
      </c>
      <c r="JQ340">
        <v>0.04</v>
      </c>
      <c r="JR340">
        <v>2.91</v>
      </c>
      <c r="JS340">
        <v>1.51</v>
      </c>
      <c r="JT340">
        <v>1.59</v>
      </c>
      <c r="JU340">
        <v>3.25</v>
      </c>
      <c r="JV340">
        <v>2.42</v>
      </c>
    </row>
    <row r="341" spans="1:282" x14ac:dyDescent="0.25">
      <c r="A341">
        <v>609966</v>
      </c>
      <c r="B341" t="s">
        <v>138</v>
      </c>
      <c r="C341" t="s">
        <v>2635</v>
      </c>
      <c r="D341" t="s">
        <v>4953</v>
      </c>
      <c r="E341" t="s">
        <v>4954</v>
      </c>
      <c r="F341" t="s">
        <v>1053</v>
      </c>
      <c r="G341" t="s">
        <v>1054</v>
      </c>
      <c r="H341" t="s">
        <v>1055</v>
      </c>
      <c r="I341" t="s">
        <v>4955</v>
      </c>
      <c r="J341" t="s">
        <v>4956</v>
      </c>
      <c r="K341" t="s">
        <v>4957</v>
      </c>
      <c r="L341" t="s">
        <v>546</v>
      </c>
      <c r="M341" t="s">
        <v>3399</v>
      </c>
      <c r="N341" t="s">
        <v>3908</v>
      </c>
      <c r="O341" t="s">
        <v>524</v>
      </c>
      <c r="P341">
        <v>471</v>
      </c>
      <c r="Q341" t="s">
        <v>539</v>
      </c>
      <c r="R341" t="s">
        <v>3621</v>
      </c>
      <c r="S341" t="s">
        <v>6523</v>
      </c>
      <c r="T341">
        <v>39</v>
      </c>
      <c r="U341">
        <v>3750</v>
      </c>
      <c r="V341" t="s">
        <v>655</v>
      </c>
      <c r="W341">
        <v>440</v>
      </c>
      <c r="X341">
        <v>490</v>
      </c>
      <c r="Y341">
        <v>90</v>
      </c>
      <c r="Z341" s="5" t="s">
        <v>575</v>
      </c>
      <c r="AA341" t="s">
        <v>524</v>
      </c>
      <c r="AB341" t="s">
        <v>555</v>
      </c>
      <c r="AC341" t="s">
        <v>555</v>
      </c>
      <c r="AD341" t="s">
        <v>564</v>
      </c>
      <c r="AE341">
        <v>33.799999999999997</v>
      </c>
      <c r="AF341">
        <v>38.200000000000003</v>
      </c>
      <c r="AG341">
        <v>45.7</v>
      </c>
      <c r="AH341">
        <v>99</v>
      </c>
      <c r="AI341" t="s">
        <v>3400</v>
      </c>
      <c r="AJ341">
        <v>241</v>
      </c>
      <c r="AK341">
        <v>4</v>
      </c>
      <c r="AL341">
        <v>18</v>
      </c>
      <c r="AM341">
        <v>1</v>
      </c>
      <c r="AN341">
        <v>212</v>
      </c>
      <c r="AO341">
        <v>1</v>
      </c>
      <c r="AQ341">
        <v>2</v>
      </c>
      <c r="AR341">
        <v>6</v>
      </c>
      <c r="AS341">
        <v>241</v>
      </c>
      <c r="AT341">
        <v>0.04</v>
      </c>
      <c r="AU341">
        <v>0.02</v>
      </c>
      <c r="AV341">
        <v>0.02</v>
      </c>
      <c r="AW341">
        <v>0.03</v>
      </c>
      <c r="AX341">
        <v>0.03</v>
      </c>
      <c r="AY341">
        <v>0.08</v>
      </c>
      <c r="AZ341">
        <v>0.09</v>
      </c>
      <c r="BA341">
        <v>4.1000000000000002E-2</v>
      </c>
      <c r="BB341">
        <v>7.0000000000000007E-2</v>
      </c>
      <c r="BC341">
        <v>0.09</v>
      </c>
      <c r="BD341">
        <v>0.12</v>
      </c>
      <c r="BE341">
        <v>0.15</v>
      </c>
      <c r="BF341">
        <v>0.34</v>
      </c>
      <c r="BG341">
        <v>0.28000000000000003</v>
      </c>
      <c r="BH341">
        <v>0.33</v>
      </c>
      <c r="BI341">
        <v>0.28999999999999998</v>
      </c>
      <c r="BJ341">
        <v>0.37</v>
      </c>
      <c r="BK341">
        <v>0.33</v>
      </c>
      <c r="BL341">
        <v>0.14000000000000001</v>
      </c>
      <c r="BM341">
        <v>0.12</v>
      </c>
      <c r="BN341">
        <v>0.13</v>
      </c>
      <c r="BO341">
        <v>0.02</v>
      </c>
      <c r="BP341">
        <v>0.02</v>
      </c>
      <c r="BQ341">
        <v>0.02</v>
      </c>
      <c r="BR341">
        <v>0.39</v>
      </c>
      <c r="BS341">
        <v>0.54</v>
      </c>
      <c r="BT341">
        <v>0.45</v>
      </c>
      <c r="BU341">
        <v>0.56000000000000005</v>
      </c>
      <c r="BV341">
        <v>0.45</v>
      </c>
      <c r="BW341">
        <v>0.41</v>
      </c>
      <c r="BX341">
        <v>3.26</v>
      </c>
      <c r="BY341">
        <v>3.52</v>
      </c>
      <c r="BZ341">
        <v>3.38</v>
      </c>
      <c r="CA341">
        <v>3.42</v>
      </c>
      <c r="CB341">
        <v>3.28</v>
      </c>
      <c r="CC341">
        <v>3.11</v>
      </c>
      <c r="CD341">
        <v>2.1000000000000001E-2</v>
      </c>
      <c r="CE341">
        <v>1.2E-2</v>
      </c>
      <c r="CF341">
        <v>1.2E-2</v>
      </c>
      <c r="CG341">
        <v>2.5000000000000001E-2</v>
      </c>
      <c r="CH341">
        <v>2.1000000000000001E-2</v>
      </c>
      <c r="CI341">
        <v>0.02</v>
      </c>
      <c r="CJ341">
        <v>0.04</v>
      </c>
      <c r="CK341">
        <v>0.08</v>
      </c>
      <c r="CL341">
        <v>7.0000000000000007E-2</v>
      </c>
      <c r="CM341">
        <v>0.02</v>
      </c>
      <c r="CN341">
        <v>0.04</v>
      </c>
      <c r="CO341">
        <v>0.03</v>
      </c>
      <c r="CP341">
        <v>0.05</v>
      </c>
      <c r="CQ341">
        <v>0.03</v>
      </c>
      <c r="CR341">
        <v>0.03</v>
      </c>
      <c r="CS341">
        <v>7.0000000000000007E-2</v>
      </c>
      <c r="CT341">
        <v>0.12</v>
      </c>
      <c r="CU341">
        <v>0.05</v>
      </c>
      <c r="CV341">
        <v>3.72</v>
      </c>
      <c r="CW341">
        <v>3.71</v>
      </c>
      <c r="CX341">
        <v>3.67</v>
      </c>
      <c r="CY341">
        <v>3.58</v>
      </c>
      <c r="CZ341">
        <v>3.63</v>
      </c>
      <c r="DA341">
        <v>3.53</v>
      </c>
      <c r="DB341">
        <v>3.48</v>
      </c>
      <c r="DC341">
        <v>3.26</v>
      </c>
      <c r="DD341">
        <v>3.4</v>
      </c>
      <c r="DE341">
        <v>0.18</v>
      </c>
      <c r="DF341">
        <v>0.18</v>
      </c>
      <c r="DG341">
        <v>0.23</v>
      </c>
      <c r="DH341">
        <v>0.25</v>
      </c>
      <c r="DI341">
        <v>0.24</v>
      </c>
      <c r="DJ341">
        <v>0.32</v>
      </c>
      <c r="DK341">
        <v>0.25</v>
      </c>
      <c r="DL341">
        <v>0.27</v>
      </c>
      <c r="DM341">
        <v>0.28999999999999998</v>
      </c>
      <c r="DN341">
        <v>0</v>
      </c>
      <c r="DO341">
        <v>0.01</v>
      </c>
      <c r="DP341">
        <v>0.02</v>
      </c>
      <c r="DQ341">
        <v>0</v>
      </c>
      <c r="DR341">
        <v>0.01</v>
      </c>
      <c r="DS341">
        <v>0.01</v>
      </c>
      <c r="DT341">
        <v>0.02</v>
      </c>
      <c r="DU341">
        <v>0.01</v>
      </c>
      <c r="DV341">
        <v>0.02</v>
      </c>
      <c r="DW341">
        <v>0.78</v>
      </c>
      <c r="DX341">
        <v>0.76</v>
      </c>
      <c r="DY341">
        <v>0.71</v>
      </c>
      <c r="DZ341">
        <v>0.68</v>
      </c>
      <c r="EA341">
        <v>0.7</v>
      </c>
      <c r="EB341">
        <v>0.61</v>
      </c>
      <c r="EC341">
        <v>0.62</v>
      </c>
      <c r="ED341">
        <v>0.53</v>
      </c>
      <c r="EE341">
        <v>0.57999999999999996</v>
      </c>
      <c r="EF341">
        <v>0.37</v>
      </c>
      <c r="EG341">
        <v>0.02</v>
      </c>
      <c r="EH341">
        <v>0.01</v>
      </c>
      <c r="EI341">
        <v>0.01</v>
      </c>
      <c r="EJ341">
        <v>0.02</v>
      </c>
      <c r="EK341">
        <v>0.02</v>
      </c>
      <c r="EL341">
        <v>0.05</v>
      </c>
      <c r="EM341">
        <v>0.02</v>
      </c>
      <c r="EN341">
        <v>0.02</v>
      </c>
      <c r="EO341">
        <v>0.28999999999999998</v>
      </c>
      <c r="EP341">
        <v>0.12</v>
      </c>
      <c r="EQ341">
        <v>5.8000000000000003E-2</v>
      </c>
      <c r="ER341">
        <v>0.09</v>
      </c>
      <c r="ES341">
        <v>5.8000000000000003E-2</v>
      </c>
      <c r="ET341">
        <v>0.09</v>
      </c>
      <c r="EU341">
        <v>0.13</v>
      </c>
      <c r="EV341">
        <v>7.0000000000000007E-2</v>
      </c>
      <c r="EW341">
        <v>7.0000000000000007E-2</v>
      </c>
      <c r="EX341">
        <v>0.14099999999999999</v>
      </c>
      <c r="EY341">
        <v>0.3</v>
      </c>
      <c r="EZ341">
        <v>0.33</v>
      </c>
      <c r="FA341">
        <v>0.33</v>
      </c>
      <c r="FB341">
        <v>0.26</v>
      </c>
      <c r="FC341">
        <v>0.39</v>
      </c>
      <c r="FD341">
        <v>0.31</v>
      </c>
      <c r="FE341">
        <v>0.37</v>
      </c>
      <c r="FF341">
        <v>0.41</v>
      </c>
      <c r="FG341">
        <v>0.15</v>
      </c>
      <c r="FH341">
        <v>0.54</v>
      </c>
      <c r="FI341">
        <v>0.56000000000000005</v>
      </c>
      <c r="FJ341">
        <v>0.55000000000000004</v>
      </c>
      <c r="FK341">
        <v>0.63</v>
      </c>
      <c r="FL341">
        <v>0.46</v>
      </c>
      <c r="FM341">
        <v>0.47</v>
      </c>
      <c r="FN341">
        <v>0.51</v>
      </c>
      <c r="FO341">
        <v>0.46</v>
      </c>
      <c r="FP341">
        <v>0.06</v>
      </c>
      <c r="FQ341">
        <v>0.02</v>
      </c>
      <c r="FR341">
        <v>0.03</v>
      </c>
      <c r="FS341">
        <v>0.02</v>
      </c>
      <c r="FT341">
        <v>0.03</v>
      </c>
      <c r="FU341">
        <v>0.04</v>
      </c>
      <c r="FV341">
        <v>0.04</v>
      </c>
      <c r="FW341">
        <v>0.03</v>
      </c>
      <c r="FX341">
        <v>0.04</v>
      </c>
      <c r="FY341">
        <v>2.0699999999999998</v>
      </c>
      <c r="FZ341">
        <v>3.4</v>
      </c>
      <c r="GA341">
        <v>3.5</v>
      </c>
      <c r="GB341">
        <v>3.45</v>
      </c>
      <c r="GC341">
        <v>3.56</v>
      </c>
      <c r="GD341">
        <v>3.34</v>
      </c>
      <c r="GE341">
        <v>3.24</v>
      </c>
      <c r="GF341">
        <v>3.4</v>
      </c>
      <c r="GG341">
        <v>3.37</v>
      </c>
      <c r="GH341">
        <v>8.1</v>
      </c>
      <c r="GI341">
        <v>0.02</v>
      </c>
      <c r="GJ341">
        <v>8.0000000000000002E-3</v>
      </c>
      <c r="GK341">
        <v>3.6999999999999998E-2</v>
      </c>
      <c r="GL341">
        <v>0.01</v>
      </c>
      <c r="GM341">
        <v>0.1</v>
      </c>
      <c r="GN341">
        <v>0.02</v>
      </c>
      <c r="GO341">
        <v>0.08</v>
      </c>
      <c r="GP341">
        <v>0.12</v>
      </c>
      <c r="GQ341">
        <v>0.14000000000000001</v>
      </c>
      <c r="GR341">
        <v>0.39</v>
      </c>
      <c r="GS341">
        <v>7.0000000000000007E-2</v>
      </c>
      <c r="GT341">
        <v>0.38</v>
      </c>
      <c r="GU341">
        <v>0.51</v>
      </c>
      <c r="GV341">
        <v>0.24</v>
      </c>
      <c r="GW341">
        <v>0.22</v>
      </c>
      <c r="GX341">
        <v>0.124</v>
      </c>
      <c r="GY341">
        <v>0.24</v>
      </c>
      <c r="GZ341">
        <v>0.14499999999999999</v>
      </c>
      <c r="HA341">
        <v>9.0999999999999998E-2</v>
      </c>
      <c r="HB341">
        <v>0.17</v>
      </c>
      <c r="HC341">
        <v>0.14000000000000001</v>
      </c>
      <c r="HD341">
        <v>0.09</v>
      </c>
      <c r="HE341">
        <v>0.21</v>
      </c>
      <c r="HF341">
        <v>0.12</v>
      </c>
      <c r="HG341">
        <v>0.18</v>
      </c>
      <c r="HH341">
        <v>0.14000000000000001</v>
      </c>
      <c r="HI341">
        <v>0.01</v>
      </c>
      <c r="HJ341">
        <v>0</v>
      </c>
      <c r="HK341">
        <v>0</v>
      </c>
      <c r="HL341">
        <v>0.06</v>
      </c>
      <c r="HM341">
        <v>7.0000000000000007E-2</v>
      </c>
      <c r="HN341">
        <v>0.02</v>
      </c>
      <c r="HO341">
        <v>0.36</v>
      </c>
      <c r="HP341">
        <v>0.28999999999999998</v>
      </c>
      <c r="HQ341">
        <v>0.34</v>
      </c>
      <c r="HR341">
        <v>0.32</v>
      </c>
      <c r="HS341">
        <v>0.38</v>
      </c>
      <c r="HT341">
        <v>0.41</v>
      </c>
      <c r="HU341">
        <v>0.47</v>
      </c>
      <c r="HV341">
        <v>0.43</v>
      </c>
      <c r="HW341">
        <v>0.41</v>
      </c>
      <c r="HX341">
        <v>0.44</v>
      </c>
      <c r="HY341">
        <v>0.34</v>
      </c>
      <c r="HZ341">
        <v>0.46</v>
      </c>
      <c r="IA341">
        <v>0.13</v>
      </c>
      <c r="IB341">
        <v>0.23</v>
      </c>
      <c r="IC341">
        <v>0.2</v>
      </c>
      <c r="ID341">
        <v>0.12</v>
      </c>
      <c r="IE341">
        <v>0.15</v>
      </c>
      <c r="IF341">
        <v>6.2E-2</v>
      </c>
      <c r="IG341">
        <v>8.0000000000000002E-3</v>
      </c>
      <c r="IH341">
        <v>0.01</v>
      </c>
      <c r="II341">
        <v>0.01</v>
      </c>
      <c r="IJ341">
        <v>0.01</v>
      </c>
      <c r="IK341">
        <v>4.0000000000000001E-3</v>
      </c>
      <c r="IL341">
        <v>1.2E-2</v>
      </c>
      <c r="IM341">
        <v>0.02</v>
      </c>
      <c r="IN341">
        <v>0.04</v>
      </c>
      <c r="IO341">
        <v>0.04</v>
      </c>
      <c r="IP341">
        <v>0.05</v>
      </c>
      <c r="IQ341">
        <v>0.05</v>
      </c>
      <c r="IR341">
        <v>0.04</v>
      </c>
      <c r="IS341">
        <v>0.04</v>
      </c>
      <c r="IT341">
        <v>0.59</v>
      </c>
      <c r="IU341">
        <v>0.5</v>
      </c>
      <c r="IV341">
        <v>0.05</v>
      </c>
      <c r="IW341">
        <v>0.24</v>
      </c>
      <c r="IX341">
        <v>0.32</v>
      </c>
      <c r="IY341">
        <v>0.24</v>
      </c>
      <c r="IZ341">
        <v>0.27</v>
      </c>
      <c r="JA341">
        <v>0.18</v>
      </c>
      <c r="JB341">
        <v>0.35</v>
      </c>
      <c r="JC341">
        <v>0.33</v>
      </c>
      <c r="JD341">
        <v>7.0000000000000007E-2</v>
      </c>
      <c r="JE341">
        <v>0.11</v>
      </c>
      <c r="JF341">
        <v>0.27</v>
      </c>
      <c r="JG341">
        <v>0.18</v>
      </c>
      <c r="JH341">
        <v>0.28999999999999998</v>
      </c>
      <c r="JI341">
        <v>7.0000000000000007E-2</v>
      </c>
      <c r="JJ341">
        <v>7.0000000000000007E-2</v>
      </c>
      <c r="JK341">
        <v>0.45</v>
      </c>
      <c r="JL341">
        <v>0.21</v>
      </c>
      <c r="JM341">
        <v>0.02</v>
      </c>
      <c r="JN341">
        <v>0.04</v>
      </c>
      <c r="JO341">
        <v>0.05</v>
      </c>
      <c r="JP341">
        <v>0.05</v>
      </c>
      <c r="JQ341">
        <v>0.02</v>
      </c>
      <c r="JR341">
        <v>2.88</v>
      </c>
      <c r="JS341">
        <v>1.59</v>
      </c>
      <c r="JT341">
        <v>1.75</v>
      </c>
      <c r="JU341">
        <v>3.18</v>
      </c>
      <c r="JV341">
        <v>2.38</v>
      </c>
    </row>
    <row r="342" spans="1:282" x14ac:dyDescent="0.25">
      <c r="A342">
        <v>609967</v>
      </c>
      <c r="B342" t="s">
        <v>109</v>
      </c>
      <c r="C342" t="s">
        <v>2636</v>
      </c>
      <c r="D342" t="s">
        <v>4958</v>
      </c>
      <c r="E342" t="s">
        <v>4959</v>
      </c>
      <c r="F342" t="s">
        <v>1056</v>
      </c>
      <c r="G342" t="s">
        <v>1057</v>
      </c>
      <c r="H342" t="s">
        <v>1058</v>
      </c>
      <c r="I342" t="s">
        <v>4960</v>
      </c>
      <c r="J342" t="s">
        <v>2514</v>
      </c>
      <c r="K342" t="s">
        <v>4961</v>
      </c>
      <c r="L342" t="s">
        <v>546</v>
      </c>
      <c r="M342" t="s">
        <v>3399</v>
      </c>
      <c r="N342" t="s">
        <v>3908</v>
      </c>
      <c r="O342" t="s">
        <v>524</v>
      </c>
      <c r="P342">
        <v>540</v>
      </c>
      <c r="Q342" t="s">
        <v>539</v>
      </c>
      <c r="R342" t="s">
        <v>3621</v>
      </c>
      <c r="S342" t="s">
        <v>6523</v>
      </c>
      <c r="T342">
        <v>39</v>
      </c>
      <c r="U342">
        <v>3760</v>
      </c>
      <c r="V342" t="s">
        <v>655</v>
      </c>
      <c r="W342">
        <v>259</v>
      </c>
      <c r="X342">
        <v>554</v>
      </c>
      <c r="Y342">
        <v>47</v>
      </c>
      <c r="Z342" s="5" t="s">
        <v>943</v>
      </c>
      <c r="AA342" t="s">
        <v>524</v>
      </c>
      <c r="AB342" t="s">
        <v>564</v>
      </c>
      <c r="AC342" t="s">
        <v>564</v>
      </c>
      <c r="AD342" t="s">
        <v>564</v>
      </c>
      <c r="AE342">
        <v>44.5</v>
      </c>
      <c r="AF342">
        <v>47.8</v>
      </c>
      <c r="AG342">
        <v>49.8</v>
      </c>
      <c r="AH342">
        <v>4.7</v>
      </c>
      <c r="AI342" t="s">
        <v>3410</v>
      </c>
      <c r="AJ342">
        <v>150</v>
      </c>
      <c r="AK342">
        <v>9</v>
      </c>
      <c r="AL342">
        <v>6</v>
      </c>
      <c r="AM342">
        <v>1</v>
      </c>
      <c r="AN342">
        <v>135</v>
      </c>
      <c r="AO342">
        <v>1</v>
      </c>
      <c r="AQ342">
        <v>1</v>
      </c>
      <c r="AR342">
        <v>4</v>
      </c>
      <c r="AS342">
        <v>150</v>
      </c>
      <c r="AT342">
        <v>0.03</v>
      </c>
      <c r="AU342">
        <v>0.01</v>
      </c>
      <c r="AV342">
        <v>0.02</v>
      </c>
      <c r="AW342">
        <v>0.02</v>
      </c>
      <c r="AX342">
        <v>0.01</v>
      </c>
      <c r="AY342">
        <v>0.11</v>
      </c>
      <c r="AZ342">
        <v>0.05</v>
      </c>
      <c r="BA342">
        <v>3.3000000000000002E-2</v>
      </c>
      <c r="BB342">
        <v>7.0000000000000007E-2</v>
      </c>
      <c r="BC342">
        <v>0.05</v>
      </c>
      <c r="BD342">
        <v>0.11</v>
      </c>
      <c r="BE342">
        <v>0.11</v>
      </c>
      <c r="BF342">
        <v>0.28999999999999998</v>
      </c>
      <c r="BG342">
        <v>0.32</v>
      </c>
      <c r="BH342">
        <v>0.39</v>
      </c>
      <c r="BI342">
        <v>0.25</v>
      </c>
      <c r="BJ342">
        <v>0.35</v>
      </c>
      <c r="BK342">
        <v>0.34</v>
      </c>
      <c r="BL342">
        <v>0.05</v>
      </c>
      <c r="BM342">
        <v>0.04</v>
      </c>
      <c r="BN342">
        <v>0.05</v>
      </c>
      <c r="BO342">
        <v>0.04</v>
      </c>
      <c r="BP342">
        <v>0.03</v>
      </c>
      <c r="BQ342">
        <v>0.08</v>
      </c>
      <c r="BR342">
        <v>0.57999999999999996</v>
      </c>
      <c r="BS342">
        <v>0.59</v>
      </c>
      <c r="BT342">
        <v>0.47</v>
      </c>
      <c r="BU342">
        <v>0.65</v>
      </c>
      <c r="BV342">
        <v>0.49</v>
      </c>
      <c r="BW342">
        <v>0.36</v>
      </c>
      <c r="BX342">
        <v>3.49</v>
      </c>
      <c r="BY342">
        <v>3.56</v>
      </c>
      <c r="BZ342">
        <v>3.39</v>
      </c>
      <c r="CA342">
        <v>3.58</v>
      </c>
      <c r="CB342">
        <v>3.37</v>
      </c>
      <c r="CC342">
        <v>3.03</v>
      </c>
      <c r="CD342">
        <v>3.3000000000000002E-2</v>
      </c>
      <c r="CE342">
        <v>0.02</v>
      </c>
      <c r="CF342">
        <v>1.2999999999999999E-2</v>
      </c>
      <c r="CG342">
        <v>0.04</v>
      </c>
      <c r="CH342">
        <v>0.02</v>
      </c>
      <c r="CI342">
        <v>0.02</v>
      </c>
      <c r="CJ342">
        <v>0.03</v>
      </c>
      <c r="CK342">
        <v>7.0000000000000007E-2</v>
      </c>
      <c r="CL342">
        <v>0.03</v>
      </c>
      <c r="CM342">
        <v>0.01</v>
      </c>
      <c r="CN342">
        <v>0.02</v>
      </c>
      <c r="CO342">
        <v>0.02</v>
      </c>
      <c r="CP342">
        <v>0.03</v>
      </c>
      <c r="CQ342">
        <v>0.02</v>
      </c>
      <c r="CR342">
        <v>0.03</v>
      </c>
      <c r="CS342">
        <v>0.08</v>
      </c>
      <c r="CT342">
        <v>0.1</v>
      </c>
      <c r="CU342">
        <v>7.0000000000000007E-2</v>
      </c>
      <c r="CV342">
        <v>3.72</v>
      </c>
      <c r="CW342">
        <v>3.72</v>
      </c>
      <c r="CX342">
        <v>3.73</v>
      </c>
      <c r="CY342">
        <v>3.6</v>
      </c>
      <c r="CZ342">
        <v>3.69</v>
      </c>
      <c r="DA342">
        <v>3.62</v>
      </c>
      <c r="DB342">
        <v>3.51</v>
      </c>
      <c r="DC342">
        <v>3.32</v>
      </c>
      <c r="DD342">
        <v>3.52</v>
      </c>
      <c r="DE342">
        <v>0.15</v>
      </c>
      <c r="DF342">
        <v>0.17</v>
      </c>
      <c r="DG342">
        <v>0.18</v>
      </c>
      <c r="DH342">
        <v>0.22</v>
      </c>
      <c r="DI342">
        <v>0.21</v>
      </c>
      <c r="DJ342">
        <v>0.25</v>
      </c>
      <c r="DK342">
        <v>0.24</v>
      </c>
      <c r="DL342">
        <v>0.24</v>
      </c>
      <c r="DM342">
        <v>0.24</v>
      </c>
      <c r="DN342">
        <v>0.02</v>
      </c>
      <c r="DO342">
        <v>0.01</v>
      </c>
      <c r="DP342">
        <v>0.04</v>
      </c>
      <c r="DQ342">
        <v>0.01</v>
      </c>
      <c r="DR342">
        <v>0.02</v>
      </c>
      <c r="DS342">
        <v>0.05</v>
      </c>
      <c r="DT342">
        <v>0.02</v>
      </c>
      <c r="DU342">
        <v>0.03</v>
      </c>
      <c r="DV342">
        <v>0.02</v>
      </c>
      <c r="DW342">
        <v>0.79</v>
      </c>
      <c r="DX342">
        <v>0.77</v>
      </c>
      <c r="DY342">
        <v>0.75</v>
      </c>
      <c r="DZ342">
        <v>0.7</v>
      </c>
      <c r="EA342">
        <v>0.73</v>
      </c>
      <c r="EB342">
        <v>0.65</v>
      </c>
      <c r="EC342">
        <v>0.63</v>
      </c>
      <c r="ED342">
        <v>0.56000000000000005</v>
      </c>
      <c r="EE342">
        <v>0.64</v>
      </c>
      <c r="EF342">
        <v>0.36</v>
      </c>
      <c r="EG342">
        <v>0.01</v>
      </c>
      <c r="EH342">
        <v>0.01</v>
      </c>
      <c r="EI342">
        <v>0.02</v>
      </c>
      <c r="EJ342">
        <v>0.02</v>
      </c>
      <c r="EK342">
        <v>0.03</v>
      </c>
      <c r="EL342">
        <v>0.06</v>
      </c>
      <c r="EM342">
        <v>0.01</v>
      </c>
      <c r="EN342">
        <v>0.01</v>
      </c>
      <c r="EO342">
        <v>0.23</v>
      </c>
      <c r="EP342">
        <v>0.09</v>
      </c>
      <c r="EQ342">
        <v>5.2999999999999999E-2</v>
      </c>
      <c r="ER342">
        <v>0.09</v>
      </c>
      <c r="ES342">
        <v>5.2999999999999999E-2</v>
      </c>
      <c r="ET342">
        <v>0.11</v>
      </c>
      <c r="EU342">
        <v>0.11</v>
      </c>
      <c r="EV342">
        <v>0.06</v>
      </c>
      <c r="EW342">
        <v>0.05</v>
      </c>
      <c r="EX342">
        <v>0.107</v>
      </c>
      <c r="EY342">
        <v>0.31</v>
      </c>
      <c r="EZ342">
        <v>0.32</v>
      </c>
      <c r="FA342">
        <v>0.28000000000000003</v>
      </c>
      <c r="FB342">
        <v>0.24</v>
      </c>
      <c r="FC342">
        <v>0.33</v>
      </c>
      <c r="FD342">
        <v>0.3</v>
      </c>
      <c r="FE342">
        <v>0.37</v>
      </c>
      <c r="FF342">
        <v>0.41</v>
      </c>
      <c r="FG342">
        <v>0.19</v>
      </c>
      <c r="FH342">
        <v>0.55000000000000004</v>
      </c>
      <c r="FI342">
        <v>0.57999999999999996</v>
      </c>
      <c r="FJ342">
        <v>0.55000000000000004</v>
      </c>
      <c r="FK342">
        <v>0.61</v>
      </c>
      <c r="FL342">
        <v>0.46</v>
      </c>
      <c r="FM342">
        <v>0.46</v>
      </c>
      <c r="FN342">
        <v>0.5</v>
      </c>
      <c r="FO342">
        <v>0.47</v>
      </c>
      <c r="FP342">
        <v>0.12</v>
      </c>
      <c r="FQ342">
        <v>0.04</v>
      </c>
      <c r="FR342">
        <v>0.03</v>
      </c>
      <c r="FS342">
        <v>0.06</v>
      </c>
      <c r="FT342">
        <v>0.08</v>
      </c>
      <c r="FU342">
        <v>7.0000000000000007E-2</v>
      </c>
      <c r="FV342">
        <v>7.0000000000000007E-2</v>
      </c>
      <c r="FW342">
        <v>0.05</v>
      </c>
      <c r="FX342">
        <v>0.06</v>
      </c>
      <c r="FY342">
        <v>2.14</v>
      </c>
      <c r="FZ342">
        <v>3.44</v>
      </c>
      <c r="GA342">
        <v>3.52</v>
      </c>
      <c r="GB342">
        <v>3.44</v>
      </c>
      <c r="GC342">
        <v>3.56</v>
      </c>
      <c r="GD342">
        <v>3.31</v>
      </c>
      <c r="GE342">
        <v>3.24</v>
      </c>
      <c r="GF342">
        <v>3.44</v>
      </c>
      <c r="GG342">
        <v>3.41</v>
      </c>
      <c r="GH342">
        <v>7.96</v>
      </c>
      <c r="GI342">
        <v>0.03</v>
      </c>
      <c r="GJ342">
        <v>1.2999999999999999E-2</v>
      </c>
      <c r="GK342">
        <v>2.7E-2</v>
      </c>
      <c r="GL342">
        <v>0.03</v>
      </c>
      <c r="GM342">
        <v>0.05</v>
      </c>
      <c r="GN342">
        <v>0.05</v>
      </c>
      <c r="GO342">
        <v>0.08</v>
      </c>
      <c r="GP342">
        <v>0.13</v>
      </c>
      <c r="GQ342">
        <v>0.09</v>
      </c>
      <c r="GR342">
        <v>0.37</v>
      </c>
      <c r="GS342">
        <v>0.13</v>
      </c>
      <c r="GT342">
        <v>0.28999999999999998</v>
      </c>
      <c r="GU342">
        <v>0.35</v>
      </c>
      <c r="GV342">
        <v>0.22</v>
      </c>
      <c r="GW342">
        <v>0.2</v>
      </c>
      <c r="GX342">
        <v>0.16</v>
      </c>
      <c r="GY342">
        <v>0.2</v>
      </c>
      <c r="GZ342">
        <v>0.1</v>
      </c>
      <c r="HA342">
        <v>7.2999999999999995E-2</v>
      </c>
      <c r="HB342">
        <v>0.14000000000000001</v>
      </c>
      <c r="HC342">
        <v>0.14000000000000001</v>
      </c>
      <c r="HD342">
        <v>0.11</v>
      </c>
      <c r="HE342">
        <v>0.19</v>
      </c>
      <c r="HF342">
        <v>0.27</v>
      </c>
      <c r="HG342">
        <v>0.31</v>
      </c>
      <c r="HH342">
        <v>0.25</v>
      </c>
      <c r="HI342">
        <v>0.02</v>
      </c>
      <c r="HJ342">
        <v>0.01</v>
      </c>
      <c r="HK342">
        <v>0.03</v>
      </c>
      <c r="HL342">
        <v>0.01</v>
      </c>
      <c r="HM342">
        <v>7.0000000000000007E-2</v>
      </c>
      <c r="HN342">
        <v>0</v>
      </c>
      <c r="HO342">
        <v>0.35</v>
      </c>
      <c r="HP342">
        <v>0.33</v>
      </c>
      <c r="HQ342">
        <v>0.35</v>
      </c>
      <c r="HR342">
        <v>0.39</v>
      </c>
      <c r="HS342">
        <v>0.41</v>
      </c>
      <c r="HT342">
        <v>0.34</v>
      </c>
      <c r="HU342">
        <v>0.51</v>
      </c>
      <c r="HV342">
        <v>0.41</v>
      </c>
      <c r="HW342">
        <v>0.38</v>
      </c>
      <c r="HX342">
        <v>0.45</v>
      </c>
      <c r="HY342">
        <v>0.33</v>
      </c>
      <c r="HZ342">
        <v>0.52</v>
      </c>
      <c r="IA342">
        <v>0.02</v>
      </c>
      <c r="IB342">
        <v>0.11</v>
      </c>
      <c r="IC342">
        <v>0.1</v>
      </c>
      <c r="ID342">
        <v>0.05</v>
      </c>
      <c r="IE342">
        <v>7.0000000000000007E-2</v>
      </c>
      <c r="IF342">
        <v>0.04</v>
      </c>
      <c r="IG342">
        <v>0.02</v>
      </c>
      <c r="IH342">
        <v>0.03</v>
      </c>
      <c r="II342">
        <v>0.03</v>
      </c>
      <c r="IJ342">
        <v>0.01</v>
      </c>
      <c r="IK342">
        <v>7.0000000000000001E-3</v>
      </c>
      <c r="IL342">
        <v>1.2999999999999999E-2</v>
      </c>
      <c r="IM342">
        <v>0.08</v>
      </c>
      <c r="IN342">
        <v>0.11</v>
      </c>
      <c r="IO342">
        <v>0.11</v>
      </c>
      <c r="IP342">
        <v>0.09</v>
      </c>
      <c r="IQ342">
        <v>0.11</v>
      </c>
      <c r="IR342">
        <v>0.09</v>
      </c>
      <c r="IS342">
        <v>0.02</v>
      </c>
      <c r="IT342">
        <v>0.53</v>
      </c>
      <c r="IU342">
        <v>0.5</v>
      </c>
      <c r="IV342">
        <v>0.02</v>
      </c>
      <c r="IW342">
        <v>0.23</v>
      </c>
      <c r="IX342">
        <v>0.14000000000000001</v>
      </c>
      <c r="IY342">
        <v>0.23</v>
      </c>
      <c r="IZ342">
        <v>0.22</v>
      </c>
      <c r="JA342">
        <v>0.14000000000000001</v>
      </c>
      <c r="JB342">
        <v>0.31</v>
      </c>
      <c r="JC342">
        <v>0.43</v>
      </c>
      <c r="JD342">
        <v>0.06</v>
      </c>
      <c r="JE342">
        <v>0.06</v>
      </c>
      <c r="JF342">
        <v>0.28999999999999998</v>
      </c>
      <c r="JG342">
        <v>0.22</v>
      </c>
      <c r="JH342">
        <v>0.35</v>
      </c>
      <c r="JI342">
        <v>0.09</v>
      </c>
      <c r="JJ342">
        <v>0.08</v>
      </c>
      <c r="JK342">
        <v>0.46</v>
      </c>
      <c r="JL342">
        <v>0.16</v>
      </c>
      <c r="JM342">
        <v>7.0000000000000007E-2</v>
      </c>
      <c r="JN342">
        <v>0.09</v>
      </c>
      <c r="JO342">
        <v>0.14000000000000001</v>
      </c>
      <c r="JP342">
        <v>0.09</v>
      </c>
      <c r="JQ342">
        <v>0.08</v>
      </c>
      <c r="JR342">
        <v>3.18</v>
      </c>
      <c r="JS342">
        <v>1.69</v>
      </c>
      <c r="JT342">
        <v>1.67</v>
      </c>
      <c r="JU342">
        <v>3.31</v>
      </c>
      <c r="JV342">
        <v>2.34</v>
      </c>
    </row>
    <row r="343" spans="1:282" x14ac:dyDescent="0.25">
      <c r="A343">
        <v>609968</v>
      </c>
      <c r="B343" t="s">
        <v>2638</v>
      </c>
      <c r="C343" t="s">
        <v>2637</v>
      </c>
      <c r="D343" t="s">
        <v>4962</v>
      </c>
      <c r="E343" t="s">
        <v>4963</v>
      </c>
      <c r="F343" t="s">
        <v>2639</v>
      </c>
      <c r="G343" t="s">
        <v>2640</v>
      </c>
      <c r="H343" t="s">
        <v>2641</v>
      </c>
      <c r="I343" t="s">
        <v>4964</v>
      </c>
      <c r="J343" t="s">
        <v>4965</v>
      </c>
      <c r="K343" t="s">
        <v>4966</v>
      </c>
      <c r="L343" t="s">
        <v>546</v>
      </c>
      <c r="M343" t="s">
        <v>3399</v>
      </c>
      <c r="N343" t="s">
        <v>3908</v>
      </c>
      <c r="O343" t="s">
        <v>524</v>
      </c>
      <c r="P343">
        <v>732</v>
      </c>
      <c r="Q343" t="s">
        <v>541</v>
      </c>
      <c r="R343" t="s">
        <v>562</v>
      </c>
      <c r="S343" t="s">
        <v>562</v>
      </c>
      <c r="T343">
        <v>34</v>
      </c>
      <c r="U343">
        <v>3770</v>
      </c>
      <c r="V343" t="s">
        <v>651</v>
      </c>
      <c r="W343">
        <v>450</v>
      </c>
      <c r="X343">
        <v>734</v>
      </c>
      <c r="Y343">
        <v>61</v>
      </c>
      <c r="Z343" s="5" t="s">
        <v>587</v>
      </c>
      <c r="AA343" t="s">
        <v>524</v>
      </c>
      <c r="AB343" t="s">
        <v>555</v>
      </c>
      <c r="AC343" t="s">
        <v>564</v>
      </c>
      <c r="AD343" t="s">
        <v>533</v>
      </c>
      <c r="AE343">
        <v>22.8</v>
      </c>
      <c r="AF343">
        <v>59.7</v>
      </c>
      <c r="AG343">
        <v>60.3</v>
      </c>
      <c r="AH343">
        <v>6.1</v>
      </c>
      <c r="AI343" t="s">
        <v>3410</v>
      </c>
      <c r="AJ343">
        <v>256</v>
      </c>
      <c r="AK343">
        <v>7</v>
      </c>
      <c r="AL343">
        <v>19</v>
      </c>
      <c r="AM343">
        <v>1</v>
      </c>
      <c r="AN343">
        <v>218</v>
      </c>
      <c r="AO343">
        <v>2</v>
      </c>
      <c r="AQ343">
        <v>6</v>
      </c>
      <c r="AR343">
        <v>10</v>
      </c>
      <c r="AS343">
        <v>256</v>
      </c>
      <c r="AT343">
        <v>0.01</v>
      </c>
      <c r="AU343">
        <v>0.01</v>
      </c>
      <c r="AV343">
        <v>0.01</v>
      </c>
      <c r="AW343">
        <v>0.02</v>
      </c>
      <c r="AX343">
        <v>0.04</v>
      </c>
      <c r="AY343">
        <v>0.11</v>
      </c>
      <c r="AZ343">
        <v>0.1</v>
      </c>
      <c r="BA343">
        <v>7.8E-2</v>
      </c>
      <c r="BB343">
        <v>0.09</v>
      </c>
      <c r="BC343">
        <v>0.09</v>
      </c>
      <c r="BD343">
        <v>0.18</v>
      </c>
      <c r="BE343">
        <v>0.25</v>
      </c>
      <c r="BF343">
        <v>0.33</v>
      </c>
      <c r="BG343">
        <v>0.34</v>
      </c>
      <c r="BH343">
        <v>0.28000000000000003</v>
      </c>
      <c r="BI343">
        <v>0.34</v>
      </c>
      <c r="BJ343">
        <v>0.37</v>
      </c>
      <c r="BK343">
        <v>0.3</v>
      </c>
      <c r="BL343">
        <v>0.18</v>
      </c>
      <c r="BM343">
        <v>0.18</v>
      </c>
      <c r="BN343">
        <v>0.18</v>
      </c>
      <c r="BO343">
        <v>0.03</v>
      </c>
      <c r="BP343">
        <v>0.04</v>
      </c>
      <c r="BQ343">
        <v>0.05</v>
      </c>
      <c r="BR343">
        <v>0.38</v>
      </c>
      <c r="BS343">
        <v>0.4</v>
      </c>
      <c r="BT343">
        <v>0.44</v>
      </c>
      <c r="BU343">
        <v>0.52</v>
      </c>
      <c r="BV343">
        <v>0.38</v>
      </c>
      <c r="BW343">
        <v>0.28999999999999998</v>
      </c>
      <c r="BX343">
        <v>3.33</v>
      </c>
      <c r="BY343">
        <v>3.37</v>
      </c>
      <c r="BZ343">
        <v>3.39</v>
      </c>
      <c r="CA343">
        <v>3.4</v>
      </c>
      <c r="CB343">
        <v>3.14</v>
      </c>
      <c r="CC343">
        <v>2.82</v>
      </c>
      <c r="CD343">
        <v>4.0000000000000001E-3</v>
      </c>
      <c r="CE343">
        <v>0</v>
      </c>
      <c r="CF343">
        <v>4.0000000000000001E-3</v>
      </c>
      <c r="CG343">
        <v>8.0000000000000002E-3</v>
      </c>
      <c r="CH343">
        <v>1.2E-2</v>
      </c>
      <c r="CI343">
        <v>0.01</v>
      </c>
      <c r="CJ343">
        <v>0.02</v>
      </c>
      <c r="CK343">
        <v>0.04</v>
      </c>
      <c r="CL343">
        <v>0.02</v>
      </c>
      <c r="CM343">
        <v>0.01</v>
      </c>
      <c r="CN343">
        <v>0.02</v>
      </c>
      <c r="CO343">
        <v>0.02</v>
      </c>
      <c r="CP343">
        <v>0.04</v>
      </c>
      <c r="CQ343">
        <v>0.02</v>
      </c>
      <c r="CR343">
        <v>0.03</v>
      </c>
      <c r="CS343">
        <v>0.05</v>
      </c>
      <c r="CT343">
        <v>7.0000000000000007E-2</v>
      </c>
      <c r="CU343">
        <v>0.03</v>
      </c>
      <c r="CV343">
        <v>3.81</v>
      </c>
      <c r="CW343">
        <v>3.8</v>
      </c>
      <c r="CX343">
        <v>3.74</v>
      </c>
      <c r="CY343">
        <v>3.74</v>
      </c>
      <c r="CZ343">
        <v>3.74</v>
      </c>
      <c r="DA343">
        <v>3.65</v>
      </c>
      <c r="DB343">
        <v>3.59</v>
      </c>
      <c r="DC343">
        <v>3.5</v>
      </c>
      <c r="DD343">
        <v>3.66</v>
      </c>
      <c r="DE343">
        <v>0.15</v>
      </c>
      <c r="DF343">
        <v>0.14000000000000001</v>
      </c>
      <c r="DG343">
        <v>0.2</v>
      </c>
      <c r="DH343">
        <v>0.16</v>
      </c>
      <c r="DI343">
        <v>0.19</v>
      </c>
      <c r="DJ343">
        <v>0.25</v>
      </c>
      <c r="DK343">
        <v>0.23</v>
      </c>
      <c r="DL343">
        <v>0.25</v>
      </c>
      <c r="DM343">
        <v>0.2</v>
      </c>
      <c r="DN343">
        <v>0.03</v>
      </c>
      <c r="DO343">
        <v>0.03</v>
      </c>
      <c r="DP343">
        <v>0.03</v>
      </c>
      <c r="DQ343">
        <v>0.02</v>
      </c>
      <c r="DR343">
        <v>0.03</v>
      </c>
      <c r="DS343">
        <v>0.03</v>
      </c>
      <c r="DT343">
        <v>0.03</v>
      </c>
      <c r="DU343">
        <v>0.03</v>
      </c>
      <c r="DV343">
        <v>0.04</v>
      </c>
      <c r="DW343">
        <v>0.8</v>
      </c>
      <c r="DX343">
        <v>0.8</v>
      </c>
      <c r="DY343">
        <v>0.75</v>
      </c>
      <c r="DZ343">
        <v>0.77</v>
      </c>
      <c r="EA343">
        <v>0.76</v>
      </c>
      <c r="EB343">
        <v>0.68</v>
      </c>
      <c r="EC343">
        <v>0.66</v>
      </c>
      <c r="ED343">
        <v>0.62</v>
      </c>
      <c r="EE343">
        <v>0.71</v>
      </c>
      <c r="EF343">
        <v>0.28000000000000003</v>
      </c>
      <c r="EG343">
        <v>0.03</v>
      </c>
      <c r="EH343">
        <v>0.02</v>
      </c>
      <c r="EI343">
        <v>0.02</v>
      </c>
      <c r="EJ343">
        <v>0.02</v>
      </c>
      <c r="EK343">
        <v>0.04</v>
      </c>
      <c r="EL343">
        <v>0.06</v>
      </c>
      <c r="EM343">
        <v>0.02</v>
      </c>
      <c r="EN343">
        <v>0.02</v>
      </c>
      <c r="EO343">
        <v>0.37</v>
      </c>
      <c r="EP343">
        <v>0.06</v>
      </c>
      <c r="EQ343">
        <v>4.7E-2</v>
      </c>
      <c r="ER343">
        <v>0.04</v>
      </c>
      <c r="ES343">
        <v>5.0999999999999997E-2</v>
      </c>
      <c r="ET343">
        <v>0.08</v>
      </c>
      <c r="EU343">
        <v>0.13</v>
      </c>
      <c r="EV343">
        <v>0.09</v>
      </c>
      <c r="EW343">
        <v>0.09</v>
      </c>
      <c r="EX343">
        <v>0.14099999999999999</v>
      </c>
      <c r="EY343">
        <v>0.35</v>
      </c>
      <c r="EZ343">
        <v>0.37</v>
      </c>
      <c r="FA343">
        <v>0.34</v>
      </c>
      <c r="FB343">
        <v>0.33</v>
      </c>
      <c r="FC343">
        <v>0.38</v>
      </c>
      <c r="FD343">
        <v>0.36</v>
      </c>
      <c r="FE343">
        <v>0.39</v>
      </c>
      <c r="FF343">
        <v>0.41</v>
      </c>
      <c r="FG343">
        <v>0.13</v>
      </c>
      <c r="FH343">
        <v>0.52</v>
      </c>
      <c r="FI343">
        <v>0.52</v>
      </c>
      <c r="FJ343">
        <v>0.55000000000000004</v>
      </c>
      <c r="FK343">
        <v>0.56999999999999995</v>
      </c>
      <c r="FL343">
        <v>0.45</v>
      </c>
      <c r="FM343">
        <v>0.41</v>
      </c>
      <c r="FN343">
        <v>0.45</v>
      </c>
      <c r="FO343">
        <v>0.44</v>
      </c>
      <c r="FP343">
        <v>7.0000000000000007E-2</v>
      </c>
      <c r="FQ343">
        <v>0.04</v>
      </c>
      <c r="FR343">
        <v>0.04</v>
      </c>
      <c r="FS343">
        <v>0.05</v>
      </c>
      <c r="FT343">
        <v>0.04</v>
      </c>
      <c r="FU343">
        <v>0.06</v>
      </c>
      <c r="FV343">
        <v>0.05</v>
      </c>
      <c r="FW343">
        <v>0.04</v>
      </c>
      <c r="FX343">
        <v>0.05</v>
      </c>
      <c r="FY343">
        <v>2.14</v>
      </c>
      <c r="FZ343">
        <v>3.41</v>
      </c>
      <c r="GA343">
        <v>3.47</v>
      </c>
      <c r="GB343">
        <v>3.48</v>
      </c>
      <c r="GC343">
        <v>3.5</v>
      </c>
      <c r="GD343">
        <v>3.3</v>
      </c>
      <c r="GE343">
        <v>3.17</v>
      </c>
      <c r="GF343">
        <v>3.33</v>
      </c>
      <c r="GG343">
        <v>3.32</v>
      </c>
      <c r="GH343">
        <v>7.88</v>
      </c>
      <c r="GI343">
        <v>0.03</v>
      </c>
      <c r="GJ343">
        <v>0.02</v>
      </c>
      <c r="GK343">
        <v>3.5000000000000003E-2</v>
      </c>
      <c r="GL343">
        <v>0.02</v>
      </c>
      <c r="GM343">
        <v>0.05</v>
      </c>
      <c r="GN343">
        <v>0.05</v>
      </c>
      <c r="GO343">
        <v>0.09</v>
      </c>
      <c r="GP343">
        <v>0.16</v>
      </c>
      <c r="GQ343">
        <v>0.13</v>
      </c>
      <c r="GR343">
        <v>0.35</v>
      </c>
      <c r="GS343">
        <v>0.06</v>
      </c>
      <c r="GT343">
        <v>0.31</v>
      </c>
      <c r="GU343">
        <v>0.53</v>
      </c>
      <c r="GV343">
        <v>0.21</v>
      </c>
      <c r="GW343">
        <v>0.25</v>
      </c>
      <c r="GX343">
        <v>0.121</v>
      </c>
      <c r="GY343">
        <v>0.23</v>
      </c>
      <c r="GZ343">
        <v>0.14099999999999999</v>
      </c>
      <c r="HA343">
        <v>5.5E-2</v>
      </c>
      <c r="HB343">
        <v>0.17</v>
      </c>
      <c r="HC343">
        <v>0.14000000000000001</v>
      </c>
      <c r="HD343">
        <v>0.08</v>
      </c>
      <c r="HE343">
        <v>0.25</v>
      </c>
      <c r="HF343">
        <v>0.17</v>
      </c>
      <c r="HG343">
        <v>0.21</v>
      </c>
      <c r="HH343">
        <v>0.13</v>
      </c>
      <c r="HI343">
        <v>0.01</v>
      </c>
      <c r="HJ343">
        <v>0.02</v>
      </c>
      <c r="HK343">
        <v>0.01</v>
      </c>
      <c r="HL343">
        <v>0.01</v>
      </c>
      <c r="HM343">
        <v>0.13</v>
      </c>
      <c r="HN343">
        <v>0.01</v>
      </c>
      <c r="HO343">
        <v>0.27</v>
      </c>
      <c r="HP343">
        <v>0.23</v>
      </c>
      <c r="HQ343">
        <v>0.25</v>
      </c>
      <c r="HR343">
        <v>0.27</v>
      </c>
      <c r="HS343">
        <v>0.28999999999999998</v>
      </c>
      <c r="HT343">
        <v>0.28000000000000003</v>
      </c>
      <c r="HU343">
        <v>0.59</v>
      </c>
      <c r="HV343">
        <v>0.4</v>
      </c>
      <c r="HW343">
        <v>0.45</v>
      </c>
      <c r="HX343">
        <v>0.48</v>
      </c>
      <c r="HY343">
        <v>0.36</v>
      </c>
      <c r="HZ343">
        <v>0.54</v>
      </c>
      <c r="IA343">
        <v>0.05</v>
      </c>
      <c r="IB343">
        <v>0.23</v>
      </c>
      <c r="IC343">
        <v>0.2</v>
      </c>
      <c r="ID343">
        <v>0.13</v>
      </c>
      <c r="IE343">
        <v>0.12</v>
      </c>
      <c r="IF343">
        <v>6.6000000000000003E-2</v>
      </c>
      <c r="IG343">
        <v>3.5000000000000003E-2</v>
      </c>
      <c r="IH343">
        <v>7.0000000000000007E-2</v>
      </c>
      <c r="II343">
        <v>0.04</v>
      </c>
      <c r="IJ343">
        <v>0.05</v>
      </c>
      <c r="IK343">
        <v>3.9E-2</v>
      </c>
      <c r="IL343">
        <v>4.7E-2</v>
      </c>
      <c r="IM343">
        <v>0.05</v>
      </c>
      <c r="IN343">
        <v>0.05</v>
      </c>
      <c r="IO343">
        <v>0.05</v>
      </c>
      <c r="IP343">
        <v>0.05</v>
      </c>
      <c r="IQ343">
        <v>0.06</v>
      </c>
      <c r="IR343">
        <v>0.05</v>
      </c>
      <c r="IS343">
        <v>0.03</v>
      </c>
      <c r="IT343">
        <v>0.59</v>
      </c>
      <c r="IU343">
        <v>0.48</v>
      </c>
      <c r="IV343">
        <v>0.02</v>
      </c>
      <c r="IW343">
        <v>0.21</v>
      </c>
      <c r="IX343">
        <v>0.19</v>
      </c>
      <c r="IY343">
        <v>0.22</v>
      </c>
      <c r="IZ343">
        <v>0.26</v>
      </c>
      <c r="JA343">
        <v>0.14000000000000001</v>
      </c>
      <c r="JB343">
        <v>0.37</v>
      </c>
      <c r="JC343">
        <v>0.45</v>
      </c>
      <c r="JD343">
        <v>0.04</v>
      </c>
      <c r="JE343">
        <v>0.09</v>
      </c>
      <c r="JF343">
        <v>0.31</v>
      </c>
      <c r="JG343">
        <v>0.22</v>
      </c>
      <c r="JH343">
        <v>0.28999999999999998</v>
      </c>
      <c r="JI343">
        <v>0.08</v>
      </c>
      <c r="JJ343">
        <v>7.0000000000000007E-2</v>
      </c>
      <c r="JK343">
        <v>0.46</v>
      </c>
      <c r="JL343">
        <v>0.14000000000000001</v>
      </c>
      <c r="JM343">
        <v>0.05</v>
      </c>
      <c r="JN343">
        <v>7.0000000000000007E-2</v>
      </c>
      <c r="JO343">
        <v>0.09</v>
      </c>
      <c r="JP343">
        <v>7.0000000000000007E-2</v>
      </c>
      <c r="JQ343">
        <v>0.05</v>
      </c>
      <c r="JR343">
        <v>3.05</v>
      </c>
      <c r="JS343">
        <v>1.58</v>
      </c>
      <c r="JT343">
        <v>1.72</v>
      </c>
      <c r="JU343">
        <v>3.31</v>
      </c>
      <c r="JV343">
        <v>2.2999999999999998</v>
      </c>
    </row>
    <row r="344" spans="1:282" x14ac:dyDescent="0.25">
      <c r="A344">
        <v>609969</v>
      </c>
      <c r="B344" t="s">
        <v>140</v>
      </c>
      <c r="C344" t="s">
        <v>2642</v>
      </c>
      <c r="D344" t="s">
        <v>4967</v>
      </c>
      <c r="E344" t="s">
        <v>4968</v>
      </c>
      <c r="F344" t="s">
        <v>1059</v>
      </c>
      <c r="G344" t="s">
        <v>1060</v>
      </c>
      <c r="H344" t="s">
        <v>1061</v>
      </c>
      <c r="I344" t="s">
        <v>4969</v>
      </c>
      <c r="J344" t="s">
        <v>4970</v>
      </c>
      <c r="K344" t="s">
        <v>4971</v>
      </c>
      <c r="L344" t="s">
        <v>546</v>
      </c>
      <c r="M344" t="s">
        <v>3399</v>
      </c>
      <c r="N344" t="s">
        <v>3908</v>
      </c>
      <c r="O344" t="s">
        <v>524</v>
      </c>
      <c r="P344">
        <v>332</v>
      </c>
      <c r="Q344" t="s">
        <v>537</v>
      </c>
      <c r="R344" t="s">
        <v>550</v>
      </c>
      <c r="S344" t="s">
        <v>550</v>
      </c>
      <c r="T344">
        <v>46</v>
      </c>
      <c r="U344">
        <v>3780</v>
      </c>
      <c r="V344" t="s">
        <v>651</v>
      </c>
      <c r="W344">
        <v>150</v>
      </c>
      <c r="X344">
        <v>340</v>
      </c>
      <c r="Y344">
        <v>44</v>
      </c>
      <c r="Z344" s="5" t="s">
        <v>643</v>
      </c>
      <c r="AA344" t="s">
        <v>524</v>
      </c>
      <c r="AB344" t="s">
        <v>564</v>
      </c>
      <c r="AC344" t="s">
        <v>564</v>
      </c>
      <c r="AD344" t="s">
        <v>564</v>
      </c>
      <c r="AE344">
        <v>59.9</v>
      </c>
      <c r="AF344">
        <v>41.4</v>
      </c>
      <c r="AG344">
        <v>44</v>
      </c>
      <c r="AH344">
        <v>4.4000000000000004</v>
      </c>
      <c r="AI344" t="s">
        <v>3410</v>
      </c>
      <c r="AJ344">
        <v>129</v>
      </c>
      <c r="AK344">
        <v>3</v>
      </c>
      <c r="AL344">
        <v>101</v>
      </c>
      <c r="AM344">
        <v>1</v>
      </c>
      <c r="AN344">
        <v>7</v>
      </c>
      <c r="AQ344">
        <v>11</v>
      </c>
      <c r="AR344">
        <v>7</v>
      </c>
      <c r="AS344">
        <v>129</v>
      </c>
      <c r="AT344">
        <v>0</v>
      </c>
      <c r="AU344">
        <v>0.01</v>
      </c>
      <c r="AV344">
        <v>0</v>
      </c>
      <c r="AW344">
        <v>0</v>
      </c>
      <c r="AX344">
        <v>0.01</v>
      </c>
      <c r="AY344">
        <v>0.02</v>
      </c>
      <c r="AZ344">
        <v>0.04</v>
      </c>
      <c r="BA344">
        <v>2.3E-2</v>
      </c>
      <c r="BB344">
        <v>0.02</v>
      </c>
      <c r="BC344">
        <v>0.02</v>
      </c>
      <c r="BD344">
        <v>0.1</v>
      </c>
      <c r="BE344">
        <v>0.16</v>
      </c>
      <c r="BF344">
        <v>0.32</v>
      </c>
      <c r="BG344">
        <v>0.28999999999999998</v>
      </c>
      <c r="BH344">
        <v>0.36</v>
      </c>
      <c r="BI344">
        <v>0.17</v>
      </c>
      <c r="BJ344">
        <v>0.4</v>
      </c>
      <c r="BK344">
        <v>0.35</v>
      </c>
      <c r="BL344">
        <v>0</v>
      </c>
      <c r="BM344">
        <v>0</v>
      </c>
      <c r="BN344">
        <v>0.02</v>
      </c>
      <c r="BO344">
        <v>0.02</v>
      </c>
      <c r="BP344">
        <v>0.01</v>
      </c>
      <c r="BQ344">
        <v>0.02</v>
      </c>
      <c r="BR344">
        <v>0.64</v>
      </c>
      <c r="BS344">
        <v>0.68</v>
      </c>
      <c r="BT344">
        <v>0.61</v>
      </c>
      <c r="BU344">
        <v>0.79</v>
      </c>
      <c r="BV344">
        <v>0.49</v>
      </c>
      <c r="BW344">
        <v>0.45</v>
      </c>
      <c r="BX344">
        <v>3.6</v>
      </c>
      <c r="BY344">
        <v>3.64</v>
      </c>
      <c r="BZ344">
        <v>3.61</v>
      </c>
      <c r="CA344">
        <v>3.78</v>
      </c>
      <c r="CB344">
        <v>3.38</v>
      </c>
      <c r="CC344">
        <v>3.26</v>
      </c>
      <c r="CD344">
        <v>0</v>
      </c>
      <c r="CE344">
        <v>8.0000000000000002E-3</v>
      </c>
      <c r="CF344">
        <v>0</v>
      </c>
      <c r="CG344">
        <v>0</v>
      </c>
      <c r="CH344">
        <v>0</v>
      </c>
      <c r="CI344">
        <v>0.02</v>
      </c>
      <c r="CJ344">
        <v>0.03</v>
      </c>
      <c r="CK344">
        <v>0.1</v>
      </c>
      <c r="CL344">
        <v>0.06</v>
      </c>
      <c r="CM344">
        <v>0.01</v>
      </c>
      <c r="CN344">
        <v>0.01</v>
      </c>
      <c r="CO344">
        <v>0.02</v>
      </c>
      <c r="CP344">
        <v>0.02</v>
      </c>
      <c r="CQ344">
        <v>0.03</v>
      </c>
      <c r="CR344">
        <v>0.09</v>
      </c>
      <c r="CS344">
        <v>0.08</v>
      </c>
      <c r="CT344">
        <v>0.12</v>
      </c>
      <c r="CU344">
        <v>0.09</v>
      </c>
      <c r="CV344">
        <v>3.81</v>
      </c>
      <c r="CW344">
        <v>3.72</v>
      </c>
      <c r="CX344">
        <v>3.74</v>
      </c>
      <c r="CY344">
        <v>3.76</v>
      </c>
      <c r="CZ344">
        <v>3.71</v>
      </c>
      <c r="DA344">
        <v>3.46</v>
      </c>
      <c r="DB344">
        <v>3.49</v>
      </c>
      <c r="DC344">
        <v>3.2</v>
      </c>
      <c r="DD344">
        <v>3.38</v>
      </c>
      <c r="DE344">
        <v>0.18</v>
      </c>
      <c r="DF344">
        <v>0.24</v>
      </c>
      <c r="DG344">
        <v>0.22</v>
      </c>
      <c r="DH344">
        <v>0.19</v>
      </c>
      <c r="DI344">
        <v>0.23</v>
      </c>
      <c r="DJ344">
        <v>0.32</v>
      </c>
      <c r="DK344">
        <v>0.26</v>
      </c>
      <c r="DL344">
        <v>0.26</v>
      </c>
      <c r="DM344">
        <v>0.25</v>
      </c>
      <c r="DN344">
        <v>0</v>
      </c>
      <c r="DO344">
        <v>0</v>
      </c>
      <c r="DP344">
        <v>0</v>
      </c>
      <c r="DQ344">
        <v>0.01</v>
      </c>
      <c r="DR344">
        <v>0</v>
      </c>
      <c r="DS344">
        <v>0.02</v>
      </c>
      <c r="DT344">
        <v>0.01</v>
      </c>
      <c r="DU344">
        <v>0.01</v>
      </c>
      <c r="DV344">
        <v>0.03</v>
      </c>
      <c r="DW344">
        <v>0.81</v>
      </c>
      <c r="DX344">
        <v>0.74</v>
      </c>
      <c r="DY344">
        <v>0.76</v>
      </c>
      <c r="DZ344">
        <v>0.78</v>
      </c>
      <c r="EA344">
        <v>0.74</v>
      </c>
      <c r="EB344">
        <v>0.56999999999999995</v>
      </c>
      <c r="EC344">
        <v>0.63</v>
      </c>
      <c r="ED344">
        <v>0.51</v>
      </c>
      <c r="EE344">
        <v>0.56999999999999995</v>
      </c>
      <c r="EF344">
        <v>0.45</v>
      </c>
      <c r="EG344">
        <v>0.01</v>
      </c>
      <c r="EH344">
        <v>0</v>
      </c>
      <c r="EI344">
        <v>0.01</v>
      </c>
      <c r="EJ344">
        <v>0</v>
      </c>
      <c r="EK344">
        <v>0.01</v>
      </c>
      <c r="EL344">
        <v>0.12</v>
      </c>
      <c r="EM344">
        <v>0</v>
      </c>
      <c r="EN344">
        <v>0</v>
      </c>
      <c r="EO344">
        <v>0.37</v>
      </c>
      <c r="EP344">
        <v>0</v>
      </c>
      <c r="EQ344">
        <v>2.3E-2</v>
      </c>
      <c r="ER344">
        <v>0.03</v>
      </c>
      <c r="ES344">
        <v>1.6E-2</v>
      </c>
      <c r="ET344">
        <v>0.09</v>
      </c>
      <c r="EU344">
        <v>0.22</v>
      </c>
      <c r="EV344">
        <v>0.05</v>
      </c>
      <c r="EW344">
        <v>0.05</v>
      </c>
      <c r="EX344">
        <v>7.0000000000000007E-2</v>
      </c>
      <c r="EY344">
        <v>0.28999999999999998</v>
      </c>
      <c r="EZ344">
        <v>0.26</v>
      </c>
      <c r="FA344">
        <v>0.31</v>
      </c>
      <c r="FB344">
        <v>0.24</v>
      </c>
      <c r="FC344">
        <v>0.36</v>
      </c>
      <c r="FD344">
        <v>0.28999999999999998</v>
      </c>
      <c r="FE344">
        <v>0.41</v>
      </c>
      <c r="FF344">
        <v>0.43</v>
      </c>
      <c r="FG344">
        <v>7.0000000000000007E-2</v>
      </c>
      <c r="FH344">
        <v>0.67</v>
      </c>
      <c r="FI344">
        <v>0.67</v>
      </c>
      <c r="FJ344">
        <v>0.64</v>
      </c>
      <c r="FK344">
        <v>0.73</v>
      </c>
      <c r="FL344">
        <v>0.5</v>
      </c>
      <c r="FM344">
        <v>0.28999999999999998</v>
      </c>
      <c r="FN344">
        <v>0.49</v>
      </c>
      <c r="FO344">
        <v>0.47</v>
      </c>
      <c r="FP344">
        <v>0.04</v>
      </c>
      <c r="FQ344">
        <v>0.02</v>
      </c>
      <c r="FR344">
        <v>0.04</v>
      </c>
      <c r="FS344">
        <v>0.02</v>
      </c>
      <c r="FT344">
        <v>0.02</v>
      </c>
      <c r="FU344">
        <v>0.04</v>
      </c>
      <c r="FV344">
        <v>0.09</v>
      </c>
      <c r="FW344">
        <v>0.05</v>
      </c>
      <c r="FX344">
        <v>0.04</v>
      </c>
      <c r="FY344">
        <v>1.75</v>
      </c>
      <c r="FZ344">
        <v>3.67</v>
      </c>
      <c r="GA344">
        <v>3.68</v>
      </c>
      <c r="GB344">
        <v>3.6</v>
      </c>
      <c r="GC344">
        <v>3.72</v>
      </c>
      <c r="GD344">
        <v>3.42</v>
      </c>
      <c r="GE344">
        <v>2.83</v>
      </c>
      <c r="GF344">
        <v>3.47</v>
      </c>
      <c r="GG344">
        <v>3.44</v>
      </c>
      <c r="GH344">
        <v>8.39</v>
      </c>
      <c r="GI344">
        <v>0.01</v>
      </c>
      <c r="GJ344">
        <v>0</v>
      </c>
      <c r="GK344">
        <v>0</v>
      </c>
      <c r="GL344">
        <v>0.01</v>
      </c>
      <c r="GM344">
        <v>0.05</v>
      </c>
      <c r="GN344">
        <v>0.05</v>
      </c>
      <c r="GO344">
        <v>0.15</v>
      </c>
      <c r="GP344">
        <v>0.19</v>
      </c>
      <c r="GQ344">
        <v>0.16</v>
      </c>
      <c r="GR344">
        <v>0.33</v>
      </c>
      <c r="GS344">
        <v>0.06</v>
      </c>
      <c r="GT344">
        <v>0.62</v>
      </c>
      <c r="GU344">
        <v>0.71</v>
      </c>
      <c r="GV344">
        <v>0.19</v>
      </c>
      <c r="GW344">
        <v>0.12</v>
      </c>
      <c r="GX344">
        <v>0.11600000000000001</v>
      </c>
      <c r="GY344">
        <v>0.27</v>
      </c>
      <c r="GZ344">
        <v>7.0000000000000007E-2</v>
      </c>
      <c r="HA344">
        <v>1.6E-2</v>
      </c>
      <c r="HB344">
        <v>0.25</v>
      </c>
      <c r="HC344">
        <v>0.05</v>
      </c>
      <c r="HD344">
        <v>0.05</v>
      </c>
      <c r="HE344">
        <v>0.21</v>
      </c>
      <c r="HF344">
        <v>0.14000000000000001</v>
      </c>
      <c r="HG344">
        <v>0.12</v>
      </c>
      <c r="HH344">
        <v>0.08</v>
      </c>
      <c r="HI344">
        <v>0</v>
      </c>
      <c r="HJ344">
        <v>0.02</v>
      </c>
      <c r="HK344">
        <v>0.02</v>
      </c>
      <c r="HL344">
        <v>0.08</v>
      </c>
      <c r="HM344">
        <v>0.09</v>
      </c>
      <c r="HN344">
        <v>0</v>
      </c>
      <c r="HO344">
        <v>0.35</v>
      </c>
      <c r="HP344">
        <v>0.36</v>
      </c>
      <c r="HQ344">
        <v>0.35</v>
      </c>
      <c r="HR344">
        <v>0.51</v>
      </c>
      <c r="HS344">
        <v>0.45</v>
      </c>
      <c r="HT344">
        <v>0.38</v>
      </c>
      <c r="HU344">
        <v>0.57999999999999996</v>
      </c>
      <c r="HV344">
        <v>0.37</v>
      </c>
      <c r="HW344">
        <v>0.36</v>
      </c>
      <c r="HX344">
        <v>0.31</v>
      </c>
      <c r="HY344">
        <v>0.32</v>
      </c>
      <c r="HZ344">
        <v>0.56000000000000005</v>
      </c>
      <c r="IA344">
        <v>0.02</v>
      </c>
      <c r="IB344">
        <v>0.18</v>
      </c>
      <c r="IC344">
        <v>0.2</v>
      </c>
      <c r="ID344">
        <v>0.05</v>
      </c>
      <c r="IE344">
        <v>0.09</v>
      </c>
      <c r="IF344">
        <v>8.0000000000000002E-3</v>
      </c>
      <c r="IG344">
        <v>8.0000000000000002E-3</v>
      </c>
      <c r="IH344">
        <v>0.02</v>
      </c>
      <c r="II344">
        <v>0.01</v>
      </c>
      <c r="IJ344">
        <v>0.02</v>
      </c>
      <c r="IK344">
        <v>2.3E-2</v>
      </c>
      <c r="IL344">
        <v>8.0000000000000002E-3</v>
      </c>
      <c r="IM344">
        <v>0.05</v>
      </c>
      <c r="IN344">
        <v>0.06</v>
      </c>
      <c r="IO344">
        <v>0.06</v>
      </c>
      <c r="IP344">
        <v>0.03</v>
      </c>
      <c r="IQ344">
        <v>0.03</v>
      </c>
      <c r="IR344">
        <v>0.05</v>
      </c>
      <c r="IS344">
        <v>0.02</v>
      </c>
      <c r="IT344">
        <v>0.43</v>
      </c>
      <c r="IU344">
        <v>0.36</v>
      </c>
      <c r="IV344">
        <v>0.02</v>
      </c>
      <c r="IW344">
        <v>0.23</v>
      </c>
      <c r="IX344">
        <v>0.19</v>
      </c>
      <c r="IY344">
        <v>0.37</v>
      </c>
      <c r="IZ344">
        <v>0.39</v>
      </c>
      <c r="JA344">
        <v>0.12</v>
      </c>
      <c r="JB344">
        <v>0.44</v>
      </c>
      <c r="JC344">
        <v>0.23</v>
      </c>
      <c r="JD344">
        <v>0.08</v>
      </c>
      <c r="JE344">
        <v>0.12</v>
      </c>
      <c r="JF344">
        <v>0.19</v>
      </c>
      <c r="JG344">
        <v>0.19</v>
      </c>
      <c r="JH344">
        <v>0.52</v>
      </c>
      <c r="JI344">
        <v>0.09</v>
      </c>
      <c r="JJ344">
        <v>0.09</v>
      </c>
      <c r="JK344">
        <v>0.64</v>
      </c>
      <c r="JL344">
        <v>0.09</v>
      </c>
      <c r="JM344">
        <v>0.05</v>
      </c>
      <c r="JN344">
        <v>0.03</v>
      </c>
      <c r="JO344">
        <v>0.05</v>
      </c>
      <c r="JP344">
        <v>0.04</v>
      </c>
      <c r="JQ344">
        <v>0.05</v>
      </c>
      <c r="JR344">
        <v>3.32</v>
      </c>
      <c r="JS344">
        <v>1.83</v>
      </c>
      <c r="JT344">
        <v>1.93</v>
      </c>
      <c r="JU344">
        <v>3.52</v>
      </c>
      <c r="JV344">
        <v>2.15</v>
      </c>
    </row>
    <row r="345" spans="1:282" x14ac:dyDescent="0.25">
      <c r="A345">
        <v>609971</v>
      </c>
      <c r="B345" t="s">
        <v>141</v>
      </c>
      <c r="C345" t="s">
        <v>2643</v>
      </c>
      <c r="D345" t="s">
        <v>4972</v>
      </c>
      <c r="E345" t="s">
        <v>4973</v>
      </c>
      <c r="F345" t="s">
        <v>1063</v>
      </c>
      <c r="G345" t="s">
        <v>1064</v>
      </c>
      <c r="H345" t="s">
        <v>4974</v>
      </c>
      <c r="I345" t="s">
        <v>4975</v>
      </c>
      <c r="J345" t="s">
        <v>4976</v>
      </c>
      <c r="K345" t="s">
        <v>4977</v>
      </c>
      <c r="L345" t="s">
        <v>1062</v>
      </c>
      <c r="M345" t="s">
        <v>3399</v>
      </c>
      <c r="N345" t="s">
        <v>3908</v>
      </c>
      <c r="O345" t="s">
        <v>524</v>
      </c>
      <c r="P345">
        <v>440</v>
      </c>
      <c r="Q345" t="s">
        <v>537</v>
      </c>
      <c r="R345" t="s">
        <v>557</v>
      </c>
      <c r="S345" t="s">
        <v>694</v>
      </c>
      <c r="T345">
        <v>45</v>
      </c>
      <c r="U345">
        <v>3800</v>
      </c>
      <c r="V345" t="s">
        <v>655</v>
      </c>
      <c r="W345">
        <v>235</v>
      </c>
      <c r="X345">
        <v>434</v>
      </c>
      <c r="Y345">
        <v>54</v>
      </c>
      <c r="Z345" s="5" t="s">
        <v>808</v>
      </c>
      <c r="AA345" t="s">
        <v>524</v>
      </c>
      <c r="AB345" t="s">
        <v>555</v>
      </c>
      <c r="AC345" t="s">
        <v>555</v>
      </c>
      <c r="AD345" t="s">
        <v>564</v>
      </c>
      <c r="AE345">
        <v>33.200000000000003</v>
      </c>
      <c r="AF345">
        <v>36.799999999999997</v>
      </c>
      <c r="AG345">
        <v>57.9</v>
      </c>
      <c r="AH345">
        <v>5.4</v>
      </c>
      <c r="AI345" t="s">
        <v>3410</v>
      </c>
      <c r="AJ345">
        <v>136</v>
      </c>
      <c r="AK345">
        <v>1</v>
      </c>
      <c r="AL345">
        <v>131</v>
      </c>
      <c r="AQ345">
        <v>2</v>
      </c>
      <c r="AR345">
        <v>2</v>
      </c>
      <c r="AS345">
        <v>136</v>
      </c>
      <c r="AT345">
        <v>0.01</v>
      </c>
      <c r="AU345">
        <v>0.01</v>
      </c>
      <c r="AV345">
        <v>0.01</v>
      </c>
      <c r="AW345">
        <v>0.04</v>
      </c>
      <c r="AX345">
        <v>0.05</v>
      </c>
      <c r="AY345">
        <v>7.0000000000000007E-2</v>
      </c>
      <c r="AZ345">
        <v>0.13</v>
      </c>
      <c r="BA345">
        <v>8.7999999999999995E-2</v>
      </c>
      <c r="BB345">
        <v>0.04</v>
      </c>
      <c r="BC345">
        <v>0.06</v>
      </c>
      <c r="BD345">
        <v>0.1</v>
      </c>
      <c r="BE345">
        <v>0.2</v>
      </c>
      <c r="BF345">
        <v>0.4</v>
      </c>
      <c r="BG345">
        <v>0.36</v>
      </c>
      <c r="BH345">
        <v>0.4</v>
      </c>
      <c r="BI345">
        <v>0.36</v>
      </c>
      <c r="BJ345">
        <v>0.44</v>
      </c>
      <c r="BK345">
        <v>0.32</v>
      </c>
      <c r="BL345">
        <v>0.01</v>
      </c>
      <c r="BM345">
        <v>0.01</v>
      </c>
      <c r="BN345">
        <v>0</v>
      </c>
      <c r="BO345">
        <v>0.01</v>
      </c>
      <c r="BP345">
        <v>0.01</v>
      </c>
      <c r="BQ345">
        <v>0.01</v>
      </c>
      <c r="BR345">
        <v>0.45</v>
      </c>
      <c r="BS345">
        <v>0.53</v>
      </c>
      <c r="BT345">
        <v>0.55000000000000004</v>
      </c>
      <c r="BU345">
        <v>0.54</v>
      </c>
      <c r="BV345">
        <v>0.39</v>
      </c>
      <c r="BW345">
        <v>0.4</v>
      </c>
      <c r="BX345">
        <v>3.29</v>
      </c>
      <c r="BY345">
        <v>3.41</v>
      </c>
      <c r="BZ345">
        <v>3.49</v>
      </c>
      <c r="CA345">
        <v>3.41</v>
      </c>
      <c r="CB345">
        <v>3.19</v>
      </c>
      <c r="CC345">
        <v>3.05</v>
      </c>
      <c r="CD345">
        <v>0</v>
      </c>
      <c r="CE345">
        <v>0</v>
      </c>
      <c r="CF345">
        <v>0</v>
      </c>
      <c r="CG345">
        <v>7.0000000000000001E-3</v>
      </c>
      <c r="CH345">
        <v>7.0000000000000001E-3</v>
      </c>
      <c r="CI345">
        <v>0.01</v>
      </c>
      <c r="CJ345">
        <v>0.01</v>
      </c>
      <c r="CK345">
        <v>0.08</v>
      </c>
      <c r="CL345">
        <v>0.04</v>
      </c>
      <c r="CM345">
        <v>0.03</v>
      </c>
      <c r="CN345">
        <v>0.03</v>
      </c>
      <c r="CO345">
        <v>0.02</v>
      </c>
      <c r="CP345">
        <v>0.02</v>
      </c>
      <c r="CQ345">
        <v>0.01</v>
      </c>
      <c r="CR345">
        <v>0.08</v>
      </c>
      <c r="CS345">
        <v>7.0000000000000007E-2</v>
      </c>
      <c r="CT345">
        <v>0.09</v>
      </c>
      <c r="CU345">
        <v>7.0000000000000007E-2</v>
      </c>
      <c r="CV345">
        <v>3.7</v>
      </c>
      <c r="CW345">
        <v>3.68</v>
      </c>
      <c r="CX345">
        <v>3.69</v>
      </c>
      <c r="CY345">
        <v>3.71</v>
      </c>
      <c r="CZ345">
        <v>3.61</v>
      </c>
      <c r="DA345">
        <v>3.41</v>
      </c>
      <c r="DB345">
        <v>3.44</v>
      </c>
      <c r="DC345">
        <v>3.26</v>
      </c>
      <c r="DD345">
        <v>3.4</v>
      </c>
      <c r="DE345">
        <v>0.24</v>
      </c>
      <c r="DF345">
        <v>0.26</v>
      </c>
      <c r="DG345">
        <v>0.26</v>
      </c>
      <c r="DH345">
        <v>0.22</v>
      </c>
      <c r="DI345">
        <v>0.34</v>
      </c>
      <c r="DJ345">
        <v>0.4</v>
      </c>
      <c r="DK345">
        <v>0.36</v>
      </c>
      <c r="DL345">
        <v>0.32</v>
      </c>
      <c r="DM345">
        <v>0.33</v>
      </c>
      <c r="DN345">
        <v>0.01</v>
      </c>
      <c r="DO345">
        <v>0.01</v>
      </c>
      <c r="DP345">
        <v>0.02</v>
      </c>
      <c r="DQ345">
        <v>0.01</v>
      </c>
      <c r="DR345">
        <v>0.01</v>
      </c>
      <c r="DS345">
        <v>0.01</v>
      </c>
      <c r="DT345">
        <v>0.01</v>
      </c>
      <c r="DU345">
        <v>0.01</v>
      </c>
      <c r="DV345">
        <v>0.01</v>
      </c>
      <c r="DW345">
        <v>0.73</v>
      </c>
      <c r="DX345">
        <v>0.71</v>
      </c>
      <c r="DY345">
        <v>0.7</v>
      </c>
      <c r="DZ345">
        <v>0.74</v>
      </c>
      <c r="EA345">
        <v>0.63</v>
      </c>
      <c r="EB345">
        <v>0.5</v>
      </c>
      <c r="EC345">
        <v>0.54</v>
      </c>
      <c r="ED345">
        <v>0.51</v>
      </c>
      <c r="EE345">
        <v>0.55000000000000004</v>
      </c>
      <c r="EF345">
        <v>0.28999999999999998</v>
      </c>
      <c r="EG345">
        <v>0.01</v>
      </c>
      <c r="EH345">
        <v>0.01</v>
      </c>
      <c r="EI345">
        <v>0.03</v>
      </c>
      <c r="EJ345">
        <v>0.01</v>
      </c>
      <c r="EK345">
        <v>0.03</v>
      </c>
      <c r="EL345">
        <v>0.04</v>
      </c>
      <c r="EM345">
        <v>0.01</v>
      </c>
      <c r="EN345">
        <v>0.03</v>
      </c>
      <c r="EO345">
        <v>0.42</v>
      </c>
      <c r="EP345">
        <v>7.0000000000000007E-2</v>
      </c>
      <c r="EQ345">
        <v>5.8999999999999997E-2</v>
      </c>
      <c r="ER345">
        <v>0.09</v>
      </c>
      <c r="ES345">
        <v>4.3999999999999997E-2</v>
      </c>
      <c r="ET345">
        <v>7.0000000000000007E-2</v>
      </c>
      <c r="EU345">
        <v>0.18</v>
      </c>
      <c r="EV345">
        <v>0.11</v>
      </c>
      <c r="EW345">
        <v>0.17</v>
      </c>
      <c r="EX345">
        <v>0.13200000000000001</v>
      </c>
      <c r="EY345">
        <v>0.39</v>
      </c>
      <c r="EZ345">
        <v>0.39</v>
      </c>
      <c r="FA345">
        <v>0.42</v>
      </c>
      <c r="FB345">
        <v>0.37</v>
      </c>
      <c r="FC345">
        <v>0.43</v>
      </c>
      <c r="FD345">
        <v>0.35</v>
      </c>
      <c r="FE345">
        <v>0.49</v>
      </c>
      <c r="FF345">
        <v>0.49</v>
      </c>
      <c r="FG345">
        <v>0.15</v>
      </c>
      <c r="FH345">
        <v>0.51</v>
      </c>
      <c r="FI345">
        <v>0.51</v>
      </c>
      <c r="FJ345">
        <v>0.46</v>
      </c>
      <c r="FK345">
        <v>0.55000000000000004</v>
      </c>
      <c r="FL345">
        <v>0.43</v>
      </c>
      <c r="FM345">
        <v>0.42</v>
      </c>
      <c r="FN345">
        <v>0.37</v>
      </c>
      <c r="FO345">
        <v>0.28999999999999998</v>
      </c>
      <c r="FP345">
        <v>0.01</v>
      </c>
      <c r="FQ345">
        <v>0.01</v>
      </c>
      <c r="FR345">
        <v>0.02</v>
      </c>
      <c r="FS345">
        <v>0.01</v>
      </c>
      <c r="FT345">
        <v>0.03</v>
      </c>
      <c r="FU345">
        <v>0.03</v>
      </c>
      <c r="FV345">
        <v>0.02</v>
      </c>
      <c r="FW345">
        <v>0.02</v>
      </c>
      <c r="FX345">
        <v>0.02</v>
      </c>
      <c r="FY345">
        <v>2.13</v>
      </c>
      <c r="FZ345">
        <v>3.41</v>
      </c>
      <c r="GA345">
        <v>3.44</v>
      </c>
      <c r="GB345">
        <v>3.31</v>
      </c>
      <c r="GC345">
        <v>3.51</v>
      </c>
      <c r="GD345">
        <v>3.31</v>
      </c>
      <c r="GE345">
        <v>3.17</v>
      </c>
      <c r="GF345">
        <v>3.25</v>
      </c>
      <c r="GG345">
        <v>3.07</v>
      </c>
      <c r="GH345">
        <v>7.28</v>
      </c>
      <c r="GI345">
        <v>0.04</v>
      </c>
      <c r="GJ345">
        <v>4.3999999999999997E-2</v>
      </c>
      <c r="GK345">
        <v>2.9000000000000001E-2</v>
      </c>
      <c r="GL345">
        <v>0.02</v>
      </c>
      <c r="GM345">
        <v>0.05</v>
      </c>
      <c r="GN345">
        <v>0.08</v>
      </c>
      <c r="GO345">
        <v>0.18</v>
      </c>
      <c r="GP345">
        <v>0.17</v>
      </c>
      <c r="GQ345">
        <v>0.13</v>
      </c>
      <c r="GR345">
        <v>0.24</v>
      </c>
      <c r="GS345">
        <v>0.01</v>
      </c>
      <c r="GT345">
        <v>0.56999999999999995</v>
      </c>
      <c r="GU345">
        <v>0.56999999999999995</v>
      </c>
      <c r="GV345">
        <v>0.28000000000000003</v>
      </c>
      <c r="GW345">
        <v>0.21</v>
      </c>
      <c r="GX345">
        <v>0.20599999999999999</v>
      </c>
      <c r="GY345">
        <v>0.27</v>
      </c>
      <c r="GZ345">
        <v>8.1000000000000003E-2</v>
      </c>
      <c r="HA345">
        <v>5.8999999999999997E-2</v>
      </c>
      <c r="HB345">
        <v>0.26</v>
      </c>
      <c r="HC345">
        <v>0.08</v>
      </c>
      <c r="HD345">
        <v>0.09</v>
      </c>
      <c r="HE345">
        <v>0.16</v>
      </c>
      <c r="HF345">
        <v>7.0000000000000007E-2</v>
      </c>
      <c r="HG345">
        <v>7.0000000000000007E-2</v>
      </c>
      <c r="HH345">
        <v>0.02</v>
      </c>
      <c r="HI345">
        <v>0</v>
      </c>
      <c r="HJ345">
        <v>0.01</v>
      </c>
      <c r="HK345">
        <v>0.01</v>
      </c>
      <c r="HL345">
        <v>0.02</v>
      </c>
      <c r="HM345">
        <v>0.1</v>
      </c>
      <c r="HN345">
        <v>0</v>
      </c>
      <c r="HO345">
        <v>0.4</v>
      </c>
      <c r="HP345">
        <v>0.27</v>
      </c>
      <c r="HQ345">
        <v>0.3</v>
      </c>
      <c r="HR345">
        <v>0.35</v>
      </c>
      <c r="HS345">
        <v>0.41</v>
      </c>
      <c r="HT345">
        <v>0.42</v>
      </c>
      <c r="HU345">
        <v>0.54</v>
      </c>
      <c r="HV345">
        <v>0.6</v>
      </c>
      <c r="HW345">
        <v>0.39</v>
      </c>
      <c r="HX345">
        <v>0.47</v>
      </c>
      <c r="HY345">
        <v>0.38</v>
      </c>
      <c r="HZ345">
        <v>0.5</v>
      </c>
      <c r="IA345">
        <v>0.04</v>
      </c>
      <c r="IB345">
        <v>0.1</v>
      </c>
      <c r="IC345">
        <v>0.16</v>
      </c>
      <c r="ID345">
        <v>0.13</v>
      </c>
      <c r="IE345">
        <v>0.08</v>
      </c>
      <c r="IF345">
        <v>5.0999999999999997E-2</v>
      </c>
      <c r="IG345">
        <v>2.1999999999999999E-2</v>
      </c>
      <c r="IH345">
        <v>0.01</v>
      </c>
      <c r="II345">
        <v>0.13</v>
      </c>
      <c r="IJ345">
        <v>0.01</v>
      </c>
      <c r="IK345">
        <v>2.1999999999999999E-2</v>
      </c>
      <c r="IL345">
        <v>1.4999999999999999E-2</v>
      </c>
      <c r="IM345">
        <v>0.01</v>
      </c>
      <c r="IN345">
        <v>0.01</v>
      </c>
      <c r="IO345">
        <v>0.01</v>
      </c>
      <c r="IP345">
        <v>0.01</v>
      </c>
      <c r="IQ345">
        <v>0.01</v>
      </c>
      <c r="IR345">
        <v>0.01</v>
      </c>
      <c r="IS345">
        <v>0.01</v>
      </c>
      <c r="IT345">
        <v>0.57999999999999996</v>
      </c>
      <c r="IU345">
        <v>0.53</v>
      </c>
      <c r="IV345">
        <v>0.01</v>
      </c>
      <c r="IW345">
        <v>0.32</v>
      </c>
      <c r="IX345">
        <v>0.26</v>
      </c>
      <c r="IY345">
        <v>0.25</v>
      </c>
      <c r="IZ345">
        <v>0.3</v>
      </c>
      <c r="JA345">
        <v>0.2</v>
      </c>
      <c r="JB345">
        <v>0.4</v>
      </c>
      <c r="JC345">
        <v>0.4</v>
      </c>
      <c r="JD345">
        <v>7.0000000000000007E-2</v>
      </c>
      <c r="JE345">
        <v>0.08</v>
      </c>
      <c r="JF345">
        <v>0.21</v>
      </c>
      <c r="JG345">
        <v>0.13</v>
      </c>
      <c r="JH345">
        <v>0.31</v>
      </c>
      <c r="JI345">
        <v>0.1</v>
      </c>
      <c r="JJ345">
        <v>0.09</v>
      </c>
      <c r="JK345">
        <v>0.57999999999999996</v>
      </c>
      <c r="JL345">
        <v>0.15</v>
      </c>
      <c r="JM345">
        <v>0.01</v>
      </c>
      <c r="JN345">
        <v>0</v>
      </c>
      <c r="JO345">
        <v>0</v>
      </c>
      <c r="JP345">
        <v>0</v>
      </c>
      <c r="JQ345">
        <v>0.01</v>
      </c>
      <c r="JR345">
        <v>3.02</v>
      </c>
      <c r="JS345">
        <v>1.69</v>
      </c>
      <c r="JT345">
        <v>1.73</v>
      </c>
      <c r="JU345">
        <v>3.35</v>
      </c>
      <c r="JV345">
        <v>2.11</v>
      </c>
    </row>
    <row r="346" spans="1:282" x14ac:dyDescent="0.25">
      <c r="A346">
        <v>609972</v>
      </c>
      <c r="B346" t="s">
        <v>142</v>
      </c>
      <c r="C346" t="s">
        <v>2644</v>
      </c>
      <c r="D346" t="s">
        <v>4978</v>
      </c>
      <c r="E346" t="s">
        <v>4979</v>
      </c>
      <c r="F346" t="s">
        <v>1065</v>
      </c>
      <c r="G346" t="s">
        <v>1066</v>
      </c>
      <c r="H346" t="s">
        <v>1067</v>
      </c>
      <c r="I346" t="s">
        <v>4980</v>
      </c>
      <c r="J346" t="s">
        <v>4981</v>
      </c>
      <c r="K346" t="s">
        <v>4982</v>
      </c>
      <c r="L346" t="s">
        <v>546</v>
      </c>
      <c r="M346" t="s">
        <v>3399</v>
      </c>
      <c r="N346" t="s">
        <v>3908</v>
      </c>
      <c r="O346" t="s">
        <v>524</v>
      </c>
      <c r="P346">
        <v>1272</v>
      </c>
      <c r="Q346" t="s">
        <v>541</v>
      </c>
      <c r="R346" t="s">
        <v>544</v>
      </c>
      <c r="S346" t="s">
        <v>544</v>
      </c>
      <c r="T346">
        <v>31</v>
      </c>
      <c r="U346">
        <v>3810</v>
      </c>
      <c r="V346" t="s">
        <v>651</v>
      </c>
      <c r="W346">
        <v>907</v>
      </c>
      <c r="X346">
        <v>1304</v>
      </c>
      <c r="Y346">
        <v>70</v>
      </c>
      <c r="Z346" s="5" t="s">
        <v>1524</v>
      </c>
      <c r="AA346" t="s">
        <v>524</v>
      </c>
      <c r="AB346" t="s">
        <v>555</v>
      </c>
      <c r="AC346" t="s">
        <v>564</v>
      </c>
      <c r="AD346" t="s">
        <v>564</v>
      </c>
      <c r="AE346">
        <v>26.1</v>
      </c>
      <c r="AF346">
        <v>51.6</v>
      </c>
      <c r="AG346">
        <v>46.9</v>
      </c>
      <c r="AH346">
        <v>7</v>
      </c>
      <c r="AI346" t="s">
        <v>3410</v>
      </c>
      <c r="AJ346">
        <v>525</v>
      </c>
      <c r="AK346">
        <v>35</v>
      </c>
      <c r="AL346">
        <v>23</v>
      </c>
      <c r="AM346">
        <v>23</v>
      </c>
      <c r="AN346">
        <v>428</v>
      </c>
      <c r="AO346">
        <v>2</v>
      </c>
      <c r="AP346">
        <v>4</v>
      </c>
      <c r="AQ346">
        <v>5</v>
      </c>
      <c r="AR346">
        <v>15</v>
      </c>
      <c r="AS346">
        <v>525</v>
      </c>
      <c r="AT346">
        <v>0.06</v>
      </c>
      <c r="AU346">
        <v>0.03</v>
      </c>
      <c r="AV346">
        <v>0.03</v>
      </c>
      <c r="AW346">
        <v>0.02</v>
      </c>
      <c r="AX346">
        <v>0.03</v>
      </c>
      <c r="AY346">
        <v>0.08</v>
      </c>
      <c r="AZ346">
        <v>0.12</v>
      </c>
      <c r="BA346">
        <v>8.5999999999999993E-2</v>
      </c>
      <c r="BB346">
        <v>0.08</v>
      </c>
      <c r="BC346">
        <v>7.0000000000000007E-2</v>
      </c>
      <c r="BD346">
        <v>0.11</v>
      </c>
      <c r="BE346">
        <v>0.19</v>
      </c>
      <c r="BF346">
        <v>0.48</v>
      </c>
      <c r="BG346">
        <v>0.42</v>
      </c>
      <c r="BH346">
        <v>0.43</v>
      </c>
      <c r="BI346">
        <v>0.28000000000000003</v>
      </c>
      <c r="BJ346">
        <v>0.39</v>
      </c>
      <c r="BK346">
        <v>0.38</v>
      </c>
      <c r="BL346">
        <v>0.02</v>
      </c>
      <c r="BM346">
        <v>0.02</v>
      </c>
      <c r="BN346">
        <v>0.04</v>
      </c>
      <c r="BO346">
        <v>0.04</v>
      </c>
      <c r="BP346">
        <v>0.04</v>
      </c>
      <c r="BQ346">
        <v>7.0000000000000007E-2</v>
      </c>
      <c r="BR346">
        <v>0.32</v>
      </c>
      <c r="BS346">
        <v>0.44</v>
      </c>
      <c r="BT346">
        <v>0.42</v>
      </c>
      <c r="BU346">
        <v>0.57999999999999996</v>
      </c>
      <c r="BV346">
        <v>0.42</v>
      </c>
      <c r="BW346">
        <v>0.28999999999999998</v>
      </c>
      <c r="BX346">
        <v>3.1</v>
      </c>
      <c r="BY346">
        <v>3.31</v>
      </c>
      <c r="BZ346">
        <v>3.29</v>
      </c>
      <c r="CA346">
        <v>3.48</v>
      </c>
      <c r="CB346">
        <v>3.26</v>
      </c>
      <c r="CC346">
        <v>2.94</v>
      </c>
      <c r="CD346">
        <v>6.0000000000000001E-3</v>
      </c>
      <c r="CE346">
        <v>8.0000000000000002E-3</v>
      </c>
      <c r="CF346">
        <v>6.0000000000000001E-3</v>
      </c>
      <c r="CG346">
        <v>0.01</v>
      </c>
      <c r="CH346">
        <v>4.0000000000000001E-3</v>
      </c>
      <c r="CI346">
        <v>0.01</v>
      </c>
      <c r="CJ346">
        <v>0.01</v>
      </c>
      <c r="CK346">
        <v>0.08</v>
      </c>
      <c r="CL346">
        <v>0.04</v>
      </c>
      <c r="CM346">
        <v>0.01</v>
      </c>
      <c r="CN346">
        <v>0.01</v>
      </c>
      <c r="CO346">
        <v>0.02</v>
      </c>
      <c r="CP346">
        <v>0.03</v>
      </c>
      <c r="CQ346">
        <v>0.02</v>
      </c>
      <c r="CR346">
        <v>0.04</v>
      </c>
      <c r="CS346">
        <v>0.06</v>
      </c>
      <c r="CT346">
        <v>0.08</v>
      </c>
      <c r="CU346">
        <v>0.06</v>
      </c>
      <c r="CV346">
        <v>3.81</v>
      </c>
      <c r="CW346">
        <v>3.77</v>
      </c>
      <c r="CX346">
        <v>3.73</v>
      </c>
      <c r="CY346">
        <v>3.69</v>
      </c>
      <c r="CZ346">
        <v>3.75</v>
      </c>
      <c r="DA346">
        <v>3.64</v>
      </c>
      <c r="DB346">
        <v>3.57</v>
      </c>
      <c r="DC346">
        <v>3.33</v>
      </c>
      <c r="DD346">
        <v>3.52</v>
      </c>
      <c r="DE346">
        <v>0.14000000000000001</v>
      </c>
      <c r="DF346">
        <v>0.18</v>
      </c>
      <c r="DG346">
        <v>0.21</v>
      </c>
      <c r="DH346">
        <v>0.2</v>
      </c>
      <c r="DI346">
        <v>0.19</v>
      </c>
      <c r="DJ346">
        <v>0.23</v>
      </c>
      <c r="DK346">
        <v>0.26</v>
      </c>
      <c r="DL346">
        <v>0.24</v>
      </c>
      <c r="DM346">
        <v>0.23</v>
      </c>
      <c r="DN346">
        <v>0.02</v>
      </c>
      <c r="DO346">
        <v>0.02</v>
      </c>
      <c r="DP346">
        <v>0.03</v>
      </c>
      <c r="DQ346">
        <v>0.03</v>
      </c>
      <c r="DR346">
        <v>0.04</v>
      </c>
      <c r="DS346">
        <v>0.04</v>
      </c>
      <c r="DT346">
        <v>0.04</v>
      </c>
      <c r="DU346">
        <v>0.05</v>
      </c>
      <c r="DV346">
        <v>0.04</v>
      </c>
      <c r="DW346">
        <v>0.82</v>
      </c>
      <c r="DX346">
        <v>0.78</v>
      </c>
      <c r="DY346">
        <v>0.74</v>
      </c>
      <c r="DZ346">
        <v>0.73</v>
      </c>
      <c r="EA346">
        <v>0.75</v>
      </c>
      <c r="EB346">
        <v>0.68</v>
      </c>
      <c r="EC346">
        <v>0.63</v>
      </c>
      <c r="ED346">
        <v>0.55000000000000004</v>
      </c>
      <c r="EE346">
        <v>0.63</v>
      </c>
      <c r="EF346">
        <v>0.36</v>
      </c>
      <c r="EG346">
        <v>0.03</v>
      </c>
      <c r="EH346">
        <v>0.01</v>
      </c>
      <c r="EI346">
        <v>0.02</v>
      </c>
      <c r="EJ346">
        <v>0.01</v>
      </c>
      <c r="EK346">
        <v>0.03</v>
      </c>
      <c r="EL346">
        <v>0.04</v>
      </c>
      <c r="EM346">
        <v>0.01</v>
      </c>
      <c r="EN346">
        <v>0.01</v>
      </c>
      <c r="EO346">
        <v>0.22</v>
      </c>
      <c r="EP346">
        <v>0.04</v>
      </c>
      <c r="EQ346">
        <v>3.5999999999999997E-2</v>
      </c>
      <c r="ER346">
        <v>0.05</v>
      </c>
      <c r="ES346">
        <v>2.7E-2</v>
      </c>
      <c r="ET346">
        <v>0.05</v>
      </c>
      <c r="EU346">
        <v>0.09</v>
      </c>
      <c r="EV346">
        <v>0.05</v>
      </c>
      <c r="EW346">
        <v>0.05</v>
      </c>
      <c r="EX346">
        <v>0.17</v>
      </c>
      <c r="EY346">
        <v>0.35</v>
      </c>
      <c r="EZ346">
        <v>0.36</v>
      </c>
      <c r="FA346">
        <v>0.34</v>
      </c>
      <c r="FB346">
        <v>0.31</v>
      </c>
      <c r="FC346">
        <v>0.41</v>
      </c>
      <c r="FD346">
        <v>0.36</v>
      </c>
      <c r="FE346">
        <v>0.39</v>
      </c>
      <c r="FF346">
        <v>0.38</v>
      </c>
      <c r="FG346">
        <v>0.15</v>
      </c>
      <c r="FH346">
        <v>0.51</v>
      </c>
      <c r="FI346">
        <v>0.52</v>
      </c>
      <c r="FJ346">
        <v>0.52</v>
      </c>
      <c r="FK346">
        <v>0.56000000000000005</v>
      </c>
      <c r="FL346">
        <v>0.41</v>
      </c>
      <c r="FM346">
        <v>0.41</v>
      </c>
      <c r="FN346">
        <v>0.48</v>
      </c>
      <c r="FO346">
        <v>0.49</v>
      </c>
      <c r="FP346">
        <v>0.1</v>
      </c>
      <c r="FQ346">
        <v>7.0000000000000007E-2</v>
      </c>
      <c r="FR346">
        <v>7.0000000000000007E-2</v>
      </c>
      <c r="FS346">
        <v>7.0000000000000007E-2</v>
      </c>
      <c r="FT346">
        <v>0.09</v>
      </c>
      <c r="FU346">
        <v>0.1</v>
      </c>
      <c r="FV346">
        <v>0.1</v>
      </c>
      <c r="FW346">
        <v>0.08</v>
      </c>
      <c r="FX346">
        <v>7.0000000000000007E-2</v>
      </c>
      <c r="FY346">
        <v>2.14</v>
      </c>
      <c r="FZ346">
        <v>3.45</v>
      </c>
      <c r="GA346">
        <v>3.49</v>
      </c>
      <c r="GB346">
        <v>3.47</v>
      </c>
      <c r="GC346">
        <v>3.57</v>
      </c>
      <c r="GD346">
        <v>3.32</v>
      </c>
      <c r="GE346">
        <v>3.26</v>
      </c>
      <c r="GF346">
        <v>3.45</v>
      </c>
      <c r="GG346">
        <v>3.46</v>
      </c>
      <c r="GH346">
        <v>8.09</v>
      </c>
      <c r="GI346">
        <v>0.02</v>
      </c>
      <c r="GJ346">
        <v>1.2999999999999999E-2</v>
      </c>
      <c r="GK346">
        <v>8.0000000000000002E-3</v>
      </c>
      <c r="GL346">
        <v>0.02</v>
      </c>
      <c r="GM346">
        <v>7.0000000000000007E-2</v>
      </c>
      <c r="GN346">
        <v>0.05</v>
      </c>
      <c r="GO346">
        <v>0.08</v>
      </c>
      <c r="GP346">
        <v>0.16</v>
      </c>
      <c r="GQ346">
        <v>0.16</v>
      </c>
      <c r="GR346">
        <v>0.32</v>
      </c>
      <c r="GS346">
        <v>0.11</v>
      </c>
      <c r="GT346">
        <v>0.33</v>
      </c>
      <c r="GU346">
        <v>0.43</v>
      </c>
      <c r="GV346">
        <v>0.26</v>
      </c>
      <c r="GW346">
        <v>0.17</v>
      </c>
      <c r="GX346">
        <v>0.10299999999999999</v>
      </c>
      <c r="GY346">
        <v>0.18</v>
      </c>
      <c r="GZ346">
        <v>0.122</v>
      </c>
      <c r="HA346">
        <v>7.0000000000000007E-2</v>
      </c>
      <c r="HB346">
        <v>0.17</v>
      </c>
      <c r="HC346">
        <v>0.12</v>
      </c>
      <c r="HD346">
        <v>0.08</v>
      </c>
      <c r="HE346">
        <v>0.18</v>
      </c>
      <c r="HF346">
        <v>0.26</v>
      </c>
      <c r="HG346">
        <v>0.32</v>
      </c>
      <c r="HH346">
        <v>0.21</v>
      </c>
      <c r="HI346">
        <v>0.01</v>
      </c>
      <c r="HJ346">
        <v>0.02</v>
      </c>
      <c r="HK346">
        <v>0.02</v>
      </c>
      <c r="HL346">
        <v>0.02</v>
      </c>
      <c r="HM346">
        <v>0.09</v>
      </c>
      <c r="HN346">
        <v>0.01</v>
      </c>
      <c r="HO346">
        <v>0.31</v>
      </c>
      <c r="HP346">
        <v>0.3</v>
      </c>
      <c r="HQ346">
        <v>0.31</v>
      </c>
      <c r="HR346">
        <v>0.31</v>
      </c>
      <c r="HS346">
        <v>0.39</v>
      </c>
      <c r="HT346">
        <v>0.4</v>
      </c>
      <c r="HU346">
        <v>0.52</v>
      </c>
      <c r="HV346">
        <v>0.33</v>
      </c>
      <c r="HW346">
        <v>0.42</v>
      </c>
      <c r="HX346">
        <v>0.4</v>
      </c>
      <c r="HY346">
        <v>0.28999999999999998</v>
      </c>
      <c r="HZ346">
        <v>0.41</v>
      </c>
      <c r="IA346">
        <v>0.05</v>
      </c>
      <c r="IB346">
        <v>0.2</v>
      </c>
      <c r="IC346">
        <v>0.13</v>
      </c>
      <c r="ID346">
        <v>0.14000000000000001</v>
      </c>
      <c r="IE346">
        <v>0.1</v>
      </c>
      <c r="IF346">
        <v>6.5000000000000002E-2</v>
      </c>
      <c r="IG346">
        <v>1.7000000000000001E-2</v>
      </c>
      <c r="IH346">
        <v>0.03</v>
      </c>
      <c r="II346">
        <v>0.02</v>
      </c>
      <c r="IJ346">
        <v>0.03</v>
      </c>
      <c r="IK346">
        <v>2.3E-2</v>
      </c>
      <c r="IL346">
        <v>1.7000000000000001E-2</v>
      </c>
      <c r="IM346">
        <v>0.09</v>
      </c>
      <c r="IN346">
        <v>0.12</v>
      </c>
      <c r="IO346">
        <v>0.1</v>
      </c>
      <c r="IP346">
        <v>0.12</v>
      </c>
      <c r="IQ346">
        <v>0.1</v>
      </c>
      <c r="IR346">
        <v>0.1</v>
      </c>
      <c r="IS346">
        <v>0.03</v>
      </c>
      <c r="IT346">
        <v>0.6</v>
      </c>
      <c r="IU346">
        <v>0.33</v>
      </c>
      <c r="IV346">
        <v>0.02</v>
      </c>
      <c r="IW346">
        <v>0.24</v>
      </c>
      <c r="IX346">
        <v>0.33</v>
      </c>
      <c r="IY346">
        <v>0.18</v>
      </c>
      <c r="IZ346">
        <v>0.38</v>
      </c>
      <c r="JA346">
        <v>0.27</v>
      </c>
      <c r="JB346">
        <v>0.36</v>
      </c>
      <c r="JC346">
        <v>0.35</v>
      </c>
      <c r="JD346">
        <v>0.05</v>
      </c>
      <c r="JE346">
        <v>0.12</v>
      </c>
      <c r="JF346">
        <v>0.28000000000000003</v>
      </c>
      <c r="JG346">
        <v>0.17</v>
      </c>
      <c r="JH346">
        <v>0.19</v>
      </c>
      <c r="JI346">
        <v>0.05</v>
      </c>
      <c r="JJ346">
        <v>0.04</v>
      </c>
      <c r="JK346">
        <v>0.33</v>
      </c>
      <c r="JL346">
        <v>0.13</v>
      </c>
      <c r="JM346">
        <v>0.1</v>
      </c>
      <c r="JN346">
        <v>0.12</v>
      </c>
      <c r="JO346">
        <v>0.13</v>
      </c>
      <c r="JP346">
        <v>0.1</v>
      </c>
      <c r="JQ346">
        <v>0.1</v>
      </c>
      <c r="JR346">
        <v>2.78</v>
      </c>
      <c r="JS346">
        <v>1.48</v>
      </c>
      <c r="JT346">
        <v>1.85</v>
      </c>
      <c r="JU346">
        <v>3.01</v>
      </c>
      <c r="JV346">
        <v>2.2200000000000002</v>
      </c>
    </row>
    <row r="347" spans="1:282" x14ac:dyDescent="0.25">
      <c r="A347">
        <v>609973</v>
      </c>
      <c r="B347" t="s">
        <v>310</v>
      </c>
      <c r="C347" t="s">
        <v>2645</v>
      </c>
      <c r="D347" t="s">
        <v>4983</v>
      </c>
      <c r="E347" t="s">
        <v>4984</v>
      </c>
      <c r="F347" t="s">
        <v>1068</v>
      </c>
      <c r="G347" t="s">
        <v>1069</v>
      </c>
      <c r="H347" t="s">
        <v>1070</v>
      </c>
      <c r="I347" t="s">
        <v>4985</v>
      </c>
      <c r="J347" t="s">
        <v>4986</v>
      </c>
      <c r="K347" t="s">
        <v>4987</v>
      </c>
      <c r="L347" t="s">
        <v>546</v>
      </c>
      <c r="M347" t="s">
        <v>3399</v>
      </c>
      <c r="N347" t="s">
        <v>3908</v>
      </c>
      <c r="O347" t="s">
        <v>524</v>
      </c>
      <c r="P347">
        <v>984</v>
      </c>
      <c r="Q347" t="s">
        <v>539</v>
      </c>
      <c r="R347" t="s">
        <v>3621</v>
      </c>
      <c r="S347" t="s">
        <v>6523</v>
      </c>
      <c r="T347">
        <v>37</v>
      </c>
      <c r="U347">
        <v>3820</v>
      </c>
      <c r="V347" t="s">
        <v>655</v>
      </c>
      <c r="W347">
        <v>448</v>
      </c>
      <c r="X347">
        <v>972</v>
      </c>
      <c r="Y347">
        <v>46</v>
      </c>
      <c r="Z347" s="5" t="s">
        <v>719</v>
      </c>
      <c r="AA347" t="s">
        <v>524</v>
      </c>
      <c r="AB347" t="s">
        <v>576</v>
      </c>
      <c r="AC347" t="s">
        <v>555</v>
      </c>
      <c r="AD347" t="s">
        <v>555</v>
      </c>
      <c r="AE347">
        <v>0</v>
      </c>
      <c r="AF347">
        <v>30.1</v>
      </c>
      <c r="AG347">
        <v>29</v>
      </c>
      <c r="AH347">
        <v>4.5999999999999996</v>
      </c>
      <c r="AI347" t="s">
        <v>3410</v>
      </c>
      <c r="AJ347">
        <v>237</v>
      </c>
      <c r="AK347">
        <v>1</v>
      </c>
      <c r="AL347">
        <v>3</v>
      </c>
      <c r="AN347">
        <v>221</v>
      </c>
      <c r="AP347">
        <v>1</v>
      </c>
      <c r="AQ347">
        <v>1</v>
      </c>
      <c r="AR347">
        <v>12</v>
      </c>
      <c r="AS347">
        <v>237</v>
      </c>
      <c r="AT347">
        <v>0.05</v>
      </c>
      <c r="AU347">
        <v>0.03</v>
      </c>
      <c r="AV347">
        <v>0.05</v>
      </c>
      <c r="AW347">
        <v>0.06</v>
      </c>
      <c r="AX347">
        <v>0.06</v>
      </c>
      <c r="AY347">
        <v>0.18</v>
      </c>
      <c r="AZ347">
        <v>0.17</v>
      </c>
      <c r="BA347">
        <v>0.156</v>
      </c>
      <c r="BB347">
        <v>0.19</v>
      </c>
      <c r="BC347">
        <v>0.12</v>
      </c>
      <c r="BD347">
        <v>0.22</v>
      </c>
      <c r="BE347">
        <v>0.25</v>
      </c>
      <c r="BF347">
        <v>0.46</v>
      </c>
      <c r="BG347">
        <v>0.45</v>
      </c>
      <c r="BH347">
        <v>0.41</v>
      </c>
      <c r="BI347">
        <v>0.32</v>
      </c>
      <c r="BJ347">
        <v>0.4</v>
      </c>
      <c r="BK347">
        <v>0.27</v>
      </c>
      <c r="BL347">
        <v>0.05</v>
      </c>
      <c r="BM347">
        <v>0.02</v>
      </c>
      <c r="BN347">
        <v>0.06</v>
      </c>
      <c r="BO347">
        <v>0.05</v>
      </c>
      <c r="BP347">
        <v>0.05</v>
      </c>
      <c r="BQ347">
        <v>0.05</v>
      </c>
      <c r="BR347">
        <v>0.27</v>
      </c>
      <c r="BS347">
        <v>0.34</v>
      </c>
      <c r="BT347">
        <v>0.28999999999999998</v>
      </c>
      <c r="BU347">
        <v>0.46</v>
      </c>
      <c r="BV347">
        <v>0.28000000000000003</v>
      </c>
      <c r="BW347">
        <v>0.25</v>
      </c>
      <c r="BX347">
        <v>3</v>
      </c>
      <c r="BY347">
        <v>3.12</v>
      </c>
      <c r="BZ347">
        <v>3</v>
      </c>
      <c r="CA347">
        <v>3.23</v>
      </c>
      <c r="CB347">
        <v>2.94</v>
      </c>
      <c r="CC347">
        <v>2.63</v>
      </c>
      <c r="CD347">
        <v>8.0000000000000002E-3</v>
      </c>
      <c r="CE347">
        <v>8.0000000000000002E-3</v>
      </c>
      <c r="CF347">
        <v>4.0000000000000001E-3</v>
      </c>
      <c r="CG347">
        <v>1.7000000000000001E-2</v>
      </c>
      <c r="CH347">
        <v>8.0000000000000002E-3</v>
      </c>
      <c r="CI347">
        <v>0.01</v>
      </c>
      <c r="CJ347">
        <v>0.02</v>
      </c>
      <c r="CK347">
        <v>0.09</v>
      </c>
      <c r="CL347">
        <v>0.04</v>
      </c>
      <c r="CM347">
        <v>0.02</v>
      </c>
      <c r="CN347">
        <v>0.03</v>
      </c>
      <c r="CO347">
        <v>0.05</v>
      </c>
      <c r="CP347">
        <v>0.04</v>
      </c>
      <c r="CQ347">
        <v>0.02</v>
      </c>
      <c r="CR347">
        <v>0.05</v>
      </c>
      <c r="CS347">
        <v>0.13</v>
      </c>
      <c r="CT347">
        <v>0.14000000000000001</v>
      </c>
      <c r="CU347">
        <v>0.11</v>
      </c>
      <c r="CV347">
        <v>3.69</v>
      </c>
      <c r="CW347">
        <v>3.67</v>
      </c>
      <c r="CX347">
        <v>3.63</v>
      </c>
      <c r="CY347">
        <v>3.56</v>
      </c>
      <c r="CZ347">
        <v>3.68</v>
      </c>
      <c r="DA347">
        <v>3.55</v>
      </c>
      <c r="DB347">
        <v>3.34</v>
      </c>
      <c r="DC347">
        <v>3.12</v>
      </c>
      <c r="DD347">
        <v>3.36</v>
      </c>
      <c r="DE347">
        <v>0.24</v>
      </c>
      <c r="DF347">
        <v>0.24</v>
      </c>
      <c r="DG347">
        <v>0.25</v>
      </c>
      <c r="DH347">
        <v>0.3</v>
      </c>
      <c r="DI347">
        <v>0.26</v>
      </c>
      <c r="DJ347">
        <v>0.3</v>
      </c>
      <c r="DK347">
        <v>0.32</v>
      </c>
      <c r="DL347">
        <v>0.3</v>
      </c>
      <c r="DM347">
        <v>0.3</v>
      </c>
      <c r="DN347">
        <v>0.02</v>
      </c>
      <c r="DO347">
        <v>0.01</v>
      </c>
      <c r="DP347">
        <v>0.03</v>
      </c>
      <c r="DQ347">
        <v>0.01</v>
      </c>
      <c r="DR347">
        <v>0.02</v>
      </c>
      <c r="DS347">
        <v>0.03</v>
      </c>
      <c r="DT347">
        <v>0.03</v>
      </c>
      <c r="DU347">
        <v>0.03</v>
      </c>
      <c r="DV347">
        <v>0.02</v>
      </c>
      <c r="DW347">
        <v>0.71</v>
      </c>
      <c r="DX347">
        <v>0.71</v>
      </c>
      <c r="DY347">
        <v>0.67</v>
      </c>
      <c r="DZ347">
        <v>0.62</v>
      </c>
      <c r="EA347">
        <v>0.7</v>
      </c>
      <c r="EB347">
        <v>0.61</v>
      </c>
      <c r="EC347">
        <v>0.5</v>
      </c>
      <c r="ED347">
        <v>0.44</v>
      </c>
      <c r="EE347">
        <v>0.54</v>
      </c>
      <c r="EF347">
        <v>0.3</v>
      </c>
      <c r="EG347">
        <v>0.03</v>
      </c>
      <c r="EH347">
        <v>0.02</v>
      </c>
      <c r="EI347">
        <v>0.03</v>
      </c>
      <c r="EJ347">
        <v>0.03</v>
      </c>
      <c r="EK347">
        <v>0.03</v>
      </c>
      <c r="EL347">
        <v>0.1</v>
      </c>
      <c r="EM347">
        <v>0.06</v>
      </c>
      <c r="EN347">
        <v>0.02</v>
      </c>
      <c r="EO347">
        <v>0.22</v>
      </c>
      <c r="EP347">
        <v>7.0000000000000007E-2</v>
      </c>
      <c r="EQ347">
        <v>5.0999999999999997E-2</v>
      </c>
      <c r="ER347">
        <v>7.0000000000000007E-2</v>
      </c>
      <c r="ES347">
        <v>4.5999999999999999E-2</v>
      </c>
      <c r="ET347">
        <v>0.1</v>
      </c>
      <c r="EU347">
        <v>0.17</v>
      </c>
      <c r="EV347">
        <v>7.0000000000000007E-2</v>
      </c>
      <c r="EW347">
        <v>0.06</v>
      </c>
      <c r="EX347">
        <v>0.219</v>
      </c>
      <c r="EY347">
        <v>0.36</v>
      </c>
      <c r="EZ347">
        <v>0.35</v>
      </c>
      <c r="FA347">
        <v>0.34</v>
      </c>
      <c r="FB347">
        <v>0.33</v>
      </c>
      <c r="FC347">
        <v>0.38</v>
      </c>
      <c r="FD347">
        <v>0.3</v>
      </c>
      <c r="FE347">
        <v>0.44</v>
      </c>
      <c r="FF347">
        <v>0.42</v>
      </c>
      <c r="FG347">
        <v>0.16</v>
      </c>
      <c r="FH347">
        <v>0.47</v>
      </c>
      <c r="FI347">
        <v>0.5</v>
      </c>
      <c r="FJ347">
        <v>0.47</v>
      </c>
      <c r="FK347">
        <v>0.51</v>
      </c>
      <c r="FL347">
        <v>0.35</v>
      </c>
      <c r="FM347">
        <v>0.34</v>
      </c>
      <c r="FN347">
        <v>0.35</v>
      </c>
      <c r="FO347">
        <v>0.41</v>
      </c>
      <c r="FP347">
        <v>0.11</v>
      </c>
      <c r="FQ347">
        <v>7.0000000000000007E-2</v>
      </c>
      <c r="FR347">
        <v>0.08</v>
      </c>
      <c r="FS347">
        <v>0.09</v>
      </c>
      <c r="FT347">
        <v>0.08</v>
      </c>
      <c r="FU347">
        <v>0.14000000000000001</v>
      </c>
      <c r="FV347">
        <v>0.09</v>
      </c>
      <c r="FW347">
        <v>0.08</v>
      </c>
      <c r="FX347">
        <v>0.09</v>
      </c>
      <c r="FY347">
        <v>2.27</v>
      </c>
      <c r="FZ347">
        <v>3.37</v>
      </c>
      <c r="GA347">
        <v>3.45</v>
      </c>
      <c r="GB347">
        <v>3.37</v>
      </c>
      <c r="GC347">
        <v>3.44</v>
      </c>
      <c r="GD347">
        <v>3.22</v>
      </c>
      <c r="GE347">
        <v>2.97</v>
      </c>
      <c r="GF347">
        <v>3.18</v>
      </c>
      <c r="GG347">
        <v>3.33</v>
      </c>
      <c r="GH347">
        <v>7.91</v>
      </c>
      <c r="GI347">
        <v>0.04</v>
      </c>
      <c r="GJ347">
        <v>1.7000000000000001E-2</v>
      </c>
      <c r="GK347">
        <v>1.7000000000000001E-2</v>
      </c>
      <c r="GL347">
        <v>0.02</v>
      </c>
      <c r="GM347">
        <v>0.04</v>
      </c>
      <c r="GN347">
        <v>0.05</v>
      </c>
      <c r="GO347">
        <v>0.08</v>
      </c>
      <c r="GP347">
        <v>0.18</v>
      </c>
      <c r="GQ347">
        <v>0.13</v>
      </c>
      <c r="GR347">
        <v>0.31</v>
      </c>
      <c r="GS347">
        <v>0.12</v>
      </c>
      <c r="GT347">
        <v>0.36</v>
      </c>
      <c r="GU347">
        <v>0.5</v>
      </c>
      <c r="GV347">
        <v>0.25</v>
      </c>
      <c r="GW347">
        <v>0.19</v>
      </c>
      <c r="GX347">
        <v>9.2999999999999999E-2</v>
      </c>
      <c r="GY347">
        <v>0.19</v>
      </c>
      <c r="GZ347">
        <v>9.7000000000000003E-2</v>
      </c>
      <c r="HA347">
        <v>6.3E-2</v>
      </c>
      <c r="HB347">
        <v>0.16</v>
      </c>
      <c r="HC347">
        <v>0.14000000000000001</v>
      </c>
      <c r="HD347">
        <v>0.05</v>
      </c>
      <c r="HE347">
        <v>0.21</v>
      </c>
      <c r="HF347">
        <v>0.22</v>
      </c>
      <c r="HG347">
        <v>0.3</v>
      </c>
      <c r="HH347">
        <v>0.19</v>
      </c>
      <c r="HI347">
        <v>0.02</v>
      </c>
      <c r="HJ347">
        <v>0.02</v>
      </c>
      <c r="HK347">
        <v>0.02</v>
      </c>
      <c r="HL347">
        <v>0.06</v>
      </c>
      <c r="HM347">
        <v>0.19</v>
      </c>
      <c r="HN347">
        <v>0.02</v>
      </c>
      <c r="HO347">
        <v>0.38</v>
      </c>
      <c r="HP347">
        <v>0.33</v>
      </c>
      <c r="HQ347">
        <v>0.37</v>
      </c>
      <c r="HR347">
        <v>0.37</v>
      </c>
      <c r="HS347">
        <v>0.34</v>
      </c>
      <c r="HT347">
        <v>0.39</v>
      </c>
      <c r="HU347">
        <v>0.4</v>
      </c>
      <c r="HV347">
        <v>0.28999999999999998</v>
      </c>
      <c r="HW347">
        <v>0.38</v>
      </c>
      <c r="HX347">
        <v>0.28000000000000003</v>
      </c>
      <c r="HY347">
        <v>0.21</v>
      </c>
      <c r="HZ347">
        <v>0.37</v>
      </c>
      <c r="IA347">
        <v>0.11</v>
      </c>
      <c r="IB347">
        <v>0.23</v>
      </c>
      <c r="IC347">
        <v>0.13</v>
      </c>
      <c r="ID347">
        <v>0.16</v>
      </c>
      <c r="IE347">
        <v>0.12</v>
      </c>
      <c r="IF347">
        <v>0.10100000000000001</v>
      </c>
      <c r="IG347">
        <v>1.7000000000000001E-2</v>
      </c>
      <c r="IH347">
        <v>0.02</v>
      </c>
      <c r="II347">
        <v>0.02</v>
      </c>
      <c r="IJ347">
        <v>0.02</v>
      </c>
      <c r="IK347">
        <v>1.7000000000000001E-2</v>
      </c>
      <c r="IL347">
        <v>2.5000000000000001E-2</v>
      </c>
      <c r="IM347">
        <v>0.08</v>
      </c>
      <c r="IN347">
        <v>0.11</v>
      </c>
      <c r="IO347">
        <v>0.09</v>
      </c>
      <c r="IP347">
        <v>0.11</v>
      </c>
      <c r="IQ347">
        <v>0.12</v>
      </c>
      <c r="IR347">
        <v>0.09</v>
      </c>
      <c r="IS347">
        <v>0.05</v>
      </c>
      <c r="IT347">
        <v>0.5</v>
      </c>
      <c r="IU347">
        <v>0.4</v>
      </c>
      <c r="IV347">
        <v>0.06</v>
      </c>
      <c r="IW347">
        <v>0.21</v>
      </c>
      <c r="IX347">
        <v>0.3</v>
      </c>
      <c r="IY347">
        <v>0.25</v>
      </c>
      <c r="IZ347">
        <v>0.27</v>
      </c>
      <c r="JA347">
        <v>0.22</v>
      </c>
      <c r="JB347">
        <v>0.36</v>
      </c>
      <c r="JC347">
        <v>0.34</v>
      </c>
      <c r="JD347">
        <v>7.0000000000000007E-2</v>
      </c>
      <c r="JE347">
        <v>7.0000000000000007E-2</v>
      </c>
      <c r="JF347">
        <v>0.24</v>
      </c>
      <c r="JG347">
        <v>0.18</v>
      </c>
      <c r="JH347">
        <v>0.23</v>
      </c>
      <c r="JI347">
        <v>7.0000000000000007E-2</v>
      </c>
      <c r="JJ347">
        <v>0.1</v>
      </c>
      <c r="JK347">
        <v>0.38</v>
      </c>
      <c r="JL347">
        <v>0.16</v>
      </c>
      <c r="JM347">
        <v>0.08</v>
      </c>
      <c r="JN347">
        <v>0.11</v>
      </c>
      <c r="JO347">
        <v>0.16</v>
      </c>
      <c r="JP347">
        <v>0.1</v>
      </c>
      <c r="JQ347">
        <v>0.08</v>
      </c>
      <c r="JR347">
        <v>2.8</v>
      </c>
      <c r="JS347">
        <v>1.67</v>
      </c>
      <c r="JT347">
        <v>1.84</v>
      </c>
      <c r="JU347">
        <v>3.04</v>
      </c>
      <c r="JV347">
        <v>2.3199999999999998</v>
      </c>
    </row>
    <row r="348" spans="1:282" x14ac:dyDescent="0.25">
      <c r="A348">
        <v>609974</v>
      </c>
      <c r="B348" t="s">
        <v>143</v>
      </c>
      <c r="C348" t="s">
        <v>1071</v>
      </c>
      <c r="D348" t="s">
        <v>4988</v>
      </c>
      <c r="E348" t="s">
        <v>4989</v>
      </c>
      <c r="F348" t="s">
        <v>1072</v>
      </c>
      <c r="G348" t="s">
        <v>1073</v>
      </c>
      <c r="H348" t="s">
        <v>4990</v>
      </c>
      <c r="I348" t="s">
        <v>4991</v>
      </c>
      <c r="J348" t="s">
        <v>4992</v>
      </c>
      <c r="K348" t="s">
        <v>4993</v>
      </c>
      <c r="L348" t="s">
        <v>546</v>
      </c>
      <c r="M348" t="s">
        <v>3399</v>
      </c>
      <c r="N348" t="s">
        <v>3657</v>
      </c>
      <c r="O348" t="s">
        <v>524</v>
      </c>
      <c r="P348">
        <v>573</v>
      </c>
      <c r="Q348" t="s">
        <v>541</v>
      </c>
      <c r="R348" t="s">
        <v>613</v>
      </c>
      <c r="S348" t="s">
        <v>613</v>
      </c>
      <c r="T348">
        <v>33</v>
      </c>
      <c r="U348">
        <v>3830</v>
      </c>
      <c r="V348" t="s">
        <v>651</v>
      </c>
      <c r="W348">
        <v>467</v>
      </c>
      <c r="X348">
        <v>573</v>
      </c>
      <c r="Y348">
        <v>82</v>
      </c>
      <c r="Z348" s="5" t="s">
        <v>575</v>
      </c>
      <c r="AA348" t="s">
        <v>524</v>
      </c>
      <c r="AB348" t="s">
        <v>533</v>
      </c>
      <c r="AC348" t="s">
        <v>555</v>
      </c>
      <c r="AD348" t="s">
        <v>564</v>
      </c>
      <c r="AE348">
        <v>68.3</v>
      </c>
      <c r="AF348">
        <v>34.4</v>
      </c>
      <c r="AG348">
        <v>40.700000000000003</v>
      </c>
      <c r="AH348">
        <v>99</v>
      </c>
      <c r="AI348" t="s">
        <v>3400</v>
      </c>
      <c r="AJ348">
        <v>294</v>
      </c>
      <c r="AK348">
        <v>199</v>
      </c>
      <c r="AL348">
        <v>9</v>
      </c>
      <c r="AM348">
        <v>26</v>
      </c>
      <c r="AN348">
        <v>34</v>
      </c>
      <c r="AO348">
        <v>3</v>
      </c>
      <c r="AP348">
        <v>1</v>
      </c>
      <c r="AQ348">
        <v>17</v>
      </c>
      <c r="AR348">
        <v>9</v>
      </c>
      <c r="AS348">
        <v>294</v>
      </c>
      <c r="AT348">
        <v>0</v>
      </c>
      <c r="AU348">
        <v>0.01</v>
      </c>
      <c r="AV348">
        <v>0.01</v>
      </c>
      <c r="AW348">
        <v>0</v>
      </c>
      <c r="AX348">
        <v>0.02</v>
      </c>
      <c r="AY348">
        <v>0.06</v>
      </c>
      <c r="AZ348">
        <v>0.01</v>
      </c>
      <c r="BA348">
        <v>7.0999999999999994E-2</v>
      </c>
      <c r="BB348">
        <v>0.03</v>
      </c>
      <c r="BC348">
        <v>0.01</v>
      </c>
      <c r="BD348">
        <v>0.1</v>
      </c>
      <c r="BE348">
        <v>0.18</v>
      </c>
      <c r="BF348">
        <v>0.18</v>
      </c>
      <c r="BG348">
        <v>0.21</v>
      </c>
      <c r="BH348">
        <v>0.22</v>
      </c>
      <c r="BI348">
        <v>0.13</v>
      </c>
      <c r="BJ348">
        <v>0.34</v>
      </c>
      <c r="BK348">
        <v>0.25</v>
      </c>
      <c r="BL348">
        <v>0.01</v>
      </c>
      <c r="BM348">
        <v>0.01</v>
      </c>
      <c r="BN348">
        <v>0.01</v>
      </c>
      <c r="BO348">
        <v>0.01</v>
      </c>
      <c r="BP348">
        <v>0.01</v>
      </c>
      <c r="BQ348">
        <v>0.02</v>
      </c>
      <c r="BR348">
        <v>0.81</v>
      </c>
      <c r="BS348">
        <v>0.7</v>
      </c>
      <c r="BT348">
        <v>0.72</v>
      </c>
      <c r="BU348">
        <v>0.85</v>
      </c>
      <c r="BV348">
        <v>0.53</v>
      </c>
      <c r="BW348">
        <v>0.49</v>
      </c>
      <c r="BX348">
        <v>3.8</v>
      </c>
      <c r="BY348">
        <v>3.62</v>
      </c>
      <c r="BZ348">
        <v>3.69</v>
      </c>
      <c r="CA348">
        <v>3.85</v>
      </c>
      <c r="CB348">
        <v>3.41</v>
      </c>
      <c r="CC348">
        <v>3.2</v>
      </c>
      <c r="CD348">
        <v>0</v>
      </c>
      <c r="CE348">
        <v>0</v>
      </c>
      <c r="CF348">
        <v>0</v>
      </c>
      <c r="CG348">
        <v>3.0000000000000001E-3</v>
      </c>
      <c r="CH348">
        <v>7.0000000000000001E-3</v>
      </c>
      <c r="CI348">
        <v>0.01</v>
      </c>
      <c r="CJ348">
        <v>0.01</v>
      </c>
      <c r="CK348">
        <v>0.08</v>
      </c>
      <c r="CL348">
        <v>0.03</v>
      </c>
      <c r="CM348">
        <v>0.03</v>
      </c>
      <c r="CN348">
        <v>0.03</v>
      </c>
      <c r="CO348">
        <v>0.03</v>
      </c>
      <c r="CP348">
        <v>0.04</v>
      </c>
      <c r="CQ348">
        <v>0.02</v>
      </c>
      <c r="CR348">
        <v>0.08</v>
      </c>
      <c r="CS348">
        <v>0.09</v>
      </c>
      <c r="CT348">
        <v>0.27</v>
      </c>
      <c r="CU348">
        <v>0.17</v>
      </c>
      <c r="CV348">
        <v>3.75</v>
      </c>
      <c r="CW348">
        <v>3.72</v>
      </c>
      <c r="CX348">
        <v>3.67</v>
      </c>
      <c r="CY348">
        <v>3.73</v>
      </c>
      <c r="CZ348">
        <v>3.71</v>
      </c>
      <c r="DA348">
        <v>3.52</v>
      </c>
      <c r="DB348">
        <v>3.42</v>
      </c>
      <c r="DC348">
        <v>2.96</v>
      </c>
      <c r="DD348">
        <v>3.29</v>
      </c>
      <c r="DE348">
        <v>0.2</v>
      </c>
      <c r="DF348">
        <v>0.22</v>
      </c>
      <c r="DG348">
        <v>0.26</v>
      </c>
      <c r="DH348">
        <v>0.18</v>
      </c>
      <c r="DI348">
        <v>0.22</v>
      </c>
      <c r="DJ348">
        <v>0.28000000000000003</v>
      </c>
      <c r="DK348">
        <v>0.36</v>
      </c>
      <c r="DL348">
        <v>0.25</v>
      </c>
      <c r="DM348">
        <v>0.28000000000000003</v>
      </c>
      <c r="DN348">
        <v>0.01</v>
      </c>
      <c r="DO348">
        <v>0.01</v>
      </c>
      <c r="DP348">
        <v>0.01</v>
      </c>
      <c r="DQ348">
        <v>0.01</v>
      </c>
      <c r="DR348">
        <v>0.01</v>
      </c>
      <c r="DS348">
        <v>0.01</v>
      </c>
      <c r="DT348">
        <v>0.01</v>
      </c>
      <c r="DU348">
        <v>0.01</v>
      </c>
      <c r="DV348">
        <v>0.01</v>
      </c>
      <c r="DW348">
        <v>0.77</v>
      </c>
      <c r="DX348">
        <v>0.74</v>
      </c>
      <c r="DY348">
        <v>0.7</v>
      </c>
      <c r="DZ348">
        <v>0.76</v>
      </c>
      <c r="EA348">
        <v>0.74</v>
      </c>
      <c r="EB348">
        <v>0.62</v>
      </c>
      <c r="EC348">
        <v>0.53</v>
      </c>
      <c r="ED348">
        <v>0.39</v>
      </c>
      <c r="EE348">
        <v>0.51</v>
      </c>
      <c r="EF348">
        <v>0.44</v>
      </c>
      <c r="EG348">
        <v>0.01</v>
      </c>
      <c r="EH348">
        <v>0.01</v>
      </c>
      <c r="EI348">
        <v>0.02</v>
      </c>
      <c r="EJ348">
        <v>0.02</v>
      </c>
      <c r="EK348">
        <v>0.02</v>
      </c>
      <c r="EL348">
        <v>0.1</v>
      </c>
      <c r="EM348">
        <v>0.01</v>
      </c>
      <c r="EN348">
        <v>0.01</v>
      </c>
      <c r="EO348">
        <v>0.47</v>
      </c>
      <c r="EP348">
        <v>0.02</v>
      </c>
      <c r="EQ348">
        <v>3.0000000000000001E-3</v>
      </c>
      <c r="ER348">
        <v>0.03</v>
      </c>
      <c r="ES348">
        <v>1.7000000000000001E-2</v>
      </c>
      <c r="ET348">
        <v>7.0000000000000007E-2</v>
      </c>
      <c r="EU348">
        <v>0.23</v>
      </c>
      <c r="EV348">
        <v>0.04</v>
      </c>
      <c r="EW348">
        <v>0.02</v>
      </c>
      <c r="EX348">
        <v>4.3999999999999997E-2</v>
      </c>
      <c r="EY348">
        <v>0.23</v>
      </c>
      <c r="EZ348">
        <v>0.23</v>
      </c>
      <c r="FA348">
        <v>0.26</v>
      </c>
      <c r="FB348">
        <v>0.23</v>
      </c>
      <c r="FC348">
        <v>0.33</v>
      </c>
      <c r="FD348">
        <v>0.36</v>
      </c>
      <c r="FE348">
        <v>0.47</v>
      </c>
      <c r="FF348">
        <v>0.39</v>
      </c>
      <c r="FG348">
        <v>0.03</v>
      </c>
      <c r="FH348">
        <v>0.72</v>
      </c>
      <c r="FI348">
        <v>0.74</v>
      </c>
      <c r="FJ348">
        <v>0.68</v>
      </c>
      <c r="FK348">
        <v>0.71</v>
      </c>
      <c r="FL348">
        <v>0.56000000000000005</v>
      </c>
      <c r="FM348">
        <v>0.25</v>
      </c>
      <c r="FN348">
        <v>0.46</v>
      </c>
      <c r="FO348">
        <v>0.56000000000000005</v>
      </c>
      <c r="FP348">
        <v>0.02</v>
      </c>
      <c r="FQ348">
        <v>0.02</v>
      </c>
      <c r="FR348">
        <v>0.02</v>
      </c>
      <c r="FS348">
        <v>0.02</v>
      </c>
      <c r="FT348">
        <v>0.02</v>
      </c>
      <c r="FU348">
        <v>0.02</v>
      </c>
      <c r="FV348">
        <v>0.05</v>
      </c>
      <c r="FW348">
        <v>0.02</v>
      </c>
      <c r="FX348">
        <v>0.02</v>
      </c>
      <c r="FY348">
        <v>1.66</v>
      </c>
      <c r="FZ348">
        <v>3.7</v>
      </c>
      <c r="GA348">
        <v>3.74</v>
      </c>
      <c r="GB348">
        <v>3.63</v>
      </c>
      <c r="GC348">
        <v>3.66</v>
      </c>
      <c r="GD348">
        <v>3.46</v>
      </c>
      <c r="GE348">
        <v>2.82</v>
      </c>
      <c r="GF348">
        <v>3.4</v>
      </c>
      <c r="GG348">
        <v>3.53</v>
      </c>
      <c r="GH348">
        <v>9.23</v>
      </c>
      <c r="GI348">
        <v>0</v>
      </c>
      <c r="GJ348">
        <v>3.0000000000000001E-3</v>
      </c>
      <c r="GK348">
        <v>0.01</v>
      </c>
      <c r="GL348">
        <v>0</v>
      </c>
      <c r="GM348">
        <v>0</v>
      </c>
      <c r="GN348">
        <v>0.03</v>
      </c>
      <c r="GO348">
        <v>0.04</v>
      </c>
      <c r="GP348">
        <v>0.12</v>
      </c>
      <c r="GQ348">
        <v>0.13</v>
      </c>
      <c r="GR348">
        <v>0.64</v>
      </c>
      <c r="GS348">
        <v>0.02</v>
      </c>
      <c r="GT348">
        <v>0.33</v>
      </c>
      <c r="GU348">
        <v>0.76</v>
      </c>
      <c r="GV348">
        <v>0.16</v>
      </c>
      <c r="GW348">
        <v>0.37</v>
      </c>
      <c r="GX348">
        <v>0.109</v>
      </c>
      <c r="GY348">
        <v>0.3</v>
      </c>
      <c r="GZ348">
        <v>0.19</v>
      </c>
      <c r="HA348">
        <v>4.3999999999999997E-2</v>
      </c>
      <c r="HB348">
        <v>0.33</v>
      </c>
      <c r="HC348">
        <v>0.06</v>
      </c>
      <c r="HD348">
        <v>0.04</v>
      </c>
      <c r="HE348">
        <v>0.17</v>
      </c>
      <c r="HF348">
        <v>0.04</v>
      </c>
      <c r="HG348">
        <v>0.04</v>
      </c>
      <c r="HH348">
        <v>0.04</v>
      </c>
      <c r="HI348">
        <v>0</v>
      </c>
      <c r="HJ348">
        <v>0.05</v>
      </c>
      <c r="HK348">
        <v>0.04</v>
      </c>
      <c r="HL348">
        <v>0.18</v>
      </c>
      <c r="HM348">
        <v>0.19</v>
      </c>
      <c r="HN348">
        <v>0.03</v>
      </c>
      <c r="HO348">
        <v>0.38</v>
      </c>
      <c r="HP348">
        <v>0.32</v>
      </c>
      <c r="HQ348">
        <v>0.45</v>
      </c>
      <c r="HR348">
        <v>0.46</v>
      </c>
      <c r="HS348">
        <v>0.51</v>
      </c>
      <c r="HT348">
        <v>0.23</v>
      </c>
      <c r="HU348">
        <v>0.6</v>
      </c>
      <c r="HV348">
        <v>0.52</v>
      </c>
      <c r="HW348">
        <v>0.39</v>
      </c>
      <c r="HX348">
        <v>0.27</v>
      </c>
      <c r="HY348">
        <v>0.17</v>
      </c>
      <c r="HZ348">
        <v>0.7</v>
      </c>
      <c r="IA348">
        <v>0</v>
      </c>
      <c r="IB348">
        <v>7.0000000000000007E-2</v>
      </c>
      <c r="IC348">
        <v>0.09</v>
      </c>
      <c r="ID348">
        <v>7.0000000000000007E-2</v>
      </c>
      <c r="IE348">
        <v>7.0000000000000007E-2</v>
      </c>
      <c r="IF348">
        <v>3.0000000000000001E-3</v>
      </c>
      <c r="IG348">
        <v>3.0000000000000001E-3</v>
      </c>
      <c r="IH348">
        <v>0</v>
      </c>
      <c r="II348">
        <v>0.01</v>
      </c>
      <c r="IJ348">
        <v>0.01</v>
      </c>
      <c r="IK348">
        <v>2.4E-2</v>
      </c>
      <c r="IL348">
        <v>0.01</v>
      </c>
      <c r="IM348">
        <v>0.02</v>
      </c>
      <c r="IN348">
        <v>0.02</v>
      </c>
      <c r="IO348">
        <v>0.02</v>
      </c>
      <c r="IP348">
        <v>0.02</v>
      </c>
      <c r="IQ348">
        <v>0.03</v>
      </c>
      <c r="IR348">
        <v>0.02</v>
      </c>
      <c r="IS348">
        <v>0</v>
      </c>
      <c r="IT348">
        <v>0.17</v>
      </c>
      <c r="IU348">
        <v>0.03</v>
      </c>
      <c r="IV348">
        <v>0</v>
      </c>
      <c r="IW348">
        <v>7.0000000000000007E-2</v>
      </c>
      <c r="IX348">
        <v>0.1</v>
      </c>
      <c r="IY348">
        <v>0.32</v>
      </c>
      <c r="IZ348">
        <v>0.25</v>
      </c>
      <c r="JA348">
        <v>0.04</v>
      </c>
      <c r="JB348">
        <v>0.35</v>
      </c>
      <c r="JC348">
        <v>0.43</v>
      </c>
      <c r="JD348">
        <v>0.18</v>
      </c>
      <c r="JE348">
        <v>0.33</v>
      </c>
      <c r="JF348">
        <v>0.19</v>
      </c>
      <c r="JG348">
        <v>0.28000000000000003</v>
      </c>
      <c r="JH348">
        <v>0.46</v>
      </c>
      <c r="JI348">
        <v>0.31</v>
      </c>
      <c r="JJ348">
        <v>0.37</v>
      </c>
      <c r="JK348">
        <v>0.75</v>
      </c>
      <c r="JL348">
        <v>0.27</v>
      </c>
      <c r="JM348">
        <v>0.02</v>
      </c>
      <c r="JN348">
        <v>0.03</v>
      </c>
      <c r="JO348">
        <v>0.02</v>
      </c>
      <c r="JP348">
        <v>0.02</v>
      </c>
      <c r="JQ348">
        <v>0.02</v>
      </c>
      <c r="JR348">
        <v>3.37</v>
      </c>
      <c r="JS348">
        <v>2.64</v>
      </c>
      <c r="JT348">
        <v>3.06</v>
      </c>
      <c r="JU348">
        <v>3.72</v>
      </c>
      <c r="JV348">
        <v>2.76</v>
      </c>
    </row>
    <row r="349" spans="1:282" x14ac:dyDescent="0.25">
      <c r="A349">
        <v>609975</v>
      </c>
      <c r="B349" t="s">
        <v>144</v>
      </c>
      <c r="C349" t="s">
        <v>2646</v>
      </c>
      <c r="D349" t="s">
        <v>4994</v>
      </c>
      <c r="E349" t="s">
        <v>4995</v>
      </c>
      <c r="F349" t="s">
        <v>1074</v>
      </c>
      <c r="G349" t="s">
        <v>1075</v>
      </c>
      <c r="H349" t="s">
        <v>1076</v>
      </c>
      <c r="I349" t="s">
        <v>4996</v>
      </c>
      <c r="J349" t="s">
        <v>4997</v>
      </c>
      <c r="K349" t="s">
        <v>4998</v>
      </c>
      <c r="L349" t="s">
        <v>546</v>
      </c>
      <c r="M349" t="s">
        <v>3399</v>
      </c>
      <c r="N349" t="s">
        <v>3908</v>
      </c>
      <c r="O349" t="s">
        <v>524</v>
      </c>
      <c r="P349">
        <v>578</v>
      </c>
      <c r="Q349" t="s">
        <v>539</v>
      </c>
      <c r="R349" t="s">
        <v>3437</v>
      </c>
      <c r="S349" t="s">
        <v>6522</v>
      </c>
      <c r="T349">
        <v>36</v>
      </c>
      <c r="U349">
        <v>3840</v>
      </c>
      <c r="V349" t="s">
        <v>655</v>
      </c>
      <c r="W349">
        <v>446</v>
      </c>
      <c r="X349">
        <v>591</v>
      </c>
      <c r="Y349">
        <v>75</v>
      </c>
      <c r="Z349" s="5" t="s">
        <v>570</v>
      </c>
      <c r="AA349" t="s">
        <v>524</v>
      </c>
      <c r="AB349" t="s">
        <v>564</v>
      </c>
      <c r="AC349" t="s">
        <v>533</v>
      </c>
      <c r="AD349" t="s">
        <v>564</v>
      </c>
      <c r="AE349">
        <v>56</v>
      </c>
      <c r="AF349">
        <v>66.400000000000006</v>
      </c>
      <c r="AG349">
        <v>52.7</v>
      </c>
      <c r="AH349">
        <v>7.5</v>
      </c>
      <c r="AI349" t="s">
        <v>3410</v>
      </c>
      <c r="AJ349">
        <v>252</v>
      </c>
      <c r="AL349">
        <v>223</v>
      </c>
      <c r="AN349">
        <v>21</v>
      </c>
      <c r="AO349">
        <v>1</v>
      </c>
      <c r="AQ349">
        <v>2</v>
      </c>
      <c r="AR349">
        <v>5</v>
      </c>
      <c r="AS349">
        <v>252</v>
      </c>
      <c r="AT349">
        <v>0.02</v>
      </c>
      <c r="AU349">
        <v>0</v>
      </c>
      <c r="AV349">
        <v>0</v>
      </c>
      <c r="AW349">
        <v>0.02</v>
      </c>
      <c r="AX349">
        <v>0.01</v>
      </c>
      <c r="AY349">
        <v>0.06</v>
      </c>
      <c r="AZ349">
        <v>0.12</v>
      </c>
      <c r="BA349">
        <v>0.06</v>
      </c>
      <c r="BB349">
        <v>7.0000000000000007E-2</v>
      </c>
      <c r="BC349">
        <v>0.02</v>
      </c>
      <c r="BD349">
        <v>0.1</v>
      </c>
      <c r="BE349">
        <v>0.13</v>
      </c>
      <c r="BF349">
        <v>0.27</v>
      </c>
      <c r="BG349">
        <v>0.23</v>
      </c>
      <c r="BH349">
        <v>0.27</v>
      </c>
      <c r="BI349">
        <v>0.17</v>
      </c>
      <c r="BJ349">
        <v>0.31</v>
      </c>
      <c r="BK349">
        <v>0.26</v>
      </c>
      <c r="BL349">
        <v>0.02</v>
      </c>
      <c r="BM349">
        <v>0.01</v>
      </c>
      <c r="BN349">
        <v>0.01</v>
      </c>
      <c r="BO349">
        <v>0.01</v>
      </c>
      <c r="BP349">
        <v>0.03</v>
      </c>
      <c r="BQ349">
        <v>0.02</v>
      </c>
      <c r="BR349">
        <v>0.56999999999999995</v>
      </c>
      <c r="BS349">
        <v>0.7</v>
      </c>
      <c r="BT349">
        <v>0.65</v>
      </c>
      <c r="BU349">
        <v>0.77</v>
      </c>
      <c r="BV349">
        <v>0.54</v>
      </c>
      <c r="BW349">
        <v>0.52</v>
      </c>
      <c r="BX349">
        <v>3.41</v>
      </c>
      <c r="BY349">
        <v>3.64</v>
      </c>
      <c r="BZ349">
        <v>3.58</v>
      </c>
      <c r="CA349">
        <v>3.71</v>
      </c>
      <c r="CB349">
        <v>3.43</v>
      </c>
      <c r="CC349">
        <v>3.26</v>
      </c>
      <c r="CD349">
        <v>4.0000000000000001E-3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0.02</v>
      </c>
      <c r="CK349">
        <v>0.05</v>
      </c>
      <c r="CL349">
        <v>0.02</v>
      </c>
      <c r="CM349">
        <v>0</v>
      </c>
      <c r="CN349">
        <v>0.01</v>
      </c>
      <c r="CO349">
        <v>0.02</v>
      </c>
      <c r="CP349">
        <v>0.01</v>
      </c>
      <c r="CQ349">
        <v>0.02</v>
      </c>
      <c r="CR349">
        <v>0.04</v>
      </c>
      <c r="CS349">
        <v>0.06</v>
      </c>
      <c r="CT349">
        <v>7.0000000000000007E-2</v>
      </c>
      <c r="CU349">
        <v>0.03</v>
      </c>
      <c r="CV349">
        <v>3.83</v>
      </c>
      <c r="CW349">
        <v>3.83</v>
      </c>
      <c r="CX349">
        <v>3.78</v>
      </c>
      <c r="CY349">
        <v>3.83</v>
      </c>
      <c r="CZ349">
        <v>3.78</v>
      </c>
      <c r="DA349">
        <v>3.66</v>
      </c>
      <c r="DB349">
        <v>3.64</v>
      </c>
      <c r="DC349">
        <v>3.56</v>
      </c>
      <c r="DD349">
        <v>3.66</v>
      </c>
      <c r="DE349">
        <v>0.15</v>
      </c>
      <c r="DF349">
        <v>0.15</v>
      </c>
      <c r="DG349">
        <v>0.17</v>
      </c>
      <c r="DH349">
        <v>0.14000000000000001</v>
      </c>
      <c r="DI349">
        <v>0.17</v>
      </c>
      <c r="DJ349">
        <v>0.25</v>
      </c>
      <c r="DK349">
        <v>0.19</v>
      </c>
      <c r="DL349">
        <v>0.16</v>
      </c>
      <c r="DM349">
        <v>0.2</v>
      </c>
      <c r="DN349">
        <v>0</v>
      </c>
      <c r="DO349">
        <v>0.01</v>
      </c>
      <c r="DP349">
        <v>0.01</v>
      </c>
      <c r="DQ349">
        <v>0.01</v>
      </c>
      <c r="DR349">
        <v>0.02</v>
      </c>
      <c r="DS349">
        <v>0.02</v>
      </c>
      <c r="DT349">
        <v>0.01</v>
      </c>
      <c r="DU349">
        <v>0.02</v>
      </c>
      <c r="DV349">
        <v>0.01</v>
      </c>
      <c r="DW349">
        <v>0.84</v>
      </c>
      <c r="DX349">
        <v>0.83</v>
      </c>
      <c r="DY349">
        <v>0.8</v>
      </c>
      <c r="DZ349">
        <v>0.83</v>
      </c>
      <c r="EA349">
        <v>0.79</v>
      </c>
      <c r="EB349">
        <v>0.69</v>
      </c>
      <c r="EC349">
        <v>0.72</v>
      </c>
      <c r="ED349">
        <v>0.71</v>
      </c>
      <c r="EE349">
        <v>0.73</v>
      </c>
      <c r="EF349">
        <v>0.38</v>
      </c>
      <c r="EG349">
        <v>0.03</v>
      </c>
      <c r="EH349">
        <v>0.02</v>
      </c>
      <c r="EI349">
        <v>0.02</v>
      </c>
      <c r="EJ349">
        <v>0.02</v>
      </c>
      <c r="EK349">
        <v>0.01</v>
      </c>
      <c r="EL349">
        <v>0.03</v>
      </c>
      <c r="EM349">
        <v>0</v>
      </c>
      <c r="EN349">
        <v>0.02</v>
      </c>
      <c r="EO349">
        <v>0.27</v>
      </c>
      <c r="EP349">
        <v>0.06</v>
      </c>
      <c r="EQ349">
        <v>6.3E-2</v>
      </c>
      <c r="ER349">
        <v>0.1</v>
      </c>
      <c r="ES349">
        <v>0.06</v>
      </c>
      <c r="ET349">
        <v>0.08</v>
      </c>
      <c r="EU349">
        <v>0.09</v>
      </c>
      <c r="EV349">
        <v>0.05</v>
      </c>
      <c r="EW349">
        <v>0.13</v>
      </c>
      <c r="EX349">
        <v>0.111</v>
      </c>
      <c r="EY349">
        <v>0.28999999999999998</v>
      </c>
      <c r="EZ349">
        <v>0.31</v>
      </c>
      <c r="FA349">
        <v>0.28999999999999998</v>
      </c>
      <c r="FB349">
        <v>0.23</v>
      </c>
      <c r="FC349">
        <v>0.32</v>
      </c>
      <c r="FD349">
        <v>0.32</v>
      </c>
      <c r="FE349">
        <v>0.34</v>
      </c>
      <c r="FF349">
        <v>0.37</v>
      </c>
      <c r="FG349">
        <v>0.19</v>
      </c>
      <c r="FH349">
        <v>0.61</v>
      </c>
      <c r="FI349">
        <v>0.57999999999999996</v>
      </c>
      <c r="FJ349">
        <v>0.57999999999999996</v>
      </c>
      <c r="FK349">
        <v>0.67</v>
      </c>
      <c r="FL349">
        <v>0.56000000000000005</v>
      </c>
      <c r="FM349">
        <v>0.52</v>
      </c>
      <c r="FN349">
        <v>0.57999999999999996</v>
      </c>
      <c r="FO349">
        <v>0.45</v>
      </c>
      <c r="FP349">
        <v>0.04</v>
      </c>
      <c r="FQ349">
        <v>0.02</v>
      </c>
      <c r="FR349">
        <v>0.03</v>
      </c>
      <c r="FS349">
        <v>0.02</v>
      </c>
      <c r="FT349">
        <v>0.02</v>
      </c>
      <c r="FU349">
        <v>0.03</v>
      </c>
      <c r="FV349">
        <v>0.04</v>
      </c>
      <c r="FW349">
        <v>0.03</v>
      </c>
      <c r="FX349">
        <v>0.04</v>
      </c>
      <c r="FY349">
        <v>2.12</v>
      </c>
      <c r="FZ349">
        <v>3.51</v>
      </c>
      <c r="GA349">
        <v>3.5</v>
      </c>
      <c r="GB349">
        <v>3.46</v>
      </c>
      <c r="GC349">
        <v>3.59</v>
      </c>
      <c r="GD349">
        <v>3.47</v>
      </c>
      <c r="GE349">
        <v>3.38</v>
      </c>
      <c r="GF349">
        <v>3.55</v>
      </c>
      <c r="GG349">
        <v>3.29</v>
      </c>
      <c r="GH349">
        <v>7.42</v>
      </c>
      <c r="GI349">
        <v>0.02</v>
      </c>
      <c r="GJ349">
        <v>1.2E-2</v>
      </c>
      <c r="GK349">
        <v>0.06</v>
      </c>
      <c r="GL349">
        <v>0.02</v>
      </c>
      <c r="GM349">
        <v>0.12</v>
      </c>
      <c r="GN349">
        <v>0.06</v>
      </c>
      <c r="GO349">
        <v>0.12</v>
      </c>
      <c r="GP349">
        <v>0.18</v>
      </c>
      <c r="GQ349">
        <v>0.1</v>
      </c>
      <c r="GR349">
        <v>0.26</v>
      </c>
      <c r="GS349">
        <v>0.05</v>
      </c>
      <c r="GT349">
        <v>0.62</v>
      </c>
      <c r="GU349">
        <v>0.65</v>
      </c>
      <c r="GV349">
        <v>0.23</v>
      </c>
      <c r="GW349">
        <v>0.13</v>
      </c>
      <c r="GX349">
        <v>0.10299999999999999</v>
      </c>
      <c r="GY349">
        <v>0.21</v>
      </c>
      <c r="GZ349">
        <v>7.0999999999999994E-2</v>
      </c>
      <c r="HA349">
        <v>6.7000000000000004E-2</v>
      </c>
      <c r="HB349">
        <v>0.27</v>
      </c>
      <c r="HC349">
        <v>0.09</v>
      </c>
      <c r="HD349">
        <v>0.09</v>
      </c>
      <c r="HE349">
        <v>0.24</v>
      </c>
      <c r="HF349">
        <v>0.08</v>
      </c>
      <c r="HG349">
        <v>0.1</v>
      </c>
      <c r="HH349">
        <v>0.04</v>
      </c>
      <c r="HI349">
        <v>0</v>
      </c>
      <c r="HJ349">
        <v>0.03</v>
      </c>
      <c r="HK349">
        <v>0.04</v>
      </c>
      <c r="HL349">
        <v>0.02</v>
      </c>
      <c r="HM349">
        <v>0.09</v>
      </c>
      <c r="HN349">
        <v>0.02</v>
      </c>
      <c r="HO349">
        <v>0.33</v>
      </c>
      <c r="HP349">
        <v>0.31</v>
      </c>
      <c r="HQ349">
        <v>0.33</v>
      </c>
      <c r="HR349">
        <v>0.33</v>
      </c>
      <c r="HS349">
        <v>0.38</v>
      </c>
      <c r="HT349">
        <v>0.4</v>
      </c>
      <c r="HU349">
        <v>0.56000000000000005</v>
      </c>
      <c r="HV349">
        <v>0.38</v>
      </c>
      <c r="HW349">
        <v>0.42</v>
      </c>
      <c r="HX349">
        <v>0.45</v>
      </c>
      <c r="HY349">
        <v>0.4</v>
      </c>
      <c r="HZ349">
        <v>0.5</v>
      </c>
      <c r="IA349">
        <v>0.05</v>
      </c>
      <c r="IB349">
        <v>0.19</v>
      </c>
      <c r="IC349">
        <v>0.14000000000000001</v>
      </c>
      <c r="ID349">
        <v>0.13</v>
      </c>
      <c r="IE349">
        <v>7.0000000000000007E-2</v>
      </c>
      <c r="IF349">
        <v>1.2E-2</v>
      </c>
      <c r="IG349">
        <v>2.4E-2</v>
      </c>
      <c r="IH349">
        <v>0.06</v>
      </c>
      <c r="II349">
        <v>0.03</v>
      </c>
      <c r="IJ349">
        <v>0.04</v>
      </c>
      <c r="IK349">
        <v>0.02</v>
      </c>
      <c r="IL349">
        <v>2.4E-2</v>
      </c>
      <c r="IM349">
        <v>0.04</v>
      </c>
      <c r="IN349">
        <v>0.04</v>
      </c>
      <c r="IO349">
        <v>0.04</v>
      </c>
      <c r="IP349">
        <v>0.04</v>
      </c>
      <c r="IQ349">
        <v>0.05</v>
      </c>
      <c r="IR349">
        <v>0.04</v>
      </c>
      <c r="IS349">
        <v>0.03</v>
      </c>
      <c r="IT349">
        <v>0.54</v>
      </c>
      <c r="IU349">
        <v>0.51</v>
      </c>
      <c r="IV349">
        <v>0.04</v>
      </c>
      <c r="IW349">
        <v>0.2</v>
      </c>
      <c r="IX349">
        <v>0.21</v>
      </c>
      <c r="IY349">
        <v>0.27</v>
      </c>
      <c r="IZ349">
        <v>0.31</v>
      </c>
      <c r="JA349">
        <v>0.17</v>
      </c>
      <c r="JB349">
        <v>0.4</v>
      </c>
      <c r="JC349">
        <v>0.31</v>
      </c>
      <c r="JD349">
        <v>0.08</v>
      </c>
      <c r="JE349">
        <v>0.06</v>
      </c>
      <c r="JF349">
        <v>0.2</v>
      </c>
      <c r="JG349">
        <v>0.21</v>
      </c>
      <c r="JH349">
        <v>0.42</v>
      </c>
      <c r="JI349">
        <v>0.06</v>
      </c>
      <c r="JJ349">
        <v>0.06</v>
      </c>
      <c r="JK349">
        <v>0.55000000000000004</v>
      </c>
      <c r="JL349">
        <v>0.15</v>
      </c>
      <c r="JM349">
        <v>0.03</v>
      </c>
      <c r="JN349">
        <v>0.04</v>
      </c>
      <c r="JO349">
        <v>0.05</v>
      </c>
      <c r="JP349">
        <v>0.04</v>
      </c>
      <c r="JQ349">
        <v>0.04</v>
      </c>
      <c r="JR349">
        <v>3.14</v>
      </c>
      <c r="JS349">
        <v>1.65</v>
      </c>
      <c r="JT349">
        <v>1.67</v>
      </c>
      <c r="JU349">
        <v>3.32</v>
      </c>
      <c r="JV349">
        <v>2.33</v>
      </c>
    </row>
    <row r="350" spans="1:282" x14ac:dyDescent="0.25">
      <c r="A350">
        <v>609976</v>
      </c>
      <c r="B350" t="s">
        <v>339</v>
      </c>
      <c r="C350" t="s">
        <v>2647</v>
      </c>
      <c r="D350" t="s">
        <v>4999</v>
      </c>
      <c r="E350" t="s">
        <v>5000</v>
      </c>
      <c r="F350" t="s">
        <v>1077</v>
      </c>
      <c r="G350" t="s">
        <v>1078</v>
      </c>
      <c r="H350" t="s">
        <v>1079</v>
      </c>
      <c r="I350" t="s">
        <v>5001</v>
      </c>
      <c r="J350" t="s">
        <v>5002</v>
      </c>
      <c r="K350" t="s">
        <v>5003</v>
      </c>
      <c r="L350" t="s">
        <v>546</v>
      </c>
      <c r="M350" t="s">
        <v>3399</v>
      </c>
      <c r="N350" t="s">
        <v>3908</v>
      </c>
      <c r="O350" t="s">
        <v>524</v>
      </c>
      <c r="P350">
        <v>970</v>
      </c>
      <c r="Q350" t="s">
        <v>541</v>
      </c>
      <c r="R350" t="s">
        <v>613</v>
      </c>
      <c r="S350" t="s">
        <v>613</v>
      </c>
      <c r="T350">
        <v>32</v>
      </c>
      <c r="U350">
        <v>3850</v>
      </c>
      <c r="V350" t="s">
        <v>651</v>
      </c>
      <c r="W350">
        <v>456</v>
      </c>
      <c r="X350">
        <v>981</v>
      </c>
      <c r="Y350">
        <v>46</v>
      </c>
      <c r="Z350" s="5" t="s">
        <v>719</v>
      </c>
      <c r="AA350" t="s">
        <v>524</v>
      </c>
      <c r="AB350" t="s">
        <v>564</v>
      </c>
      <c r="AC350" t="s">
        <v>533</v>
      </c>
      <c r="AD350" t="s">
        <v>533</v>
      </c>
      <c r="AE350">
        <v>54.8</v>
      </c>
      <c r="AF350">
        <v>61.2</v>
      </c>
      <c r="AG350">
        <v>61.3</v>
      </c>
      <c r="AH350">
        <v>4.5999999999999996</v>
      </c>
      <c r="AI350" t="s">
        <v>3410</v>
      </c>
      <c r="AJ350">
        <v>264</v>
      </c>
      <c r="AK350">
        <v>33</v>
      </c>
      <c r="AL350">
        <v>31</v>
      </c>
      <c r="AM350">
        <v>54</v>
      </c>
      <c r="AN350">
        <v>133</v>
      </c>
      <c r="AO350">
        <v>1</v>
      </c>
      <c r="AP350">
        <v>2</v>
      </c>
      <c r="AQ350">
        <v>2</v>
      </c>
      <c r="AR350">
        <v>10</v>
      </c>
      <c r="AS350">
        <v>264</v>
      </c>
      <c r="AT350">
        <v>0.01</v>
      </c>
      <c r="AU350">
        <v>0.02</v>
      </c>
      <c r="AV350">
        <v>0.02</v>
      </c>
      <c r="AW350">
        <v>0.02</v>
      </c>
      <c r="AX350">
        <v>0.02</v>
      </c>
      <c r="AY350">
        <v>0.11</v>
      </c>
      <c r="AZ350">
        <v>0.05</v>
      </c>
      <c r="BA350">
        <v>3.4000000000000002E-2</v>
      </c>
      <c r="BB350">
        <v>0.03</v>
      </c>
      <c r="BC350">
        <v>0.03</v>
      </c>
      <c r="BD350">
        <v>0.1</v>
      </c>
      <c r="BE350">
        <v>0.15</v>
      </c>
      <c r="BF350">
        <v>0.31</v>
      </c>
      <c r="BG350">
        <v>0.25</v>
      </c>
      <c r="BH350">
        <v>0.26</v>
      </c>
      <c r="BI350">
        <v>0.17</v>
      </c>
      <c r="BJ350">
        <v>0.38</v>
      </c>
      <c r="BK350">
        <v>0.26</v>
      </c>
      <c r="BL350">
        <v>0.04</v>
      </c>
      <c r="BM350">
        <v>0.03</v>
      </c>
      <c r="BN350">
        <v>0.05</v>
      </c>
      <c r="BO350">
        <v>0.02</v>
      </c>
      <c r="BP350">
        <v>0.04</v>
      </c>
      <c r="BQ350">
        <v>0.04</v>
      </c>
      <c r="BR350">
        <v>0.59</v>
      </c>
      <c r="BS350">
        <v>0.67</v>
      </c>
      <c r="BT350">
        <v>0.65</v>
      </c>
      <c r="BU350">
        <v>0.76</v>
      </c>
      <c r="BV350">
        <v>0.46</v>
      </c>
      <c r="BW350">
        <v>0.44</v>
      </c>
      <c r="BX350">
        <v>3.54</v>
      </c>
      <c r="BY350">
        <v>3.63</v>
      </c>
      <c r="BZ350">
        <v>3.62</v>
      </c>
      <c r="CA350">
        <v>3.71</v>
      </c>
      <c r="CB350">
        <v>3.33</v>
      </c>
      <c r="CC350">
        <v>3.06</v>
      </c>
      <c r="CD350">
        <v>4.0000000000000001E-3</v>
      </c>
      <c r="CE350">
        <v>8.0000000000000002E-3</v>
      </c>
      <c r="CF350">
        <v>8.0000000000000002E-3</v>
      </c>
      <c r="CG350">
        <v>1.4999999999999999E-2</v>
      </c>
      <c r="CH350">
        <v>4.0000000000000001E-3</v>
      </c>
      <c r="CI350">
        <v>0.01</v>
      </c>
      <c r="CJ350">
        <v>0.02</v>
      </c>
      <c r="CK350">
        <v>0.06</v>
      </c>
      <c r="CL350">
        <v>0.03</v>
      </c>
      <c r="CM350">
        <v>0.01</v>
      </c>
      <c r="CN350">
        <v>0</v>
      </c>
      <c r="CO350">
        <v>0.02</v>
      </c>
      <c r="CP350">
        <v>0.03</v>
      </c>
      <c r="CQ350">
        <v>0.01</v>
      </c>
      <c r="CR350">
        <v>0.03</v>
      </c>
      <c r="CS350">
        <v>0.06</v>
      </c>
      <c r="CT350">
        <v>0.11</v>
      </c>
      <c r="CU350">
        <v>0.06</v>
      </c>
      <c r="CV350">
        <v>3.87</v>
      </c>
      <c r="CW350">
        <v>3.81</v>
      </c>
      <c r="CX350">
        <v>3.79</v>
      </c>
      <c r="CY350">
        <v>3.75</v>
      </c>
      <c r="CZ350">
        <v>3.8</v>
      </c>
      <c r="DA350">
        <v>3.68</v>
      </c>
      <c r="DB350">
        <v>3.6</v>
      </c>
      <c r="DC350">
        <v>3.37</v>
      </c>
      <c r="DD350">
        <v>3.59</v>
      </c>
      <c r="DE350">
        <v>0.1</v>
      </c>
      <c r="DF350">
        <v>0.16</v>
      </c>
      <c r="DG350">
        <v>0.15</v>
      </c>
      <c r="DH350">
        <v>0.15</v>
      </c>
      <c r="DI350">
        <v>0.16</v>
      </c>
      <c r="DJ350">
        <v>0.22</v>
      </c>
      <c r="DK350">
        <v>0.23</v>
      </c>
      <c r="DL350">
        <v>0.23</v>
      </c>
      <c r="DM350">
        <v>0.21</v>
      </c>
      <c r="DN350">
        <v>0.01</v>
      </c>
      <c r="DO350">
        <v>0.01</v>
      </c>
      <c r="DP350">
        <v>0.01</v>
      </c>
      <c r="DQ350">
        <v>0.01</v>
      </c>
      <c r="DR350">
        <v>0.01</v>
      </c>
      <c r="DS350">
        <v>0.01</v>
      </c>
      <c r="DT350">
        <v>0.02</v>
      </c>
      <c r="DU350">
        <v>0.02</v>
      </c>
      <c r="DV350">
        <v>0.02</v>
      </c>
      <c r="DW350">
        <v>0.88</v>
      </c>
      <c r="DX350">
        <v>0.83</v>
      </c>
      <c r="DY350">
        <v>0.82</v>
      </c>
      <c r="DZ350">
        <v>0.8</v>
      </c>
      <c r="EA350">
        <v>0.81</v>
      </c>
      <c r="EB350">
        <v>0.73</v>
      </c>
      <c r="EC350">
        <v>0.68</v>
      </c>
      <c r="ED350">
        <v>0.57999999999999996</v>
      </c>
      <c r="EE350">
        <v>0.69</v>
      </c>
      <c r="EF350">
        <v>0.42</v>
      </c>
      <c r="EG350">
        <v>0.01</v>
      </c>
      <c r="EH350">
        <v>0.02</v>
      </c>
      <c r="EI350">
        <v>0.01</v>
      </c>
      <c r="EJ350">
        <v>0.01</v>
      </c>
      <c r="EK350">
        <v>0.01</v>
      </c>
      <c r="EL350">
        <v>7.0000000000000007E-2</v>
      </c>
      <c r="EM350">
        <v>0.02</v>
      </c>
      <c r="EN350">
        <v>0.01</v>
      </c>
      <c r="EO350">
        <v>0.3</v>
      </c>
      <c r="EP350">
        <v>0.01</v>
      </c>
      <c r="EQ350">
        <v>8.0000000000000002E-3</v>
      </c>
      <c r="ER350">
        <v>0.05</v>
      </c>
      <c r="ES350">
        <v>8.0000000000000002E-3</v>
      </c>
      <c r="ET350">
        <v>0.04</v>
      </c>
      <c r="EU350">
        <v>0.09</v>
      </c>
      <c r="EV350">
        <v>0.04</v>
      </c>
      <c r="EW350">
        <v>0.04</v>
      </c>
      <c r="EX350">
        <v>0.125</v>
      </c>
      <c r="EY350">
        <v>0.31</v>
      </c>
      <c r="EZ350">
        <v>0.24</v>
      </c>
      <c r="FA350">
        <v>0.26</v>
      </c>
      <c r="FB350">
        <v>0.27</v>
      </c>
      <c r="FC350">
        <v>0.36</v>
      </c>
      <c r="FD350">
        <v>0.32</v>
      </c>
      <c r="FE350">
        <v>0.31</v>
      </c>
      <c r="FF350">
        <v>0.3</v>
      </c>
      <c r="FG350">
        <v>0.1</v>
      </c>
      <c r="FH350">
        <v>0.66</v>
      </c>
      <c r="FI350">
        <v>0.7</v>
      </c>
      <c r="FJ350">
        <v>0.66</v>
      </c>
      <c r="FK350">
        <v>0.7</v>
      </c>
      <c r="FL350">
        <v>0.53</v>
      </c>
      <c r="FM350">
        <v>0.46</v>
      </c>
      <c r="FN350">
        <v>0.6</v>
      </c>
      <c r="FO350">
        <v>0.62</v>
      </c>
      <c r="FP350">
        <v>0.05</v>
      </c>
      <c r="FQ350">
        <v>0.02</v>
      </c>
      <c r="FR350">
        <v>0.03</v>
      </c>
      <c r="FS350">
        <v>0.03</v>
      </c>
      <c r="FT350">
        <v>0.02</v>
      </c>
      <c r="FU350">
        <v>0.06</v>
      </c>
      <c r="FV350">
        <v>0.06</v>
      </c>
      <c r="FW350">
        <v>0.03</v>
      </c>
      <c r="FX350">
        <v>0.02</v>
      </c>
      <c r="FY350">
        <v>1.9</v>
      </c>
      <c r="FZ350">
        <v>3.64</v>
      </c>
      <c r="GA350">
        <v>3.69</v>
      </c>
      <c r="GB350">
        <v>3.61</v>
      </c>
      <c r="GC350">
        <v>3.69</v>
      </c>
      <c r="GD350">
        <v>3.51</v>
      </c>
      <c r="GE350">
        <v>3.25</v>
      </c>
      <c r="GF350">
        <v>3.54</v>
      </c>
      <c r="GG350">
        <v>3.57</v>
      </c>
      <c r="GH350">
        <v>8.86</v>
      </c>
      <c r="GI350">
        <v>0</v>
      </c>
      <c r="GJ350">
        <v>8.0000000000000002E-3</v>
      </c>
      <c r="GK350">
        <v>4.0000000000000001E-3</v>
      </c>
      <c r="GL350">
        <v>0.02</v>
      </c>
      <c r="GM350">
        <v>0.02</v>
      </c>
      <c r="GN350">
        <v>0.02</v>
      </c>
      <c r="GO350">
        <v>0.06</v>
      </c>
      <c r="GP350">
        <v>0.17</v>
      </c>
      <c r="GQ350">
        <v>0.17</v>
      </c>
      <c r="GR350">
        <v>0.48</v>
      </c>
      <c r="GS350">
        <v>0.04</v>
      </c>
      <c r="GT350">
        <v>0.35</v>
      </c>
      <c r="GU350">
        <v>0.49</v>
      </c>
      <c r="GV350">
        <v>0.23</v>
      </c>
      <c r="GW350">
        <v>0.21</v>
      </c>
      <c r="GX350">
        <v>0.14000000000000001</v>
      </c>
      <c r="GY350">
        <v>0.24</v>
      </c>
      <c r="GZ350">
        <v>0.11</v>
      </c>
      <c r="HA350">
        <v>9.8000000000000004E-2</v>
      </c>
      <c r="HB350">
        <v>0.2</v>
      </c>
      <c r="HC350">
        <v>0.16</v>
      </c>
      <c r="HD350">
        <v>7.0000000000000007E-2</v>
      </c>
      <c r="HE350">
        <v>0.18</v>
      </c>
      <c r="HF350">
        <v>0.17</v>
      </c>
      <c r="HG350">
        <v>0.2</v>
      </c>
      <c r="HH350">
        <v>0.14000000000000001</v>
      </c>
      <c r="HI350">
        <v>0.01</v>
      </c>
      <c r="HJ350">
        <v>0</v>
      </c>
      <c r="HK350">
        <v>0.01</v>
      </c>
      <c r="HL350">
        <v>0</v>
      </c>
      <c r="HM350">
        <v>0.1</v>
      </c>
      <c r="HN350">
        <v>0.02</v>
      </c>
      <c r="HO350">
        <v>0.28000000000000003</v>
      </c>
      <c r="HP350">
        <v>0.27</v>
      </c>
      <c r="HQ350">
        <v>0.28999999999999998</v>
      </c>
      <c r="HR350">
        <v>0.3</v>
      </c>
      <c r="HS350">
        <v>0.42</v>
      </c>
      <c r="HT350">
        <v>0.33</v>
      </c>
      <c r="HU350">
        <v>0.61</v>
      </c>
      <c r="HV350">
        <v>0.52</v>
      </c>
      <c r="HW350">
        <v>0.53</v>
      </c>
      <c r="HX350">
        <v>0.47</v>
      </c>
      <c r="HY350">
        <v>0.28000000000000003</v>
      </c>
      <c r="HZ350">
        <v>0.57999999999999996</v>
      </c>
      <c r="IA350">
        <v>0.04</v>
      </c>
      <c r="IB350">
        <v>0.13</v>
      </c>
      <c r="IC350">
        <v>0.1</v>
      </c>
      <c r="ID350">
        <v>0.16</v>
      </c>
      <c r="IE350">
        <v>0.11</v>
      </c>
      <c r="IF350">
        <v>0.03</v>
      </c>
      <c r="IG350">
        <v>2.3E-2</v>
      </c>
      <c r="IH350">
        <v>0.02</v>
      </c>
      <c r="II350">
        <v>0.02</v>
      </c>
      <c r="IJ350">
        <v>0.03</v>
      </c>
      <c r="IK350">
        <v>5.2999999999999999E-2</v>
      </c>
      <c r="IL350">
        <v>1.0999999999999999E-2</v>
      </c>
      <c r="IM350">
        <v>0.03</v>
      </c>
      <c r="IN350">
        <v>0.05</v>
      </c>
      <c r="IO350">
        <v>0.05</v>
      </c>
      <c r="IP350">
        <v>0.04</v>
      </c>
      <c r="IQ350">
        <v>0.04</v>
      </c>
      <c r="IR350">
        <v>0.03</v>
      </c>
      <c r="IS350">
        <v>0.03</v>
      </c>
      <c r="IT350">
        <v>0.56000000000000005</v>
      </c>
      <c r="IU350">
        <v>0.44</v>
      </c>
      <c r="IV350">
        <v>0.06</v>
      </c>
      <c r="IW350">
        <v>0.23</v>
      </c>
      <c r="IX350">
        <v>0.23</v>
      </c>
      <c r="IY350">
        <v>0.17</v>
      </c>
      <c r="IZ350">
        <v>0.32</v>
      </c>
      <c r="JA350">
        <v>0.16</v>
      </c>
      <c r="JB350">
        <v>0.39</v>
      </c>
      <c r="JC350">
        <v>0.36</v>
      </c>
      <c r="JD350">
        <v>0.09</v>
      </c>
      <c r="JE350">
        <v>0.1</v>
      </c>
      <c r="JF350">
        <v>0.25</v>
      </c>
      <c r="JG350">
        <v>0.18</v>
      </c>
      <c r="JH350">
        <v>0.34</v>
      </c>
      <c r="JI350">
        <v>0.14000000000000001</v>
      </c>
      <c r="JJ350">
        <v>0.09</v>
      </c>
      <c r="JK350">
        <v>0.48</v>
      </c>
      <c r="JL350">
        <v>0.16</v>
      </c>
      <c r="JM350">
        <v>0.03</v>
      </c>
      <c r="JN350">
        <v>0.05</v>
      </c>
      <c r="JO350">
        <v>0.05</v>
      </c>
      <c r="JP350">
        <v>0.04</v>
      </c>
      <c r="JQ350">
        <v>0.03</v>
      </c>
      <c r="JR350">
        <v>3.05</v>
      </c>
      <c r="JS350">
        <v>1.8</v>
      </c>
      <c r="JT350">
        <v>1.83</v>
      </c>
      <c r="JU350">
        <v>3.21</v>
      </c>
      <c r="JV350">
        <v>2.2799999999999998</v>
      </c>
    </row>
    <row r="351" spans="1:282" x14ac:dyDescent="0.25">
      <c r="A351">
        <v>609977</v>
      </c>
      <c r="B351" t="s">
        <v>305</v>
      </c>
      <c r="C351" t="s">
        <v>1080</v>
      </c>
      <c r="D351" t="s">
        <v>5004</v>
      </c>
      <c r="E351" t="s">
        <v>5005</v>
      </c>
      <c r="F351" t="s">
        <v>1081</v>
      </c>
      <c r="G351" t="s">
        <v>1082</v>
      </c>
      <c r="H351" t="s">
        <v>1083</v>
      </c>
      <c r="I351" t="s">
        <v>5006</v>
      </c>
      <c r="J351" t="s">
        <v>10</v>
      </c>
      <c r="K351" t="s">
        <v>10</v>
      </c>
      <c r="L351" t="s">
        <v>546</v>
      </c>
      <c r="M351" t="s">
        <v>3405</v>
      </c>
      <c r="N351" t="s">
        <v>3657</v>
      </c>
      <c r="O351" t="s">
        <v>524</v>
      </c>
      <c r="P351">
        <v>245</v>
      </c>
      <c r="Q351" t="s">
        <v>537</v>
      </c>
      <c r="R351" t="s">
        <v>550</v>
      </c>
      <c r="S351" t="s">
        <v>550</v>
      </c>
      <c r="T351">
        <v>46</v>
      </c>
      <c r="U351">
        <v>3860</v>
      </c>
      <c r="V351" t="s">
        <v>651</v>
      </c>
      <c r="W351">
        <v>104</v>
      </c>
      <c r="X351">
        <v>245</v>
      </c>
      <c r="Y351">
        <v>42</v>
      </c>
      <c r="Z351" s="5" t="s">
        <v>612</v>
      </c>
      <c r="AA351" t="s">
        <v>524</v>
      </c>
      <c r="AB351" t="s">
        <v>534</v>
      </c>
      <c r="AC351" t="s">
        <v>533</v>
      </c>
      <c r="AD351" t="s">
        <v>564</v>
      </c>
      <c r="AE351">
        <v>86.1</v>
      </c>
      <c r="AF351">
        <v>60</v>
      </c>
      <c r="AG351">
        <v>51.9</v>
      </c>
      <c r="AH351">
        <v>4.2</v>
      </c>
      <c r="AI351" t="s">
        <v>3410</v>
      </c>
      <c r="AJ351">
        <v>74</v>
      </c>
      <c r="AL351">
        <v>73</v>
      </c>
      <c r="AN351">
        <v>1</v>
      </c>
      <c r="AO351">
        <v>1</v>
      </c>
      <c r="AP351">
        <v>1</v>
      </c>
      <c r="AR351">
        <v>1</v>
      </c>
      <c r="AS351">
        <v>74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0.04</v>
      </c>
      <c r="BA351">
        <v>4.1000000000000002E-2</v>
      </c>
      <c r="BB351">
        <v>0.01</v>
      </c>
      <c r="BC351">
        <v>0.01</v>
      </c>
      <c r="BD351">
        <v>0.01</v>
      </c>
      <c r="BE351">
        <v>0.09</v>
      </c>
      <c r="BF351">
        <v>0.12</v>
      </c>
      <c r="BG351">
        <v>0.09</v>
      </c>
      <c r="BH351">
        <v>0.18</v>
      </c>
      <c r="BI351">
        <v>0.12</v>
      </c>
      <c r="BJ351">
        <v>0.35</v>
      </c>
      <c r="BK351">
        <v>0.3</v>
      </c>
      <c r="BL351">
        <v>0</v>
      </c>
      <c r="BM351">
        <v>0</v>
      </c>
      <c r="BN351">
        <v>0.01</v>
      </c>
      <c r="BO351">
        <v>0</v>
      </c>
      <c r="BP351">
        <v>0.01</v>
      </c>
      <c r="BQ351">
        <v>0.04</v>
      </c>
      <c r="BR351">
        <v>0.84</v>
      </c>
      <c r="BS351">
        <v>0.86</v>
      </c>
      <c r="BT351">
        <v>0.8</v>
      </c>
      <c r="BU351">
        <v>0.86</v>
      </c>
      <c r="BV351">
        <v>0.62</v>
      </c>
      <c r="BW351">
        <v>0.56999999999999995</v>
      </c>
      <c r="BX351">
        <v>3.8</v>
      </c>
      <c r="BY351">
        <v>3.82</v>
      </c>
      <c r="BZ351">
        <v>3.79</v>
      </c>
      <c r="CA351">
        <v>3.85</v>
      </c>
      <c r="CB351">
        <v>3.62</v>
      </c>
      <c r="CC351">
        <v>3.49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0.03</v>
      </c>
      <c r="CJ351">
        <v>0.01</v>
      </c>
      <c r="CK351">
        <v>0.03</v>
      </c>
      <c r="CL351">
        <v>0.03</v>
      </c>
      <c r="CM351">
        <v>0</v>
      </c>
      <c r="CN351">
        <v>0</v>
      </c>
      <c r="CO351">
        <v>0</v>
      </c>
      <c r="CP351">
        <v>0</v>
      </c>
      <c r="CQ351">
        <v>0.03</v>
      </c>
      <c r="CR351">
        <v>0.05</v>
      </c>
      <c r="CS351">
        <v>0.04</v>
      </c>
      <c r="CT351">
        <v>7.0000000000000007E-2</v>
      </c>
      <c r="CU351">
        <v>0.09</v>
      </c>
      <c r="CV351">
        <v>3.88</v>
      </c>
      <c r="CW351">
        <v>3.81</v>
      </c>
      <c r="CX351">
        <v>3.84</v>
      </c>
      <c r="CY351">
        <v>3.84</v>
      </c>
      <c r="CZ351">
        <v>3.73</v>
      </c>
      <c r="DA351">
        <v>3.56</v>
      </c>
      <c r="DB351">
        <v>3.57</v>
      </c>
      <c r="DC351">
        <v>3.49</v>
      </c>
      <c r="DD351">
        <v>3.46</v>
      </c>
      <c r="DE351">
        <v>0.12</v>
      </c>
      <c r="DF351">
        <v>0.19</v>
      </c>
      <c r="DG351">
        <v>0.16</v>
      </c>
      <c r="DH351">
        <v>0.16</v>
      </c>
      <c r="DI351">
        <v>0.22</v>
      </c>
      <c r="DJ351">
        <v>0.24</v>
      </c>
      <c r="DK351">
        <v>0.3</v>
      </c>
      <c r="DL351">
        <v>0.28000000000000003</v>
      </c>
      <c r="DM351">
        <v>0.26</v>
      </c>
      <c r="DN351">
        <v>0</v>
      </c>
      <c r="DO351">
        <v>0</v>
      </c>
      <c r="DP351">
        <v>0.01</v>
      </c>
      <c r="DQ351">
        <v>0.01</v>
      </c>
      <c r="DR351">
        <v>0.01</v>
      </c>
      <c r="DS351">
        <v>0.03</v>
      </c>
      <c r="DT351">
        <v>0.03</v>
      </c>
      <c r="DU351">
        <v>0.03</v>
      </c>
      <c r="DV351">
        <v>0.03</v>
      </c>
      <c r="DW351">
        <v>0.88</v>
      </c>
      <c r="DX351">
        <v>0.81</v>
      </c>
      <c r="DY351">
        <v>0.82</v>
      </c>
      <c r="DZ351">
        <v>0.82</v>
      </c>
      <c r="EA351">
        <v>0.74</v>
      </c>
      <c r="EB351">
        <v>0.65</v>
      </c>
      <c r="EC351">
        <v>0.62</v>
      </c>
      <c r="ED351">
        <v>0.59</v>
      </c>
      <c r="EE351">
        <v>0.59</v>
      </c>
      <c r="EF351">
        <v>0.57999999999999996</v>
      </c>
      <c r="EG351">
        <v>0.01</v>
      </c>
      <c r="EH351">
        <v>0</v>
      </c>
      <c r="EI351">
        <v>0.01</v>
      </c>
      <c r="EJ351">
        <v>0.03</v>
      </c>
      <c r="EK351">
        <v>0.04</v>
      </c>
      <c r="EL351">
        <v>0.04</v>
      </c>
      <c r="EM351">
        <v>0.01</v>
      </c>
      <c r="EN351">
        <v>0</v>
      </c>
      <c r="EO351">
        <v>0.24</v>
      </c>
      <c r="EP351">
        <v>0.04</v>
      </c>
      <c r="EQ351">
        <v>4.1000000000000002E-2</v>
      </c>
      <c r="ER351">
        <v>0.09</v>
      </c>
      <c r="ES351">
        <v>2.7E-2</v>
      </c>
      <c r="ET351">
        <v>0.08</v>
      </c>
      <c r="EU351">
        <v>0.16</v>
      </c>
      <c r="EV351">
        <v>0.09</v>
      </c>
      <c r="EW351">
        <v>0.03</v>
      </c>
      <c r="EX351">
        <v>5.3999999999999999E-2</v>
      </c>
      <c r="EY351">
        <v>0.22</v>
      </c>
      <c r="EZ351">
        <v>0.19</v>
      </c>
      <c r="FA351">
        <v>0.15</v>
      </c>
      <c r="FB351">
        <v>0.11</v>
      </c>
      <c r="FC351">
        <v>0.22</v>
      </c>
      <c r="FD351">
        <v>0.3</v>
      </c>
      <c r="FE351">
        <v>0.26</v>
      </c>
      <c r="FF351">
        <v>0.32</v>
      </c>
      <c r="FG351">
        <v>0.09</v>
      </c>
      <c r="FH351">
        <v>0.72</v>
      </c>
      <c r="FI351">
        <v>0.76</v>
      </c>
      <c r="FJ351">
        <v>0.73</v>
      </c>
      <c r="FK351">
        <v>0.81</v>
      </c>
      <c r="FL351">
        <v>0.65</v>
      </c>
      <c r="FM351">
        <v>0.46</v>
      </c>
      <c r="FN351">
        <v>0.62</v>
      </c>
      <c r="FO351">
        <v>0.64</v>
      </c>
      <c r="FP351">
        <v>0.03</v>
      </c>
      <c r="FQ351">
        <v>0.01</v>
      </c>
      <c r="FR351">
        <v>0.01</v>
      </c>
      <c r="FS351">
        <v>0.01</v>
      </c>
      <c r="FT351">
        <v>0.03</v>
      </c>
      <c r="FU351">
        <v>0.01</v>
      </c>
      <c r="FV351">
        <v>0.04</v>
      </c>
      <c r="FW351">
        <v>0.01</v>
      </c>
      <c r="FX351">
        <v>0.01</v>
      </c>
      <c r="FY351">
        <v>1.65</v>
      </c>
      <c r="FZ351">
        <v>3.66</v>
      </c>
      <c r="GA351">
        <v>3.73</v>
      </c>
      <c r="GB351">
        <v>3.62</v>
      </c>
      <c r="GC351">
        <v>3.75</v>
      </c>
      <c r="GD351">
        <v>3.49</v>
      </c>
      <c r="GE351">
        <v>3.23</v>
      </c>
      <c r="GF351">
        <v>3.51</v>
      </c>
      <c r="GG351">
        <v>3.62</v>
      </c>
      <c r="GH351">
        <v>8.76</v>
      </c>
      <c r="GI351">
        <v>0.01</v>
      </c>
      <c r="GJ351">
        <v>1.4E-2</v>
      </c>
      <c r="GK351">
        <v>0</v>
      </c>
      <c r="GL351">
        <v>0.01</v>
      </c>
      <c r="GM351">
        <v>0.04</v>
      </c>
      <c r="GN351">
        <v>7.0000000000000007E-2</v>
      </c>
      <c r="GO351">
        <v>7.0000000000000007E-2</v>
      </c>
      <c r="GP351">
        <v>0.04</v>
      </c>
      <c r="GQ351">
        <v>0.12</v>
      </c>
      <c r="GR351">
        <v>0.57999999999999996</v>
      </c>
      <c r="GS351">
        <v>0.04</v>
      </c>
      <c r="GT351">
        <v>0.55000000000000004</v>
      </c>
      <c r="GU351">
        <v>0.65</v>
      </c>
      <c r="GV351">
        <v>0.3</v>
      </c>
      <c r="GW351">
        <v>0.16</v>
      </c>
      <c r="GX351">
        <v>9.5000000000000001E-2</v>
      </c>
      <c r="GY351">
        <v>0.28000000000000003</v>
      </c>
      <c r="GZ351">
        <v>9.5000000000000001E-2</v>
      </c>
      <c r="HA351">
        <v>8.1000000000000003E-2</v>
      </c>
      <c r="HB351">
        <v>0.19</v>
      </c>
      <c r="HC351">
        <v>7.0000000000000007E-2</v>
      </c>
      <c r="HD351">
        <v>0.05</v>
      </c>
      <c r="HE351">
        <v>0.23</v>
      </c>
      <c r="HF351">
        <v>0.12</v>
      </c>
      <c r="HG351">
        <v>0.12</v>
      </c>
      <c r="HH351">
        <v>0</v>
      </c>
      <c r="HI351">
        <v>0.01</v>
      </c>
      <c r="HJ351">
        <v>0.04</v>
      </c>
      <c r="HK351">
        <v>0.04</v>
      </c>
      <c r="HL351">
        <v>0.14000000000000001</v>
      </c>
      <c r="HM351">
        <v>0.08</v>
      </c>
      <c r="HN351">
        <v>0.03</v>
      </c>
      <c r="HO351">
        <v>0.34</v>
      </c>
      <c r="HP351">
        <v>0.27</v>
      </c>
      <c r="HQ351">
        <v>0.3</v>
      </c>
      <c r="HR351">
        <v>0.32</v>
      </c>
      <c r="HS351">
        <v>0.47</v>
      </c>
      <c r="HT351">
        <v>0.32</v>
      </c>
      <c r="HU351">
        <v>0.59</v>
      </c>
      <c r="HV351">
        <v>0.49</v>
      </c>
      <c r="HW351">
        <v>0.49</v>
      </c>
      <c r="HX351">
        <v>0.38</v>
      </c>
      <c r="HY351">
        <v>0.42</v>
      </c>
      <c r="HZ351">
        <v>0.61</v>
      </c>
      <c r="IA351">
        <v>0.01</v>
      </c>
      <c r="IB351">
        <v>0.16</v>
      </c>
      <c r="IC351">
        <v>0.14000000000000001</v>
      </c>
      <c r="ID351">
        <v>0.08</v>
      </c>
      <c r="IE351">
        <v>0.01</v>
      </c>
      <c r="IF351">
        <v>2.7E-2</v>
      </c>
      <c r="IG351">
        <v>2.7E-2</v>
      </c>
      <c r="IH351">
        <v>0.01</v>
      </c>
      <c r="II351">
        <v>0.03</v>
      </c>
      <c r="IJ351">
        <v>7.0000000000000007E-2</v>
      </c>
      <c r="IK351">
        <v>1.4E-2</v>
      </c>
      <c r="IL351">
        <v>1.4E-2</v>
      </c>
      <c r="IM351">
        <v>0.01</v>
      </c>
      <c r="IN351">
        <v>0.03</v>
      </c>
      <c r="IO351">
        <v>0.01</v>
      </c>
      <c r="IP351">
        <v>0.01</v>
      </c>
      <c r="IQ351">
        <v>0</v>
      </c>
      <c r="IR351">
        <v>0</v>
      </c>
      <c r="IS351">
        <v>0.01</v>
      </c>
      <c r="IT351">
        <v>0.47</v>
      </c>
      <c r="IU351">
        <v>0.22</v>
      </c>
      <c r="IV351">
        <v>0.04</v>
      </c>
      <c r="IW351">
        <v>0.19</v>
      </c>
      <c r="IX351">
        <v>0.22</v>
      </c>
      <c r="IY351">
        <v>0.32</v>
      </c>
      <c r="IZ351">
        <v>0.32</v>
      </c>
      <c r="JA351">
        <v>0.16</v>
      </c>
      <c r="JB351">
        <v>0.41</v>
      </c>
      <c r="JC351">
        <v>0.3</v>
      </c>
      <c r="JD351">
        <v>0.04</v>
      </c>
      <c r="JE351">
        <v>0.19</v>
      </c>
      <c r="JF351">
        <v>0.19</v>
      </c>
      <c r="JG351">
        <v>0.18</v>
      </c>
      <c r="JH351">
        <v>0.45</v>
      </c>
      <c r="JI351">
        <v>0.12</v>
      </c>
      <c r="JJ351">
        <v>0.23</v>
      </c>
      <c r="JK351">
        <v>0.56999999999999995</v>
      </c>
      <c r="JL351">
        <v>0.19</v>
      </c>
      <c r="JM351">
        <v>0.03</v>
      </c>
      <c r="JN351">
        <v>0.04</v>
      </c>
      <c r="JO351">
        <v>0.04</v>
      </c>
      <c r="JP351">
        <v>0.04</v>
      </c>
      <c r="JQ351">
        <v>0.04</v>
      </c>
      <c r="JR351">
        <v>3.21</v>
      </c>
      <c r="JS351">
        <v>1.8</v>
      </c>
      <c r="JT351">
        <v>2.4500000000000002</v>
      </c>
      <c r="JU351">
        <v>3.34</v>
      </c>
      <c r="JV351">
        <v>2.38</v>
      </c>
    </row>
    <row r="352" spans="1:282" x14ac:dyDescent="0.25">
      <c r="A352">
        <v>609978</v>
      </c>
      <c r="B352" t="s">
        <v>2649</v>
      </c>
      <c r="C352" t="s">
        <v>2648</v>
      </c>
      <c r="D352" t="s">
        <v>5007</v>
      </c>
      <c r="E352" t="s">
        <v>5008</v>
      </c>
      <c r="F352" t="s">
        <v>2650</v>
      </c>
      <c r="G352" t="s">
        <v>2651</v>
      </c>
      <c r="H352" t="s">
        <v>5009</v>
      </c>
      <c r="I352" t="s">
        <v>5010</v>
      </c>
      <c r="J352" t="s">
        <v>5011</v>
      </c>
      <c r="K352" t="s">
        <v>5012</v>
      </c>
      <c r="L352" t="s">
        <v>546</v>
      </c>
      <c r="M352" t="s">
        <v>3399</v>
      </c>
      <c r="N352" t="s">
        <v>3908</v>
      </c>
      <c r="O352" t="s">
        <v>524</v>
      </c>
      <c r="P352">
        <v>343</v>
      </c>
      <c r="Q352" t="s">
        <v>566</v>
      </c>
      <c r="R352" t="s">
        <v>574</v>
      </c>
      <c r="S352" t="s">
        <v>574</v>
      </c>
      <c r="T352">
        <v>48</v>
      </c>
      <c r="U352">
        <v>3870</v>
      </c>
      <c r="V352" t="s">
        <v>651</v>
      </c>
      <c r="W352">
        <v>157</v>
      </c>
      <c r="X352">
        <v>355</v>
      </c>
      <c r="Y352">
        <v>44</v>
      </c>
      <c r="Z352" s="5" t="s">
        <v>643</v>
      </c>
      <c r="AA352" t="s">
        <v>524</v>
      </c>
      <c r="AB352" t="s">
        <v>533</v>
      </c>
      <c r="AC352" t="s">
        <v>564</v>
      </c>
      <c r="AD352" t="s">
        <v>564</v>
      </c>
      <c r="AE352">
        <v>63</v>
      </c>
      <c r="AF352">
        <v>44</v>
      </c>
      <c r="AG352">
        <v>51.4</v>
      </c>
      <c r="AH352">
        <v>4.4000000000000004</v>
      </c>
      <c r="AI352" t="s">
        <v>3410</v>
      </c>
      <c r="AJ352">
        <v>88</v>
      </c>
      <c r="AK352">
        <v>2</v>
      </c>
      <c r="AL352">
        <v>86</v>
      </c>
      <c r="AQ352">
        <v>1</v>
      </c>
      <c r="AR352">
        <v>1</v>
      </c>
      <c r="AS352">
        <v>88</v>
      </c>
      <c r="AT352">
        <v>0</v>
      </c>
      <c r="AU352">
        <v>0</v>
      </c>
      <c r="AV352">
        <v>0</v>
      </c>
      <c r="AW352">
        <v>0.02</v>
      </c>
      <c r="AX352">
        <v>0.05</v>
      </c>
      <c r="AY352">
        <v>7.0000000000000007E-2</v>
      </c>
      <c r="AZ352">
        <v>0.03</v>
      </c>
      <c r="BA352">
        <v>2.3E-2</v>
      </c>
      <c r="BB352">
        <v>0.05</v>
      </c>
      <c r="BC352">
        <v>0.02</v>
      </c>
      <c r="BD352">
        <v>0.06</v>
      </c>
      <c r="BE352">
        <v>0.15</v>
      </c>
      <c r="BF352">
        <v>0.23</v>
      </c>
      <c r="BG352">
        <v>0.18</v>
      </c>
      <c r="BH352">
        <v>0.23</v>
      </c>
      <c r="BI352">
        <v>0.3</v>
      </c>
      <c r="BJ352">
        <v>0.35</v>
      </c>
      <c r="BK352">
        <v>0.32</v>
      </c>
      <c r="BL352">
        <v>0.01</v>
      </c>
      <c r="BM352">
        <v>0</v>
      </c>
      <c r="BN352">
        <v>0</v>
      </c>
      <c r="BO352">
        <v>0</v>
      </c>
      <c r="BP352">
        <v>0.01</v>
      </c>
      <c r="BQ352">
        <v>0</v>
      </c>
      <c r="BR352">
        <v>0.73</v>
      </c>
      <c r="BS352">
        <v>0.8</v>
      </c>
      <c r="BT352">
        <v>0.73</v>
      </c>
      <c r="BU352">
        <v>0.66</v>
      </c>
      <c r="BV352">
        <v>0.53</v>
      </c>
      <c r="BW352">
        <v>0.47</v>
      </c>
      <c r="BX352">
        <v>3.7</v>
      </c>
      <c r="BY352">
        <v>3.77</v>
      </c>
      <c r="BZ352">
        <v>3.68</v>
      </c>
      <c r="CA352">
        <v>3.59</v>
      </c>
      <c r="CB352">
        <v>3.39</v>
      </c>
      <c r="CC352">
        <v>3.18</v>
      </c>
      <c r="CD352">
        <v>1.0999999999999999E-2</v>
      </c>
      <c r="CE352">
        <v>1.0999999999999999E-2</v>
      </c>
      <c r="CF352">
        <v>1.0999999999999999E-2</v>
      </c>
      <c r="CG352">
        <v>2.3E-2</v>
      </c>
      <c r="CH352">
        <v>1.0999999999999999E-2</v>
      </c>
      <c r="CI352">
        <v>0.02</v>
      </c>
      <c r="CJ352">
        <v>0.05</v>
      </c>
      <c r="CK352">
        <v>7.0000000000000007E-2</v>
      </c>
      <c r="CL352">
        <v>0.03</v>
      </c>
      <c r="CM352">
        <v>0.01</v>
      </c>
      <c r="CN352">
        <v>0.03</v>
      </c>
      <c r="CO352">
        <v>0.05</v>
      </c>
      <c r="CP352">
        <v>0.05</v>
      </c>
      <c r="CQ352">
        <v>0.06</v>
      </c>
      <c r="CR352">
        <v>7.0000000000000007E-2</v>
      </c>
      <c r="CS352">
        <v>0.13</v>
      </c>
      <c r="CT352">
        <v>0.11</v>
      </c>
      <c r="CU352">
        <v>0.13</v>
      </c>
      <c r="CV352">
        <v>3.8</v>
      </c>
      <c r="CW352">
        <v>3.74</v>
      </c>
      <c r="CX352">
        <v>3.68</v>
      </c>
      <c r="CY352">
        <v>3.69</v>
      </c>
      <c r="CZ352">
        <v>3.65</v>
      </c>
      <c r="DA352">
        <v>3.5</v>
      </c>
      <c r="DB352">
        <v>3.43</v>
      </c>
      <c r="DC352">
        <v>3.37</v>
      </c>
      <c r="DD352">
        <v>3.5</v>
      </c>
      <c r="DE352">
        <v>0.15</v>
      </c>
      <c r="DF352">
        <v>0.16</v>
      </c>
      <c r="DG352">
        <v>0.19</v>
      </c>
      <c r="DH352">
        <v>0.15</v>
      </c>
      <c r="DI352">
        <v>0.2</v>
      </c>
      <c r="DJ352">
        <v>0.28000000000000003</v>
      </c>
      <c r="DK352">
        <v>0.18</v>
      </c>
      <c r="DL352">
        <v>0.19</v>
      </c>
      <c r="DM352">
        <v>0.15</v>
      </c>
      <c r="DN352">
        <v>0</v>
      </c>
      <c r="DO352">
        <v>0</v>
      </c>
      <c r="DP352">
        <v>0</v>
      </c>
      <c r="DQ352">
        <v>0.01</v>
      </c>
      <c r="DR352">
        <v>0</v>
      </c>
      <c r="DS352">
        <v>0.02</v>
      </c>
      <c r="DT352">
        <v>0.01</v>
      </c>
      <c r="DU352">
        <v>0.01</v>
      </c>
      <c r="DV352">
        <v>0</v>
      </c>
      <c r="DW352">
        <v>0.83</v>
      </c>
      <c r="DX352">
        <v>0.8</v>
      </c>
      <c r="DY352">
        <v>0.75</v>
      </c>
      <c r="DZ352">
        <v>0.77</v>
      </c>
      <c r="EA352">
        <v>0.73</v>
      </c>
      <c r="EB352">
        <v>0.6</v>
      </c>
      <c r="EC352">
        <v>0.64</v>
      </c>
      <c r="ED352">
        <v>0.61</v>
      </c>
      <c r="EE352">
        <v>0.69</v>
      </c>
      <c r="EF352">
        <v>0.43</v>
      </c>
      <c r="EG352">
        <v>0.02</v>
      </c>
      <c r="EH352">
        <v>0.01</v>
      </c>
      <c r="EI352">
        <v>0.01</v>
      </c>
      <c r="EJ352">
        <v>0.01</v>
      </c>
      <c r="EK352">
        <v>0.05</v>
      </c>
      <c r="EL352">
        <v>0.06</v>
      </c>
      <c r="EM352">
        <v>0.01</v>
      </c>
      <c r="EN352">
        <v>0.02</v>
      </c>
      <c r="EO352">
        <v>0.32</v>
      </c>
      <c r="EP352">
        <v>0.06</v>
      </c>
      <c r="EQ352">
        <v>6.8000000000000005E-2</v>
      </c>
      <c r="ER352">
        <v>0.11</v>
      </c>
      <c r="ES352">
        <v>6.8000000000000005E-2</v>
      </c>
      <c r="ET352">
        <v>0.11</v>
      </c>
      <c r="EU352">
        <v>0.14000000000000001</v>
      </c>
      <c r="EV352">
        <v>7.0000000000000007E-2</v>
      </c>
      <c r="EW352">
        <v>0.09</v>
      </c>
      <c r="EX352">
        <v>0.10199999999999999</v>
      </c>
      <c r="EY352">
        <v>0.32</v>
      </c>
      <c r="EZ352">
        <v>0.35</v>
      </c>
      <c r="FA352">
        <v>0.36</v>
      </c>
      <c r="FB352">
        <v>0.26</v>
      </c>
      <c r="FC352">
        <v>0.35</v>
      </c>
      <c r="FD352">
        <v>0.35</v>
      </c>
      <c r="FE352">
        <v>0.28000000000000003</v>
      </c>
      <c r="FF352">
        <v>0.45</v>
      </c>
      <c r="FG352">
        <v>0.15</v>
      </c>
      <c r="FH352">
        <v>0.6</v>
      </c>
      <c r="FI352">
        <v>0.56000000000000005</v>
      </c>
      <c r="FJ352">
        <v>0.51</v>
      </c>
      <c r="FK352">
        <v>0.65</v>
      </c>
      <c r="FL352">
        <v>0.48</v>
      </c>
      <c r="FM352">
        <v>0.43</v>
      </c>
      <c r="FN352">
        <v>0.64</v>
      </c>
      <c r="FO352">
        <v>0.43</v>
      </c>
      <c r="FP352">
        <v>0</v>
      </c>
      <c r="FQ352">
        <v>0</v>
      </c>
      <c r="FR352">
        <v>0.01</v>
      </c>
      <c r="FS352">
        <v>0</v>
      </c>
      <c r="FT352">
        <v>0.01</v>
      </c>
      <c r="FU352">
        <v>0.01</v>
      </c>
      <c r="FV352">
        <v>0.02</v>
      </c>
      <c r="FW352">
        <v>0</v>
      </c>
      <c r="FX352">
        <v>0</v>
      </c>
      <c r="FY352">
        <v>1.97</v>
      </c>
      <c r="FZ352">
        <v>3.5</v>
      </c>
      <c r="GA352">
        <v>3.47</v>
      </c>
      <c r="GB352">
        <v>3.38</v>
      </c>
      <c r="GC352">
        <v>3.56</v>
      </c>
      <c r="GD352">
        <v>3.28</v>
      </c>
      <c r="GE352">
        <v>3.19</v>
      </c>
      <c r="GF352">
        <v>3.55</v>
      </c>
      <c r="GG352">
        <v>3.3</v>
      </c>
      <c r="GH352">
        <v>7.92</v>
      </c>
      <c r="GI352">
        <v>0.03</v>
      </c>
      <c r="GJ352">
        <v>0</v>
      </c>
      <c r="GK352">
        <v>0</v>
      </c>
      <c r="GL352">
        <v>0.05</v>
      </c>
      <c r="GM352">
        <v>0.09</v>
      </c>
      <c r="GN352">
        <v>7.0000000000000007E-2</v>
      </c>
      <c r="GO352">
        <v>7.0000000000000007E-2</v>
      </c>
      <c r="GP352">
        <v>0.19</v>
      </c>
      <c r="GQ352">
        <v>0.18</v>
      </c>
      <c r="GR352">
        <v>0.32</v>
      </c>
      <c r="GS352">
        <v>0</v>
      </c>
      <c r="GT352">
        <v>0.61</v>
      </c>
      <c r="GU352">
        <v>0.7</v>
      </c>
      <c r="GV352">
        <v>0.39</v>
      </c>
      <c r="GW352">
        <v>0.15</v>
      </c>
      <c r="GX352">
        <v>9.0999999999999998E-2</v>
      </c>
      <c r="GY352">
        <v>0.19</v>
      </c>
      <c r="GZ352">
        <v>0.08</v>
      </c>
      <c r="HA352">
        <v>5.7000000000000002E-2</v>
      </c>
      <c r="HB352">
        <v>0.19</v>
      </c>
      <c r="HC352">
        <v>0.06</v>
      </c>
      <c r="HD352">
        <v>0.06</v>
      </c>
      <c r="HE352">
        <v>0.17</v>
      </c>
      <c r="HF352">
        <v>0.1</v>
      </c>
      <c r="HG352">
        <v>0.09</v>
      </c>
      <c r="HH352">
        <v>0.06</v>
      </c>
      <c r="HI352">
        <v>0.01</v>
      </c>
      <c r="HJ352">
        <v>0.03</v>
      </c>
      <c r="HK352">
        <v>0.13</v>
      </c>
      <c r="HL352">
        <v>0.01</v>
      </c>
      <c r="HM352">
        <v>0.08</v>
      </c>
      <c r="HN352">
        <v>0.01</v>
      </c>
      <c r="HO352">
        <v>0.31</v>
      </c>
      <c r="HP352">
        <v>0.33</v>
      </c>
      <c r="HQ352">
        <v>0.3</v>
      </c>
      <c r="HR352">
        <v>0.34</v>
      </c>
      <c r="HS352">
        <v>0.36</v>
      </c>
      <c r="HT352">
        <v>0.33</v>
      </c>
      <c r="HU352">
        <v>0.59</v>
      </c>
      <c r="HV352">
        <v>0.42</v>
      </c>
      <c r="HW352">
        <v>0.36</v>
      </c>
      <c r="HX352">
        <v>0.48</v>
      </c>
      <c r="HY352">
        <v>0.39</v>
      </c>
      <c r="HZ352">
        <v>0.61</v>
      </c>
      <c r="IA352">
        <v>0.06</v>
      </c>
      <c r="IB352">
        <v>0.17</v>
      </c>
      <c r="IC352">
        <v>0.17</v>
      </c>
      <c r="ID352">
        <v>0.13</v>
      </c>
      <c r="IE352">
        <v>0.14000000000000001</v>
      </c>
      <c r="IF352">
        <v>2.3E-2</v>
      </c>
      <c r="IG352">
        <v>1.0999999999999999E-2</v>
      </c>
      <c r="IH352">
        <v>0.02</v>
      </c>
      <c r="II352">
        <v>0.02</v>
      </c>
      <c r="IJ352">
        <v>0.01</v>
      </c>
      <c r="IK352">
        <v>1.0999999999999999E-2</v>
      </c>
      <c r="IL352">
        <v>1.0999999999999999E-2</v>
      </c>
      <c r="IM352">
        <v>0.02</v>
      </c>
      <c r="IN352">
        <v>0.02</v>
      </c>
      <c r="IO352">
        <v>0.02</v>
      </c>
      <c r="IP352">
        <v>0.03</v>
      </c>
      <c r="IQ352">
        <v>0.02</v>
      </c>
      <c r="IR352">
        <v>0.01</v>
      </c>
      <c r="IS352">
        <v>0.02</v>
      </c>
      <c r="IT352">
        <v>0.61</v>
      </c>
      <c r="IU352">
        <v>0.44</v>
      </c>
      <c r="IV352">
        <v>0</v>
      </c>
      <c r="IW352">
        <v>0.2</v>
      </c>
      <c r="IX352">
        <v>0.11</v>
      </c>
      <c r="IY352">
        <v>0.2</v>
      </c>
      <c r="IZ352">
        <v>0.36</v>
      </c>
      <c r="JA352">
        <v>0.14000000000000001</v>
      </c>
      <c r="JB352">
        <v>0.42</v>
      </c>
      <c r="JC352">
        <v>0.32</v>
      </c>
      <c r="JD352">
        <v>0.11</v>
      </c>
      <c r="JE352">
        <v>0.14000000000000001</v>
      </c>
      <c r="JF352">
        <v>0.17</v>
      </c>
      <c r="JG352">
        <v>0.18</v>
      </c>
      <c r="JH352">
        <v>0.55000000000000004</v>
      </c>
      <c r="JI352">
        <v>7.0000000000000007E-2</v>
      </c>
      <c r="JJ352">
        <v>0.06</v>
      </c>
      <c r="JK352">
        <v>0.69</v>
      </c>
      <c r="JL352">
        <v>0.19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3.39</v>
      </c>
      <c r="JS352">
        <v>1.64</v>
      </c>
      <c r="JT352">
        <v>1.81</v>
      </c>
      <c r="JU352">
        <v>3.56</v>
      </c>
      <c r="JV352">
        <v>2.36</v>
      </c>
    </row>
    <row r="353" spans="1:282" x14ac:dyDescent="0.25">
      <c r="A353">
        <v>609979</v>
      </c>
      <c r="B353" t="s">
        <v>2653</v>
      </c>
      <c r="C353" t="s">
        <v>2652</v>
      </c>
      <c r="D353" t="s">
        <v>5013</v>
      </c>
      <c r="E353" t="s">
        <v>5014</v>
      </c>
      <c r="F353" t="s">
        <v>2654</v>
      </c>
      <c r="G353" t="s">
        <v>2655</v>
      </c>
      <c r="H353" t="s">
        <v>2656</v>
      </c>
      <c r="I353" t="s">
        <v>5015</v>
      </c>
      <c r="J353" t="s">
        <v>5016</v>
      </c>
      <c r="K353" t="s">
        <v>5017</v>
      </c>
      <c r="L353" t="s">
        <v>546</v>
      </c>
      <c r="M353" t="s">
        <v>3399</v>
      </c>
      <c r="N353" t="s">
        <v>3908</v>
      </c>
      <c r="O353" t="s">
        <v>524</v>
      </c>
      <c r="P353">
        <v>1365</v>
      </c>
      <c r="Q353" t="s">
        <v>530</v>
      </c>
      <c r="R353" t="s">
        <v>558</v>
      </c>
      <c r="S353" t="s">
        <v>558</v>
      </c>
      <c r="T353">
        <v>40</v>
      </c>
      <c r="U353">
        <v>3880</v>
      </c>
      <c r="V353" t="s">
        <v>651</v>
      </c>
      <c r="W353">
        <v>341</v>
      </c>
      <c r="X353">
        <v>1377</v>
      </c>
      <c r="Y353">
        <v>25</v>
      </c>
      <c r="Z353" s="5" t="s">
        <v>3426</v>
      </c>
      <c r="AA353" t="s">
        <v>524</v>
      </c>
      <c r="AB353" t="s">
        <v>564</v>
      </c>
      <c r="AC353" t="s">
        <v>564</v>
      </c>
      <c r="AD353" t="s">
        <v>564</v>
      </c>
      <c r="AE353">
        <v>44.1</v>
      </c>
      <c r="AF353">
        <v>43.9</v>
      </c>
      <c r="AG353">
        <v>46.9</v>
      </c>
      <c r="AH353">
        <v>2.5</v>
      </c>
      <c r="AI353" t="s">
        <v>3410</v>
      </c>
      <c r="AJ353">
        <v>205</v>
      </c>
      <c r="AK353">
        <v>45</v>
      </c>
      <c r="AL353">
        <v>2</v>
      </c>
      <c r="AM353">
        <v>98</v>
      </c>
      <c r="AN353">
        <v>58</v>
      </c>
      <c r="AQ353">
        <v>7</v>
      </c>
      <c r="AR353">
        <v>2</v>
      </c>
      <c r="AS353">
        <v>205</v>
      </c>
      <c r="AT353">
        <v>0.01</v>
      </c>
      <c r="AU353">
        <v>0</v>
      </c>
      <c r="AV353">
        <v>0</v>
      </c>
      <c r="AW353">
        <v>0.03</v>
      </c>
      <c r="AX353">
        <v>0.01</v>
      </c>
      <c r="AY353">
        <v>0.1</v>
      </c>
      <c r="AZ353">
        <v>0.04</v>
      </c>
      <c r="BA353">
        <v>6.8000000000000005E-2</v>
      </c>
      <c r="BB353">
        <v>0.06</v>
      </c>
      <c r="BC353">
        <v>7.0000000000000007E-2</v>
      </c>
      <c r="BD353">
        <v>0.08</v>
      </c>
      <c r="BE353">
        <v>0.15</v>
      </c>
      <c r="BF353">
        <v>0.35</v>
      </c>
      <c r="BG353">
        <v>0.24</v>
      </c>
      <c r="BH353">
        <v>0.33</v>
      </c>
      <c r="BI353">
        <v>0.28000000000000003</v>
      </c>
      <c r="BJ353">
        <v>0.41</v>
      </c>
      <c r="BK353">
        <v>0.4</v>
      </c>
      <c r="BL353">
        <v>0.02</v>
      </c>
      <c r="BM353">
        <v>0.03</v>
      </c>
      <c r="BN353">
        <v>0.04</v>
      </c>
      <c r="BO353">
        <v>0.04</v>
      </c>
      <c r="BP353">
        <v>0.04</v>
      </c>
      <c r="BQ353">
        <v>0.05</v>
      </c>
      <c r="BR353">
        <v>0.57999999999999996</v>
      </c>
      <c r="BS353">
        <v>0.66</v>
      </c>
      <c r="BT353">
        <v>0.57999999999999996</v>
      </c>
      <c r="BU353">
        <v>0.59</v>
      </c>
      <c r="BV353">
        <v>0.44</v>
      </c>
      <c r="BW353">
        <v>0.28999999999999998</v>
      </c>
      <c r="BX353">
        <v>3.51</v>
      </c>
      <c r="BY353">
        <v>3.61</v>
      </c>
      <c r="BZ353">
        <v>3.54</v>
      </c>
      <c r="CA353">
        <v>3.48</v>
      </c>
      <c r="CB353">
        <v>3.35</v>
      </c>
      <c r="CC353">
        <v>2.94</v>
      </c>
      <c r="CD353">
        <v>5.0000000000000001E-3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0.02</v>
      </c>
      <c r="CK353">
        <v>0.04</v>
      </c>
      <c r="CL353">
        <v>0.02</v>
      </c>
      <c r="CM353">
        <v>0.02</v>
      </c>
      <c r="CN353">
        <v>0.02</v>
      </c>
      <c r="CO353">
        <v>0.01</v>
      </c>
      <c r="CP353">
        <v>0.01</v>
      </c>
      <c r="CQ353">
        <v>0.03</v>
      </c>
      <c r="CR353">
        <v>0.03</v>
      </c>
      <c r="CS353">
        <v>0.06</v>
      </c>
      <c r="CT353">
        <v>0.1</v>
      </c>
      <c r="CU353">
        <v>0.05</v>
      </c>
      <c r="CV353">
        <v>3.74</v>
      </c>
      <c r="CW353">
        <v>3.73</v>
      </c>
      <c r="CX353">
        <v>3.69</v>
      </c>
      <c r="CY353">
        <v>3.71</v>
      </c>
      <c r="CZ353">
        <v>3.68</v>
      </c>
      <c r="DA353">
        <v>3.62</v>
      </c>
      <c r="DB353">
        <v>3.5</v>
      </c>
      <c r="DC353">
        <v>3.33</v>
      </c>
      <c r="DD353">
        <v>3.51</v>
      </c>
      <c r="DE353">
        <v>0.2</v>
      </c>
      <c r="DF353">
        <v>0.22</v>
      </c>
      <c r="DG353">
        <v>0.28000000000000003</v>
      </c>
      <c r="DH353">
        <v>0.27</v>
      </c>
      <c r="DI353">
        <v>0.25</v>
      </c>
      <c r="DJ353">
        <v>0.28999999999999998</v>
      </c>
      <c r="DK353">
        <v>0.31</v>
      </c>
      <c r="DL353">
        <v>0.34</v>
      </c>
      <c r="DM353">
        <v>0.31</v>
      </c>
      <c r="DN353">
        <v>0.03</v>
      </c>
      <c r="DO353">
        <v>0.02</v>
      </c>
      <c r="DP353">
        <v>0.02</v>
      </c>
      <c r="DQ353">
        <v>0.02</v>
      </c>
      <c r="DR353">
        <v>0.02</v>
      </c>
      <c r="DS353">
        <v>0.04</v>
      </c>
      <c r="DT353">
        <v>0.02</v>
      </c>
      <c r="DU353">
        <v>0.02</v>
      </c>
      <c r="DV353">
        <v>0.03</v>
      </c>
      <c r="DW353">
        <v>0.75</v>
      </c>
      <c r="DX353">
        <v>0.73</v>
      </c>
      <c r="DY353">
        <v>0.69</v>
      </c>
      <c r="DZ353">
        <v>0.7</v>
      </c>
      <c r="EA353">
        <v>0.7</v>
      </c>
      <c r="EB353">
        <v>0.63</v>
      </c>
      <c r="EC353">
        <v>0.59</v>
      </c>
      <c r="ED353">
        <v>0.5</v>
      </c>
      <c r="EE353">
        <v>0.59</v>
      </c>
      <c r="EF353">
        <v>0.43</v>
      </c>
      <c r="EG353">
        <v>0</v>
      </c>
      <c r="EH353">
        <v>0</v>
      </c>
      <c r="EI353">
        <v>0.02</v>
      </c>
      <c r="EJ353">
        <v>0</v>
      </c>
      <c r="EK353">
        <v>0.01</v>
      </c>
      <c r="EL353">
        <v>0.05</v>
      </c>
      <c r="EM353">
        <v>0</v>
      </c>
      <c r="EN353">
        <v>0</v>
      </c>
      <c r="EO353">
        <v>0.26</v>
      </c>
      <c r="EP353">
        <v>0.02</v>
      </c>
      <c r="EQ353">
        <v>2.9000000000000001E-2</v>
      </c>
      <c r="ER353">
        <v>0.04</v>
      </c>
      <c r="ES353">
        <v>2.4E-2</v>
      </c>
      <c r="ET353">
        <v>0.05</v>
      </c>
      <c r="EU353">
        <v>0.12</v>
      </c>
      <c r="EV353">
        <v>0.04</v>
      </c>
      <c r="EW353">
        <v>0.01</v>
      </c>
      <c r="EX353">
        <v>9.2999999999999999E-2</v>
      </c>
      <c r="EY353">
        <v>0.33</v>
      </c>
      <c r="EZ353">
        <v>0.28000000000000003</v>
      </c>
      <c r="FA353">
        <v>0.34</v>
      </c>
      <c r="FB353">
        <v>0.31</v>
      </c>
      <c r="FC353">
        <v>0.4</v>
      </c>
      <c r="FD353">
        <v>0.38</v>
      </c>
      <c r="FE353">
        <v>0.42</v>
      </c>
      <c r="FF353">
        <v>0.39</v>
      </c>
      <c r="FG353">
        <v>0.14000000000000001</v>
      </c>
      <c r="FH353">
        <v>0.6</v>
      </c>
      <c r="FI353">
        <v>0.64</v>
      </c>
      <c r="FJ353">
        <v>0.55000000000000004</v>
      </c>
      <c r="FK353">
        <v>0.63</v>
      </c>
      <c r="FL353">
        <v>0.49</v>
      </c>
      <c r="FM353">
        <v>0.36</v>
      </c>
      <c r="FN353">
        <v>0.47</v>
      </c>
      <c r="FO353">
        <v>0.53</v>
      </c>
      <c r="FP353">
        <v>7.0000000000000007E-2</v>
      </c>
      <c r="FQ353">
        <v>0.05</v>
      </c>
      <c r="FR353">
        <v>0.05</v>
      </c>
      <c r="FS353">
        <v>0.04</v>
      </c>
      <c r="FT353">
        <v>0.04</v>
      </c>
      <c r="FU353">
        <v>0.05</v>
      </c>
      <c r="FV353">
        <v>0.09</v>
      </c>
      <c r="FW353">
        <v>0.05</v>
      </c>
      <c r="FX353">
        <v>0.06</v>
      </c>
      <c r="FY353">
        <v>1.94</v>
      </c>
      <c r="FZ353">
        <v>3.59</v>
      </c>
      <c r="GA353">
        <v>3.64</v>
      </c>
      <c r="GB353">
        <v>3.49</v>
      </c>
      <c r="GC353">
        <v>3.63</v>
      </c>
      <c r="GD353">
        <v>3.45</v>
      </c>
      <c r="GE353">
        <v>3.14</v>
      </c>
      <c r="GF353">
        <v>3.44</v>
      </c>
      <c r="GG353">
        <v>3.54</v>
      </c>
      <c r="GH353">
        <v>8.8800000000000008</v>
      </c>
      <c r="GI353">
        <v>0</v>
      </c>
      <c r="GJ353">
        <v>5.0000000000000001E-3</v>
      </c>
      <c r="GK353">
        <v>5.0000000000000001E-3</v>
      </c>
      <c r="GL353">
        <v>0.02</v>
      </c>
      <c r="GM353">
        <v>0.02</v>
      </c>
      <c r="GN353">
        <v>0.02</v>
      </c>
      <c r="GO353">
        <v>0.05</v>
      </c>
      <c r="GP353">
        <v>0.1</v>
      </c>
      <c r="GQ353">
        <v>0.15</v>
      </c>
      <c r="GR353">
        <v>0.49</v>
      </c>
      <c r="GS353">
        <v>0.13</v>
      </c>
      <c r="GT353">
        <v>0.28000000000000003</v>
      </c>
      <c r="GU353">
        <v>0.5</v>
      </c>
      <c r="GV353">
        <v>0.21</v>
      </c>
      <c r="GW353">
        <v>0.32</v>
      </c>
      <c r="GX353">
        <v>0.23400000000000001</v>
      </c>
      <c r="GY353">
        <v>0.33</v>
      </c>
      <c r="GZ353">
        <v>0.127</v>
      </c>
      <c r="HA353">
        <v>4.9000000000000002E-2</v>
      </c>
      <c r="HB353">
        <v>0.2</v>
      </c>
      <c r="HC353">
        <v>0.15</v>
      </c>
      <c r="HD353">
        <v>0.06</v>
      </c>
      <c r="HE353">
        <v>0.17</v>
      </c>
      <c r="HF353">
        <v>0.13</v>
      </c>
      <c r="HG353">
        <v>0.15</v>
      </c>
      <c r="HH353">
        <v>0.08</v>
      </c>
      <c r="HI353">
        <v>0</v>
      </c>
      <c r="HJ353">
        <v>0.01</v>
      </c>
      <c r="HK353">
        <v>0</v>
      </c>
      <c r="HL353">
        <v>0.01</v>
      </c>
      <c r="HM353">
        <v>7.0000000000000007E-2</v>
      </c>
      <c r="HN353">
        <v>0</v>
      </c>
      <c r="HO353">
        <v>0.4</v>
      </c>
      <c r="HP353">
        <v>0.36</v>
      </c>
      <c r="HQ353">
        <v>0.37</v>
      </c>
      <c r="HR353">
        <v>0.39</v>
      </c>
      <c r="HS353">
        <v>0.48</v>
      </c>
      <c r="HT353">
        <v>0.41</v>
      </c>
      <c r="HU353">
        <v>0.51</v>
      </c>
      <c r="HV353">
        <v>0.33</v>
      </c>
      <c r="HW353">
        <v>0.37</v>
      </c>
      <c r="HX353">
        <v>0.38</v>
      </c>
      <c r="HY353">
        <v>0.25</v>
      </c>
      <c r="HZ353">
        <v>0.5</v>
      </c>
      <c r="IA353">
        <v>0.03</v>
      </c>
      <c r="IB353">
        <v>0.24</v>
      </c>
      <c r="IC353">
        <v>0.19</v>
      </c>
      <c r="ID353">
        <v>0.16</v>
      </c>
      <c r="IE353">
        <v>0.12</v>
      </c>
      <c r="IF353">
        <v>2.4E-2</v>
      </c>
      <c r="IG353">
        <v>5.0000000000000001E-3</v>
      </c>
      <c r="IH353">
        <v>0.01</v>
      </c>
      <c r="II353">
        <v>0</v>
      </c>
      <c r="IJ353">
        <v>0</v>
      </c>
      <c r="IK353">
        <v>0.01</v>
      </c>
      <c r="IL353">
        <v>5.0000000000000001E-3</v>
      </c>
      <c r="IM353">
        <v>0.06</v>
      </c>
      <c r="IN353">
        <v>0.05</v>
      </c>
      <c r="IO353">
        <v>0.06</v>
      </c>
      <c r="IP353">
        <v>0.06</v>
      </c>
      <c r="IQ353">
        <v>0.06</v>
      </c>
      <c r="IR353">
        <v>0.06</v>
      </c>
      <c r="IS353">
        <v>0.01</v>
      </c>
      <c r="IT353">
        <v>0.49</v>
      </c>
      <c r="IU353">
        <v>0.14000000000000001</v>
      </c>
      <c r="IV353">
        <v>0.03</v>
      </c>
      <c r="IW353">
        <v>0.27</v>
      </c>
      <c r="IX353">
        <v>0.36</v>
      </c>
      <c r="IY353">
        <v>0.31</v>
      </c>
      <c r="IZ353">
        <v>0.41</v>
      </c>
      <c r="JA353">
        <v>0.28999999999999998</v>
      </c>
      <c r="JB353">
        <v>0.38</v>
      </c>
      <c r="JC353">
        <v>0.38</v>
      </c>
      <c r="JD353">
        <v>0.06</v>
      </c>
      <c r="JE353">
        <v>0.25</v>
      </c>
      <c r="JF353">
        <v>0.28999999999999998</v>
      </c>
      <c r="JG353">
        <v>0.19</v>
      </c>
      <c r="JH353">
        <v>0.2</v>
      </c>
      <c r="JI353">
        <v>0.06</v>
      </c>
      <c r="JJ353">
        <v>0.13</v>
      </c>
      <c r="JK353">
        <v>0.32</v>
      </c>
      <c r="JL353">
        <v>0.1</v>
      </c>
      <c r="JM353">
        <v>0.05</v>
      </c>
      <c r="JN353">
        <v>7.0000000000000007E-2</v>
      </c>
      <c r="JO353">
        <v>0.06</v>
      </c>
      <c r="JP353">
        <v>0.06</v>
      </c>
      <c r="JQ353">
        <v>0.06</v>
      </c>
      <c r="JR353">
        <v>2.79</v>
      </c>
      <c r="JS353">
        <v>1.68</v>
      </c>
      <c r="JT353">
        <v>2.41</v>
      </c>
      <c r="JU353">
        <v>2.95</v>
      </c>
      <c r="JV353">
        <v>2.12</v>
      </c>
    </row>
    <row r="354" spans="1:282" x14ac:dyDescent="0.25">
      <c r="A354">
        <v>609981</v>
      </c>
      <c r="B354" t="s">
        <v>145</v>
      </c>
      <c r="C354" t="s">
        <v>2657</v>
      </c>
      <c r="D354" t="s">
        <v>5018</v>
      </c>
      <c r="E354" t="s">
        <v>5019</v>
      </c>
      <c r="F354" t="s">
        <v>1084</v>
      </c>
      <c r="G354" t="s">
        <v>1085</v>
      </c>
      <c r="H354" t="s">
        <v>1086</v>
      </c>
      <c r="I354" t="s">
        <v>5020</v>
      </c>
      <c r="J354" t="s">
        <v>10</v>
      </c>
      <c r="K354" t="s">
        <v>10</v>
      </c>
      <c r="L354" t="s">
        <v>546</v>
      </c>
      <c r="M354" t="s">
        <v>3399</v>
      </c>
      <c r="N354" t="s">
        <v>3908</v>
      </c>
      <c r="O354" t="s">
        <v>524</v>
      </c>
      <c r="P354">
        <v>371</v>
      </c>
      <c r="Q354" t="s">
        <v>530</v>
      </c>
      <c r="R354" t="s">
        <v>529</v>
      </c>
      <c r="S354" t="s">
        <v>529</v>
      </c>
      <c r="T354">
        <v>44</v>
      </c>
      <c r="U354">
        <v>3890</v>
      </c>
      <c r="V354" t="s">
        <v>655</v>
      </c>
      <c r="W354">
        <v>224</v>
      </c>
      <c r="X354">
        <v>388</v>
      </c>
      <c r="Y354">
        <v>58</v>
      </c>
      <c r="Z354" s="5" t="s">
        <v>890</v>
      </c>
      <c r="AA354" t="s">
        <v>524</v>
      </c>
      <c r="AB354" t="s">
        <v>564</v>
      </c>
      <c r="AC354" t="s">
        <v>555</v>
      </c>
      <c r="AD354" t="s">
        <v>555</v>
      </c>
      <c r="AE354">
        <v>46</v>
      </c>
      <c r="AF354">
        <v>24.2</v>
      </c>
      <c r="AG354">
        <v>30.1</v>
      </c>
      <c r="AH354">
        <v>5.8</v>
      </c>
      <c r="AI354" t="s">
        <v>3410</v>
      </c>
      <c r="AJ354">
        <v>153</v>
      </c>
      <c r="AK354">
        <v>3</v>
      </c>
      <c r="AL354">
        <v>57</v>
      </c>
      <c r="AM354">
        <v>1</v>
      </c>
      <c r="AN354">
        <v>80</v>
      </c>
      <c r="AO354">
        <v>1</v>
      </c>
      <c r="AQ354">
        <v>4</v>
      </c>
      <c r="AR354">
        <v>7</v>
      </c>
      <c r="AS354">
        <v>153</v>
      </c>
      <c r="AT354">
        <v>0.01</v>
      </c>
      <c r="AU354">
        <v>0.01</v>
      </c>
      <c r="AV354">
        <v>0.01</v>
      </c>
      <c r="AW354">
        <v>0.03</v>
      </c>
      <c r="AX354">
        <v>0.05</v>
      </c>
      <c r="AY354">
        <v>7.0000000000000007E-2</v>
      </c>
      <c r="AZ354">
        <v>0.05</v>
      </c>
      <c r="BA354">
        <v>3.9E-2</v>
      </c>
      <c r="BB354">
        <v>0.05</v>
      </c>
      <c r="BC354">
        <v>7.0000000000000007E-2</v>
      </c>
      <c r="BD354">
        <v>0.12</v>
      </c>
      <c r="BE354">
        <v>0.17</v>
      </c>
      <c r="BF354">
        <v>0.33</v>
      </c>
      <c r="BG354">
        <v>0.25</v>
      </c>
      <c r="BH354">
        <v>0.33</v>
      </c>
      <c r="BI354">
        <v>0.28000000000000003</v>
      </c>
      <c r="BJ354">
        <v>0.34</v>
      </c>
      <c r="BK354">
        <v>0.33</v>
      </c>
      <c r="BL354">
        <v>0.03</v>
      </c>
      <c r="BM354">
        <v>0.01</v>
      </c>
      <c r="BN354">
        <v>0.01</v>
      </c>
      <c r="BO354">
        <v>0.01</v>
      </c>
      <c r="BP354">
        <v>0.05</v>
      </c>
      <c r="BQ354">
        <v>0.03</v>
      </c>
      <c r="BR354">
        <v>0.57999999999999996</v>
      </c>
      <c r="BS354">
        <v>0.68</v>
      </c>
      <c r="BT354">
        <v>0.59</v>
      </c>
      <c r="BU354">
        <v>0.61</v>
      </c>
      <c r="BV354">
        <v>0.44</v>
      </c>
      <c r="BW354">
        <v>0.4</v>
      </c>
      <c r="BX354">
        <v>3.52</v>
      </c>
      <c r="BY354">
        <v>3.62</v>
      </c>
      <c r="BZ354">
        <v>3.52</v>
      </c>
      <c r="CA354">
        <v>3.49</v>
      </c>
      <c r="CB354">
        <v>3.25</v>
      </c>
      <c r="CC354">
        <v>3.09</v>
      </c>
      <c r="CD354">
        <v>7.0000000000000001E-3</v>
      </c>
      <c r="CE354">
        <v>0</v>
      </c>
      <c r="CF354">
        <v>0</v>
      </c>
      <c r="CG354">
        <v>1.2999999999999999E-2</v>
      </c>
      <c r="CH354">
        <v>0.02</v>
      </c>
      <c r="CI354">
        <v>0.02</v>
      </c>
      <c r="CJ354">
        <v>0.06</v>
      </c>
      <c r="CK354">
        <v>0.13</v>
      </c>
      <c r="CL354">
        <v>0.1</v>
      </c>
      <c r="CM354">
        <v>0.02</v>
      </c>
      <c r="CN354">
        <v>7.0000000000000007E-2</v>
      </c>
      <c r="CO354">
        <v>0.1</v>
      </c>
      <c r="CP354">
        <v>0.08</v>
      </c>
      <c r="CQ354">
        <v>0.08</v>
      </c>
      <c r="CR354">
        <v>0.14000000000000001</v>
      </c>
      <c r="CS354">
        <v>0.11</v>
      </c>
      <c r="CT354">
        <v>0.15</v>
      </c>
      <c r="CU354">
        <v>0.12</v>
      </c>
      <c r="CV354">
        <v>3.74</v>
      </c>
      <c r="CW354">
        <v>3.65</v>
      </c>
      <c r="CX354">
        <v>3.6</v>
      </c>
      <c r="CY354">
        <v>3.59</v>
      </c>
      <c r="CZ354">
        <v>3.59</v>
      </c>
      <c r="DA354">
        <v>3.4</v>
      </c>
      <c r="DB354">
        <v>3.35</v>
      </c>
      <c r="DC354">
        <v>3.09</v>
      </c>
      <c r="DD354">
        <v>3.25</v>
      </c>
      <c r="DE354">
        <v>0.2</v>
      </c>
      <c r="DF354">
        <v>0.21</v>
      </c>
      <c r="DG354">
        <v>0.2</v>
      </c>
      <c r="DH354">
        <v>0.2</v>
      </c>
      <c r="DI354">
        <v>0.19</v>
      </c>
      <c r="DJ354">
        <v>0.26</v>
      </c>
      <c r="DK354">
        <v>0.25</v>
      </c>
      <c r="DL354">
        <v>0.22</v>
      </c>
      <c r="DM354">
        <v>0.22</v>
      </c>
      <c r="DN354">
        <v>0</v>
      </c>
      <c r="DO354">
        <v>0</v>
      </c>
      <c r="DP354">
        <v>0.01</v>
      </c>
      <c r="DQ354">
        <v>0.01</v>
      </c>
      <c r="DR354">
        <v>0.02</v>
      </c>
      <c r="DS354">
        <v>0.01</v>
      </c>
      <c r="DT354">
        <v>0</v>
      </c>
      <c r="DU354">
        <v>0</v>
      </c>
      <c r="DV354">
        <v>0</v>
      </c>
      <c r="DW354">
        <v>0.77</v>
      </c>
      <c r="DX354">
        <v>0.72</v>
      </c>
      <c r="DY354">
        <v>0.69</v>
      </c>
      <c r="DZ354">
        <v>0.69</v>
      </c>
      <c r="EA354">
        <v>0.69</v>
      </c>
      <c r="EB354">
        <v>0.57999999999999996</v>
      </c>
      <c r="EC354">
        <v>0.57999999999999996</v>
      </c>
      <c r="ED354">
        <v>0.5</v>
      </c>
      <c r="EE354">
        <v>0.56000000000000005</v>
      </c>
      <c r="EF354">
        <v>0.31</v>
      </c>
      <c r="EG354">
        <v>0.03</v>
      </c>
      <c r="EH354">
        <v>0.03</v>
      </c>
      <c r="EI354">
        <v>0.02</v>
      </c>
      <c r="EJ354">
        <v>0.01</v>
      </c>
      <c r="EK354">
        <v>0.02</v>
      </c>
      <c r="EL354">
        <v>7.0000000000000007E-2</v>
      </c>
      <c r="EM354">
        <v>0.03</v>
      </c>
      <c r="EN354">
        <v>0.03</v>
      </c>
      <c r="EO354">
        <v>0.33</v>
      </c>
      <c r="EP354">
        <v>0.03</v>
      </c>
      <c r="EQ354">
        <v>0.02</v>
      </c>
      <c r="ER354">
        <v>0.03</v>
      </c>
      <c r="ES354">
        <v>3.9E-2</v>
      </c>
      <c r="ET354">
        <v>0.1</v>
      </c>
      <c r="EU354">
        <v>0.14000000000000001</v>
      </c>
      <c r="EV354">
        <v>0.12</v>
      </c>
      <c r="EW354">
        <v>0.11</v>
      </c>
      <c r="EX354">
        <v>0.14399999999999999</v>
      </c>
      <c r="EY354">
        <v>0.36</v>
      </c>
      <c r="EZ354">
        <v>0.41</v>
      </c>
      <c r="FA354">
        <v>0.4</v>
      </c>
      <c r="FB354">
        <v>0.33</v>
      </c>
      <c r="FC354">
        <v>0.37</v>
      </c>
      <c r="FD354">
        <v>0.38</v>
      </c>
      <c r="FE354">
        <v>0.37</v>
      </c>
      <c r="FF354">
        <v>0.42</v>
      </c>
      <c r="FG354">
        <v>0.16</v>
      </c>
      <c r="FH354">
        <v>0.56000000000000005</v>
      </c>
      <c r="FI354">
        <v>0.52</v>
      </c>
      <c r="FJ354">
        <v>0.52</v>
      </c>
      <c r="FK354">
        <v>0.57999999999999996</v>
      </c>
      <c r="FL354">
        <v>0.44</v>
      </c>
      <c r="FM354">
        <v>0.31</v>
      </c>
      <c r="FN354">
        <v>0.45</v>
      </c>
      <c r="FO354">
        <v>0.41</v>
      </c>
      <c r="FP354">
        <v>0.05</v>
      </c>
      <c r="FQ354">
        <v>0.03</v>
      </c>
      <c r="FR354">
        <v>0.02</v>
      </c>
      <c r="FS354">
        <v>0.04</v>
      </c>
      <c r="FT354">
        <v>0.04</v>
      </c>
      <c r="FU354">
        <v>7.0000000000000007E-2</v>
      </c>
      <c r="FV354">
        <v>0.09</v>
      </c>
      <c r="FW354">
        <v>0.03</v>
      </c>
      <c r="FX354">
        <v>0.03</v>
      </c>
      <c r="FY354">
        <v>2.15</v>
      </c>
      <c r="FZ354">
        <v>3.48</v>
      </c>
      <c r="GA354">
        <v>3.45</v>
      </c>
      <c r="GB354">
        <v>3.47</v>
      </c>
      <c r="GC354">
        <v>3.54</v>
      </c>
      <c r="GD354">
        <v>3.33</v>
      </c>
      <c r="GE354">
        <v>3.03</v>
      </c>
      <c r="GF354">
        <v>3.28</v>
      </c>
      <c r="GG354">
        <v>3.24</v>
      </c>
      <c r="GH354">
        <v>6.97</v>
      </c>
      <c r="GI354">
        <v>0.03</v>
      </c>
      <c r="GJ354">
        <v>3.3000000000000002E-2</v>
      </c>
      <c r="GK354">
        <v>3.9E-2</v>
      </c>
      <c r="GL354">
        <v>0.06</v>
      </c>
      <c r="GM354">
        <v>0.13</v>
      </c>
      <c r="GN354">
        <v>0.06</v>
      </c>
      <c r="GO354">
        <v>0.11</v>
      </c>
      <c r="GP354">
        <v>0.16</v>
      </c>
      <c r="GQ354">
        <v>0.1</v>
      </c>
      <c r="GR354">
        <v>0.21</v>
      </c>
      <c r="GS354">
        <v>7.0000000000000007E-2</v>
      </c>
      <c r="GT354">
        <v>0.41</v>
      </c>
      <c r="GU354">
        <v>0.51</v>
      </c>
      <c r="GV354">
        <v>0.3</v>
      </c>
      <c r="GW354">
        <v>0.14000000000000001</v>
      </c>
      <c r="GX354">
        <v>0.14399999999999999</v>
      </c>
      <c r="GY354">
        <v>0.19</v>
      </c>
      <c r="GZ354">
        <v>0.111</v>
      </c>
      <c r="HA354">
        <v>5.1999999999999998E-2</v>
      </c>
      <c r="HB354">
        <v>0.18</v>
      </c>
      <c r="HC354">
        <v>0.12</v>
      </c>
      <c r="HD354">
        <v>7.0000000000000007E-2</v>
      </c>
      <c r="HE354">
        <v>0.2</v>
      </c>
      <c r="HF354">
        <v>0.21</v>
      </c>
      <c r="HG354">
        <v>0.23</v>
      </c>
      <c r="HH354">
        <v>0.14000000000000001</v>
      </c>
      <c r="HI354">
        <v>0.03</v>
      </c>
      <c r="HJ354">
        <v>0.05</v>
      </c>
      <c r="HK354">
        <v>0.1</v>
      </c>
      <c r="HL354">
        <v>0.03</v>
      </c>
      <c r="HM354">
        <v>0.1</v>
      </c>
      <c r="HN354">
        <v>0.01</v>
      </c>
      <c r="HO354">
        <v>0.46</v>
      </c>
      <c r="HP354">
        <v>0.38</v>
      </c>
      <c r="HQ354">
        <v>0.42</v>
      </c>
      <c r="HR354">
        <v>0.44</v>
      </c>
      <c r="HS354">
        <v>0.43</v>
      </c>
      <c r="HT354">
        <v>0.44</v>
      </c>
      <c r="HU354">
        <v>0.41</v>
      </c>
      <c r="HV354">
        <v>0.31</v>
      </c>
      <c r="HW354">
        <v>0.3</v>
      </c>
      <c r="HX354">
        <v>0.36</v>
      </c>
      <c r="HY354">
        <v>0.3</v>
      </c>
      <c r="HZ354">
        <v>0.44</v>
      </c>
      <c r="IA354">
        <v>0.05</v>
      </c>
      <c r="IB354">
        <v>0.18</v>
      </c>
      <c r="IC354">
        <v>0.12</v>
      </c>
      <c r="ID354">
        <v>0.1</v>
      </c>
      <c r="IE354">
        <v>0.09</v>
      </c>
      <c r="IF354">
        <v>3.9E-2</v>
      </c>
      <c r="IG354">
        <v>1.2999999999999999E-2</v>
      </c>
      <c r="IH354">
        <v>0.03</v>
      </c>
      <c r="II354">
        <v>0.01</v>
      </c>
      <c r="IJ354">
        <v>0.01</v>
      </c>
      <c r="IK354">
        <v>3.9E-2</v>
      </c>
      <c r="IL354">
        <v>0.02</v>
      </c>
      <c r="IM354">
        <v>0.03</v>
      </c>
      <c r="IN354">
        <v>0.05</v>
      </c>
      <c r="IO354">
        <v>0.05</v>
      </c>
      <c r="IP354">
        <v>0.05</v>
      </c>
      <c r="IQ354">
        <v>0.04</v>
      </c>
      <c r="IR354">
        <v>0.05</v>
      </c>
      <c r="IS354">
        <v>0.03</v>
      </c>
      <c r="IT354">
        <v>0.53</v>
      </c>
      <c r="IU354">
        <v>0.51</v>
      </c>
      <c r="IV354">
        <v>0.01</v>
      </c>
      <c r="IW354">
        <v>0.16</v>
      </c>
      <c r="IX354">
        <v>0.22</v>
      </c>
      <c r="IY354">
        <v>0.25</v>
      </c>
      <c r="IZ354">
        <v>0.24</v>
      </c>
      <c r="JA354">
        <v>0.13</v>
      </c>
      <c r="JB354">
        <v>0.42</v>
      </c>
      <c r="JC354">
        <v>0.33</v>
      </c>
      <c r="JD354">
        <v>0.06</v>
      </c>
      <c r="JE354">
        <v>7.0000000000000007E-2</v>
      </c>
      <c r="JF354">
        <v>0.28000000000000003</v>
      </c>
      <c r="JG354">
        <v>0.22</v>
      </c>
      <c r="JH354">
        <v>0.39</v>
      </c>
      <c r="JI354">
        <v>0.1</v>
      </c>
      <c r="JJ354">
        <v>0.1</v>
      </c>
      <c r="JK354">
        <v>0.52</v>
      </c>
      <c r="JL354">
        <v>0.16</v>
      </c>
      <c r="JM354">
        <v>0.03</v>
      </c>
      <c r="JN354">
        <v>0.05</v>
      </c>
      <c r="JO354">
        <v>7.0000000000000007E-2</v>
      </c>
      <c r="JP354">
        <v>0.05</v>
      </c>
      <c r="JQ354">
        <v>0.05</v>
      </c>
      <c r="JR354">
        <v>3.13</v>
      </c>
      <c r="JS354">
        <v>1.72</v>
      </c>
      <c r="JT354">
        <v>1.75</v>
      </c>
      <c r="JU354">
        <v>3.39</v>
      </c>
      <c r="JV354">
        <v>2.4</v>
      </c>
    </row>
    <row r="355" spans="1:282" x14ac:dyDescent="0.25">
      <c r="A355">
        <v>609983</v>
      </c>
      <c r="B355" t="s">
        <v>2659</v>
      </c>
      <c r="C355" t="s">
        <v>2658</v>
      </c>
      <c r="D355" t="s">
        <v>5021</v>
      </c>
      <c r="E355" t="s">
        <v>5022</v>
      </c>
      <c r="F355" t="s">
        <v>2660</v>
      </c>
      <c r="G355" t="s">
        <v>2661</v>
      </c>
      <c r="H355" t="s">
        <v>2662</v>
      </c>
      <c r="I355" t="s">
        <v>5023</v>
      </c>
      <c r="J355" t="s">
        <v>1669</v>
      </c>
      <c r="K355" t="s">
        <v>5024</v>
      </c>
      <c r="L355" t="s">
        <v>546</v>
      </c>
      <c r="M355" t="s">
        <v>3399</v>
      </c>
      <c r="N355" t="s">
        <v>3908</v>
      </c>
      <c r="O355" t="s">
        <v>524</v>
      </c>
      <c r="P355">
        <v>883</v>
      </c>
      <c r="Q355" t="s">
        <v>530</v>
      </c>
      <c r="R355" t="s">
        <v>558</v>
      </c>
      <c r="S355" t="s">
        <v>558</v>
      </c>
      <c r="T355">
        <v>42</v>
      </c>
      <c r="U355">
        <v>3900</v>
      </c>
      <c r="V355" t="s">
        <v>655</v>
      </c>
      <c r="W355">
        <v>501</v>
      </c>
      <c r="X355">
        <v>893</v>
      </c>
      <c r="Y355">
        <v>56</v>
      </c>
      <c r="Z355" s="5" t="s">
        <v>983</v>
      </c>
      <c r="AA355" t="s">
        <v>524</v>
      </c>
      <c r="AB355" t="s">
        <v>555</v>
      </c>
      <c r="AC355" t="s">
        <v>564</v>
      </c>
      <c r="AD355" t="s">
        <v>564</v>
      </c>
      <c r="AE355">
        <v>23</v>
      </c>
      <c r="AF355">
        <v>42.9</v>
      </c>
      <c r="AG355">
        <v>46.9</v>
      </c>
      <c r="AH355">
        <v>5.6</v>
      </c>
      <c r="AI355" t="s">
        <v>3410</v>
      </c>
      <c r="AJ355">
        <v>266</v>
      </c>
      <c r="AK355">
        <v>8</v>
      </c>
      <c r="AL355">
        <v>7</v>
      </c>
      <c r="AN355">
        <v>249</v>
      </c>
      <c r="AQ355">
        <v>1</v>
      </c>
      <c r="AR355">
        <v>3</v>
      </c>
      <c r="AS355">
        <v>266</v>
      </c>
      <c r="AT355">
        <v>0.03</v>
      </c>
      <c r="AU355">
        <v>0.01</v>
      </c>
      <c r="AV355">
        <v>0.02</v>
      </c>
      <c r="AW355">
        <v>0.03</v>
      </c>
      <c r="AX355">
        <v>0.03</v>
      </c>
      <c r="AY355">
        <v>0.09</v>
      </c>
      <c r="AZ355">
        <v>0.13</v>
      </c>
      <c r="BA355">
        <v>9.4E-2</v>
      </c>
      <c r="BB355">
        <v>0.11</v>
      </c>
      <c r="BC355">
        <v>0.06</v>
      </c>
      <c r="BD355">
        <v>0.16</v>
      </c>
      <c r="BE355">
        <v>0.23</v>
      </c>
      <c r="BF355">
        <v>0.42</v>
      </c>
      <c r="BG355">
        <v>0.4</v>
      </c>
      <c r="BH355">
        <v>0.48</v>
      </c>
      <c r="BI355">
        <v>0.36</v>
      </c>
      <c r="BJ355">
        <v>0.41</v>
      </c>
      <c r="BK355">
        <v>0.31</v>
      </c>
      <c r="BL355">
        <v>0.02</v>
      </c>
      <c r="BM355">
        <v>0.01</v>
      </c>
      <c r="BN355">
        <v>0.02</v>
      </c>
      <c r="BO355">
        <v>0</v>
      </c>
      <c r="BP355">
        <v>0.02</v>
      </c>
      <c r="BQ355">
        <v>0.03</v>
      </c>
      <c r="BR355">
        <v>0.39</v>
      </c>
      <c r="BS355">
        <v>0.48</v>
      </c>
      <c r="BT355">
        <v>0.39</v>
      </c>
      <c r="BU355">
        <v>0.54</v>
      </c>
      <c r="BV355">
        <v>0.38</v>
      </c>
      <c r="BW355">
        <v>0.34</v>
      </c>
      <c r="BX355">
        <v>3.21</v>
      </c>
      <c r="BY355">
        <v>3.37</v>
      </c>
      <c r="BZ355">
        <v>3.26</v>
      </c>
      <c r="CA355">
        <v>3.43</v>
      </c>
      <c r="CB355">
        <v>3.17</v>
      </c>
      <c r="CC355">
        <v>2.93</v>
      </c>
      <c r="CD355">
        <v>4.0000000000000001E-3</v>
      </c>
      <c r="CE355">
        <v>4.0000000000000001E-3</v>
      </c>
      <c r="CF355">
        <v>0</v>
      </c>
      <c r="CG355">
        <v>1.4999999999999999E-2</v>
      </c>
      <c r="CH355">
        <v>4.0000000000000001E-3</v>
      </c>
      <c r="CI355">
        <v>0.02</v>
      </c>
      <c r="CJ355">
        <v>0.03</v>
      </c>
      <c r="CK355">
        <v>0.1</v>
      </c>
      <c r="CL355">
        <v>0.04</v>
      </c>
      <c r="CM355">
        <v>0.03</v>
      </c>
      <c r="CN355">
        <v>0.05</v>
      </c>
      <c r="CO355">
        <v>0.03</v>
      </c>
      <c r="CP355">
        <v>0.04</v>
      </c>
      <c r="CQ355">
        <v>0.03</v>
      </c>
      <c r="CR355">
        <v>0.04</v>
      </c>
      <c r="CS355">
        <v>7.0000000000000007E-2</v>
      </c>
      <c r="CT355">
        <v>0.08</v>
      </c>
      <c r="CU355">
        <v>0.06</v>
      </c>
      <c r="CV355">
        <v>3.77</v>
      </c>
      <c r="CW355">
        <v>3.69</v>
      </c>
      <c r="CX355">
        <v>3.67</v>
      </c>
      <c r="CY355">
        <v>3.62</v>
      </c>
      <c r="CZ355">
        <v>3.71</v>
      </c>
      <c r="DA355">
        <v>3.61</v>
      </c>
      <c r="DB355">
        <v>3.47</v>
      </c>
      <c r="DC355">
        <v>3.32</v>
      </c>
      <c r="DD355">
        <v>3.52</v>
      </c>
      <c r="DE355">
        <v>0.16</v>
      </c>
      <c r="DF355">
        <v>0.21</v>
      </c>
      <c r="DG355">
        <v>0.26</v>
      </c>
      <c r="DH355">
        <v>0.25</v>
      </c>
      <c r="DI355">
        <v>0.21</v>
      </c>
      <c r="DJ355">
        <v>0.27</v>
      </c>
      <c r="DK355">
        <v>0.28999999999999998</v>
      </c>
      <c r="DL355">
        <v>0.21</v>
      </c>
      <c r="DM355">
        <v>0.23</v>
      </c>
      <c r="DN355">
        <v>0.02</v>
      </c>
      <c r="DO355">
        <v>0.01</v>
      </c>
      <c r="DP355">
        <v>0.01</v>
      </c>
      <c r="DQ355">
        <v>0.01</v>
      </c>
      <c r="DR355">
        <v>0.02</v>
      </c>
      <c r="DS355">
        <v>0.02</v>
      </c>
      <c r="DT355">
        <v>0.01</v>
      </c>
      <c r="DU355">
        <v>0.01</v>
      </c>
      <c r="DV355">
        <v>0.02</v>
      </c>
      <c r="DW355">
        <v>0.79</v>
      </c>
      <c r="DX355">
        <v>0.74</v>
      </c>
      <c r="DY355">
        <v>0.7</v>
      </c>
      <c r="DZ355">
        <v>0.69</v>
      </c>
      <c r="EA355">
        <v>0.74</v>
      </c>
      <c r="EB355">
        <v>0.67</v>
      </c>
      <c r="EC355">
        <v>0.6</v>
      </c>
      <c r="ED355">
        <v>0.6</v>
      </c>
      <c r="EE355">
        <v>0.65</v>
      </c>
      <c r="EF355">
        <v>0.3</v>
      </c>
      <c r="EG355">
        <v>0.04</v>
      </c>
      <c r="EH355">
        <v>0.02</v>
      </c>
      <c r="EI355">
        <v>0.03</v>
      </c>
      <c r="EJ355">
        <v>0.02</v>
      </c>
      <c r="EK355">
        <v>0.02</v>
      </c>
      <c r="EL355">
        <v>0.04</v>
      </c>
      <c r="EM355">
        <v>0.02</v>
      </c>
      <c r="EN355">
        <v>0.02</v>
      </c>
      <c r="EO355">
        <v>0.27</v>
      </c>
      <c r="EP355">
        <v>0.04</v>
      </c>
      <c r="EQ355">
        <v>7.4999999999999997E-2</v>
      </c>
      <c r="ER355">
        <v>0.08</v>
      </c>
      <c r="ES355">
        <v>0.06</v>
      </c>
      <c r="ET355">
        <v>7.0000000000000007E-2</v>
      </c>
      <c r="EU355">
        <v>0.1</v>
      </c>
      <c r="EV355">
        <v>7.0000000000000007E-2</v>
      </c>
      <c r="EW355">
        <v>0.06</v>
      </c>
      <c r="EX355">
        <v>0.158</v>
      </c>
      <c r="EY355">
        <v>0.37</v>
      </c>
      <c r="EZ355">
        <v>0.36</v>
      </c>
      <c r="FA355">
        <v>0.36</v>
      </c>
      <c r="FB355">
        <v>0.35</v>
      </c>
      <c r="FC355">
        <v>0.36</v>
      </c>
      <c r="FD355">
        <v>0.32</v>
      </c>
      <c r="FE355">
        <v>0.38</v>
      </c>
      <c r="FF355">
        <v>0.44</v>
      </c>
      <c r="FG355">
        <v>0.14000000000000001</v>
      </c>
      <c r="FH355">
        <v>0.47</v>
      </c>
      <c r="FI355">
        <v>0.48</v>
      </c>
      <c r="FJ355">
        <v>0.46</v>
      </c>
      <c r="FK355">
        <v>0.49</v>
      </c>
      <c r="FL355">
        <v>0.43</v>
      </c>
      <c r="FM355">
        <v>0.42</v>
      </c>
      <c r="FN355">
        <v>0.45</v>
      </c>
      <c r="FO355">
        <v>0.39</v>
      </c>
      <c r="FP355">
        <v>0.13</v>
      </c>
      <c r="FQ355">
        <v>0.08</v>
      </c>
      <c r="FR355">
        <v>0.08</v>
      </c>
      <c r="FS355">
        <v>0.08</v>
      </c>
      <c r="FT355">
        <v>0.09</v>
      </c>
      <c r="FU355">
        <v>0.12</v>
      </c>
      <c r="FV355">
        <v>0.11</v>
      </c>
      <c r="FW355">
        <v>0.09</v>
      </c>
      <c r="FX355">
        <v>0.09</v>
      </c>
      <c r="FY355">
        <v>2.16</v>
      </c>
      <c r="FZ355">
        <v>3.38</v>
      </c>
      <c r="GA355">
        <v>3.4</v>
      </c>
      <c r="GB355">
        <v>3.35</v>
      </c>
      <c r="GC355">
        <v>3.44</v>
      </c>
      <c r="GD355">
        <v>3.35</v>
      </c>
      <c r="GE355">
        <v>3.28</v>
      </c>
      <c r="GF355">
        <v>3.39</v>
      </c>
      <c r="GG355">
        <v>3.32</v>
      </c>
      <c r="GH355">
        <v>7.81</v>
      </c>
      <c r="GI355">
        <v>0.03</v>
      </c>
      <c r="GJ355">
        <v>2.5999999999999999E-2</v>
      </c>
      <c r="GK355">
        <v>1.4999999999999999E-2</v>
      </c>
      <c r="GL355">
        <v>0.02</v>
      </c>
      <c r="GM355">
        <v>0.05</v>
      </c>
      <c r="GN355">
        <v>0.08</v>
      </c>
      <c r="GO355">
        <v>0.06</v>
      </c>
      <c r="GP355">
        <v>0.16</v>
      </c>
      <c r="GQ355">
        <v>0.15</v>
      </c>
      <c r="GR355">
        <v>0.27</v>
      </c>
      <c r="GS355">
        <v>0.15</v>
      </c>
      <c r="GT355">
        <v>0.28999999999999998</v>
      </c>
      <c r="GU355">
        <v>0.35</v>
      </c>
      <c r="GV355">
        <v>0.24</v>
      </c>
      <c r="GW355">
        <v>0.17</v>
      </c>
      <c r="GX355">
        <v>0.16200000000000001</v>
      </c>
      <c r="GY355">
        <v>0.15</v>
      </c>
      <c r="GZ355">
        <v>0.109</v>
      </c>
      <c r="HA355">
        <v>7.0999999999999994E-2</v>
      </c>
      <c r="HB355">
        <v>0.18</v>
      </c>
      <c r="HC355">
        <v>0.16</v>
      </c>
      <c r="HD355">
        <v>0.09</v>
      </c>
      <c r="HE355">
        <v>0.19</v>
      </c>
      <c r="HF355">
        <v>0.27</v>
      </c>
      <c r="HG355">
        <v>0.33</v>
      </c>
      <c r="HH355">
        <v>0.24</v>
      </c>
      <c r="HI355">
        <v>0.02</v>
      </c>
      <c r="HJ355">
        <v>0.03</v>
      </c>
      <c r="HK355">
        <v>0.01</v>
      </c>
      <c r="HL355">
        <v>0.02</v>
      </c>
      <c r="HM355">
        <v>0.1</v>
      </c>
      <c r="HN355">
        <v>0.02</v>
      </c>
      <c r="HO355">
        <v>0.37</v>
      </c>
      <c r="HP355">
        <v>0.27</v>
      </c>
      <c r="HQ355">
        <v>0.3</v>
      </c>
      <c r="HR355">
        <v>0.3</v>
      </c>
      <c r="HS355">
        <v>0.36</v>
      </c>
      <c r="HT355">
        <v>0.34</v>
      </c>
      <c r="HU355">
        <v>0.41</v>
      </c>
      <c r="HV355">
        <v>0.3</v>
      </c>
      <c r="HW355">
        <v>0.42</v>
      </c>
      <c r="HX355">
        <v>0.45</v>
      </c>
      <c r="HY355">
        <v>0.35</v>
      </c>
      <c r="HZ355">
        <v>0.44</v>
      </c>
      <c r="IA355">
        <v>0.06</v>
      </c>
      <c r="IB355">
        <v>0.22</v>
      </c>
      <c r="IC355">
        <v>0.14000000000000001</v>
      </c>
      <c r="ID355">
        <v>0.11</v>
      </c>
      <c r="IE355">
        <v>0.08</v>
      </c>
      <c r="IF355">
        <v>7.9000000000000001E-2</v>
      </c>
      <c r="IG355">
        <v>8.0000000000000002E-3</v>
      </c>
      <c r="IH355">
        <v>0.03</v>
      </c>
      <c r="II355">
        <v>0.01</v>
      </c>
      <c r="IJ355">
        <v>0.01</v>
      </c>
      <c r="IK355">
        <v>1.0999999999999999E-2</v>
      </c>
      <c r="IL355">
        <v>4.0000000000000001E-3</v>
      </c>
      <c r="IM355">
        <v>0.12</v>
      </c>
      <c r="IN355">
        <v>0.15</v>
      </c>
      <c r="IO355">
        <v>0.12</v>
      </c>
      <c r="IP355">
        <v>0.12</v>
      </c>
      <c r="IQ355">
        <v>0.11</v>
      </c>
      <c r="IR355">
        <v>0.12</v>
      </c>
      <c r="IS355">
        <v>0.03</v>
      </c>
      <c r="IT355">
        <v>0.54</v>
      </c>
      <c r="IU355">
        <v>0.42</v>
      </c>
      <c r="IV355">
        <v>0.03</v>
      </c>
      <c r="IW355">
        <v>0.19</v>
      </c>
      <c r="IX355">
        <v>0.28999999999999998</v>
      </c>
      <c r="IY355">
        <v>0.16</v>
      </c>
      <c r="IZ355">
        <v>0.28000000000000003</v>
      </c>
      <c r="JA355">
        <v>0.21</v>
      </c>
      <c r="JB355">
        <v>0.25</v>
      </c>
      <c r="JC355">
        <v>0.38</v>
      </c>
      <c r="JD355">
        <v>0.08</v>
      </c>
      <c r="JE355">
        <v>0.08</v>
      </c>
      <c r="JF355">
        <v>0.28999999999999998</v>
      </c>
      <c r="JG355">
        <v>0.23</v>
      </c>
      <c r="JH355">
        <v>0.2</v>
      </c>
      <c r="JI355">
        <v>0.11</v>
      </c>
      <c r="JJ355">
        <v>0.1</v>
      </c>
      <c r="JK355">
        <v>0.36</v>
      </c>
      <c r="JL355">
        <v>0.23</v>
      </c>
      <c r="JM355">
        <v>0.11</v>
      </c>
      <c r="JN355">
        <v>0.11</v>
      </c>
      <c r="JO355">
        <v>0.13</v>
      </c>
      <c r="JP355">
        <v>0.11</v>
      </c>
      <c r="JQ355">
        <v>0.11</v>
      </c>
      <c r="JR355">
        <v>2.83</v>
      </c>
      <c r="JS355">
        <v>1.72</v>
      </c>
      <c r="JT355">
        <v>1.84</v>
      </c>
      <c r="JU355">
        <v>3.11</v>
      </c>
      <c r="JV355">
        <v>2.5499999999999998</v>
      </c>
    </row>
    <row r="356" spans="1:282" x14ac:dyDescent="0.25">
      <c r="A356">
        <v>609985</v>
      </c>
      <c r="B356" t="s">
        <v>146</v>
      </c>
      <c r="C356" t="s">
        <v>2663</v>
      </c>
      <c r="D356" t="s">
        <v>5025</v>
      </c>
      <c r="E356" t="s">
        <v>5026</v>
      </c>
      <c r="F356" t="s">
        <v>1087</v>
      </c>
      <c r="G356" t="s">
        <v>1088</v>
      </c>
      <c r="H356" t="s">
        <v>1089</v>
      </c>
      <c r="I356" t="s">
        <v>5027</v>
      </c>
      <c r="J356" t="s">
        <v>5028</v>
      </c>
      <c r="K356" t="s">
        <v>5029</v>
      </c>
      <c r="L356" t="s">
        <v>546</v>
      </c>
      <c r="M356" t="s">
        <v>3399</v>
      </c>
      <c r="N356" t="s">
        <v>3908</v>
      </c>
      <c r="O356" t="s">
        <v>524</v>
      </c>
      <c r="P356">
        <v>251</v>
      </c>
      <c r="Q356" t="s">
        <v>539</v>
      </c>
      <c r="R356" t="s">
        <v>538</v>
      </c>
      <c r="S356" t="s">
        <v>538</v>
      </c>
      <c r="T356">
        <v>36</v>
      </c>
      <c r="U356">
        <v>3910</v>
      </c>
      <c r="V356" t="s">
        <v>655</v>
      </c>
      <c r="W356">
        <v>129</v>
      </c>
      <c r="X356">
        <v>254</v>
      </c>
      <c r="Y356">
        <v>51</v>
      </c>
      <c r="Z356" s="5" t="s">
        <v>665</v>
      </c>
      <c r="AA356" t="s">
        <v>524</v>
      </c>
      <c r="AB356" t="s">
        <v>533</v>
      </c>
      <c r="AC356" t="s">
        <v>534</v>
      </c>
      <c r="AD356" t="s">
        <v>533</v>
      </c>
      <c r="AE356">
        <v>60</v>
      </c>
      <c r="AF356">
        <v>81.900000000000006</v>
      </c>
      <c r="AG356">
        <v>69.900000000000006</v>
      </c>
      <c r="AH356">
        <v>5.0999999999999996</v>
      </c>
      <c r="AI356" t="s">
        <v>3410</v>
      </c>
      <c r="AJ356">
        <v>70</v>
      </c>
      <c r="AL356">
        <v>66</v>
      </c>
      <c r="AN356">
        <v>2</v>
      </c>
      <c r="AR356">
        <v>2</v>
      </c>
      <c r="AS356">
        <v>70</v>
      </c>
      <c r="AT356">
        <v>0</v>
      </c>
      <c r="AU356">
        <v>0</v>
      </c>
      <c r="AV356">
        <v>0</v>
      </c>
      <c r="AW356">
        <v>0.03</v>
      </c>
      <c r="AX356">
        <v>0</v>
      </c>
      <c r="AY356">
        <v>0.06</v>
      </c>
      <c r="AZ356">
        <v>0.06</v>
      </c>
      <c r="BA356">
        <v>2.9000000000000001E-2</v>
      </c>
      <c r="BB356">
        <v>0.03</v>
      </c>
      <c r="BC356">
        <v>0.03</v>
      </c>
      <c r="BD356">
        <v>0</v>
      </c>
      <c r="BE356">
        <v>0.1</v>
      </c>
      <c r="BF356">
        <v>0.36</v>
      </c>
      <c r="BG356">
        <v>0.28999999999999998</v>
      </c>
      <c r="BH356">
        <v>0.36</v>
      </c>
      <c r="BI356">
        <v>0.31</v>
      </c>
      <c r="BJ356">
        <v>0.33</v>
      </c>
      <c r="BK356">
        <v>0.34</v>
      </c>
      <c r="BL356">
        <v>0.01</v>
      </c>
      <c r="BM356">
        <v>0.01</v>
      </c>
      <c r="BN356">
        <v>0.01</v>
      </c>
      <c r="BO356">
        <v>0.06</v>
      </c>
      <c r="BP356">
        <v>0.01</v>
      </c>
      <c r="BQ356">
        <v>0.03</v>
      </c>
      <c r="BR356">
        <v>0.56999999999999995</v>
      </c>
      <c r="BS356">
        <v>0.67</v>
      </c>
      <c r="BT356">
        <v>0.6</v>
      </c>
      <c r="BU356">
        <v>0.56999999999999995</v>
      </c>
      <c r="BV356">
        <v>0.66</v>
      </c>
      <c r="BW356">
        <v>0.47</v>
      </c>
      <c r="BX356">
        <v>3.52</v>
      </c>
      <c r="BY356">
        <v>3.65</v>
      </c>
      <c r="BZ356">
        <v>3.58</v>
      </c>
      <c r="CA356">
        <v>3.52</v>
      </c>
      <c r="CB356">
        <v>3.67</v>
      </c>
      <c r="CC356">
        <v>3.26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0.01</v>
      </c>
      <c r="CL356">
        <v>0.03</v>
      </c>
      <c r="CM356">
        <v>0</v>
      </c>
      <c r="CN356">
        <v>0</v>
      </c>
      <c r="CO356">
        <v>0.01</v>
      </c>
      <c r="CP356">
        <v>0</v>
      </c>
      <c r="CQ356">
        <v>0</v>
      </c>
      <c r="CR356">
        <v>0.03</v>
      </c>
      <c r="CS356">
        <v>0.03</v>
      </c>
      <c r="CT356">
        <v>0.03</v>
      </c>
      <c r="CU356">
        <v>0.01</v>
      </c>
      <c r="CV356">
        <v>3.88</v>
      </c>
      <c r="CW356">
        <v>3.9</v>
      </c>
      <c r="CX356">
        <v>3.84</v>
      </c>
      <c r="CY356">
        <v>3.86</v>
      </c>
      <c r="CZ356">
        <v>3.88</v>
      </c>
      <c r="DA356">
        <v>3.74</v>
      </c>
      <c r="DB356">
        <v>3.72</v>
      </c>
      <c r="DC356">
        <v>3.74</v>
      </c>
      <c r="DD356">
        <v>3.75</v>
      </c>
      <c r="DE356">
        <v>0.11</v>
      </c>
      <c r="DF356">
        <v>0.1</v>
      </c>
      <c r="DG356">
        <v>0.13</v>
      </c>
      <c r="DH356">
        <v>0.14000000000000001</v>
      </c>
      <c r="DI356">
        <v>0.11</v>
      </c>
      <c r="DJ356">
        <v>0.2</v>
      </c>
      <c r="DK356">
        <v>0.21</v>
      </c>
      <c r="DL356">
        <v>0.16</v>
      </c>
      <c r="DM356">
        <v>0.13</v>
      </c>
      <c r="DN356">
        <v>0.01</v>
      </c>
      <c r="DO356">
        <v>0.01</v>
      </c>
      <c r="DP356">
        <v>0.01</v>
      </c>
      <c r="DQ356">
        <v>0.01</v>
      </c>
      <c r="DR356">
        <v>0.01</v>
      </c>
      <c r="DS356">
        <v>0.01</v>
      </c>
      <c r="DT356">
        <v>0.01</v>
      </c>
      <c r="DU356">
        <v>0.01</v>
      </c>
      <c r="DV356">
        <v>0.01</v>
      </c>
      <c r="DW356">
        <v>0.87</v>
      </c>
      <c r="DX356">
        <v>0.89</v>
      </c>
      <c r="DY356">
        <v>0.84</v>
      </c>
      <c r="DZ356">
        <v>0.84</v>
      </c>
      <c r="EA356">
        <v>0.87</v>
      </c>
      <c r="EB356">
        <v>0.76</v>
      </c>
      <c r="EC356">
        <v>0.74</v>
      </c>
      <c r="ED356">
        <v>0.79</v>
      </c>
      <c r="EE356">
        <v>0.81</v>
      </c>
      <c r="EF356">
        <v>0.36</v>
      </c>
      <c r="EG356">
        <v>0.01</v>
      </c>
      <c r="EH356">
        <v>0.01</v>
      </c>
      <c r="EI356">
        <v>0.01</v>
      </c>
      <c r="EJ356">
        <v>0</v>
      </c>
      <c r="EK356">
        <v>0.01</v>
      </c>
      <c r="EL356">
        <v>0.01</v>
      </c>
      <c r="EM356">
        <v>0.01</v>
      </c>
      <c r="EN356">
        <v>0.04</v>
      </c>
      <c r="EO356">
        <v>0.34</v>
      </c>
      <c r="EP356">
        <v>0.03</v>
      </c>
      <c r="EQ356">
        <v>2.9000000000000001E-2</v>
      </c>
      <c r="ER356">
        <v>0.1</v>
      </c>
      <c r="ES356">
        <v>4.2999999999999997E-2</v>
      </c>
      <c r="ET356">
        <v>7.0000000000000007E-2</v>
      </c>
      <c r="EU356">
        <v>7.0000000000000007E-2</v>
      </c>
      <c r="EV356">
        <v>0.04</v>
      </c>
      <c r="EW356">
        <v>0.14000000000000001</v>
      </c>
      <c r="EX356">
        <v>0.129</v>
      </c>
      <c r="EY356">
        <v>0.34</v>
      </c>
      <c r="EZ356">
        <v>0.3</v>
      </c>
      <c r="FA356">
        <v>0.28999999999999998</v>
      </c>
      <c r="FB356">
        <v>0.26</v>
      </c>
      <c r="FC356">
        <v>0.28999999999999998</v>
      </c>
      <c r="FD356">
        <v>0.36</v>
      </c>
      <c r="FE356">
        <v>0.33</v>
      </c>
      <c r="FF356">
        <v>0.34</v>
      </c>
      <c r="FG356">
        <v>0.16</v>
      </c>
      <c r="FH356">
        <v>0.6</v>
      </c>
      <c r="FI356">
        <v>0.64</v>
      </c>
      <c r="FJ356">
        <v>0.59</v>
      </c>
      <c r="FK356">
        <v>0.69</v>
      </c>
      <c r="FL356">
        <v>0.59</v>
      </c>
      <c r="FM356">
        <v>0.54</v>
      </c>
      <c r="FN356">
        <v>0.6</v>
      </c>
      <c r="FO356">
        <v>0.46</v>
      </c>
      <c r="FP356">
        <v>0.01</v>
      </c>
      <c r="FQ356">
        <v>0.01</v>
      </c>
      <c r="FR356">
        <v>0.01</v>
      </c>
      <c r="FS356">
        <v>0.01</v>
      </c>
      <c r="FT356">
        <v>0.01</v>
      </c>
      <c r="FU356">
        <v>0.04</v>
      </c>
      <c r="FV356">
        <v>0.01</v>
      </c>
      <c r="FW356">
        <v>0.01</v>
      </c>
      <c r="FX356">
        <v>0.01</v>
      </c>
      <c r="FY356">
        <v>2.09</v>
      </c>
      <c r="FZ356">
        <v>3.55</v>
      </c>
      <c r="GA356">
        <v>3.59</v>
      </c>
      <c r="GB356">
        <v>3.46</v>
      </c>
      <c r="GC356">
        <v>3.65</v>
      </c>
      <c r="GD356">
        <v>3.51</v>
      </c>
      <c r="GE356">
        <v>3.45</v>
      </c>
      <c r="GF356">
        <v>3.54</v>
      </c>
      <c r="GG356">
        <v>3.23</v>
      </c>
      <c r="GH356">
        <v>8.58</v>
      </c>
      <c r="GI356">
        <v>0.03</v>
      </c>
      <c r="GJ356">
        <v>1.4E-2</v>
      </c>
      <c r="GK356">
        <v>1.4E-2</v>
      </c>
      <c r="GL356">
        <v>0</v>
      </c>
      <c r="GM356">
        <v>0.01</v>
      </c>
      <c r="GN356">
        <v>0.04</v>
      </c>
      <c r="GO356">
        <v>0.09</v>
      </c>
      <c r="GP356">
        <v>0.11</v>
      </c>
      <c r="GQ356">
        <v>0.16</v>
      </c>
      <c r="GR356">
        <v>0.49</v>
      </c>
      <c r="GS356">
        <v>0.04</v>
      </c>
      <c r="GT356">
        <v>0.63</v>
      </c>
      <c r="GU356">
        <v>0.63</v>
      </c>
      <c r="GV356">
        <v>0.34</v>
      </c>
      <c r="GW356">
        <v>0.13</v>
      </c>
      <c r="GX356">
        <v>0.129</v>
      </c>
      <c r="GY356">
        <v>0.24</v>
      </c>
      <c r="GZ356">
        <v>8.5999999999999993E-2</v>
      </c>
      <c r="HA356">
        <v>0.1</v>
      </c>
      <c r="HB356">
        <v>0.14000000000000001</v>
      </c>
      <c r="HC356">
        <v>0.1</v>
      </c>
      <c r="HD356">
        <v>7.0000000000000007E-2</v>
      </c>
      <c r="HE356">
        <v>0.21</v>
      </c>
      <c r="HF356">
        <v>0.06</v>
      </c>
      <c r="HG356">
        <v>7.0000000000000007E-2</v>
      </c>
      <c r="HH356">
        <v>0.06</v>
      </c>
      <c r="HI356">
        <v>0</v>
      </c>
      <c r="HJ356">
        <v>0.04</v>
      </c>
      <c r="HK356">
        <v>0.03</v>
      </c>
      <c r="HL356">
        <v>0.01</v>
      </c>
      <c r="HM356">
        <v>0.1</v>
      </c>
      <c r="HN356">
        <v>0</v>
      </c>
      <c r="HO356">
        <v>0.26</v>
      </c>
      <c r="HP356">
        <v>0.26</v>
      </c>
      <c r="HQ356">
        <v>0.23</v>
      </c>
      <c r="HR356">
        <v>0.24</v>
      </c>
      <c r="HS356">
        <v>0.34</v>
      </c>
      <c r="HT356">
        <v>0.31</v>
      </c>
      <c r="HU356">
        <v>0.73</v>
      </c>
      <c r="HV356">
        <v>0.5</v>
      </c>
      <c r="HW356">
        <v>0.56000000000000005</v>
      </c>
      <c r="HX356">
        <v>0.59</v>
      </c>
      <c r="HY356">
        <v>0.46</v>
      </c>
      <c r="HZ356">
        <v>0.66</v>
      </c>
      <c r="IA356">
        <v>0</v>
      </c>
      <c r="IB356">
        <v>0.17</v>
      </c>
      <c r="IC356">
        <v>0.16</v>
      </c>
      <c r="ID356">
        <v>0.13</v>
      </c>
      <c r="IE356">
        <v>0.09</v>
      </c>
      <c r="IF356">
        <v>1.4E-2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0.01</v>
      </c>
      <c r="IN356">
        <v>0.03</v>
      </c>
      <c r="IO356">
        <v>0.03</v>
      </c>
      <c r="IP356">
        <v>0.03</v>
      </c>
      <c r="IQ356">
        <v>0.01</v>
      </c>
      <c r="IR356">
        <v>0.01</v>
      </c>
      <c r="IS356">
        <v>0.01</v>
      </c>
      <c r="IT356">
        <v>0.54</v>
      </c>
      <c r="IU356">
        <v>0.41</v>
      </c>
      <c r="IV356">
        <v>0.01</v>
      </c>
      <c r="IW356">
        <v>0.28999999999999998</v>
      </c>
      <c r="IX356">
        <v>0.24</v>
      </c>
      <c r="IY356">
        <v>0.23</v>
      </c>
      <c r="IZ356">
        <v>0.34</v>
      </c>
      <c r="JA356">
        <v>0.17</v>
      </c>
      <c r="JB356">
        <v>0.34</v>
      </c>
      <c r="JC356">
        <v>0.26</v>
      </c>
      <c r="JD356">
        <v>7.0000000000000007E-2</v>
      </c>
      <c r="JE356">
        <v>7.0000000000000007E-2</v>
      </c>
      <c r="JF356">
        <v>0.33</v>
      </c>
      <c r="JG356">
        <v>0.13</v>
      </c>
      <c r="JH356">
        <v>0.47</v>
      </c>
      <c r="JI356">
        <v>0.11</v>
      </c>
      <c r="JJ356">
        <v>0.11</v>
      </c>
      <c r="JK356">
        <v>0.47</v>
      </c>
      <c r="JL356">
        <v>0.23</v>
      </c>
      <c r="JM356">
        <v>0.01</v>
      </c>
      <c r="JN356">
        <v>0.04</v>
      </c>
      <c r="JO356">
        <v>0.06</v>
      </c>
      <c r="JP356">
        <v>0.01</v>
      </c>
      <c r="JQ356">
        <v>0.01</v>
      </c>
      <c r="JR356">
        <v>3.2</v>
      </c>
      <c r="JS356">
        <v>1.75</v>
      </c>
      <c r="JT356">
        <v>1.88</v>
      </c>
      <c r="JU356">
        <v>3.28</v>
      </c>
      <c r="JV356">
        <v>2.2999999999999998</v>
      </c>
    </row>
    <row r="357" spans="1:282" x14ac:dyDescent="0.25">
      <c r="A357">
        <v>609986</v>
      </c>
      <c r="B357" t="s">
        <v>147</v>
      </c>
      <c r="C357" t="s">
        <v>2664</v>
      </c>
      <c r="D357" t="s">
        <v>5030</v>
      </c>
      <c r="E357" t="s">
        <v>5031</v>
      </c>
      <c r="F357" t="s">
        <v>1090</v>
      </c>
      <c r="G357" t="s">
        <v>1091</v>
      </c>
      <c r="H357" t="s">
        <v>1092</v>
      </c>
      <c r="I357" t="s">
        <v>5032</v>
      </c>
      <c r="J357" t="s">
        <v>5033</v>
      </c>
      <c r="K357" t="s">
        <v>5034</v>
      </c>
      <c r="L357" t="s">
        <v>546</v>
      </c>
      <c r="M357" t="s">
        <v>3399</v>
      </c>
      <c r="N357" t="s">
        <v>3908</v>
      </c>
      <c r="O357" t="s">
        <v>524</v>
      </c>
      <c r="P357">
        <v>371</v>
      </c>
      <c r="Q357" t="s">
        <v>530</v>
      </c>
      <c r="R357" t="s">
        <v>621</v>
      </c>
      <c r="S357" t="s">
        <v>621</v>
      </c>
      <c r="T357">
        <v>43</v>
      </c>
      <c r="U357">
        <v>3920</v>
      </c>
      <c r="V357" t="s">
        <v>655</v>
      </c>
      <c r="W357">
        <v>101</v>
      </c>
      <c r="X357">
        <v>392</v>
      </c>
      <c r="Y357">
        <v>26</v>
      </c>
      <c r="Z357" s="5" t="s">
        <v>3558</v>
      </c>
      <c r="AA357" t="s">
        <v>524</v>
      </c>
      <c r="AB357" t="s">
        <v>564</v>
      </c>
      <c r="AC357" t="s">
        <v>533</v>
      </c>
      <c r="AD357" t="s">
        <v>564</v>
      </c>
      <c r="AE357">
        <v>52.1</v>
      </c>
      <c r="AF357">
        <v>61</v>
      </c>
      <c r="AG357">
        <v>51.8</v>
      </c>
      <c r="AH357">
        <v>2.6</v>
      </c>
      <c r="AI357" t="s">
        <v>3410</v>
      </c>
      <c r="AJ357">
        <v>37</v>
      </c>
      <c r="AL357">
        <v>31</v>
      </c>
      <c r="AN357">
        <v>1</v>
      </c>
      <c r="AO357">
        <v>1</v>
      </c>
      <c r="AQ357">
        <v>1</v>
      </c>
      <c r="AR357">
        <v>3</v>
      </c>
      <c r="AS357">
        <v>37</v>
      </c>
      <c r="AT357">
        <v>0</v>
      </c>
      <c r="AU357">
        <v>0</v>
      </c>
      <c r="AV357">
        <v>0.03</v>
      </c>
      <c r="AW357">
        <v>0</v>
      </c>
      <c r="AX357">
        <v>0</v>
      </c>
      <c r="AY357">
        <v>0.03</v>
      </c>
      <c r="AZ357">
        <v>0.19</v>
      </c>
      <c r="BA357">
        <v>8.1000000000000003E-2</v>
      </c>
      <c r="BB357">
        <v>0.05</v>
      </c>
      <c r="BC357">
        <v>0.05</v>
      </c>
      <c r="BD357">
        <v>0.03</v>
      </c>
      <c r="BE357">
        <v>0.19</v>
      </c>
      <c r="BF357">
        <v>0.32</v>
      </c>
      <c r="BG357">
        <v>0.22</v>
      </c>
      <c r="BH357">
        <v>0.27</v>
      </c>
      <c r="BI357">
        <v>0.14000000000000001</v>
      </c>
      <c r="BJ357">
        <v>0.27</v>
      </c>
      <c r="BK357">
        <v>0.24</v>
      </c>
      <c r="BL357">
        <v>0</v>
      </c>
      <c r="BM357">
        <v>0.03</v>
      </c>
      <c r="BN357">
        <v>0.03</v>
      </c>
      <c r="BO357">
        <v>0.05</v>
      </c>
      <c r="BP357">
        <v>0.03</v>
      </c>
      <c r="BQ357">
        <v>0.03</v>
      </c>
      <c r="BR357">
        <v>0.49</v>
      </c>
      <c r="BS357">
        <v>0.68</v>
      </c>
      <c r="BT357">
        <v>0.62</v>
      </c>
      <c r="BU357">
        <v>0.76</v>
      </c>
      <c r="BV357">
        <v>0.68</v>
      </c>
      <c r="BW357">
        <v>0.51</v>
      </c>
      <c r="BX357">
        <v>3.3</v>
      </c>
      <c r="BY357">
        <v>3.61</v>
      </c>
      <c r="BZ357">
        <v>3.53</v>
      </c>
      <c r="CA357">
        <v>3.74</v>
      </c>
      <c r="CB357">
        <v>3.67</v>
      </c>
      <c r="CC357">
        <v>3.28</v>
      </c>
      <c r="CD357">
        <v>0</v>
      </c>
      <c r="CE357">
        <v>2.7E-2</v>
      </c>
      <c r="CF357">
        <v>2.7E-2</v>
      </c>
      <c r="CG357">
        <v>2.7E-2</v>
      </c>
      <c r="CH357">
        <v>2.7E-2</v>
      </c>
      <c r="CI357">
        <v>0.03</v>
      </c>
      <c r="CJ357">
        <v>0.03</v>
      </c>
      <c r="CK357">
        <v>0</v>
      </c>
      <c r="CL357">
        <v>0.03</v>
      </c>
      <c r="CM357">
        <v>0.03</v>
      </c>
      <c r="CN357">
        <v>0.03</v>
      </c>
      <c r="CO357">
        <v>0</v>
      </c>
      <c r="CP357">
        <v>0</v>
      </c>
      <c r="CQ357">
        <v>0</v>
      </c>
      <c r="CR357">
        <v>0.03</v>
      </c>
      <c r="CS357">
        <v>0.05</v>
      </c>
      <c r="CT357">
        <v>0.05</v>
      </c>
      <c r="CU357">
        <v>0.03</v>
      </c>
      <c r="CV357">
        <v>3.78</v>
      </c>
      <c r="CW357">
        <v>3.67</v>
      </c>
      <c r="CX357">
        <v>3.69</v>
      </c>
      <c r="CY357">
        <v>3.78</v>
      </c>
      <c r="CZ357">
        <v>3.72</v>
      </c>
      <c r="DA357">
        <v>3.67</v>
      </c>
      <c r="DB357">
        <v>3.61</v>
      </c>
      <c r="DC357">
        <v>3.58</v>
      </c>
      <c r="DD357">
        <v>3.58</v>
      </c>
      <c r="DE357">
        <v>0.16</v>
      </c>
      <c r="DF357">
        <v>0.19</v>
      </c>
      <c r="DG357">
        <v>0.22</v>
      </c>
      <c r="DH357">
        <v>0.14000000000000001</v>
      </c>
      <c r="DI357">
        <v>0.19</v>
      </c>
      <c r="DJ357">
        <v>0.19</v>
      </c>
      <c r="DK357">
        <v>0.19</v>
      </c>
      <c r="DL357">
        <v>0.3</v>
      </c>
      <c r="DM357">
        <v>0.27</v>
      </c>
      <c r="DN357">
        <v>0</v>
      </c>
      <c r="DO357">
        <v>0.03</v>
      </c>
      <c r="DP357">
        <v>0.03</v>
      </c>
      <c r="DQ357">
        <v>0.03</v>
      </c>
      <c r="DR357">
        <v>0.03</v>
      </c>
      <c r="DS357">
        <v>0.03</v>
      </c>
      <c r="DT357">
        <v>0.03</v>
      </c>
      <c r="DU357">
        <v>0.03</v>
      </c>
      <c r="DV357">
        <v>0.03</v>
      </c>
      <c r="DW357">
        <v>0.81</v>
      </c>
      <c r="DX357">
        <v>0.73</v>
      </c>
      <c r="DY357">
        <v>0.73</v>
      </c>
      <c r="DZ357">
        <v>0.81</v>
      </c>
      <c r="EA357">
        <v>0.76</v>
      </c>
      <c r="EB357">
        <v>0.73</v>
      </c>
      <c r="EC357">
        <v>0.7</v>
      </c>
      <c r="ED357">
        <v>0.62</v>
      </c>
      <c r="EE357">
        <v>0.65</v>
      </c>
      <c r="EF357">
        <v>0.24</v>
      </c>
      <c r="EG357">
        <v>0.03</v>
      </c>
      <c r="EH357">
        <v>0.03</v>
      </c>
      <c r="EI357">
        <v>0.03</v>
      </c>
      <c r="EJ357">
        <v>0.03</v>
      </c>
      <c r="EK357">
        <v>0.03</v>
      </c>
      <c r="EL357">
        <v>0.03</v>
      </c>
      <c r="EM357">
        <v>0.03</v>
      </c>
      <c r="EN357">
        <v>0.08</v>
      </c>
      <c r="EO357">
        <v>0.43</v>
      </c>
      <c r="EP357">
        <v>0.19</v>
      </c>
      <c r="EQ357">
        <v>5.3999999999999999E-2</v>
      </c>
      <c r="ER357">
        <v>0.05</v>
      </c>
      <c r="ES357">
        <v>5.3999999999999999E-2</v>
      </c>
      <c r="ET357">
        <v>0.16</v>
      </c>
      <c r="EU357">
        <v>0.19</v>
      </c>
      <c r="EV357">
        <v>0.11</v>
      </c>
      <c r="EW357">
        <v>0.19</v>
      </c>
      <c r="EX357">
        <v>0.13500000000000001</v>
      </c>
      <c r="EY357">
        <v>0.32</v>
      </c>
      <c r="EZ357">
        <v>0.32</v>
      </c>
      <c r="FA357">
        <v>0.24</v>
      </c>
      <c r="FB357">
        <v>0.24</v>
      </c>
      <c r="FC357">
        <v>0.19</v>
      </c>
      <c r="FD357">
        <v>0.35</v>
      </c>
      <c r="FE357">
        <v>0.35</v>
      </c>
      <c r="FF357">
        <v>0.27</v>
      </c>
      <c r="FG357">
        <v>0.19</v>
      </c>
      <c r="FH357">
        <v>0.43</v>
      </c>
      <c r="FI357">
        <v>0.56999999999999995</v>
      </c>
      <c r="FJ357">
        <v>0.65</v>
      </c>
      <c r="FK357">
        <v>0.65</v>
      </c>
      <c r="FL357">
        <v>0.59</v>
      </c>
      <c r="FM357">
        <v>0.43</v>
      </c>
      <c r="FN357">
        <v>0.49</v>
      </c>
      <c r="FO357">
        <v>0.41</v>
      </c>
      <c r="FP357">
        <v>0</v>
      </c>
      <c r="FQ357">
        <v>0.03</v>
      </c>
      <c r="FR357">
        <v>0.03</v>
      </c>
      <c r="FS357">
        <v>0.03</v>
      </c>
      <c r="FT357">
        <v>0.03</v>
      </c>
      <c r="FU357">
        <v>0.03</v>
      </c>
      <c r="FV357">
        <v>0</v>
      </c>
      <c r="FW357">
        <v>0.03</v>
      </c>
      <c r="FX357">
        <v>0.05</v>
      </c>
      <c r="FY357">
        <v>2.27</v>
      </c>
      <c r="FZ357">
        <v>3.19</v>
      </c>
      <c r="GA357">
        <v>3.47</v>
      </c>
      <c r="GB357">
        <v>3.56</v>
      </c>
      <c r="GC357">
        <v>3.56</v>
      </c>
      <c r="GD357">
        <v>3.39</v>
      </c>
      <c r="GE357">
        <v>3.19</v>
      </c>
      <c r="GF357">
        <v>3.33</v>
      </c>
      <c r="GG357">
        <v>3.06</v>
      </c>
      <c r="GH357">
        <v>7.05</v>
      </c>
      <c r="GI357">
        <v>0.05</v>
      </c>
      <c r="GJ357">
        <v>2.7E-2</v>
      </c>
      <c r="GK357">
        <v>5.3999999999999999E-2</v>
      </c>
      <c r="GL357">
        <v>0.03</v>
      </c>
      <c r="GM357">
        <v>0.05</v>
      </c>
      <c r="GN357">
        <v>0.11</v>
      </c>
      <c r="GO357">
        <v>0.19</v>
      </c>
      <c r="GP357">
        <v>0.16</v>
      </c>
      <c r="GQ357">
        <v>0.11</v>
      </c>
      <c r="GR357">
        <v>0.22</v>
      </c>
      <c r="GS357">
        <v>0</v>
      </c>
      <c r="GT357">
        <v>0.51</v>
      </c>
      <c r="GU357">
        <v>0.56999999999999995</v>
      </c>
      <c r="GV357">
        <v>0.3</v>
      </c>
      <c r="GW357">
        <v>0.19</v>
      </c>
      <c r="GX357">
        <v>5.3999999999999999E-2</v>
      </c>
      <c r="GY357">
        <v>0.22</v>
      </c>
      <c r="GZ357">
        <v>0.108</v>
      </c>
      <c r="HA357">
        <v>0.108</v>
      </c>
      <c r="HB357">
        <v>0.22</v>
      </c>
      <c r="HC357">
        <v>0.11</v>
      </c>
      <c r="HD357">
        <v>0.08</v>
      </c>
      <c r="HE357">
        <v>0.16</v>
      </c>
      <c r="HF357">
        <v>0.08</v>
      </c>
      <c r="HG357">
        <v>0.19</v>
      </c>
      <c r="HH357">
        <v>0.11</v>
      </c>
      <c r="HI357">
        <v>0.03</v>
      </c>
      <c r="HJ357">
        <v>0.03</v>
      </c>
      <c r="HK357">
        <v>0.03</v>
      </c>
      <c r="HL357">
        <v>0.05</v>
      </c>
      <c r="HM357">
        <v>0.22</v>
      </c>
      <c r="HN357">
        <v>0.03</v>
      </c>
      <c r="HO357">
        <v>0.24</v>
      </c>
      <c r="HP357">
        <v>0.3</v>
      </c>
      <c r="HQ357">
        <v>0.35</v>
      </c>
      <c r="HR357">
        <v>0.32</v>
      </c>
      <c r="HS357">
        <v>0.35</v>
      </c>
      <c r="HT357">
        <v>0.32</v>
      </c>
      <c r="HU357">
        <v>0.65</v>
      </c>
      <c r="HV357">
        <v>0.59</v>
      </c>
      <c r="HW357">
        <v>0.54</v>
      </c>
      <c r="HX357">
        <v>0.49</v>
      </c>
      <c r="HY357">
        <v>0.32</v>
      </c>
      <c r="HZ357">
        <v>0.56999999999999995</v>
      </c>
      <c r="IA357">
        <v>0.08</v>
      </c>
      <c r="IB357">
        <v>0.03</v>
      </c>
      <c r="IC357">
        <v>0.03</v>
      </c>
      <c r="ID357">
        <v>0.08</v>
      </c>
      <c r="IE357">
        <v>0.05</v>
      </c>
      <c r="IF357">
        <v>2.7E-2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0.05</v>
      </c>
      <c r="IO357">
        <v>0.05</v>
      </c>
      <c r="IP357">
        <v>0.05</v>
      </c>
      <c r="IQ357">
        <v>0.05</v>
      </c>
      <c r="IR357">
        <v>0.05</v>
      </c>
      <c r="IS357">
        <v>0.03</v>
      </c>
      <c r="IT357">
        <v>0.3</v>
      </c>
      <c r="IU357">
        <v>0.27</v>
      </c>
      <c r="IV357">
        <v>0.03</v>
      </c>
      <c r="IW357">
        <v>0.05</v>
      </c>
      <c r="IX357">
        <v>0.11</v>
      </c>
      <c r="IY357">
        <v>0.38</v>
      </c>
      <c r="IZ357">
        <v>0.38</v>
      </c>
      <c r="JA357">
        <v>0.08</v>
      </c>
      <c r="JB357">
        <v>0.49</v>
      </c>
      <c r="JC357">
        <v>0.3</v>
      </c>
      <c r="JD357">
        <v>0.08</v>
      </c>
      <c r="JE357">
        <v>0.11</v>
      </c>
      <c r="JF357">
        <v>0.19</v>
      </c>
      <c r="JG357">
        <v>0.16</v>
      </c>
      <c r="JH357">
        <v>0.56999999999999995</v>
      </c>
      <c r="JI357">
        <v>0.22</v>
      </c>
      <c r="JJ357">
        <v>0.19</v>
      </c>
      <c r="JK357">
        <v>0.68</v>
      </c>
      <c r="JL357">
        <v>0.3</v>
      </c>
      <c r="JM357">
        <v>0</v>
      </c>
      <c r="JN357">
        <v>0.03</v>
      </c>
      <c r="JO357">
        <v>0.05</v>
      </c>
      <c r="JP357">
        <v>0.03</v>
      </c>
      <c r="JQ357">
        <v>0</v>
      </c>
      <c r="JR357">
        <v>3.41</v>
      </c>
      <c r="JS357">
        <v>2.2200000000000002</v>
      </c>
      <c r="JT357">
        <v>2.23</v>
      </c>
      <c r="JU357">
        <v>3.56</v>
      </c>
      <c r="JV357">
        <v>2.7</v>
      </c>
    </row>
    <row r="358" spans="1:282" x14ac:dyDescent="0.25">
      <c r="A358">
        <v>609987</v>
      </c>
      <c r="B358" t="s">
        <v>148</v>
      </c>
      <c r="C358" t="s">
        <v>2665</v>
      </c>
      <c r="D358" t="s">
        <v>5035</v>
      </c>
      <c r="E358" t="s">
        <v>5036</v>
      </c>
      <c r="F358" t="s">
        <v>1093</v>
      </c>
      <c r="G358" t="s">
        <v>1094</v>
      </c>
      <c r="H358" t="s">
        <v>1095</v>
      </c>
      <c r="I358" t="s">
        <v>5037</v>
      </c>
      <c r="J358" t="s">
        <v>5038</v>
      </c>
      <c r="K358" t="s">
        <v>5039</v>
      </c>
      <c r="L358" t="s">
        <v>546</v>
      </c>
      <c r="M358" t="s">
        <v>3399</v>
      </c>
      <c r="N358" t="s">
        <v>3908</v>
      </c>
      <c r="O358" t="s">
        <v>524</v>
      </c>
      <c r="P358">
        <v>285</v>
      </c>
      <c r="Q358" t="s">
        <v>530</v>
      </c>
      <c r="R358" t="s">
        <v>558</v>
      </c>
      <c r="S358" t="s">
        <v>558</v>
      </c>
      <c r="T358">
        <v>42</v>
      </c>
      <c r="U358">
        <v>3930</v>
      </c>
      <c r="V358" t="s">
        <v>651</v>
      </c>
      <c r="W358">
        <v>156</v>
      </c>
      <c r="X358">
        <v>286</v>
      </c>
      <c r="Y358">
        <v>55</v>
      </c>
      <c r="Z358" s="5" t="s">
        <v>734</v>
      </c>
      <c r="AA358" t="s">
        <v>524</v>
      </c>
      <c r="AB358" t="s">
        <v>564</v>
      </c>
      <c r="AC358" t="s">
        <v>564</v>
      </c>
      <c r="AD358" t="s">
        <v>533</v>
      </c>
      <c r="AE358">
        <v>47.9</v>
      </c>
      <c r="AF358">
        <v>49.7</v>
      </c>
      <c r="AG358">
        <v>60.1</v>
      </c>
      <c r="AH358">
        <v>5.5</v>
      </c>
      <c r="AI358" t="s">
        <v>3410</v>
      </c>
      <c r="AJ358">
        <v>88</v>
      </c>
      <c r="AK358">
        <v>2</v>
      </c>
      <c r="AL358">
        <v>83</v>
      </c>
      <c r="AN358">
        <v>1</v>
      </c>
      <c r="AQ358">
        <v>1</v>
      </c>
      <c r="AR358">
        <v>1</v>
      </c>
      <c r="AS358">
        <v>88</v>
      </c>
      <c r="AT358">
        <v>0.05</v>
      </c>
      <c r="AU358">
        <v>0.03</v>
      </c>
      <c r="AV358">
        <v>0.01</v>
      </c>
      <c r="AW358">
        <v>0.01</v>
      </c>
      <c r="AX358">
        <v>0.06</v>
      </c>
      <c r="AY358">
        <v>0.05</v>
      </c>
      <c r="AZ358">
        <v>0.11</v>
      </c>
      <c r="BA358">
        <v>0.125</v>
      </c>
      <c r="BB358">
        <v>0.1</v>
      </c>
      <c r="BC358">
        <v>0.06</v>
      </c>
      <c r="BD358">
        <v>0.06</v>
      </c>
      <c r="BE358">
        <v>0.1</v>
      </c>
      <c r="BF358">
        <v>0.27</v>
      </c>
      <c r="BG358">
        <v>0.2</v>
      </c>
      <c r="BH358">
        <v>0.23</v>
      </c>
      <c r="BI358">
        <v>0.24</v>
      </c>
      <c r="BJ358">
        <v>0.34</v>
      </c>
      <c r="BK358">
        <v>0.33</v>
      </c>
      <c r="BL358">
        <v>0.01</v>
      </c>
      <c r="BM358">
        <v>0</v>
      </c>
      <c r="BN358">
        <v>0.03</v>
      </c>
      <c r="BO358">
        <v>0.02</v>
      </c>
      <c r="BP358">
        <v>0.02</v>
      </c>
      <c r="BQ358">
        <v>0.02</v>
      </c>
      <c r="BR358">
        <v>0.56000000000000005</v>
      </c>
      <c r="BS358">
        <v>0.64</v>
      </c>
      <c r="BT358">
        <v>0.63</v>
      </c>
      <c r="BU358">
        <v>0.67</v>
      </c>
      <c r="BV358">
        <v>0.52</v>
      </c>
      <c r="BW358">
        <v>0.5</v>
      </c>
      <c r="BX358">
        <v>3.36</v>
      </c>
      <c r="BY358">
        <v>3.44</v>
      </c>
      <c r="BZ358">
        <v>3.52</v>
      </c>
      <c r="CA358">
        <v>3.6</v>
      </c>
      <c r="CB358">
        <v>3.36</v>
      </c>
      <c r="CC358">
        <v>3.31</v>
      </c>
      <c r="CD358">
        <v>1.0999999999999999E-2</v>
      </c>
      <c r="CE358">
        <v>2.3E-2</v>
      </c>
      <c r="CF358">
        <v>1.0999999999999999E-2</v>
      </c>
      <c r="CG358">
        <v>2.3E-2</v>
      </c>
      <c r="CH358">
        <v>1.0999999999999999E-2</v>
      </c>
      <c r="CI358">
        <v>0.06</v>
      </c>
      <c r="CJ358">
        <v>0.01</v>
      </c>
      <c r="CK358">
        <v>0.05</v>
      </c>
      <c r="CL358">
        <v>0.05</v>
      </c>
      <c r="CM358">
        <v>0.02</v>
      </c>
      <c r="CN358">
        <v>0.05</v>
      </c>
      <c r="CO358">
        <v>7.0000000000000007E-2</v>
      </c>
      <c r="CP358">
        <v>0.06</v>
      </c>
      <c r="CQ358">
        <v>0.06</v>
      </c>
      <c r="CR358">
        <v>0.05</v>
      </c>
      <c r="CS358">
        <v>0.09</v>
      </c>
      <c r="CT358">
        <v>0.08</v>
      </c>
      <c r="CU358">
        <v>7.0000000000000007E-2</v>
      </c>
      <c r="CV358">
        <v>3.76</v>
      </c>
      <c r="CW358">
        <v>3.69</v>
      </c>
      <c r="CX358">
        <v>3.68</v>
      </c>
      <c r="CY358">
        <v>3.65</v>
      </c>
      <c r="CZ358">
        <v>3.71</v>
      </c>
      <c r="DA358">
        <v>3.49</v>
      </c>
      <c r="DB358">
        <v>3.59</v>
      </c>
      <c r="DC358">
        <v>3.53</v>
      </c>
      <c r="DD358">
        <v>3.51</v>
      </c>
      <c r="DE358">
        <v>0.16</v>
      </c>
      <c r="DF358">
        <v>0.15</v>
      </c>
      <c r="DG358">
        <v>0.15</v>
      </c>
      <c r="DH358">
        <v>0.16</v>
      </c>
      <c r="DI358">
        <v>0.14000000000000001</v>
      </c>
      <c r="DJ358">
        <v>0.24</v>
      </c>
      <c r="DK358">
        <v>0.19</v>
      </c>
      <c r="DL358">
        <v>0.17</v>
      </c>
      <c r="DM358">
        <v>0.2</v>
      </c>
      <c r="DN358">
        <v>0</v>
      </c>
      <c r="DO358">
        <v>0.02</v>
      </c>
      <c r="DP358">
        <v>0.01</v>
      </c>
      <c r="DQ358">
        <v>0.03</v>
      </c>
      <c r="DR358">
        <v>0.02</v>
      </c>
      <c r="DS358">
        <v>0.01</v>
      </c>
      <c r="DT358">
        <v>0.01</v>
      </c>
      <c r="DU358">
        <v>0.01</v>
      </c>
      <c r="DV358">
        <v>0.03</v>
      </c>
      <c r="DW358">
        <v>0.81</v>
      </c>
      <c r="DX358">
        <v>0.76</v>
      </c>
      <c r="DY358">
        <v>0.76</v>
      </c>
      <c r="DZ358">
        <v>0.73</v>
      </c>
      <c r="EA358">
        <v>0.77</v>
      </c>
      <c r="EB358">
        <v>0.65</v>
      </c>
      <c r="EC358">
        <v>0.69</v>
      </c>
      <c r="ED358">
        <v>0.69</v>
      </c>
      <c r="EE358">
        <v>0.65</v>
      </c>
      <c r="EF358">
        <v>0.28000000000000003</v>
      </c>
      <c r="EG358">
        <v>0.01</v>
      </c>
      <c r="EH358">
        <v>0</v>
      </c>
      <c r="EI358">
        <v>0.01</v>
      </c>
      <c r="EJ358">
        <v>0.01</v>
      </c>
      <c r="EK358">
        <v>0.03</v>
      </c>
      <c r="EL358">
        <v>0.03</v>
      </c>
      <c r="EM358">
        <v>0.02</v>
      </c>
      <c r="EN358">
        <v>0</v>
      </c>
      <c r="EO358">
        <v>0.27</v>
      </c>
      <c r="EP358">
        <v>0.11</v>
      </c>
      <c r="EQ358">
        <v>9.0999999999999998E-2</v>
      </c>
      <c r="ER358">
        <v>7.0000000000000007E-2</v>
      </c>
      <c r="ES358">
        <v>5.7000000000000002E-2</v>
      </c>
      <c r="ET358">
        <v>0.09</v>
      </c>
      <c r="EU358">
        <v>0.09</v>
      </c>
      <c r="EV358">
        <v>0.06</v>
      </c>
      <c r="EW358">
        <v>0.14000000000000001</v>
      </c>
      <c r="EX358">
        <v>0.14799999999999999</v>
      </c>
      <c r="EY358">
        <v>0.31</v>
      </c>
      <c r="EZ358">
        <v>0.26</v>
      </c>
      <c r="FA358">
        <v>0.33</v>
      </c>
      <c r="FB358">
        <v>0.22</v>
      </c>
      <c r="FC358">
        <v>0.23</v>
      </c>
      <c r="FD358">
        <v>0.33</v>
      </c>
      <c r="FE358">
        <v>0.34</v>
      </c>
      <c r="FF358">
        <v>0.36</v>
      </c>
      <c r="FG358">
        <v>0.25</v>
      </c>
      <c r="FH358">
        <v>0.52</v>
      </c>
      <c r="FI358">
        <v>0.59</v>
      </c>
      <c r="FJ358">
        <v>0.53</v>
      </c>
      <c r="FK358">
        <v>0.64</v>
      </c>
      <c r="FL358">
        <v>0.59</v>
      </c>
      <c r="FM358">
        <v>0.47</v>
      </c>
      <c r="FN358">
        <v>0.51</v>
      </c>
      <c r="FO358">
        <v>0.44</v>
      </c>
      <c r="FP358">
        <v>0.05</v>
      </c>
      <c r="FQ358">
        <v>0.05</v>
      </c>
      <c r="FR358">
        <v>0.06</v>
      </c>
      <c r="FS358">
        <v>0.06</v>
      </c>
      <c r="FT358">
        <v>0.08</v>
      </c>
      <c r="FU358">
        <v>0.06</v>
      </c>
      <c r="FV358">
        <v>0.08</v>
      </c>
      <c r="FW358">
        <v>7.0000000000000007E-2</v>
      </c>
      <c r="FX358">
        <v>0.06</v>
      </c>
      <c r="FY358">
        <v>2.38</v>
      </c>
      <c r="FZ358">
        <v>3.4</v>
      </c>
      <c r="GA358">
        <v>3.53</v>
      </c>
      <c r="GB358">
        <v>3.47</v>
      </c>
      <c r="GC358">
        <v>3.6</v>
      </c>
      <c r="GD358">
        <v>3.46</v>
      </c>
      <c r="GE358">
        <v>3.33</v>
      </c>
      <c r="GF358">
        <v>3.44</v>
      </c>
      <c r="GG358">
        <v>3.33</v>
      </c>
      <c r="GH358">
        <v>7.68</v>
      </c>
      <c r="GI358">
        <v>0.01</v>
      </c>
      <c r="GJ358">
        <v>0</v>
      </c>
      <c r="GK358">
        <v>6.8000000000000005E-2</v>
      </c>
      <c r="GL358">
        <v>0.02</v>
      </c>
      <c r="GM358">
        <v>0.11</v>
      </c>
      <c r="GN358">
        <v>7.0000000000000007E-2</v>
      </c>
      <c r="GO358">
        <v>7.0000000000000007E-2</v>
      </c>
      <c r="GP358">
        <v>7.0000000000000007E-2</v>
      </c>
      <c r="GQ358">
        <v>0.16</v>
      </c>
      <c r="GR358">
        <v>0.31</v>
      </c>
      <c r="GS358">
        <v>0.11</v>
      </c>
      <c r="GT358">
        <v>0.39</v>
      </c>
      <c r="GU358">
        <v>0.47</v>
      </c>
      <c r="GV358">
        <v>0.2</v>
      </c>
      <c r="GW358">
        <v>0.25</v>
      </c>
      <c r="GX358">
        <v>0.17</v>
      </c>
      <c r="GY358">
        <v>0.24</v>
      </c>
      <c r="GZ358">
        <v>9.0999999999999998E-2</v>
      </c>
      <c r="HA358">
        <v>0.125</v>
      </c>
      <c r="HB358">
        <v>0.15</v>
      </c>
      <c r="HC358">
        <v>0.15</v>
      </c>
      <c r="HD358">
        <v>0.13</v>
      </c>
      <c r="HE358">
        <v>0.27</v>
      </c>
      <c r="HF358">
        <v>0.13</v>
      </c>
      <c r="HG358">
        <v>0.11</v>
      </c>
      <c r="HH358">
        <v>0.14000000000000001</v>
      </c>
      <c r="HI358">
        <v>0.01</v>
      </c>
      <c r="HJ358">
        <v>0.01</v>
      </c>
      <c r="HK358">
        <v>0.02</v>
      </c>
      <c r="HL358">
        <v>0.01</v>
      </c>
      <c r="HM358">
        <v>0.05</v>
      </c>
      <c r="HN358">
        <v>0</v>
      </c>
      <c r="HO358">
        <v>0.3</v>
      </c>
      <c r="HP358">
        <v>0.24</v>
      </c>
      <c r="HQ358">
        <v>0.22</v>
      </c>
      <c r="HR358">
        <v>0.32</v>
      </c>
      <c r="HS358">
        <v>0.33</v>
      </c>
      <c r="HT358">
        <v>0.28000000000000003</v>
      </c>
      <c r="HU358">
        <v>0.5</v>
      </c>
      <c r="HV358">
        <v>0.44</v>
      </c>
      <c r="HW358">
        <v>0.42</v>
      </c>
      <c r="HX358">
        <v>0.41</v>
      </c>
      <c r="HY358">
        <v>0.36</v>
      </c>
      <c r="HZ358">
        <v>0.49</v>
      </c>
      <c r="IA358">
        <v>0.06</v>
      </c>
      <c r="IB358">
        <v>0.14000000000000001</v>
      </c>
      <c r="IC358">
        <v>0.18</v>
      </c>
      <c r="ID358">
        <v>0.09</v>
      </c>
      <c r="IE358">
        <v>0.09</v>
      </c>
      <c r="IF358">
        <v>6.8000000000000005E-2</v>
      </c>
      <c r="IG358">
        <v>4.4999999999999998E-2</v>
      </c>
      <c r="IH358">
        <v>0.05</v>
      </c>
      <c r="II358">
        <v>0.03</v>
      </c>
      <c r="IJ358">
        <v>0.03</v>
      </c>
      <c r="IK358">
        <v>3.4000000000000002E-2</v>
      </c>
      <c r="IL358">
        <v>3.4000000000000002E-2</v>
      </c>
      <c r="IM358">
        <v>0.09</v>
      </c>
      <c r="IN358">
        <v>0.13</v>
      </c>
      <c r="IO358">
        <v>0.13</v>
      </c>
      <c r="IP358">
        <v>0.14000000000000001</v>
      </c>
      <c r="IQ358">
        <v>0.14000000000000001</v>
      </c>
      <c r="IR358">
        <v>0.13</v>
      </c>
      <c r="IS358">
        <v>0.01</v>
      </c>
      <c r="IT358">
        <v>0.38</v>
      </c>
      <c r="IU358">
        <v>0.32</v>
      </c>
      <c r="IV358">
        <v>0.01</v>
      </c>
      <c r="IW358">
        <v>0.16</v>
      </c>
      <c r="IX358">
        <v>0.17</v>
      </c>
      <c r="IY358">
        <v>0.28000000000000003</v>
      </c>
      <c r="IZ358">
        <v>0.3</v>
      </c>
      <c r="JA358">
        <v>0.23</v>
      </c>
      <c r="JB358">
        <v>0.36</v>
      </c>
      <c r="JC358">
        <v>0.31</v>
      </c>
      <c r="JD358">
        <v>0.15</v>
      </c>
      <c r="JE358">
        <v>0.16</v>
      </c>
      <c r="JF358">
        <v>0.25</v>
      </c>
      <c r="JG358">
        <v>0.19</v>
      </c>
      <c r="JH358">
        <v>0.43</v>
      </c>
      <c r="JI358">
        <v>0.11</v>
      </c>
      <c r="JJ358">
        <v>0.13</v>
      </c>
      <c r="JK358">
        <v>0.44</v>
      </c>
      <c r="JL358">
        <v>0.2</v>
      </c>
      <c r="JM358">
        <v>0.08</v>
      </c>
      <c r="JN358">
        <v>0.08</v>
      </c>
      <c r="JO358">
        <v>0.1</v>
      </c>
      <c r="JP358">
        <v>7.0000000000000007E-2</v>
      </c>
      <c r="JQ358">
        <v>0.08</v>
      </c>
      <c r="JR358">
        <v>3.26</v>
      </c>
      <c r="JS358">
        <v>2</v>
      </c>
      <c r="JT358">
        <v>2.1</v>
      </c>
      <c r="JU358">
        <v>3.21</v>
      </c>
      <c r="JV358">
        <v>2.48</v>
      </c>
    </row>
    <row r="359" spans="1:282" x14ac:dyDescent="0.25">
      <c r="A359">
        <v>609988</v>
      </c>
      <c r="B359" t="s">
        <v>149</v>
      </c>
      <c r="C359" t="s">
        <v>2666</v>
      </c>
      <c r="D359" t="s">
        <v>5040</v>
      </c>
      <c r="E359" t="s">
        <v>5041</v>
      </c>
      <c r="F359" t="s">
        <v>1096</v>
      </c>
      <c r="G359" t="s">
        <v>1097</v>
      </c>
      <c r="H359" t="s">
        <v>1098</v>
      </c>
      <c r="I359" t="s">
        <v>5042</v>
      </c>
      <c r="J359" t="s">
        <v>5043</v>
      </c>
      <c r="K359" t="s">
        <v>5044</v>
      </c>
      <c r="L359" t="s">
        <v>546</v>
      </c>
      <c r="M359" t="s">
        <v>3399</v>
      </c>
      <c r="N359" t="s">
        <v>3908</v>
      </c>
      <c r="O359" t="s">
        <v>524</v>
      </c>
      <c r="P359">
        <v>658</v>
      </c>
      <c r="Q359" t="s">
        <v>541</v>
      </c>
      <c r="R359" t="s">
        <v>544</v>
      </c>
      <c r="S359" t="s">
        <v>544</v>
      </c>
      <c r="T359">
        <v>31</v>
      </c>
      <c r="U359">
        <v>3940</v>
      </c>
      <c r="V359" t="s">
        <v>651</v>
      </c>
      <c r="W359">
        <v>245</v>
      </c>
      <c r="X359">
        <v>684</v>
      </c>
      <c r="Y359">
        <v>36</v>
      </c>
      <c r="Z359" s="5" t="s">
        <v>592</v>
      </c>
      <c r="AA359" t="s">
        <v>524</v>
      </c>
      <c r="AB359" t="s">
        <v>564</v>
      </c>
      <c r="AC359" t="s">
        <v>533</v>
      </c>
      <c r="AD359" t="s">
        <v>564</v>
      </c>
      <c r="AE359">
        <v>41.4</v>
      </c>
      <c r="AF359">
        <v>63.7</v>
      </c>
      <c r="AG359">
        <v>58.2</v>
      </c>
      <c r="AH359">
        <v>3.6</v>
      </c>
      <c r="AI359" t="s">
        <v>3410</v>
      </c>
      <c r="AJ359">
        <v>159</v>
      </c>
      <c r="AK359">
        <v>9</v>
      </c>
      <c r="AL359">
        <v>9</v>
      </c>
      <c r="AM359">
        <v>5</v>
      </c>
      <c r="AN359">
        <v>136</v>
      </c>
      <c r="AO359">
        <v>3</v>
      </c>
      <c r="AQ359">
        <v>1</v>
      </c>
      <c r="AR359">
        <v>1</v>
      </c>
      <c r="AS359">
        <v>159</v>
      </c>
      <c r="AT359">
        <v>0.01</v>
      </c>
      <c r="AU359">
        <v>0.01</v>
      </c>
      <c r="AV359">
        <v>0.02</v>
      </c>
      <c r="AW359">
        <v>0</v>
      </c>
      <c r="AX359">
        <v>0.02</v>
      </c>
      <c r="AY359">
        <v>0.1</v>
      </c>
      <c r="AZ359">
        <v>0.06</v>
      </c>
      <c r="BA359">
        <v>0.05</v>
      </c>
      <c r="BB359">
        <v>0.09</v>
      </c>
      <c r="BC359">
        <v>0.03</v>
      </c>
      <c r="BD359">
        <v>0.14000000000000001</v>
      </c>
      <c r="BE359">
        <v>0.14000000000000001</v>
      </c>
      <c r="BF359">
        <v>0.46</v>
      </c>
      <c r="BG359">
        <v>0.28000000000000003</v>
      </c>
      <c r="BH359">
        <v>0.33</v>
      </c>
      <c r="BI359">
        <v>0.25</v>
      </c>
      <c r="BJ359">
        <v>0.28999999999999998</v>
      </c>
      <c r="BK359">
        <v>0.31</v>
      </c>
      <c r="BL359">
        <v>0.05</v>
      </c>
      <c r="BM359">
        <v>0.04</v>
      </c>
      <c r="BN359">
        <v>0.08</v>
      </c>
      <c r="BO359">
        <v>0.03</v>
      </c>
      <c r="BP359">
        <v>7.0000000000000007E-2</v>
      </c>
      <c r="BQ359">
        <v>7.0000000000000007E-2</v>
      </c>
      <c r="BR359">
        <v>0.42</v>
      </c>
      <c r="BS359">
        <v>0.62</v>
      </c>
      <c r="BT359">
        <v>0.48</v>
      </c>
      <c r="BU359">
        <v>0.69</v>
      </c>
      <c r="BV359">
        <v>0.48</v>
      </c>
      <c r="BW359">
        <v>0.38</v>
      </c>
      <c r="BX359">
        <v>3.36</v>
      </c>
      <c r="BY359">
        <v>3.59</v>
      </c>
      <c r="BZ359">
        <v>3.38</v>
      </c>
      <c r="CA359">
        <v>3.68</v>
      </c>
      <c r="CB359">
        <v>3.33</v>
      </c>
      <c r="CC359">
        <v>3.03</v>
      </c>
      <c r="CD359">
        <v>6.0000000000000001E-3</v>
      </c>
      <c r="CE359">
        <v>0</v>
      </c>
      <c r="CF359">
        <v>6.0000000000000001E-3</v>
      </c>
      <c r="CG359">
        <v>2.5000000000000001E-2</v>
      </c>
      <c r="CH359">
        <v>0</v>
      </c>
      <c r="CI359">
        <v>0.02</v>
      </c>
      <c r="CJ359">
        <v>0.01</v>
      </c>
      <c r="CK359">
        <v>0.05</v>
      </c>
      <c r="CL359">
        <v>0.01</v>
      </c>
      <c r="CM359">
        <v>0.03</v>
      </c>
      <c r="CN359">
        <v>0.01</v>
      </c>
      <c r="CO359">
        <v>0.02</v>
      </c>
      <c r="CP359">
        <v>0</v>
      </c>
      <c r="CQ359">
        <v>0.01</v>
      </c>
      <c r="CR359">
        <v>0.02</v>
      </c>
      <c r="CS359">
        <v>0.02</v>
      </c>
      <c r="CT359">
        <v>0.06</v>
      </c>
      <c r="CU359">
        <v>0.03</v>
      </c>
      <c r="CV359">
        <v>3.79</v>
      </c>
      <c r="CW359">
        <v>3.85</v>
      </c>
      <c r="CX359">
        <v>3.75</v>
      </c>
      <c r="CY359">
        <v>3.74</v>
      </c>
      <c r="CZ359">
        <v>3.83</v>
      </c>
      <c r="DA359">
        <v>3.7</v>
      </c>
      <c r="DB359">
        <v>3.68</v>
      </c>
      <c r="DC359">
        <v>3.45</v>
      </c>
      <c r="DD359">
        <v>3.66</v>
      </c>
      <c r="DE359">
        <v>0.12</v>
      </c>
      <c r="DF359">
        <v>0.13</v>
      </c>
      <c r="DG359">
        <v>0.18</v>
      </c>
      <c r="DH359">
        <v>0.18</v>
      </c>
      <c r="DI359">
        <v>0.14000000000000001</v>
      </c>
      <c r="DJ359">
        <v>0.19</v>
      </c>
      <c r="DK359">
        <v>0.25</v>
      </c>
      <c r="DL359">
        <v>0.26</v>
      </c>
      <c r="DM359">
        <v>0.22</v>
      </c>
      <c r="DN359">
        <v>0.03</v>
      </c>
      <c r="DO359">
        <v>0.02</v>
      </c>
      <c r="DP359">
        <v>0.03</v>
      </c>
      <c r="DQ359">
        <v>0.03</v>
      </c>
      <c r="DR359">
        <v>0.02</v>
      </c>
      <c r="DS359">
        <v>0.03</v>
      </c>
      <c r="DT359">
        <v>0.04</v>
      </c>
      <c r="DU359">
        <v>0.04</v>
      </c>
      <c r="DV359">
        <v>0.04</v>
      </c>
      <c r="DW359">
        <v>0.82</v>
      </c>
      <c r="DX359">
        <v>0.84</v>
      </c>
      <c r="DY359">
        <v>0.76</v>
      </c>
      <c r="DZ359">
        <v>0.77</v>
      </c>
      <c r="EA359">
        <v>0.83</v>
      </c>
      <c r="EB359">
        <v>0.74</v>
      </c>
      <c r="EC359">
        <v>0.69</v>
      </c>
      <c r="ED359">
        <v>0.59</v>
      </c>
      <c r="EE359">
        <v>0.69</v>
      </c>
      <c r="EF359">
        <v>0.36</v>
      </c>
      <c r="EG359">
        <v>0.01</v>
      </c>
      <c r="EH359">
        <v>0</v>
      </c>
      <c r="EI359">
        <v>0.01</v>
      </c>
      <c r="EJ359">
        <v>0.01</v>
      </c>
      <c r="EK359">
        <v>0.02</v>
      </c>
      <c r="EL359">
        <v>0.03</v>
      </c>
      <c r="EM359">
        <v>0.01</v>
      </c>
      <c r="EN359">
        <v>0</v>
      </c>
      <c r="EO359">
        <v>0.23</v>
      </c>
      <c r="EP359">
        <v>0.02</v>
      </c>
      <c r="EQ359">
        <v>3.1E-2</v>
      </c>
      <c r="ER359">
        <v>0.04</v>
      </c>
      <c r="ES359">
        <v>4.3999999999999997E-2</v>
      </c>
      <c r="ET359">
        <v>0.08</v>
      </c>
      <c r="EU359">
        <v>0.11</v>
      </c>
      <c r="EV359">
        <v>0.04</v>
      </c>
      <c r="EW359">
        <v>0.04</v>
      </c>
      <c r="EX359">
        <v>0.151</v>
      </c>
      <c r="EY359">
        <v>0.31</v>
      </c>
      <c r="EZ359">
        <v>0.28999999999999998</v>
      </c>
      <c r="FA359">
        <v>0.25</v>
      </c>
      <c r="FB359">
        <v>0.25</v>
      </c>
      <c r="FC359">
        <v>0.25</v>
      </c>
      <c r="FD359">
        <v>0.28000000000000003</v>
      </c>
      <c r="FE359">
        <v>0.31</v>
      </c>
      <c r="FF359">
        <v>0.34</v>
      </c>
      <c r="FG359">
        <v>0.12</v>
      </c>
      <c r="FH359">
        <v>0.59</v>
      </c>
      <c r="FI359">
        <v>0.61</v>
      </c>
      <c r="FJ359">
        <v>0.62</v>
      </c>
      <c r="FK359">
        <v>0.64</v>
      </c>
      <c r="FL359">
        <v>0.56000000000000005</v>
      </c>
      <c r="FM359">
        <v>0.48</v>
      </c>
      <c r="FN359">
        <v>0.55000000000000004</v>
      </c>
      <c r="FO359">
        <v>0.53</v>
      </c>
      <c r="FP359">
        <v>0.13</v>
      </c>
      <c r="FQ359">
        <v>0.08</v>
      </c>
      <c r="FR359">
        <v>7.0000000000000007E-2</v>
      </c>
      <c r="FS359">
        <v>0.08</v>
      </c>
      <c r="FT359">
        <v>0.06</v>
      </c>
      <c r="FU359">
        <v>0.1</v>
      </c>
      <c r="FV359">
        <v>0.11</v>
      </c>
      <c r="FW359">
        <v>0.08</v>
      </c>
      <c r="FX359">
        <v>0.09</v>
      </c>
      <c r="FY359">
        <v>2.0299999999999998</v>
      </c>
      <c r="FZ359">
        <v>3.61</v>
      </c>
      <c r="GA359">
        <v>3.62</v>
      </c>
      <c r="GB359">
        <v>3.61</v>
      </c>
      <c r="GC359">
        <v>3.62</v>
      </c>
      <c r="GD359">
        <v>3.5</v>
      </c>
      <c r="GE359">
        <v>3.36</v>
      </c>
      <c r="GF359">
        <v>3.53</v>
      </c>
      <c r="GG359">
        <v>3.54</v>
      </c>
      <c r="GH359">
        <v>8.77</v>
      </c>
      <c r="GI359">
        <v>0.01</v>
      </c>
      <c r="GJ359">
        <v>0</v>
      </c>
      <c r="GK359">
        <v>1.9E-2</v>
      </c>
      <c r="GL359">
        <v>0.01</v>
      </c>
      <c r="GM359">
        <v>0.03</v>
      </c>
      <c r="GN359">
        <v>0.01</v>
      </c>
      <c r="GO359">
        <v>0.04</v>
      </c>
      <c r="GP359">
        <v>0.18</v>
      </c>
      <c r="GQ359">
        <v>0.16</v>
      </c>
      <c r="GR359">
        <v>0.42</v>
      </c>
      <c r="GS359">
        <v>0.13</v>
      </c>
      <c r="GT359">
        <v>0.31</v>
      </c>
      <c r="GU359">
        <v>0.42</v>
      </c>
      <c r="GV359">
        <v>0.23</v>
      </c>
      <c r="GW359">
        <v>0.18</v>
      </c>
      <c r="GX359">
        <v>0.113</v>
      </c>
      <c r="GY359">
        <v>0.16</v>
      </c>
      <c r="GZ359">
        <v>0.13200000000000001</v>
      </c>
      <c r="HA359">
        <v>8.7999999999999995E-2</v>
      </c>
      <c r="HB359">
        <v>0.17</v>
      </c>
      <c r="HC359">
        <v>0.16</v>
      </c>
      <c r="HD359">
        <v>7.0000000000000007E-2</v>
      </c>
      <c r="HE359">
        <v>0.16</v>
      </c>
      <c r="HF359">
        <v>0.22</v>
      </c>
      <c r="HG359">
        <v>0.31</v>
      </c>
      <c r="HH359">
        <v>0.28000000000000003</v>
      </c>
      <c r="HI359">
        <v>0</v>
      </c>
      <c r="HJ359">
        <v>0.01</v>
      </c>
      <c r="HK359">
        <v>0.01</v>
      </c>
      <c r="HL359">
        <v>0.01</v>
      </c>
      <c r="HM359">
        <v>0.09</v>
      </c>
      <c r="HN359">
        <v>0.01</v>
      </c>
      <c r="HO359">
        <v>0.25</v>
      </c>
      <c r="HP359">
        <v>0.28000000000000003</v>
      </c>
      <c r="HQ359">
        <v>0.26</v>
      </c>
      <c r="HR359">
        <v>0.26</v>
      </c>
      <c r="HS359">
        <v>0.31</v>
      </c>
      <c r="HT359">
        <v>0.28000000000000003</v>
      </c>
      <c r="HU359">
        <v>0.6</v>
      </c>
      <c r="HV359">
        <v>0.38</v>
      </c>
      <c r="HW359">
        <v>0.42</v>
      </c>
      <c r="HX359">
        <v>0.47</v>
      </c>
      <c r="HY359">
        <v>0.35</v>
      </c>
      <c r="HZ359">
        <v>0.48</v>
      </c>
      <c r="IA359">
        <v>0.04</v>
      </c>
      <c r="IB359">
        <v>0.19</v>
      </c>
      <c r="IC359">
        <v>0.17</v>
      </c>
      <c r="ID359">
        <v>0.13</v>
      </c>
      <c r="IE359">
        <v>0.09</v>
      </c>
      <c r="IF359">
        <v>8.7999999999999995E-2</v>
      </c>
      <c r="IG359">
        <v>2.5000000000000001E-2</v>
      </c>
      <c r="IH359">
        <v>0.03</v>
      </c>
      <c r="II359">
        <v>0.02</v>
      </c>
      <c r="IJ359">
        <v>0.03</v>
      </c>
      <c r="IK359">
        <v>2.5000000000000001E-2</v>
      </c>
      <c r="IL359">
        <v>1.2999999999999999E-2</v>
      </c>
      <c r="IM359">
        <v>0.08</v>
      </c>
      <c r="IN359">
        <v>0.12</v>
      </c>
      <c r="IO359">
        <v>0.13</v>
      </c>
      <c r="IP359">
        <v>0.11</v>
      </c>
      <c r="IQ359">
        <v>0.14000000000000001</v>
      </c>
      <c r="IR359">
        <v>0.12</v>
      </c>
      <c r="IS359">
        <v>0.01</v>
      </c>
      <c r="IT359">
        <v>0.51</v>
      </c>
      <c r="IU359">
        <v>0.24</v>
      </c>
      <c r="IV359">
        <v>0.01</v>
      </c>
      <c r="IW359">
        <v>0.17</v>
      </c>
      <c r="IX359">
        <v>0.13</v>
      </c>
      <c r="IY359">
        <v>0.23</v>
      </c>
      <c r="IZ359">
        <v>0.38</v>
      </c>
      <c r="JA359">
        <v>0.16</v>
      </c>
      <c r="JB359">
        <v>0.35</v>
      </c>
      <c r="JC359">
        <v>0.39</v>
      </c>
      <c r="JD359">
        <v>0.08</v>
      </c>
      <c r="JE359">
        <v>0.17</v>
      </c>
      <c r="JF359">
        <v>0.27</v>
      </c>
      <c r="JG359">
        <v>0.22</v>
      </c>
      <c r="JH359">
        <v>0.38</v>
      </c>
      <c r="JI359">
        <v>0.08</v>
      </c>
      <c r="JJ359">
        <v>0.09</v>
      </c>
      <c r="JK359">
        <v>0.46</v>
      </c>
      <c r="JL359">
        <v>0.16</v>
      </c>
      <c r="JM359">
        <v>0.08</v>
      </c>
      <c r="JN359">
        <v>0.1</v>
      </c>
      <c r="JO359">
        <v>0.12</v>
      </c>
      <c r="JP359">
        <v>0.09</v>
      </c>
      <c r="JQ359">
        <v>0.09</v>
      </c>
      <c r="JR359">
        <v>3.25</v>
      </c>
      <c r="JS359">
        <v>1.71</v>
      </c>
      <c r="JT359">
        <v>2.14</v>
      </c>
      <c r="JU359">
        <v>3.3</v>
      </c>
      <c r="JV359">
        <v>2.42</v>
      </c>
    </row>
    <row r="360" spans="1:282" x14ac:dyDescent="0.25">
      <c r="A360">
        <v>609990</v>
      </c>
      <c r="B360" t="s">
        <v>269</v>
      </c>
      <c r="C360" t="s">
        <v>1099</v>
      </c>
      <c r="D360" t="s">
        <v>5045</v>
      </c>
      <c r="E360" t="s">
        <v>5046</v>
      </c>
      <c r="F360" t="s">
        <v>1100</v>
      </c>
      <c r="G360" t="s">
        <v>1101</v>
      </c>
      <c r="H360" t="s">
        <v>1102</v>
      </c>
      <c r="I360" t="s">
        <v>5047</v>
      </c>
      <c r="J360" t="s">
        <v>5048</v>
      </c>
      <c r="K360" t="s">
        <v>5049</v>
      </c>
      <c r="L360" t="s">
        <v>546</v>
      </c>
      <c r="M360" t="s">
        <v>3399</v>
      </c>
      <c r="N360" t="s">
        <v>3908</v>
      </c>
      <c r="O360" t="s">
        <v>524</v>
      </c>
      <c r="P360">
        <v>818</v>
      </c>
      <c r="Q360" t="s">
        <v>537</v>
      </c>
      <c r="R360" t="s">
        <v>550</v>
      </c>
      <c r="S360" t="s">
        <v>550</v>
      </c>
      <c r="T360">
        <v>38</v>
      </c>
      <c r="U360">
        <v>3960</v>
      </c>
      <c r="V360" t="s">
        <v>651</v>
      </c>
      <c r="W360">
        <v>424</v>
      </c>
      <c r="X360">
        <v>844</v>
      </c>
      <c r="Y360">
        <v>50</v>
      </c>
      <c r="Z360" s="5" t="s">
        <v>870</v>
      </c>
      <c r="AA360" t="s">
        <v>524</v>
      </c>
      <c r="AB360" t="s">
        <v>576</v>
      </c>
      <c r="AC360" t="s">
        <v>576</v>
      </c>
      <c r="AD360" t="s">
        <v>576</v>
      </c>
      <c r="AE360">
        <v>19.899999999999999</v>
      </c>
      <c r="AF360">
        <v>4.0999999999999996</v>
      </c>
      <c r="AG360">
        <v>4.4000000000000004</v>
      </c>
      <c r="AH360">
        <v>5</v>
      </c>
      <c r="AI360" t="s">
        <v>3410</v>
      </c>
      <c r="AJ360">
        <v>319</v>
      </c>
      <c r="AK360">
        <v>109</v>
      </c>
      <c r="AL360">
        <v>96</v>
      </c>
      <c r="AM360">
        <v>48</v>
      </c>
      <c r="AN360">
        <v>17</v>
      </c>
      <c r="AP360">
        <v>1</v>
      </c>
      <c r="AQ360">
        <v>19</v>
      </c>
      <c r="AR360">
        <v>30</v>
      </c>
      <c r="AS360">
        <v>319</v>
      </c>
      <c r="AT360">
        <v>0.08</v>
      </c>
      <c r="AU360">
        <v>0.05</v>
      </c>
      <c r="AV360">
        <v>0.02</v>
      </c>
      <c r="AW360">
        <v>0.01</v>
      </c>
      <c r="AX360">
        <v>0.02</v>
      </c>
      <c r="AY360">
        <v>7.0000000000000007E-2</v>
      </c>
      <c r="AZ360">
        <v>0.19</v>
      </c>
      <c r="BA360">
        <v>0.16300000000000001</v>
      </c>
      <c r="BB360">
        <v>0.12</v>
      </c>
      <c r="BC360">
        <v>0.03</v>
      </c>
      <c r="BD360">
        <v>0.15</v>
      </c>
      <c r="BE360">
        <v>0.28000000000000003</v>
      </c>
      <c r="BF360">
        <v>0.41</v>
      </c>
      <c r="BG360">
        <v>0.4</v>
      </c>
      <c r="BH360">
        <v>0.42</v>
      </c>
      <c r="BI360">
        <v>0.26</v>
      </c>
      <c r="BJ360">
        <v>0.44</v>
      </c>
      <c r="BK360">
        <v>0.36</v>
      </c>
      <c r="BL360">
        <v>0.02</v>
      </c>
      <c r="BM360">
        <v>0.02</v>
      </c>
      <c r="BN360">
        <v>0.02</v>
      </c>
      <c r="BO360">
        <v>0.02</v>
      </c>
      <c r="BP360">
        <v>0.02</v>
      </c>
      <c r="BQ360">
        <v>0.02</v>
      </c>
      <c r="BR360">
        <v>0.3</v>
      </c>
      <c r="BS360">
        <v>0.37</v>
      </c>
      <c r="BT360">
        <v>0.42</v>
      </c>
      <c r="BU360">
        <v>0.68</v>
      </c>
      <c r="BV360">
        <v>0.37</v>
      </c>
      <c r="BW360">
        <v>0.26</v>
      </c>
      <c r="BX360">
        <v>2.96</v>
      </c>
      <c r="BY360">
        <v>3.1</v>
      </c>
      <c r="BZ360">
        <v>3.27</v>
      </c>
      <c r="CA360">
        <v>3.64</v>
      </c>
      <c r="CB360">
        <v>3.19</v>
      </c>
      <c r="CC360">
        <v>2.84</v>
      </c>
      <c r="CD360">
        <v>1.2999999999999999E-2</v>
      </c>
      <c r="CE360">
        <v>1.6E-2</v>
      </c>
      <c r="CF360">
        <v>1.9E-2</v>
      </c>
      <c r="CG360">
        <v>1.6E-2</v>
      </c>
      <c r="CH360">
        <v>2.1999999999999999E-2</v>
      </c>
      <c r="CI360">
        <v>0.03</v>
      </c>
      <c r="CJ360">
        <v>0.08</v>
      </c>
      <c r="CK360">
        <v>0.19</v>
      </c>
      <c r="CL360">
        <v>0.14000000000000001</v>
      </c>
      <c r="CM360">
        <v>0.05</v>
      </c>
      <c r="CN360">
        <v>0.05</v>
      </c>
      <c r="CO360">
        <v>0.06</v>
      </c>
      <c r="CP360">
        <v>0.08</v>
      </c>
      <c r="CQ360">
        <v>7.0000000000000007E-2</v>
      </c>
      <c r="CR360">
        <v>0.12</v>
      </c>
      <c r="CS360">
        <v>0.18</v>
      </c>
      <c r="CT360">
        <v>0.22</v>
      </c>
      <c r="CU360">
        <v>0.2</v>
      </c>
      <c r="CV360">
        <v>3.6</v>
      </c>
      <c r="CW360">
        <v>3.54</v>
      </c>
      <c r="CX360">
        <v>3.49</v>
      </c>
      <c r="CY360">
        <v>3.55</v>
      </c>
      <c r="CZ360">
        <v>3.49</v>
      </c>
      <c r="DA360">
        <v>3.31</v>
      </c>
      <c r="DB360">
        <v>3.05</v>
      </c>
      <c r="DC360">
        <v>2.7</v>
      </c>
      <c r="DD360">
        <v>2.85</v>
      </c>
      <c r="DE360">
        <v>0.25</v>
      </c>
      <c r="DF360">
        <v>0.3</v>
      </c>
      <c r="DG360">
        <v>0.32</v>
      </c>
      <c r="DH360">
        <v>0.24</v>
      </c>
      <c r="DI360">
        <v>0.28999999999999998</v>
      </c>
      <c r="DJ360">
        <v>0.33</v>
      </c>
      <c r="DK360">
        <v>0.31</v>
      </c>
      <c r="DL360">
        <v>0.24</v>
      </c>
      <c r="DM360">
        <v>0.28999999999999998</v>
      </c>
      <c r="DN360">
        <v>0.03</v>
      </c>
      <c r="DO360">
        <v>0.03</v>
      </c>
      <c r="DP360">
        <v>0.03</v>
      </c>
      <c r="DQ360">
        <v>0.03</v>
      </c>
      <c r="DR360">
        <v>0.03</v>
      </c>
      <c r="DS360">
        <v>0.04</v>
      </c>
      <c r="DT360">
        <v>0.04</v>
      </c>
      <c r="DU360">
        <v>0.03</v>
      </c>
      <c r="DV360">
        <v>0.03</v>
      </c>
      <c r="DW360">
        <v>0.66</v>
      </c>
      <c r="DX360">
        <v>0.61</v>
      </c>
      <c r="DY360">
        <v>0.57999999999999996</v>
      </c>
      <c r="DZ360">
        <v>0.64</v>
      </c>
      <c r="EA360">
        <v>0.59</v>
      </c>
      <c r="EB360">
        <v>0.48</v>
      </c>
      <c r="EC360">
        <v>0.39</v>
      </c>
      <c r="ED360">
        <v>0.32</v>
      </c>
      <c r="EE360">
        <v>0.34</v>
      </c>
      <c r="EF360">
        <v>0.36</v>
      </c>
      <c r="EG360">
        <v>0.01</v>
      </c>
      <c r="EH360">
        <v>0.01</v>
      </c>
      <c r="EI360">
        <v>0.01</v>
      </c>
      <c r="EJ360">
        <v>0.01</v>
      </c>
      <c r="EK360">
        <v>0.03</v>
      </c>
      <c r="EL360">
        <v>0.09</v>
      </c>
      <c r="EM360">
        <v>0.03</v>
      </c>
      <c r="EN360">
        <v>0.01</v>
      </c>
      <c r="EO360">
        <v>0.52</v>
      </c>
      <c r="EP360">
        <v>0.03</v>
      </c>
      <c r="EQ360">
        <v>3.4000000000000002E-2</v>
      </c>
      <c r="ER360">
        <v>0.06</v>
      </c>
      <c r="ES360">
        <v>4.7E-2</v>
      </c>
      <c r="ET360">
        <v>0.09</v>
      </c>
      <c r="EU360">
        <v>0.22</v>
      </c>
      <c r="EV360">
        <v>0.1</v>
      </c>
      <c r="EW360">
        <v>0.03</v>
      </c>
      <c r="EX360">
        <v>3.1E-2</v>
      </c>
      <c r="EY360">
        <v>0.34</v>
      </c>
      <c r="EZ360">
        <v>0.42</v>
      </c>
      <c r="FA360">
        <v>0.34</v>
      </c>
      <c r="FB360">
        <v>0.35</v>
      </c>
      <c r="FC360">
        <v>0.43</v>
      </c>
      <c r="FD360">
        <v>0.4</v>
      </c>
      <c r="FE360">
        <v>0.45</v>
      </c>
      <c r="FF360">
        <v>0.47</v>
      </c>
      <c r="FG360">
        <v>0.04</v>
      </c>
      <c r="FH360">
        <v>0.56999999999999995</v>
      </c>
      <c r="FI360">
        <v>0.5</v>
      </c>
      <c r="FJ360">
        <v>0.54</v>
      </c>
      <c r="FK360">
        <v>0.55000000000000004</v>
      </c>
      <c r="FL360">
        <v>0.41</v>
      </c>
      <c r="FM360">
        <v>0.22</v>
      </c>
      <c r="FN360">
        <v>0.38</v>
      </c>
      <c r="FO360">
        <v>0.45</v>
      </c>
      <c r="FP360">
        <v>0.05</v>
      </c>
      <c r="FQ360">
        <v>0.04</v>
      </c>
      <c r="FR360">
        <v>0.04</v>
      </c>
      <c r="FS360">
        <v>0.05</v>
      </c>
      <c r="FT360">
        <v>0.04</v>
      </c>
      <c r="FU360">
        <v>0.04</v>
      </c>
      <c r="FV360">
        <v>0.08</v>
      </c>
      <c r="FW360">
        <v>0.04</v>
      </c>
      <c r="FX360">
        <v>0.04</v>
      </c>
      <c r="FY360">
        <v>1.74</v>
      </c>
      <c r="FZ360">
        <v>3.54</v>
      </c>
      <c r="GA360">
        <v>3.47</v>
      </c>
      <c r="GB360">
        <v>3.47</v>
      </c>
      <c r="GC360">
        <v>3.51</v>
      </c>
      <c r="GD360">
        <v>3.28</v>
      </c>
      <c r="GE360">
        <v>2.81</v>
      </c>
      <c r="GF360">
        <v>3.23</v>
      </c>
      <c r="GG360">
        <v>3.42</v>
      </c>
      <c r="GH360">
        <v>8.26</v>
      </c>
      <c r="GI360">
        <v>0.02</v>
      </c>
      <c r="GJ360">
        <v>1.9E-2</v>
      </c>
      <c r="GK360">
        <v>1.2999999999999999E-2</v>
      </c>
      <c r="GL360">
        <v>0.02</v>
      </c>
      <c r="GM360">
        <v>0.04</v>
      </c>
      <c r="GN360">
        <v>0.03</v>
      </c>
      <c r="GO360">
        <v>0.09</v>
      </c>
      <c r="GP360">
        <v>0.19</v>
      </c>
      <c r="GQ360">
        <v>0.21</v>
      </c>
      <c r="GR360">
        <v>0.33</v>
      </c>
      <c r="GS360">
        <v>0.04</v>
      </c>
      <c r="GT360">
        <v>0.37</v>
      </c>
      <c r="GU360">
        <v>0.66</v>
      </c>
      <c r="GV360">
        <v>0.13</v>
      </c>
      <c r="GW360">
        <v>0.34</v>
      </c>
      <c r="GX360">
        <v>0.154</v>
      </c>
      <c r="GY360">
        <v>0.28000000000000003</v>
      </c>
      <c r="GZ360">
        <v>0.157</v>
      </c>
      <c r="HA360">
        <v>7.8E-2</v>
      </c>
      <c r="HB360">
        <v>0.39</v>
      </c>
      <c r="HC360">
        <v>7.0000000000000007E-2</v>
      </c>
      <c r="HD360">
        <v>0.03</v>
      </c>
      <c r="HE360">
        <v>0.14000000000000001</v>
      </c>
      <c r="HF360">
        <v>0.06</v>
      </c>
      <c r="HG360">
        <v>0.08</v>
      </c>
      <c r="HH360">
        <v>0.06</v>
      </c>
      <c r="HI360">
        <v>7.0000000000000007E-2</v>
      </c>
      <c r="HJ360">
        <v>0.09</v>
      </c>
      <c r="HK360">
        <v>0.05</v>
      </c>
      <c r="HL360">
        <v>0.04</v>
      </c>
      <c r="HM360">
        <v>0.2</v>
      </c>
      <c r="HN360">
        <v>0.08</v>
      </c>
      <c r="HO360">
        <v>0.52</v>
      </c>
      <c r="HP360">
        <v>0.45</v>
      </c>
      <c r="HQ360">
        <v>0.5</v>
      </c>
      <c r="HR360">
        <v>0.61</v>
      </c>
      <c r="HS360">
        <v>0.43</v>
      </c>
      <c r="HT360">
        <v>0.53</v>
      </c>
      <c r="HU360">
        <v>0.34</v>
      </c>
      <c r="HV360">
        <v>0.14000000000000001</v>
      </c>
      <c r="HW360">
        <v>0.28999999999999998</v>
      </c>
      <c r="HX360">
        <v>0.26</v>
      </c>
      <c r="HY360">
        <v>0.11</v>
      </c>
      <c r="HZ360">
        <v>0.33</v>
      </c>
      <c r="IA360">
        <v>0.03</v>
      </c>
      <c r="IB360">
        <v>0.24</v>
      </c>
      <c r="IC360">
        <v>0.11</v>
      </c>
      <c r="ID360">
        <v>0.04</v>
      </c>
      <c r="IE360">
        <v>0.15</v>
      </c>
      <c r="IF360">
        <v>1.6E-2</v>
      </c>
      <c r="IG360">
        <v>0</v>
      </c>
      <c r="IH360">
        <v>0.03</v>
      </c>
      <c r="II360">
        <v>0.02</v>
      </c>
      <c r="IJ360">
        <v>0.02</v>
      </c>
      <c r="IK360">
        <v>6.6000000000000003E-2</v>
      </c>
      <c r="IL360">
        <v>0</v>
      </c>
      <c r="IM360">
        <v>0.04</v>
      </c>
      <c r="IN360">
        <v>0.04</v>
      </c>
      <c r="IO360">
        <v>0.04</v>
      </c>
      <c r="IP360">
        <v>0.04</v>
      </c>
      <c r="IQ360">
        <v>0.06</v>
      </c>
      <c r="IR360">
        <v>0.04</v>
      </c>
      <c r="IS360">
        <v>0.01</v>
      </c>
      <c r="IT360">
        <v>0.23</v>
      </c>
      <c r="IU360">
        <v>7.0000000000000007E-2</v>
      </c>
      <c r="IV360">
        <v>0.01</v>
      </c>
      <c r="IW360">
        <v>0.2</v>
      </c>
      <c r="IX360">
        <v>0.18</v>
      </c>
      <c r="IY360">
        <v>0.36</v>
      </c>
      <c r="IZ360">
        <v>0.34</v>
      </c>
      <c r="JA360">
        <v>0.06</v>
      </c>
      <c r="JB360">
        <v>0.4</v>
      </c>
      <c r="JC360">
        <v>0.4</v>
      </c>
      <c r="JD360">
        <v>0.18</v>
      </c>
      <c r="JE360">
        <v>0.31</v>
      </c>
      <c r="JF360">
        <v>0.22</v>
      </c>
      <c r="JG360">
        <v>0.21</v>
      </c>
      <c r="JH360">
        <v>0.37</v>
      </c>
      <c r="JI360">
        <v>0.19</v>
      </c>
      <c r="JJ360">
        <v>0.23</v>
      </c>
      <c r="JK360">
        <v>0.67</v>
      </c>
      <c r="JL360">
        <v>0.15</v>
      </c>
      <c r="JM360">
        <v>0.04</v>
      </c>
      <c r="JN360">
        <v>0.04</v>
      </c>
      <c r="JO360">
        <v>0.04</v>
      </c>
      <c r="JP360">
        <v>0.04</v>
      </c>
      <c r="JQ360">
        <v>0.04</v>
      </c>
      <c r="JR360">
        <v>3.18</v>
      </c>
      <c r="JS360">
        <v>2.36</v>
      </c>
      <c r="JT360">
        <v>2.74</v>
      </c>
      <c r="JU360">
        <v>3.62</v>
      </c>
      <c r="JV360">
        <v>2.3199999999999998</v>
      </c>
    </row>
    <row r="361" spans="1:282" x14ac:dyDescent="0.25">
      <c r="A361">
        <v>609991</v>
      </c>
      <c r="B361" t="s">
        <v>352</v>
      </c>
      <c r="C361" t="s">
        <v>2667</v>
      </c>
      <c r="D361" t="s">
        <v>5050</v>
      </c>
      <c r="E361" t="s">
        <v>5051</v>
      </c>
      <c r="F361" t="s">
        <v>1103</v>
      </c>
      <c r="G361" t="s">
        <v>1104</v>
      </c>
      <c r="H361" t="s">
        <v>5052</v>
      </c>
      <c r="I361" t="s">
        <v>5053</v>
      </c>
      <c r="J361" t="s">
        <v>5054</v>
      </c>
      <c r="K361" t="s">
        <v>5055</v>
      </c>
      <c r="L361" t="s">
        <v>546</v>
      </c>
      <c r="M361" t="s">
        <v>3399</v>
      </c>
      <c r="N361" t="s">
        <v>3908</v>
      </c>
      <c r="O361" t="s">
        <v>524</v>
      </c>
      <c r="P361">
        <v>503</v>
      </c>
      <c r="Q361" t="s">
        <v>539</v>
      </c>
      <c r="R361" t="s">
        <v>3437</v>
      </c>
      <c r="S361" t="s">
        <v>694</v>
      </c>
      <c r="T361">
        <v>36</v>
      </c>
      <c r="U361">
        <v>3970</v>
      </c>
      <c r="V361" t="s">
        <v>655</v>
      </c>
      <c r="W361">
        <v>341</v>
      </c>
      <c r="X361">
        <v>505</v>
      </c>
      <c r="Y361">
        <v>68</v>
      </c>
      <c r="Z361" s="5" t="s">
        <v>886</v>
      </c>
      <c r="AA361" t="s">
        <v>524</v>
      </c>
      <c r="AB361" t="s">
        <v>533</v>
      </c>
      <c r="AC361" t="s">
        <v>533</v>
      </c>
      <c r="AD361" t="s">
        <v>533</v>
      </c>
      <c r="AE361">
        <v>68.099999999999994</v>
      </c>
      <c r="AF361">
        <v>74.3</v>
      </c>
      <c r="AG361">
        <v>74.2</v>
      </c>
      <c r="AH361">
        <v>6.8</v>
      </c>
      <c r="AI361" t="s">
        <v>3410</v>
      </c>
      <c r="AJ361">
        <v>187</v>
      </c>
      <c r="AK361">
        <v>1</v>
      </c>
      <c r="AL361">
        <v>177</v>
      </c>
      <c r="AN361">
        <v>3</v>
      </c>
      <c r="AO361">
        <v>1</v>
      </c>
      <c r="AP361">
        <v>1</v>
      </c>
      <c r="AQ361">
        <v>1</v>
      </c>
      <c r="AR361">
        <v>4</v>
      </c>
      <c r="AS361">
        <v>187</v>
      </c>
      <c r="AT361">
        <v>0.01</v>
      </c>
      <c r="AU361">
        <v>0.01</v>
      </c>
      <c r="AV361">
        <v>0</v>
      </c>
      <c r="AW361">
        <v>0</v>
      </c>
      <c r="AX361">
        <v>0.02</v>
      </c>
      <c r="AY361">
        <v>0.05</v>
      </c>
      <c r="AZ361">
        <v>0.04</v>
      </c>
      <c r="BA361">
        <v>1.6E-2</v>
      </c>
      <c r="BB361">
        <v>0.04</v>
      </c>
      <c r="BC361">
        <v>0.04</v>
      </c>
      <c r="BD361">
        <v>7.0000000000000007E-2</v>
      </c>
      <c r="BE361">
        <v>0.1</v>
      </c>
      <c r="BF361">
        <v>0.23</v>
      </c>
      <c r="BG361">
        <v>0.24</v>
      </c>
      <c r="BH361">
        <v>0.26</v>
      </c>
      <c r="BI361">
        <v>0.19</v>
      </c>
      <c r="BJ361">
        <v>0.28000000000000003</v>
      </c>
      <c r="BK361">
        <v>0.33</v>
      </c>
      <c r="BL361">
        <v>0.01</v>
      </c>
      <c r="BM361">
        <v>0</v>
      </c>
      <c r="BN361">
        <v>0</v>
      </c>
      <c r="BO361">
        <v>0.01</v>
      </c>
      <c r="BP361">
        <v>0.02</v>
      </c>
      <c r="BQ361">
        <v>0.01</v>
      </c>
      <c r="BR361">
        <v>0.71</v>
      </c>
      <c r="BS361">
        <v>0.74</v>
      </c>
      <c r="BT361">
        <v>0.71</v>
      </c>
      <c r="BU361">
        <v>0.76</v>
      </c>
      <c r="BV361">
        <v>0.61</v>
      </c>
      <c r="BW361">
        <v>0.51</v>
      </c>
      <c r="BX361">
        <v>3.66</v>
      </c>
      <c r="BY361">
        <v>3.72</v>
      </c>
      <c r="BZ361">
        <v>3.67</v>
      </c>
      <c r="CA361">
        <v>3.73</v>
      </c>
      <c r="CB361">
        <v>3.51</v>
      </c>
      <c r="CC361">
        <v>3.31</v>
      </c>
      <c r="CD361">
        <v>5.0000000000000001E-3</v>
      </c>
      <c r="CE361">
        <v>5.0000000000000001E-3</v>
      </c>
      <c r="CF361">
        <v>0</v>
      </c>
      <c r="CG361">
        <v>0</v>
      </c>
      <c r="CH361">
        <v>0</v>
      </c>
      <c r="CI361">
        <v>0.01</v>
      </c>
      <c r="CJ361">
        <v>0</v>
      </c>
      <c r="CK361">
        <v>0.02</v>
      </c>
      <c r="CL361">
        <v>0.01</v>
      </c>
      <c r="CM361">
        <v>0.01</v>
      </c>
      <c r="CN361">
        <v>0.02</v>
      </c>
      <c r="CO361">
        <v>0.03</v>
      </c>
      <c r="CP361">
        <v>0.03</v>
      </c>
      <c r="CQ361">
        <v>0.03</v>
      </c>
      <c r="CR361">
        <v>0.05</v>
      </c>
      <c r="CS361">
        <v>0.05</v>
      </c>
      <c r="CT361">
        <v>0.03</v>
      </c>
      <c r="CU361">
        <v>0.05</v>
      </c>
      <c r="CV361">
        <v>3.85</v>
      </c>
      <c r="CW361">
        <v>3.84</v>
      </c>
      <c r="CX361">
        <v>3.81</v>
      </c>
      <c r="CY361">
        <v>3.79</v>
      </c>
      <c r="CZ361">
        <v>3.78</v>
      </c>
      <c r="DA361">
        <v>3.63</v>
      </c>
      <c r="DB361">
        <v>3.74</v>
      </c>
      <c r="DC361">
        <v>3.72</v>
      </c>
      <c r="DD361">
        <v>3.71</v>
      </c>
      <c r="DE361">
        <v>0.11</v>
      </c>
      <c r="DF361">
        <v>0.11</v>
      </c>
      <c r="DG361">
        <v>0.13</v>
      </c>
      <c r="DH361">
        <v>0.16</v>
      </c>
      <c r="DI361">
        <v>0.16</v>
      </c>
      <c r="DJ361">
        <v>0.25</v>
      </c>
      <c r="DK361">
        <v>0.16</v>
      </c>
      <c r="DL361">
        <v>0.17</v>
      </c>
      <c r="DM361">
        <v>0.16</v>
      </c>
      <c r="DN361">
        <v>0.01</v>
      </c>
      <c r="DO361">
        <v>0</v>
      </c>
      <c r="DP361">
        <v>0.01</v>
      </c>
      <c r="DQ361">
        <v>0.01</v>
      </c>
      <c r="DR361">
        <v>0</v>
      </c>
      <c r="DS361">
        <v>0</v>
      </c>
      <c r="DT361">
        <v>0.01</v>
      </c>
      <c r="DU361">
        <v>0.01</v>
      </c>
      <c r="DV361">
        <v>0</v>
      </c>
      <c r="DW361">
        <v>0.87</v>
      </c>
      <c r="DX361">
        <v>0.87</v>
      </c>
      <c r="DY361">
        <v>0.83</v>
      </c>
      <c r="DZ361">
        <v>0.81</v>
      </c>
      <c r="EA361">
        <v>0.81</v>
      </c>
      <c r="EB361">
        <v>0.7</v>
      </c>
      <c r="EC361">
        <v>0.79</v>
      </c>
      <c r="ED361">
        <v>0.78</v>
      </c>
      <c r="EE361">
        <v>0.78</v>
      </c>
      <c r="EF361">
        <v>0.46</v>
      </c>
      <c r="EG361">
        <v>0.02</v>
      </c>
      <c r="EH361">
        <v>0.01</v>
      </c>
      <c r="EI361">
        <v>0.03</v>
      </c>
      <c r="EJ361">
        <v>0.02</v>
      </c>
      <c r="EK361">
        <v>0.02</v>
      </c>
      <c r="EL361">
        <v>0.04</v>
      </c>
      <c r="EM361">
        <v>0.01</v>
      </c>
      <c r="EN361">
        <v>0.01</v>
      </c>
      <c r="EO361">
        <v>0.23</v>
      </c>
      <c r="EP361">
        <v>0.05</v>
      </c>
      <c r="EQ361">
        <v>4.8000000000000001E-2</v>
      </c>
      <c r="ER361">
        <v>7.0000000000000007E-2</v>
      </c>
      <c r="ES361">
        <v>3.6999999999999998E-2</v>
      </c>
      <c r="ET361">
        <v>0.08</v>
      </c>
      <c r="EU361">
        <v>0.05</v>
      </c>
      <c r="EV361">
        <v>0.05</v>
      </c>
      <c r="EW361">
        <v>0.06</v>
      </c>
      <c r="EX361">
        <v>8.5999999999999993E-2</v>
      </c>
      <c r="EY361">
        <v>0.2</v>
      </c>
      <c r="EZ361">
        <v>0.2</v>
      </c>
      <c r="FA361">
        <v>0.2</v>
      </c>
      <c r="FB361">
        <v>0.12</v>
      </c>
      <c r="FC361">
        <v>0.21</v>
      </c>
      <c r="FD361">
        <v>0.23</v>
      </c>
      <c r="FE361">
        <v>0.31</v>
      </c>
      <c r="FF361">
        <v>0.31</v>
      </c>
      <c r="FG361">
        <v>0.17</v>
      </c>
      <c r="FH361">
        <v>0.7</v>
      </c>
      <c r="FI361">
        <v>0.69</v>
      </c>
      <c r="FJ361">
        <v>0.65</v>
      </c>
      <c r="FK361">
        <v>0.76</v>
      </c>
      <c r="FL361">
        <v>0.66</v>
      </c>
      <c r="FM361">
        <v>0.64</v>
      </c>
      <c r="FN361">
        <v>0.59</v>
      </c>
      <c r="FO361">
        <v>0.59</v>
      </c>
      <c r="FP361">
        <v>0.05</v>
      </c>
      <c r="FQ361">
        <v>0.03</v>
      </c>
      <c r="FR361">
        <v>0.05</v>
      </c>
      <c r="FS361">
        <v>0.05</v>
      </c>
      <c r="FT361">
        <v>0.06</v>
      </c>
      <c r="FU361">
        <v>0.03</v>
      </c>
      <c r="FV361">
        <v>0.04</v>
      </c>
      <c r="FW361">
        <v>0.04</v>
      </c>
      <c r="FX361">
        <v>0.03</v>
      </c>
      <c r="FY361">
        <v>1.97</v>
      </c>
      <c r="FZ361">
        <v>3.63</v>
      </c>
      <c r="GA361">
        <v>3.67</v>
      </c>
      <c r="GB361">
        <v>3.54</v>
      </c>
      <c r="GC361">
        <v>3.74</v>
      </c>
      <c r="GD361">
        <v>3.55</v>
      </c>
      <c r="GE361">
        <v>3.53</v>
      </c>
      <c r="GF361">
        <v>3.55</v>
      </c>
      <c r="GG361">
        <v>3.53</v>
      </c>
      <c r="GH361">
        <v>8.5399999999999991</v>
      </c>
      <c r="GI361">
        <v>0.01</v>
      </c>
      <c r="GJ361">
        <v>1.6E-2</v>
      </c>
      <c r="GK361">
        <v>1.0999999999999999E-2</v>
      </c>
      <c r="GL361">
        <v>0.01</v>
      </c>
      <c r="GM361">
        <v>0.02</v>
      </c>
      <c r="GN361">
        <v>0.06</v>
      </c>
      <c r="GO361">
        <v>0.1</v>
      </c>
      <c r="GP361">
        <v>0.16</v>
      </c>
      <c r="GQ361">
        <v>0.11</v>
      </c>
      <c r="GR361">
        <v>0.46</v>
      </c>
      <c r="GS361">
        <v>0.04</v>
      </c>
      <c r="GT361">
        <v>0.56000000000000005</v>
      </c>
      <c r="GU361">
        <v>0.57999999999999996</v>
      </c>
      <c r="GV361">
        <v>0.35</v>
      </c>
      <c r="GW361">
        <v>0.18</v>
      </c>
      <c r="GX361">
        <v>0.14399999999999999</v>
      </c>
      <c r="GY361">
        <v>0.25</v>
      </c>
      <c r="GZ361">
        <v>7.4999999999999997E-2</v>
      </c>
      <c r="HA361">
        <v>5.8999999999999997E-2</v>
      </c>
      <c r="HB361">
        <v>0.16</v>
      </c>
      <c r="HC361">
        <v>0.11</v>
      </c>
      <c r="HD361">
        <v>0.13</v>
      </c>
      <c r="HE361">
        <v>0.19</v>
      </c>
      <c r="HF361">
        <v>7.0000000000000007E-2</v>
      </c>
      <c r="HG361">
        <v>0.09</v>
      </c>
      <c r="HH361">
        <v>0.05</v>
      </c>
      <c r="HI361">
        <v>0</v>
      </c>
      <c r="HJ361">
        <v>0.01</v>
      </c>
      <c r="HK361">
        <v>0.02</v>
      </c>
      <c r="HL361">
        <v>0.02</v>
      </c>
      <c r="HM361">
        <v>0.1</v>
      </c>
      <c r="HN361">
        <v>0.02</v>
      </c>
      <c r="HO361">
        <v>0.19</v>
      </c>
      <c r="HP361">
        <v>0.21</v>
      </c>
      <c r="HQ361">
        <v>0.21</v>
      </c>
      <c r="HR361">
        <v>0.2</v>
      </c>
      <c r="HS361">
        <v>0.28000000000000003</v>
      </c>
      <c r="HT361">
        <v>0.22</v>
      </c>
      <c r="HU361">
        <v>0.71</v>
      </c>
      <c r="HV361">
        <v>0.5</v>
      </c>
      <c r="HW361">
        <v>0.49</v>
      </c>
      <c r="HX361">
        <v>0.5</v>
      </c>
      <c r="HY361">
        <v>0.45</v>
      </c>
      <c r="HZ361">
        <v>0.66</v>
      </c>
      <c r="IA361">
        <v>0.03</v>
      </c>
      <c r="IB361">
        <v>0.17</v>
      </c>
      <c r="IC361">
        <v>0.16</v>
      </c>
      <c r="ID361">
        <v>0.14000000000000001</v>
      </c>
      <c r="IE361">
        <v>0.1</v>
      </c>
      <c r="IF361">
        <v>2.7E-2</v>
      </c>
      <c r="IG361">
        <v>4.2999999999999997E-2</v>
      </c>
      <c r="IH361">
        <v>0.06</v>
      </c>
      <c r="II361">
        <v>7.0000000000000007E-2</v>
      </c>
      <c r="IJ361">
        <v>0.1</v>
      </c>
      <c r="IK361">
        <v>3.6999999999999998E-2</v>
      </c>
      <c r="IL361">
        <v>3.6999999999999998E-2</v>
      </c>
      <c r="IM361">
        <v>0.04</v>
      </c>
      <c r="IN361">
        <v>0.05</v>
      </c>
      <c r="IO361">
        <v>0.05</v>
      </c>
      <c r="IP361">
        <v>0.05</v>
      </c>
      <c r="IQ361">
        <v>0.04</v>
      </c>
      <c r="IR361">
        <v>0.04</v>
      </c>
      <c r="IS361">
        <v>0.01</v>
      </c>
      <c r="IT361">
        <v>0.44</v>
      </c>
      <c r="IU361">
        <v>0.46</v>
      </c>
      <c r="IV361">
        <v>0.03</v>
      </c>
      <c r="IW361">
        <v>0.12</v>
      </c>
      <c r="IX361">
        <v>0.19</v>
      </c>
      <c r="IY361">
        <v>0.25</v>
      </c>
      <c r="IZ361">
        <v>0.3</v>
      </c>
      <c r="JA361">
        <v>0.15</v>
      </c>
      <c r="JB361">
        <v>0.39</v>
      </c>
      <c r="JC361">
        <v>0.27</v>
      </c>
      <c r="JD361">
        <v>0.11</v>
      </c>
      <c r="JE361">
        <v>0.06</v>
      </c>
      <c r="JF361">
        <v>0.27</v>
      </c>
      <c r="JG361">
        <v>0.21</v>
      </c>
      <c r="JH361">
        <v>0.5</v>
      </c>
      <c r="JI361">
        <v>0.17</v>
      </c>
      <c r="JJ361">
        <v>0.13</v>
      </c>
      <c r="JK361">
        <v>0.51</v>
      </c>
      <c r="JL361">
        <v>0.26</v>
      </c>
      <c r="JM361">
        <v>0.04</v>
      </c>
      <c r="JN361">
        <v>0.03</v>
      </c>
      <c r="JO361">
        <v>0.05</v>
      </c>
      <c r="JP361">
        <v>0.04</v>
      </c>
      <c r="JQ361">
        <v>0.03</v>
      </c>
      <c r="JR361">
        <v>3.31</v>
      </c>
      <c r="JS361">
        <v>2.0099999999999998</v>
      </c>
      <c r="JT361">
        <v>1.85</v>
      </c>
      <c r="JU361">
        <v>3.32</v>
      </c>
      <c r="JV361">
        <v>2.63</v>
      </c>
    </row>
    <row r="362" spans="1:282" x14ac:dyDescent="0.25">
      <c r="A362">
        <v>609993</v>
      </c>
      <c r="B362" t="s">
        <v>2669</v>
      </c>
      <c r="C362" t="s">
        <v>2668</v>
      </c>
      <c r="D362" t="s">
        <v>5056</v>
      </c>
      <c r="E362" t="s">
        <v>5057</v>
      </c>
      <c r="F362" t="s">
        <v>2670</v>
      </c>
      <c r="G362" t="s">
        <v>2671</v>
      </c>
      <c r="H362" t="s">
        <v>2672</v>
      </c>
      <c r="I362" t="s">
        <v>5058</v>
      </c>
      <c r="J362" t="s">
        <v>5059</v>
      </c>
      <c r="K362" t="s">
        <v>5060</v>
      </c>
      <c r="L362" t="s">
        <v>546</v>
      </c>
      <c r="M362" t="s">
        <v>3399</v>
      </c>
      <c r="N362" t="s">
        <v>3908</v>
      </c>
      <c r="O362" t="s">
        <v>524</v>
      </c>
      <c r="P362">
        <v>550</v>
      </c>
      <c r="Q362" t="s">
        <v>530</v>
      </c>
      <c r="R362" t="s">
        <v>558</v>
      </c>
      <c r="S362" t="s">
        <v>558</v>
      </c>
      <c r="T362">
        <v>42</v>
      </c>
      <c r="U362">
        <v>3980</v>
      </c>
      <c r="V362" t="s">
        <v>655</v>
      </c>
      <c r="W362">
        <v>324</v>
      </c>
      <c r="X362">
        <v>559</v>
      </c>
      <c r="Y362">
        <v>58</v>
      </c>
      <c r="Z362" s="5" t="s">
        <v>890</v>
      </c>
      <c r="AA362" t="s">
        <v>524</v>
      </c>
      <c r="AB362" t="s">
        <v>564</v>
      </c>
      <c r="AC362" t="s">
        <v>555</v>
      </c>
      <c r="AD362" t="s">
        <v>533</v>
      </c>
      <c r="AE362">
        <v>47.6</v>
      </c>
      <c r="AF362">
        <v>39.700000000000003</v>
      </c>
      <c r="AG362">
        <v>62.6</v>
      </c>
      <c r="AH362">
        <v>5.8</v>
      </c>
      <c r="AI362" t="s">
        <v>3410</v>
      </c>
      <c r="AJ362">
        <v>177</v>
      </c>
      <c r="AK362">
        <v>9</v>
      </c>
      <c r="AL362">
        <v>2</v>
      </c>
      <c r="AM362">
        <v>2</v>
      </c>
      <c r="AN362">
        <v>163</v>
      </c>
      <c r="AO362">
        <v>1</v>
      </c>
      <c r="AQ362">
        <v>1</v>
      </c>
      <c r="AR362">
        <v>5</v>
      </c>
      <c r="AS362">
        <v>177</v>
      </c>
      <c r="AT362">
        <v>0.01</v>
      </c>
      <c r="AU362">
        <v>0.01</v>
      </c>
      <c r="AV362">
        <v>0.03</v>
      </c>
      <c r="AW362">
        <v>0.02</v>
      </c>
      <c r="AX362">
        <v>0.03</v>
      </c>
      <c r="AY362">
        <v>0.06</v>
      </c>
      <c r="AZ362">
        <v>0.06</v>
      </c>
      <c r="BA362">
        <v>0.04</v>
      </c>
      <c r="BB362">
        <v>0.05</v>
      </c>
      <c r="BC362">
        <v>0.06</v>
      </c>
      <c r="BD362">
        <v>0.12</v>
      </c>
      <c r="BE362">
        <v>0.16</v>
      </c>
      <c r="BF362">
        <v>0.31</v>
      </c>
      <c r="BG362">
        <v>0.28999999999999998</v>
      </c>
      <c r="BH362">
        <v>0.39</v>
      </c>
      <c r="BI362">
        <v>0.25</v>
      </c>
      <c r="BJ362">
        <v>0.36</v>
      </c>
      <c r="BK362">
        <v>0.33</v>
      </c>
      <c r="BL362">
        <v>0.03</v>
      </c>
      <c r="BM362">
        <v>0</v>
      </c>
      <c r="BN362">
        <v>0.03</v>
      </c>
      <c r="BO362">
        <v>0.02</v>
      </c>
      <c r="BP362">
        <v>0.04</v>
      </c>
      <c r="BQ362">
        <v>0.04</v>
      </c>
      <c r="BR362">
        <v>0.59</v>
      </c>
      <c r="BS362">
        <v>0.67</v>
      </c>
      <c r="BT362">
        <v>0.5</v>
      </c>
      <c r="BU362">
        <v>0.65</v>
      </c>
      <c r="BV362">
        <v>0.45</v>
      </c>
      <c r="BW362">
        <v>0.41</v>
      </c>
      <c r="BX362">
        <v>3.53</v>
      </c>
      <c r="BY362">
        <v>3.62</v>
      </c>
      <c r="BZ362">
        <v>3.42</v>
      </c>
      <c r="CA362">
        <v>3.57</v>
      </c>
      <c r="CB362">
        <v>3.26</v>
      </c>
      <c r="CC362">
        <v>3.14</v>
      </c>
      <c r="CD362">
        <v>0</v>
      </c>
      <c r="CE362">
        <v>0</v>
      </c>
      <c r="CF362">
        <v>6.0000000000000001E-3</v>
      </c>
      <c r="CG362">
        <v>1.7000000000000001E-2</v>
      </c>
      <c r="CH362">
        <v>6.0000000000000001E-3</v>
      </c>
      <c r="CI362">
        <v>0</v>
      </c>
      <c r="CJ362">
        <v>0.02</v>
      </c>
      <c r="CK362">
        <v>0.1</v>
      </c>
      <c r="CL362">
        <v>0.05</v>
      </c>
      <c r="CM362">
        <v>0.01</v>
      </c>
      <c r="CN362">
        <v>0.03</v>
      </c>
      <c r="CO362">
        <v>0.05</v>
      </c>
      <c r="CP362">
        <v>0.03</v>
      </c>
      <c r="CQ362">
        <v>0.03</v>
      </c>
      <c r="CR362">
        <v>0.05</v>
      </c>
      <c r="CS362">
        <v>0.1</v>
      </c>
      <c r="CT362">
        <v>0.13</v>
      </c>
      <c r="CU362">
        <v>0.1</v>
      </c>
      <c r="CV362">
        <v>3.82</v>
      </c>
      <c r="CW362">
        <v>3.74</v>
      </c>
      <c r="CX362">
        <v>3.66</v>
      </c>
      <c r="CY362">
        <v>3.67</v>
      </c>
      <c r="CZ362">
        <v>3.74</v>
      </c>
      <c r="DA362">
        <v>3.6</v>
      </c>
      <c r="DB362">
        <v>3.42</v>
      </c>
      <c r="DC362">
        <v>3.16</v>
      </c>
      <c r="DD362">
        <v>3.42</v>
      </c>
      <c r="DE362">
        <v>0.16</v>
      </c>
      <c r="DF362">
        <v>0.2</v>
      </c>
      <c r="DG362">
        <v>0.23</v>
      </c>
      <c r="DH362">
        <v>0.21</v>
      </c>
      <c r="DI362">
        <v>0.18</v>
      </c>
      <c r="DJ362">
        <v>0.28000000000000003</v>
      </c>
      <c r="DK362">
        <v>0.28999999999999998</v>
      </c>
      <c r="DL362">
        <v>0.27</v>
      </c>
      <c r="DM362">
        <v>0.21</v>
      </c>
      <c r="DN362">
        <v>0.01</v>
      </c>
      <c r="DO362">
        <v>0.01</v>
      </c>
      <c r="DP362">
        <v>0.02</v>
      </c>
      <c r="DQ362">
        <v>0.02</v>
      </c>
      <c r="DR362">
        <v>0.03</v>
      </c>
      <c r="DS362">
        <v>0.03</v>
      </c>
      <c r="DT362">
        <v>0.02</v>
      </c>
      <c r="DU362">
        <v>0.02</v>
      </c>
      <c r="DV362">
        <v>0.03</v>
      </c>
      <c r="DW362">
        <v>0.82</v>
      </c>
      <c r="DX362">
        <v>0.76</v>
      </c>
      <c r="DY362">
        <v>0.71</v>
      </c>
      <c r="DZ362">
        <v>0.72</v>
      </c>
      <c r="EA362">
        <v>0.76</v>
      </c>
      <c r="EB362">
        <v>0.63</v>
      </c>
      <c r="EC362">
        <v>0.56000000000000005</v>
      </c>
      <c r="ED362">
        <v>0.49</v>
      </c>
      <c r="EE362">
        <v>0.61</v>
      </c>
      <c r="EF362">
        <v>0.42</v>
      </c>
      <c r="EG362">
        <v>0.03</v>
      </c>
      <c r="EH362">
        <v>0.02</v>
      </c>
      <c r="EI362">
        <v>0.02</v>
      </c>
      <c r="EJ362">
        <v>0.02</v>
      </c>
      <c r="EK362">
        <v>0.01</v>
      </c>
      <c r="EL362">
        <v>0.05</v>
      </c>
      <c r="EM362">
        <v>0.03</v>
      </c>
      <c r="EN362">
        <v>0.01</v>
      </c>
      <c r="EO362">
        <v>0.21</v>
      </c>
      <c r="EP362">
        <v>0.06</v>
      </c>
      <c r="EQ362">
        <v>5.0999999999999997E-2</v>
      </c>
      <c r="ER362">
        <v>0.05</v>
      </c>
      <c r="ES362">
        <v>2.8000000000000001E-2</v>
      </c>
      <c r="ET362">
        <v>7.0000000000000007E-2</v>
      </c>
      <c r="EU362">
        <v>0.1</v>
      </c>
      <c r="EV362">
        <v>0.02</v>
      </c>
      <c r="EW362">
        <v>0.03</v>
      </c>
      <c r="EX362">
        <v>0.14699999999999999</v>
      </c>
      <c r="EY362">
        <v>0.32</v>
      </c>
      <c r="EZ362">
        <v>0.25</v>
      </c>
      <c r="FA362">
        <v>0.24</v>
      </c>
      <c r="FB362">
        <v>0.19</v>
      </c>
      <c r="FC362">
        <v>0.32</v>
      </c>
      <c r="FD362">
        <v>0.3</v>
      </c>
      <c r="FE362">
        <v>0.35</v>
      </c>
      <c r="FF362">
        <v>0.37</v>
      </c>
      <c r="FG362">
        <v>0.11</v>
      </c>
      <c r="FH362">
        <v>0.51</v>
      </c>
      <c r="FI362">
        <v>0.61</v>
      </c>
      <c r="FJ362">
        <v>0.62</v>
      </c>
      <c r="FK362">
        <v>0.68</v>
      </c>
      <c r="FL362">
        <v>0.5</v>
      </c>
      <c r="FM362">
        <v>0.49</v>
      </c>
      <c r="FN362">
        <v>0.53</v>
      </c>
      <c r="FO362">
        <v>0.53</v>
      </c>
      <c r="FP362">
        <v>0.11</v>
      </c>
      <c r="FQ362">
        <v>7.0000000000000007E-2</v>
      </c>
      <c r="FR362">
        <v>7.0000000000000007E-2</v>
      </c>
      <c r="FS362">
        <v>7.0000000000000007E-2</v>
      </c>
      <c r="FT362">
        <v>0.08</v>
      </c>
      <c r="FU362">
        <v>0.1</v>
      </c>
      <c r="FV362">
        <v>0.06</v>
      </c>
      <c r="FW362">
        <v>0.06</v>
      </c>
      <c r="FX362">
        <v>7.0000000000000007E-2</v>
      </c>
      <c r="FY362">
        <v>1.95</v>
      </c>
      <c r="FZ362">
        <v>3.41</v>
      </c>
      <c r="GA362">
        <v>3.56</v>
      </c>
      <c r="GB362">
        <v>3.57</v>
      </c>
      <c r="GC362">
        <v>3.68</v>
      </c>
      <c r="GD362">
        <v>3.45</v>
      </c>
      <c r="GE362">
        <v>3.3</v>
      </c>
      <c r="GF362">
        <v>3.47</v>
      </c>
      <c r="GG362">
        <v>3.51</v>
      </c>
      <c r="GH362">
        <v>8.7799999999999994</v>
      </c>
      <c r="GI362">
        <v>0.01</v>
      </c>
      <c r="GJ362">
        <v>6.0000000000000001E-3</v>
      </c>
      <c r="GK362">
        <v>0</v>
      </c>
      <c r="GL362">
        <v>0.01</v>
      </c>
      <c r="GM362">
        <v>0.02</v>
      </c>
      <c r="GN362">
        <v>0.05</v>
      </c>
      <c r="GO362">
        <v>0.05</v>
      </c>
      <c r="GP362">
        <v>0.12</v>
      </c>
      <c r="GQ362">
        <v>0.2</v>
      </c>
      <c r="GR362">
        <v>0.41</v>
      </c>
      <c r="GS362">
        <v>0.13</v>
      </c>
      <c r="GT362">
        <v>0.36</v>
      </c>
      <c r="GU362">
        <v>0.47</v>
      </c>
      <c r="GV362">
        <v>0.27</v>
      </c>
      <c r="GW362">
        <v>0.19</v>
      </c>
      <c r="GX362">
        <v>0.09</v>
      </c>
      <c r="GY362">
        <v>0.2</v>
      </c>
      <c r="GZ362">
        <v>8.5000000000000006E-2</v>
      </c>
      <c r="HA362">
        <v>0.04</v>
      </c>
      <c r="HB362">
        <v>0.14000000000000001</v>
      </c>
      <c r="HC362">
        <v>0.13</v>
      </c>
      <c r="HD362">
        <v>0.05</v>
      </c>
      <c r="HE362">
        <v>0.17</v>
      </c>
      <c r="HF362">
        <v>0.24</v>
      </c>
      <c r="HG362">
        <v>0.34</v>
      </c>
      <c r="HH362">
        <v>0.23</v>
      </c>
      <c r="HI362">
        <v>0.01</v>
      </c>
      <c r="HJ362">
        <v>0.01</v>
      </c>
      <c r="HK362">
        <v>0.01</v>
      </c>
      <c r="HL362">
        <v>0.01</v>
      </c>
      <c r="HM362">
        <v>0.09</v>
      </c>
      <c r="HN362">
        <v>0.02</v>
      </c>
      <c r="HO362">
        <v>0.32</v>
      </c>
      <c r="HP362">
        <v>0.27</v>
      </c>
      <c r="HQ362">
        <v>0.27</v>
      </c>
      <c r="HR362">
        <v>0.28000000000000003</v>
      </c>
      <c r="HS362">
        <v>0.34</v>
      </c>
      <c r="HT362">
        <v>0.27</v>
      </c>
      <c r="HU362">
        <v>0.54</v>
      </c>
      <c r="HV362">
        <v>0.49</v>
      </c>
      <c r="HW362">
        <v>0.54</v>
      </c>
      <c r="HX362">
        <v>0.57999999999999996</v>
      </c>
      <c r="HY362">
        <v>0.37</v>
      </c>
      <c r="HZ362">
        <v>0.59</v>
      </c>
      <c r="IA362">
        <v>0.05</v>
      </c>
      <c r="IB362">
        <v>0.13</v>
      </c>
      <c r="IC362">
        <v>0.09</v>
      </c>
      <c r="ID362">
        <v>0.03</v>
      </c>
      <c r="IE362">
        <v>0.09</v>
      </c>
      <c r="IF362">
        <v>3.4000000000000002E-2</v>
      </c>
      <c r="IG362">
        <v>1.7000000000000001E-2</v>
      </c>
      <c r="IH362">
        <v>0.02</v>
      </c>
      <c r="II362">
        <v>0.02</v>
      </c>
      <c r="IJ362">
        <v>0.02</v>
      </c>
      <c r="IK362">
        <v>2.3E-2</v>
      </c>
      <c r="IL362">
        <v>1.0999999999999999E-2</v>
      </c>
      <c r="IM362">
        <v>7.0000000000000007E-2</v>
      </c>
      <c r="IN362">
        <v>0.08</v>
      </c>
      <c r="IO362">
        <v>0.08</v>
      </c>
      <c r="IP362">
        <v>0.08</v>
      </c>
      <c r="IQ362">
        <v>0.08</v>
      </c>
      <c r="IR362">
        <v>0.08</v>
      </c>
      <c r="IS362">
        <v>0.05</v>
      </c>
      <c r="IT362">
        <v>0.6</v>
      </c>
      <c r="IU362">
        <v>0.46</v>
      </c>
      <c r="IV362">
        <v>0.03</v>
      </c>
      <c r="IW362">
        <v>0.14000000000000001</v>
      </c>
      <c r="IX362">
        <v>0.28000000000000003</v>
      </c>
      <c r="IY362">
        <v>0.14000000000000001</v>
      </c>
      <c r="IZ362">
        <v>0.26</v>
      </c>
      <c r="JA362">
        <v>0.19</v>
      </c>
      <c r="JB362">
        <v>0.35</v>
      </c>
      <c r="JC362">
        <v>0.4</v>
      </c>
      <c r="JD362">
        <v>0.04</v>
      </c>
      <c r="JE362">
        <v>0.06</v>
      </c>
      <c r="JF362">
        <v>0.28000000000000003</v>
      </c>
      <c r="JG362">
        <v>0.23</v>
      </c>
      <c r="JH362">
        <v>0.16</v>
      </c>
      <c r="JI362">
        <v>0.1</v>
      </c>
      <c r="JJ362">
        <v>0.1</v>
      </c>
      <c r="JK362">
        <v>0.38</v>
      </c>
      <c r="JL362">
        <v>0.19</v>
      </c>
      <c r="JM362">
        <v>0.11</v>
      </c>
      <c r="JN362">
        <v>0.12</v>
      </c>
      <c r="JO362">
        <v>0.12</v>
      </c>
      <c r="JP362">
        <v>0.11</v>
      </c>
      <c r="JQ362">
        <v>0.09</v>
      </c>
      <c r="JR362">
        <v>2.76</v>
      </c>
      <c r="JS362">
        <v>1.58</v>
      </c>
      <c r="JT362">
        <v>1.76</v>
      </c>
      <c r="JU362">
        <v>3.14</v>
      </c>
      <c r="JV362">
        <v>2.52</v>
      </c>
    </row>
    <row r="363" spans="1:282" x14ac:dyDescent="0.25">
      <c r="A363">
        <v>609994</v>
      </c>
      <c r="B363" t="s">
        <v>151</v>
      </c>
      <c r="C363" t="s">
        <v>2673</v>
      </c>
      <c r="D363" t="s">
        <v>5061</v>
      </c>
      <c r="E363" t="s">
        <v>5062</v>
      </c>
      <c r="F363" t="s">
        <v>1106</v>
      </c>
      <c r="G363" t="s">
        <v>1107</v>
      </c>
      <c r="H363" t="s">
        <v>1108</v>
      </c>
      <c r="I363" t="s">
        <v>5063</v>
      </c>
      <c r="J363" t="s">
        <v>5064</v>
      </c>
      <c r="K363" t="s">
        <v>5065</v>
      </c>
      <c r="L363" t="s">
        <v>546</v>
      </c>
      <c r="M363" t="s">
        <v>3399</v>
      </c>
      <c r="N363" t="s">
        <v>3908</v>
      </c>
      <c r="O363" t="s">
        <v>524</v>
      </c>
      <c r="P363">
        <v>1233</v>
      </c>
      <c r="Q363" t="s">
        <v>541</v>
      </c>
      <c r="R363" t="s">
        <v>544</v>
      </c>
      <c r="S363" t="s">
        <v>544</v>
      </c>
      <c r="T363">
        <v>31</v>
      </c>
      <c r="U363">
        <v>4000</v>
      </c>
      <c r="V363" t="s">
        <v>651</v>
      </c>
      <c r="W363">
        <v>632</v>
      </c>
      <c r="X363">
        <v>1254</v>
      </c>
      <c r="Y363">
        <v>50</v>
      </c>
      <c r="Z363" s="5" t="s">
        <v>870</v>
      </c>
      <c r="AA363" t="s">
        <v>524</v>
      </c>
      <c r="AB363" t="s">
        <v>564</v>
      </c>
      <c r="AC363" t="s">
        <v>564</v>
      </c>
      <c r="AD363" t="s">
        <v>564</v>
      </c>
      <c r="AE363">
        <v>40.700000000000003</v>
      </c>
      <c r="AF363">
        <v>48.3</v>
      </c>
      <c r="AG363">
        <v>54.8</v>
      </c>
      <c r="AH363">
        <v>5</v>
      </c>
      <c r="AI363" t="s">
        <v>3410</v>
      </c>
      <c r="AJ363">
        <v>390</v>
      </c>
      <c r="AK363">
        <v>23</v>
      </c>
      <c r="AL363">
        <v>19</v>
      </c>
      <c r="AM363">
        <v>40</v>
      </c>
      <c r="AN363">
        <v>288</v>
      </c>
      <c r="AO363">
        <v>1</v>
      </c>
      <c r="AQ363">
        <v>10</v>
      </c>
      <c r="AR363">
        <v>16</v>
      </c>
      <c r="AS363">
        <v>390</v>
      </c>
      <c r="AT363">
        <v>0.01</v>
      </c>
      <c r="AU363">
        <v>0.01</v>
      </c>
      <c r="AV363">
        <v>0.02</v>
      </c>
      <c r="AW363">
        <v>0.01</v>
      </c>
      <c r="AX363">
        <v>0.02</v>
      </c>
      <c r="AY363">
        <v>0.06</v>
      </c>
      <c r="AZ363">
        <v>7.0000000000000007E-2</v>
      </c>
      <c r="BA363">
        <v>3.1E-2</v>
      </c>
      <c r="BB363">
        <v>0.06</v>
      </c>
      <c r="BC363">
        <v>0.04</v>
      </c>
      <c r="BD363">
        <v>0.11</v>
      </c>
      <c r="BE363">
        <v>0.15</v>
      </c>
      <c r="BF363">
        <v>0.48</v>
      </c>
      <c r="BG363">
        <v>0.37</v>
      </c>
      <c r="BH363">
        <v>0.43</v>
      </c>
      <c r="BI363">
        <v>0.25</v>
      </c>
      <c r="BJ363">
        <v>0.41</v>
      </c>
      <c r="BK363">
        <v>0.45</v>
      </c>
      <c r="BL363">
        <v>0.02</v>
      </c>
      <c r="BM363">
        <v>0.02</v>
      </c>
      <c r="BN363">
        <v>0.04</v>
      </c>
      <c r="BO363">
        <v>0.03</v>
      </c>
      <c r="BP363">
        <v>0.03</v>
      </c>
      <c r="BQ363">
        <v>0.04</v>
      </c>
      <c r="BR363">
        <v>0.41</v>
      </c>
      <c r="BS363">
        <v>0.56999999999999995</v>
      </c>
      <c r="BT363">
        <v>0.45</v>
      </c>
      <c r="BU363">
        <v>0.68</v>
      </c>
      <c r="BV363">
        <v>0.43</v>
      </c>
      <c r="BW363">
        <v>0.3</v>
      </c>
      <c r="BX363">
        <v>3.33</v>
      </c>
      <c r="BY363">
        <v>3.52</v>
      </c>
      <c r="BZ363">
        <v>3.35</v>
      </c>
      <c r="CA363">
        <v>3.64</v>
      </c>
      <c r="CB363">
        <v>3.3</v>
      </c>
      <c r="CC363">
        <v>3.02</v>
      </c>
      <c r="CD363">
        <v>3.0000000000000001E-3</v>
      </c>
      <c r="CE363">
        <v>5.0000000000000001E-3</v>
      </c>
      <c r="CF363">
        <v>5.0000000000000001E-3</v>
      </c>
      <c r="CG363">
        <v>8.0000000000000002E-3</v>
      </c>
      <c r="CH363">
        <v>3.0000000000000001E-3</v>
      </c>
      <c r="CI363">
        <v>0</v>
      </c>
      <c r="CJ363">
        <v>0.02</v>
      </c>
      <c r="CK363">
        <v>0.06</v>
      </c>
      <c r="CL363">
        <v>0.04</v>
      </c>
      <c r="CM363">
        <v>0.01</v>
      </c>
      <c r="CN363">
        <v>0.02</v>
      </c>
      <c r="CO363">
        <v>0.02</v>
      </c>
      <c r="CP363">
        <v>0.03</v>
      </c>
      <c r="CQ363">
        <v>0.01</v>
      </c>
      <c r="CR363">
        <v>0.03</v>
      </c>
      <c r="CS363">
        <v>7.0000000000000007E-2</v>
      </c>
      <c r="CT363">
        <v>0.14000000000000001</v>
      </c>
      <c r="CU363">
        <v>0.05</v>
      </c>
      <c r="CV363">
        <v>3.82</v>
      </c>
      <c r="CW363">
        <v>3.75</v>
      </c>
      <c r="CX363">
        <v>3.69</v>
      </c>
      <c r="CY363">
        <v>3.66</v>
      </c>
      <c r="CZ363">
        <v>3.75</v>
      </c>
      <c r="DA363">
        <v>3.67</v>
      </c>
      <c r="DB363">
        <v>3.51</v>
      </c>
      <c r="DC363">
        <v>3.29</v>
      </c>
      <c r="DD363">
        <v>3.51</v>
      </c>
      <c r="DE363">
        <v>0.16</v>
      </c>
      <c r="DF363">
        <v>0.2</v>
      </c>
      <c r="DG363">
        <v>0.24</v>
      </c>
      <c r="DH363">
        <v>0.25</v>
      </c>
      <c r="DI363">
        <v>0.22</v>
      </c>
      <c r="DJ363">
        <v>0.27</v>
      </c>
      <c r="DK363">
        <v>0.3</v>
      </c>
      <c r="DL363">
        <v>0.24</v>
      </c>
      <c r="DM363">
        <v>0.25</v>
      </c>
      <c r="DN363">
        <v>0.01</v>
      </c>
      <c r="DO363">
        <v>0.01</v>
      </c>
      <c r="DP363">
        <v>0.02</v>
      </c>
      <c r="DQ363">
        <v>0.01</v>
      </c>
      <c r="DR363">
        <v>0.02</v>
      </c>
      <c r="DS363">
        <v>0.02</v>
      </c>
      <c r="DT363">
        <v>0.02</v>
      </c>
      <c r="DU363">
        <v>0.02</v>
      </c>
      <c r="DV363">
        <v>0.03</v>
      </c>
      <c r="DW363">
        <v>0.82</v>
      </c>
      <c r="DX363">
        <v>0.77</v>
      </c>
      <c r="DY363">
        <v>0.71</v>
      </c>
      <c r="DZ363">
        <v>0.7</v>
      </c>
      <c r="EA363">
        <v>0.75</v>
      </c>
      <c r="EB363">
        <v>0.68</v>
      </c>
      <c r="EC363">
        <v>0.6</v>
      </c>
      <c r="ED363">
        <v>0.54</v>
      </c>
      <c r="EE363">
        <v>0.63</v>
      </c>
      <c r="EF363">
        <v>0.32</v>
      </c>
      <c r="EG363">
        <v>0.01</v>
      </c>
      <c r="EH363">
        <v>0</v>
      </c>
      <c r="EI363">
        <v>0.01</v>
      </c>
      <c r="EJ363">
        <v>0</v>
      </c>
      <c r="EK363">
        <v>0.02</v>
      </c>
      <c r="EL363">
        <v>0.03</v>
      </c>
      <c r="EM363">
        <v>0.01</v>
      </c>
      <c r="EN363">
        <v>0.01</v>
      </c>
      <c r="EO363">
        <v>0.26</v>
      </c>
      <c r="EP363">
        <v>0.03</v>
      </c>
      <c r="EQ363">
        <v>2.8000000000000001E-2</v>
      </c>
      <c r="ER363">
        <v>0.05</v>
      </c>
      <c r="ES363">
        <v>2.1000000000000001E-2</v>
      </c>
      <c r="ET363">
        <v>0.03</v>
      </c>
      <c r="EU363">
        <v>7.0000000000000007E-2</v>
      </c>
      <c r="EV363">
        <v>0.04</v>
      </c>
      <c r="EW363">
        <v>0.05</v>
      </c>
      <c r="EX363">
        <v>0.17899999999999999</v>
      </c>
      <c r="EY363">
        <v>0.37</v>
      </c>
      <c r="EZ363">
        <v>0.35</v>
      </c>
      <c r="FA363">
        <v>0.35</v>
      </c>
      <c r="FB363">
        <v>0.28999999999999998</v>
      </c>
      <c r="FC363">
        <v>0.46</v>
      </c>
      <c r="FD363">
        <v>0.4</v>
      </c>
      <c r="FE363">
        <v>0.4</v>
      </c>
      <c r="FF363">
        <v>0.42</v>
      </c>
      <c r="FG363">
        <v>0.15</v>
      </c>
      <c r="FH363">
        <v>0.55000000000000004</v>
      </c>
      <c r="FI363">
        <v>0.56999999999999995</v>
      </c>
      <c r="FJ363">
        <v>0.56000000000000005</v>
      </c>
      <c r="FK363">
        <v>0.64</v>
      </c>
      <c r="FL363">
        <v>0.44</v>
      </c>
      <c r="FM363">
        <v>0.45</v>
      </c>
      <c r="FN363">
        <v>0.51</v>
      </c>
      <c r="FO363">
        <v>0.46</v>
      </c>
      <c r="FP363">
        <v>0.09</v>
      </c>
      <c r="FQ363">
        <v>0.05</v>
      </c>
      <c r="FR363">
        <v>0.05</v>
      </c>
      <c r="FS363">
        <v>0.04</v>
      </c>
      <c r="FT363">
        <v>0.05</v>
      </c>
      <c r="FU363">
        <v>0.05</v>
      </c>
      <c r="FV363">
        <v>0.05</v>
      </c>
      <c r="FW363">
        <v>0.04</v>
      </c>
      <c r="FX363">
        <v>0.06</v>
      </c>
      <c r="FY363">
        <v>2.1800000000000002</v>
      </c>
      <c r="FZ363">
        <v>3.53</v>
      </c>
      <c r="GA363">
        <v>3.56</v>
      </c>
      <c r="GB363">
        <v>3.52</v>
      </c>
      <c r="GC363">
        <v>3.65</v>
      </c>
      <c r="GD363">
        <v>3.38</v>
      </c>
      <c r="GE363">
        <v>3.35</v>
      </c>
      <c r="GF363">
        <v>3.46</v>
      </c>
      <c r="GG363">
        <v>3.42</v>
      </c>
      <c r="GH363">
        <v>8.74</v>
      </c>
      <c r="GI363">
        <v>0</v>
      </c>
      <c r="GJ363">
        <v>5.0000000000000001E-3</v>
      </c>
      <c r="GK363">
        <v>0.01</v>
      </c>
      <c r="GL363">
        <v>0</v>
      </c>
      <c r="GM363">
        <v>0.03</v>
      </c>
      <c r="GN363">
        <v>0.02</v>
      </c>
      <c r="GO363">
        <v>7.0000000000000007E-2</v>
      </c>
      <c r="GP363">
        <v>0.19</v>
      </c>
      <c r="GQ363">
        <v>0.19</v>
      </c>
      <c r="GR363">
        <v>0.38</v>
      </c>
      <c r="GS363">
        <v>0.11</v>
      </c>
      <c r="GT363">
        <v>0.27</v>
      </c>
      <c r="GU363">
        <v>0.41</v>
      </c>
      <c r="GV363">
        <v>0.19</v>
      </c>
      <c r="GW363">
        <v>0.24</v>
      </c>
      <c r="GX363">
        <v>0.159</v>
      </c>
      <c r="GY363">
        <v>0.22</v>
      </c>
      <c r="GZ363">
        <v>0.14099999999999999</v>
      </c>
      <c r="HA363">
        <v>8.5000000000000006E-2</v>
      </c>
      <c r="HB363">
        <v>0.18</v>
      </c>
      <c r="HC363">
        <v>0.17</v>
      </c>
      <c r="HD363">
        <v>0.11</v>
      </c>
      <c r="HE363">
        <v>0.23</v>
      </c>
      <c r="HF363">
        <v>0.17</v>
      </c>
      <c r="HG363">
        <v>0.23</v>
      </c>
      <c r="HH363">
        <v>0.17</v>
      </c>
      <c r="HI363">
        <v>0.01</v>
      </c>
      <c r="HJ363">
        <v>0</v>
      </c>
      <c r="HK363">
        <v>0.01</v>
      </c>
      <c r="HL363">
        <v>0.01</v>
      </c>
      <c r="HM363">
        <v>0.1</v>
      </c>
      <c r="HN363">
        <v>0.02</v>
      </c>
      <c r="HO363">
        <v>0.34</v>
      </c>
      <c r="HP363">
        <v>0.3</v>
      </c>
      <c r="HQ363">
        <v>0.3</v>
      </c>
      <c r="HR363">
        <v>0.32</v>
      </c>
      <c r="HS363">
        <v>0.38</v>
      </c>
      <c r="HT363">
        <v>0.33</v>
      </c>
      <c r="HU363">
        <v>0.52</v>
      </c>
      <c r="HV363">
        <v>0.44</v>
      </c>
      <c r="HW363">
        <v>0.49</v>
      </c>
      <c r="HX363">
        <v>0.47</v>
      </c>
      <c r="HY363">
        <v>0.34</v>
      </c>
      <c r="HZ363">
        <v>0.49</v>
      </c>
      <c r="IA363">
        <v>0.06</v>
      </c>
      <c r="IB363">
        <v>0.15</v>
      </c>
      <c r="IC363">
        <v>0.1</v>
      </c>
      <c r="ID363">
        <v>0.09</v>
      </c>
      <c r="IE363">
        <v>7.0000000000000007E-2</v>
      </c>
      <c r="IF363">
        <v>7.1999999999999995E-2</v>
      </c>
      <c r="IG363">
        <v>2.1000000000000001E-2</v>
      </c>
      <c r="IH363">
        <v>0.02</v>
      </c>
      <c r="II363">
        <v>0.02</v>
      </c>
      <c r="IJ363">
        <v>0.03</v>
      </c>
      <c r="IK363">
        <v>2.5999999999999999E-2</v>
      </c>
      <c r="IL363">
        <v>1.4999999999999999E-2</v>
      </c>
      <c r="IM363">
        <v>0.06</v>
      </c>
      <c r="IN363">
        <v>0.08</v>
      </c>
      <c r="IO363">
        <v>0.08</v>
      </c>
      <c r="IP363">
        <v>0.09</v>
      </c>
      <c r="IQ363">
        <v>0.09</v>
      </c>
      <c r="IR363">
        <v>7.0000000000000007E-2</v>
      </c>
      <c r="IS363">
        <v>0.02</v>
      </c>
      <c r="IT363">
        <v>0.55000000000000004</v>
      </c>
      <c r="IU363">
        <v>0.35</v>
      </c>
      <c r="IV363">
        <v>0.01</v>
      </c>
      <c r="IW363">
        <v>0.18</v>
      </c>
      <c r="IX363">
        <v>0.35</v>
      </c>
      <c r="IY363">
        <v>0.23</v>
      </c>
      <c r="IZ363">
        <v>0.34</v>
      </c>
      <c r="JA363">
        <v>0.23</v>
      </c>
      <c r="JB363">
        <v>0.28999999999999998</v>
      </c>
      <c r="JC363">
        <v>0.41</v>
      </c>
      <c r="JD363">
        <v>7.0000000000000007E-2</v>
      </c>
      <c r="JE363">
        <v>0.13</v>
      </c>
      <c r="JF363">
        <v>0.28999999999999998</v>
      </c>
      <c r="JG363">
        <v>0.27</v>
      </c>
      <c r="JH363">
        <v>0.18</v>
      </c>
      <c r="JI363">
        <v>0.08</v>
      </c>
      <c r="JJ363">
        <v>7.0000000000000007E-2</v>
      </c>
      <c r="JK363">
        <v>0.39</v>
      </c>
      <c r="JL363">
        <v>0.21</v>
      </c>
      <c r="JM363">
        <v>0.05</v>
      </c>
      <c r="JN363">
        <v>7.0000000000000007E-2</v>
      </c>
      <c r="JO363">
        <v>0.11</v>
      </c>
      <c r="JP363">
        <v>7.0000000000000007E-2</v>
      </c>
      <c r="JQ363">
        <v>0.06</v>
      </c>
      <c r="JR363">
        <v>2.78</v>
      </c>
      <c r="JS363">
        <v>1.67</v>
      </c>
      <c r="JT363">
        <v>1.9</v>
      </c>
      <c r="JU363">
        <v>3.15</v>
      </c>
      <c r="JV363">
        <v>2.5299999999999998</v>
      </c>
    </row>
    <row r="364" spans="1:282" x14ac:dyDescent="0.25">
      <c r="A364">
        <v>609995</v>
      </c>
      <c r="B364" t="s">
        <v>154</v>
      </c>
      <c r="C364" t="s">
        <v>2674</v>
      </c>
      <c r="D364" t="s">
        <v>5066</v>
      </c>
      <c r="E364" t="s">
        <v>5067</v>
      </c>
      <c r="F364" t="s">
        <v>1109</v>
      </c>
      <c r="G364" t="s">
        <v>1110</v>
      </c>
      <c r="H364" t="s">
        <v>1111</v>
      </c>
      <c r="I364" t="s">
        <v>5068</v>
      </c>
      <c r="J364" t="s">
        <v>5069</v>
      </c>
      <c r="K364" t="s">
        <v>5070</v>
      </c>
      <c r="L364" t="s">
        <v>546</v>
      </c>
      <c r="M364" t="s">
        <v>3399</v>
      </c>
      <c r="N364" t="s">
        <v>3908</v>
      </c>
      <c r="O364" t="s">
        <v>524</v>
      </c>
      <c r="P364">
        <v>554</v>
      </c>
      <c r="Q364" t="s">
        <v>541</v>
      </c>
      <c r="R364" t="s">
        <v>544</v>
      </c>
      <c r="S364" t="s">
        <v>544</v>
      </c>
      <c r="T364">
        <v>30</v>
      </c>
      <c r="U364">
        <v>4010</v>
      </c>
      <c r="V364" t="s">
        <v>651</v>
      </c>
      <c r="W364">
        <v>197</v>
      </c>
      <c r="X364">
        <v>572</v>
      </c>
      <c r="Y364">
        <v>34</v>
      </c>
      <c r="Z364" s="5" t="s">
        <v>799</v>
      </c>
      <c r="AA364" t="s">
        <v>524</v>
      </c>
      <c r="AB364" t="s">
        <v>533</v>
      </c>
      <c r="AC364" t="s">
        <v>564</v>
      </c>
      <c r="AD364" t="s">
        <v>564</v>
      </c>
      <c r="AE364">
        <v>64.900000000000006</v>
      </c>
      <c r="AF364">
        <v>54.6</v>
      </c>
      <c r="AG364">
        <v>50.8</v>
      </c>
      <c r="AH364">
        <v>3.4</v>
      </c>
      <c r="AI364" t="s">
        <v>3410</v>
      </c>
      <c r="AJ364">
        <v>126</v>
      </c>
      <c r="AK364">
        <v>55</v>
      </c>
      <c r="AL364">
        <v>5</v>
      </c>
      <c r="AM364">
        <v>16</v>
      </c>
      <c r="AN364">
        <v>44</v>
      </c>
      <c r="AO364">
        <v>1</v>
      </c>
      <c r="AQ364">
        <v>4</v>
      </c>
      <c r="AR364">
        <v>4</v>
      </c>
      <c r="AS364">
        <v>126</v>
      </c>
      <c r="AT364">
        <v>0.01</v>
      </c>
      <c r="AU364">
        <v>0.01</v>
      </c>
      <c r="AV364">
        <v>0</v>
      </c>
      <c r="AW364">
        <v>0.02</v>
      </c>
      <c r="AX364">
        <v>0.02</v>
      </c>
      <c r="AY364">
        <v>0.06</v>
      </c>
      <c r="AZ364">
        <v>0.01</v>
      </c>
      <c r="BA364">
        <v>4.8000000000000001E-2</v>
      </c>
      <c r="BB364">
        <v>0.05</v>
      </c>
      <c r="BC364">
        <v>0.02</v>
      </c>
      <c r="BD364">
        <v>0.1</v>
      </c>
      <c r="BE364">
        <v>0.14000000000000001</v>
      </c>
      <c r="BF364">
        <v>0.25</v>
      </c>
      <c r="BG364">
        <v>0.15</v>
      </c>
      <c r="BH364">
        <v>0.24</v>
      </c>
      <c r="BI364">
        <v>0.21</v>
      </c>
      <c r="BJ364">
        <v>0.33</v>
      </c>
      <c r="BK364">
        <v>0.33</v>
      </c>
      <c r="BL364">
        <v>0.02</v>
      </c>
      <c r="BM364">
        <v>0.01</v>
      </c>
      <c r="BN364">
        <v>0.02</v>
      </c>
      <c r="BO364">
        <v>0.01</v>
      </c>
      <c r="BP364">
        <v>0.02</v>
      </c>
      <c r="BQ364">
        <v>0.05</v>
      </c>
      <c r="BR364">
        <v>0.72</v>
      </c>
      <c r="BS364">
        <v>0.79</v>
      </c>
      <c r="BT364">
        <v>0.7</v>
      </c>
      <c r="BU364">
        <v>0.75</v>
      </c>
      <c r="BV364">
        <v>0.54</v>
      </c>
      <c r="BW364">
        <v>0.42</v>
      </c>
      <c r="BX364">
        <v>3.71</v>
      </c>
      <c r="BY364">
        <v>3.73</v>
      </c>
      <c r="BZ364">
        <v>3.66</v>
      </c>
      <c r="CA364">
        <v>3.7</v>
      </c>
      <c r="CB364">
        <v>3.4</v>
      </c>
      <c r="CC364">
        <v>3.16</v>
      </c>
      <c r="CD364">
        <v>8.0000000000000002E-3</v>
      </c>
      <c r="CE364">
        <v>8.0000000000000002E-3</v>
      </c>
      <c r="CF364">
        <v>8.0000000000000002E-3</v>
      </c>
      <c r="CG364">
        <v>8.0000000000000002E-3</v>
      </c>
      <c r="CH364">
        <v>8.0000000000000002E-3</v>
      </c>
      <c r="CI364">
        <v>0.02</v>
      </c>
      <c r="CJ364">
        <v>0.03</v>
      </c>
      <c r="CK364">
        <v>0.05</v>
      </c>
      <c r="CL364">
        <v>0.02</v>
      </c>
      <c r="CM364">
        <v>0.01</v>
      </c>
      <c r="CN364">
        <v>0.01</v>
      </c>
      <c r="CO364">
        <v>0.01</v>
      </c>
      <c r="CP364">
        <v>0.02</v>
      </c>
      <c r="CQ364">
        <v>0.01</v>
      </c>
      <c r="CR364">
        <v>0.04</v>
      </c>
      <c r="CS364">
        <v>0.06</v>
      </c>
      <c r="CT364">
        <v>0.12</v>
      </c>
      <c r="CU364">
        <v>0.11</v>
      </c>
      <c r="CV364">
        <v>3.85</v>
      </c>
      <c r="CW364">
        <v>3.77</v>
      </c>
      <c r="CX364">
        <v>3.74</v>
      </c>
      <c r="CY364">
        <v>3.78</v>
      </c>
      <c r="CZ364">
        <v>3.77</v>
      </c>
      <c r="DA364">
        <v>3.63</v>
      </c>
      <c r="DB364">
        <v>3.55</v>
      </c>
      <c r="DC364">
        <v>3.4</v>
      </c>
      <c r="DD364">
        <v>3.51</v>
      </c>
      <c r="DE364">
        <v>0.11</v>
      </c>
      <c r="DF364">
        <v>0.19</v>
      </c>
      <c r="DG364">
        <v>0.21</v>
      </c>
      <c r="DH364">
        <v>0.15</v>
      </c>
      <c r="DI364">
        <v>0.19</v>
      </c>
      <c r="DJ364">
        <v>0.24</v>
      </c>
      <c r="DK364">
        <v>0.25</v>
      </c>
      <c r="DL364">
        <v>0.21</v>
      </c>
      <c r="DM364">
        <v>0.18</v>
      </c>
      <c r="DN364">
        <v>0</v>
      </c>
      <c r="DO364">
        <v>0</v>
      </c>
      <c r="DP364">
        <v>0.01</v>
      </c>
      <c r="DQ364">
        <v>0</v>
      </c>
      <c r="DR364">
        <v>0</v>
      </c>
      <c r="DS364">
        <v>0</v>
      </c>
      <c r="DT364">
        <v>0</v>
      </c>
      <c r="DU364">
        <v>0.02</v>
      </c>
      <c r="DV364">
        <v>0.03</v>
      </c>
      <c r="DW364">
        <v>0.87</v>
      </c>
      <c r="DX364">
        <v>0.79</v>
      </c>
      <c r="DY364">
        <v>0.76</v>
      </c>
      <c r="DZ364">
        <v>0.82</v>
      </c>
      <c r="EA364">
        <v>0.79</v>
      </c>
      <c r="EB364">
        <v>0.71</v>
      </c>
      <c r="EC364">
        <v>0.67</v>
      </c>
      <c r="ED364">
        <v>0.61</v>
      </c>
      <c r="EE364">
        <v>0.65</v>
      </c>
      <c r="EF364">
        <v>0.33</v>
      </c>
      <c r="EG364">
        <v>0.01</v>
      </c>
      <c r="EH364">
        <v>0.01</v>
      </c>
      <c r="EI364">
        <v>0.01</v>
      </c>
      <c r="EJ364">
        <v>0.01</v>
      </c>
      <c r="EK364">
        <v>0.01</v>
      </c>
      <c r="EL364">
        <v>0.09</v>
      </c>
      <c r="EM364">
        <v>0.02</v>
      </c>
      <c r="EN364">
        <v>0</v>
      </c>
      <c r="EO364">
        <v>0.45</v>
      </c>
      <c r="EP364">
        <v>0.02</v>
      </c>
      <c r="EQ364">
        <v>1.6E-2</v>
      </c>
      <c r="ER364">
        <v>0.04</v>
      </c>
      <c r="ES364">
        <v>3.2000000000000001E-2</v>
      </c>
      <c r="ET364">
        <v>0.06</v>
      </c>
      <c r="EU364">
        <v>0.11</v>
      </c>
      <c r="EV364">
        <v>0.04</v>
      </c>
      <c r="EW364">
        <v>0.04</v>
      </c>
      <c r="EX364">
        <v>7.9000000000000001E-2</v>
      </c>
      <c r="EY364">
        <v>0.32</v>
      </c>
      <c r="EZ364">
        <v>0.19</v>
      </c>
      <c r="FA364">
        <v>0.3</v>
      </c>
      <c r="FB364">
        <v>0.18</v>
      </c>
      <c r="FC364">
        <v>0.27</v>
      </c>
      <c r="FD364">
        <v>0.36</v>
      </c>
      <c r="FE364">
        <v>0.36</v>
      </c>
      <c r="FF364">
        <v>0.28999999999999998</v>
      </c>
      <c r="FG364">
        <v>0.06</v>
      </c>
      <c r="FH364">
        <v>0.63</v>
      </c>
      <c r="FI364">
        <v>0.73</v>
      </c>
      <c r="FJ364">
        <v>0.63</v>
      </c>
      <c r="FK364">
        <v>0.75</v>
      </c>
      <c r="FL364">
        <v>0.63</v>
      </c>
      <c r="FM364">
        <v>0.38</v>
      </c>
      <c r="FN364">
        <v>0.53</v>
      </c>
      <c r="FO364">
        <v>0.61</v>
      </c>
      <c r="FP364">
        <v>0.08</v>
      </c>
      <c r="FQ364">
        <v>0.03</v>
      </c>
      <c r="FR364">
        <v>0.06</v>
      </c>
      <c r="FS364">
        <v>0.02</v>
      </c>
      <c r="FT364">
        <v>0.03</v>
      </c>
      <c r="FU364">
        <v>0.04</v>
      </c>
      <c r="FV364">
        <v>0.06</v>
      </c>
      <c r="FW364">
        <v>0.06</v>
      </c>
      <c r="FX364">
        <v>0.06</v>
      </c>
      <c r="FY364">
        <v>1.87</v>
      </c>
      <c r="FZ364">
        <v>3.61</v>
      </c>
      <c r="GA364">
        <v>3.74</v>
      </c>
      <c r="GB364">
        <v>3.59</v>
      </c>
      <c r="GC364">
        <v>3.72</v>
      </c>
      <c r="GD364">
        <v>3.58</v>
      </c>
      <c r="GE364">
        <v>3.1</v>
      </c>
      <c r="GF364">
        <v>3.49</v>
      </c>
      <c r="GG364">
        <v>3.61</v>
      </c>
      <c r="GH364">
        <v>8.9600000000000009</v>
      </c>
      <c r="GI364">
        <v>0</v>
      </c>
      <c r="GJ364">
        <v>0</v>
      </c>
      <c r="GK364">
        <v>0</v>
      </c>
      <c r="GL364">
        <v>0</v>
      </c>
      <c r="GM364">
        <v>0.03</v>
      </c>
      <c r="GN364">
        <v>0.04</v>
      </c>
      <c r="GO364">
        <v>0.06</v>
      </c>
      <c r="GP364">
        <v>0.16</v>
      </c>
      <c r="GQ364">
        <v>0.18</v>
      </c>
      <c r="GR364">
        <v>0.48</v>
      </c>
      <c r="GS364">
        <v>0.06</v>
      </c>
      <c r="GT364">
        <v>0.41</v>
      </c>
      <c r="GU364">
        <v>0.61</v>
      </c>
      <c r="GV364">
        <v>0.17</v>
      </c>
      <c r="GW364">
        <v>0.21</v>
      </c>
      <c r="GX364">
        <v>0.111</v>
      </c>
      <c r="GY364">
        <v>0.28999999999999998</v>
      </c>
      <c r="GZ364">
        <v>0.127</v>
      </c>
      <c r="HA364">
        <v>0.04</v>
      </c>
      <c r="HB364">
        <v>0.25</v>
      </c>
      <c r="HC364">
        <v>0.12</v>
      </c>
      <c r="HD364">
        <v>0.08</v>
      </c>
      <c r="HE364">
        <v>0.19</v>
      </c>
      <c r="HF364">
        <v>0.13</v>
      </c>
      <c r="HG364">
        <v>0.16</v>
      </c>
      <c r="HH364">
        <v>0.1</v>
      </c>
      <c r="HI364">
        <v>0.01</v>
      </c>
      <c r="HJ364">
        <v>0.03</v>
      </c>
      <c r="HK364">
        <v>0.02</v>
      </c>
      <c r="HL364">
        <v>0.03</v>
      </c>
      <c r="HM364">
        <v>0.12</v>
      </c>
      <c r="HN364">
        <v>0.01</v>
      </c>
      <c r="HO364">
        <v>0.4</v>
      </c>
      <c r="HP364">
        <v>0.3</v>
      </c>
      <c r="HQ364">
        <v>0.35</v>
      </c>
      <c r="HR364">
        <v>0.36</v>
      </c>
      <c r="HS364">
        <v>0.42</v>
      </c>
      <c r="HT364">
        <v>0.28999999999999998</v>
      </c>
      <c r="HU364">
        <v>0.5</v>
      </c>
      <c r="HV364">
        <v>0.33</v>
      </c>
      <c r="HW364">
        <v>0.43</v>
      </c>
      <c r="HX364">
        <v>0.45</v>
      </c>
      <c r="HY364">
        <v>0.28999999999999998</v>
      </c>
      <c r="HZ364">
        <v>0.63</v>
      </c>
      <c r="IA364">
        <v>0.03</v>
      </c>
      <c r="IB364">
        <v>0.25</v>
      </c>
      <c r="IC364">
        <v>0.13</v>
      </c>
      <c r="ID364">
        <v>0.08</v>
      </c>
      <c r="IE364">
        <v>0.08</v>
      </c>
      <c r="IF364">
        <v>8.0000000000000002E-3</v>
      </c>
      <c r="IG364">
        <v>1.6E-2</v>
      </c>
      <c r="IH364">
        <v>0.02</v>
      </c>
      <c r="II364">
        <v>0.01</v>
      </c>
      <c r="IJ364">
        <v>0.02</v>
      </c>
      <c r="IK364">
        <v>0.04</v>
      </c>
      <c r="IL364">
        <v>1.6E-2</v>
      </c>
      <c r="IM364">
        <v>0.05</v>
      </c>
      <c r="IN364">
        <v>0.06</v>
      </c>
      <c r="IO364">
        <v>0.06</v>
      </c>
      <c r="IP364">
        <v>0.06</v>
      </c>
      <c r="IQ364">
        <v>0.06</v>
      </c>
      <c r="IR364">
        <v>0.05</v>
      </c>
      <c r="IS364">
        <v>0.01</v>
      </c>
      <c r="IT364">
        <v>0.43</v>
      </c>
      <c r="IU364">
        <v>0.12</v>
      </c>
      <c r="IV364">
        <v>0.01</v>
      </c>
      <c r="IW364">
        <v>0.23</v>
      </c>
      <c r="IX364">
        <v>0.18</v>
      </c>
      <c r="IY364">
        <v>0.31</v>
      </c>
      <c r="IZ364">
        <v>0.45</v>
      </c>
      <c r="JA364">
        <v>0.18</v>
      </c>
      <c r="JB364">
        <v>0.38</v>
      </c>
      <c r="JC364">
        <v>0.43</v>
      </c>
      <c r="JD364">
        <v>0.1</v>
      </c>
      <c r="JE364">
        <v>0.25</v>
      </c>
      <c r="JF364">
        <v>0.25</v>
      </c>
      <c r="JG364">
        <v>0.2</v>
      </c>
      <c r="JH364">
        <v>0.32</v>
      </c>
      <c r="JI364">
        <v>0.1</v>
      </c>
      <c r="JJ364">
        <v>0.13</v>
      </c>
      <c r="JK364">
        <v>0.48</v>
      </c>
      <c r="JL364">
        <v>0.13</v>
      </c>
      <c r="JM364">
        <v>0.06</v>
      </c>
      <c r="JN364">
        <v>0.06</v>
      </c>
      <c r="JO364">
        <v>0.05</v>
      </c>
      <c r="JP364">
        <v>0.08</v>
      </c>
      <c r="JQ364">
        <v>0.06</v>
      </c>
      <c r="JR364">
        <v>3.13</v>
      </c>
      <c r="JS364">
        <v>1.87</v>
      </c>
      <c r="JT364">
        <v>2.41</v>
      </c>
      <c r="JU364">
        <v>3.31</v>
      </c>
      <c r="JV364">
        <v>2.25</v>
      </c>
    </row>
    <row r="365" spans="1:282" x14ac:dyDescent="0.25">
      <c r="A365">
        <v>609996</v>
      </c>
      <c r="B365" t="s">
        <v>155</v>
      </c>
      <c r="C365" t="s">
        <v>2675</v>
      </c>
      <c r="D365" t="s">
        <v>5071</v>
      </c>
      <c r="E365" t="s">
        <v>5072</v>
      </c>
      <c r="F365" t="s">
        <v>1112</v>
      </c>
      <c r="G365" t="s">
        <v>1113</v>
      </c>
      <c r="H365" t="s">
        <v>5073</v>
      </c>
      <c r="I365" t="s">
        <v>5074</v>
      </c>
      <c r="J365" t="s">
        <v>5075</v>
      </c>
      <c r="K365" t="s">
        <v>5076</v>
      </c>
      <c r="L365" t="s">
        <v>546</v>
      </c>
      <c r="M365" t="s">
        <v>3399</v>
      </c>
      <c r="N365" t="s">
        <v>3908</v>
      </c>
      <c r="O365" t="s">
        <v>524</v>
      </c>
      <c r="P365">
        <v>587</v>
      </c>
      <c r="Q365" t="s">
        <v>530</v>
      </c>
      <c r="R365" t="s">
        <v>558</v>
      </c>
      <c r="S365" t="s">
        <v>558</v>
      </c>
      <c r="T365">
        <v>40</v>
      </c>
      <c r="U365">
        <v>4020</v>
      </c>
      <c r="V365" t="s">
        <v>651</v>
      </c>
      <c r="W365">
        <v>170</v>
      </c>
      <c r="X365">
        <v>601</v>
      </c>
      <c r="Y365">
        <v>28</v>
      </c>
      <c r="Z365" s="5" t="s">
        <v>4243</v>
      </c>
      <c r="AA365" t="s">
        <v>524</v>
      </c>
      <c r="AB365" t="s">
        <v>564</v>
      </c>
      <c r="AC365" t="s">
        <v>564</v>
      </c>
      <c r="AD365" t="s">
        <v>555</v>
      </c>
      <c r="AE365">
        <v>49.5</v>
      </c>
      <c r="AF365">
        <v>47.2</v>
      </c>
      <c r="AG365">
        <v>33.700000000000003</v>
      </c>
      <c r="AH365">
        <v>2.8</v>
      </c>
      <c r="AI365" t="s">
        <v>3410</v>
      </c>
      <c r="AJ365">
        <v>101</v>
      </c>
      <c r="AK365">
        <v>27</v>
      </c>
      <c r="AL365">
        <v>2</v>
      </c>
      <c r="AM365">
        <v>10</v>
      </c>
      <c r="AN365">
        <v>59</v>
      </c>
      <c r="AQ365">
        <v>2</v>
      </c>
      <c r="AR365">
        <v>3</v>
      </c>
      <c r="AS365">
        <v>101</v>
      </c>
      <c r="AT365">
        <v>0</v>
      </c>
      <c r="AU365">
        <v>0.01</v>
      </c>
      <c r="AV365">
        <v>0.02</v>
      </c>
      <c r="AW365">
        <v>0.05</v>
      </c>
      <c r="AX365">
        <v>0.1</v>
      </c>
      <c r="AY365">
        <v>0.11</v>
      </c>
      <c r="AZ365">
        <v>7.0000000000000007E-2</v>
      </c>
      <c r="BA365">
        <v>7.9000000000000001E-2</v>
      </c>
      <c r="BB365">
        <v>0.08</v>
      </c>
      <c r="BC365">
        <v>0.06</v>
      </c>
      <c r="BD365">
        <v>0.04</v>
      </c>
      <c r="BE365">
        <v>0.12</v>
      </c>
      <c r="BF365">
        <v>0.33</v>
      </c>
      <c r="BG365">
        <v>0.2</v>
      </c>
      <c r="BH365">
        <v>0.28999999999999998</v>
      </c>
      <c r="BI365">
        <v>0.17</v>
      </c>
      <c r="BJ365">
        <v>0.28999999999999998</v>
      </c>
      <c r="BK365">
        <v>0.31</v>
      </c>
      <c r="BL365">
        <v>0.03</v>
      </c>
      <c r="BM365">
        <v>0.02</v>
      </c>
      <c r="BN365">
        <v>0.04</v>
      </c>
      <c r="BO365">
        <v>0.04</v>
      </c>
      <c r="BP365">
        <v>0.05</v>
      </c>
      <c r="BQ365">
        <v>0.03</v>
      </c>
      <c r="BR365">
        <v>0.56999999999999995</v>
      </c>
      <c r="BS365">
        <v>0.69</v>
      </c>
      <c r="BT365">
        <v>0.56999999999999995</v>
      </c>
      <c r="BU365">
        <v>0.68</v>
      </c>
      <c r="BV365">
        <v>0.52</v>
      </c>
      <c r="BW365">
        <v>0.44</v>
      </c>
      <c r="BX365">
        <v>3.52</v>
      </c>
      <c r="BY365">
        <v>3.61</v>
      </c>
      <c r="BZ365">
        <v>3.47</v>
      </c>
      <c r="CA365">
        <v>3.55</v>
      </c>
      <c r="CB365">
        <v>3.3</v>
      </c>
      <c r="CC365">
        <v>3.1</v>
      </c>
      <c r="CD365">
        <v>0.01</v>
      </c>
      <c r="CE365">
        <v>0.01</v>
      </c>
      <c r="CF365">
        <v>0.01</v>
      </c>
      <c r="CG365">
        <v>0.02</v>
      </c>
      <c r="CH365">
        <v>0.01</v>
      </c>
      <c r="CI365">
        <v>0.02</v>
      </c>
      <c r="CJ365">
        <v>0.03</v>
      </c>
      <c r="CK365">
        <v>0.1</v>
      </c>
      <c r="CL365">
        <v>0.08</v>
      </c>
      <c r="CM365">
        <v>0.02</v>
      </c>
      <c r="CN365">
        <v>0.02</v>
      </c>
      <c r="CO365">
        <v>0.03</v>
      </c>
      <c r="CP365">
        <v>0.04</v>
      </c>
      <c r="CQ365">
        <v>0.06</v>
      </c>
      <c r="CR365">
        <v>0.06</v>
      </c>
      <c r="CS365">
        <v>0.08</v>
      </c>
      <c r="CT365">
        <v>0.08</v>
      </c>
      <c r="CU365">
        <v>0.08</v>
      </c>
      <c r="CV365">
        <v>3.79</v>
      </c>
      <c r="CW365">
        <v>3.79</v>
      </c>
      <c r="CX365">
        <v>3.73</v>
      </c>
      <c r="CY365">
        <v>3.69</v>
      </c>
      <c r="CZ365">
        <v>3.71</v>
      </c>
      <c r="DA365">
        <v>3.6</v>
      </c>
      <c r="DB365">
        <v>3.5</v>
      </c>
      <c r="DC365">
        <v>3.31</v>
      </c>
      <c r="DD365">
        <v>3.39</v>
      </c>
      <c r="DE365">
        <v>0.14000000000000001</v>
      </c>
      <c r="DF365">
        <v>0.14000000000000001</v>
      </c>
      <c r="DG365">
        <v>0.18</v>
      </c>
      <c r="DH365">
        <v>0.17</v>
      </c>
      <c r="DI365">
        <v>0.14000000000000001</v>
      </c>
      <c r="DJ365">
        <v>0.22</v>
      </c>
      <c r="DK365">
        <v>0.25</v>
      </c>
      <c r="DL365">
        <v>0.23</v>
      </c>
      <c r="DM365">
        <v>0.2</v>
      </c>
      <c r="DN365">
        <v>0.02</v>
      </c>
      <c r="DO365">
        <v>0.01</v>
      </c>
      <c r="DP365">
        <v>0.01</v>
      </c>
      <c r="DQ365">
        <v>0.01</v>
      </c>
      <c r="DR365">
        <v>0.01</v>
      </c>
      <c r="DS365">
        <v>0.01</v>
      </c>
      <c r="DT365">
        <v>0.01</v>
      </c>
      <c r="DU365">
        <v>0.01</v>
      </c>
      <c r="DV365">
        <v>0.02</v>
      </c>
      <c r="DW365">
        <v>0.81</v>
      </c>
      <c r="DX365">
        <v>0.82</v>
      </c>
      <c r="DY365">
        <v>0.77</v>
      </c>
      <c r="DZ365">
        <v>0.76</v>
      </c>
      <c r="EA365">
        <v>0.78</v>
      </c>
      <c r="EB365">
        <v>0.69</v>
      </c>
      <c r="EC365">
        <v>0.63</v>
      </c>
      <c r="ED365">
        <v>0.57999999999999996</v>
      </c>
      <c r="EE365">
        <v>0.62</v>
      </c>
      <c r="EF365">
        <v>0.32</v>
      </c>
      <c r="EG365">
        <v>0.04</v>
      </c>
      <c r="EH365">
        <v>0.03</v>
      </c>
      <c r="EI365">
        <v>0.03</v>
      </c>
      <c r="EJ365">
        <v>0.01</v>
      </c>
      <c r="EK365">
        <v>7.0000000000000007E-2</v>
      </c>
      <c r="EL365">
        <v>0.12</v>
      </c>
      <c r="EM365">
        <v>0.06</v>
      </c>
      <c r="EN365">
        <v>0.04</v>
      </c>
      <c r="EO365">
        <v>0.35</v>
      </c>
      <c r="EP365">
        <v>0.04</v>
      </c>
      <c r="EQ365">
        <v>0.05</v>
      </c>
      <c r="ER365">
        <v>0.05</v>
      </c>
      <c r="ES365">
        <v>9.9000000000000005E-2</v>
      </c>
      <c r="ET365">
        <v>7.0000000000000007E-2</v>
      </c>
      <c r="EU365">
        <v>0.06</v>
      </c>
      <c r="EV365">
        <v>0.05</v>
      </c>
      <c r="EW365">
        <v>7.0000000000000007E-2</v>
      </c>
      <c r="EX365">
        <v>0.158</v>
      </c>
      <c r="EY365">
        <v>0.25</v>
      </c>
      <c r="EZ365">
        <v>0.24</v>
      </c>
      <c r="FA365">
        <v>0.28999999999999998</v>
      </c>
      <c r="FB365">
        <v>0.21</v>
      </c>
      <c r="FC365">
        <v>0.26</v>
      </c>
      <c r="FD365">
        <v>0.28999999999999998</v>
      </c>
      <c r="FE365">
        <v>0.27</v>
      </c>
      <c r="FF365">
        <v>0.31</v>
      </c>
      <c r="FG365">
        <v>0.14000000000000001</v>
      </c>
      <c r="FH365">
        <v>0.63</v>
      </c>
      <c r="FI365">
        <v>0.63</v>
      </c>
      <c r="FJ365">
        <v>0.59</v>
      </c>
      <c r="FK365">
        <v>0.64</v>
      </c>
      <c r="FL365">
        <v>0.55000000000000004</v>
      </c>
      <c r="FM365">
        <v>0.47</v>
      </c>
      <c r="FN365">
        <v>0.59</v>
      </c>
      <c r="FO365">
        <v>0.54</v>
      </c>
      <c r="FP365">
        <v>0.04</v>
      </c>
      <c r="FQ365">
        <v>0.04</v>
      </c>
      <c r="FR365">
        <v>0.05</v>
      </c>
      <c r="FS365">
        <v>0.04</v>
      </c>
      <c r="FT365">
        <v>0.04</v>
      </c>
      <c r="FU365">
        <v>0.05</v>
      </c>
      <c r="FV365">
        <v>7.0000000000000007E-2</v>
      </c>
      <c r="FW365">
        <v>0.03</v>
      </c>
      <c r="FX365">
        <v>0.04</v>
      </c>
      <c r="FY365">
        <v>2.12</v>
      </c>
      <c r="FZ365">
        <v>3.54</v>
      </c>
      <c r="GA365">
        <v>3.55</v>
      </c>
      <c r="GB365">
        <v>3.51</v>
      </c>
      <c r="GC365">
        <v>3.55</v>
      </c>
      <c r="GD365">
        <v>3.36</v>
      </c>
      <c r="GE365">
        <v>3.18</v>
      </c>
      <c r="GF365">
        <v>3.44</v>
      </c>
      <c r="GG365">
        <v>3.41</v>
      </c>
      <c r="GH365">
        <v>8.15</v>
      </c>
      <c r="GI365">
        <v>0.02</v>
      </c>
      <c r="GJ365">
        <v>0.01</v>
      </c>
      <c r="GK365">
        <v>0.01</v>
      </c>
      <c r="GL365">
        <v>0.06</v>
      </c>
      <c r="GM365">
        <v>7.0000000000000007E-2</v>
      </c>
      <c r="GN365">
        <v>0.01</v>
      </c>
      <c r="GO365">
        <v>0.1</v>
      </c>
      <c r="GP365">
        <v>0.1</v>
      </c>
      <c r="GQ365">
        <v>0.2</v>
      </c>
      <c r="GR365">
        <v>0.38</v>
      </c>
      <c r="GS365">
        <v>0.05</v>
      </c>
      <c r="GT365">
        <v>0.46</v>
      </c>
      <c r="GU365">
        <v>0.55000000000000004</v>
      </c>
      <c r="GV365">
        <v>0.24</v>
      </c>
      <c r="GW365">
        <v>0.15</v>
      </c>
      <c r="GX365">
        <v>0.129</v>
      </c>
      <c r="GY365">
        <v>0.3</v>
      </c>
      <c r="GZ365">
        <v>9.9000000000000005E-2</v>
      </c>
      <c r="HA365">
        <v>8.8999999999999996E-2</v>
      </c>
      <c r="HB365">
        <v>0.16</v>
      </c>
      <c r="HC365">
        <v>0.19</v>
      </c>
      <c r="HD365">
        <v>0.09</v>
      </c>
      <c r="HE365">
        <v>0.22</v>
      </c>
      <c r="HF365">
        <v>0.11</v>
      </c>
      <c r="HG365">
        <v>0.14000000000000001</v>
      </c>
      <c r="HH365">
        <v>0.09</v>
      </c>
      <c r="HI365">
        <v>0.01</v>
      </c>
      <c r="HJ365">
        <v>0.03</v>
      </c>
      <c r="HK365">
        <v>0.03</v>
      </c>
      <c r="HL365">
        <v>0.03</v>
      </c>
      <c r="HM365">
        <v>0.14000000000000001</v>
      </c>
      <c r="HN365">
        <v>0</v>
      </c>
      <c r="HO365">
        <v>0.48</v>
      </c>
      <c r="HP365">
        <v>0.42</v>
      </c>
      <c r="HQ365">
        <v>0.43</v>
      </c>
      <c r="HR365">
        <v>0.36</v>
      </c>
      <c r="HS365">
        <v>0.46</v>
      </c>
      <c r="HT365">
        <v>0.43</v>
      </c>
      <c r="HU365">
        <v>0.41</v>
      </c>
      <c r="HV365">
        <v>0.33</v>
      </c>
      <c r="HW365">
        <v>0.36</v>
      </c>
      <c r="HX365">
        <v>0.4</v>
      </c>
      <c r="HY365">
        <v>0.28000000000000003</v>
      </c>
      <c r="HZ365">
        <v>0.45</v>
      </c>
      <c r="IA365">
        <v>0.06</v>
      </c>
      <c r="IB365">
        <v>0.16</v>
      </c>
      <c r="IC365">
        <v>0.1</v>
      </c>
      <c r="ID365">
        <v>0.13</v>
      </c>
      <c r="IE365">
        <v>7.0000000000000007E-2</v>
      </c>
      <c r="IF365">
        <v>6.9000000000000006E-2</v>
      </c>
      <c r="IG365">
        <v>0.01</v>
      </c>
      <c r="IH365">
        <v>0.02</v>
      </c>
      <c r="II365">
        <v>0.03</v>
      </c>
      <c r="IJ365">
        <v>0.03</v>
      </c>
      <c r="IK365">
        <v>0</v>
      </c>
      <c r="IL365">
        <v>0</v>
      </c>
      <c r="IM365">
        <v>0.04</v>
      </c>
      <c r="IN365">
        <v>0.05</v>
      </c>
      <c r="IO365">
        <v>0.06</v>
      </c>
      <c r="IP365">
        <v>0.06</v>
      </c>
      <c r="IQ365">
        <v>0.06</v>
      </c>
      <c r="IR365">
        <v>0.06</v>
      </c>
      <c r="IS365">
        <v>7.0000000000000007E-2</v>
      </c>
      <c r="IT365">
        <v>0.56000000000000005</v>
      </c>
      <c r="IU365">
        <v>0.26</v>
      </c>
      <c r="IV365">
        <v>0.06</v>
      </c>
      <c r="IW365">
        <v>0.28000000000000003</v>
      </c>
      <c r="IX365">
        <v>0.27</v>
      </c>
      <c r="IY365">
        <v>0.23</v>
      </c>
      <c r="IZ365">
        <v>0.45</v>
      </c>
      <c r="JA365">
        <v>0.23</v>
      </c>
      <c r="JB365">
        <v>0.35</v>
      </c>
      <c r="JC365">
        <v>0.42</v>
      </c>
      <c r="JD365">
        <v>0.1</v>
      </c>
      <c r="JE365">
        <v>0.14000000000000001</v>
      </c>
      <c r="JF365">
        <v>0.27</v>
      </c>
      <c r="JG365">
        <v>0.17</v>
      </c>
      <c r="JH365">
        <v>0.21</v>
      </c>
      <c r="JI365">
        <v>0.08</v>
      </c>
      <c r="JJ365">
        <v>0.1</v>
      </c>
      <c r="JK365">
        <v>0.42</v>
      </c>
      <c r="JL365">
        <v>0.18</v>
      </c>
      <c r="JM365">
        <v>0.04</v>
      </c>
      <c r="JN365">
        <v>0.03</v>
      </c>
      <c r="JO365">
        <v>0.06</v>
      </c>
      <c r="JP365">
        <v>0.03</v>
      </c>
      <c r="JQ365">
        <v>0.03</v>
      </c>
      <c r="JR365">
        <v>2.79</v>
      </c>
      <c r="JS365">
        <v>1.68</v>
      </c>
      <c r="JT365">
        <v>2.08</v>
      </c>
      <c r="JU365">
        <v>3.07</v>
      </c>
      <c r="JV365">
        <v>2.2599999999999998</v>
      </c>
    </row>
    <row r="366" spans="1:282" x14ac:dyDescent="0.25">
      <c r="A366">
        <v>609997</v>
      </c>
      <c r="B366" t="s">
        <v>156</v>
      </c>
      <c r="C366" t="s">
        <v>2676</v>
      </c>
      <c r="D366" t="s">
        <v>5077</v>
      </c>
      <c r="E366" t="s">
        <v>5078</v>
      </c>
      <c r="F366" t="s">
        <v>1114</v>
      </c>
      <c r="G366" t="s">
        <v>1115</v>
      </c>
      <c r="H366" t="s">
        <v>1116</v>
      </c>
      <c r="I366" t="s">
        <v>5079</v>
      </c>
      <c r="J366" t="s">
        <v>5080</v>
      </c>
      <c r="K366" t="s">
        <v>5081</v>
      </c>
      <c r="L366" t="s">
        <v>546</v>
      </c>
      <c r="M366" t="s">
        <v>3399</v>
      </c>
      <c r="N366" t="s">
        <v>3908</v>
      </c>
      <c r="O366" t="s">
        <v>524</v>
      </c>
      <c r="P366">
        <v>287</v>
      </c>
      <c r="Q366" t="s">
        <v>530</v>
      </c>
      <c r="R366" t="s">
        <v>621</v>
      </c>
      <c r="S366" t="s">
        <v>621</v>
      </c>
      <c r="T366">
        <v>45</v>
      </c>
      <c r="U366">
        <v>4030</v>
      </c>
      <c r="V366" t="s">
        <v>655</v>
      </c>
      <c r="W366">
        <v>111</v>
      </c>
      <c r="X366">
        <v>279</v>
      </c>
      <c r="Y366">
        <v>40</v>
      </c>
      <c r="Z366" s="5" t="s">
        <v>762</v>
      </c>
      <c r="AA366" t="s">
        <v>524</v>
      </c>
      <c r="AB366" t="s">
        <v>564</v>
      </c>
      <c r="AC366" t="s">
        <v>533</v>
      </c>
      <c r="AD366" t="s">
        <v>533</v>
      </c>
      <c r="AE366">
        <v>43.1</v>
      </c>
      <c r="AF366">
        <v>61.2</v>
      </c>
      <c r="AG366">
        <v>64.5</v>
      </c>
      <c r="AH366">
        <v>4</v>
      </c>
      <c r="AI366" t="s">
        <v>3410</v>
      </c>
      <c r="AJ366">
        <v>71</v>
      </c>
      <c r="AK366">
        <v>1</v>
      </c>
      <c r="AL366">
        <v>68</v>
      </c>
      <c r="AO366">
        <v>1</v>
      </c>
      <c r="AR366">
        <v>2</v>
      </c>
      <c r="AS366">
        <v>71</v>
      </c>
      <c r="AT366">
        <v>0.03</v>
      </c>
      <c r="AU366">
        <v>0.03</v>
      </c>
      <c r="AV366">
        <v>0.01</v>
      </c>
      <c r="AW366">
        <v>0.04</v>
      </c>
      <c r="AX366">
        <v>0.01</v>
      </c>
      <c r="AY366">
        <v>0.06</v>
      </c>
      <c r="AZ366">
        <v>0.11</v>
      </c>
      <c r="BA366">
        <v>0.113</v>
      </c>
      <c r="BB366">
        <v>0.06</v>
      </c>
      <c r="BC366">
        <v>0.06</v>
      </c>
      <c r="BD366">
        <v>0.06</v>
      </c>
      <c r="BE366">
        <v>0.18</v>
      </c>
      <c r="BF366">
        <v>0.37</v>
      </c>
      <c r="BG366">
        <v>0.27</v>
      </c>
      <c r="BH366">
        <v>0.34</v>
      </c>
      <c r="BI366">
        <v>0.2</v>
      </c>
      <c r="BJ366">
        <v>0.32</v>
      </c>
      <c r="BK366">
        <v>0.35</v>
      </c>
      <c r="BL366">
        <v>0</v>
      </c>
      <c r="BM366">
        <v>0.03</v>
      </c>
      <c r="BN366">
        <v>0.06</v>
      </c>
      <c r="BO366">
        <v>0.01</v>
      </c>
      <c r="BP366">
        <v>7.0000000000000007E-2</v>
      </c>
      <c r="BQ366">
        <v>0.01</v>
      </c>
      <c r="BR366">
        <v>0.49</v>
      </c>
      <c r="BS366">
        <v>0.56000000000000005</v>
      </c>
      <c r="BT366">
        <v>0.54</v>
      </c>
      <c r="BU366">
        <v>0.69</v>
      </c>
      <c r="BV366">
        <v>0.54</v>
      </c>
      <c r="BW366">
        <v>0.39</v>
      </c>
      <c r="BX366">
        <v>3.32</v>
      </c>
      <c r="BY366">
        <v>3.41</v>
      </c>
      <c r="BZ366">
        <v>3.48</v>
      </c>
      <c r="CA366">
        <v>3.56</v>
      </c>
      <c r="CB366">
        <v>3.48</v>
      </c>
      <c r="CC366">
        <v>3.1</v>
      </c>
      <c r="CD366">
        <v>0</v>
      </c>
      <c r="CE366">
        <v>0</v>
      </c>
      <c r="CF366">
        <v>0</v>
      </c>
      <c r="CG366">
        <v>0</v>
      </c>
      <c r="CH366">
        <v>1.4E-2</v>
      </c>
      <c r="CI366">
        <v>0.03</v>
      </c>
      <c r="CJ366">
        <v>0.04</v>
      </c>
      <c r="CK366">
        <v>0.03</v>
      </c>
      <c r="CL366">
        <v>0.01</v>
      </c>
      <c r="CM366">
        <v>0.04</v>
      </c>
      <c r="CN366">
        <v>0.04</v>
      </c>
      <c r="CO366">
        <v>7.0000000000000007E-2</v>
      </c>
      <c r="CP366">
        <v>7.0000000000000007E-2</v>
      </c>
      <c r="CQ366">
        <v>0.01</v>
      </c>
      <c r="CR366">
        <v>0.04</v>
      </c>
      <c r="CS366">
        <v>0.03</v>
      </c>
      <c r="CT366">
        <v>0.01</v>
      </c>
      <c r="CU366">
        <v>7.0000000000000007E-2</v>
      </c>
      <c r="CV366">
        <v>3.77</v>
      </c>
      <c r="CW366">
        <v>3.79</v>
      </c>
      <c r="CX366">
        <v>3.71</v>
      </c>
      <c r="CY366">
        <v>3.67</v>
      </c>
      <c r="CZ366">
        <v>3.81</v>
      </c>
      <c r="DA366">
        <v>3.66</v>
      </c>
      <c r="DB366">
        <v>3.66</v>
      </c>
      <c r="DC366">
        <v>3.59</v>
      </c>
      <c r="DD366">
        <v>3.63</v>
      </c>
      <c r="DE366">
        <v>0.14000000000000001</v>
      </c>
      <c r="DF366">
        <v>0.13</v>
      </c>
      <c r="DG366">
        <v>0.14000000000000001</v>
      </c>
      <c r="DH366">
        <v>0.18</v>
      </c>
      <c r="DI366">
        <v>0.11</v>
      </c>
      <c r="DJ366">
        <v>0.17</v>
      </c>
      <c r="DK366">
        <v>0.15</v>
      </c>
      <c r="DL366">
        <v>0.3</v>
      </c>
      <c r="DM366">
        <v>0.18</v>
      </c>
      <c r="DN366">
        <v>0</v>
      </c>
      <c r="DO366">
        <v>0.01</v>
      </c>
      <c r="DP366">
        <v>0.01</v>
      </c>
      <c r="DQ366">
        <v>0.01</v>
      </c>
      <c r="DR366">
        <v>0.04</v>
      </c>
      <c r="DS366">
        <v>0.01</v>
      </c>
      <c r="DT366">
        <v>0.01</v>
      </c>
      <c r="DU366">
        <v>0.01</v>
      </c>
      <c r="DV366">
        <v>0.01</v>
      </c>
      <c r="DW366">
        <v>0.82</v>
      </c>
      <c r="DX366">
        <v>0.82</v>
      </c>
      <c r="DY366">
        <v>0.77</v>
      </c>
      <c r="DZ366">
        <v>0.73</v>
      </c>
      <c r="EA366">
        <v>0.82</v>
      </c>
      <c r="EB366">
        <v>0.75</v>
      </c>
      <c r="EC366">
        <v>0.76</v>
      </c>
      <c r="ED366">
        <v>0.65</v>
      </c>
      <c r="EE366">
        <v>0.72</v>
      </c>
      <c r="EF366">
        <v>0.3</v>
      </c>
      <c r="EG366">
        <v>0</v>
      </c>
      <c r="EH366">
        <v>0.01</v>
      </c>
      <c r="EI366">
        <v>0.03</v>
      </c>
      <c r="EJ366">
        <v>0</v>
      </c>
      <c r="EK366">
        <v>0.04</v>
      </c>
      <c r="EL366">
        <v>7.0000000000000007E-2</v>
      </c>
      <c r="EM366">
        <v>0</v>
      </c>
      <c r="EN366">
        <v>0.17</v>
      </c>
      <c r="EO366">
        <v>0.27</v>
      </c>
      <c r="EP366">
        <v>0.17</v>
      </c>
      <c r="EQ366">
        <v>0.14099999999999999</v>
      </c>
      <c r="ER366">
        <v>0.14000000000000001</v>
      </c>
      <c r="ES366">
        <v>0.127</v>
      </c>
      <c r="ET366">
        <v>0.15</v>
      </c>
      <c r="EU366">
        <v>0.18</v>
      </c>
      <c r="EV366">
        <v>0.14000000000000001</v>
      </c>
      <c r="EW366">
        <v>0.25</v>
      </c>
      <c r="EX366">
        <v>0.183</v>
      </c>
      <c r="EY366">
        <v>0.28000000000000003</v>
      </c>
      <c r="EZ366">
        <v>0.23</v>
      </c>
      <c r="FA366">
        <v>0.24</v>
      </c>
      <c r="FB366">
        <v>0.25</v>
      </c>
      <c r="FC366">
        <v>0.3</v>
      </c>
      <c r="FD366">
        <v>0.3</v>
      </c>
      <c r="FE366">
        <v>0.37</v>
      </c>
      <c r="FF366">
        <v>0.27</v>
      </c>
      <c r="FG366">
        <v>0.21</v>
      </c>
      <c r="FH366">
        <v>0.51</v>
      </c>
      <c r="FI366">
        <v>0.55000000000000004</v>
      </c>
      <c r="FJ366">
        <v>0.54</v>
      </c>
      <c r="FK366">
        <v>0.57999999999999996</v>
      </c>
      <c r="FL366">
        <v>0.48</v>
      </c>
      <c r="FM366">
        <v>0.42</v>
      </c>
      <c r="FN366">
        <v>0.46</v>
      </c>
      <c r="FO366">
        <v>0.28000000000000003</v>
      </c>
      <c r="FP366">
        <v>0.04</v>
      </c>
      <c r="FQ366">
        <v>0.04</v>
      </c>
      <c r="FR366">
        <v>7.0000000000000007E-2</v>
      </c>
      <c r="FS366">
        <v>0.06</v>
      </c>
      <c r="FT366">
        <v>0.04</v>
      </c>
      <c r="FU366">
        <v>0.03</v>
      </c>
      <c r="FV366">
        <v>0.03</v>
      </c>
      <c r="FW366">
        <v>0.03</v>
      </c>
      <c r="FX366">
        <v>0.03</v>
      </c>
      <c r="FY366">
        <v>2.3199999999999998</v>
      </c>
      <c r="FZ366">
        <v>3.35</v>
      </c>
      <c r="GA366">
        <v>3.41</v>
      </c>
      <c r="GB366">
        <v>3.36</v>
      </c>
      <c r="GC366">
        <v>3.47</v>
      </c>
      <c r="GD366">
        <v>3.25</v>
      </c>
      <c r="GE366">
        <v>3.1</v>
      </c>
      <c r="GF366">
        <v>3.33</v>
      </c>
      <c r="GG366">
        <v>2.68</v>
      </c>
      <c r="GH366">
        <v>6.72</v>
      </c>
      <c r="GI366">
        <v>0.06</v>
      </c>
      <c r="GJ366">
        <v>5.6000000000000001E-2</v>
      </c>
      <c r="GK366">
        <v>7.0000000000000007E-2</v>
      </c>
      <c r="GL366">
        <v>0.04</v>
      </c>
      <c r="GM366">
        <v>0.08</v>
      </c>
      <c r="GN366">
        <v>0.08</v>
      </c>
      <c r="GO366">
        <v>0.11</v>
      </c>
      <c r="GP366">
        <v>0.08</v>
      </c>
      <c r="GQ366">
        <v>0.17</v>
      </c>
      <c r="GR366">
        <v>0.2</v>
      </c>
      <c r="GS366">
        <v>0.04</v>
      </c>
      <c r="GT366">
        <v>0.44</v>
      </c>
      <c r="GU366">
        <v>0.54</v>
      </c>
      <c r="GV366">
        <v>0.3</v>
      </c>
      <c r="GW366">
        <v>0.24</v>
      </c>
      <c r="GX366">
        <v>0.183</v>
      </c>
      <c r="GY366">
        <v>0.25</v>
      </c>
      <c r="GZ366">
        <v>0.127</v>
      </c>
      <c r="HA366">
        <v>7.0000000000000007E-2</v>
      </c>
      <c r="HB366">
        <v>0.21</v>
      </c>
      <c r="HC366">
        <v>0.1</v>
      </c>
      <c r="HD366">
        <v>0.1</v>
      </c>
      <c r="HE366">
        <v>0.17</v>
      </c>
      <c r="HF366">
        <v>0.1</v>
      </c>
      <c r="HG366">
        <v>0.11</v>
      </c>
      <c r="HH366">
        <v>7.0000000000000007E-2</v>
      </c>
      <c r="HI366">
        <v>0</v>
      </c>
      <c r="HJ366">
        <v>0</v>
      </c>
      <c r="HK366">
        <v>0.03</v>
      </c>
      <c r="HL366">
        <v>0.01</v>
      </c>
      <c r="HM366">
        <v>0.11</v>
      </c>
      <c r="HN366">
        <v>0.06</v>
      </c>
      <c r="HO366">
        <v>0.25</v>
      </c>
      <c r="HP366">
        <v>0.18</v>
      </c>
      <c r="HQ366">
        <v>0.27</v>
      </c>
      <c r="HR366">
        <v>0.28000000000000003</v>
      </c>
      <c r="HS366">
        <v>0.21</v>
      </c>
      <c r="HT366">
        <v>0.27</v>
      </c>
      <c r="HU366">
        <v>0.56000000000000005</v>
      </c>
      <c r="HV366">
        <v>0.45</v>
      </c>
      <c r="HW366">
        <v>0.42</v>
      </c>
      <c r="HX366">
        <v>0.38</v>
      </c>
      <c r="HY366">
        <v>0.38</v>
      </c>
      <c r="HZ366">
        <v>0.41</v>
      </c>
      <c r="IA366">
        <v>0.04</v>
      </c>
      <c r="IB366">
        <v>0.21</v>
      </c>
      <c r="IC366">
        <v>0.17</v>
      </c>
      <c r="ID366">
        <v>0.21</v>
      </c>
      <c r="IE366">
        <v>0.14000000000000001</v>
      </c>
      <c r="IF366">
        <v>0.113</v>
      </c>
      <c r="IG366">
        <v>5.6000000000000001E-2</v>
      </c>
      <c r="IH366">
        <v>0.04</v>
      </c>
      <c r="II366">
        <v>0.03</v>
      </c>
      <c r="IJ366">
        <v>0.03</v>
      </c>
      <c r="IK366">
        <v>2.8000000000000001E-2</v>
      </c>
      <c r="IL366">
        <v>2.8000000000000001E-2</v>
      </c>
      <c r="IM366">
        <v>0.08</v>
      </c>
      <c r="IN366">
        <v>0.11</v>
      </c>
      <c r="IO366">
        <v>0.08</v>
      </c>
      <c r="IP366">
        <v>0.08</v>
      </c>
      <c r="IQ366">
        <v>0.13</v>
      </c>
      <c r="IR366">
        <v>0.13</v>
      </c>
      <c r="IS366">
        <v>0.03</v>
      </c>
      <c r="IT366">
        <v>0.46</v>
      </c>
      <c r="IU366">
        <v>0.39</v>
      </c>
      <c r="IV366">
        <v>0</v>
      </c>
      <c r="IW366">
        <v>0.23</v>
      </c>
      <c r="IX366">
        <v>0.2</v>
      </c>
      <c r="IY366">
        <v>0.17</v>
      </c>
      <c r="IZ366">
        <v>0.25</v>
      </c>
      <c r="JA366">
        <v>0.08</v>
      </c>
      <c r="JB366">
        <v>0.28000000000000003</v>
      </c>
      <c r="JC366">
        <v>0.28000000000000003</v>
      </c>
      <c r="JD366">
        <v>0.1</v>
      </c>
      <c r="JE366">
        <v>0.1</v>
      </c>
      <c r="JF366">
        <v>0.34</v>
      </c>
      <c r="JG366">
        <v>0.18</v>
      </c>
      <c r="JH366">
        <v>0.41</v>
      </c>
      <c r="JI366">
        <v>0.14000000000000001</v>
      </c>
      <c r="JJ366">
        <v>0.15</v>
      </c>
      <c r="JK366">
        <v>0.46</v>
      </c>
      <c r="JL366">
        <v>0.21</v>
      </c>
      <c r="JM366">
        <v>0.08</v>
      </c>
      <c r="JN366">
        <v>0.13</v>
      </c>
      <c r="JO366">
        <v>0.1</v>
      </c>
      <c r="JP366">
        <v>0.11</v>
      </c>
      <c r="JQ366">
        <v>0.1</v>
      </c>
      <c r="JR366">
        <v>3.17</v>
      </c>
      <c r="JS366">
        <v>1.9</v>
      </c>
      <c r="JT366">
        <v>2.02</v>
      </c>
      <c r="JU366">
        <v>3.43</v>
      </c>
      <c r="JV366">
        <v>2.42</v>
      </c>
    </row>
    <row r="367" spans="1:282" x14ac:dyDescent="0.25">
      <c r="A367">
        <v>610000</v>
      </c>
      <c r="B367" t="s">
        <v>2678</v>
      </c>
      <c r="C367" t="s">
        <v>2677</v>
      </c>
      <c r="D367" t="s">
        <v>5082</v>
      </c>
      <c r="E367" t="s">
        <v>5083</v>
      </c>
      <c r="F367" t="s">
        <v>2679</v>
      </c>
      <c r="G367" t="s">
        <v>2680</v>
      </c>
      <c r="H367" t="s">
        <v>5084</v>
      </c>
      <c r="I367" t="s">
        <v>5085</v>
      </c>
      <c r="J367" t="s">
        <v>5086</v>
      </c>
      <c r="K367" t="s">
        <v>5087</v>
      </c>
      <c r="L367" t="s">
        <v>1062</v>
      </c>
      <c r="M367" t="s">
        <v>3399</v>
      </c>
      <c r="N367" t="s">
        <v>3908</v>
      </c>
      <c r="O367" t="s">
        <v>524</v>
      </c>
      <c r="P367">
        <v>606</v>
      </c>
      <c r="Q367" t="s">
        <v>539</v>
      </c>
      <c r="R367" t="s">
        <v>3437</v>
      </c>
      <c r="S367" t="s">
        <v>694</v>
      </c>
      <c r="T367">
        <v>36</v>
      </c>
      <c r="U367">
        <v>4060</v>
      </c>
      <c r="V367" t="s">
        <v>655</v>
      </c>
      <c r="W367">
        <v>357</v>
      </c>
      <c r="X367">
        <v>599</v>
      </c>
      <c r="Y367">
        <v>60</v>
      </c>
      <c r="Z367" s="5" t="s">
        <v>758</v>
      </c>
      <c r="AA367" t="s">
        <v>524</v>
      </c>
      <c r="AB367" t="s">
        <v>533</v>
      </c>
      <c r="AC367" t="s">
        <v>564</v>
      </c>
      <c r="AD367" t="s">
        <v>534</v>
      </c>
      <c r="AE367">
        <v>68.7</v>
      </c>
      <c r="AF367">
        <v>54.4</v>
      </c>
      <c r="AG367">
        <v>82.5</v>
      </c>
      <c r="AH367">
        <v>6</v>
      </c>
      <c r="AI367" t="s">
        <v>3410</v>
      </c>
      <c r="AJ367">
        <v>215</v>
      </c>
      <c r="AL367">
        <v>208</v>
      </c>
      <c r="AM367">
        <v>1</v>
      </c>
      <c r="AN367">
        <v>3</v>
      </c>
      <c r="AQ367">
        <v>2</v>
      </c>
      <c r="AR367">
        <v>2</v>
      </c>
      <c r="AS367">
        <v>215</v>
      </c>
      <c r="AT367">
        <v>0.01</v>
      </c>
      <c r="AU367">
        <v>0.01</v>
      </c>
      <c r="AV367">
        <v>0</v>
      </c>
      <c r="AW367">
        <v>0.01</v>
      </c>
      <c r="AX367">
        <v>0.01</v>
      </c>
      <c r="AY367">
        <v>0.03</v>
      </c>
      <c r="AZ367">
        <v>0.05</v>
      </c>
      <c r="BA367">
        <v>4.2000000000000003E-2</v>
      </c>
      <c r="BB367">
        <v>0.05</v>
      </c>
      <c r="BC367">
        <v>0.04</v>
      </c>
      <c r="BD367">
        <v>0.08</v>
      </c>
      <c r="BE367">
        <v>0.11</v>
      </c>
      <c r="BF367">
        <v>0.23</v>
      </c>
      <c r="BG367">
        <v>0.18</v>
      </c>
      <c r="BH367">
        <v>0.24</v>
      </c>
      <c r="BI367">
        <v>0.17</v>
      </c>
      <c r="BJ367">
        <v>0.28000000000000003</v>
      </c>
      <c r="BK367">
        <v>0.28999999999999998</v>
      </c>
      <c r="BL367">
        <v>0</v>
      </c>
      <c r="BM367">
        <v>0</v>
      </c>
      <c r="BN367">
        <v>0.01</v>
      </c>
      <c r="BO367">
        <v>0.01</v>
      </c>
      <c r="BP367">
        <v>0.01</v>
      </c>
      <c r="BQ367">
        <v>0.01</v>
      </c>
      <c r="BR367">
        <v>0.71</v>
      </c>
      <c r="BS367">
        <v>0.77</v>
      </c>
      <c r="BT367">
        <v>0.7</v>
      </c>
      <c r="BU367">
        <v>0.77</v>
      </c>
      <c r="BV367">
        <v>0.62</v>
      </c>
      <c r="BW367">
        <v>0.55000000000000004</v>
      </c>
      <c r="BX367">
        <v>3.64</v>
      </c>
      <c r="BY367">
        <v>3.71</v>
      </c>
      <c r="BZ367">
        <v>3.67</v>
      </c>
      <c r="CA367">
        <v>3.72</v>
      </c>
      <c r="CB367">
        <v>3.52</v>
      </c>
      <c r="CC367">
        <v>3.38</v>
      </c>
      <c r="CD367">
        <v>5.0000000000000001E-3</v>
      </c>
      <c r="CE367">
        <v>5.0000000000000001E-3</v>
      </c>
      <c r="CF367">
        <v>5.0000000000000001E-3</v>
      </c>
      <c r="CG367">
        <v>5.0000000000000001E-3</v>
      </c>
      <c r="CH367">
        <v>0</v>
      </c>
      <c r="CI367">
        <v>0.01</v>
      </c>
      <c r="CJ367">
        <v>0.03</v>
      </c>
      <c r="CK367">
        <v>0.09</v>
      </c>
      <c r="CL367">
        <v>0.05</v>
      </c>
      <c r="CM367">
        <v>0.04</v>
      </c>
      <c r="CN367">
        <v>0.03</v>
      </c>
      <c r="CO367">
        <v>0.02</v>
      </c>
      <c r="CP367">
        <v>0.01</v>
      </c>
      <c r="CQ367">
        <v>0.04</v>
      </c>
      <c r="CR367">
        <v>7.0000000000000007E-2</v>
      </c>
      <c r="CS367">
        <v>0.08</v>
      </c>
      <c r="CT367">
        <v>0.08</v>
      </c>
      <c r="CU367">
        <v>7.0000000000000007E-2</v>
      </c>
      <c r="CV367">
        <v>3.8</v>
      </c>
      <c r="CW367">
        <v>3.81</v>
      </c>
      <c r="CX367">
        <v>3.8</v>
      </c>
      <c r="CY367">
        <v>3.78</v>
      </c>
      <c r="CZ367">
        <v>3.73</v>
      </c>
      <c r="DA367">
        <v>3.52</v>
      </c>
      <c r="DB367">
        <v>3.52</v>
      </c>
      <c r="DC367">
        <v>3.37</v>
      </c>
      <c r="DD367">
        <v>3.5</v>
      </c>
      <c r="DE367">
        <v>0.11</v>
      </c>
      <c r="DF367">
        <v>0.12</v>
      </c>
      <c r="DG367">
        <v>0.13</v>
      </c>
      <c r="DH367">
        <v>0.18</v>
      </c>
      <c r="DI367">
        <v>0.2</v>
      </c>
      <c r="DJ367">
        <v>0.28999999999999998</v>
      </c>
      <c r="DK367">
        <v>0.23</v>
      </c>
      <c r="DL367">
        <v>0.2</v>
      </c>
      <c r="DM367">
        <v>0.2</v>
      </c>
      <c r="DN367">
        <v>0</v>
      </c>
      <c r="DO367">
        <v>0</v>
      </c>
      <c r="DP367">
        <v>0</v>
      </c>
      <c r="DQ367">
        <v>0</v>
      </c>
      <c r="DR367">
        <v>0.01</v>
      </c>
      <c r="DS367">
        <v>0</v>
      </c>
      <c r="DT367">
        <v>0.01</v>
      </c>
      <c r="DU367">
        <v>0.01</v>
      </c>
      <c r="DV367">
        <v>0.02</v>
      </c>
      <c r="DW367">
        <v>0.85</v>
      </c>
      <c r="DX367">
        <v>0.84</v>
      </c>
      <c r="DY367">
        <v>0.83</v>
      </c>
      <c r="DZ367">
        <v>0.8</v>
      </c>
      <c r="EA367">
        <v>0.75</v>
      </c>
      <c r="EB367">
        <v>0.62</v>
      </c>
      <c r="EC367">
        <v>0.65</v>
      </c>
      <c r="ED367">
        <v>0.62</v>
      </c>
      <c r="EE367">
        <v>0.66</v>
      </c>
      <c r="EF367">
        <v>0.4</v>
      </c>
      <c r="EG367">
        <v>0.01</v>
      </c>
      <c r="EH367">
        <v>0.01</v>
      </c>
      <c r="EI367">
        <v>0</v>
      </c>
      <c r="EJ367">
        <v>0</v>
      </c>
      <c r="EK367">
        <v>0.01</v>
      </c>
      <c r="EL367">
        <v>0.04</v>
      </c>
      <c r="EM367">
        <v>0</v>
      </c>
      <c r="EN367">
        <v>0.03</v>
      </c>
      <c r="EO367">
        <v>0.34</v>
      </c>
      <c r="EP367">
        <v>0.05</v>
      </c>
      <c r="EQ367">
        <v>5.0999999999999997E-2</v>
      </c>
      <c r="ER367">
        <v>0.05</v>
      </c>
      <c r="ES367">
        <v>3.6999999999999998E-2</v>
      </c>
      <c r="ET367">
        <v>7.0000000000000007E-2</v>
      </c>
      <c r="EU367">
        <v>0.09</v>
      </c>
      <c r="EV367">
        <v>7.0000000000000007E-2</v>
      </c>
      <c r="EW367">
        <v>7.0000000000000007E-2</v>
      </c>
      <c r="EX367">
        <v>6.5000000000000002E-2</v>
      </c>
      <c r="EY367">
        <v>0.28999999999999998</v>
      </c>
      <c r="EZ367">
        <v>0.27</v>
      </c>
      <c r="FA367">
        <v>0.26</v>
      </c>
      <c r="FB367">
        <v>0.24</v>
      </c>
      <c r="FC367">
        <v>0.32</v>
      </c>
      <c r="FD367">
        <v>0.27</v>
      </c>
      <c r="FE367">
        <v>0.26</v>
      </c>
      <c r="FF367">
        <v>0.38</v>
      </c>
      <c r="FG367">
        <v>0.17</v>
      </c>
      <c r="FH367">
        <v>0.63</v>
      </c>
      <c r="FI367">
        <v>0.66</v>
      </c>
      <c r="FJ367">
        <v>0.66</v>
      </c>
      <c r="FK367">
        <v>0.69</v>
      </c>
      <c r="FL367">
        <v>0.56000000000000005</v>
      </c>
      <c r="FM367">
        <v>0.56000000000000005</v>
      </c>
      <c r="FN367">
        <v>0.65</v>
      </c>
      <c r="FO367">
        <v>0.49</v>
      </c>
      <c r="FP367">
        <v>0.02</v>
      </c>
      <c r="FQ367">
        <v>0.01</v>
      </c>
      <c r="FR367">
        <v>0.01</v>
      </c>
      <c r="FS367">
        <v>0.03</v>
      </c>
      <c r="FT367">
        <v>0.04</v>
      </c>
      <c r="FU367">
        <v>0.03</v>
      </c>
      <c r="FV367">
        <v>0.03</v>
      </c>
      <c r="FW367">
        <v>0.02</v>
      </c>
      <c r="FX367">
        <v>0.02</v>
      </c>
      <c r="FY367">
        <v>2</v>
      </c>
      <c r="FZ367">
        <v>3.56</v>
      </c>
      <c r="GA367">
        <v>3.59</v>
      </c>
      <c r="GB367">
        <v>3.63</v>
      </c>
      <c r="GC367">
        <v>3.68</v>
      </c>
      <c r="GD367">
        <v>3.48</v>
      </c>
      <c r="GE367">
        <v>3.4</v>
      </c>
      <c r="GF367">
        <v>3.57</v>
      </c>
      <c r="GG367">
        <v>3.36</v>
      </c>
      <c r="GH367">
        <v>8.56</v>
      </c>
      <c r="GI367">
        <v>0.01</v>
      </c>
      <c r="GJ367">
        <v>8.9999999999999993E-3</v>
      </c>
      <c r="GK367">
        <v>5.0000000000000001E-3</v>
      </c>
      <c r="GL367">
        <v>0.02</v>
      </c>
      <c r="GM367">
        <v>0.05</v>
      </c>
      <c r="GN367">
        <v>0.04</v>
      </c>
      <c r="GO367">
        <v>0.08</v>
      </c>
      <c r="GP367">
        <v>0.13</v>
      </c>
      <c r="GQ367">
        <v>0.16</v>
      </c>
      <c r="GR367">
        <v>0.46</v>
      </c>
      <c r="GS367">
        <v>0.04</v>
      </c>
      <c r="GT367">
        <v>0.59</v>
      </c>
      <c r="GU367">
        <v>0.62</v>
      </c>
      <c r="GV367">
        <v>0.28999999999999998</v>
      </c>
      <c r="GW367">
        <v>0.14000000000000001</v>
      </c>
      <c r="GX367">
        <v>8.4000000000000005E-2</v>
      </c>
      <c r="GY367">
        <v>0.24</v>
      </c>
      <c r="GZ367">
        <v>3.6999999999999998E-2</v>
      </c>
      <c r="HA367">
        <v>4.7E-2</v>
      </c>
      <c r="HB367">
        <v>0.2</v>
      </c>
      <c r="HC367">
        <v>0.13</v>
      </c>
      <c r="HD367">
        <v>0.13</v>
      </c>
      <c r="HE367">
        <v>0.23</v>
      </c>
      <c r="HF367">
        <v>0.11</v>
      </c>
      <c r="HG367">
        <v>0.12</v>
      </c>
      <c r="HH367">
        <v>0.04</v>
      </c>
      <c r="HI367">
        <v>0</v>
      </c>
      <c r="HJ367">
        <v>0</v>
      </c>
      <c r="HK367">
        <v>0.01</v>
      </c>
      <c r="HL367">
        <v>0.02</v>
      </c>
      <c r="HM367">
        <v>7.0000000000000007E-2</v>
      </c>
      <c r="HN367">
        <v>0</v>
      </c>
      <c r="HO367">
        <v>0.22</v>
      </c>
      <c r="HP367">
        <v>0.15</v>
      </c>
      <c r="HQ367">
        <v>0.19</v>
      </c>
      <c r="HR367">
        <v>0.22</v>
      </c>
      <c r="HS367">
        <v>0.28999999999999998</v>
      </c>
      <c r="HT367">
        <v>0.19</v>
      </c>
      <c r="HU367">
        <v>0.65</v>
      </c>
      <c r="HV367">
        <v>0.73</v>
      </c>
      <c r="HW367">
        <v>0.56999999999999995</v>
      </c>
      <c r="HX367">
        <v>0.6</v>
      </c>
      <c r="HY367">
        <v>0.49</v>
      </c>
      <c r="HZ367">
        <v>0.71</v>
      </c>
      <c r="IA367">
        <v>7.0000000000000007E-2</v>
      </c>
      <c r="IB367">
        <v>0.05</v>
      </c>
      <c r="IC367">
        <v>0.14000000000000001</v>
      </c>
      <c r="ID367">
        <v>0.1</v>
      </c>
      <c r="IE367">
        <v>0.09</v>
      </c>
      <c r="IF367">
        <v>2.3E-2</v>
      </c>
      <c r="IG367">
        <v>3.6999999999999998E-2</v>
      </c>
      <c r="IH367">
        <v>0.03</v>
      </c>
      <c r="II367">
        <v>7.0000000000000007E-2</v>
      </c>
      <c r="IJ367">
        <v>0.03</v>
      </c>
      <c r="IK367">
        <v>3.3000000000000002E-2</v>
      </c>
      <c r="IL367">
        <v>3.6999999999999998E-2</v>
      </c>
      <c r="IM367">
        <v>0.02</v>
      </c>
      <c r="IN367">
        <v>0.03</v>
      </c>
      <c r="IO367">
        <v>0.02</v>
      </c>
      <c r="IP367">
        <v>0.03</v>
      </c>
      <c r="IQ367">
        <v>0.03</v>
      </c>
      <c r="IR367">
        <v>0.04</v>
      </c>
      <c r="IS367">
        <v>0.03</v>
      </c>
      <c r="IT367">
        <v>0.56999999999999995</v>
      </c>
      <c r="IU367">
        <v>0.36</v>
      </c>
      <c r="IV367">
        <v>0.03</v>
      </c>
      <c r="IW367">
        <v>0.2</v>
      </c>
      <c r="IX367">
        <v>0.22</v>
      </c>
      <c r="IY367">
        <v>0.25</v>
      </c>
      <c r="IZ367">
        <v>0.36</v>
      </c>
      <c r="JA367">
        <v>0.16</v>
      </c>
      <c r="JB367">
        <v>0.34</v>
      </c>
      <c r="JC367">
        <v>0.33</v>
      </c>
      <c r="JD367">
        <v>0.09</v>
      </c>
      <c r="JE367">
        <v>0.18</v>
      </c>
      <c r="JF367">
        <v>0.23</v>
      </c>
      <c r="JG367">
        <v>0.26</v>
      </c>
      <c r="JH367">
        <v>0.39</v>
      </c>
      <c r="JI367">
        <v>0.06</v>
      </c>
      <c r="JJ367">
        <v>0.08</v>
      </c>
      <c r="JK367">
        <v>0.55000000000000004</v>
      </c>
      <c r="JL367">
        <v>0.17</v>
      </c>
      <c r="JM367">
        <v>0.02</v>
      </c>
      <c r="JN367">
        <v>0.02</v>
      </c>
      <c r="JO367">
        <v>0.02</v>
      </c>
      <c r="JP367">
        <v>0.02</v>
      </c>
      <c r="JQ367">
        <v>0.02</v>
      </c>
      <c r="JR367">
        <v>3.11</v>
      </c>
      <c r="JS367">
        <v>1.63</v>
      </c>
      <c r="JT367">
        <v>1.98</v>
      </c>
      <c r="JU367">
        <v>3.34</v>
      </c>
      <c r="JV367">
        <v>2.41</v>
      </c>
    </row>
    <row r="368" spans="1:282" x14ac:dyDescent="0.25">
      <c r="A368">
        <v>610002</v>
      </c>
      <c r="B368" t="s">
        <v>331</v>
      </c>
      <c r="C368" t="s">
        <v>2681</v>
      </c>
      <c r="D368" t="s">
        <v>5088</v>
      </c>
      <c r="E368" t="s">
        <v>5089</v>
      </c>
      <c r="F368" t="s">
        <v>1117</v>
      </c>
      <c r="G368" t="s">
        <v>1118</v>
      </c>
      <c r="H368" t="s">
        <v>5090</v>
      </c>
      <c r="I368" t="s">
        <v>5091</v>
      </c>
      <c r="J368" t="s">
        <v>5092</v>
      </c>
      <c r="K368" t="s">
        <v>5093</v>
      </c>
      <c r="L368" t="s">
        <v>546</v>
      </c>
      <c r="M368" t="s">
        <v>3399</v>
      </c>
      <c r="N368" t="s">
        <v>3908</v>
      </c>
      <c r="O368" t="s">
        <v>524</v>
      </c>
      <c r="P368">
        <v>269</v>
      </c>
      <c r="Q368" t="s">
        <v>537</v>
      </c>
      <c r="R368" t="s">
        <v>557</v>
      </c>
      <c r="S368" t="s">
        <v>557</v>
      </c>
      <c r="T368">
        <v>47</v>
      </c>
      <c r="U368">
        <v>4080</v>
      </c>
      <c r="V368" t="s">
        <v>655</v>
      </c>
      <c r="W368">
        <v>120</v>
      </c>
      <c r="X368">
        <v>273</v>
      </c>
      <c r="Y368">
        <v>44</v>
      </c>
      <c r="Z368" s="5" t="s">
        <v>643</v>
      </c>
      <c r="AA368" t="s">
        <v>524</v>
      </c>
      <c r="AB368" t="s">
        <v>534</v>
      </c>
      <c r="AC368" t="s">
        <v>534</v>
      </c>
      <c r="AD368" t="s">
        <v>533</v>
      </c>
      <c r="AE368">
        <v>86.5</v>
      </c>
      <c r="AF368">
        <v>86.1</v>
      </c>
      <c r="AG368">
        <v>65.599999999999994</v>
      </c>
      <c r="AH368">
        <v>4.4000000000000004</v>
      </c>
      <c r="AI368" t="s">
        <v>3410</v>
      </c>
      <c r="AJ368">
        <v>84</v>
      </c>
      <c r="AL368">
        <v>78</v>
      </c>
      <c r="AQ368">
        <v>2</v>
      </c>
      <c r="AR368">
        <v>4</v>
      </c>
      <c r="AS368">
        <v>84</v>
      </c>
      <c r="AT368">
        <v>0</v>
      </c>
      <c r="AU368">
        <v>0</v>
      </c>
      <c r="AV368">
        <v>0</v>
      </c>
      <c r="AW368">
        <v>0</v>
      </c>
      <c r="AX368">
        <v>0.01</v>
      </c>
      <c r="AY368">
        <v>0.04</v>
      </c>
      <c r="AZ368">
        <v>0</v>
      </c>
      <c r="BA368">
        <v>0</v>
      </c>
      <c r="BB368">
        <v>0</v>
      </c>
      <c r="BC368">
        <v>0.06</v>
      </c>
      <c r="BD368">
        <v>0.06</v>
      </c>
      <c r="BE368">
        <v>0.11</v>
      </c>
      <c r="BF368">
        <v>0.15</v>
      </c>
      <c r="BG368">
        <v>0.13</v>
      </c>
      <c r="BH368">
        <v>0.14000000000000001</v>
      </c>
      <c r="BI368">
        <v>0.12</v>
      </c>
      <c r="BJ368">
        <v>0.23</v>
      </c>
      <c r="BK368">
        <v>0.26</v>
      </c>
      <c r="BL368">
        <v>0.01</v>
      </c>
      <c r="BM368">
        <v>0.01</v>
      </c>
      <c r="BN368">
        <v>0.01</v>
      </c>
      <c r="BO368">
        <v>0.02</v>
      </c>
      <c r="BP368">
        <v>0.01</v>
      </c>
      <c r="BQ368">
        <v>0.04</v>
      </c>
      <c r="BR368">
        <v>0.83</v>
      </c>
      <c r="BS368">
        <v>0.86</v>
      </c>
      <c r="BT368">
        <v>0.85</v>
      </c>
      <c r="BU368">
        <v>0.8</v>
      </c>
      <c r="BV368">
        <v>0.69</v>
      </c>
      <c r="BW368">
        <v>0.56000000000000005</v>
      </c>
      <c r="BX368">
        <v>3.84</v>
      </c>
      <c r="BY368">
        <v>3.87</v>
      </c>
      <c r="BZ368">
        <v>3.86</v>
      </c>
      <c r="CA368">
        <v>3.76</v>
      </c>
      <c r="CB368">
        <v>3.61</v>
      </c>
      <c r="CC368">
        <v>3.4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0.01</v>
      </c>
      <c r="CK368">
        <v>0.04</v>
      </c>
      <c r="CL368">
        <v>0.01</v>
      </c>
      <c r="CM368">
        <v>0</v>
      </c>
      <c r="CN368">
        <v>0</v>
      </c>
      <c r="CO368">
        <v>0</v>
      </c>
      <c r="CP368">
        <v>0</v>
      </c>
      <c r="CQ368">
        <v>0.01</v>
      </c>
      <c r="CR368">
        <v>0.02</v>
      </c>
      <c r="CS368">
        <v>0.06</v>
      </c>
      <c r="CT368">
        <v>0.06</v>
      </c>
      <c r="CU368">
        <v>0.06</v>
      </c>
      <c r="CV368">
        <v>3.99</v>
      </c>
      <c r="CW368">
        <v>3.91</v>
      </c>
      <c r="CX368">
        <v>3.92</v>
      </c>
      <c r="CY368">
        <v>3.92</v>
      </c>
      <c r="CZ368">
        <v>3.9</v>
      </c>
      <c r="DA368">
        <v>3.81</v>
      </c>
      <c r="DB368">
        <v>3.66</v>
      </c>
      <c r="DC368">
        <v>3.66</v>
      </c>
      <c r="DD368">
        <v>3.7</v>
      </c>
      <c r="DE368">
        <v>0.01</v>
      </c>
      <c r="DF368">
        <v>0.08</v>
      </c>
      <c r="DG368">
        <v>0.08</v>
      </c>
      <c r="DH368">
        <v>0.08</v>
      </c>
      <c r="DI368">
        <v>7.0000000000000007E-2</v>
      </c>
      <c r="DJ368">
        <v>0.14000000000000001</v>
      </c>
      <c r="DK368">
        <v>0.18</v>
      </c>
      <c r="DL368">
        <v>0.11</v>
      </c>
      <c r="DM368">
        <v>0.14000000000000001</v>
      </c>
      <c r="DN368">
        <v>0</v>
      </c>
      <c r="DO368">
        <v>0.02</v>
      </c>
      <c r="DP368">
        <v>0.01</v>
      </c>
      <c r="DQ368">
        <v>0.01</v>
      </c>
      <c r="DR368">
        <v>0.02</v>
      </c>
      <c r="DS368">
        <v>0.01</v>
      </c>
      <c r="DT368">
        <v>0.01</v>
      </c>
      <c r="DU368">
        <v>0.02</v>
      </c>
      <c r="DV368">
        <v>0.02</v>
      </c>
      <c r="DW368">
        <v>0.99</v>
      </c>
      <c r="DX368">
        <v>0.89</v>
      </c>
      <c r="DY368">
        <v>0.9</v>
      </c>
      <c r="DZ368">
        <v>0.9</v>
      </c>
      <c r="EA368">
        <v>0.89</v>
      </c>
      <c r="EB368">
        <v>0.82</v>
      </c>
      <c r="EC368">
        <v>0.74</v>
      </c>
      <c r="ED368">
        <v>0.77</v>
      </c>
      <c r="EE368">
        <v>0.76</v>
      </c>
      <c r="EF368">
        <v>0.75</v>
      </c>
      <c r="EG368">
        <v>0.01</v>
      </c>
      <c r="EH368">
        <v>0</v>
      </c>
      <c r="EI368">
        <v>0.02</v>
      </c>
      <c r="EJ368">
        <v>0.01</v>
      </c>
      <c r="EK368">
        <v>0</v>
      </c>
      <c r="EL368">
        <v>0.08</v>
      </c>
      <c r="EM368">
        <v>0</v>
      </c>
      <c r="EN368">
        <v>0</v>
      </c>
      <c r="EO368">
        <v>0.12</v>
      </c>
      <c r="EP368">
        <v>0</v>
      </c>
      <c r="EQ368">
        <v>1.2E-2</v>
      </c>
      <c r="ER368">
        <v>0.01</v>
      </c>
      <c r="ES368">
        <v>0</v>
      </c>
      <c r="ET368">
        <v>0.05</v>
      </c>
      <c r="EU368">
        <v>0.17</v>
      </c>
      <c r="EV368">
        <v>0.02</v>
      </c>
      <c r="EW368">
        <v>0.01</v>
      </c>
      <c r="EX368">
        <v>1.2E-2</v>
      </c>
      <c r="EY368">
        <v>0.31</v>
      </c>
      <c r="EZ368">
        <v>0.14000000000000001</v>
      </c>
      <c r="FA368">
        <v>0.18</v>
      </c>
      <c r="FB368">
        <v>0.12</v>
      </c>
      <c r="FC368">
        <v>0.11</v>
      </c>
      <c r="FD368">
        <v>0.24</v>
      </c>
      <c r="FE368">
        <v>0.35</v>
      </c>
      <c r="FF368">
        <v>0.32</v>
      </c>
      <c r="FG368">
        <v>7.0000000000000007E-2</v>
      </c>
      <c r="FH368">
        <v>0.64</v>
      </c>
      <c r="FI368">
        <v>0.8</v>
      </c>
      <c r="FJ368">
        <v>0.75</v>
      </c>
      <c r="FK368">
        <v>0.83</v>
      </c>
      <c r="FL368">
        <v>0.8</v>
      </c>
      <c r="FM368">
        <v>0.48</v>
      </c>
      <c r="FN368">
        <v>0.57999999999999996</v>
      </c>
      <c r="FO368">
        <v>0.62</v>
      </c>
      <c r="FP368">
        <v>0.05</v>
      </c>
      <c r="FQ368">
        <v>0.04</v>
      </c>
      <c r="FR368">
        <v>0.05</v>
      </c>
      <c r="FS368">
        <v>0.04</v>
      </c>
      <c r="FT368">
        <v>0.04</v>
      </c>
      <c r="FU368">
        <v>0.05</v>
      </c>
      <c r="FV368">
        <v>0.04</v>
      </c>
      <c r="FW368">
        <v>0.05</v>
      </c>
      <c r="FX368">
        <v>0.05</v>
      </c>
      <c r="FY368">
        <v>1.38</v>
      </c>
      <c r="FZ368">
        <v>3.64</v>
      </c>
      <c r="GA368">
        <v>3.83</v>
      </c>
      <c r="GB368">
        <v>3.72</v>
      </c>
      <c r="GC368">
        <v>3.84</v>
      </c>
      <c r="GD368">
        <v>3.79</v>
      </c>
      <c r="GE368">
        <v>3.15</v>
      </c>
      <c r="GF368">
        <v>3.59</v>
      </c>
      <c r="GG368">
        <v>3.64</v>
      </c>
      <c r="GH368">
        <v>9.0399999999999991</v>
      </c>
      <c r="GI368">
        <v>0</v>
      </c>
      <c r="GJ368">
        <v>0</v>
      </c>
      <c r="GK368">
        <v>0</v>
      </c>
      <c r="GL368">
        <v>0</v>
      </c>
      <c r="GM368">
        <v>0.05</v>
      </c>
      <c r="GN368">
        <v>0.02</v>
      </c>
      <c r="GO368">
        <v>0.06</v>
      </c>
      <c r="GP368">
        <v>0.1</v>
      </c>
      <c r="GQ368">
        <v>0.2</v>
      </c>
      <c r="GR368">
        <v>0.51</v>
      </c>
      <c r="GS368">
        <v>0.06</v>
      </c>
      <c r="GT368">
        <v>0.65</v>
      </c>
      <c r="GU368">
        <v>0.73</v>
      </c>
      <c r="GV368">
        <v>0.36</v>
      </c>
      <c r="GW368">
        <v>0.13</v>
      </c>
      <c r="GX368">
        <v>4.8000000000000001E-2</v>
      </c>
      <c r="GY368">
        <v>0.17</v>
      </c>
      <c r="GZ368">
        <v>4.8000000000000001E-2</v>
      </c>
      <c r="HA368">
        <v>3.5999999999999997E-2</v>
      </c>
      <c r="HB368">
        <v>0.24</v>
      </c>
      <c r="HC368">
        <v>0.05</v>
      </c>
      <c r="HD368">
        <v>0.06</v>
      </c>
      <c r="HE368">
        <v>0.17</v>
      </c>
      <c r="HF368">
        <v>0.12</v>
      </c>
      <c r="HG368">
        <v>0.13</v>
      </c>
      <c r="HH368">
        <v>7.0000000000000007E-2</v>
      </c>
      <c r="HI368">
        <v>0</v>
      </c>
      <c r="HJ368">
        <v>0.05</v>
      </c>
      <c r="HK368">
        <v>7.0000000000000007E-2</v>
      </c>
      <c r="HL368">
        <v>0</v>
      </c>
      <c r="HM368">
        <v>0.06</v>
      </c>
      <c r="HN368">
        <v>0</v>
      </c>
      <c r="HO368">
        <v>0.25</v>
      </c>
      <c r="HP368">
        <v>0.3</v>
      </c>
      <c r="HQ368">
        <v>0.27</v>
      </c>
      <c r="HR368">
        <v>0.38</v>
      </c>
      <c r="HS368">
        <v>0.39</v>
      </c>
      <c r="HT368">
        <v>0.14000000000000001</v>
      </c>
      <c r="HU368">
        <v>0.69</v>
      </c>
      <c r="HV368">
        <v>0.42</v>
      </c>
      <c r="HW368">
        <v>0.37</v>
      </c>
      <c r="HX368">
        <v>0.5</v>
      </c>
      <c r="HY368">
        <v>0.42</v>
      </c>
      <c r="HZ368">
        <v>0.71</v>
      </c>
      <c r="IA368">
        <v>0.01</v>
      </c>
      <c r="IB368">
        <v>0.13</v>
      </c>
      <c r="IC368">
        <v>0.13</v>
      </c>
      <c r="ID368">
        <v>0.04</v>
      </c>
      <c r="IE368">
        <v>7.0000000000000007E-2</v>
      </c>
      <c r="IF368">
        <v>0.06</v>
      </c>
      <c r="IG368">
        <v>1.2E-2</v>
      </c>
      <c r="IH368">
        <v>0.04</v>
      </c>
      <c r="II368">
        <v>0.08</v>
      </c>
      <c r="IJ368">
        <v>0.01</v>
      </c>
      <c r="IK368">
        <v>0</v>
      </c>
      <c r="IL368">
        <v>1.2E-2</v>
      </c>
      <c r="IM368">
        <v>0.04</v>
      </c>
      <c r="IN368">
        <v>7.0000000000000007E-2</v>
      </c>
      <c r="IO368">
        <v>7.0000000000000007E-2</v>
      </c>
      <c r="IP368">
        <v>7.0000000000000007E-2</v>
      </c>
      <c r="IQ368">
        <v>0.06</v>
      </c>
      <c r="IR368">
        <v>7.0000000000000007E-2</v>
      </c>
      <c r="IS368">
        <v>0.02</v>
      </c>
      <c r="IT368">
        <v>0.64</v>
      </c>
      <c r="IU368">
        <v>0.31</v>
      </c>
      <c r="IV368">
        <v>0</v>
      </c>
      <c r="IW368">
        <v>0.2</v>
      </c>
      <c r="IX368">
        <v>0.26</v>
      </c>
      <c r="IY368">
        <v>0.18</v>
      </c>
      <c r="IZ368">
        <v>0.44</v>
      </c>
      <c r="JA368">
        <v>0.13</v>
      </c>
      <c r="JB368">
        <v>0.38</v>
      </c>
      <c r="JC368">
        <v>0.35</v>
      </c>
      <c r="JD368">
        <v>7.0000000000000007E-2</v>
      </c>
      <c r="JE368">
        <v>0.11</v>
      </c>
      <c r="JF368">
        <v>0.37</v>
      </c>
      <c r="JG368">
        <v>0.19</v>
      </c>
      <c r="JH368">
        <v>0.33</v>
      </c>
      <c r="JI368">
        <v>0.06</v>
      </c>
      <c r="JJ368">
        <v>0.08</v>
      </c>
      <c r="JK368">
        <v>0.45</v>
      </c>
      <c r="JL368">
        <v>0.18</v>
      </c>
      <c r="JM368">
        <v>0.04</v>
      </c>
      <c r="JN368">
        <v>0.05</v>
      </c>
      <c r="JO368">
        <v>0.06</v>
      </c>
      <c r="JP368">
        <v>0.05</v>
      </c>
      <c r="JQ368">
        <v>0.05</v>
      </c>
      <c r="JR368">
        <v>3.02</v>
      </c>
      <c r="JS368">
        <v>1.52</v>
      </c>
      <c r="JT368">
        <v>1.96</v>
      </c>
      <c r="JU368">
        <v>3.34</v>
      </c>
      <c r="JV368">
        <v>2.36</v>
      </c>
    </row>
    <row r="369" spans="1:282" x14ac:dyDescent="0.25">
      <c r="A369">
        <v>610003</v>
      </c>
      <c r="B369" t="s">
        <v>80</v>
      </c>
      <c r="C369" t="s">
        <v>2682</v>
      </c>
      <c r="D369" t="s">
        <v>5094</v>
      </c>
      <c r="E369" t="s">
        <v>5095</v>
      </c>
      <c r="F369" t="s">
        <v>1119</v>
      </c>
      <c r="G369" t="s">
        <v>1120</v>
      </c>
      <c r="H369" t="s">
        <v>1121</v>
      </c>
      <c r="I369" t="s">
        <v>5096</v>
      </c>
      <c r="J369" t="s">
        <v>5097</v>
      </c>
      <c r="K369" t="s">
        <v>5098</v>
      </c>
      <c r="L369" t="s">
        <v>546</v>
      </c>
      <c r="M369" t="s">
        <v>3399</v>
      </c>
      <c r="N369" t="s">
        <v>3908</v>
      </c>
      <c r="O369" t="s">
        <v>524</v>
      </c>
      <c r="P369">
        <v>456</v>
      </c>
      <c r="Q369" t="s">
        <v>530</v>
      </c>
      <c r="R369" t="s">
        <v>621</v>
      </c>
      <c r="S369" t="s">
        <v>621</v>
      </c>
      <c r="T369">
        <v>45</v>
      </c>
      <c r="U369">
        <v>4090</v>
      </c>
      <c r="V369" t="s">
        <v>655</v>
      </c>
      <c r="W369">
        <v>218</v>
      </c>
      <c r="X369">
        <v>459</v>
      </c>
      <c r="Y369">
        <v>47</v>
      </c>
      <c r="Z369" s="5" t="s">
        <v>943</v>
      </c>
      <c r="AA369" t="s">
        <v>524</v>
      </c>
      <c r="AB369" t="s">
        <v>564</v>
      </c>
      <c r="AC369" t="s">
        <v>564</v>
      </c>
      <c r="AD369" t="s">
        <v>533</v>
      </c>
      <c r="AE369">
        <v>50.4</v>
      </c>
      <c r="AF369">
        <v>55.1</v>
      </c>
      <c r="AG369">
        <v>66.599999999999994</v>
      </c>
      <c r="AH369">
        <v>4.7</v>
      </c>
      <c r="AI369" t="s">
        <v>3410</v>
      </c>
      <c r="AJ369">
        <v>148</v>
      </c>
      <c r="AK369">
        <v>1</v>
      </c>
      <c r="AL369">
        <v>139</v>
      </c>
      <c r="AQ369">
        <v>3</v>
      </c>
      <c r="AR369">
        <v>7</v>
      </c>
      <c r="AS369">
        <v>148</v>
      </c>
      <c r="AT369">
        <v>0</v>
      </c>
      <c r="AU369">
        <v>0.02</v>
      </c>
      <c r="AV369">
        <v>0</v>
      </c>
      <c r="AW369">
        <v>0.02</v>
      </c>
      <c r="AX369">
        <v>0.02</v>
      </c>
      <c r="AY369">
        <v>0.05</v>
      </c>
      <c r="AZ369">
        <v>7.0000000000000007E-2</v>
      </c>
      <c r="BA369">
        <v>5.3999999999999999E-2</v>
      </c>
      <c r="BB369">
        <v>0.05</v>
      </c>
      <c r="BC369">
        <v>7.0000000000000007E-2</v>
      </c>
      <c r="BD369">
        <v>0.09</v>
      </c>
      <c r="BE369">
        <v>0.14000000000000001</v>
      </c>
      <c r="BF369">
        <v>0.31</v>
      </c>
      <c r="BG369">
        <v>0.28000000000000003</v>
      </c>
      <c r="BH369">
        <v>0.34</v>
      </c>
      <c r="BI369">
        <v>0.24</v>
      </c>
      <c r="BJ369">
        <v>0.34</v>
      </c>
      <c r="BK369">
        <v>0.24</v>
      </c>
      <c r="BL369">
        <v>0</v>
      </c>
      <c r="BM369">
        <v>0</v>
      </c>
      <c r="BN369">
        <v>0.02</v>
      </c>
      <c r="BO369">
        <v>0.01</v>
      </c>
      <c r="BP369">
        <v>0.03</v>
      </c>
      <c r="BQ369">
        <v>0.04</v>
      </c>
      <c r="BR369">
        <v>0.62</v>
      </c>
      <c r="BS369">
        <v>0.64</v>
      </c>
      <c r="BT369">
        <v>0.59</v>
      </c>
      <c r="BU369">
        <v>0.66</v>
      </c>
      <c r="BV369">
        <v>0.52</v>
      </c>
      <c r="BW369">
        <v>0.52</v>
      </c>
      <c r="BX369">
        <v>3.55</v>
      </c>
      <c r="BY369">
        <v>3.55</v>
      </c>
      <c r="BZ369">
        <v>3.56</v>
      </c>
      <c r="CA369">
        <v>3.56</v>
      </c>
      <c r="CB369">
        <v>3.4</v>
      </c>
      <c r="CC369">
        <v>3.28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0.01</v>
      </c>
      <c r="CJ369">
        <v>0.03</v>
      </c>
      <c r="CK369">
        <v>7.0000000000000007E-2</v>
      </c>
      <c r="CL369">
        <v>0.01</v>
      </c>
      <c r="CM369">
        <v>0.02</v>
      </c>
      <c r="CN369">
        <v>0.01</v>
      </c>
      <c r="CO369">
        <v>0.03</v>
      </c>
      <c r="CP369">
        <v>0.03</v>
      </c>
      <c r="CQ369">
        <v>0.03</v>
      </c>
      <c r="CR369">
        <v>0.05</v>
      </c>
      <c r="CS369">
        <v>7.0000000000000007E-2</v>
      </c>
      <c r="CT369">
        <v>7.0000000000000007E-2</v>
      </c>
      <c r="CU369">
        <v>7.0000000000000007E-2</v>
      </c>
      <c r="CV369">
        <v>3.82</v>
      </c>
      <c r="CW369">
        <v>3.8</v>
      </c>
      <c r="CX369">
        <v>3.72</v>
      </c>
      <c r="CY369">
        <v>3.76</v>
      </c>
      <c r="CZ369">
        <v>3.79</v>
      </c>
      <c r="DA369">
        <v>3.62</v>
      </c>
      <c r="DB369">
        <v>3.58</v>
      </c>
      <c r="DC369">
        <v>3.42</v>
      </c>
      <c r="DD369">
        <v>3.57</v>
      </c>
      <c r="DE369">
        <v>0.14000000000000001</v>
      </c>
      <c r="DF369">
        <v>0.18</v>
      </c>
      <c r="DG369">
        <v>0.21</v>
      </c>
      <c r="DH369">
        <v>0.18</v>
      </c>
      <c r="DI369">
        <v>0.16</v>
      </c>
      <c r="DJ369">
        <v>0.24</v>
      </c>
      <c r="DK369">
        <v>0.2</v>
      </c>
      <c r="DL369">
        <v>0.24</v>
      </c>
      <c r="DM369">
        <v>0.26</v>
      </c>
      <c r="DN369">
        <v>0.03</v>
      </c>
      <c r="DO369">
        <v>0.01</v>
      </c>
      <c r="DP369">
        <v>0.01</v>
      </c>
      <c r="DQ369">
        <v>0.02</v>
      </c>
      <c r="DR369">
        <v>0.02</v>
      </c>
      <c r="DS369">
        <v>0.01</v>
      </c>
      <c r="DT369">
        <v>0.01</v>
      </c>
      <c r="DU369">
        <v>0.01</v>
      </c>
      <c r="DV369">
        <v>0.01</v>
      </c>
      <c r="DW369">
        <v>0.82</v>
      </c>
      <c r="DX369">
        <v>0.8</v>
      </c>
      <c r="DY369">
        <v>0.74</v>
      </c>
      <c r="DZ369">
        <v>0.77</v>
      </c>
      <c r="EA369">
        <v>0.8</v>
      </c>
      <c r="EB369">
        <v>0.68</v>
      </c>
      <c r="EC369">
        <v>0.7</v>
      </c>
      <c r="ED369">
        <v>0.62</v>
      </c>
      <c r="EE369">
        <v>0.66</v>
      </c>
      <c r="EF369">
        <v>0.39</v>
      </c>
      <c r="EG369">
        <v>0.01</v>
      </c>
      <c r="EH369">
        <v>0</v>
      </c>
      <c r="EI369">
        <v>0.03</v>
      </c>
      <c r="EJ369">
        <v>0.01</v>
      </c>
      <c r="EK369">
        <v>0.03</v>
      </c>
      <c r="EL369">
        <v>0.06</v>
      </c>
      <c r="EM369">
        <v>0.02</v>
      </c>
      <c r="EN369">
        <v>0.02</v>
      </c>
      <c r="EO369">
        <v>0.31</v>
      </c>
      <c r="EP369">
        <v>7.0000000000000007E-2</v>
      </c>
      <c r="EQ369">
        <v>6.8000000000000005E-2</v>
      </c>
      <c r="ER369">
        <v>0.09</v>
      </c>
      <c r="ES369">
        <v>5.3999999999999999E-2</v>
      </c>
      <c r="ET369">
        <v>0.05</v>
      </c>
      <c r="EU369">
        <v>0.12</v>
      </c>
      <c r="EV369">
        <v>0.06</v>
      </c>
      <c r="EW369">
        <v>0.06</v>
      </c>
      <c r="EX369">
        <v>0.10100000000000001</v>
      </c>
      <c r="EY369">
        <v>0.32</v>
      </c>
      <c r="EZ369">
        <v>0.3</v>
      </c>
      <c r="FA369">
        <v>0.3</v>
      </c>
      <c r="FB369">
        <v>0.26</v>
      </c>
      <c r="FC369">
        <v>0.32</v>
      </c>
      <c r="FD369">
        <v>0.31</v>
      </c>
      <c r="FE369">
        <v>0.31</v>
      </c>
      <c r="FF369">
        <v>0.35</v>
      </c>
      <c r="FG369">
        <v>0.18</v>
      </c>
      <c r="FH369">
        <v>0.56999999999999995</v>
      </c>
      <c r="FI369">
        <v>0.61</v>
      </c>
      <c r="FJ369">
        <v>0.54</v>
      </c>
      <c r="FK369">
        <v>0.65</v>
      </c>
      <c r="FL369">
        <v>0.55000000000000004</v>
      </c>
      <c r="FM369">
        <v>0.45</v>
      </c>
      <c r="FN369">
        <v>0.59</v>
      </c>
      <c r="FO369">
        <v>0.54</v>
      </c>
      <c r="FP369">
        <v>0.02</v>
      </c>
      <c r="FQ369">
        <v>0.03</v>
      </c>
      <c r="FR369">
        <v>0.02</v>
      </c>
      <c r="FS369">
        <v>0.03</v>
      </c>
      <c r="FT369">
        <v>0.03</v>
      </c>
      <c r="FU369">
        <v>0.03</v>
      </c>
      <c r="FV369">
        <v>0.06</v>
      </c>
      <c r="FW369">
        <v>0.02</v>
      </c>
      <c r="FX369">
        <v>0.03</v>
      </c>
      <c r="FY369">
        <v>2.08</v>
      </c>
      <c r="FZ369">
        <v>3.49</v>
      </c>
      <c r="GA369">
        <v>3.55</v>
      </c>
      <c r="GB369">
        <v>3.39</v>
      </c>
      <c r="GC369">
        <v>3.6</v>
      </c>
      <c r="GD369">
        <v>3.45</v>
      </c>
      <c r="GE369">
        <v>3.22</v>
      </c>
      <c r="GF369">
        <v>3.5</v>
      </c>
      <c r="GG369">
        <v>3.45</v>
      </c>
      <c r="GH369">
        <v>8.52</v>
      </c>
      <c r="GI369">
        <v>0</v>
      </c>
      <c r="GJ369">
        <v>1.4E-2</v>
      </c>
      <c r="GK369">
        <v>0</v>
      </c>
      <c r="GL369">
        <v>0.03</v>
      </c>
      <c r="GM369">
        <v>7.0000000000000007E-2</v>
      </c>
      <c r="GN369">
        <v>0.03</v>
      </c>
      <c r="GO369">
        <v>0.09</v>
      </c>
      <c r="GP369">
        <v>0.11</v>
      </c>
      <c r="GQ369">
        <v>0.14000000000000001</v>
      </c>
      <c r="GR369">
        <v>0.45</v>
      </c>
      <c r="GS369">
        <v>0.06</v>
      </c>
      <c r="GT369">
        <v>0.51</v>
      </c>
      <c r="GU369">
        <v>0.61</v>
      </c>
      <c r="GV369">
        <v>0.25</v>
      </c>
      <c r="GW369">
        <v>0.2</v>
      </c>
      <c r="GX369">
        <v>0.122</v>
      </c>
      <c r="GY369">
        <v>0.2</v>
      </c>
      <c r="GZ369">
        <v>9.5000000000000001E-2</v>
      </c>
      <c r="HA369">
        <v>4.1000000000000002E-2</v>
      </c>
      <c r="HB369">
        <v>0.28999999999999998</v>
      </c>
      <c r="HC369">
        <v>7.0000000000000007E-2</v>
      </c>
      <c r="HD369">
        <v>0.09</v>
      </c>
      <c r="HE369">
        <v>0.18</v>
      </c>
      <c r="HF369">
        <v>0.11</v>
      </c>
      <c r="HG369">
        <v>0.14000000000000001</v>
      </c>
      <c r="HH369">
        <v>0.08</v>
      </c>
      <c r="HI369">
        <v>0.01</v>
      </c>
      <c r="HJ369">
        <v>0.01</v>
      </c>
      <c r="HK369">
        <v>0.02</v>
      </c>
      <c r="HL369">
        <v>0.02</v>
      </c>
      <c r="HM369">
        <v>0.13</v>
      </c>
      <c r="HN369">
        <v>0</v>
      </c>
      <c r="HO369">
        <v>0.23</v>
      </c>
      <c r="HP369">
        <v>0.3</v>
      </c>
      <c r="HQ369">
        <v>0.32</v>
      </c>
      <c r="HR369">
        <v>0.39</v>
      </c>
      <c r="HS369">
        <v>0.32</v>
      </c>
      <c r="HT369">
        <v>0.3</v>
      </c>
      <c r="HU369">
        <v>0.69</v>
      </c>
      <c r="HV369">
        <v>0.55000000000000004</v>
      </c>
      <c r="HW369">
        <v>0.55000000000000004</v>
      </c>
      <c r="HX369">
        <v>0.51</v>
      </c>
      <c r="HY369">
        <v>0.45</v>
      </c>
      <c r="HZ369">
        <v>0.63</v>
      </c>
      <c r="IA369">
        <v>0.01</v>
      </c>
      <c r="IB369">
        <v>0.09</v>
      </c>
      <c r="IC369">
        <v>0.06</v>
      </c>
      <c r="ID369">
        <v>0.01</v>
      </c>
      <c r="IE369">
        <v>0.05</v>
      </c>
      <c r="IF369">
        <v>0.02</v>
      </c>
      <c r="IG369">
        <v>0</v>
      </c>
      <c r="IH369">
        <v>0.01</v>
      </c>
      <c r="II369">
        <v>0</v>
      </c>
      <c r="IJ369">
        <v>0.01</v>
      </c>
      <c r="IK369">
        <v>0</v>
      </c>
      <c r="IL369">
        <v>7.0000000000000001E-3</v>
      </c>
      <c r="IM369">
        <v>0.05</v>
      </c>
      <c r="IN369">
        <v>0.05</v>
      </c>
      <c r="IO369">
        <v>0.05</v>
      </c>
      <c r="IP369">
        <v>0.06</v>
      </c>
      <c r="IQ369">
        <v>0.05</v>
      </c>
      <c r="IR369">
        <v>0.05</v>
      </c>
      <c r="IS369">
        <v>0.02</v>
      </c>
      <c r="IT369">
        <v>0.44</v>
      </c>
      <c r="IU369">
        <v>0.32</v>
      </c>
      <c r="IV369">
        <v>0.01</v>
      </c>
      <c r="IW369">
        <v>0.24</v>
      </c>
      <c r="IX369">
        <v>0.26</v>
      </c>
      <c r="IY369">
        <v>0.34</v>
      </c>
      <c r="IZ369">
        <v>0.44</v>
      </c>
      <c r="JA369">
        <v>0.16</v>
      </c>
      <c r="JB369">
        <v>0.44</v>
      </c>
      <c r="JC369">
        <v>0.36</v>
      </c>
      <c r="JD369">
        <v>7.0000000000000007E-2</v>
      </c>
      <c r="JE369">
        <v>0.12</v>
      </c>
      <c r="JF369">
        <v>0.28999999999999998</v>
      </c>
      <c r="JG369">
        <v>0.12</v>
      </c>
      <c r="JH369">
        <v>0.32</v>
      </c>
      <c r="JI369">
        <v>0.09</v>
      </c>
      <c r="JJ369">
        <v>7.0000000000000007E-2</v>
      </c>
      <c r="JK369">
        <v>0.49</v>
      </c>
      <c r="JL369">
        <v>0.17</v>
      </c>
      <c r="JM369">
        <v>0.05</v>
      </c>
      <c r="JN369">
        <v>0.05</v>
      </c>
      <c r="JO369">
        <v>0.05</v>
      </c>
      <c r="JP369">
        <v>0.04</v>
      </c>
      <c r="JQ369">
        <v>0.03</v>
      </c>
      <c r="JR369">
        <v>3.02</v>
      </c>
      <c r="JS369">
        <v>1.8</v>
      </c>
      <c r="JT369">
        <v>1.95</v>
      </c>
      <c r="JU369">
        <v>3.32</v>
      </c>
      <c r="JV369">
        <v>2.23</v>
      </c>
    </row>
    <row r="370" spans="1:282" x14ac:dyDescent="0.25">
      <c r="A370">
        <v>610004</v>
      </c>
      <c r="B370" t="s">
        <v>354</v>
      </c>
      <c r="C370" t="s">
        <v>2683</v>
      </c>
      <c r="D370" t="s">
        <v>5099</v>
      </c>
      <c r="E370" t="s">
        <v>5100</v>
      </c>
      <c r="F370" t="s">
        <v>1122</v>
      </c>
      <c r="G370" t="s">
        <v>1123</v>
      </c>
      <c r="H370" t="s">
        <v>1124</v>
      </c>
      <c r="I370" t="s">
        <v>5101</v>
      </c>
      <c r="J370" t="s">
        <v>5102</v>
      </c>
      <c r="K370" t="s">
        <v>5103</v>
      </c>
      <c r="L370" t="s">
        <v>546</v>
      </c>
      <c r="M370" t="s">
        <v>3399</v>
      </c>
      <c r="N370" t="s">
        <v>3908</v>
      </c>
      <c r="O370" t="s">
        <v>524</v>
      </c>
      <c r="P370">
        <v>247</v>
      </c>
      <c r="Q370" t="s">
        <v>566</v>
      </c>
      <c r="R370" t="s">
        <v>565</v>
      </c>
      <c r="S370" t="s">
        <v>565</v>
      </c>
      <c r="T370">
        <v>48</v>
      </c>
      <c r="U370">
        <v>4100</v>
      </c>
      <c r="V370" t="s">
        <v>655</v>
      </c>
      <c r="W370">
        <v>99</v>
      </c>
      <c r="X370">
        <v>252</v>
      </c>
      <c r="Y370">
        <v>39</v>
      </c>
      <c r="Z370" s="5" t="s">
        <v>549</v>
      </c>
      <c r="AA370" t="s">
        <v>524</v>
      </c>
      <c r="AB370" t="s">
        <v>564</v>
      </c>
      <c r="AC370" t="s">
        <v>564</v>
      </c>
      <c r="AD370" t="s">
        <v>564</v>
      </c>
      <c r="AE370">
        <v>54</v>
      </c>
      <c r="AF370">
        <v>56.3</v>
      </c>
      <c r="AG370">
        <v>41.1</v>
      </c>
      <c r="AH370">
        <v>3.9</v>
      </c>
      <c r="AI370" t="s">
        <v>3410</v>
      </c>
      <c r="AJ370">
        <v>63</v>
      </c>
      <c r="AL370">
        <v>61</v>
      </c>
      <c r="AN370">
        <v>1</v>
      </c>
      <c r="AQ370">
        <v>1</v>
      </c>
      <c r="AR370">
        <v>1</v>
      </c>
      <c r="AS370">
        <v>63</v>
      </c>
      <c r="AT370">
        <v>0.08</v>
      </c>
      <c r="AU370">
        <v>0.02</v>
      </c>
      <c r="AV370">
        <v>0</v>
      </c>
      <c r="AW370">
        <v>0.02</v>
      </c>
      <c r="AX370">
        <v>0.03</v>
      </c>
      <c r="AY370">
        <v>0.05</v>
      </c>
      <c r="AZ370">
        <v>0.1</v>
      </c>
      <c r="BA370">
        <v>0.111</v>
      </c>
      <c r="BB370">
        <v>0.03</v>
      </c>
      <c r="BC370">
        <v>0.05</v>
      </c>
      <c r="BD370">
        <v>0.08</v>
      </c>
      <c r="BE370">
        <v>0.08</v>
      </c>
      <c r="BF370">
        <v>0.28999999999999998</v>
      </c>
      <c r="BG370">
        <v>0.21</v>
      </c>
      <c r="BH370">
        <v>0.27</v>
      </c>
      <c r="BI370">
        <v>0.17</v>
      </c>
      <c r="BJ370">
        <v>0.25</v>
      </c>
      <c r="BK370">
        <v>0.41</v>
      </c>
      <c r="BL370">
        <v>0</v>
      </c>
      <c r="BM370">
        <v>0.02</v>
      </c>
      <c r="BN370">
        <v>0.03</v>
      </c>
      <c r="BO370">
        <v>0.03</v>
      </c>
      <c r="BP370">
        <v>0.03</v>
      </c>
      <c r="BQ370">
        <v>0.03</v>
      </c>
      <c r="BR370">
        <v>0.54</v>
      </c>
      <c r="BS370">
        <v>0.65</v>
      </c>
      <c r="BT370">
        <v>0.67</v>
      </c>
      <c r="BU370">
        <v>0.73</v>
      </c>
      <c r="BV370">
        <v>0.6</v>
      </c>
      <c r="BW370">
        <v>0.43</v>
      </c>
      <c r="BX370">
        <v>3.29</v>
      </c>
      <c r="BY370">
        <v>3.52</v>
      </c>
      <c r="BZ370">
        <v>3.66</v>
      </c>
      <c r="CA370">
        <v>3.67</v>
      </c>
      <c r="CB370">
        <v>3.48</v>
      </c>
      <c r="CC370">
        <v>3.26</v>
      </c>
      <c r="CD370">
        <v>0</v>
      </c>
      <c r="CE370">
        <v>1.6E-2</v>
      </c>
      <c r="CF370">
        <v>0</v>
      </c>
      <c r="CG370">
        <v>0</v>
      </c>
      <c r="CH370">
        <v>1.6E-2</v>
      </c>
      <c r="CI370">
        <v>0.02</v>
      </c>
      <c r="CJ370">
        <v>0.02</v>
      </c>
      <c r="CK370">
        <v>0.05</v>
      </c>
      <c r="CL370">
        <v>0.03</v>
      </c>
      <c r="CM370">
        <v>0.05</v>
      </c>
      <c r="CN370">
        <v>0.02</v>
      </c>
      <c r="CO370">
        <v>0.05</v>
      </c>
      <c r="CP370">
        <v>0.08</v>
      </c>
      <c r="CQ370">
        <v>0</v>
      </c>
      <c r="CR370">
        <v>0.1</v>
      </c>
      <c r="CS370">
        <v>0.06</v>
      </c>
      <c r="CT370">
        <v>0.08</v>
      </c>
      <c r="CU370">
        <v>0.08</v>
      </c>
      <c r="CV370">
        <v>3.76</v>
      </c>
      <c r="CW370">
        <v>3.76</v>
      </c>
      <c r="CX370">
        <v>3.74</v>
      </c>
      <c r="CY370">
        <v>3.68</v>
      </c>
      <c r="CZ370">
        <v>3.77</v>
      </c>
      <c r="DA370">
        <v>3.53</v>
      </c>
      <c r="DB370">
        <v>3.6</v>
      </c>
      <c r="DC370">
        <v>3.46</v>
      </c>
      <c r="DD370">
        <v>3.54</v>
      </c>
      <c r="DE370">
        <v>0.14000000000000001</v>
      </c>
      <c r="DF370">
        <v>0.16</v>
      </c>
      <c r="DG370">
        <v>0.16</v>
      </c>
      <c r="DH370">
        <v>0.16</v>
      </c>
      <c r="DI370">
        <v>0.17</v>
      </c>
      <c r="DJ370">
        <v>0.22</v>
      </c>
      <c r="DK370">
        <v>0.22</v>
      </c>
      <c r="DL370">
        <v>0.24</v>
      </c>
      <c r="DM370">
        <v>0.21</v>
      </c>
      <c r="DN370">
        <v>0</v>
      </c>
      <c r="DO370">
        <v>0</v>
      </c>
      <c r="DP370">
        <v>0.02</v>
      </c>
      <c r="DQ370">
        <v>0</v>
      </c>
      <c r="DR370">
        <v>0.02</v>
      </c>
      <c r="DS370">
        <v>0.02</v>
      </c>
      <c r="DT370">
        <v>0</v>
      </c>
      <c r="DU370">
        <v>0</v>
      </c>
      <c r="DV370">
        <v>0</v>
      </c>
      <c r="DW370">
        <v>0.81</v>
      </c>
      <c r="DX370">
        <v>0.81</v>
      </c>
      <c r="DY370">
        <v>0.78</v>
      </c>
      <c r="DZ370">
        <v>0.76</v>
      </c>
      <c r="EA370">
        <v>0.79</v>
      </c>
      <c r="EB370">
        <v>0.65</v>
      </c>
      <c r="EC370">
        <v>0.7</v>
      </c>
      <c r="ED370">
        <v>0.63</v>
      </c>
      <c r="EE370">
        <v>0.68</v>
      </c>
      <c r="EF370">
        <v>0.49</v>
      </c>
      <c r="EG370">
        <v>0</v>
      </c>
      <c r="EH370">
        <v>0</v>
      </c>
      <c r="EI370">
        <v>0.02</v>
      </c>
      <c r="EJ370">
        <v>0</v>
      </c>
      <c r="EK370">
        <v>0</v>
      </c>
      <c r="EL370">
        <v>0.16</v>
      </c>
      <c r="EM370">
        <v>0.02</v>
      </c>
      <c r="EN370">
        <v>0.02</v>
      </c>
      <c r="EO370">
        <v>0.35</v>
      </c>
      <c r="EP370">
        <v>0.05</v>
      </c>
      <c r="EQ370">
        <v>4.8000000000000001E-2</v>
      </c>
      <c r="ER370">
        <v>0.13</v>
      </c>
      <c r="ES370">
        <v>4.8000000000000001E-2</v>
      </c>
      <c r="ET370">
        <v>0.17</v>
      </c>
      <c r="EU370">
        <v>0.1</v>
      </c>
      <c r="EV370">
        <v>0.17</v>
      </c>
      <c r="EW370">
        <v>0.22</v>
      </c>
      <c r="EX370">
        <v>3.2000000000000001E-2</v>
      </c>
      <c r="EY370">
        <v>0.49</v>
      </c>
      <c r="EZ370">
        <v>0.41</v>
      </c>
      <c r="FA370">
        <v>0.32</v>
      </c>
      <c r="FB370">
        <v>0.33</v>
      </c>
      <c r="FC370">
        <v>0.32</v>
      </c>
      <c r="FD370">
        <v>0.38</v>
      </c>
      <c r="FE370">
        <v>0.3</v>
      </c>
      <c r="FF370">
        <v>0.37</v>
      </c>
      <c r="FG370">
        <v>0.1</v>
      </c>
      <c r="FH370">
        <v>0.46</v>
      </c>
      <c r="FI370">
        <v>0.52</v>
      </c>
      <c r="FJ370">
        <v>0.54</v>
      </c>
      <c r="FK370">
        <v>0.62</v>
      </c>
      <c r="FL370">
        <v>0.51</v>
      </c>
      <c r="FM370">
        <v>0.33</v>
      </c>
      <c r="FN370">
        <v>0.51</v>
      </c>
      <c r="FO370">
        <v>0.4</v>
      </c>
      <c r="FP370">
        <v>0.03</v>
      </c>
      <c r="FQ370">
        <v>0</v>
      </c>
      <c r="FR370">
        <v>0.02</v>
      </c>
      <c r="FS370">
        <v>0</v>
      </c>
      <c r="FT370">
        <v>0</v>
      </c>
      <c r="FU370">
        <v>0</v>
      </c>
      <c r="FV370">
        <v>0.03</v>
      </c>
      <c r="FW370">
        <v>0</v>
      </c>
      <c r="FX370">
        <v>0</v>
      </c>
      <c r="FY370">
        <v>1.72</v>
      </c>
      <c r="FZ370">
        <v>3.41</v>
      </c>
      <c r="GA370">
        <v>3.48</v>
      </c>
      <c r="GB370">
        <v>3.38</v>
      </c>
      <c r="GC370">
        <v>3.57</v>
      </c>
      <c r="GD370">
        <v>3.33</v>
      </c>
      <c r="GE370">
        <v>2.92</v>
      </c>
      <c r="GF370">
        <v>3.3</v>
      </c>
      <c r="GG370">
        <v>3.14</v>
      </c>
      <c r="GH370">
        <v>7.77</v>
      </c>
      <c r="GI370">
        <v>0.03</v>
      </c>
      <c r="GJ370">
        <v>0</v>
      </c>
      <c r="GK370">
        <v>1.6E-2</v>
      </c>
      <c r="GL370">
        <v>0</v>
      </c>
      <c r="GM370">
        <v>0.06</v>
      </c>
      <c r="GN370">
        <v>0.14000000000000001</v>
      </c>
      <c r="GO370">
        <v>0.14000000000000001</v>
      </c>
      <c r="GP370">
        <v>0.16</v>
      </c>
      <c r="GQ370">
        <v>0.16</v>
      </c>
      <c r="GR370">
        <v>0.27</v>
      </c>
      <c r="GS370">
        <v>0.02</v>
      </c>
      <c r="GT370">
        <v>0.6</v>
      </c>
      <c r="GU370">
        <v>0.71</v>
      </c>
      <c r="GV370">
        <v>0.28999999999999998</v>
      </c>
      <c r="GW370">
        <v>0.14000000000000001</v>
      </c>
      <c r="GX370">
        <v>7.9000000000000001E-2</v>
      </c>
      <c r="GY370">
        <v>0.32</v>
      </c>
      <c r="GZ370">
        <v>7.9000000000000001E-2</v>
      </c>
      <c r="HA370">
        <v>3.2000000000000001E-2</v>
      </c>
      <c r="HB370">
        <v>0.21</v>
      </c>
      <c r="HC370">
        <v>0.06</v>
      </c>
      <c r="HD370">
        <v>0.03</v>
      </c>
      <c r="HE370">
        <v>0.13</v>
      </c>
      <c r="HF370">
        <v>0.11</v>
      </c>
      <c r="HG370">
        <v>0.14000000000000001</v>
      </c>
      <c r="HH370">
        <v>0.06</v>
      </c>
      <c r="HI370">
        <v>0</v>
      </c>
      <c r="HJ370">
        <v>0.02</v>
      </c>
      <c r="HK370">
        <v>0.05</v>
      </c>
      <c r="HL370">
        <v>0.1</v>
      </c>
      <c r="HM370">
        <v>0.1</v>
      </c>
      <c r="HN370">
        <v>0</v>
      </c>
      <c r="HO370">
        <v>0.43</v>
      </c>
      <c r="HP370">
        <v>0.44</v>
      </c>
      <c r="HQ370">
        <v>0.37</v>
      </c>
      <c r="HR370">
        <v>0.43</v>
      </c>
      <c r="HS370">
        <v>0.52</v>
      </c>
      <c r="HT370">
        <v>0.38</v>
      </c>
      <c r="HU370">
        <v>0.52</v>
      </c>
      <c r="HV370">
        <v>0.38</v>
      </c>
      <c r="HW370">
        <v>0.33</v>
      </c>
      <c r="HX370">
        <v>0.35</v>
      </c>
      <c r="HY370">
        <v>0.28999999999999998</v>
      </c>
      <c r="HZ370">
        <v>0.54</v>
      </c>
      <c r="IA370">
        <v>0.03</v>
      </c>
      <c r="IB370">
        <v>0.13</v>
      </c>
      <c r="IC370">
        <v>0.17</v>
      </c>
      <c r="ID370">
        <v>0.08</v>
      </c>
      <c r="IE370">
        <v>0.06</v>
      </c>
      <c r="IF370">
        <v>4.8000000000000001E-2</v>
      </c>
      <c r="IG370">
        <v>0</v>
      </c>
      <c r="IH370">
        <v>0</v>
      </c>
      <c r="II370">
        <v>0.02</v>
      </c>
      <c r="IJ370">
        <v>0</v>
      </c>
      <c r="IK370">
        <v>0</v>
      </c>
      <c r="IL370">
        <v>1.6E-2</v>
      </c>
      <c r="IM370">
        <v>0.02</v>
      </c>
      <c r="IN370">
        <v>0.03</v>
      </c>
      <c r="IO370">
        <v>0.06</v>
      </c>
      <c r="IP370">
        <v>0.05</v>
      </c>
      <c r="IQ370">
        <v>0.03</v>
      </c>
      <c r="IR370">
        <v>0.02</v>
      </c>
      <c r="IS370">
        <v>0.02</v>
      </c>
      <c r="IT370">
        <v>0.79</v>
      </c>
      <c r="IU370">
        <v>0.35</v>
      </c>
      <c r="IV370">
        <v>0.03</v>
      </c>
      <c r="IW370">
        <v>0.38</v>
      </c>
      <c r="IX370">
        <v>0.22</v>
      </c>
      <c r="IY370">
        <v>0.11</v>
      </c>
      <c r="IZ370">
        <v>0.52</v>
      </c>
      <c r="JA370">
        <v>0.16</v>
      </c>
      <c r="JB370">
        <v>0.46</v>
      </c>
      <c r="JC370">
        <v>0.4</v>
      </c>
      <c r="JD370">
        <v>0.06</v>
      </c>
      <c r="JE370">
        <v>0.06</v>
      </c>
      <c r="JF370">
        <v>0.35</v>
      </c>
      <c r="JG370">
        <v>0.08</v>
      </c>
      <c r="JH370">
        <v>0.35</v>
      </c>
      <c r="JI370">
        <v>0.03</v>
      </c>
      <c r="JJ370">
        <v>0.05</v>
      </c>
      <c r="JK370">
        <v>0.46</v>
      </c>
      <c r="JL370">
        <v>0.06</v>
      </c>
      <c r="JM370">
        <v>0.02</v>
      </c>
      <c r="JN370">
        <v>0</v>
      </c>
      <c r="JO370">
        <v>0.02</v>
      </c>
      <c r="JP370">
        <v>0</v>
      </c>
      <c r="JQ370">
        <v>0.02</v>
      </c>
      <c r="JR370">
        <v>3.1</v>
      </c>
      <c r="JS370">
        <v>1.33</v>
      </c>
      <c r="JT370">
        <v>1.81</v>
      </c>
      <c r="JU370">
        <v>3.24</v>
      </c>
      <c r="JV370">
        <v>1.82</v>
      </c>
    </row>
    <row r="371" spans="1:282" x14ac:dyDescent="0.25">
      <c r="A371">
        <v>610005</v>
      </c>
      <c r="B371" t="s">
        <v>313</v>
      </c>
      <c r="C371" t="s">
        <v>2684</v>
      </c>
      <c r="D371" t="s">
        <v>5104</v>
      </c>
      <c r="E371" t="s">
        <v>5105</v>
      </c>
      <c r="F371" t="s">
        <v>1125</v>
      </c>
      <c r="G371" t="s">
        <v>1126</v>
      </c>
      <c r="H371" t="s">
        <v>1127</v>
      </c>
      <c r="I371" t="s">
        <v>5106</v>
      </c>
      <c r="J371" t="s">
        <v>5107</v>
      </c>
      <c r="K371" t="s">
        <v>5108</v>
      </c>
      <c r="L371" t="s">
        <v>546</v>
      </c>
      <c r="M371" t="s">
        <v>3399</v>
      </c>
      <c r="N371" t="s">
        <v>3908</v>
      </c>
      <c r="O371" t="s">
        <v>524</v>
      </c>
      <c r="P371">
        <v>292</v>
      </c>
      <c r="Q371" t="s">
        <v>539</v>
      </c>
      <c r="R371" t="s">
        <v>3437</v>
      </c>
      <c r="S371" t="s">
        <v>6522</v>
      </c>
      <c r="T371">
        <v>36</v>
      </c>
      <c r="U371">
        <v>4110</v>
      </c>
      <c r="V371" t="s">
        <v>655</v>
      </c>
      <c r="W371">
        <v>24</v>
      </c>
      <c r="X371">
        <v>300</v>
      </c>
      <c r="Y371">
        <v>8</v>
      </c>
      <c r="Z371" s="5" t="s">
        <v>3460</v>
      </c>
      <c r="AA371" t="s">
        <v>524</v>
      </c>
      <c r="AB371" t="s">
        <v>533</v>
      </c>
      <c r="AC371" t="s">
        <v>533</v>
      </c>
      <c r="AD371" t="s">
        <v>534</v>
      </c>
      <c r="AE371">
        <v>78.900000000000006</v>
      </c>
      <c r="AF371">
        <v>79.900000000000006</v>
      </c>
      <c r="AG371">
        <v>81.400000000000006</v>
      </c>
      <c r="AH371">
        <v>0.8</v>
      </c>
      <c r="AI371" t="s">
        <v>3410</v>
      </c>
      <c r="AJ371">
        <v>18</v>
      </c>
      <c r="AK371">
        <v>1</v>
      </c>
      <c r="AL371">
        <v>17</v>
      </c>
      <c r="AS371">
        <v>18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0.06</v>
      </c>
      <c r="BA371">
        <v>0</v>
      </c>
      <c r="BB371">
        <v>0.06</v>
      </c>
      <c r="BC371">
        <v>0.11</v>
      </c>
      <c r="BD371">
        <v>0</v>
      </c>
      <c r="BE371">
        <v>0.06</v>
      </c>
      <c r="BF371">
        <v>0.28000000000000003</v>
      </c>
      <c r="BG371">
        <v>0.17</v>
      </c>
      <c r="BH371">
        <v>0.17</v>
      </c>
      <c r="BI371">
        <v>0.28000000000000003</v>
      </c>
      <c r="BJ371">
        <v>0.28000000000000003</v>
      </c>
      <c r="BK371">
        <v>0.33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0.67</v>
      </c>
      <c r="BS371">
        <v>0.83</v>
      </c>
      <c r="BT371">
        <v>0.78</v>
      </c>
      <c r="BU371">
        <v>0.61</v>
      </c>
      <c r="BV371">
        <v>0.72</v>
      </c>
      <c r="BW371">
        <v>0.61</v>
      </c>
      <c r="BX371">
        <v>3.61</v>
      </c>
      <c r="BY371">
        <v>3.83</v>
      </c>
      <c r="BZ371">
        <v>3.72</v>
      </c>
      <c r="CA371">
        <v>3.5</v>
      </c>
      <c r="CB371">
        <v>3.72</v>
      </c>
      <c r="CC371">
        <v>3.56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0.06</v>
      </c>
      <c r="CN371">
        <v>0</v>
      </c>
      <c r="CO371">
        <v>0.06</v>
      </c>
      <c r="CP371">
        <v>0.06</v>
      </c>
      <c r="CQ371">
        <v>0</v>
      </c>
      <c r="CR371">
        <v>0.06</v>
      </c>
      <c r="CS371">
        <v>0.06</v>
      </c>
      <c r="CT371">
        <v>0.06</v>
      </c>
      <c r="CU371">
        <v>0.06</v>
      </c>
      <c r="CV371">
        <v>3.89</v>
      </c>
      <c r="CW371">
        <v>3.89</v>
      </c>
      <c r="CX371">
        <v>3.78</v>
      </c>
      <c r="CY371">
        <v>3.83</v>
      </c>
      <c r="CZ371">
        <v>3.83</v>
      </c>
      <c r="DA371">
        <v>3.72</v>
      </c>
      <c r="DB371">
        <v>3.83</v>
      </c>
      <c r="DC371">
        <v>3.78</v>
      </c>
      <c r="DD371">
        <v>3.72</v>
      </c>
      <c r="DE371">
        <v>0</v>
      </c>
      <c r="DF371">
        <v>0.11</v>
      </c>
      <c r="DG371">
        <v>0.11</v>
      </c>
      <c r="DH371">
        <v>0.06</v>
      </c>
      <c r="DI371">
        <v>0.17</v>
      </c>
      <c r="DJ371">
        <v>0.17</v>
      </c>
      <c r="DK371">
        <v>0.06</v>
      </c>
      <c r="DL371">
        <v>0.11</v>
      </c>
      <c r="DM371">
        <v>0.17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0.94</v>
      </c>
      <c r="DX371">
        <v>0.89</v>
      </c>
      <c r="DY371">
        <v>0.83</v>
      </c>
      <c r="DZ371">
        <v>0.89</v>
      </c>
      <c r="EA371">
        <v>0.83</v>
      </c>
      <c r="EB371">
        <v>0.78</v>
      </c>
      <c r="EC371">
        <v>0.89</v>
      </c>
      <c r="ED371">
        <v>0.83</v>
      </c>
      <c r="EE371">
        <v>0.78</v>
      </c>
      <c r="EF371">
        <v>0.44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0.11</v>
      </c>
      <c r="EM371">
        <v>0</v>
      </c>
      <c r="EN371">
        <v>0</v>
      </c>
      <c r="EO371">
        <v>0.28000000000000003</v>
      </c>
      <c r="EP371">
        <v>0.06</v>
      </c>
      <c r="EQ371">
        <v>5.6000000000000001E-2</v>
      </c>
      <c r="ER371">
        <v>0.11</v>
      </c>
      <c r="ES371">
        <v>5.6000000000000001E-2</v>
      </c>
      <c r="ET371">
        <v>0.11</v>
      </c>
      <c r="EU371">
        <v>0</v>
      </c>
      <c r="EV371">
        <v>0.11</v>
      </c>
      <c r="EW371">
        <v>0.17</v>
      </c>
      <c r="EX371">
        <v>5.6000000000000001E-2</v>
      </c>
      <c r="EY371">
        <v>0.33</v>
      </c>
      <c r="EZ371">
        <v>0.17</v>
      </c>
      <c r="FA371">
        <v>0.11</v>
      </c>
      <c r="FB371">
        <v>0.22</v>
      </c>
      <c r="FC371">
        <v>0.11</v>
      </c>
      <c r="FD371">
        <v>0.22</v>
      </c>
      <c r="FE371">
        <v>0.11</v>
      </c>
      <c r="FF371">
        <v>0.17</v>
      </c>
      <c r="FG371">
        <v>0.22</v>
      </c>
      <c r="FH371">
        <v>0.61</v>
      </c>
      <c r="FI371">
        <v>0.78</v>
      </c>
      <c r="FJ371">
        <v>0.78</v>
      </c>
      <c r="FK371">
        <v>0.72</v>
      </c>
      <c r="FL371">
        <v>0.78</v>
      </c>
      <c r="FM371">
        <v>0.67</v>
      </c>
      <c r="FN371">
        <v>0.78</v>
      </c>
      <c r="FO371">
        <v>0.67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2.06</v>
      </c>
      <c r="FZ371">
        <v>3.56</v>
      </c>
      <c r="GA371">
        <v>3.72</v>
      </c>
      <c r="GB371">
        <v>3.67</v>
      </c>
      <c r="GC371">
        <v>3.67</v>
      </c>
      <c r="GD371">
        <v>3.67</v>
      </c>
      <c r="GE371">
        <v>3.44</v>
      </c>
      <c r="GF371">
        <v>3.67</v>
      </c>
      <c r="GG371">
        <v>3.5</v>
      </c>
      <c r="GH371">
        <v>8.56</v>
      </c>
      <c r="GI371">
        <v>0</v>
      </c>
      <c r="GJ371">
        <v>0</v>
      </c>
      <c r="GK371">
        <v>0</v>
      </c>
      <c r="GL371">
        <v>0.06</v>
      </c>
      <c r="GM371">
        <v>0</v>
      </c>
      <c r="GN371">
        <v>0</v>
      </c>
      <c r="GO371">
        <v>0.17</v>
      </c>
      <c r="GP371">
        <v>0.17</v>
      </c>
      <c r="GQ371">
        <v>0.11</v>
      </c>
      <c r="GR371">
        <v>0.39</v>
      </c>
      <c r="GS371">
        <v>0.11</v>
      </c>
      <c r="GT371">
        <v>0.5</v>
      </c>
      <c r="GU371">
        <v>0.5</v>
      </c>
      <c r="GV371">
        <v>0.33</v>
      </c>
      <c r="GW371">
        <v>0.06</v>
      </c>
      <c r="GX371">
        <v>5.6000000000000001E-2</v>
      </c>
      <c r="GY371">
        <v>0.22</v>
      </c>
      <c r="GZ371">
        <v>0.16700000000000001</v>
      </c>
      <c r="HA371">
        <v>0.222</v>
      </c>
      <c r="HB371">
        <v>0.22</v>
      </c>
      <c r="HC371">
        <v>0.28000000000000003</v>
      </c>
      <c r="HD371">
        <v>0.17</v>
      </c>
      <c r="HE371">
        <v>0.17</v>
      </c>
      <c r="HF371">
        <v>0</v>
      </c>
      <c r="HG371">
        <v>0.06</v>
      </c>
      <c r="HH371">
        <v>0.06</v>
      </c>
      <c r="HI371">
        <v>0</v>
      </c>
      <c r="HJ371">
        <v>0</v>
      </c>
      <c r="HK371">
        <v>0</v>
      </c>
      <c r="HL371">
        <v>0</v>
      </c>
      <c r="HM371">
        <v>0.06</v>
      </c>
      <c r="HN371">
        <v>0</v>
      </c>
      <c r="HO371">
        <v>0.22</v>
      </c>
      <c r="HP371">
        <v>0.28000000000000003</v>
      </c>
      <c r="HQ371">
        <v>0.33</v>
      </c>
      <c r="HR371">
        <v>0.33</v>
      </c>
      <c r="HS371">
        <v>0.28000000000000003</v>
      </c>
      <c r="HT371">
        <v>0.33</v>
      </c>
      <c r="HU371">
        <v>0.78</v>
      </c>
      <c r="HV371">
        <v>0.56000000000000005</v>
      </c>
      <c r="HW371">
        <v>0.5</v>
      </c>
      <c r="HX371">
        <v>0.5</v>
      </c>
      <c r="HY371">
        <v>0.67</v>
      </c>
      <c r="HZ371">
        <v>0.67</v>
      </c>
      <c r="IA371">
        <v>0</v>
      </c>
      <c r="IB371">
        <v>0.11</v>
      </c>
      <c r="IC371">
        <v>0.06</v>
      </c>
      <c r="ID371">
        <v>0</v>
      </c>
      <c r="IE371">
        <v>0</v>
      </c>
      <c r="IF371">
        <v>0</v>
      </c>
      <c r="IG371">
        <v>0</v>
      </c>
      <c r="IH371">
        <v>0.06</v>
      </c>
      <c r="II371">
        <v>0.11</v>
      </c>
      <c r="IJ371">
        <v>0.11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0.06</v>
      </c>
      <c r="IQ371">
        <v>0</v>
      </c>
      <c r="IR371">
        <v>0</v>
      </c>
      <c r="IS371">
        <v>0</v>
      </c>
      <c r="IT371">
        <v>0.39</v>
      </c>
      <c r="IU371">
        <v>0.56000000000000005</v>
      </c>
      <c r="IV371">
        <v>0.06</v>
      </c>
      <c r="IW371">
        <v>0.39</v>
      </c>
      <c r="IX371">
        <v>0.22</v>
      </c>
      <c r="IY371">
        <v>0.44</v>
      </c>
      <c r="IZ371">
        <v>0.28000000000000003</v>
      </c>
      <c r="JA371">
        <v>0.22</v>
      </c>
      <c r="JB371">
        <v>0.33</v>
      </c>
      <c r="JC371">
        <v>0.44</v>
      </c>
      <c r="JD371">
        <v>0.06</v>
      </c>
      <c r="JE371">
        <v>0</v>
      </c>
      <c r="JF371">
        <v>0.22</v>
      </c>
      <c r="JG371">
        <v>0.17</v>
      </c>
      <c r="JH371">
        <v>0.33</v>
      </c>
      <c r="JI371">
        <v>0.11</v>
      </c>
      <c r="JJ371">
        <v>0.17</v>
      </c>
      <c r="JK371">
        <v>0.5</v>
      </c>
      <c r="JL371">
        <v>0.11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3.11</v>
      </c>
      <c r="JS371">
        <v>1.89</v>
      </c>
      <c r="JT371">
        <v>1.78</v>
      </c>
      <c r="JU371">
        <v>3.17</v>
      </c>
      <c r="JV371">
        <v>2</v>
      </c>
    </row>
    <row r="372" spans="1:282" x14ac:dyDescent="0.25">
      <c r="A372">
        <v>610006</v>
      </c>
      <c r="B372" t="s">
        <v>158</v>
      </c>
      <c r="C372" t="s">
        <v>2685</v>
      </c>
      <c r="D372" t="s">
        <v>5109</v>
      </c>
      <c r="E372" t="s">
        <v>5110</v>
      </c>
      <c r="F372" t="s">
        <v>1128</v>
      </c>
      <c r="G372" t="s">
        <v>1129</v>
      </c>
      <c r="H372" t="s">
        <v>1130</v>
      </c>
      <c r="I372" t="s">
        <v>5111</v>
      </c>
      <c r="J372" t="s">
        <v>5112</v>
      </c>
      <c r="K372" t="s">
        <v>5113</v>
      </c>
      <c r="L372" t="s">
        <v>546</v>
      </c>
      <c r="M372" t="s">
        <v>3399</v>
      </c>
      <c r="N372" t="s">
        <v>3908</v>
      </c>
      <c r="O372" t="s">
        <v>524</v>
      </c>
      <c r="P372">
        <v>848</v>
      </c>
      <c r="Q372" t="s">
        <v>530</v>
      </c>
      <c r="R372" t="s">
        <v>529</v>
      </c>
      <c r="S372" t="s">
        <v>529</v>
      </c>
      <c r="T372">
        <v>44</v>
      </c>
      <c r="U372">
        <v>4120</v>
      </c>
      <c r="V372" t="s">
        <v>655</v>
      </c>
      <c r="W372">
        <v>557</v>
      </c>
      <c r="X372">
        <v>852</v>
      </c>
      <c r="Y372">
        <v>65</v>
      </c>
      <c r="Z372" s="5" t="s">
        <v>563</v>
      </c>
      <c r="AA372" t="s">
        <v>524</v>
      </c>
      <c r="AB372" t="s">
        <v>555</v>
      </c>
      <c r="AC372" t="s">
        <v>564</v>
      </c>
      <c r="AD372" t="s">
        <v>555</v>
      </c>
      <c r="AE372">
        <v>36.6</v>
      </c>
      <c r="AF372">
        <v>45.2</v>
      </c>
      <c r="AG372">
        <v>20.6</v>
      </c>
      <c r="AH372">
        <v>6.5</v>
      </c>
      <c r="AI372" t="s">
        <v>3410</v>
      </c>
      <c r="AJ372">
        <v>315</v>
      </c>
      <c r="AK372">
        <v>4</v>
      </c>
      <c r="AL372">
        <v>4</v>
      </c>
      <c r="AM372">
        <v>1</v>
      </c>
      <c r="AN372">
        <v>298</v>
      </c>
      <c r="AO372">
        <v>1</v>
      </c>
      <c r="AQ372">
        <v>2</v>
      </c>
      <c r="AR372">
        <v>5</v>
      </c>
      <c r="AS372">
        <v>315</v>
      </c>
      <c r="AT372">
        <v>0.02</v>
      </c>
      <c r="AU372">
        <v>0.01</v>
      </c>
      <c r="AV372">
        <v>0.02</v>
      </c>
      <c r="AW372">
        <v>0</v>
      </c>
      <c r="AX372">
        <v>0.02</v>
      </c>
      <c r="AY372">
        <v>7.0000000000000007E-2</v>
      </c>
      <c r="AZ372">
        <v>0.08</v>
      </c>
      <c r="BA372">
        <v>0.06</v>
      </c>
      <c r="BB372">
        <v>0.09</v>
      </c>
      <c r="BC372">
        <v>0.06</v>
      </c>
      <c r="BD372">
        <v>0.11</v>
      </c>
      <c r="BE372">
        <v>0.2</v>
      </c>
      <c r="BF372">
        <v>0.4</v>
      </c>
      <c r="BG372">
        <v>0.35</v>
      </c>
      <c r="BH372">
        <v>0.41</v>
      </c>
      <c r="BI372">
        <v>0.27</v>
      </c>
      <c r="BJ372">
        <v>0.44</v>
      </c>
      <c r="BK372">
        <v>0.37</v>
      </c>
      <c r="BL372">
        <v>0.03</v>
      </c>
      <c r="BM372">
        <v>0.02</v>
      </c>
      <c r="BN372">
        <v>0.04</v>
      </c>
      <c r="BO372">
        <v>0.03</v>
      </c>
      <c r="BP372">
        <v>0.02</v>
      </c>
      <c r="BQ372">
        <v>0.03</v>
      </c>
      <c r="BR372">
        <v>0.48</v>
      </c>
      <c r="BS372">
        <v>0.56000000000000005</v>
      </c>
      <c r="BT372">
        <v>0.44</v>
      </c>
      <c r="BU372">
        <v>0.64</v>
      </c>
      <c r="BV372">
        <v>0.41</v>
      </c>
      <c r="BW372">
        <v>0.34</v>
      </c>
      <c r="BX372">
        <v>3.38</v>
      </c>
      <c r="BY372">
        <v>3.49</v>
      </c>
      <c r="BZ372">
        <v>3.34</v>
      </c>
      <c r="CA372">
        <v>3.59</v>
      </c>
      <c r="CB372">
        <v>3.27</v>
      </c>
      <c r="CC372">
        <v>3.01</v>
      </c>
      <c r="CD372">
        <v>6.0000000000000001E-3</v>
      </c>
      <c r="CE372">
        <v>6.0000000000000001E-3</v>
      </c>
      <c r="CF372">
        <v>6.0000000000000001E-3</v>
      </c>
      <c r="CG372">
        <v>1.2999999999999999E-2</v>
      </c>
      <c r="CH372">
        <v>3.0000000000000001E-3</v>
      </c>
      <c r="CI372">
        <v>0</v>
      </c>
      <c r="CJ372">
        <v>0.02</v>
      </c>
      <c r="CK372">
        <v>0.05</v>
      </c>
      <c r="CL372">
        <v>0.01</v>
      </c>
      <c r="CM372">
        <v>0</v>
      </c>
      <c r="CN372">
        <v>0.03</v>
      </c>
      <c r="CO372">
        <v>0.02</v>
      </c>
      <c r="CP372">
        <v>0.03</v>
      </c>
      <c r="CQ372">
        <v>0.02</v>
      </c>
      <c r="CR372">
        <v>0.03</v>
      </c>
      <c r="CS372">
        <v>0.08</v>
      </c>
      <c r="CT372">
        <v>0.11</v>
      </c>
      <c r="CU372">
        <v>0.11</v>
      </c>
      <c r="CV372">
        <v>3.82</v>
      </c>
      <c r="CW372">
        <v>3.73</v>
      </c>
      <c r="CX372">
        <v>3.72</v>
      </c>
      <c r="CY372">
        <v>3.64</v>
      </c>
      <c r="CZ372">
        <v>3.69</v>
      </c>
      <c r="DA372">
        <v>3.62</v>
      </c>
      <c r="DB372">
        <v>3.5</v>
      </c>
      <c r="DC372">
        <v>3.35</v>
      </c>
      <c r="DD372">
        <v>3.46</v>
      </c>
      <c r="DE372">
        <v>0.15</v>
      </c>
      <c r="DF372">
        <v>0.19</v>
      </c>
      <c r="DG372">
        <v>0.22</v>
      </c>
      <c r="DH372">
        <v>0.26</v>
      </c>
      <c r="DI372">
        <v>0.26</v>
      </c>
      <c r="DJ372">
        <v>0.3</v>
      </c>
      <c r="DK372">
        <v>0.26</v>
      </c>
      <c r="DL372">
        <v>0.25</v>
      </c>
      <c r="DM372">
        <v>0.27</v>
      </c>
      <c r="DN372">
        <v>0.02</v>
      </c>
      <c r="DO372">
        <v>0.02</v>
      </c>
      <c r="DP372">
        <v>0.01</v>
      </c>
      <c r="DQ372">
        <v>0.02</v>
      </c>
      <c r="DR372">
        <v>0.02</v>
      </c>
      <c r="DS372">
        <v>0.02</v>
      </c>
      <c r="DT372">
        <v>0.02</v>
      </c>
      <c r="DU372">
        <v>0.02</v>
      </c>
      <c r="DV372">
        <v>0.02</v>
      </c>
      <c r="DW372">
        <v>0.82</v>
      </c>
      <c r="DX372">
        <v>0.76</v>
      </c>
      <c r="DY372">
        <v>0.74</v>
      </c>
      <c r="DZ372">
        <v>0.69</v>
      </c>
      <c r="EA372">
        <v>0.7</v>
      </c>
      <c r="EB372">
        <v>0.65</v>
      </c>
      <c r="EC372">
        <v>0.61</v>
      </c>
      <c r="ED372">
        <v>0.56000000000000005</v>
      </c>
      <c r="EE372">
        <v>0.59</v>
      </c>
      <c r="EF372">
        <v>0.4</v>
      </c>
      <c r="EG372">
        <v>0.01</v>
      </c>
      <c r="EH372">
        <v>0.01</v>
      </c>
      <c r="EI372">
        <v>0.01</v>
      </c>
      <c r="EJ372">
        <v>0</v>
      </c>
      <c r="EK372">
        <v>0.02</v>
      </c>
      <c r="EL372">
        <v>0.03</v>
      </c>
      <c r="EM372">
        <v>0.01</v>
      </c>
      <c r="EN372">
        <v>0</v>
      </c>
      <c r="EO372">
        <v>0.24</v>
      </c>
      <c r="EP372">
        <v>0.05</v>
      </c>
      <c r="EQ372">
        <v>1.2999999999999999E-2</v>
      </c>
      <c r="ER372">
        <v>0.03</v>
      </c>
      <c r="ES372">
        <v>1.2999999999999999E-2</v>
      </c>
      <c r="ET372">
        <v>0.06</v>
      </c>
      <c r="EU372">
        <v>0.1</v>
      </c>
      <c r="EV372">
        <v>0.04</v>
      </c>
      <c r="EW372">
        <v>0.06</v>
      </c>
      <c r="EX372">
        <v>0.159</v>
      </c>
      <c r="EY372">
        <v>0.37</v>
      </c>
      <c r="EZ372">
        <v>0.37</v>
      </c>
      <c r="FA372">
        <v>0.39</v>
      </c>
      <c r="FB372">
        <v>0.32</v>
      </c>
      <c r="FC372">
        <v>0.42</v>
      </c>
      <c r="FD372">
        <v>0.35</v>
      </c>
      <c r="FE372">
        <v>0.37</v>
      </c>
      <c r="FF372">
        <v>0.4</v>
      </c>
      <c r="FG372">
        <v>0.12</v>
      </c>
      <c r="FH372">
        <v>0.53</v>
      </c>
      <c r="FI372">
        <v>0.55000000000000004</v>
      </c>
      <c r="FJ372">
        <v>0.54</v>
      </c>
      <c r="FK372">
        <v>0.61</v>
      </c>
      <c r="FL372">
        <v>0.42</v>
      </c>
      <c r="FM372">
        <v>0.46</v>
      </c>
      <c r="FN372">
        <v>0.54</v>
      </c>
      <c r="FO372">
        <v>0.5</v>
      </c>
      <c r="FP372">
        <v>0.08</v>
      </c>
      <c r="FQ372">
        <v>0.04</v>
      </c>
      <c r="FR372">
        <v>0.06</v>
      </c>
      <c r="FS372">
        <v>0.04</v>
      </c>
      <c r="FT372">
        <v>0.05</v>
      </c>
      <c r="FU372">
        <v>0.08</v>
      </c>
      <c r="FV372">
        <v>0.06</v>
      </c>
      <c r="FW372">
        <v>0.04</v>
      </c>
      <c r="FX372">
        <v>0.04</v>
      </c>
      <c r="FY372">
        <v>2</v>
      </c>
      <c r="FZ372">
        <v>3.48</v>
      </c>
      <c r="GA372">
        <v>3.54</v>
      </c>
      <c r="GB372">
        <v>3.52</v>
      </c>
      <c r="GC372">
        <v>3.62</v>
      </c>
      <c r="GD372">
        <v>3.35</v>
      </c>
      <c r="GE372">
        <v>3.3</v>
      </c>
      <c r="GF372">
        <v>3.51</v>
      </c>
      <c r="GG372">
        <v>3.46</v>
      </c>
      <c r="GH372">
        <v>8.5399999999999991</v>
      </c>
      <c r="GI372">
        <v>0</v>
      </c>
      <c r="GJ372">
        <v>6.0000000000000001E-3</v>
      </c>
      <c r="GK372">
        <v>1.6E-2</v>
      </c>
      <c r="GL372">
        <v>0.01</v>
      </c>
      <c r="GM372">
        <v>0.03</v>
      </c>
      <c r="GN372">
        <v>0.04</v>
      </c>
      <c r="GO372">
        <v>0.08</v>
      </c>
      <c r="GP372">
        <v>0.15</v>
      </c>
      <c r="GQ372">
        <v>0.19</v>
      </c>
      <c r="GR372">
        <v>0.36</v>
      </c>
      <c r="GS372">
        <v>0.11</v>
      </c>
      <c r="GT372">
        <v>0.3</v>
      </c>
      <c r="GU372">
        <v>0.44</v>
      </c>
      <c r="GV372">
        <v>0.22</v>
      </c>
      <c r="GW372">
        <v>0.24</v>
      </c>
      <c r="GX372">
        <v>0.14599999999999999</v>
      </c>
      <c r="GY372">
        <v>0.21</v>
      </c>
      <c r="GZ372">
        <v>0.14000000000000001</v>
      </c>
      <c r="HA372">
        <v>7.2999999999999995E-2</v>
      </c>
      <c r="HB372">
        <v>0.19</v>
      </c>
      <c r="HC372">
        <v>0.16</v>
      </c>
      <c r="HD372">
        <v>0.08</v>
      </c>
      <c r="HE372">
        <v>0.21</v>
      </c>
      <c r="HF372">
        <v>0.17</v>
      </c>
      <c r="HG372">
        <v>0.26</v>
      </c>
      <c r="HH372">
        <v>0.17</v>
      </c>
      <c r="HI372">
        <v>0.03</v>
      </c>
      <c r="HJ372">
        <v>0.04</v>
      </c>
      <c r="HK372">
        <v>0.03</v>
      </c>
      <c r="HL372">
        <v>7.0000000000000007E-2</v>
      </c>
      <c r="HM372">
        <v>0.17</v>
      </c>
      <c r="HN372">
        <v>0.05</v>
      </c>
      <c r="HO372">
        <v>0.46</v>
      </c>
      <c r="HP372">
        <v>0.38</v>
      </c>
      <c r="HQ372">
        <v>0.42</v>
      </c>
      <c r="HR372">
        <v>0.46</v>
      </c>
      <c r="HS372">
        <v>0.43</v>
      </c>
      <c r="HT372">
        <v>0.44</v>
      </c>
      <c r="HU372">
        <v>0.38</v>
      </c>
      <c r="HV372">
        <v>0.27</v>
      </c>
      <c r="HW372">
        <v>0.36</v>
      </c>
      <c r="HX372">
        <v>0.3</v>
      </c>
      <c r="HY372">
        <v>0.22</v>
      </c>
      <c r="HZ372">
        <v>0.38</v>
      </c>
      <c r="IA372">
        <v>0.04</v>
      </c>
      <c r="IB372">
        <v>0.2</v>
      </c>
      <c r="IC372">
        <v>0.11</v>
      </c>
      <c r="ID372">
        <v>7.0000000000000007E-2</v>
      </c>
      <c r="IE372">
        <v>7.0000000000000007E-2</v>
      </c>
      <c r="IF372">
        <v>2.5000000000000001E-2</v>
      </c>
      <c r="IG372">
        <v>2.5000000000000001E-2</v>
      </c>
      <c r="IH372">
        <v>0.02</v>
      </c>
      <c r="II372">
        <v>0.02</v>
      </c>
      <c r="IJ372">
        <v>0.03</v>
      </c>
      <c r="IK372">
        <v>2.9000000000000001E-2</v>
      </c>
      <c r="IL372">
        <v>2.1999999999999999E-2</v>
      </c>
      <c r="IM372">
        <v>0.06</v>
      </c>
      <c r="IN372">
        <v>0.08</v>
      </c>
      <c r="IO372">
        <v>7.0000000000000007E-2</v>
      </c>
      <c r="IP372">
        <v>0.08</v>
      </c>
      <c r="IQ372">
        <v>7.0000000000000007E-2</v>
      </c>
      <c r="IR372">
        <v>7.0000000000000007E-2</v>
      </c>
      <c r="IS372">
        <v>0.03</v>
      </c>
      <c r="IT372">
        <v>0.53</v>
      </c>
      <c r="IU372">
        <v>0.45</v>
      </c>
      <c r="IV372">
        <v>0.02</v>
      </c>
      <c r="IW372">
        <v>0.19</v>
      </c>
      <c r="IX372">
        <v>0.31</v>
      </c>
      <c r="IY372">
        <v>0.23</v>
      </c>
      <c r="IZ372">
        <v>0.28000000000000003</v>
      </c>
      <c r="JA372">
        <v>0.23</v>
      </c>
      <c r="JB372">
        <v>0.34</v>
      </c>
      <c r="JC372">
        <v>0.36</v>
      </c>
      <c r="JD372">
        <v>0.1</v>
      </c>
      <c r="JE372">
        <v>0.08</v>
      </c>
      <c r="JF372">
        <v>0.28000000000000003</v>
      </c>
      <c r="JG372">
        <v>0.23</v>
      </c>
      <c r="JH372">
        <v>0.23</v>
      </c>
      <c r="JI372">
        <v>0.08</v>
      </c>
      <c r="JJ372">
        <v>0.08</v>
      </c>
      <c r="JK372">
        <v>0.38</v>
      </c>
      <c r="JL372">
        <v>0.17</v>
      </c>
      <c r="JM372">
        <v>7.0000000000000007E-2</v>
      </c>
      <c r="JN372">
        <v>0.06</v>
      </c>
      <c r="JO372">
        <v>0.11</v>
      </c>
      <c r="JP372">
        <v>0.09</v>
      </c>
      <c r="JQ372">
        <v>7.0000000000000007E-2</v>
      </c>
      <c r="JR372">
        <v>2.86</v>
      </c>
      <c r="JS372">
        <v>1.72</v>
      </c>
      <c r="JT372">
        <v>1.76</v>
      </c>
      <c r="JU372">
        <v>3.13</v>
      </c>
      <c r="JV372">
        <v>2.41</v>
      </c>
    </row>
    <row r="373" spans="1:282" x14ac:dyDescent="0.25">
      <c r="A373">
        <v>610009</v>
      </c>
      <c r="B373" t="s">
        <v>2687</v>
      </c>
      <c r="C373" t="s">
        <v>2686</v>
      </c>
      <c r="D373" t="s">
        <v>5114</v>
      </c>
      <c r="E373" t="s">
        <v>5115</v>
      </c>
      <c r="F373" t="s">
        <v>2688</v>
      </c>
      <c r="G373" t="s">
        <v>2689</v>
      </c>
      <c r="H373" t="s">
        <v>2690</v>
      </c>
      <c r="I373" t="s">
        <v>5116</v>
      </c>
      <c r="J373" t="s">
        <v>5117</v>
      </c>
      <c r="K373" t="s">
        <v>5118</v>
      </c>
      <c r="L373" t="s">
        <v>546</v>
      </c>
      <c r="M373" t="s">
        <v>3399</v>
      </c>
      <c r="N373" t="s">
        <v>3657</v>
      </c>
      <c r="O373" t="s">
        <v>524</v>
      </c>
      <c r="P373">
        <v>587</v>
      </c>
      <c r="Q373" t="s">
        <v>539</v>
      </c>
      <c r="R373" t="s">
        <v>591</v>
      </c>
      <c r="S373" t="s">
        <v>591</v>
      </c>
      <c r="T373">
        <v>38</v>
      </c>
      <c r="U373">
        <v>4160</v>
      </c>
      <c r="V373" t="s">
        <v>651</v>
      </c>
      <c r="W373">
        <v>133</v>
      </c>
      <c r="X373">
        <v>584</v>
      </c>
      <c r="Y373">
        <v>23</v>
      </c>
      <c r="Z373" s="5" t="s">
        <v>3532</v>
      </c>
      <c r="AA373" t="s">
        <v>524</v>
      </c>
      <c r="AB373" t="s">
        <v>555</v>
      </c>
      <c r="AC373" t="s">
        <v>533</v>
      </c>
      <c r="AD373" t="s">
        <v>564</v>
      </c>
      <c r="AE373">
        <v>29.8</v>
      </c>
      <c r="AF373">
        <v>65.3</v>
      </c>
      <c r="AG373">
        <v>53.8</v>
      </c>
      <c r="AH373">
        <v>2.2999999999999998</v>
      </c>
      <c r="AI373" t="s">
        <v>3410</v>
      </c>
      <c r="AJ373">
        <v>95</v>
      </c>
      <c r="AK373">
        <v>13</v>
      </c>
      <c r="AL373">
        <v>17</v>
      </c>
      <c r="AM373">
        <v>4</v>
      </c>
      <c r="AN373">
        <v>53</v>
      </c>
      <c r="AO373">
        <v>1</v>
      </c>
      <c r="AQ373">
        <v>5</v>
      </c>
      <c r="AR373">
        <v>5</v>
      </c>
      <c r="AS373">
        <v>95</v>
      </c>
      <c r="AT373">
        <v>0.03</v>
      </c>
      <c r="AU373">
        <v>0.02</v>
      </c>
      <c r="AV373">
        <v>0.01</v>
      </c>
      <c r="AW373">
        <v>0.03</v>
      </c>
      <c r="AX373">
        <v>0.04</v>
      </c>
      <c r="AY373">
        <v>0.08</v>
      </c>
      <c r="AZ373">
        <v>0.15</v>
      </c>
      <c r="BA373">
        <v>0.13700000000000001</v>
      </c>
      <c r="BB373">
        <v>0.06</v>
      </c>
      <c r="BC373">
        <v>0.01</v>
      </c>
      <c r="BD373">
        <v>0.18</v>
      </c>
      <c r="BE373">
        <v>0.27</v>
      </c>
      <c r="BF373">
        <v>0.39</v>
      </c>
      <c r="BG373">
        <v>0.33</v>
      </c>
      <c r="BH373">
        <v>0.42</v>
      </c>
      <c r="BI373">
        <v>0.28999999999999998</v>
      </c>
      <c r="BJ373">
        <v>0.4</v>
      </c>
      <c r="BK373">
        <v>0.21</v>
      </c>
      <c r="BL373">
        <v>0.02</v>
      </c>
      <c r="BM373">
        <v>0.02</v>
      </c>
      <c r="BN373">
        <v>0.03</v>
      </c>
      <c r="BO373">
        <v>0.01</v>
      </c>
      <c r="BP373">
        <v>0.01</v>
      </c>
      <c r="BQ373">
        <v>0.03</v>
      </c>
      <c r="BR373">
        <v>0.41</v>
      </c>
      <c r="BS373">
        <v>0.49</v>
      </c>
      <c r="BT373">
        <v>0.47</v>
      </c>
      <c r="BU373">
        <v>0.65</v>
      </c>
      <c r="BV373">
        <v>0.37</v>
      </c>
      <c r="BW373">
        <v>0.4</v>
      </c>
      <c r="BX373">
        <v>3.2</v>
      </c>
      <c r="BY373">
        <v>3.32</v>
      </c>
      <c r="BZ373">
        <v>3.4</v>
      </c>
      <c r="CA373">
        <v>3.59</v>
      </c>
      <c r="CB373">
        <v>3.11</v>
      </c>
      <c r="CC373">
        <v>2.96</v>
      </c>
      <c r="CD373">
        <v>0</v>
      </c>
      <c r="CE373">
        <v>1.0999999999999999E-2</v>
      </c>
      <c r="CF373">
        <v>2.1000000000000001E-2</v>
      </c>
      <c r="CG373">
        <v>2.1000000000000001E-2</v>
      </c>
      <c r="CH373">
        <v>0</v>
      </c>
      <c r="CI373">
        <v>0</v>
      </c>
      <c r="CJ373">
        <v>0.02</v>
      </c>
      <c r="CK373">
        <v>0.08</v>
      </c>
      <c r="CL373">
        <v>0.01</v>
      </c>
      <c r="CM373">
        <v>0.02</v>
      </c>
      <c r="CN373">
        <v>0.02</v>
      </c>
      <c r="CO373">
        <v>0.01</v>
      </c>
      <c r="CP373">
        <v>0.01</v>
      </c>
      <c r="CQ373">
        <v>0.02</v>
      </c>
      <c r="CR373">
        <v>0.04</v>
      </c>
      <c r="CS373">
        <v>0.04</v>
      </c>
      <c r="CT373">
        <v>0.14000000000000001</v>
      </c>
      <c r="CU373">
        <v>0.14000000000000001</v>
      </c>
      <c r="CV373">
        <v>3.88</v>
      </c>
      <c r="CW373">
        <v>3.82</v>
      </c>
      <c r="CX373">
        <v>3.82</v>
      </c>
      <c r="CY373">
        <v>3.82</v>
      </c>
      <c r="CZ373">
        <v>3.81</v>
      </c>
      <c r="DA373">
        <v>3.76</v>
      </c>
      <c r="DB373">
        <v>3.62</v>
      </c>
      <c r="DC373">
        <v>3.35</v>
      </c>
      <c r="DD373">
        <v>3.55</v>
      </c>
      <c r="DE373">
        <v>7.0000000000000007E-2</v>
      </c>
      <c r="DF373">
        <v>0.11</v>
      </c>
      <c r="DG373">
        <v>0.09</v>
      </c>
      <c r="DH373">
        <v>0.09</v>
      </c>
      <c r="DI373">
        <v>0.15</v>
      </c>
      <c r="DJ373">
        <v>0.16</v>
      </c>
      <c r="DK373">
        <v>0.23</v>
      </c>
      <c r="DL373">
        <v>0.12</v>
      </c>
      <c r="DM373">
        <v>0.14000000000000001</v>
      </c>
      <c r="DN373">
        <v>0.01</v>
      </c>
      <c r="DO373">
        <v>0.01</v>
      </c>
      <c r="DP373">
        <v>0.01</v>
      </c>
      <c r="DQ373">
        <v>0.01</v>
      </c>
      <c r="DR373">
        <v>0.01</v>
      </c>
      <c r="DS373">
        <v>0.01</v>
      </c>
      <c r="DT373">
        <v>0.01</v>
      </c>
      <c r="DU373">
        <v>0.01</v>
      </c>
      <c r="DV373">
        <v>0.01</v>
      </c>
      <c r="DW373">
        <v>0.89</v>
      </c>
      <c r="DX373">
        <v>0.85</v>
      </c>
      <c r="DY373">
        <v>0.86</v>
      </c>
      <c r="DZ373">
        <v>0.86</v>
      </c>
      <c r="EA373">
        <v>0.82</v>
      </c>
      <c r="EB373">
        <v>0.79</v>
      </c>
      <c r="EC373">
        <v>0.69</v>
      </c>
      <c r="ED373">
        <v>0.65</v>
      </c>
      <c r="EE373">
        <v>0.71</v>
      </c>
      <c r="EF373">
        <v>0.43</v>
      </c>
      <c r="EG373">
        <v>0.01</v>
      </c>
      <c r="EH373">
        <v>0.01</v>
      </c>
      <c r="EI373">
        <v>0.03</v>
      </c>
      <c r="EJ373">
        <v>0.02</v>
      </c>
      <c r="EK373">
        <v>0.02</v>
      </c>
      <c r="EL373">
        <v>7.0000000000000007E-2</v>
      </c>
      <c r="EM373">
        <v>0.03</v>
      </c>
      <c r="EN373">
        <v>0</v>
      </c>
      <c r="EO373">
        <v>0.45</v>
      </c>
      <c r="EP373">
        <v>0.03</v>
      </c>
      <c r="EQ373">
        <v>2.1000000000000001E-2</v>
      </c>
      <c r="ER373">
        <v>0.08</v>
      </c>
      <c r="ES373">
        <v>3.2000000000000001E-2</v>
      </c>
      <c r="ET373">
        <v>0.04</v>
      </c>
      <c r="EU373">
        <v>0.19</v>
      </c>
      <c r="EV373">
        <v>0.05</v>
      </c>
      <c r="EW373">
        <v>0.04</v>
      </c>
      <c r="EX373">
        <v>5.2999999999999999E-2</v>
      </c>
      <c r="EY373">
        <v>0.36</v>
      </c>
      <c r="EZ373">
        <v>0.31</v>
      </c>
      <c r="FA373">
        <v>0.26</v>
      </c>
      <c r="FB373">
        <v>0.25</v>
      </c>
      <c r="FC373">
        <v>0.41</v>
      </c>
      <c r="FD373">
        <v>0.38</v>
      </c>
      <c r="FE373">
        <v>0.28999999999999998</v>
      </c>
      <c r="FF373">
        <v>0.35</v>
      </c>
      <c r="FG373">
        <v>0.04</v>
      </c>
      <c r="FH373">
        <v>0.56999999999999995</v>
      </c>
      <c r="FI373">
        <v>0.64</v>
      </c>
      <c r="FJ373">
        <v>0.59</v>
      </c>
      <c r="FK373">
        <v>0.66</v>
      </c>
      <c r="FL373">
        <v>0.49</v>
      </c>
      <c r="FM373">
        <v>0.27</v>
      </c>
      <c r="FN373">
        <v>0.57999999999999996</v>
      </c>
      <c r="FO373">
        <v>0.59</v>
      </c>
      <c r="FP373">
        <v>0.02</v>
      </c>
      <c r="FQ373">
        <v>0.03</v>
      </c>
      <c r="FR373">
        <v>0.02</v>
      </c>
      <c r="FS373">
        <v>0.03</v>
      </c>
      <c r="FT373">
        <v>0.03</v>
      </c>
      <c r="FU373">
        <v>0.03</v>
      </c>
      <c r="FV373">
        <v>0.08</v>
      </c>
      <c r="FW373">
        <v>0.04</v>
      </c>
      <c r="FX373">
        <v>0.02</v>
      </c>
      <c r="FY373">
        <v>1.7</v>
      </c>
      <c r="FZ373">
        <v>3.53</v>
      </c>
      <c r="GA373">
        <v>3.61</v>
      </c>
      <c r="GB373">
        <v>3.46</v>
      </c>
      <c r="GC373">
        <v>3.61</v>
      </c>
      <c r="GD373">
        <v>3.42</v>
      </c>
      <c r="GE373">
        <v>2.93</v>
      </c>
      <c r="GF373">
        <v>3.48</v>
      </c>
      <c r="GG373">
        <v>3.56</v>
      </c>
      <c r="GH373">
        <v>8.64</v>
      </c>
      <c r="GI373">
        <v>0.01</v>
      </c>
      <c r="GJ373">
        <v>0</v>
      </c>
      <c r="GK373">
        <v>3.2000000000000001E-2</v>
      </c>
      <c r="GL373">
        <v>0</v>
      </c>
      <c r="GM373">
        <v>0.02</v>
      </c>
      <c r="GN373">
        <v>0.01</v>
      </c>
      <c r="GO373">
        <v>0.08</v>
      </c>
      <c r="GP373">
        <v>0.15</v>
      </c>
      <c r="GQ373">
        <v>0.28999999999999998</v>
      </c>
      <c r="GR373">
        <v>0.36</v>
      </c>
      <c r="GS373">
        <v>0.04</v>
      </c>
      <c r="GT373">
        <v>0.33</v>
      </c>
      <c r="GU373">
        <v>0.55000000000000004</v>
      </c>
      <c r="GV373">
        <v>0.12</v>
      </c>
      <c r="GW373">
        <v>0.21</v>
      </c>
      <c r="GX373">
        <v>0.11600000000000001</v>
      </c>
      <c r="GY373">
        <v>0.21</v>
      </c>
      <c r="GZ373">
        <v>0.17899999999999999</v>
      </c>
      <c r="HA373">
        <v>7.3999999999999996E-2</v>
      </c>
      <c r="HB373">
        <v>0.23</v>
      </c>
      <c r="HC373">
        <v>0.16</v>
      </c>
      <c r="HD373">
        <v>0.12</v>
      </c>
      <c r="HE373">
        <v>0.36</v>
      </c>
      <c r="HF373">
        <v>0.13</v>
      </c>
      <c r="HG373">
        <v>0.15</v>
      </c>
      <c r="HH373">
        <v>0.08</v>
      </c>
      <c r="HI373">
        <v>0.01</v>
      </c>
      <c r="HJ373">
        <v>0.02</v>
      </c>
      <c r="HK373">
        <v>0</v>
      </c>
      <c r="HL373">
        <v>0</v>
      </c>
      <c r="HM373">
        <v>0.21</v>
      </c>
      <c r="HN373">
        <v>0.09</v>
      </c>
      <c r="HO373">
        <v>0.26</v>
      </c>
      <c r="HP373">
        <v>0.32</v>
      </c>
      <c r="HQ373">
        <v>0.27</v>
      </c>
      <c r="HR373">
        <v>0.28999999999999998</v>
      </c>
      <c r="HS373">
        <v>0.35</v>
      </c>
      <c r="HT373">
        <v>0.28999999999999998</v>
      </c>
      <c r="HU373">
        <v>0.67</v>
      </c>
      <c r="HV373">
        <v>0.46</v>
      </c>
      <c r="HW373">
        <v>0.54</v>
      </c>
      <c r="HX373">
        <v>0.56999999999999995</v>
      </c>
      <c r="HY373">
        <v>0.26</v>
      </c>
      <c r="HZ373">
        <v>0.56999999999999995</v>
      </c>
      <c r="IA373">
        <v>0.02</v>
      </c>
      <c r="IB373">
        <v>0.16</v>
      </c>
      <c r="IC373">
        <v>0.16</v>
      </c>
      <c r="ID373">
        <v>0.11</v>
      </c>
      <c r="IE373">
        <v>7.0000000000000007E-2</v>
      </c>
      <c r="IF373">
        <v>2.1000000000000001E-2</v>
      </c>
      <c r="IG373">
        <v>0</v>
      </c>
      <c r="IH373">
        <v>0.02</v>
      </c>
      <c r="II373">
        <v>0.01</v>
      </c>
      <c r="IJ373">
        <v>0.01</v>
      </c>
      <c r="IK373">
        <v>7.3999999999999996E-2</v>
      </c>
      <c r="IL373">
        <v>0</v>
      </c>
      <c r="IM373">
        <v>0.03</v>
      </c>
      <c r="IN373">
        <v>0.02</v>
      </c>
      <c r="IO373">
        <v>0.02</v>
      </c>
      <c r="IP373">
        <v>0.02</v>
      </c>
      <c r="IQ373">
        <v>0.03</v>
      </c>
      <c r="IR373">
        <v>0.02</v>
      </c>
      <c r="IS373">
        <v>0</v>
      </c>
      <c r="IT373">
        <v>0.4</v>
      </c>
      <c r="IU373">
        <v>0.08</v>
      </c>
      <c r="IV373">
        <v>0.03</v>
      </c>
      <c r="IW373">
        <v>0.25</v>
      </c>
      <c r="IX373">
        <v>0.22</v>
      </c>
      <c r="IY373">
        <v>0.42</v>
      </c>
      <c r="IZ373">
        <v>0.53</v>
      </c>
      <c r="JA373">
        <v>0.23</v>
      </c>
      <c r="JB373">
        <v>0.46</v>
      </c>
      <c r="JC373">
        <v>0.39</v>
      </c>
      <c r="JD373">
        <v>0.08</v>
      </c>
      <c r="JE373">
        <v>0.18</v>
      </c>
      <c r="JF373">
        <v>0.27</v>
      </c>
      <c r="JG373">
        <v>0.18</v>
      </c>
      <c r="JH373">
        <v>0.37</v>
      </c>
      <c r="JI373">
        <v>7.0000000000000007E-2</v>
      </c>
      <c r="JJ373">
        <v>0.19</v>
      </c>
      <c r="JK373">
        <v>0.44</v>
      </c>
      <c r="JL373">
        <v>0.08</v>
      </c>
      <c r="JM373">
        <v>0.02</v>
      </c>
      <c r="JN373">
        <v>0.02</v>
      </c>
      <c r="JO373">
        <v>0.02</v>
      </c>
      <c r="JP373">
        <v>0.02</v>
      </c>
      <c r="JQ373">
        <v>0.02</v>
      </c>
      <c r="JR373">
        <v>3.15</v>
      </c>
      <c r="JS373">
        <v>1.83</v>
      </c>
      <c r="JT373">
        <v>2.48</v>
      </c>
      <c r="JU373">
        <v>3.15</v>
      </c>
      <c r="JV373">
        <v>2.1</v>
      </c>
    </row>
    <row r="374" spans="1:282" x14ac:dyDescent="0.25">
      <c r="A374">
        <v>610010</v>
      </c>
      <c r="B374" t="s">
        <v>2692</v>
      </c>
      <c r="C374" t="s">
        <v>2691</v>
      </c>
      <c r="D374" t="s">
        <v>5119</v>
      </c>
      <c r="E374" t="s">
        <v>5120</v>
      </c>
      <c r="F374" t="s">
        <v>2693</v>
      </c>
      <c r="G374" t="s">
        <v>2694</v>
      </c>
      <c r="H374" t="s">
        <v>5121</v>
      </c>
      <c r="I374" t="s">
        <v>5122</v>
      </c>
      <c r="J374" t="s">
        <v>5123</v>
      </c>
      <c r="K374" t="s">
        <v>5124</v>
      </c>
      <c r="L374" t="s">
        <v>546</v>
      </c>
      <c r="M374" t="s">
        <v>3399</v>
      </c>
      <c r="N374" t="s">
        <v>3908</v>
      </c>
      <c r="O374" t="s">
        <v>524</v>
      </c>
      <c r="P374">
        <v>461</v>
      </c>
      <c r="Q374" t="s">
        <v>541</v>
      </c>
      <c r="R374" t="s">
        <v>613</v>
      </c>
      <c r="S374" t="s">
        <v>613</v>
      </c>
      <c r="T374">
        <v>33</v>
      </c>
      <c r="U374">
        <v>4170</v>
      </c>
      <c r="V374" t="s">
        <v>651</v>
      </c>
      <c r="W374">
        <v>168</v>
      </c>
      <c r="X374">
        <v>465</v>
      </c>
      <c r="Y374">
        <v>36</v>
      </c>
      <c r="Z374" s="5" t="s">
        <v>592</v>
      </c>
      <c r="AA374" t="s">
        <v>524</v>
      </c>
      <c r="AB374" t="s">
        <v>564</v>
      </c>
      <c r="AC374" t="s">
        <v>555</v>
      </c>
      <c r="AD374" t="s">
        <v>564</v>
      </c>
      <c r="AE374">
        <v>52.4</v>
      </c>
      <c r="AF374">
        <v>36.299999999999997</v>
      </c>
      <c r="AG374">
        <v>41.5</v>
      </c>
      <c r="AH374">
        <v>3.6</v>
      </c>
      <c r="AI374" t="s">
        <v>3410</v>
      </c>
      <c r="AJ374">
        <v>113</v>
      </c>
      <c r="AK374">
        <v>15</v>
      </c>
      <c r="AL374">
        <v>8</v>
      </c>
      <c r="AM374">
        <v>1</v>
      </c>
      <c r="AN374">
        <v>80</v>
      </c>
      <c r="AP374">
        <v>1</v>
      </c>
      <c r="AQ374">
        <v>6</v>
      </c>
      <c r="AR374">
        <v>7</v>
      </c>
      <c r="AS374">
        <v>113</v>
      </c>
      <c r="AT374">
        <v>0</v>
      </c>
      <c r="AU374">
        <v>0</v>
      </c>
      <c r="AV374">
        <v>0</v>
      </c>
      <c r="AW374">
        <v>0.02</v>
      </c>
      <c r="AX374">
        <v>0.01</v>
      </c>
      <c r="AY374">
        <v>0.06</v>
      </c>
      <c r="AZ374">
        <v>0.03</v>
      </c>
      <c r="BA374">
        <v>2.7E-2</v>
      </c>
      <c r="BB374">
        <v>0.06</v>
      </c>
      <c r="BC374">
        <v>0.01</v>
      </c>
      <c r="BD374">
        <v>0.08</v>
      </c>
      <c r="BE374">
        <v>0.18</v>
      </c>
      <c r="BF374">
        <v>0.34</v>
      </c>
      <c r="BG374">
        <v>0.33</v>
      </c>
      <c r="BH374">
        <v>0.39</v>
      </c>
      <c r="BI374">
        <v>0.21</v>
      </c>
      <c r="BJ374">
        <v>0.46</v>
      </c>
      <c r="BK374">
        <v>0.37</v>
      </c>
      <c r="BL374">
        <v>0.01</v>
      </c>
      <c r="BM374">
        <v>0.02</v>
      </c>
      <c r="BN374">
        <v>0.02</v>
      </c>
      <c r="BO374">
        <v>0.01</v>
      </c>
      <c r="BP374">
        <v>0.02</v>
      </c>
      <c r="BQ374">
        <v>0.04</v>
      </c>
      <c r="BR374">
        <v>0.63</v>
      </c>
      <c r="BS374">
        <v>0.63</v>
      </c>
      <c r="BT374">
        <v>0.53</v>
      </c>
      <c r="BU374">
        <v>0.75</v>
      </c>
      <c r="BV374">
        <v>0.43</v>
      </c>
      <c r="BW374">
        <v>0.35</v>
      </c>
      <c r="BX374">
        <v>3.61</v>
      </c>
      <c r="BY374">
        <v>3.61</v>
      </c>
      <c r="BZ374">
        <v>3.48</v>
      </c>
      <c r="CA374">
        <v>3.71</v>
      </c>
      <c r="CB374">
        <v>3.34</v>
      </c>
      <c r="CC374">
        <v>3.06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0.02</v>
      </c>
      <c r="CJ374">
        <v>0.04</v>
      </c>
      <c r="CK374">
        <v>0.12</v>
      </c>
      <c r="CL374">
        <v>0.05</v>
      </c>
      <c r="CM374">
        <v>0.01</v>
      </c>
      <c r="CN374">
        <v>0.01</v>
      </c>
      <c r="CO374">
        <v>0.02</v>
      </c>
      <c r="CP374">
        <v>0.04</v>
      </c>
      <c r="CQ374">
        <v>0.02</v>
      </c>
      <c r="CR374">
        <v>7.0000000000000007E-2</v>
      </c>
      <c r="CS374">
        <v>0.09</v>
      </c>
      <c r="CT374">
        <v>0.16</v>
      </c>
      <c r="CU374">
        <v>0.14000000000000001</v>
      </c>
      <c r="CV374">
        <v>3.86</v>
      </c>
      <c r="CW374">
        <v>3.76</v>
      </c>
      <c r="CX374">
        <v>3.72</v>
      </c>
      <c r="CY374">
        <v>3.75</v>
      </c>
      <c r="CZ374">
        <v>3.7</v>
      </c>
      <c r="DA374">
        <v>3.46</v>
      </c>
      <c r="DB374">
        <v>3.46</v>
      </c>
      <c r="DC374">
        <v>3.06</v>
      </c>
      <c r="DD374">
        <v>3.3</v>
      </c>
      <c r="DE374">
        <v>0.12</v>
      </c>
      <c r="DF374">
        <v>0.22</v>
      </c>
      <c r="DG374">
        <v>0.24</v>
      </c>
      <c r="DH374">
        <v>0.18</v>
      </c>
      <c r="DI374">
        <v>0.27</v>
      </c>
      <c r="DJ374">
        <v>0.34</v>
      </c>
      <c r="DK374">
        <v>0.26</v>
      </c>
      <c r="DL374">
        <v>0.26</v>
      </c>
      <c r="DM374">
        <v>0.24</v>
      </c>
      <c r="DN374">
        <v>0.01</v>
      </c>
      <c r="DO374">
        <v>0.01</v>
      </c>
      <c r="DP374">
        <v>0.02</v>
      </c>
      <c r="DQ374">
        <v>0.03</v>
      </c>
      <c r="DR374">
        <v>0.01</v>
      </c>
      <c r="DS374">
        <v>0.02</v>
      </c>
      <c r="DT374">
        <v>0.01</v>
      </c>
      <c r="DU374">
        <v>0.02</v>
      </c>
      <c r="DV374">
        <v>0.03</v>
      </c>
      <c r="DW374">
        <v>0.86</v>
      </c>
      <c r="DX374">
        <v>0.76</v>
      </c>
      <c r="DY374">
        <v>0.73</v>
      </c>
      <c r="DZ374">
        <v>0.76</v>
      </c>
      <c r="EA374">
        <v>0.71</v>
      </c>
      <c r="EB374">
        <v>0.56000000000000005</v>
      </c>
      <c r="EC374">
        <v>0.61</v>
      </c>
      <c r="ED374">
        <v>0.45</v>
      </c>
      <c r="EE374">
        <v>0.54</v>
      </c>
      <c r="EF374">
        <v>0.37</v>
      </c>
      <c r="EG374">
        <v>0.01</v>
      </c>
      <c r="EH374">
        <v>0</v>
      </c>
      <c r="EI374">
        <v>0.03</v>
      </c>
      <c r="EJ374">
        <v>0.01</v>
      </c>
      <c r="EK374">
        <v>0.03</v>
      </c>
      <c r="EL374">
        <v>0.12</v>
      </c>
      <c r="EM374">
        <v>0.02</v>
      </c>
      <c r="EN374">
        <v>0.01</v>
      </c>
      <c r="EO374">
        <v>0.35</v>
      </c>
      <c r="EP374">
        <v>0.03</v>
      </c>
      <c r="EQ374">
        <v>4.3999999999999997E-2</v>
      </c>
      <c r="ER374">
        <v>0.06</v>
      </c>
      <c r="ES374">
        <v>3.5000000000000003E-2</v>
      </c>
      <c r="ET374">
        <v>0.09</v>
      </c>
      <c r="EU374">
        <v>0.19</v>
      </c>
      <c r="EV374">
        <v>0.1</v>
      </c>
      <c r="EW374">
        <v>0.06</v>
      </c>
      <c r="EX374">
        <v>0.15</v>
      </c>
      <c r="EY374">
        <v>0.31</v>
      </c>
      <c r="EZ374">
        <v>0.37</v>
      </c>
      <c r="FA374">
        <v>0.38</v>
      </c>
      <c r="FB374">
        <v>0.35</v>
      </c>
      <c r="FC374">
        <v>0.41</v>
      </c>
      <c r="FD374">
        <v>0.38</v>
      </c>
      <c r="FE374">
        <v>0.45</v>
      </c>
      <c r="FF374">
        <v>0.52</v>
      </c>
      <c r="FG374">
        <v>0.08</v>
      </c>
      <c r="FH374">
        <v>0.61</v>
      </c>
      <c r="FI374">
        <v>0.53</v>
      </c>
      <c r="FJ374">
        <v>0.46</v>
      </c>
      <c r="FK374">
        <v>0.57999999999999996</v>
      </c>
      <c r="FL374">
        <v>0.42</v>
      </c>
      <c r="FM374">
        <v>0.19</v>
      </c>
      <c r="FN374">
        <v>0.35</v>
      </c>
      <c r="FO374">
        <v>0.34</v>
      </c>
      <c r="FP374">
        <v>0.04</v>
      </c>
      <c r="FQ374">
        <v>0.04</v>
      </c>
      <c r="FR374">
        <v>0.05</v>
      </c>
      <c r="FS374">
        <v>7.0000000000000007E-2</v>
      </c>
      <c r="FT374">
        <v>0.04</v>
      </c>
      <c r="FU374">
        <v>0.06</v>
      </c>
      <c r="FV374">
        <v>0.13</v>
      </c>
      <c r="FW374">
        <v>0.08</v>
      </c>
      <c r="FX374">
        <v>7.0000000000000007E-2</v>
      </c>
      <c r="FY374">
        <v>1.94</v>
      </c>
      <c r="FZ374">
        <v>3.59</v>
      </c>
      <c r="GA374">
        <v>3.51</v>
      </c>
      <c r="GB374">
        <v>3.37</v>
      </c>
      <c r="GC374">
        <v>3.54</v>
      </c>
      <c r="GD374">
        <v>3.29</v>
      </c>
      <c r="GE374">
        <v>2.73</v>
      </c>
      <c r="GF374">
        <v>3.24</v>
      </c>
      <c r="GG374">
        <v>3.28</v>
      </c>
      <c r="GH374">
        <v>8.3000000000000007</v>
      </c>
      <c r="GI374">
        <v>0</v>
      </c>
      <c r="GJ374">
        <v>1.7999999999999999E-2</v>
      </c>
      <c r="GK374">
        <v>8.9999999999999993E-3</v>
      </c>
      <c r="GL374">
        <v>0.03</v>
      </c>
      <c r="GM374">
        <v>0.05</v>
      </c>
      <c r="GN374">
        <v>0.04</v>
      </c>
      <c r="GO374">
        <v>7.0000000000000007E-2</v>
      </c>
      <c r="GP374">
        <v>0.21</v>
      </c>
      <c r="GQ374">
        <v>0.2</v>
      </c>
      <c r="GR374">
        <v>0.32</v>
      </c>
      <c r="GS374">
        <v>0.05</v>
      </c>
      <c r="GT374">
        <v>0.35</v>
      </c>
      <c r="GU374">
        <v>0.56999999999999995</v>
      </c>
      <c r="GV374">
        <v>0.15</v>
      </c>
      <c r="GW374">
        <v>0.24</v>
      </c>
      <c r="GX374">
        <v>0.13300000000000001</v>
      </c>
      <c r="GY374">
        <v>0.14000000000000001</v>
      </c>
      <c r="GZ374">
        <v>0.159</v>
      </c>
      <c r="HA374">
        <v>0.08</v>
      </c>
      <c r="HB374">
        <v>0.31</v>
      </c>
      <c r="HC374">
        <v>0.12</v>
      </c>
      <c r="HD374">
        <v>0.06</v>
      </c>
      <c r="HE374">
        <v>0.31</v>
      </c>
      <c r="HF374">
        <v>0.12</v>
      </c>
      <c r="HG374">
        <v>0.16</v>
      </c>
      <c r="HH374">
        <v>0.09</v>
      </c>
      <c r="HI374">
        <v>0</v>
      </c>
      <c r="HJ374">
        <v>0.03</v>
      </c>
      <c r="HK374">
        <v>0.04</v>
      </c>
      <c r="HL374">
        <v>0.04</v>
      </c>
      <c r="HM374">
        <v>0.13</v>
      </c>
      <c r="HN374">
        <v>0.02</v>
      </c>
      <c r="HO374">
        <v>0.43</v>
      </c>
      <c r="HP374">
        <v>0.36</v>
      </c>
      <c r="HQ374">
        <v>0.31</v>
      </c>
      <c r="HR374">
        <v>0.42</v>
      </c>
      <c r="HS374">
        <v>0.39</v>
      </c>
      <c r="HT374">
        <v>0.37</v>
      </c>
      <c r="HU374">
        <v>0.5</v>
      </c>
      <c r="HV374">
        <v>0.35</v>
      </c>
      <c r="HW374">
        <v>0.34</v>
      </c>
      <c r="HX374">
        <v>0.33</v>
      </c>
      <c r="HY374">
        <v>0.31</v>
      </c>
      <c r="HZ374">
        <v>0.52</v>
      </c>
      <c r="IA374">
        <v>0.04</v>
      </c>
      <c r="IB374">
        <v>0.2</v>
      </c>
      <c r="IC374">
        <v>0.23</v>
      </c>
      <c r="ID374">
        <v>0.14000000000000001</v>
      </c>
      <c r="IE374">
        <v>0.12</v>
      </c>
      <c r="IF374">
        <v>4.3999999999999997E-2</v>
      </c>
      <c r="IG374">
        <v>8.9999999999999993E-3</v>
      </c>
      <c r="IH374">
        <v>0.03</v>
      </c>
      <c r="II374">
        <v>0.04</v>
      </c>
      <c r="IJ374">
        <v>0.02</v>
      </c>
      <c r="IK374">
        <v>1.7999999999999999E-2</v>
      </c>
      <c r="IL374">
        <v>8.9999999999999993E-3</v>
      </c>
      <c r="IM374">
        <v>0.03</v>
      </c>
      <c r="IN374">
        <v>0.03</v>
      </c>
      <c r="IO374">
        <v>0.04</v>
      </c>
      <c r="IP374">
        <v>0.04</v>
      </c>
      <c r="IQ374">
        <v>0.04</v>
      </c>
      <c r="IR374">
        <v>0.04</v>
      </c>
      <c r="IS374">
        <v>0.01</v>
      </c>
      <c r="IT374">
        <v>0.43</v>
      </c>
      <c r="IU374">
        <v>0.2</v>
      </c>
      <c r="IV374">
        <v>0.01</v>
      </c>
      <c r="IW374">
        <v>0.15</v>
      </c>
      <c r="IX374">
        <v>0.14000000000000001</v>
      </c>
      <c r="IY374">
        <v>0.27</v>
      </c>
      <c r="IZ374">
        <v>0.39</v>
      </c>
      <c r="JA374">
        <v>7.0000000000000007E-2</v>
      </c>
      <c r="JB374">
        <v>0.3</v>
      </c>
      <c r="JC374">
        <v>0.39</v>
      </c>
      <c r="JD374">
        <v>0.12</v>
      </c>
      <c r="JE374">
        <v>0.16</v>
      </c>
      <c r="JF374">
        <v>0.27</v>
      </c>
      <c r="JG374">
        <v>0.26</v>
      </c>
      <c r="JH374">
        <v>0.43</v>
      </c>
      <c r="JI374">
        <v>0.13</v>
      </c>
      <c r="JJ374">
        <v>0.2</v>
      </c>
      <c r="JK374">
        <v>0.6</v>
      </c>
      <c r="JL374">
        <v>0.24</v>
      </c>
      <c r="JM374">
        <v>0.03</v>
      </c>
      <c r="JN374">
        <v>0.04</v>
      </c>
      <c r="JO374">
        <v>0.04</v>
      </c>
      <c r="JP374">
        <v>0.04</v>
      </c>
      <c r="JQ374">
        <v>0.05</v>
      </c>
      <c r="JR374">
        <v>3.28</v>
      </c>
      <c r="JS374">
        <v>1.95</v>
      </c>
      <c r="JT374">
        <v>2.38</v>
      </c>
      <c r="JU374">
        <v>3.54</v>
      </c>
      <c r="JV374">
        <v>2.62</v>
      </c>
    </row>
    <row r="375" spans="1:282" x14ac:dyDescent="0.25">
      <c r="A375">
        <v>610011</v>
      </c>
      <c r="B375" t="s">
        <v>163</v>
      </c>
      <c r="C375" t="s">
        <v>2695</v>
      </c>
      <c r="D375" t="s">
        <v>5125</v>
      </c>
      <c r="E375" t="s">
        <v>5126</v>
      </c>
      <c r="F375" t="s">
        <v>1131</v>
      </c>
      <c r="G375" t="s">
        <v>1132</v>
      </c>
      <c r="H375" t="s">
        <v>1133</v>
      </c>
      <c r="I375" t="s">
        <v>5127</v>
      </c>
      <c r="J375" t="s">
        <v>5128</v>
      </c>
      <c r="K375" t="s">
        <v>5129</v>
      </c>
      <c r="L375" t="s">
        <v>546</v>
      </c>
      <c r="M375" t="s">
        <v>3399</v>
      </c>
      <c r="N375" t="s">
        <v>3908</v>
      </c>
      <c r="O375" t="s">
        <v>524</v>
      </c>
      <c r="P375">
        <v>827</v>
      </c>
      <c r="Q375" t="s">
        <v>541</v>
      </c>
      <c r="R375" t="s">
        <v>613</v>
      </c>
      <c r="S375" t="s">
        <v>613</v>
      </c>
      <c r="T375">
        <v>32</v>
      </c>
      <c r="U375">
        <v>4180</v>
      </c>
      <c r="V375" t="s">
        <v>651</v>
      </c>
      <c r="W375">
        <v>158</v>
      </c>
      <c r="X375">
        <v>844</v>
      </c>
      <c r="Y375">
        <v>19</v>
      </c>
      <c r="Z375" s="5" t="s">
        <v>3969</v>
      </c>
      <c r="AA375" t="s">
        <v>524</v>
      </c>
      <c r="AB375" t="s">
        <v>564</v>
      </c>
      <c r="AC375" t="s">
        <v>555</v>
      </c>
      <c r="AD375" t="s">
        <v>533</v>
      </c>
      <c r="AE375">
        <v>51.2</v>
      </c>
      <c r="AF375">
        <v>37</v>
      </c>
      <c r="AG375">
        <v>62.5</v>
      </c>
      <c r="AH375">
        <v>1.9</v>
      </c>
      <c r="AI375" t="s">
        <v>3410</v>
      </c>
      <c r="AJ375">
        <v>103</v>
      </c>
      <c r="AK375">
        <v>37</v>
      </c>
      <c r="AL375">
        <v>3</v>
      </c>
      <c r="AM375">
        <v>16</v>
      </c>
      <c r="AN375">
        <v>26</v>
      </c>
      <c r="AQ375">
        <v>8</v>
      </c>
      <c r="AR375">
        <v>13</v>
      </c>
      <c r="AS375">
        <v>103</v>
      </c>
      <c r="AT375">
        <v>0.01</v>
      </c>
      <c r="AU375">
        <v>0.02</v>
      </c>
      <c r="AV375">
        <v>0.01</v>
      </c>
      <c r="AW375">
        <v>0.01</v>
      </c>
      <c r="AX375">
        <v>0.02</v>
      </c>
      <c r="AY375">
        <v>0.06</v>
      </c>
      <c r="AZ375">
        <v>0.08</v>
      </c>
      <c r="BA375">
        <v>3.9E-2</v>
      </c>
      <c r="BB375">
        <v>0.02</v>
      </c>
      <c r="BC375">
        <v>0.05</v>
      </c>
      <c r="BD375">
        <v>0.12</v>
      </c>
      <c r="BE375">
        <v>0.17</v>
      </c>
      <c r="BF375">
        <v>0.21</v>
      </c>
      <c r="BG375">
        <v>0.17</v>
      </c>
      <c r="BH375">
        <v>0.22</v>
      </c>
      <c r="BI375">
        <v>0.19</v>
      </c>
      <c r="BJ375">
        <v>0.31</v>
      </c>
      <c r="BK375">
        <v>0.27</v>
      </c>
      <c r="BL375">
        <v>0.18</v>
      </c>
      <c r="BM375">
        <v>0.18</v>
      </c>
      <c r="BN375">
        <v>0.19</v>
      </c>
      <c r="BO375">
        <v>7.0000000000000007E-2</v>
      </c>
      <c r="BP375">
        <v>0.1</v>
      </c>
      <c r="BQ375">
        <v>0.08</v>
      </c>
      <c r="BR375">
        <v>0.51</v>
      </c>
      <c r="BS375">
        <v>0.57999999999999996</v>
      </c>
      <c r="BT375">
        <v>0.55000000000000004</v>
      </c>
      <c r="BU375">
        <v>0.68</v>
      </c>
      <c r="BV375">
        <v>0.46</v>
      </c>
      <c r="BW375">
        <v>0.43</v>
      </c>
      <c r="BX375">
        <v>3.51</v>
      </c>
      <c r="BY375">
        <v>3.62</v>
      </c>
      <c r="BZ375">
        <v>3.64</v>
      </c>
      <c r="CA375">
        <v>3.66</v>
      </c>
      <c r="CB375">
        <v>3.33</v>
      </c>
      <c r="CC375">
        <v>3.16</v>
      </c>
      <c r="CD375">
        <v>0.01</v>
      </c>
      <c r="CE375">
        <v>0.01</v>
      </c>
      <c r="CF375">
        <v>0.01</v>
      </c>
      <c r="CG375">
        <v>0.01</v>
      </c>
      <c r="CH375">
        <v>0.01</v>
      </c>
      <c r="CI375">
        <v>0.02</v>
      </c>
      <c r="CJ375">
        <v>0.01</v>
      </c>
      <c r="CK375">
        <v>0.12</v>
      </c>
      <c r="CL375">
        <v>0.1</v>
      </c>
      <c r="CM375">
        <v>0.02</v>
      </c>
      <c r="CN375">
        <v>0.05</v>
      </c>
      <c r="CO375">
        <v>0.09</v>
      </c>
      <c r="CP375">
        <v>7.0000000000000007E-2</v>
      </c>
      <c r="CQ375">
        <v>0.04</v>
      </c>
      <c r="CR375">
        <v>7.0000000000000007E-2</v>
      </c>
      <c r="CS375">
        <v>0.14000000000000001</v>
      </c>
      <c r="CT375">
        <v>0.12</v>
      </c>
      <c r="CU375">
        <v>0.09</v>
      </c>
      <c r="CV375">
        <v>3.78</v>
      </c>
      <c r="CW375">
        <v>3.72</v>
      </c>
      <c r="CX375">
        <v>3.67</v>
      </c>
      <c r="CY375">
        <v>3.72</v>
      </c>
      <c r="CZ375">
        <v>3.69</v>
      </c>
      <c r="DA375">
        <v>3.56</v>
      </c>
      <c r="DB375">
        <v>3.52</v>
      </c>
      <c r="DC375">
        <v>3.19</v>
      </c>
      <c r="DD375">
        <v>3.29</v>
      </c>
      <c r="DE375">
        <v>0.14000000000000001</v>
      </c>
      <c r="DF375">
        <v>0.14000000000000001</v>
      </c>
      <c r="DG375">
        <v>0.11</v>
      </c>
      <c r="DH375">
        <v>0.1</v>
      </c>
      <c r="DI375">
        <v>0.17</v>
      </c>
      <c r="DJ375">
        <v>0.21</v>
      </c>
      <c r="DK375">
        <v>0.15</v>
      </c>
      <c r="DL375">
        <v>0.17</v>
      </c>
      <c r="DM375">
        <v>0.19</v>
      </c>
      <c r="DN375">
        <v>7.0000000000000007E-2</v>
      </c>
      <c r="DO375">
        <v>7.0000000000000007E-2</v>
      </c>
      <c r="DP375">
        <v>7.0000000000000007E-2</v>
      </c>
      <c r="DQ375">
        <v>7.0000000000000007E-2</v>
      </c>
      <c r="DR375">
        <v>0.08</v>
      </c>
      <c r="DS375">
        <v>0.08</v>
      </c>
      <c r="DT375">
        <v>0.08</v>
      </c>
      <c r="DU375">
        <v>7.0000000000000007E-2</v>
      </c>
      <c r="DV375">
        <v>7.0000000000000007E-2</v>
      </c>
      <c r="DW375">
        <v>0.77</v>
      </c>
      <c r="DX375">
        <v>0.74</v>
      </c>
      <c r="DY375">
        <v>0.73</v>
      </c>
      <c r="DZ375">
        <v>0.76</v>
      </c>
      <c r="EA375">
        <v>0.7</v>
      </c>
      <c r="EB375">
        <v>0.62</v>
      </c>
      <c r="EC375">
        <v>0.63</v>
      </c>
      <c r="ED375">
        <v>0.52</v>
      </c>
      <c r="EE375">
        <v>0.55000000000000004</v>
      </c>
      <c r="EF375">
        <v>0.49</v>
      </c>
      <c r="EG375">
        <v>0.01</v>
      </c>
      <c r="EH375">
        <v>0.01</v>
      </c>
      <c r="EI375">
        <v>0</v>
      </c>
      <c r="EJ375">
        <v>0.01</v>
      </c>
      <c r="EK375">
        <v>0.01</v>
      </c>
      <c r="EL375">
        <v>0.06</v>
      </c>
      <c r="EM375">
        <v>0.01</v>
      </c>
      <c r="EN375">
        <v>0.02</v>
      </c>
      <c r="EO375">
        <v>0.3</v>
      </c>
      <c r="EP375">
        <v>7.0000000000000007E-2</v>
      </c>
      <c r="EQ375">
        <v>2.9000000000000001E-2</v>
      </c>
      <c r="ER375">
        <v>0.03</v>
      </c>
      <c r="ES375">
        <v>3.9E-2</v>
      </c>
      <c r="ET375">
        <v>0.12</v>
      </c>
      <c r="EU375">
        <v>0.1</v>
      </c>
      <c r="EV375">
        <v>0.04</v>
      </c>
      <c r="EW375">
        <v>0.01</v>
      </c>
      <c r="EX375">
        <v>7.8E-2</v>
      </c>
      <c r="EY375">
        <v>0.17</v>
      </c>
      <c r="EZ375">
        <v>0.17</v>
      </c>
      <c r="FA375">
        <v>0.24</v>
      </c>
      <c r="FB375">
        <v>0.18</v>
      </c>
      <c r="FC375">
        <v>0.28000000000000003</v>
      </c>
      <c r="FD375">
        <v>0.32</v>
      </c>
      <c r="FE375">
        <v>0.26</v>
      </c>
      <c r="FF375">
        <v>0.28000000000000003</v>
      </c>
      <c r="FG375">
        <v>0.05</v>
      </c>
      <c r="FH375">
        <v>0.68</v>
      </c>
      <c r="FI375">
        <v>0.71</v>
      </c>
      <c r="FJ375">
        <v>0.66</v>
      </c>
      <c r="FK375">
        <v>0.7</v>
      </c>
      <c r="FL375">
        <v>0.52</v>
      </c>
      <c r="FM375">
        <v>0.37</v>
      </c>
      <c r="FN375">
        <v>0.56000000000000005</v>
      </c>
      <c r="FO375">
        <v>0.59</v>
      </c>
      <c r="FP375">
        <v>0.09</v>
      </c>
      <c r="FQ375">
        <v>7.0000000000000007E-2</v>
      </c>
      <c r="FR375">
        <v>0.08</v>
      </c>
      <c r="FS375">
        <v>7.0000000000000007E-2</v>
      </c>
      <c r="FT375">
        <v>7.0000000000000007E-2</v>
      </c>
      <c r="FU375">
        <v>7.0000000000000007E-2</v>
      </c>
      <c r="FV375">
        <v>0.16</v>
      </c>
      <c r="FW375">
        <v>0.13</v>
      </c>
      <c r="FX375">
        <v>0.1</v>
      </c>
      <c r="FY375">
        <v>1.66</v>
      </c>
      <c r="FZ375">
        <v>3.64</v>
      </c>
      <c r="GA375">
        <v>3.72</v>
      </c>
      <c r="GB375">
        <v>3.68</v>
      </c>
      <c r="GC375">
        <v>3.69</v>
      </c>
      <c r="GD375">
        <v>3.42</v>
      </c>
      <c r="GE375">
        <v>3.18</v>
      </c>
      <c r="GF375">
        <v>3.58</v>
      </c>
      <c r="GG375">
        <v>3.6</v>
      </c>
      <c r="GH375">
        <v>8.99</v>
      </c>
      <c r="GI375">
        <v>0.01</v>
      </c>
      <c r="GJ375">
        <v>0</v>
      </c>
      <c r="GK375">
        <v>0</v>
      </c>
      <c r="GL375">
        <v>0</v>
      </c>
      <c r="GM375">
        <v>0.01</v>
      </c>
      <c r="GN375">
        <v>7.0000000000000007E-2</v>
      </c>
      <c r="GO375">
        <v>0.05</v>
      </c>
      <c r="GP375">
        <v>0.11</v>
      </c>
      <c r="GQ375">
        <v>0.16</v>
      </c>
      <c r="GR375">
        <v>0.51</v>
      </c>
      <c r="GS375">
        <v>0.09</v>
      </c>
      <c r="GT375">
        <v>0.44</v>
      </c>
      <c r="GU375">
        <v>0.64</v>
      </c>
      <c r="GV375">
        <v>0.21</v>
      </c>
      <c r="GW375">
        <v>0.18</v>
      </c>
      <c r="GX375">
        <v>9.7000000000000003E-2</v>
      </c>
      <c r="GY375">
        <v>0.21</v>
      </c>
      <c r="GZ375">
        <v>0.11700000000000001</v>
      </c>
      <c r="HA375">
        <v>1.9E-2</v>
      </c>
      <c r="HB375">
        <v>0.27</v>
      </c>
      <c r="HC375">
        <v>0.12</v>
      </c>
      <c r="HD375">
        <v>0.09</v>
      </c>
      <c r="HE375">
        <v>0.15</v>
      </c>
      <c r="HF375">
        <v>0.15</v>
      </c>
      <c r="HG375">
        <v>0.16</v>
      </c>
      <c r="HH375">
        <v>0.16</v>
      </c>
      <c r="HI375">
        <v>0</v>
      </c>
      <c r="HJ375">
        <v>0.04</v>
      </c>
      <c r="HK375">
        <v>0.01</v>
      </c>
      <c r="HL375">
        <v>0.06</v>
      </c>
      <c r="HM375">
        <v>0.16</v>
      </c>
      <c r="HN375">
        <v>0.01</v>
      </c>
      <c r="HO375">
        <v>0.25</v>
      </c>
      <c r="HP375">
        <v>0.23</v>
      </c>
      <c r="HQ375">
        <v>0.18</v>
      </c>
      <c r="HR375">
        <v>0.23</v>
      </c>
      <c r="HS375">
        <v>0.32</v>
      </c>
      <c r="HT375">
        <v>0.24</v>
      </c>
      <c r="HU375">
        <v>0.62</v>
      </c>
      <c r="HV375">
        <v>0.44</v>
      </c>
      <c r="HW375">
        <v>0.52</v>
      </c>
      <c r="HX375">
        <v>0.48</v>
      </c>
      <c r="HY375">
        <v>0.28999999999999998</v>
      </c>
      <c r="HZ375">
        <v>0.62</v>
      </c>
      <c r="IA375">
        <v>0.04</v>
      </c>
      <c r="IB375">
        <v>0.2</v>
      </c>
      <c r="IC375">
        <v>0.18</v>
      </c>
      <c r="ID375">
        <v>0.15</v>
      </c>
      <c r="IE375">
        <v>0.1</v>
      </c>
      <c r="IF375">
        <v>3.9E-2</v>
      </c>
      <c r="IG375">
        <v>0</v>
      </c>
      <c r="IH375">
        <v>0</v>
      </c>
      <c r="II375">
        <v>0</v>
      </c>
      <c r="IJ375">
        <v>0</v>
      </c>
      <c r="IK375">
        <v>2.9000000000000001E-2</v>
      </c>
      <c r="IL375">
        <v>0</v>
      </c>
      <c r="IM375">
        <v>0.09</v>
      </c>
      <c r="IN375">
        <v>0.09</v>
      </c>
      <c r="IO375">
        <v>0.1</v>
      </c>
      <c r="IP375">
        <v>0.09</v>
      </c>
      <c r="IQ375">
        <v>0.11</v>
      </c>
      <c r="IR375">
        <v>0.09</v>
      </c>
      <c r="IS375">
        <v>0.01</v>
      </c>
      <c r="IT375">
        <v>0.43</v>
      </c>
      <c r="IU375">
        <v>0.17</v>
      </c>
      <c r="IV375">
        <v>0</v>
      </c>
      <c r="IW375">
        <v>0.12</v>
      </c>
      <c r="IX375">
        <v>0.26</v>
      </c>
      <c r="IY375">
        <v>0.23</v>
      </c>
      <c r="IZ375">
        <v>0.43</v>
      </c>
      <c r="JA375">
        <v>0.12</v>
      </c>
      <c r="JB375">
        <v>0.49</v>
      </c>
      <c r="JC375">
        <v>0.32</v>
      </c>
      <c r="JD375">
        <v>0.15</v>
      </c>
      <c r="JE375">
        <v>0.19</v>
      </c>
      <c r="JF375">
        <v>0.32</v>
      </c>
      <c r="JG375">
        <v>0.17</v>
      </c>
      <c r="JH375">
        <v>0.33</v>
      </c>
      <c r="JI375">
        <v>0.1</v>
      </c>
      <c r="JJ375">
        <v>0.11</v>
      </c>
      <c r="JK375">
        <v>0.48</v>
      </c>
      <c r="JL375">
        <v>0.16</v>
      </c>
      <c r="JM375">
        <v>0.08</v>
      </c>
      <c r="JN375">
        <v>0.1</v>
      </c>
      <c r="JO375">
        <v>0.1</v>
      </c>
      <c r="JP375">
        <v>0.09</v>
      </c>
      <c r="JQ375">
        <v>0.08</v>
      </c>
      <c r="JR375">
        <v>3.05</v>
      </c>
      <c r="JS375">
        <v>1.9</v>
      </c>
      <c r="JT375">
        <v>2.2599999999999998</v>
      </c>
      <c r="JU375">
        <v>3.39</v>
      </c>
      <c r="JV375">
        <v>2.39</v>
      </c>
    </row>
    <row r="376" spans="1:282" x14ac:dyDescent="0.25">
      <c r="A376">
        <v>610012</v>
      </c>
      <c r="B376" t="s">
        <v>164</v>
      </c>
      <c r="C376" t="s">
        <v>2696</v>
      </c>
      <c r="D376" t="s">
        <v>5130</v>
      </c>
      <c r="E376" t="s">
        <v>5131</v>
      </c>
      <c r="F376" t="s">
        <v>1134</v>
      </c>
      <c r="G376" t="s">
        <v>1135</v>
      </c>
      <c r="H376" t="s">
        <v>1136</v>
      </c>
      <c r="I376" t="s">
        <v>5132</v>
      </c>
      <c r="J376" t="s">
        <v>5133</v>
      </c>
      <c r="K376" t="s">
        <v>5134</v>
      </c>
      <c r="L376" t="s">
        <v>546</v>
      </c>
      <c r="M376" t="s">
        <v>3399</v>
      </c>
      <c r="N376" t="s">
        <v>3908</v>
      </c>
      <c r="O376" t="s">
        <v>524</v>
      </c>
      <c r="P376">
        <v>312</v>
      </c>
      <c r="Q376" t="s">
        <v>541</v>
      </c>
      <c r="R376" t="s">
        <v>562</v>
      </c>
      <c r="S376" t="s">
        <v>562</v>
      </c>
      <c r="T376">
        <v>33</v>
      </c>
      <c r="U376">
        <v>4200</v>
      </c>
      <c r="V376" t="s">
        <v>655</v>
      </c>
      <c r="Z376" s="5" t="s">
        <v>10</v>
      </c>
      <c r="AA376" t="s">
        <v>10</v>
      </c>
      <c r="AB376" t="s">
        <v>10</v>
      </c>
      <c r="AC376" t="s">
        <v>10</v>
      </c>
      <c r="AD376" t="s">
        <v>10</v>
      </c>
      <c r="AI376" t="s">
        <v>10</v>
      </c>
    </row>
    <row r="377" spans="1:282" x14ac:dyDescent="0.25">
      <c r="A377">
        <v>610013</v>
      </c>
      <c r="B377" t="s">
        <v>316</v>
      </c>
      <c r="C377" t="s">
        <v>2697</v>
      </c>
      <c r="D377" t="s">
        <v>5135</v>
      </c>
      <c r="E377" t="s">
        <v>5136</v>
      </c>
      <c r="F377" t="s">
        <v>1137</v>
      </c>
      <c r="G377" t="s">
        <v>1138</v>
      </c>
      <c r="H377" t="s">
        <v>1139</v>
      </c>
      <c r="I377" t="s">
        <v>5137</v>
      </c>
      <c r="J377" t="s">
        <v>5138</v>
      </c>
      <c r="K377" t="s">
        <v>5139</v>
      </c>
      <c r="L377" t="s">
        <v>546</v>
      </c>
      <c r="M377" t="s">
        <v>3399</v>
      </c>
      <c r="N377" t="s">
        <v>3908</v>
      </c>
      <c r="O377" t="s">
        <v>524</v>
      </c>
      <c r="P377">
        <v>490</v>
      </c>
      <c r="Q377" t="s">
        <v>539</v>
      </c>
      <c r="R377" t="s">
        <v>3621</v>
      </c>
      <c r="S377" t="s">
        <v>6523</v>
      </c>
      <c r="T377">
        <v>39</v>
      </c>
      <c r="U377">
        <v>4210</v>
      </c>
      <c r="V377" t="s">
        <v>651</v>
      </c>
      <c r="W377">
        <v>250</v>
      </c>
      <c r="X377">
        <v>506</v>
      </c>
      <c r="Y377">
        <v>49</v>
      </c>
      <c r="Z377" s="5" t="s">
        <v>647</v>
      </c>
      <c r="AA377" t="s">
        <v>524</v>
      </c>
      <c r="AB377" t="s">
        <v>564</v>
      </c>
      <c r="AC377" t="s">
        <v>533</v>
      </c>
      <c r="AD377" t="s">
        <v>564</v>
      </c>
      <c r="AE377">
        <v>43.8</v>
      </c>
      <c r="AF377">
        <v>63.3</v>
      </c>
      <c r="AG377">
        <v>43.9</v>
      </c>
      <c r="AH377">
        <v>4.9000000000000004</v>
      </c>
      <c r="AI377" t="s">
        <v>3410</v>
      </c>
      <c r="AJ377">
        <v>149</v>
      </c>
      <c r="AK377">
        <v>5</v>
      </c>
      <c r="AL377">
        <v>3</v>
      </c>
      <c r="AM377">
        <v>2</v>
      </c>
      <c r="AN377">
        <v>140</v>
      </c>
      <c r="AR377">
        <v>4</v>
      </c>
      <c r="AS377">
        <v>149</v>
      </c>
      <c r="AT377">
        <v>0.02</v>
      </c>
      <c r="AU377">
        <v>0.03</v>
      </c>
      <c r="AV377">
        <v>0.03</v>
      </c>
      <c r="AW377">
        <v>0.01</v>
      </c>
      <c r="AX377">
        <v>0.02</v>
      </c>
      <c r="AY377">
        <v>0.03</v>
      </c>
      <c r="AZ377">
        <v>0.09</v>
      </c>
      <c r="BA377">
        <v>0.06</v>
      </c>
      <c r="BB377">
        <v>0.11</v>
      </c>
      <c r="BC377">
        <v>0.05</v>
      </c>
      <c r="BD377">
        <v>7.0000000000000007E-2</v>
      </c>
      <c r="BE377">
        <v>0.12</v>
      </c>
      <c r="BF377">
        <v>0.37</v>
      </c>
      <c r="BG377">
        <v>0.35</v>
      </c>
      <c r="BH377">
        <v>0.4</v>
      </c>
      <c r="BI377">
        <v>0.21</v>
      </c>
      <c r="BJ377">
        <v>0.28000000000000003</v>
      </c>
      <c r="BK377">
        <v>0.37</v>
      </c>
      <c r="BL377">
        <v>0.03</v>
      </c>
      <c r="BM377">
        <v>0.02</v>
      </c>
      <c r="BN377">
        <v>0.03</v>
      </c>
      <c r="BO377">
        <v>0.03</v>
      </c>
      <c r="BP377">
        <v>0.06</v>
      </c>
      <c r="BQ377">
        <v>0.04</v>
      </c>
      <c r="BR377">
        <v>0.48</v>
      </c>
      <c r="BS377">
        <v>0.54</v>
      </c>
      <c r="BT377">
        <v>0.42</v>
      </c>
      <c r="BU377">
        <v>0.69</v>
      </c>
      <c r="BV377">
        <v>0.56999999999999995</v>
      </c>
      <c r="BW377">
        <v>0.44</v>
      </c>
      <c r="BX377">
        <v>3.36</v>
      </c>
      <c r="BY377">
        <v>3.44</v>
      </c>
      <c r="BZ377">
        <v>3.26</v>
      </c>
      <c r="CA377">
        <v>3.63</v>
      </c>
      <c r="CB377">
        <v>3.49</v>
      </c>
      <c r="CC377">
        <v>3.26</v>
      </c>
      <c r="CD377">
        <v>7.0000000000000001E-3</v>
      </c>
      <c r="CE377">
        <v>1.2999999999999999E-2</v>
      </c>
      <c r="CF377">
        <v>0</v>
      </c>
      <c r="CG377">
        <v>1.2999999999999999E-2</v>
      </c>
      <c r="CH377">
        <v>7.0000000000000001E-3</v>
      </c>
      <c r="CI377">
        <v>0.01</v>
      </c>
      <c r="CJ377">
        <v>0.02</v>
      </c>
      <c r="CK377">
        <v>0.06</v>
      </c>
      <c r="CL377">
        <v>0.03</v>
      </c>
      <c r="CM377">
        <v>0</v>
      </c>
      <c r="CN377">
        <v>0.01</v>
      </c>
      <c r="CO377">
        <v>0.01</v>
      </c>
      <c r="CP377">
        <v>0.02</v>
      </c>
      <c r="CQ377">
        <v>0.01</v>
      </c>
      <c r="CR377">
        <v>0.03</v>
      </c>
      <c r="CS377">
        <v>0.05</v>
      </c>
      <c r="CT377">
        <v>7.0000000000000007E-2</v>
      </c>
      <c r="CU377">
        <v>0.05</v>
      </c>
      <c r="CV377">
        <v>3.84</v>
      </c>
      <c r="CW377">
        <v>3.8</v>
      </c>
      <c r="CX377">
        <v>3.8</v>
      </c>
      <c r="CY377">
        <v>3.74</v>
      </c>
      <c r="CZ377">
        <v>3.83</v>
      </c>
      <c r="DA377">
        <v>3.77</v>
      </c>
      <c r="DB377">
        <v>3.62</v>
      </c>
      <c r="DC377">
        <v>3.47</v>
      </c>
      <c r="DD377">
        <v>3.6</v>
      </c>
      <c r="DE377">
        <v>0.14000000000000001</v>
      </c>
      <c r="DF377">
        <v>0.13</v>
      </c>
      <c r="DG377">
        <v>0.18</v>
      </c>
      <c r="DH377">
        <v>0.17</v>
      </c>
      <c r="DI377">
        <v>0.12</v>
      </c>
      <c r="DJ377">
        <v>0.13</v>
      </c>
      <c r="DK377">
        <v>0.21</v>
      </c>
      <c r="DL377">
        <v>0.19</v>
      </c>
      <c r="DM377">
        <v>0.21</v>
      </c>
      <c r="DN377">
        <v>0.02</v>
      </c>
      <c r="DO377">
        <v>0.03</v>
      </c>
      <c r="DP377">
        <v>0.02</v>
      </c>
      <c r="DQ377">
        <v>0.01</v>
      </c>
      <c r="DR377">
        <v>0.01</v>
      </c>
      <c r="DS377">
        <v>0.03</v>
      </c>
      <c r="DT377">
        <v>0.02</v>
      </c>
      <c r="DU377">
        <v>0.02</v>
      </c>
      <c r="DV377">
        <v>0.02</v>
      </c>
      <c r="DW377">
        <v>0.83</v>
      </c>
      <c r="DX377">
        <v>0.82</v>
      </c>
      <c r="DY377">
        <v>0.79</v>
      </c>
      <c r="DZ377">
        <v>0.78</v>
      </c>
      <c r="EA377">
        <v>0.85</v>
      </c>
      <c r="EB377">
        <v>0.79</v>
      </c>
      <c r="EC377">
        <v>0.7</v>
      </c>
      <c r="ED377">
        <v>0.66</v>
      </c>
      <c r="EE377">
        <v>0.69</v>
      </c>
      <c r="EF377">
        <v>0.42</v>
      </c>
      <c r="EG377">
        <v>0</v>
      </c>
      <c r="EH377">
        <v>0</v>
      </c>
      <c r="EI377">
        <v>0.01</v>
      </c>
      <c r="EJ377">
        <v>0.01</v>
      </c>
      <c r="EK377">
        <v>0.03</v>
      </c>
      <c r="EL377">
        <v>0.01</v>
      </c>
      <c r="EM377">
        <v>0.01</v>
      </c>
      <c r="EN377">
        <v>0</v>
      </c>
      <c r="EO377">
        <v>0.19</v>
      </c>
      <c r="EP377">
        <v>7.0000000000000007E-2</v>
      </c>
      <c r="EQ377">
        <v>0.02</v>
      </c>
      <c r="ER377">
        <v>0.04</v>
      </c>
      <c r="ES377">
        <v>0.04</v>
      </c>
      <c r="ET377">
        <v>0.05</v>
      </c>
      <c r="EU377">
        <v>7.0000000000000007E-2</v>
      </c>
      <c r="EV377">
        <v>0.04</v>
      </c>
      <c r="EW377">
        <v>0.08</v>
      </c>
      <c r="EX377">
        <v>0.121</v>
      </c>
      <c r="EY377">
        <v>0.28000000000000003</v>
      </c>
      <c r="EZ377">
        <v>0.27</v>
      </c>
      <c r="FA377">
        <v>0.26</v>
      </c>
      <c r="FB377">
        <v>0.23</v>
      </c>
      <c r="FC377">
        <v>0.28000000000000003</v>
      </c>
      <c r="FD377">
        <v>0.32</v>
      </c>
      <c r="FE377">
        <v>0.28000000000000003</v>
      </c>
      <c r="FF377">
        <v>0.32</v>
      </c>
      <c r="FG377">
        <v>0.15</v>
      </c>
      <c r="FH377">
        <v>0.56000000000000005</v>
      </c>
      <c r="FI377">
        <v>0.63</v>
      </c>
      <c r="FJ377">
        <v>0.61</v>
      </c>
      <c r="FK377">
        <v>0.64</v>
      </c>
      <c r="FL377">
        <v>0.56000000000000005</v>
      </c>
      <c r="FM377">
        <v>0.51</v>
      </c>
      <c r="FN377">
        <v>0.59</v>
      </c>
      <c r="FO377">
        <v>0.51</v>
      </c>
      <c r="FP377">
        <v>0.11</v>
      </c>
      <c r="FQ377">
        <v>0.09</v>
      </c>
      <c r="FR377">
        <v>0.08</v>
      </c>
      <c r="FS377">
        <v>0.08</v>
      </c>
      <c r="FT377">
        <v>0.09</v>
      </c>
      <c r="FU377">
        <v>0.09</v>
      </c>
      <c r="FV377">
        <v>0.09</v>
      </c>
      <c r="FW377">
        <v>0.09</v>
      </c>
      <c r="FX377">
        <v>0.09</v>
      </c>
      <c r="FY377">
        <v>2.0099999999999998</v>
      </c>
      <c r="FZ377">
        <v>3.54</v>
      </c>
      <c r="GA377">
        <v>3.66</v>
      </c>
      <c r="GB377">
        <v>3.59</v>
      </c>
      <c r="GC377">
        <v>3.64</v>
      </c>
      <c r="GD377">
        <v>3.5</v>
      </c>
      <c r="GE377">
        <v>3.46</v>
      </c>
      <c r="GF377">
        <v>3.59</v>
      </c>
      <c r="GG377">
        <v>3.47</v>
      </c>
      <c r="GH377">
        <v>8.59</v>
      </c>
      <c r="GI377">
        <v>0.01</v>
      </c>
      <c r="GJ377">
        <v>0</v>
      </c>
      <c r="GK377">
        <v>0.02</v>
      </c>
      <c r="GL377">
        <v>0.01</v>
      </c>
      <c r="GM377">
        <v>0.05</v>
      </c>
      <c r="GN377">
        <v>0.04</v>
      </c>
      <c r="GO377">
        <v>0.05</v>
      </c>
      <c r="GP377">
        <v>0.11</v>
      </c>
      <c r="GQ377">
        <v>0.17</v>
      </c>
      <c r="GR377">
        <v>0.39</v>
      </c>
      <c r="GS377">
        <v>0.15</v>
      </c>
      <c r="GT377">
        <v>0.32</v>
      </c>
      <c r="GU377">
        <v>0.4</v>
      </c>
      <c r="GV377">
        <v>0.19</v>
      </c>
      <c r="GW377">
        <v>0.17</v>
      </c>
      <c r="GX377">
        <v>0.114</v>
      </c>
      <c r="GY377">
        <v>0.2</v>
      </c>
      <c r="GZ377">
        <v>8.1000000000000003E-2</v>
      </c>
      <c r="HA377">
        <v>0.04</v>
      </c>
      <c r="HB377">
        <v>0.15</v>
      </c>
      <c r="HC377">
        <v>0.14000000000000001</v>
      </c>
      <c r="HD377">
        <v>0.08</v>
      </c>
      <c r="HE377">
        <v>0.19</v>
      </c>
      <c r="HF377">
        <v>0.28999999999999998</v>
      </c>
      <c r="HG377">
        <v>0.36</v>
      </c>
      <c r="HH377">
        <v>0.27</v>
      </c>
      <c r="HI377">
        <v>0.01</v>
      </c>
      <c r="HJ377">
        <v>0.03</v>
      </c>
      <c r="HK377">
        <v>0.03</v>
      </c>
      <c r="HL377">
        <v>0.04</v>
      </c>
      <c r="HM377">
        <v>0.09</v>
      </c>
      <c r="HN377">
        <v>0.05</v>
      </c>
      <c r="HO377">
        <v>0.35</v>
      </c>
      <c r="HP377">
        <v>0.27</v>
      </c>
      <c r="HQ377">
        <v>0.26</v>
      </c>
      <c r="HR377">
        <v>0.28000000000000003</v>
      </c>
      <c r="HS377">
        <v>0.35</v>
      </c>
      <c r="HT377">
        <v>0.36</v>
      </c>
      <c r="HU377">
        <v>0.46</v>
      </c>
      <c r="HV377">
        <v>0.32</v>
      </c>
      <c r="HW377">
        <v>0.38</v>
      </c>
      <c r="HX377">
        <v>0.4</v>
      </c>
      <c r="HY377">
        <v>0.34</v>
      </c>
      <c r="HZ377">
        <v>0.42</v>
      </c>
      <c r="IA377">
        <v>0.05</v>
      </c>
      <c r="IB377">
        <v>0.21</v>
      </c>
      <c r="IC377">
        <v>0.18</v>
      </c>
      <c r="ID377">
        <v>0.14000000000000001</v>
      </c>
      <c r="IE377">
        <v>0.09</v>
      </c>
      <c r="IF377">
        <v>6.7000000000000004E-2</v>
      </c>
      <c r="IG377">
        <v>0.02</v>
      </c>
      <c r="IH377">
        <v>0.05</v>
      </c>
      <c r="II377">
        <v>0.04</v>
      </c>
      <c r="IJ377">
        <v>0.03</v>
      </c>
      <c r="IK377">
        <v>0.02</v>
      </c>
      <c r="IL377">
        <v>1.2999999999999999E-2</v>
      </c>
      <c r="IM377">
        <v>0.11</v>
      </c>
      <c r="IN377">
        <v>0.11</v>
      </c>
      <c r="IO377">
        <v>0.11</v>
      </c>
      <c r="IP377">
        <v>0.11</v>
      </c>
      <c r="IQ377">
        <v>0.11</v>
      </c>
      <c r="IR377">
        <v>0.09</v>
      </c>
      <c r="IS377">
        <v>0.03</v>
      </c>
      <c r="IT377">
        <v>0.48</v>
      </c>
      <c r="IU377">
        <v>0.38</v>
      </c>
      <c r="IV377">
        <v>0.04</v>
      </c>
      <c r="IW377">
        <v>0.11</v>
      </c>
      <c r="IX377">
        <v>0.22</v>
      </c>
      <c r="IY377">
        <v>0.28999999999999998</v>
      </c>
      <c r="IZ377">
        <v>0.36</v>
      </c>
      <c r="JA377">
        <v>0.19</v>
      </c>
      <c r="JB377">
        <v>0.38</v>
      </c>
      <c r="JC377">
        <v>0.38</v>
      </c>
      <c r="JD377">
        <v>0.04</v>
      </c>
      <c r="JE377">
        <v>7.0000000000000007E-2</v>
      </c>
      <c r="JF377">
        <v>0.3</v>
      </c>
      <c r="JG377">
        <v>0.23</v>
      </c>
      <c r="JH377">
        <v>0.28000000000000003</v>
      </c>
      <c r="JI377">
        <v>0.08</v>
      </c>
      <c r="JJ377">
        <v>0.09</v>
      </c>
      <c r="JK377">
        <v>0.37</v>
      </c>
      <c r="JL377">
        <v>0.19</v>
      </c>
      <c r="JM377">
        <v>0.09</v>
      </c>
      <c r="JN377">
        <v>0.11</v>
      </c>
      <c r="JO377">
        <v>0.1</v>
      </c>
      <c r="JP377">
        <v>0.1</v>
      </c>
      <c r="JQ377">
        <v>0.09</v>
      </c>
      <c r="JR377">
        <v>3.01</v>
      </c>
      <c r="JS377">
        <v>1.69</v>
      </c>
      <c r="JT377">
        <v>1.85</v>
      </c>
      <c r="JU377">
        <v>3.1</v>
      </c>
      <c r="JV377">
        <v>2.57</v>
      </c>
    </row>
    <row r="378" spans="1:282" x14ac:dyDescent="0.25">
      <c r="A378">
        <v>610015</v>
      </c>
      <c r="B378" t="s">
        <v>168</v>
      </c>
      <c r="C378" t="s">
        <v>2698</v>
      </c>
      <c r="D378" t="s">
        <v>5140</v>
      </c>
      <c r="E378" t="s">
        <v>5141</v>
      </c>
      <c r="F378" t="s">
        <v>1141</v>
      </c>
      <c r="G378" t="s">
        <v>1142</v>
      </c>
      <c r="H378" t="s">
        <v>1143</v>
      </c>
      <c r="I378" t="s">
        <v>5142</v>
      </c>
      <c r="J378" t="s">
        <v>5143</v>
      </c>
      <c r="K378" t="s">
        <v>5144</v>
      </c>
      <c r="L378" t="s">
        <v>546</v>
      </c>
      <c r="M378" t="s">
        <v>3399</v>
      </c>
      <c r="N378" t="s">
        <v>3908</v>
      </c>
      <c r="O378" t="s">
        <v>524</v>
      </c>
      <c r="P378">
        <v>268</v>
      </c>
      <c r="Q378" t="s">
        <v>539</v>
      </c>
      <c r="R378" t="s">
        <v>3621</v>
      </c>
      <c r="S378" t="s">
        <v>6523</v>
      </c>
      <c r="T378">
        <v>39</v>
      </c>
      <c r="U378">
        <v>4230</v>
      </c>
      <c r="V378" t="s">
        <v>651</v>
      </c>
      <c r="W378">
        <v>1</v>
      </c>
      <c r="X378">
        <v>273</v>
      </c>
      <c r="Y378">
        <v>0</v>
      </c>
      <c r="Z378" s="5" t="s">
        <v>3409</v>
      </c>
      <c r="AA378" t="s">
        <v>524</v>
      </c>
      <c r="AB378" t="s">
        <v>576</v>
      </c>
      <c r="AC378" t="s">
        <v>576</v>
      </c>
      <c r="AD378" t="s">
        <v>576</v>
      </c>
      <c r="AE378">
        <v>5.3</v>
      </c>
      <c r="AF378">
        <v>0</v>
      </c>
      <c r="AG378">
        <v>0</v>
      </c>
      <c r="AH378">
        <v>0</v>
      </c>
      <c r="AI378" t="s">
        <v>3410</v>
      </c>
      <c r="AJ378">
        <v>1</v>
      </c>
      <c r="AL378">
        <v>1</v>
      </c>
      <c r="AS378">
        <v>1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1</v>
      </c>
      <c r="BG378">
        <v>1</v>
      </c>
      <c r="BH378">
        <v>1</v>
      </c>
      <c r="BI378">
        <v>1</v>
      </c>
      <c r="BJ378">
        <v>1</v>
      </c>
      <c r="BK378">
        <v>1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3</v>
      </c>
      <c r="BY378">
        <v>3</v>
      </c>
      <c r="BZ378">
        <v>3</v>
      </c>
      <c r="CA378">
        <v>3</v>
      </c>
      <c r="CB378">
        <v>3</v>
      </c>
      <c r="CC378">
        <v>3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1</v>
      </c>
      <c r="CS378">
        <v>1</v>
      </c>
      <c r="CT378">
        <v>1</v>
      </c>
      <c r="CU378">
        <v>1</v>
      </c>
      <c r="CV378">
        <v>3</v>
      </c>
      <c r="CW378">
        <v>3</v>
      </c>
      <c r="CX378">
        <v>3</v>
      </c>
      <c r="CY378">
        <v>3</v>
      </c>
      <c r="CZ378">
        <v>3</v>
      </c>
      <c r="DA378">
        <v>2</v>
      </c>
      <c r="DB378">
        <v>2</v>
      </c>
      <c r="DC378">
        <v>2</v>
      </c>
      <c r="DD378">
        <v>2</v>
      </c>
      <c r="DE378">
        <v>1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1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1</v>
      </c>
      <c r="EV378">
        <v>0</v>
      </c>
      <c r="EW378">
        <v>0</v>
      </c>
      <c r="EX378">
        <v>0</v>
      </c>
      <c r="EY378">
        <v>1</v>
      </c>
      <c r="EZ378">
        <v>1</v>
      </c>
      <c r="FA378">
        <v>1</v>
      </c>
      <c r="FB378">
        <v>1</v>
      </c>
      <c r="FC378">
        <v>1</v>
      </c>
      <c r="FD378">
        <v>0</v>
      </c>
      <c r="FE378">
        <v>1</v>
      </c>
      <c r="FF378">
        <v>1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2</v>
      </c>
      <c r="FZ378">
        <v>3</v>
      </c>
      <c r="GA378">
        <v>3</v>
      </c>
      <c r="GB378">
        <v>3</v>
      </c>
      <c r="GC378">
        <v>3</v>
      </c>
      <c r="GD378">
        <v>3</v>
      </c>
      <c r="GE378">
        <v>2</v>
      </c>
      <c r="GF378">
        <v>3</v>
      </c>
      <c r="GG378">
        <v>3</v>
      </c>
      <c r="GH378">
        <v>4</v>
      </c>
      <c r="GI378">
        <v>0</v>
      </c>
      <c r="GJ378">
        <v>0</v>
      </c>
      <c r="GK378">
        <v>0</v>
      </c>
      <c r="GL378">
        <v>1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1</v>
      </c>
      <c r="GU378">
        <v>1</v>
      </c>
      <c r="GV378">
        <v>1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1</v>
      </c>
      <c r="HP378">
        <v>1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1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1</v>
      </c>
      <c r="IY378">
        <v>1</v>
      </c>
      <c r="IZ378">
        <v>1</v>
      </c>
      <c r="JA378">
        <v>0</v>
      </c>
      <c r="JB378">
        <v>1</v>
      </c>
      <c r="JC378">
        <v>0</v>
      </c>
      <c r="JD378">
        <v>0</v>
      </c>
      <c r="JE378">
        <v>0</v>
      </c>
      <c r="JF378">
        <v>1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2</v>
      </c>
      <c r="JS378">
        <v>2</v>
      </c>
      <c r="JT378">
        <v>2</v>
      </c>
      <c r="JU378">
        <v>3</v>
      </c>
      <c r="JV378">
        <v>2</v>
      </c>
    </row>
    <row r="379" spans="1:282" x14ac:dyDescent="0.25">
      <c r="A379">
        <v>610016</v>
      </c>
      <c r="B379" t="s">
        <v>172</v>
      </c>
      <c r="C379" t="s">
        <v>2699</v>
      </c>
      <c r="D379" t="s">
        <v>5145</v>
      </c>
      <c r="E379" t="s">
        <v>5146</v>
      </c>
      <c r="F379" t="s">
        <v>1144</v>
      </c>
      <c r="G379" t="s">
        <v>1145</v>
      </c>
      <c r="H379" t="s">
        <v>5147</v>
      </c>
      <c r="I379" t="s">
        <v>5148</v>
      </c>
      <c r="J379" t="s">
        <v>5149</v>
      </c>
      <c r="K379" t="s">
        <v>5150</v>
      </c>
      <c r="L379" t="s">
        <v>546</v>
      </c>
      <c r="M379" t="s">
        <v>3399</v>
      </c>
      <c r="N379" t="s">
        <v>3908</v>
      </c>
      <c r="O379" t="s">
        <v>524</v>
      </c>
      <c r="P379">
        <v>269</v>
      </c>
      <c r="Q379" t="s">
        <v>566</v>
      </c>
      <c r="R379" t="s">
        <v>565</v>
      </c>
      <c r="S379" t="s">
        <v>565</v>
      </c>
      <c r="T379">
        <v>49</v>
      </c>
      <c r="U379">
        <v>4240</v>
      </c>
      <c r="V379" t="s">
        <v>651</v>
      </c>
      <c r="W379">
        <v>151</v>
      </c>
      <c r="X379">
        <v>290</v>
      </c>
      <c r="Y379">
        <v>52</v>
      </c>
      <c r="Z379" s="5" t="s">
        <v>963</v>
      </c>
      <c r="AA379" t="s">
        <v>524</v>
      </c>
      <c r="AB379" t="s">
        <v>533</v>
      </c>
      <c r="AC379" t="s">
        <v>564</v>
      </c>
      <c r="AD379" t="s">
        <v>564</v>
      </c>
      <c r="AE379">
        <v>67.3</v>
      </c>
      <c r="AF379">
        <v>44.7</v>
      </c>
      <c r="AG379">
        <v>43.7</v>
      </c>
      <c r="AH379">
        <v>5.2</v>
      </c>
      <c r="AI379" t="s">
        <v>3410</v>
      </c>
      <c r="AJ379">
        <v>111</v>
      </c>
      <c r="AK379">
        <v>16</v>
      </c>
      <c r="AL379">
        <v>86</v>
      </c>
      <c r="AN379">
        <v>1</v>
      </c>
      <c r="AQ379">
        <v>4</v>
      </c>
      <c r="AR379">
        <v>6</v>
      </c>
      <c r="AS379">
        <v>111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0.03</v>
      </c>
      <c r="AZ379">
        <v>0.05</v>
      </c>
      <c r="BA379">
        <v>8.9999999999999993E-3</v>
      </c>
      <c r="BB379">
        <v>0.02</v>
      </c>
      <c r="BC379">
        <v>0</v>
      </c>
      <c r="BD379">
        <v>0.04</v>
      </c>
      <c r="BE379">
        <v>0.14000000000000001</v>
      </c>
      <c r="BF379">
        <v>0.32</v>
      </c>
      <c r="BG379">
        <v>0.27</v>
      </c>
      <c r="BH379">
        <v>0.28000000000000003</v>
      </c>
      <c r="BI379">
        <v>0.17</v>
      </c>
      <c r="BJ379">
        <v>0.39</v>
      </c>
      <c r="BK379">
        <v>0.32</v>
      </c>
      <c r="BL379">
        <v>0.02</v>
      </c>
      <c r="BM379">
        <v>0</v>
      </c>
      <c r="BN379">
        <v>0</v>
      </c>
      <c r="BO379">
        <v>0</v>
      </c>
      <c r="BP379">
        <v>0.03</v>
      </c>
      <c r="BQ379">
        <v>0.05</v>
      </c>
      <c r="BR379">
        <v>0.61</v>
      </c>
      <c r="BS379">
        <v>0.72</v>
      </c>
      <c r="BT379">
        <v>0.7</v>
      </c>
      <c r="BU379">
        <v>0.83</v>
      </c>
      <c r="BV379">
        <v>0.55000000000000004</v>
      </c>
      <c r="BW379">
        <v>0.47</v>
      </c>
      <c r="BX379">
        <v>3.58</v>
      </c>
      <c r="BY379">
        <v>3.71</v>
      </c>
      <c r="BZ379">
        <v>3.68</v>
      </c>
      <c r="CA379">
        <v>3.83</v>
      </c>
      <c r="CB379">
        <v>3.53</v>
      </c>
      <c r="CC379">
        <v>3.28</v>
      </c>
      <c r="CD379">
        <v>0</v>
      </c>
      <c r="CE379">
        <v>0</v>
      </c>
      <c r="CF379">
        <v>0</v>
      </c>
      <c r="CG379">
        <v>0</v>
      </c>
      <c r="CH379">
        <v>8.9999999999999993E-3</v>
      </c>
      <c r="CI379">
        <v>0.02</v>
      </c>
      <c r="CJ379">
        <v>0</v>
      </c>
      <c r="CK379">
        <v>0.08</v>
      </c>
      <c r="CL379">
        <v>0.04</v>
      </c>
      <c r="CM379">
        <v>0</v>
      </c>
      <c r="CN379">
        <v>0.01</v>
      </c>
      <c r="CO379">
        <v>0.03</v>
      </c>
      <c r="CP379">
        <v>0.01</v>
      </c>
      <c r="CQ379">
        <v>0.01</v>
      </c>
      <c r="CR379">
        <v>0.05</v>
      </c>
      <c r="CS379">
        <v>0.09</v>
      </c>
      <c r="CT379">
        <v>0.14000000000000001</v>
      </c>
      <c r="CU379">
        <v>0.13</v>
      </c>
      <c r="CV379">
        <v>3.82</v>
      </c>
      <c r="CW379">
        <v>3.72</v>
      </c>
      <c r="CX379">
        <v>3.72</v>
      </c>
      <c r="CY379">
        <v>3.8</v>
      </c>
      <c r="CZ379">
        <v>3.76</v>
      </c>
      <c r="DA379">
        <v>3.5</v>
      </c>
      <c r="DB379">
        <v>3.45</v>
      </c>
      <c r="DC379">
        <v>3.2</v>
      </c>
      <c r="DD379">
        <v>3.34</v>
      </c>
      <c r="DE379">
        <v>0.18</v>
      </c>
      <c r="DF379">
        <v>0.26</v>
      </c>
      <c r="DG379">
        <v>0.23</v>
      </c>
      <c r="DH379">
        <v>0.18</v>
      </c>
      <c r="DI379">
        <v>0.19</v>
      </c>
      <c r="DJ379">
        <v>0.35</v>
      </c>
      <c r="DK379">
        <v>0.35</v>
      </c>
      <c r="DL379">
        <v>0.28000000000000003</v>
      </c>
      <c r="DM379">
        <v>0.28999999999999998</v>
      </c>
      <c r="DN379">
        <v>0.01</v>
      </c>
      <c r="DO379">
        <v>0.01</v>
      </c>
      <c r="DP379">
        <v>0.02</v>
      </c>
      <c r="DQ379">
        <v>0.01</v>
      </c>
      <c r="DR379">
        <v>0.01</v>
      </c>
      <c r="DS379">
        <v>0.01</v>
      </c>
      <c r="DT379">
        <v>0.04</v>
      </c>
      <c r="DU379">
        <v>0.01</v>
      </c>
      <c r="DV379">
        <v>0.02</v>
      </c>
      <c r="DW379">
        <v>0.81</v>
      </c>
      <c r="DX379">
        <v>0.72</v>
      </c>
      <c r="DY379">
        <v>0.73</v>
      </c>
      <c r="DZ379">
        <v>0.8</v>
      </c>
      <c r="EA379">
        <v>0.78</v>
      </c>
      <c r="EB379">
        <v>0.57999999999999996</v>
      </c>
      <c r="EC379">
        <v>0.52</v>
      </c>
      <c r="ED379">
        <v>0.5</v>
      </c>
      <c r="EE379">
        <v>0.53</v>
      </c>
      <c r="EF379">
        <v>0.54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0.12</v>
      </c>
      <c r="EM379">
        <v>0</v>
      </c>
      <c r="EN379">
        <v>0</v>
      </c>
      <c r="EO379">
        <v>0.36</v>
      </c>
      <c r="EP379">
        <v>0.04</v>
      </c>
      <c r="EQ379">
        <v>8.9999999999999993E-3</v>
      </c>
      <c r="ER379">
        <v>0.04</v>
      </c>
      <c r="ES379">
        <v>8.9999999999999993E-3</v>
      </c>
      <c r="ET379">
        <v>0.05</v>
      </c>
      <c r="EU379">
        <v>0.14000000000000001</v>
      </c>
      <c r="EV379">
        <v>0.04</v>
      </c>
      <c r="EW379">
        <v>0.02</v>
      </c>
      <c r="EX379">
        <v>3.5999999999999997E-2</v>
      </c>
      <c r="EY379">
        <v>0.25</v>
      </c>
      <c r="EZ379">
        <v>0.26</v>
      </c>
      <c r="FA379">
        <v>0.32</v>
      </c>
      <c r="FB379">
        <v>0.23</v>
      </c>
      <c r="FC379">
        <v>0.3</v>
      </c>
      <c r="FD379">
        <v>0.32</v>
      </c>
      <c r="FE379">
        <v>0.38</v>
      </c>
      <c r="FF379">
        <v>0.37</v>
      </c>
      <c r="FG379">
        <v>0.03</v>
      </c>
      <c r="FH379">
        <v>0.68</v>
      </c>
      <c r="FI379">
        <v>0.71</v>
      </c>
      <c r="FJ379">
        <v>0.62</v>
      </c>
      <c r="FK379">
        <v>0.74</v>
      </c>
      <c r="FL379">
        <v>0.62</v>
      </c>
      <c r="FM379">
        <v>0.26</v>
      </c>
      <c r="FN379">
        <v>0.54</v>
      </c>
      <c r="FO379">
        <v>0.55000000000000004</v>
      </c>
      <c r="FP379">
        <v>0.04</v>
      </c>
      <c r="FQ379">
        <v>0.03</v>
      </c>
      <c r="FR379">
        <v>0.02</v>
      </c>
      <c r="FS379">
        <v>0.02</v>
      </c>
      <c r="FT379">
        <v>0.02</v>
      </c>
      <c r="FU379">
        <v>0.03</v>
      </c>
      <c r="FV379">
        <v>0.16</v>
      </c>
      <c r="FW379">
        <v>0.05</v>
      </c>
      <c r="FX379">
        <v>0.06</v>
      </c>
      <c r="FY379">
        <v>1.53</v>
      </c>
      <c r="FZ379">
        <v>3.67</v>
      </c>
      <c r="GA379">
        <v>3.72</v>
      </c>
      <c r="GB379">
        <v>3.6</v>
      </c>
      <c r="GC379">
        <v>3.74</v>
      </c>
      <c r="GD379">
        <v>3.58</v>
      </c>
      <c r="GE379">
        <v>2.86</v>
      </c>
      <c r="GF379">
        <v>3.53</v>
      </c>
      <c r="GG379">
        <v>3.57</v>
      </c>
      <c r="GH379">
        <v>9.0299999999999994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0.03</v>
      </c>
      <c r="GO379">
        <v>0.05</v>
      </c>
      <c r="GP379">
        <v>0.22</v>
      </c>
      <c r="GQ379">
        <v>0.25</v>
      </c>
      <c r="GR379">
        <v>0.43</v>
      </c>
      <c r="GS379">
        <v>0.02</v>
      </c>
      <c r="GT379">
        <v>0.56000000000000005</v>
      </c>
      <c r="GU379">
        <v>0.68</v>
      </c>
      <c r="GV379">
        <v>0.22</v>
      </c>
      <c r="GW379">
        <v>0.17</v>
      </c>
      <c r="GX379">
        <v>0.108</v>
      </c>
      <c r="GY379">
        <v>0.25</v>
      </c>
      <c r="GZ379">
        <v>6.3E-2</v>
      </c>
      <c r="HA379">
        <v>1.7999999999999999E-2</v>
      </c>
      <c r="HB379">
        <v>0.27</v>
      </c>
      <c r="HC379">
        <v>0.02</v>
      </c>
      <c r="HD379">
        <v>0</v>
      </c>
      <c r="HE379">
        <v>0.16</v>
      </c>
      <c r="HF379">
        <v>0.19</v>
      </c>
      <c r="HG379">
        <v>0.2</v>
      </c>
      <c r="HH379">
        <v>0.1</v>
      </c>
      <c r="HI379">
        <v>0.02</v>
      </c>
      <c r="HJ379">
        <v>0.04</v>
      </c>
      <c r="HK379">
        <v>0.01</v>
      </c>
      <c r="HL379">
        <v>0.06</v>
      </c>
      <c r="HM379">
        <v>0.13</v>
      </c>
      <c r="HN379">
        <v>0</v>
      </c>
      <c r="HO379">
        <v>0.4</v>
      </c>
      <c r="HP379">
        <v>0.3</v>
      </c>
      <c r="HQ379">
        <v>0.35</v>
      </c>
      <c r="HR379">
        <v>0.47</v>
      </c>
      <c r="HS379">
        <v>0.38</v>
      </c>
      <c r="HT379">
        <v>0.25</v>
      </c>
      <c r="HU379">
        <v>0.46</v>
      </c>
      <c r="HV379">
        <v>0.37</v>
      </c>
      <c r="HW379">
        <v>0.38</v>
      </c>
      <c r="HX379">
        <v>0.32</v>
      </c>
      <c r="HY379">
        <v>0.24</v>
      </c>
      <c r="HZ379">
        <v>0.64</v>
      </c>
      <c r="IA379">
        <v>0.04</v>
      </c>
      <c r="IB379">
        <v>0.2</v>
      </c>
      <c r="IC379">
        <v>0.16</v>
      </c>
      <c r="ID379">
        <v>0.05</v>
      </c>
      <c r="IE379">
        <v>0.1</v>
      </c>
      <c r="IF379">
        <v>1.7999999999999999E-2</v>
      </c>
      <c r="IG379">
        <v>0</v>
      </c>
      <c r="IH379">
        <v>0</v>
      </c>
      <c r="II379">
        <v>0</v>
      </c>
      <c r="IJ379">
        <v>0</v>
      </c>
      <c r="IK379">
        <v>4.4999999999999998E-2</v>
      </c>
      <c r="IL379">
        <v>0</v>
      </c>
      <c r="IM379">
        <v>0.09</v>
      </c>
      <c r="IN379">
        <v>0.1</v>
      </c>
      <c r="IO379">
        <v>0.1</v>
      </c>
      <c r="IP379">
        <v>0.1</v>
      </c>
      <c r="IQ379">
        <v>0.11</v>
      </c>
      <c r="IR379">
        <v>0.09</v>
      </c>
      <c r="IS379">
        <v>0</v>
      </c>
      <c r="IT379">
        <v>0.28999999999999998</v>
      </c>
      <c r="IU379">
        <v>0.08</v>
      </c>
      <c r="IV379">
        <v>0.03</v>
      </c>
      <c r="IW379">
        <v>0.1</v>
      </c>
      <c r="IX379">
        <v>0.14000000000000001</v>
      </c>
      <c r="IY379">
        <v>0.41</v>
      </c>
      <c r="IZ379">
        <v>0.4</v>
      </c>
      <c r="JA379">
        <v>0.1</v>
      </c>
      <c r="JB379">
        <v>0.28999999999999998</v>
      </c>
      <c r="JC379">
        <v>0.37</v>
      </c>
      <c r="JD379">
        <v>0.09</v>
      </c>
      <c r="JE379">
        <v>0.23</v>
      </c>
      <c r="JF379">
        <v>0.28999999999999998</v>
      </c>
      <c r="JG379">
        <v>0.32</v>
      </c>
      <c r="JH379">
        <v>0.41</v>
      </c>
      <c r="JI379">
        <v>0.14000000000000001</v>
      </c>
      <c r="JJ379">
        <v>0.21</v>
      </c>
      <c r="JK379">
        <v>0.5</v>
      </c>
      <c r="JL379">
        <v>0.21</v>
      </c>
      <c r="JM379">
        <v>0.08</v>
      </c>
      <c r="JN379">
        <v>0.08</v>
      </c>
      <c r="JO379">
        <v>0.08</v>
      </c>
      <c r="JP379">
        <v>0.08</v>
      </c>
      <c r="JQ379">
        <v>0.09</v>
      </c>
      <c r="JR379">
        <v>3.28</v>
      </c>
      <c r="JS379">
        <v>2.08</v>
      </c>
      <c r="JT379">
        <v>2.62</v>
      </c>
      <c r="JU379">
        <v>3.38</v>
      </c>
      <c r="JV379">
        <v>2.69</v>
      </c>
    </row>
    <row r="380" spans="1:282" x14ac:dyDescent="0.25">
      <c r="A380">
        <v>610017</v>
      </c>
      <c r="B380" t="s">
        <v>253</v>
      </c>
      <c r="C380" t="s">
        <v>2700</v>
      </c>
      <c r="D380" t="s">
        <v>5151</v>
      </c>
      <c r="E380" t="s">
        <v>5152</v>
      </c>
      <c r="F380" t="s">
        <v>1146</v>
      </c>
      <c r="G380" t="s">
        <v>1147</v>
      </c>
      <c r="H380" t="s">
        <v>1148</v>
      </c>
      <c r="I380" t="s">
        <v>5153</v>
      </c>
      <c r="J380" t="s">
        <v>5154</v>
      </c>
      <c r="K380" t="s">
        <v>5155</v>
      </c>
      <c r="L380" t="s">
        <v>546</v>
      </c>
      <c r="M380" t="s">
        <v>3399</v>
      </c>
      <c r="N380" t="s">
        <v>3657</v>
      </c>
      <c r="O380" t="s">
        <v>524</v>
      </c>
      <c r="P380">
        <v>1264</v>
      </c>
      <c r="Q380" t="s">
        <v>539</v>
      </c>
      <c r="R380" t="s">
        <v>3621</v>
      </c>
      <c r="S380" t="s">
        <v>6523</v>
      </c>
      <c r="T380">
        <v>39</v>
      </c>
      <c r="U380">
        <v>4250</v>
      </c>
      <c r="V380" t="s">
        <v>651</v>
      </c>
      <c r="W380">
        <v>552</v>
      </c>
      <c r="X380">
        <v>1258</v>
      </c>
      <c r="Y380">
        <v>44</v>
      </c>
      <c r="Z380" s="5" t="s">
        <v>643</v>
      </c>
      <c r="AA380" t="s">
        <v>524</v>
      </c>
      <c r="AB380" t="s">
        <v>576</v>
      </c>
      <c r="AC380" t="s">
        <v>564</v>
      </c>
      <c r="AD380" t="s">
        <v>555</v>
      </c>
      <c r="AE380">
        <v>7.4</v>
      </c>
      <c r="AF380">
        <v>42.2</v>
      </c>
      <c r="AG380">
        <v>21.4</v>
      </c>
      <c r="AH380">
        <v>4.4000000000000004</v>
      </c>
      <c r="AI380" t="s">
        <v>3410</v>
      </c>
      <c r="AJ380">
        <v>297</v>
      </c>
      <c r="AK380">
        <v>2</v>
      </c>
      <c r="AL380">
        <v>1</v>
      </c>
      <c r="AN380">
        <v>290</v>
      </c>
      <c r="AO380">
        <v>2</v>
      </c>
      <c r="AQ380">
        <v>1</v>
      </c>
      <c r="AR380">
        <v>6</v>
      </c>
      <c r="AS380">
        <v>297</v>
      </c>
      <c r="AT380">
        <v>0.02</v>
      </c>
      <c r="AU380">
        <v>0.01</v>
      </c>
      <c r="AV380">
        <v>0.03</v>
      </c>
      <c r="AW380">
        <v>0.02</v>
      </c>
      <c r="AX380">
        <v>0.04</v>
      </c>
      <c r="AY380">
        <v>0.1</v>
      </c>
      <c r="AZ380">
        <v>0.12</v>
      </c>
      <c r="BA380">
        <v>0.108</v>
      </c>
      <c r="BB380">
        <v>0.18</v>
      </c>
      <c r="BC380">
        <v>0.08</v>
      </c>
      <c r="BD380">
        <v>0.15</v>
      </c>
      <c r="BE380">
        <v>0.33</v>
      </c>
      <c r="BF380">
        <v>0.56000000000000005</v>
      </c>
      <c r="BG380">
        <v>0.5</v>
      </c>
      <c r="BH380">
        <v>0.57999999999999996</v>
      </c>
      <c r="BI380">
        <v>0.43</v>
      </c>
      <c r="BJ380">
        <v>0.51</v>
      </c>
      <c r="BK380">
        <v>0.35</v>
      </c>
      <c r="BL380">
        <v>0.01</v>
      </c>
      <c r="BM380">
        <v>0.01</v>
      </c>
      <c r="BN380">
        <v>0.01</v>
      </c>
      <c r="BO380">
        <v>0.02</v>
      </c>
      <c r="BP380">
        <v>0.02</v>
      </c>
      <c r="BQ380">
        <v>0.03</v>
      </c>
      <c r="BR380">
        <v>0.28999999999999998</v>
      </c>
      <c r="BS380">
        <v>0.37</v>
      </c>
      <c r="BT380">
        <v>0.21</v>
      </c>
      <c r="BU380">
        <v>0.44</v>
      </c>
      <c r="BV380">
        <v>0.28000000000000003</v>
      </c>
      <c r="BW380">
        <v>0.19</v>
      </c>
      <c r="BX380">
        <v>3.13</v>
      </c>
      <c r="BY380">
        <v>3.23</v>
      </c>
      <c r="BZ380">
        <v>2.97</v>
      </c>
      <c r="CA380">
        <v>3.32</v>
      </c>
      <c r="CB380">
        <v>3.04</v>
      </c>
      <c r="CC380">
        <v>2.65</v>
      </c>
      <c r="CD380">
        <v>3.0000000000000001E-3</v>
      </c>
      <c r="CE380">
        <v>3.0000000000000001E-3</v>
      </c>
      <c r="CF380">
        <v>7.0000000000000001E-3</v>
      </c>
      <c r="CG380">
        <v>3.0000000000000001E-3</v>
      </c>
      <c r="CH380">
        <v>3.0000000000000001E-3</v>
      </c>
      <c r="CI380">
        <v>0</v>
      </c>
      <c r="CJ380">
        <v>0.02</v>
      </c>
      <c r="CK380">
        <v>0.1</v>
      </c>
      <c r="CL380">
        <v>0.04</v>
      </c>
      <c r="CM380">
        <v>0</v>
      </c>
      <c r="CN380">
        <v>0.02</v>
      </c>
      <c r="CO380">
        <v>0.03</v>
      </c>
      <c r="CP380">
        <v>0.03</v>
      </c>
      <c r="CQ380">
        <v>0.01</v>
      </c>
      <c r="CR380">
        <v>0.03</v>
      </c>
      <c r="CS380">
        <v>0.08</v>
      </c>
      <c r="CT380">
        <v>0.09</v>
      </c>
      <c r="CU380">
        <v>0.08</v>
      </c>
      <c r="CV380">
        <v>3.8</v>
      </c>
      <c r="CW380">
        <v>3.71</v>
      </c>
      <c r="CX380">
        <v>3.67</v>
      </c>
      <c r="CY380">
        <v>3.7</v>
      </c>
      <c r="CZ380">
        <v>3.72</v>
      </c>
      <c r="DA380">
        <v>3.64</v>
      </c>
      <c r="DB380">
        <v>3.48</v>
      </c>
      <c r="DC380">
        <v>3.25</v>
      </c>
      <c r="DD380">
        <v>3.42</v>
      </c>
      <c r="DE380">
        <v>0.19</v>
      </c>
      <c r="DF380">
        <v>0.23</v>
      </c>
      <c r="DG380">
        <v>0.25</v>
      </c>
      <c r="DH380">
        <v>0.22</v>
      </c>
      <c r="DI380">
        <v>0.24</v>
      </c>
      <c r="DJ380">
        <v>0.28000000000000003</v>
      </c>
      <c r="DK380">
        <v>0.28000000000000003</v>
      </c>
      <c r="DL380">
        <v>0.27</v>
      </c>
      <c r="DM380">
        <v>0.27</v>
      </c>
      <c r="DN380">
        <v>0.01</v>
      </c>
      <c r="DO380">
        <v>0.01</v>
      </c>
      <c r="DP380">
        <v>0.03</v>
      </c>
      <c r="DQ380">
        <v>0.03</v>
      </c>
      <c r="DR380">
        <v>0.02</v>
      </c>
      <c r="DS380">
        <v>0.02</v>
      </c>
      <c r="DT380">
        <v>0.02</v>
      </c>
      <c r="DU380">
        <v>0.02</v>
      </c>
      <c r="DV380">
        <v>0.02</v>
      </c>
      <c r="DW380">
        <v>0.8</v>
      </c>
      <c r="DX380">
        <v>0.73</v>
      </c>
      <c r="DY380">
        <v>0.69</v>
      </c>
      <c r="DZ380">
        <v>0.72</v>
      </c>
      <c r="EA380">
        <v>0.72</v>
      </c>
      <c r="EB380">
        <v>0.66</v>
      </c>
      <c r="EC380">
        <v>0.6</v>
      </c>
      <c r="ED380">
        <v>0.53</v>
      </c>
      <c r="EE380">
        <v>0.59</v>
      </c>
      <c r="EF380">
        <v>0.2</v>
      </c>
      <c r="EG380">
        <v>0.03</v>
      </c>
      <c r="EH380">
        <v>0.01</v>
      </c>
      <c r="EI380">
        <v>0.01</v>
      </c>
      <c r="EJ380">
        <v>0.01</v>
      </c>
      <c r="EK380">
        <v>0.02</v>
      </c>
      <c r="EL380">
        <v>0.06</v>
      </c>
      <c r="EM380">
        <v>0.02</v>
      </c>
      <c r="EN380">
        <v>0.02</v>
      </c>
      <c r="EO380">
        <v>0.32</v>
      </c>
      <c r="EP380">
        <v>0.12</v>
      </c>
      <c r="EQ380">
        <v>7.6999999999999999E-2</v>
      </c>
      <c r="ER380">
        <v>0.05</v>
      </c>
      <c r="ES380">
        <v>3.6999999999999998E-2</v>
      </c>
      <c r="ET380">
        <v>0.1</v>
      </c>
      <c r="EU380">
        <v>0.19</v>
      </c>
      <c r="EV380">
        <v>0.08</v>
      </c>
      <c r="EW380">
        <v>0.1</v>
      </c>
      <c r="EX380">
        <v>0.26900000000000002</v>
      </c>
      <c r="EY380">
        <v>0.5</v>
      </c>
      <c r="EZ380">
        <v>0.51</v>
      </c>
      <c r="FA380">
        <v>0.49</v>
      </c>
      <c r="FB380">
        <v>0.42</v>
      </c>
      <c r="FC380">
        <v>0.49</v>
      </c>
      <c r="FD380">
        <v>0.42</v>
      </c>
      <c r="FE380">
        <v>0.47</v>
      </c>
      <c r="FF380">
        <v>0.52</v>
      </c>
      <c r="FG380">
        <v>0.13</v>
      </c>
      <c r="FH380">
        <v>0.3</v>
      </c>
      <c r="FI380">
        <v>0.34</v>
      </c>
      <c r="FJ380">
        <v>0.38</v>
      </c>
      <c r="FK380">
        <v>0.47</v>
      </c>
      <c r="FL380">
        <v>0.3</v>
      </c>
      <c r="FM380">
        <v>0.26</v>
      </c>
      <c r="FN380">
        <v>0.38</v>
      </c>
      <c r="FO380">
        <v>0.31</v>
      </c>
      <c r="FP380">
        <v>0.08</v>
      </c>
      <c r="FQ380">
        <v>0.05</v>
      </c>
      <c r="FR380">
        <v>0.06</v>
      </c>
      <c r="FS380">
        <v>7.0000000000000007E-2</v>
      </c>
      <c r="FT380">
        <v>0.06</v>
      </c>
      <c r="FU380">
        <v>0.08</v>
      </c>
      <c r="FV380">
        <v>7.0000000000000007E-2</v>
      </c>
      <c r="FW380">
        <v>0.05</v>
      </c>
      <c r="FX380">
        <v>0.05</v>
      </c>
      <c r="FY380">
        <v>2.36</v>
      </c>
      <c r="FZ380">
        <v>3.12</v>
      </c>
      <c r="GA380">
        <v>3.26</v>
      </c>
      <c r="GB380">
        <v>3.33</v>
      </c>
      <c r="GC380">
        <v>3.45</v>
      </c>
      <c r="GD380">
        <v>3.17</v>
      </c>
      <c r="GE380">
        <v>2.95</v>
      </c>
      <c r="GF380">
        <v>3.28</v>
      </c>
      <c r="GG380">
        <v>3.18</v>
      </c>
      <c r="GH380">
        <v>8.34</v>
      </c>
      <c r="GI380">
        <v>0.01</v>
      </c>
      <c r="GJ380">
        <v>3.0000000000000001E-3</v>
      </c>
      <c r="GK380">
        <v>0.02</v>
      </c>
      <c r="GL380">
        <v>0</v>
      </c>
      <c r="GM380">
        <v>0.06</v>
      </c>
      <c r="GN380">
        <v>0.03</v>
      </c>
      <c r="GO380">
        <v>7.0000000000000007E-2</v>
      </c>
      <c r="GP380">
        <v>0.21</v>
      </c>
      <c r="GQ380">
        <v>0.21</v>
      </c>
      <c r="GR380">
        <v>0.3</v>
      </c>
      <c r="GS380">
        <v>0.09</v>
      </c>
      <c r="GT380">
        <v>0.33</v>
      </c>
      <c r="GU380">
        <v>0.37</v>
      </c>
      <c r="GV380">
        <v>0.21</v>
      </c>
      <c r="GW380">
        <v>0.2</v>
      </c>
      <c r="GX380">
        <v>0.14099999999999999</v>
      </c>
      <c r="GY380">
        <v>0.25</v>
      </c>
      <c r="GZ380">
        <v>0.125</v>
      </c>
      <c r="HA380">
        <v>8.7999999999999995E-2</v>
      </c>
      <c r="HB380">
        <v>0.14000000000000001</v>
      </c>
      <c r="HC380">
        <v>0.12</v>
      </c>
      <c r="HD380">
        <v>0.11</v>
      </c>
      <c r="HE380">
        <v>0.25</v>
      </c>
      <c r="HF380">
        <v>0.23</v>
      </c>
      <c r="HG380">
        <v>0.28999999999999998</v>
      </c>
      <c r="HH380">
        <v>0.14000000000000001</v>
      </c>
      <c r="HI380">
        <v>0.01</v>
      </c>
      <c r="HJ380">
        <v>0.01</v>
      </c>
      <c r="HK380">
        <v>0.02</v>
      </c>
      <c r="HL380">
        <v>0</v>
      </c>
      <c r="HM380">
        <v>0.24</v>
      </c>
      <c r="HN380">
        <v>0.06</v>
      </c>
      <c r="HO380">
        <v>0.47</v>
      </c>
      <c r="HP380">
        <v>0.4</v>
      </c>
      <c r="HQ380">
        <v>0.44</v>
      </c>
      <c r="HR380">
        <v>0.43</v>
      </c>
      <c r="HS380">
        <v>0.39</v>
      </c>
      <c r="HT380">
        <v>0.5</v>
      </c>
      <c r="HU380">
        <v>0.4</v>
      </c>
      <c r="HV380">
        <v>0.3</v>
      </c>
      <c r="HW380">
        <v>0.31</v>
      </c>
      <c r="HX380">
        <v>0.38</v>
      </c>
      <c r="HY380">
        <v>0.18</v>
      </c>
      <c r="HZ380">
        <v>0.3</v>
      </c>
      <c r="IA380">
        <v>0.05</v>
      </c>
      <c r="IB380">
        <v>0.21</v>
      </c>
      <c r="IC380">
        <v>0.14000000000000001</v>
      </c>
      <c r="ID380">
        <v>0.11</v>
      </c>
      <c r="IE380">
        <v>0.12</v>
      </c>
      <c r="IF380">
        <v>6.7000000000000004E-2</v>
      </c>
      <c r="IG380">
        <v>1.2999999999999999E-2</v>
      </c>
      <c r="IH380">
        <v>0.01</v>
      </c>
      <c r="II380">
        <v>0.01</v>
      </c>
      <c r="IJ380">
        <v>0.01</v>
      </c>
      <c r="IK380">
        <v>7.0000000000000001E-3</v>
      </c>
      <c r="IL380">
        <v>1.2999999999999999E-2</v>
      </c>
      <c r="IM380">
        <v>0.06</v>
      </c>
      <c r="IN380">
        <v>7.0000000000000007E-2</v>
      </c>
      <c r="IO380">
        <v>7.0000000000000007E-2</v>
      </c>
      <c r="IP380">
        <v>7.0000000000000007E-2</v>
      </c>
      <c r="IQ380">
        <v>0.06</v>
      </c>
      <c r="IR380">
        <v>0.06</v>
      </c>
      <c r="IS380">
        <v>0.02</v>
      </c>
      <c r="IT380">
        <v>0.55000000000000004</v>
      </c>
      <c r="IU380">
        <v>0.41</v>
      </c>
      <c r="IV380">
        <v>0.02</v>
      </c>
      <c r="IW380">
        <v>0.19</v>
      </c>
      <c r="IX380">
        <v>0.31</v>
      </c>
      <c r="IY380">
        <v>0.17</v>
      </c>
      <c r="IZ380">
        <v>0.28999999999999998</v>
      </c>
      <c r="JA380">
        <v>0.19</v>
      </c>
      <c r="JB380">
        <v>0.31</v>
      </c>
      <c r="JC380">
        <v>0.38</v>
      </c>
      <c r="JD380">
        <v>0.1</v>
      </c>
      <c r="JE380">
        <v>0.1</v>
      </c>
      <c r="JF380">
        <v>0.27</v>
      </c>
      <c r="JG380">
        <v>0.27</v>
      </c>
      <c r="JH380">
        <v>0.22</v>
      </c>
      <c r="JI380">
        <v>0.09</v>
      </c>
      <c r="JJ380">
        <v>0.09</v>
      </c>
      <c r="JK380">
        <v>0.44</v>
      </c>
      <c r="JL380">
        <v>0.16</v>
      </c>
      <c r="JM380">
        <v>7.0000000000000007E-2</v>
      </c>
      <c r="JN380">
        <v>0.09</v>
      </c>
      <c r="JO380">
        <v>0.1</v>
      </c>
      <c r="JP380">
        <v>0.08</v>
      </c>
      <c r="JQ380">
        <v>7.0000000000000007E-2</v>
      </c>
      <c r="JR380">
        <v>2.86</v>
      </c>
      <c r="JS380">
        <v>1.71</v>
      </c>
      <c r="JT380">
        <v>1.85</v>
      </c>
      <c r="JU380">
        <v>3.23</v>
      </c>
      <c r="JV380">
        <v>2.44</v>
      </c>
    </row>
    <row r="381" spans="1:282" x14ac:dyDescent="0.25">
      <c r="A381">
        <v>610018</v>
      </c>
      <c r="B381" t="s">
        <v>2702</v>
      </c>
      <c r="C381" t="s">
        <v>2701</v>
      </c>
      <c r="D381" t="s">
        <v>5156</v>
      </c>
      <c r="E381" t="s">
        <v>5157</v>
      </c>
      <c r="F381" t="s">
        <v>2703</v>
      </c>
      <c r="G381" t="s">
        <v>2704</v>
      </c>
      <c r="H381" t="s">
        <v>2705</v>
      </c>
      <c r="I381" t="s">
        <v>5158</v>
      </c>
      <c r="J381" t="s">
        <v>5159</v>
      </c>
      <c r="K381" t="s">
        <v>5160</v>
      </c>
      <c r="L381" t="s">
        <v>546</v>
      </c>
      <c r="M381" t="s">
        <v>3399</v>
      </c>
      <c r="N381" t="s">
        <v>3908</v>
      </c>
      <c r="O381" t="s">
        <v>543</v>
      </c>
      <c r="P381">
        <v>228</v>
      </c>
      <c r="Q381" t="s">
        <v>537</v>
      </c>
      <c r="R381" t="s">
        <v>550</v>
      </c>
      <c r="S381" t="s">
        <v>550</v>
      </c>
      <c r="T381">
        <v>46</v>
      </c>
      <c r="U381">
        <v>4260</v>
      </c>
      <c r="V381" t="s">
        <v>651</v>
      </c>
      <c r="W381">
        <v>84</v>
      </c>
      <c r="X381">
        <v>223</v>
      </c>
      <c r="Y381">
        <v>38</v>
      </c>
      <c r="Z381" s="5" t="s">
        <v>625</v>
      </c>
      <c r="AA381" t="s">
        <v>524</v>
      </c>
      <c r="AB381" t="s">
        <v>534</v>
      </c>
      <c r="AC381" t="s">
        <v>564</v>
      </c>
      <c r="AD381" t="s">
        <v>564</v>
      </c>
      <c r="AE381">
        <v>81.099999999999994</v>
      </c>
      <c r="AF381">
        <v>55.9</v>
      </c>
      <c r="AG381">
        <v>45.7</v>
      </c>
      <c r="AH381">
        <v>3.8</v>
      </c>
      <c r="AI381" t="s">
        <v>3410</v>
      </c>
      <c r="AJ381">
        <v>75</v>
      </c>
      <c r="AK381">
        <v>3</v>
      </c>
      <c r="AL381">
        <v>63</v>
      </c>
      <c r="AM381">
        <v>1</v>
      </c>
      <c r="AN381">
        <v>2</v>
      </c>
      <c r="AQ381">
        <v>4</v>
      </c>
      <c r="AR381">
        <v>3</v>
      </c>
      <c r="AS381">
        <v>75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0.04</v>
      </c>
      <c r="AZ381">
        <v>0.01</v>
      </c>
      <c r="BA381">
        <v>1.2999999999999999E-2</v>
      </c>
      <c r="BB381">
        <v>0.03</v>
      </c>
      <c r="BC381">
        <v>0.03</v>
      </c>
      <c r="BD381">
        <v>7.0000000000000007E-2</v>
      </c>
      <c r="BE381">
        <v>7.0000000000000007E-2</v>
      </c>
      <c r="BF381">
        <v>0.2</v>
      </c>
      <c r="BG381">
        <v>0.23</v>
      </c>
      <c r="BH381">
        <v>0.19</v>
      </c>
      <c r="BI381">
        <v>0.2</v>
      </c>
      <c r="BJ381">
        <v>0.16</v>
      </c>
      <c r="BK381">
        <v>0.25</v>
      </c>
      <c r="BL381">
        <v>0</v>
      </c>
      <c r="BM381">
        <v>0</v>
      </c>
      <c r="BN381">
        <v>0.01</v>
      </c>
      <c r="BO381">
        <v>0</v>
      </c>
      <c r="BP381">
        <v>0.03</v>
      </c>
      <c r="BQ381">
        <v>0.03</v>
      </c>
      <c r="BR381">
        <v>0.79</v>
      </c>
      <c r="BS381">
        <v>0.76</v>
      </c>
      <c r="BT381">
        <v>0.77</v>
      </c>
      <c r="BU381">
        <v>0.77</v>
      </c>
      <c r="BV381">
        <v>0.75</v>
      </c>
      <c r="BW381">
        <v>0.61</v>
      </c>
      <c r="BX381">
        <v>3.77</v>
      </c>
      <c r="BY381">
        <v>3.75</v>
      </c>
      <c r="BZ381">
        <v>3.76</v>
      </c>
      <c r="CA381">
        <v>3.75</v>
      </c>
      <c r="CB381">
        <v>3.7</v>
      </c>
      <c r="CC381">
        <v>3.48</v>
      </c>
      <c r="CD381">
        <v>0</v>
      </c>
      <c r="CE381">
        <v>0</v>
      </c>
      <c r="CF381">
        <v>0</v>
      </c>
      <c r="CG381">
        <v>1.2999999999999999E-2</v>
      </c>
      <c r="CH381">
        <v>0</v>
      </c>
      <c r="CI381">
        <v>0</v>
      </c>
      <c r="CJ381">
        <v>0.04</v>
      </c>
      <c r="CK381">
        <v>0.05</v>
      </c>
      <c r="CL381">
        <v>0.04</v>
      </c>
      <c r="CM381">
        <v>0</v>
      </c>
      <c r="CN381">
        <v>0.01</v>
      </c>
      <c r="CO381">
        <v>0.03</v>
      </c>
      <c r="CP381">
        <v>0.01</v>
      </c>
      <c r="CQ381">
        <v>0.01</v>
      </c>
      <c r="CR381">
        <v>0.05</v>
      </c>
      <c r="CS381">
        <v>7.0000000000000007E-2</v>
      </c>
      <c r="CT381">
        <v>0.09</v>
      </c>
      <c r="CU381">
        <v>7.0000000000000007E-2</v>
      </c>
      <c r="CV381">
        <v>3.85</v>
      </c>
      <c r="CW381">
        <v>3.84</v>
      </c>
      <c r="CX381">
        <v>3.81</v>
      </c>
      <c r="CY381">
        <v>3.79</v>
      </c>
      <c r="CZ381">
        <v>3.75</v>
      </c>
      <c r="DA381">
        <v>3.65</v>
      </c>
      <c r="DB381">
        <v>3.49</v>
      </c>
      <c r="DC381">
        <v>3.42</v>
      </c>
      <c r="DD381">
        <v>3.51</v>
      </c>
      <c r="DE381">
        <v>0.15</v>
      </c>
      <c r="DF381">
        <v>0.13</v>
      </c>
      <c r="DG381">
        <v>0.13</v>
      </c>
      <c r="DH381">
        <v>0.15</v>
      </c>
      <c r="DI381">
        <v>0.23</v>
      </c>
      <c r="DJ381">
        <v>0.24</v>
      </c>
      <c r="DK381">
        <v>0.25</v>
      </c>
      <c r="DL381">
        <v>0.23</v>
      </c>
      <c r="DM381">
        <v>0.24</v>
      </c>
      <c r="DN381">
        <v>0.01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0.01</v>
      </c>
      <c r="DU381">
        <v>0.01</v>
      </c>
      <c r="DV381">
        <v>0</v>
      </c>
      <c r="DW381">
        <v>0.84</v>
      </c>
      <c r="DX381">
        <v>0.85</v>
      </c>
      <c r="DY381">
        <v>0.84</v>
      </c>
      <c r="DZ381">
        <v>0.83</v>
      </c>
      <c r="EA381">
        <v>0.76</v>
      </c>
      <c r="EB381">
        <v>0.71</v>
      </c>
      <c r="EC381">
        <v>0.63</v>
      </c>
      <c r="ED381">
        <v>0.61</v>
      </c>
      <c r="EE381">
        <v>0.65</v>
      </c>
      <c r="EF381">
        <v>0.63</v>
      </c>
      <c r="EG381">
        <v>0.05</v>
      </c>
      <c r="EH381">
        <v>0.01</v>
      </c>
      <c r="EI381">
        <v>0.03</v>
      </c>
      <c r="EJ381">
        <v>0.01</v>
      </c>
      <c r="EK381">
        <v>0.03</v>
      </c>
      <c r="EL381">
        <v>0.09</v>
      </c>
      <c r="EM381">
        <v>0</v>
      </c>
      <c r="EN381">
        <v>0</v>
      </c>
      <c r="EO381">
        <v>0.2</v>
      </c>
      <c r="EP381">
        <v>0.04</v>
      </c>
      <c r="EQ381">
        <v>2.7E-2</v>
      </c>
      <c r="ER381">
        <v>7.0000000000000007E-2</v>
      </c>
      <c r="ES381">
        <v>0.04</v>
      </c>
      <c r="ET381">
        <v>7.0000000000000007E-2</v>
      </c>
      <c r="EU381">
        <v>0.08</v>
      </c>
      <c r="EV381">
        <v>0.05</v>
      </c>
      <c r="EW381">
        <v>0.01</v>
      </c>
      <c r="EX381">
        <v>5.2999999999999999E-2</v>
      </c>
      <c r="EY381">
        <v>0.31</v>
      </c>
      <c r="EZ381">
        <v>0.24</v>
      </c>
      <c r="FA381">
        <v>0.24</v>
      </c>
      <c r="FB381">
        <v>0.2</v>
      </c>
      <c r="FC381">
        <v>0.24</v>
      </c>
      <c r="FD381">
        <v>0.37</v>
      </c>
      <c r="FE381">
        <v>0.33</v>
      </c>
      <c r="FF381">
        <v>0.45</v>
      </c>
      <c r="FG381">
        <v>0.12</v>
      </c>
      <c r="FH381">
        <v>0.6</v>
      </c>
      <c r="FI381">
        <v>0.71</v>
      </c>
      <c r="FJ381">
        <v>0.67</v>
      </c>
      <c r="FK381">
        <v>0.72</v>
      </c>
      <c r="FL381">
        <v>0.67</v>
      </c>
      <c r="FM381">
        <v>0.43</v>
      </c>
      <c r="FN381">
        <v>0.61</v>
      </c>
      <c r="FO381">
        <v>0.52</v>
      </c>
      <c r="FP381">
        <v>0</v>
      </c>
      <c r="FQ381">
        <v>0</v>
      </c>
      <c r="FR381">
        <v>0.01</v>
      </c>
      <c r="FS381">
        <v>0</v>
      </c>
      <c r="FT381">
        <v>0.03</v>
      </c>
      <c r="FU381">
        <v>0</v>
      </c>
      <c r="FV381">
        <v>0.03</v>
      </c>
      <c r="FW381">
        <v>0</v>
      </c>
      <c r="FX381">
        <v>0.01</v>
      </c>
      <c r="FY381">
        <v>1.67</v>
      </c>
      <c r="FZ381">
        <v>3.45</v>
      </c>
      <c r="GA381">
        <v>3.66</v>
      </c>
      <c r="GB381">
        <v>3.55</v>
      </c>
      <c r="GC381">
        <v>3.67</v>
      </c>
      <c r="GD381">
        <v>3.55</v>
      </c>
      <c r="GE381">
        <v>3.16</v>
      </c>
      <c r="GF381">
        <v>3.56</v>
      </c>
      <c r="GG381">
        <v>3.51</v>
      </c>
      <c r="GH381">
        <v>9.16</v>
      </c>
      <c r="GI381">
        <v>0.01</v>
      </c>
      <c r="GJ381">
        <v>0</v>
      </c>
      <c r="GK381">
        <v>0</v>
      </c>
      <c r="GL381">
        <v>0</v>
      </c>
      <c r="GM381">
        <v>0.01</v>
      </c>
      <c r="GN381">
        <v>0.03</v>
      </c>
      <c r="GO381">
        <v>0.05</v>
      </c>
      <c r="GP381">
        <v>0.11</v>
      </c>
      <c r="GQ381">
        <v>0.16</v>
      </c>
      <c r="GR381">
        <v>0.61</v>
      </c>
      <c r="GS381">
        <v>0.01</v>
      </c>
      <c r="GT381">
        <v>0.73</v>
      </c>
      <c r="GU381">
        <v>0.73</v>
      </c>
      <c r="GV381">
        <v>0.28000000000000003</v>
      </c>
      <c r="GW381">
        <v>0.08</v>
      </c>
      <c r="GX381">
        <v>6.7000000000000004E-2</v>
      </c>
      <c r="GY381">
        <v>0.28999999999999998</v>
      </c>
      <c r="GZ381">
        <v>0.04</v>
      </c>
      <c r="HA381">
        <v>0.04</v>
      </c>
      <c r="HB381">
        <v>0.24</v>
      </c>
      <c r="HC381">
        <v>7.0000000000000007E-2</v>
      </c>
      <c r="HD381">
        <v>7.0000000000000007E-2</v>
      </c>
      <c r="HE381">
        <v>0.13</v>
      </c>
      <c r="HF381">
        <v>0.08</v>
      </c>
      <c r="HG381">
        <v>0.09</v>
      </c>
      <c r="HH381">
        <v>0.05</v>
      </c>
      <c r="HI381">
        <v>0.01</v>
      </c>
      <c r="HJ381">
        <v>0.03</v>
      </c>
      <c r="HK381">
        <v>0.04</v>
      </c>
      <c r="HL381">
        <v>0.11</v>
      </c>
      <c r="HM381">
        <v>0.16</v>
      </c>
      <c r="HN381">
        <v>0</v>
      </c>
      <c r="HO381">
        <v>0.33</v>
      </c>
      <c r="HP381">
        <v>0.28000000000000003</v>
      </c>
      <c r="HQ381">
        <v>0.28000000000000003</v>
      </c>
      <c r="HR381">
        <v>0.43</v>
      </c>
      <c r="HS381">
        <v>0.41</v>
      </c>
      <c r="HT381">
        <v>0.25</v>
      </c>
      <c r="HU381">
        <v>0.61</v>
      </c>
      <c r="HV381">
        <v>0.52</v>
      </c>
      <c r="HW381">
        <v>0.33</v>
      </c>
      <c r="HX381">
        <v>0.4</v>
      </c>
      <c r="HY381">
        <v>0.35</v>
      </c>
      <c r="HZ381">
        <v>0.69</v>
      </c>
      <c r="IA381">
        <v>0.04</v>
      </c>
      <c r="IB381">
        <v>0.13</v>
      </c>
      <c r="IC381">
        <v>0.21</v>
      </c>
      <c r="ID381">
        <v>0.05</v>
      </c>
      <c r="IE381">
        <v>0.05</v>
      </c>
      <c r="IF381">
        <v>2.7E-2</v>
      </c>
      <c r="IG381">
        <v>0</v>
      </c>
      <c r="IH381">
        <v>0.01</v>
      </c>
      <c r="II381">
        <v>0.11</v>
      </c>
      <c r="IJ381">
        <v>0</v>
      </c>
      <c r="IK381">
        <v>0</v>
      </c>
      <c r="IL381">
        <v>0</v>
      </c>
      <c r="IM381">
        <v>0</v>
      </c>
      <c r="IN381">
        <v>0.03</v>
      </c>
      <c r="IO381">
        <v>0.03</v>
      </c>
      <c r="IP381">
        <v>0.01</v>
      </c>
      <c r="IQ381">
        <v>0.03</v>
      </c>
      <c r="IR381">
        <v>0.03</v>
      </c>
      <c r="IS381">
        <v>0.01</v>
      </c>
      <c r="IT381">
        <v>0.56999999999999995</v>
      </c>
      <c r="IU381">
        <v>0.4</v>
      </c>
      <c r="IV381">
        <v>0</v>
      </c>
      <c r="IW381">
        <v>0.12</v>
      </c>
      <c r="IX381">
        <v>0.16</v>
      </c>
      <c r="IY381">
        <v>0.28000000000000003</v>
      </c>
      <c r="IZ381">
        <v>0.39</v>
      </c>
      <c r="JA381">
        <v>7.0000000000000007E-2</v>
      </c>
      <c r="JB381">
        <v>0.35</v>
      </c>
      <c r="JC381">
        <v>0.48</v>
      </c>
      <c r="JD381">
        <v>0.03</v>
      </c>
      <c r="JE381">
        <v>0.09</v>
      </c>
      <c r="JF381">
        <v>0.36</v>
      </c>
      <c r="JG381">
        <v>0.35</v>
      </c>
      <c r="JH381">
        <v>0.33</v>
      </c>
      <c r="JI381">
        <v>0.08</v>
      </c>
      <c r="JJ381">
        <v>0.08</v>
      </c>
      <c r="JK381">
        <v>0.55000000000000004</v>
      </c>
      <c r="JL381">
        <v>0.16</v>
      </c>
      <c r="JM381">
        <v>0.01</v>
      </c>
      <c r="JN381">
        <v>0.04</v>
      </c>
      <c r="JO381">
        <v>0.04</v>
      </c>
      <c r="JP381">
        <v>0.03</v>
      </c>
      <c r="JQ381">
        <v>0.03</v>
      </c>
      <c r="JR381">
        <v>3.15</v>
      </c>
      <c r="JS381">
        <v>1.6</v>
      </c>
      <c r="JT381">
        <v>1.85</v>
      </c>
      <c r="JU381">
        <v>3.49</v>
      </c>
      <c r="JV381">
        <v>2.56</v>
      </c>
    </row>
    <row r="382" spans="1:282" x14ac:dyDescent="0.25">
      <c r="A382">
        <v>610019</v>
      </c>
      <c r="B382" t="s">
        <v>2707</v>
      </c>
      <c r="C382" t="s">
        <v>2706</v>
      </c>
      <c r="D382" t="s">
        <v>5161</v>
      </c>
      <c r="E382" t="s">
        <v>5162</v>
      </c>
      <c r="F382" t="s">
        <v>2708</v>
      </c>
      <c r="G382" t="s">
        <v>2709</v>
      </c>
      <c r="H382" t="s">
        <v>2710</v>
      </c>
      <c r="I382" t="s">
        <v>5163</v>
      </c>
      <c r="J382" t="s">
        <v>5164</v>
      </c>
      <c r="K382" t="s">
        <v>5165</v>
      </c>
      <c r="L382" t="s">
        <v>546</v>
      </c>
      <c r="M382" t="s">
        <v>3399</v>
      </c>
      <c r="N382" t="s">
        <v>3908</v>
      </c>
      <c r="O382" t="s">
        <v>524</v>
      </c>
      <c r="P382">
        <v>254</v>
      </c>
      <c r="Q382" t="s">
        <v>530</v>
      </c>
      <c r="R382" t="s">
        <v>621</v>
      </c>
      <c r="S382" t="s">
        <v>621</v>
      </c>
      <c r="T382">
        <v>45</v>
      </c>
      <c r="U382">
        <v>4270</v>
      </c>
      <c r="V382" t="s">
        <v>655</v>
      </c>
      <c r="W382">
        <v>7</v>
      </c>
      <c r="X382">
        <v>253</v>
      </c>
      <c r="Y382">
        <v>3</v>
      </c>
      <c r="Z382" s="5" t="s">
        <v>3644</v>
      </c>
      <c r="AA382" t="s">
        <v>524</v>
      </c>
      <c r="AB382" t="s">
        <v>534</v>
      </c>
      <c r="AC382" t="s">
        <v>534</v>
      </c>
      <c r="AD382" t="s">
        <v>534</v>
      </c>
      <c r="AE382">
        <v>99</v>
      </c>
      <c r="AF382">
        <v>99</v>
      </c>
      <c r="AG382">
        <v>97.9</v>
      </c>
      <c r="AH382">
        <v>0.3</v>
      </c>
      <c r="AI382" t="s">
        <v>3410</v>
      </c>
      <c r="AJ382">
        <v>2</v>
      </c>
      <c r="AL382">
        <v>1</v>
      </c>
      <c r="AQ382">
        <v>1</v>
      </c>
      <c r="AS382">
        <v>2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0.5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</v>
      </c>
      <c r="BS382">
        <v>1</v>
      </c>
      <c r="BT382">
        <v>1</v>
      </c>
      <c r="BU382">
        <v>1</v>
      </c>
      <c r="BV382">
        <v>1</v>
      </c>
      <c r="BW382">
        <v>0.5</v>
      </c>
      <c r="BX382">
        <v>4</v>
      </c>
      <c r="BY382">
        <v>4</v>
      </c>
      <c r="BZ382">
        <v>4</v>
      </c>
      <c r="CA382">
        <v>4</v>
      </c>
      <c r="CB382">
        <v>4</v>
      </c>
      <c r="CC382">
        <v>3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4</v>
      </c>
      <c r="CW382">
        <v>4</v>
      </c>
      <c r="CX382">
        <v>4</v>
      </c>
      <c r="CY382">
        <v>4</v>
      </c>
      <c r="CZ382">
        <v>4</v>
      </c>
      <c r="DA382">
        <v>4</v>
      </c>
      <c r="DB382">
        <v>4</v>
      </c>
      <c r="DC382">
        <v>4</v>
      </c>
      <c r="DD382">
        <v>4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1</v>
      </c>
      <c r="DX382">
        <v>1</v>
      </c>
      <c r="DY382">
        <v>1</v>
      </c>
      <c r="DZ382">
        <v>1</v>
      </c>
      <c r="EA382">
        <v>1</v>
      </c>
      <c r="EB382">
        <v>1</v>
      </c>
      <c r="EC382">
        <v>1</v>
      </c>
      <c r="ED382">
        <v>1</v>
      </c>
      <c r="EE382">
        <v>1</v>
      </c>
      <c r="EF382">
        <v>0.5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0.5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1</v>
      </c>
      <c r="FI382">
        <v>1</v>
      </c>
      <c r="FJ382">
        <v>1</v>
      </c>
      <c r="FK382">
        <v>1</v>
      </c>
      <c r="FL382">
        <v>1</v>
      </c>
      <c r="FM382">
        <v>1</v>
      </c>
      <c r="FN382">
        <v>1</v>
      </c>
      <c r="FO382">
        <v>1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1.5</v>
      </c>
      <c r="FZ382">
        <v>4</v>
      </c>
      <c r="GA382">
        <v>4</v>
      </c>
      <c r="GB382">
        <v>4</v>
      </c>
      <c r="GC382">
        <v>4</v>
      </c>
      <c r="GD382">
        <v>4</v>
      </c>
      <c r="GE382">
        <v>4</v>
      </c>
      <c r="GF382">
        <v>4</v>
      </c>
      <c r="GG382">
        <v>4</v>
      </c>
      <c r="GH382">
        <v>10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1</v>
      </c>
      <c r="GS382">
        <v>0</v>
      </c>
      <c r="GT382">
        <v>0.5</v>
      </c>
      <c r="GU382">
        <v>0.5</v>
      </c>
      <c r="GV382">
        <v>0.5</v>
      </c>
      <c r="GW382">
        <v>0.5</v>
      </c>
      <c r="GX382">
        <v>0</v>
      </c>
      <c r="GY382">
        <v>0</v>
      </c>
      <c r="GZ382">
        <v>0</v>
      </c>
      <c r="HA382">
        <v>0.5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0.5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0.5</v>
      </c>
      <c r="HS382">
        <v>0.5</v>
      </c>
      <c r="HT382">
        <v>0</v>
      </c>
      <c r="HU382">
        <v>1</v>
      </c>
      <c r="HV382">
        <v>0.5</v>
      </c>
      <c r="HW382">
        <v>1</v>
      </c>
      <c r="HX382">
        <v>0.5</v>
      </c>
      <c r="HY382">
        <v>0.5</v>
      </c>
      <c r="HZ382">
        <v>1</v>
      </c>
      <c r="IA382">
        <v>0</v>
      </c>
      <c r="IB382">
        <v>0.5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0.5</v>
      </c>
      <c r="IV382">
        <v>0</v>
      </c>
      <c r="IW382">
        <v>0</v>
      </c>
      <c r="IX382">
        <v>0</v>
      </c>
      <c r="IY382">
        <v>0.5</v>
      </c>
      <c r="IZ382">
        <v>0</v>
      </c>
      <c r="JA382">
        <v>0</v>
      </c>
      <c r="JB382">
        <v>0.5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1</v>
      </c>
      <c r="JI382">
        <v>0.5</v>
      </c>
      <c r="JJ382">
        <v>0.5</v>
      </c>
      <c r="JK382">
        <v>1</v>
      </c>
      <c r="JL382">
        <v>0.5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4</v>
      </c>
      <c r="JS382">
        <v>3</v>
      </c>
      <c r="JT382">
        <v>2.5</v>
      </c>
      <c r="JU382">
        <v>4</v>
      </c>
      <c r="JV382">
        <v>3</v>
      </c>
    </row>
    <row r="383" spans="1:282" x14ac:dyDescent="0.25">
      <c r="A383">
        <v>610021</v>
      </c>
      <c r="B383" t="s">
        <v>55</v>
      </c>
      <c r="C383" t="s">
        <v>2711</v>
      </c>
      <c r="D383" t="s">
        <v>5166</v>
      </c>
      <c r="E383" t="s">
        <v>5167</v>
      </c>
      <c r="F383" t="s">
        <v>1149</v>
      </c>
      <c r="G383" t="s">
        <v>1150</v>
      </c>
      <c r="H383" t="s">
        <v>5168</v>
      </c>
      <c r="I383" t="s">
        <v>5169</v>
      </c>
      <c r="J383" t="s">
        <v>5170</v>
      </c>
      <c r="K383" t="s">
        <v>5171</v>
      </c>
      <c r="L383" t="s">
        <v>546</v>
      </c>
      <c r="M383" t="s">
        <v>3399</v>
      </c>
      <c r="N383" t="s">
        <v>3908</v>
      </c>
      <c r="O383" t="s">
        <v>524</v>
      </c>
      <c r="P383">
        <v>463</v>
      </c>
      <c r="Q383" t="s">
        <v>539</v>
      </c>
      <c r="R383" t="s">
        <v>538</v>
      </c>
      <c r="S383" t="s">
        <v>694</v>
      </c>
      <c r="T383">
        <v>34</v>
      </c>
      <c r="U383">
        <v>4290</v>
      </c>
      <c r="V383" t="s">
        <v>655</v>
      </c>
      <c r="W383">
        <v>264</v>
      </c>
      <c r="X383">
        <v>453</v>
      </c>
      <c r="Y383">
        <v>58</v>
      </c>
      <c r="Z383" s="5" t="s">
        <v>890</v>
      </c>
      <c r="AA383" t="s">
        <v>524</v>
      </c>
      <c r="AB383" t="s">
        <v>564</v>
      </c>
      <c r="AC383" t="s">
        <v>564</v>
      </c>
      <c r="AD383" t="s">
        <v>533</v>
      </c>
      <c r="AE383">
        <v>56.5</v>
      </c>
      <c r="AF383">
        <v>58.5</v>
      </c>
      <c r="AG383">
        <v>69.7</v>
      </c>
      <c r="AH383">
        <v>5.8</v>
      </c>
      <c r="AI383" t="s">
        <v>3410</v>
      </c>
      <c r="AJ383">
        <v>148</v>
      </c>
      <c r="AK383">
        <v>1</v>
      </c>
      <c r="AL383">
        <v>65</v>
      </c>
      <c r="AN383">
        <v>80</v>
      </c>
      <c r="AQ383">
        <v>2</v>
      </c>
      <c r="AR383">
        <v>1</v>
      </c>
      <c r="AS383">
        <v>148</v>
      </c>
      <c r="AT383">
        <v>0</v>
      </c>
      <c r="AU383">
        <v>0.01</v>
      </c>
      <c r="AV383">
        <v>0.01</v>
      </c>
      <c r="AW383">
        <v>0.04</v>
      </c>
      <c r="AX383">
        <v>0.02</v>
      </c>
      <c r="AY383">
        <v>7.0000000000000007E-2</v>
      </c>
      <c r="AZ383">
        <v>0.05</v>
      </c>
      <c r="BA383">
        <v>4.7E-2</v>
      </c>
      <c r="BB383">
        <v>0.04</v>
      </c>
      <c r="BC383">
        <v>7.0000000000000007E-2</v>
      </c>
      <c r="BD383">
        <v>7.0000000000000007E-2</v>
      </c>
      <c r="BE383">
        <v>0.12</v>
      </c>
      <c r="BF383">
        <v>0.28000000000000003</v>
      </c>
      <c r="BG383">
        <v>0.25</v>
      </c>
      <c r="BH383">
        <v>0.28999999999999998</v>
      </c>
      <c r="BI383">
        <v>0.2</v>
      </c>
      <c r="BJ383">
        <v>0.3</v>
      </c>
      <c r="BK383">
        <v>0.34</v>
      </c>
      <c r="BL383">
        <v>0.01</v>
      </c>
      <c r="BM383">
        <v>0</v>
      </c>
      <c r="BN383">
        <v>0.02</v>
      </c>
      <c r="BO383">
        <v>0.01</v>
      </c>
      <c r="BP383">
        <v>0.02</v>
      </c>
      <c r="BQ383">
        <v>0</v>
      </c>
      <c r="BR383">
        <v>0.66</v>
      </c>
      <c r="BS383">
        <v>0.7</v>
      </c>
      <c r="BT383">
        <v>0.64</v>
      </c>
      <c r="BU383">
        <v>0.68</v>
      </c>
      <c r="BV383">
        <v>0.57999999999999996</v>
      </c>
      <c r="BW383">
        <v>0.46</v>
      </c>
      <c r="BX383">
        <v>3.61</v>
      </c>
      <c r="BY383">
        <v>3.64</v>
      </c>
      <c r="BZ383">
        <v>3.6</v>
      </c>
      <c r="CA383">
        <v>3.53</v>
      </c>
      <c r="CB383">
        <v>3.48</v>
      </c>
      <c r="CC383">
        <v>3.19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0.01</v>
      </c>
      <c r="CJ383">
        <v>0.01</v>
      </c>
      <c r="CK383">
        <v>0.05</v>
      </c>
      <c r="CL383">
        <v>0.01</v>
      </c>
      <c r="CM383">
        <v>0.01</v>
      </c>
      <c r="CN383">
        <v>0.01</v>
      </c>
      <c r="CO383">
        <v>0.01</v>
      </c>
      <c r="CP383">
        <v>0.03</v>
      </c>
      <c r="CQ383">
        <v>0.03</v>
      </c>
      <c r="CR383">
        <v>0.03</v>
      </c>
      <c r="CS383">
        <v>0.05</v>
      </c>
      <c r="CT383">
        <v>0.09</v>
      </c>
      <c r="CU383">
        <v>0.09</v>
      </c>
      <c r="CV383">
        <v>3.8</v>
      </c>
      <c r="CW383">
        <v>3.82</v>
      </c>
      <c r="CX383">
        <v>3.8</v>
      </c>
      <c r="CY383">
        <v>3.72</v>
      </c>
      <c r="CZ383">
        <v>3.76</v>
      </c>
      <c r="DA383">
        <v>3.67</v>
      </c>
      <c r="DB383">
        <v>3.61</v>
      </c>
      <c r="DC383">
        <v>3.48</v>
      </c>
      <c r="DD383">
        <v>3.56</v>
      </c>
      <c r="DE383">
        <v>0.18</v>
      </c>
      <c r="DF383">
        <v>0.16</v>
      </c>
      <c r="DG383">
        <v>0.19</v>
      </c>
      <c r="DH383">
        <v>0.21</v>
      </c>
      <c r="DI383">
        <v>0.19</v>
      </c>
      <c r="DJ383">
        <v>0.24</v>
      </c>
      <c r="DK383">
        <v>0.26</v>
      </c>
      <c r="DL383">
        <v>0.2</v>
      </c>
      <c r="DM383">
        <v>0.22</v>
      </c>
      <c r="DN383">
        <v>0</v>
      </c>
      <c r="DO383">
        <v>0</v>
      </c>
      <c r="DP383">
        <v>0</v>
      </c>
      <c r="DQ383">
        <v>0.01</v>
      </c>
      <c r="DR383">
        <v>0</v>
      </c>
      <c r="DS383">
        <v>0</v>
      </c>
      <c r="DT383">
        <v>0</v>
      </c>
      <c r="DU383">
        <v>0.01</v>
      </c>
      <c r="DV383">
        <v>0.01</v>
      </c>
      <c r="DW383">
        <v>0.81</v>
      </c>
      <c r="DX383">
        <v>0.83</v>
      </c>
      <c r="DY383">
        <v>0.8</v>
      </c>
      <c r="DZ383">
        <v>0.75</v>
      </c>
      <c r="EA383">
        <v>0.78</v>
      </c>
      <c r="EB383">
        <v>0.72</v>
      </c>
      <c r="EC383">
        <v>0.68</v>
      </c>
      <c r="ED383">
        <v>0.66</v>
      </c>
      <c r="EE383">
        <v>0.67</v>
      </c>
      <c r="EF383">
        <v>0.51</v>
      </c>
      <c r="EG383">
        <v>0.01</v>
      </c>
      <c r="EH383">
        <v>0.01</v>
      </c>
      <c r="EI383">
        <v>0.01</v>
      </c>
      <c r="EJ383">
        <v>0</v>
      </c>
      <c r="EK383">
        <v>0.01</v>
      </c>
      <c r="EL383">
        <v>0.05</v>
      </c>
      <c r="EM383">
        <v>0</v>
      </c>
      <c r="EN383">
        <v>0</v>
      </c>
      <c r="EO383">
        <v>0.32</v>
      </c>
      <c r="EP383">
        <v>0.05</v>
      </c>
      <c r="EQ383">
        <v>3.4000000000000002E-2</v>
      </c>
      <c r="ER383">
        <v>7.0000000000000007E-2</v>
      </c>
      <c r="ES383">
        <v>4.1000000000000002E-2</v>
      </c>
      <c r="ET383">
        <v>0.05</v>
      </c>
      <c r="EU383">
        <v>0.09</v>
      </c>
      <c r="EV383">
        <v>0.06</v>
      </c>
      <c r="EW383">
        <v>7.0000000000000007E-2</v>
      </c>
      <c r="EX383">
        <v>8.1000000000000003E-2</v>
      </c>
      <c r="EY383">
        <v>0.28000000000000003</v>
      </c>
      <c r="EZ383">
        <v>0.24</v>
      </c>
      <c r="FA383">
        <v>0.25</v>
      </c>
      <c r="FB383">
        <v>0.2</v>
      </c>
      <c r="FC383">
        <v>0.32</v>
      </c>
      <c r="FD383">
        <v>0.31</v>
      </c>
      <c r="FE383">
        <v>0.32</v>
      </c>
      <c r="FF383">
        <v>0.36</v>
      </c>
      <c r="FG383">
        <v>0.08</v>
      </c>
      <c r="FH383">
        <v>0.65</v>
      </c>
      <c r="FI383">
        <v>0.71</v>
      </c>
      <c r="FJ383">
        <v>0.65</v>
      </c>
      <c r="FK383">
        <v>0.76</v>
      </c>
      <c r="FL383">
        <v>0.59</v>
      </c>
      <c r="FM383">
        <v>0.53</v>
      </c>
      <c r="FN383">
        <v>0.6</v>
      </c>
      <c r="FO383">
        <v>0.55000000000000004</v>
      </c>
      <c r="FP383">
        <v>0.01</v>
      </c>
      <c r="FQ383">
        <v>0.01</v>
      </c>
      <c r="FR383">
        <v>0</v>
      </c>
      <c r="FS383">
        <v>0.01</v>
      </c>
      <c r="FT383">
        <v>0.01</v>
      </c>
      <c r="FU383">
        <v>0.03</v>
      </c>
      <c r="FV383">
        <v>0.02</v>
      </c>
      <c r="FW383">
        <v>0.01</v>
      </c>
      <c r="FX383">
        <v>0.01</v>
      </c>
      <c r="FY383">
        <v>1.73</v>
      </c>
      <c r="FZ383">
        <v>3.59</v>
      </c>
      <c r="GA383">
        <v>3.65</v>
      </c>
      <c r="GB383">
        <v>3.55</v>
      </c>
      <c r="GC383">
        <v>3.72</v>
      </c>
      <c r="GD383">
        <v>3.53</v>
      </c>
      <c r="GE383">
        <v>3.34</v>
      </c>
      <c r="GF383">
        <v>3.55</v>
      </c>
      <c r="GG383">
        <v>3.49</v>
      </c>
      <c r="GH383">
        <v>8.49</v>
      </c>
      <c r="GI383">
        <v>0</v>
      </c>
      <c r="GJ383">
        <v>0</v>
      </c>
      <c r="GK383">
        <v>7.0000000000000001E-3</v>
      </c>
      <c r="GL383">
        <v>0.01</v>
      </c>
      <c r="GM383">
        <v>0.05</v>
      </c>
      <c r="GN383">
        <v>0.04</v>
      </c>
      <c r="GO383">
        <v>0.12</v>
      </c>
      <c r="GP383">
        <v>0.2</v>
      </c>
      <c r="GQ383">
        <v>0.17</v>
      </c>
      <c r="GR383">
        <v>0.39</v>
      </c>
      <c r="GS383">
        <v>0.01</v>
      </c>
      <c r="GT383">
        <v>0.44</v>
      </c>
      <c r="GU383">
        <v>0.53</v>
      </c>
      <c r="GV383">
        <v>0.28000000000000003</v>
      </c>
      <c r="GW383">
        <v>0.14000000000000001</v>
      </c>
      <c r="GX383">
        <v>8.7999999999999995E-2</v>
      </c>
      <c r="GY383">
        <v>0.18</v>
      </c>
      <c r="GZ383">
        <v>8.7999999999999995E-2</v>
      </c>
      <c r="HA383">
        <v>6.0999999999999999E-2</v>
      </c>
      <c r="HB383">
        <v>0.18</v>
      </c>
      <c r="HC383">
        <v>0.18</v>
      </c>
      <c r="HD383">
        <v>0.14000000000000001</v>
      </c>
      <c r="HE383">
        <v>0.3</v>
      </c>
      <c r="HF383">
        <v>0.16</v>
      </c>
      <c r="HG383">
        <v>0.18</v>
      </c>
      <c r="HH383">
        <v>7.0000000000000007E-2</v>
      </c>
      <c r="HI383">
        <v>0</v>
      </c>
      <c r="HJ383">
        <v>0</v>
      </c>
      <c r="HK383">
        <v>0</v>
      </c>
      <c r="HL383">
        <v>0.01</v>
      </c>
      <c r="HM383">
        <v>0.06</v>
      </c>
      <c r="HN383">
        <v>0</v>
      </c>
      <c r="HO383">
        <v>0.28000000000000003</v>
      </c>
      <c r="HP383">
        <v>0.24</v>
      </c>
      <c r="HQ383">
        <v>0.28000000000000003</v>
      </c>
      <c r="HR383">
        <v>0.3</v>
      </c>
      <c r="HS383">
        <v>0.33</v>
      </c>
      <c r="HT383">
        <v>0.24</v>
      </c>
      <c r="HU383">
        <v>0.6</v>
      </c>
      <c r="HV383">
        <v>0.5</v>
      </c>
      <c r="HW383">
        <v>0.5</v>
      </c>
      <c r="HX383">
        <v>0.51</v>
      </c>
      <c r="HY383">
        <v>0.39</v>
      </c>
      <c r="HZ383">
        <v>0.65</v>
      </c>
      <c r="IA383">
        <v>0.08</v>
      </c>
      <c r="IB383">
        <v>0.22</v>
      </c>
      <c r="IC383">
        <v>0.16</v>
      </c>
      <c r="ID383">
        <v>0.13</v>
      </c>
      <c r="IE383">
        <v>0.16</v>
      </c>
      <c r="IF383">
        <v>6.0999999999999999E-2</v>
      </c>
      <c r="IG383">
        <v>2.7E-2</v>
      </c>
      <c r="IH383">
        <v>0.03</v>
      </c>
      <c r="II383">
        <v>0.04</v>
      </c>
      <c r="IJ383">
        <v>0.03</v>
      </c>
      <c r="IK383">
        <v>3.4000000000000002E-2</v>
      </c>
      <c r="IL383">
        <v>2.7E-2</v>
      </c>
      <c r="IM383">
        <v>0.01</v>
      </c>
      <c r="IN383">
        <v>0.01</v>
      </c>
      <c r="IO383">
        <v>0.02</v>
      </c>
      <c r="IP383">
        <v>0.02</v>
      </c>
      <c r="IQ383">
        <v>0.03</v>
      </c>
      <c r="IR383">
        <v>0.02</v>
      </c>
      <c r="IS383">
        <v>0.03</v>
      </c>
      <c r="IT383">
        <v>0.7</v>
      </c>
      <c r="IU383">
        <v>0.69</v>
      </c>
      <c r="IV383">
        <v>0.06</v>
      </c>
      <c r="IW383">
        <v>0.34</v>
      </c>
      <c r="IX383">
        <v>0.36</v>
      </c>
      <c r="IY383">
        <v>0.2</v>
      </c>
      <c r="IZ383">
        <v>0.18</v>
      </c>
      <c r="JA383">
        <v>0.22</v>
      </c>
      <c r="JB383">
        <v>0.38</v>
      </c>
      <c r="JC383">
        <v>0.32</v>
      </c>
      <c r="JD383">
        <v>0.05</v>
      </c>
      <c r="JE383">
        <v>0.03</v>
      </c>
      <c r="JF383">
        <v>0.28000000000000003</v>
      </c>
      <c r="JG383">
        <v>0.16</v>
      </c>
      <c r="JH383">
        <v>0.28999999999999998</v>
      </c>
      <c r="JI383">
        <v>0.05</v>
      </c>
      <c r="JJ383">
        <v>0.05</v>
      </c>
      <c r="JK383">
        <v>0.42</v>
      </c>
      <c r="JL383">
        <v>0.13</v>
      </c>
      <c r="JM383">
        <v>0</v>
      </c>
      <c r="JN383">
        <v>0</v>
      </c>
      <c r="JO383">
        <v>0.05</v>
      </c>
      <c r="JP383">
        <v>0.02</v>
      </c>
      <c r="JQ383">
        <v>0</v>
      </c>
      <c r="JR383">
        <v>2.87</v>
      </c>
      <c r="JS383">
        <v>1.45</v>
      </c>
      <c r="JT383">
        <v>1.43</v>
      </c>
      <c r="JU383">
        <v>3.08</v>
      </c>
      <c r="JV383">
        <v>2.0699999999999998</v>
      </c>
    </row>
    <row r="384" spans="1:282" x14ac:dyDescent="0.25">
      <c r="A384">
        <v>610022</v>
      </c>
      <c r="B384" t="s">
        <v>173</v>
      </c>
      <c r="C384" t="s">
        <v>1151</v>
      </c>
      <c r="D384" t="s">
        <v>5172</v>
      </c>
      <c r="E384" t="s">
        <v>5173</v>
      </c>
      <c r="F384" t="s">
        <v>1152</v>
      </c>
      <c r="G384" t="s">
        <v>1153</v>
      </c>
      <c r="H384" t="s">
        <v>5174</v>
      </c>
      <c r="I384" t="s">
        <v>5175</v>
      </c>
      <c r="J384" t="s">
        <v>10</v>
      </c>
      <c r="K384" t="s">
        <v>10</v>
      </c>
      <c r="L384" t="s">
        <v>546</v>
      </c>
      <c r="M384" t="s">
        <v>3399</v>
      </c>
      <c r="N384" t="s">
        <v>3908</v>
      </c>
      <c r="O384" t="s">
        <v>524</v>
      </c>
      <c r="P384">
        <v>803</v>
      </c>
      <c r="Q384" t="s">
        <v>541</v>
      </c>
      <c r="R384" t="s">
        <v>613</v>
      </c>
      <c r="S384" t="s">
        <v>613</v>
      </c>
      <c r="T384">
        <v>32</v>
      </c>
      <c r="U384">
        <v>4300</v>
      </c>
      <c r="V384" t="s">
        <v>651</v>
      </c>
      <c r="W384">
        <v>312</v>
      </c>
      <c r="X384">
        <v>818</v>
      </c>
      <c r="Y384">
        <v>38</v>
      </c>
      <c r="Z384" s="5" t="s">
        <v>625</v>
      </c>
      <c r="AA384" t="s">
        <v>524</v>
      </c>
      <c r="AB384" t="s">
        <v>576</v>
      </c>
      <c r="AC384" t="s">
        <v>564</v>
      </c>
      <c r="AD384" t="s">
        <v>555</v>
      </c>
      <c r="AE384">
        <v>13.8</v>
      </c>
      <c r="AF384">
        <v>48.8</v>
      </c>
      <c r="AG384">
        <v>28.4</v>
      </c>
      <c r="AH384">
        <v>3.8</v>
      </c>
      <c r="AI384" t="s">
        <v>3410</v>
      </c>
      <c r="AJ384">
        <v>172</v>
      </c>
      <c r="AK384">
        <v>11</v>
      </c>
      <c r="AL384">
        <v>12</v>
      </c>
      <c r="AM384">
        <v>11</v>
      </c>
      <c r="AN384">
        <v>136</v>
      </c>
      <c r="AQ384">
        <v>1</v>
      </c>
      <c r="AR384">
        <v>4</v>
      </c>
      <c r="AS384">
        <v>172</v>
      </c>
      <c r="AT384">
        <v>0.02</v>
      </c>
      <c r="AU384">
        <v>0.02</v>
      </c>
      <c r="AV384">
        <v>0.04</v>
      </c>
      <c r="AW384">
        <v>0.03</v>
      </c>
      <c r="AX384">
        <v>0.08</v>
      </c>
      <c r="AY384">
        <v>0.12</v>
      </c>
      <c r="AZ384">
        <v>0.09</v>
      </c>
      <c r="BA384">
        <v>0.13400000000000001</v>
      </c>
      <c r="BB384">
        <v>0.19</v>
      </c>
      <c r="BC384">
        <v>0.06</v>
      </c>
      <c r="BD384">
        <v>0.16</v>
      </c>
      <c r="BE384">
        <v>0.25</v>
      </c>
      <c r="BF384">
        <v>0.5</v>
      </c>
      <c r="BG384">
        <v>0.4</v>
      </c>
      <c r="BH384">
        <v>0.45</v>
      </c>
      <c r="BI384">
        <v>0.38</v>
      </c>
      <c r="BJ384">
        <v>0.38</v>
      </c>
      <c r="BK384">
        <v>0.33</v>
      </c>
      <c r="BL384">
        <v>0.02</v>
      </c>
      <c r="BM384">
        <v>0.01</v>
      </c>
      <c r="BN384">
        <v>0.02</v>
      </c>
      <c r="BO384">
        <v>0.02</v>
      </c>
      <c r="BP384">
        <v>0.02</v>
      </c>
      <c r="BQ384">
        <v>0.05</v>
      </c>
      <c r="BR384">
        <v>0.36</v>
      </c>
      <c r="BS384">
        <v>0.45</v>
      </c>
      <c r="BT384">
        <v>0.3</v>
      </c>
      <c r="BU384">
        <v>0.52</v>
      </c>
      <c r="BV384">
        <v>0.36</v>
      </c>
      <c r="BW384">
        <v>0.26</v>
      </c>
      <c r="BX384">
        <v>3.23</v>
      </c>
      <c r="BY384">
        <v>3.28</v>
      </c>
      <c r="BZ384">
        <v>3.03</v>
      </c>
      <c r="CA384">
        <v>3.41</v>
      </c>
      <c r="CB384">
        <v>3.04</v>
      </c>
      <c r="CC384">
        <v>2.77</v>
      </c>
      <c r="CD384">
        <v>6.0000000000000001E-3</v>
      </c>
      <c r="CE384">
        <v>0</v>
      </c>
      <c r="CF384">
        <v>6.0000000000000001E-3</v>
      </c>
      <c r="CG384">
        <v>1.2E-2</v>
      </c>
      <c r="CH384">
        <v>6.0000000000000001E-3</v>
      </c>
      <c r="CI384">
        <v>0.02</v>
      </c>
      <c r="CJ384">
        <v>0.03</v>
      </c>
      <c r="CK384">
        <v>0.04</v>
      </c>
      <c r="CL384">
        <v>0.03</v>
      </c>
      <c r="CM384">
        <v>0.02</v>
      </c>
      <c r="CN384">
        <v>0.01</v>
      </c>
      <c r="CO384">
        <v>0.03</v>
      </c>
      <c r="CP384">
        <v>0.03</v>
      </c>
      <c r="CQ384">
        <v>0</v>
      </c>
      <c r="CR384">
        <v>0.03</v>
      </c>
      <c r="CS384">
        <v>0.06</v>
      </c>
      <c r="CT384">
        <v>0.14000000000000001</v>
      </c>
      <c r="CU384">
        <v>0.08</v>
      </c>
      <c r="CV384">
        <v>3.8</v>
      </c>
      <c r="CW384">
        <v>3.81</v>
      </c>
      <c r="CX384">
        <v>3.72</v>
      </c>
      <c r="CY384">
        <v>3.68</v>
      </c>
      <c r="CZ384">
        <v>3.75</v>
      </c>
      <c r="DA384">
        <v>3.6</v>
      </c>
      <c r="DB384">
        <v>3.5</v>
      </c>
      <c r="DC384">
        <v>3.36</v>
      </c>
      <c r="DD384">
        <v>3.45</v>
      </c>
      <c r="DE384">
        <v>0.15</v>
      </c>
      <c r="DF384">
        <v>0.16</v>
      </c>
      <c r="DG384">
        <v>0.2</v>
      </c>
      <c r="DH384">
        <v>0.22</v>
      </c>
      <c r="DI384">
        <v>0.23</v>
      </c>
      <c r="DJ384">
        <v>0.27</v>
      </c>
      <c r="DK384">
        <v>0.28999999999999998</v>
      </c>
      <c r="DL384">
        <v>0.23</v>
      </c>
      <c r="DM384">
        <v>0.27</v>
      </c>
      <c r="DN384">
        <v>0.01</v>
      </c>
      <c r="DO384">
        <v>0.01</v>
      </c>
      <c r="DP384">
        <v>0.01</v>
      </c>
      <c r="DQ384">
        <v>0.02</v>
      </c>
      <c r="DR384">
        <v>0.01</v>
      </c>
      <c r="DS384">
        <v>0.03</v>
      </c>
      <c r="DT384">
        <v>0.01</v>
      </c>
      <c r="DU384">
        <v>0.01</v>
      </c>
      <c r="DV384">
        <v>0.03</v>
      </c>
      <c r="DW384">
        <v>0.83</v>
      </c>
      <c r="DX384">
        <v>0.81</v>
      </c>
      <c r="DY384">
        <v>0.76</v>
      </c>
      <c r="DZ384">
        <v>0.72</v>
      </c>
      <c r="EA384">
        <v>0.76</v>
      </c>
      <c r="EB384">
        <v>0.65</v>
      </c>
      <c r="EC384">
        <v>0.61</v>
      </c>
      <c r="ED384">
        <v>0.57999999999999996</v>
      </c>
      <c r="EE384">
        <v>0.59</v>
      </c>
      <c r="EF384">
        <v>0.23</v>
      </c>
      <c r="EG384">
        <v>0.01</v>
      </c>
      <c r="EH384">
        <v>0.01</v>
      </c>
      <c r="EI384">
        <v>0.01</v>
      </c>
      <c r="EJ384">
        <v>0</v>
      </c>
      <c r="EK384">
        <v>0.03</v>
      </c>
      <c r="EL384">
        <v>0.03</v>
      </c>
      <c r="EM384">
        <v>0.01</v>
      </c>
      <c r="EN384">
        <v>0.05</v>
      </c>
      <c r="EO384">
        <v>0.3</v>
      </c>
      <c r="EP384">
        <v>0.1</v>
      </c>
      <c r="EQ384">
        <v>8.6999999999999994E-2</v>
      </c>
      <c r="ER384">
        <v>0.05</v>
      </c>
      <c r="ES384">
        <v>4.1000000000000002E-2</v>
      </c>
      <c r="ET384">
        <v>0.1</v>
      </c>
      <c r="EU384">
        <v>0.12</v>
      </c>
      <c r="EV384">
        <v>0.05</v>
      </c>
      <c r="EW384">
        <v>0.17</v>
      </c>
      <c r="EX384">
        <v>0.22700000000000001</v>
      </c>
      <c r="EY384">
        <v>0.38</v>
      </c>
      <c r="EZ384">
        <v>0.42</v>
      </c>
      <c r="FA384">
        <v>0.47</v>
      </c>
      <c r="FB384">
        <v>0.38</v>
      </c>
      <c r="FC384">
        <v>0.4</v>
      </c>
      <c r="FD384">
        <v>0.46</v>
      </c>
      <c r="FE384">
        <v>0.43</v>
      </c>
      <c r="FF384">
        <v>0.38</v>
      </c>
      <c r="FG384">
        <v>0.15</v>
      </c>
      <c r="FH384">
        <v>0.45</v>
      </c>
      <c r="FI384">
        <v>0.42</v>
      </c>
      <c r="FJ384">
        <v>0.43</v>
      </c>
      <c r="FK384">
        <v>0.51</v>
      </c>
      <c r="FL384">
        <v>0.37</v>
      </c>
      <c r="FM384">
        <v>0.33</v>
      </c>
      <c r="FN384">
        <v>0.46</v>
      </c>
      <c r="FO384">
        <v>0.33</v>
      </c>
      <c r="FP384">
        <v>0.09</v>
      </c>
      <c r="FQ384">
        <v>0.05</v>
      </c>
      <c r="FR384">
        <v>0.06</v>
      </c>
      <c r="FS384">
        <v>0.04</v>
      </c>
      <c r="FT384">
        <v>0.06</v>
      </c>
      <c r="FU384">
        <v>0.1</v>
      </c>
      <c r="FV384">
        <v>0.06</v>
      </c>
      <c r="FW384">
        <v>0.05</v>
      </c>
      <c r="FX384">
        <v>0.06</v>
      </c>
      <c r="FY384">
        <v>2.33</v>
      </c>
      <c r="FZ384">
        <v>3.34</v>
      </c>
      <c r="GA384">
        <v>3.33</v>
      </c>
      <c r="GB384">
        <v>3.37</v>
      </c>
      <c r="GC384">
        <v>3.5</v>
      </c>
      <c r="GD384">
        <v>3.23</v>
      </c>
      <c r="GE384">
        <v>3.16</v>
      </c>
      <c r="GF384">
        <v>3.4</v>
      </c>
      <c r="GG384">
        <v>3.07</v>
      </c>
      <c r="GH384">
        <v>6.87</v>
      </c>
      <c r="GI384">
        <v>0.02</v>
      </c>
      <c r="GJ384">
        <v>3.5000000000000003E-2</v>
      </c>
      <c r="GK384">
        <v>2.3E-2</v>
      </c>
      <c r="GL384">
        <v>0.08</v>
      </c>
      <c r="GM384">
        <v>0.15</v>
      </c>
      <c r="GN384">
        <v>0.06</v>
      </c>
      <c r="GO384">
        <v>0.08</v>
      </c>
      <c r="GP384">
        <v>0.16</v>
      </c>
      <c r="GQ384">
        <v>0.12</v>
      </c>
      <c r="GR384">
        <v>0.16</v>
      </c>
      <c r="GS384">
        <v>0.12</v>
      </c>
      <c r="GT384">
        <v>0.31</v>
      </c>
      <c r="GU384">
        <v>0.42</v>
      </c>
      <c r="GV384">
        <v>0.21</v>
      </c>
      <c r="GW384">
        <v>0.22</v>
      </c>
      <c r="GX384">
        <v>0.14499999999999999</v>
      </c>
      <c r="GY384">
        <v>0.27</v>
      </c>
      <c r="GZ384">
        <v>0.11</v>
      </c>
      <c r="HA384">
        <v>9.2999999999999999E-2</v>
      </c>
      <c r="HB384">
        <v>0.11</v>
      </c>
      <c r="HC384">
        <v>0.12</v>
      </c>
      <c r="HD384">
        <v>0.05</v>
      </c>
      <c r="HE384">
        <v>0.16</v>
      </c>
      <c r="HF384">
        <v>0.23</v>
      </c>
      <c r="HG384">
        <v>0.28999999999999998</v>
      </c>
      <c r="HH384">
        <v>0.25</v>
      </c>
      <c r="HI384">
        <v>0</v>
      </c>
      <c r="HJ384">
        <v>0.03</v>
      </c>
      <c r="HK384">
        <v>0.03</v>
      </c>
      <c r="HL384">
        <v>0.02</v>
      </c>
      <c r="HM384">
        <v>0.14000000000000001</v>
      </c>
      <c r="HN384">
        <v>0.06</v>
      </c>
      <c r="HO384">
        <v>0.42</v>
      </c>
      <c r="HP384">
        <v>0.37</v>
      </c>
      <c r="HQ384">
        <v>0.35</v>
      </c>
      <c r="HR384">
        <v>0.3</v>
      </c>
      <c r="HS384">
        <v>0.44</v>
      </c>
      <c r="HT384">
        <v>0.46</v>
      </c>
      <c r="HU384">
        <v>0.41</v>
      </c>
      <c r="HV384">
        <v>0.25</v>
      </c>
      <c r="HW384">
        <v>0.3</v>
      </c>
      <c r="HX384">
        <v>0.35</v>
      </c>
      <c r="HY384">
        <v>0.22</v>
      </c>
      <c r="HZ384">
        <v>0.32</v>
      </c>
      <c r="IA384">
        <v>0.08</v>
      </c>
      <c r="IB384">
        <v>0.24</v>
      </c>
      <c r="IC384">
        <v>0.22</v>
      </c>
      <c r="ID384">
        <v>0.23</v>
      </c>
      <c r="IE384">
        <v>0.1</v>
      </c>
      <c r="IF384">
        <v>6.4000000000000001E-2</v>
      </c>
      <c r="IG384">
        <v>6.0000000000000001E-3</v>
      </c>
      <c r="IH384">
        <v>0.03</v>
      </c>
      <c r="II384">
        <v>0.02</v>
      </c>
      <c r="IJ384">
        <v>0.01</v>
      </c>
      <c r="IK384">
        <v>2.9000000000000001E-2</v>
      </c>
      <c r="IL384">
        <v>1.2E-2</v>
      </c>
      <c r="IM384">
        <v>0.09</v>
      </c>
      <c r="IN384">
        <v>0.08</v>
      </c>
      <c r="IO384">
        <v>0.08</v>
      </c>
      <c r="IP384">
        <v>0.09</v>
      </c>
      <c r="IQ384">
        <v>7.0000000000000007E-2</v>
      </c>
      <c r="IR384">
        <v>0.08</v>
      </c>
      <c r="IS384">
        <v>0.01</v>
      </c>
      <c r="IT384">
        <v>0.7</v>
      </c>
      <c r="IU384">
        <v>0.59</v>
      </c>
      <c r="IV384">
        <v>0.02</v>
      </c>
      <c r="IW384">
        <v>0.17</v>
      </c>
      <c r="IX384">
        <v>0.24</v>
      </c>
      <c r="IY384">
        <v>0.13</v>
      </c>
      <c r="IZ384">
        <v>0.17</v>
      </c>
      <c r="JA384">
        <v>0.16</v>
      </c>
      <c r="JB384">
        <v>0.34</v>
      </c>
      <c r="JC384">
        <v>0.35</v>
      </c>
      <c r="JD384">
        <v>0.03</v>
      </c>
      <c r="JE384">
        <v>0.03</v>
      </c>
      <c r="JF384">
        <v>0.35</v>
      </c>
      <c r="JG384">
        <v>0.24</v>
      </c>
      <c r="JH384">
        <v>0.28999999999999998</v>
      </c>
      <c r="JI384">
        <v>0.05</v>
      </c>
      <c r="JJ384">
        <v>0.06</v>
      </c>
      <c r="JK384">
        <v>0.35</v>
      </c>
      <c r="JL384">
        <v>0.17</v>
      </c>
      <c r="JM384">
        <v>0.11</v>
      </c>
      <c r="JN384">
        <v>0.1</v>
      </c>
      <c r="JO384">
        <v>0.14000000000000001</v>
      </c>
      <c r="JP384">
        <v>0.11</v>
      </c>
      <c r="JQ384">
        <v>0.08</v>
      </c>
      <c r="JR384">
        <v>3.04</v>
      </c>
      <c r="JS384">
        <v>1.36</v>
      </c>
      <c r="JT384">
        <v>1.51</v>
      </c>
      <c r="JU384">
        <v>3.16</v>
      </c>
      <c r="JV384">
        <v>2.44</v>
      </c>
    </row>
    <row r="385" spans="1:282" x14ac:dyDescent="0.25">
      <c r="A385">
        <v>610024</v>
      </c>
      <c r="B385" t="s">
        <v>51</v>
      </c>
      <c r="C385" t="s">
        <v>2712</v>
      </c>
      <c r="D385" t="s">
        <v>5176</v>
      </c>
      <c r="E385" t="s">
        <v>5177</v>
      </c>
      <c r="F385" t="s">
        <v>1154</v>
      </c>
      <c r="G385" t="s">
        <v>1155</v>
      </c>
      <c r="H385" t="s">
        <v>1156</v>
      </c>
      <c r="I385" t="s">
        <v>5178</v>
      </c>
      <c r="J385" t="s">
        <v>5179</v>
      </c>
      <c r="K385" t="s">
        <v>5180</v>
      </c>
      <c r="L385" t="s">
        <v>546</v>
      </c>
      <c r="M385" t="s">
        <v>3399</v>
      </c>
      <c r="N385" t="s">
        <v>3908</v>
      </c>
      <c r="O385" t="s">
        <v>524</v>
      </c>
      <c r="P385">
        <v>650</v>
      </c>
      <c r="Q385" t="s">
        <v>539</v>
      </c>
      <c r="R385" t="s">
        <v>3621</v>
      </c>
      <c r="S385" t="s">
        <v>6523</v>
      </c>
      <c r="T385">
        <v>37</v>
      </c>
      <c r="U385">
        <v>4320</v>
      </c>
      <c r="V385" t="s">
        <v>655</v>
      </c>
      <c r="W385">
        <v>388</v>
      </c>
      <c r="X385">
        <v>661</v>
      </c>
      <c r="Y385">
        <v>59</v>
      </c>
      <c r="Z385" s="5" t="s">
        <v>935</v>
      </c>
      <c r="AA385" t="s">
        <v>524</v>
      </c>
      <c r="AB385" t="s">
        <v>564</v>
      </c>
      <c r="AC385" t="s">
        <v>533</v>
      </c>
      <c r="AD385" t="s">
        <v>564</v>
      </c>
      <c r="AE385">
        <v>57.8</v>
      </c>
      <c r="AF385">
        <v>61.5</v>
      </c>
      <c r="AG385">
        <v>56.7</v>
      </c>
      <c r="AH385">
        <v>5.9</v>
      </c>
      <c r="AI385" t="s">
        <v>3410</v>
      </c>
      <c r="AJ385">
        <v>253</v>
      </c>
      <c r="AK385">
        <v>5</v>
      </c>
      <c r="AN385">
        <v>237</v>
      </c>
      <c r="AO385">
        <v>2</v>
      </c>
      <c r="AQ385">
        <v>2</v>
      </c>
      <c r="AR385">
        <v>9</v>
      </c>
      <c r="AS385">
        <v>253</v>
      </c>
      <c r="AT385">
        <v>0</v>
      </c>
      <c r="AU385">
        <v>0</v>
      </c>
      <c r="AV385">
        <v>0.01</v>
      </c>
      <c r="AW385">
        <v>0</v>
      </c>
      <c r="AX385">
        <v>0.01</v>
      </c>
      <c r="AY385">
        <v>0.08</v>
      </c>
      <c r="AZ385">
        <v>0.01</v>
      </c>
      <c r="BA385">
        <v>1.6E-2</v>
      </c>
      <c r="BB385">
        <v>0.03</v>
      </c>
      <c r="BC385">
        <v>0</v>
      </c>
      <c r="BD385">
        <v>0.04</v>
      </c>
      <c r="BE385">
        <v>0.13</v>
      </c>
      <c r="BF385">
        <v>0.42</v>
      </c>
      <c r="BG385">
        <v>0.33</v>
      </c>
      <c r="BH385">
        <v>0.43</v>
      </c>
      <c r="BI385">
        <v>0.19</v>
      </c>
      <c r="BJ385">
        <v>0.4</v>
      </c>
      <c r="BK385">
        <v>0.36</v>
      </c>
      <c r="BL385">
        <v>0</v>
      </c>
      <c r="BM385">
        <v>0.01</v>
      </c>
      <c r="BN385">
        <v>0.01</v>
      </c>
      <c r="BO385">
        <v>0</v>
      </c>
      <c r="BP385">
        <v>0.01</v>
      </c>
      <c r="BQ385">
        <v>0.02</v>
      </c>
      <c r="BR385">
        <v>0.56999999999999995</v>
      </c>
      <c r="BS385">
        <v>0.65</v>
      </c>
      <c r="BT385">
        <v>0.51</v>
      </c>
      <c r="BU385">
        <v>0.81</v>
      </c>
      <c r="BV385">
        <v>0.54</v>
      </c>
      <c r="BW385">
        <v>0.41</v>
      </c>
      <c r="BX385">
        <v>3.56</v>
      </c>
      <c r="BY385">
        <v>3.64</v>
      </c>
      <c r="BZ385">
        <v>3.47</v>
      </c>
      <c r="CA385">
        <v>3.81</v>
      </c>
      <c r="CB385">
        <v>3.49</v>
      </c>
      <c r="CC385">
        <v>3.12</v>
      </c>
      <c r="CD385">
        <v>0</v>
      </c>
      <c r="CE385">
        <v>4.0000000000000001E-3</v>
      </c>
      <c r="CF385">
        <v>0</v>
      </c>
      <c r="CG385">
        <v>4.0000000000000001E-3</v>
      </c>
      <c r="CH385">
        <v>0</v>
      </c>
      <c r="CI385">
        <v>0</v>
      </c>
      <c r="CJ385">
        <v>0.02</v>
      </c>
      <c r="CK385">
        <v>0.03</v>
      </c>
      <c r="CL385">
        <v>0.02</v>
      </c>
      <c r="CM385">
        <v>0</v>
      </c>
      <c r="CN385">
        <v>0</v>
      </c>
      <c r="CO385">
        <v>0.01</v>
      </c>
      <c r="CP385">
        <v>0.04</v>
      </c>
      <c r="CQ385">
        <v>0</v>
      </c>
      <c r="CR385">
        <v>0.01</v>
      </c>
      <c r="CS385">
        <v>0.03</v>
      </c>
      <c r="CT385">
        <v>0.08</v>
      </c>
      <c r="CU385">
        <v>0.02</v>
      </c>
      <c r="CV385">
        <v>3.85</v>
      </c>
      <c r="CW385">
        <v>3.83</v>
      </c>
      <c r="CX385">
        <v>3.78</v>
      </c>
      <c r="CY385">
        <v>3.68</v>
      </c>
      <c r="CZ385">
        <v>3.82</v>
      </c>
      <c r="DA385">
        <v>3.74</v>
      </c>
      <c r="DB385">
        <v>3.62</v>
      </c>
      <c r="DC385">
        <v>3.5</v>
      </c>
      <c r="DD385">
        <v>3.61</v>
      </c>
      <c r="DE385">
        <v>0.15</v>
      </c>
      <c r="DF385">
        <v>0.16</v>
      </c>
      <c r="DG385">
        <v>0.21</v>
      </c>
      <c r="DH385">
        <v>0.23</v>
      </c>
      <c r="DI385">
        <v>0.17</v>
      </c>
      <c r="DJ385">
        <v>0.25</v>
      </c>
      <c r="DK385">
        <v>0.28000000000000003</v>
      </c>
      <c r="DL385">
        <v>0.25</v>
      </c>
      <c r="DM385">
        <v>0.27</v>
      </c>
      <c r="DN385">
        <v>0</v>
      </c>
      <c r="DO385">
        <v>0.01</v>
      </c>
      <c r="DP385">
        <v>0</v>
      </c>
      <c r="DQ385">
        <v>0</v>
      </c>
      <c r="DR385">
        <v>0</v>
      </c>
      <c r="DS385">
        <v>0.01</v>
      </c>
      <c r="DT385">
        <v>0.01</v>
      </c>
      <c r="DU385">
        <v>0.02</v>
      </c>
      <c r="DV385">
        <v>0.01</v>
      </c>
      <c r="DW385">
        <v>0.85</v>
      </c>
      <c r="DX385">
        <v>0.83</v>
      </c>
      <c r="DY385">
        <v>0.79</v>
      </c>
      <c r="DZ385">
        <v>0.73</v>
      </c>
      <c r="EA385">
        <v>0.82</v>
      </c>
      <c r="EB385">
        <v>0.74</v>
      </c>
      <c r="EC385">
        <v>0.67</v>
      </c>
      <c r="ED385">
        <v>0.62</v>
      </c>
      <c r="EE385">
        <v>0.67</v>
      </c>
      <c r="EF385">
        <v>0.48</v>
      </c>
      <c r="EG385">
        <v>0.01</v>
      </c>
      <c r="EH385">
        <v>0</v>
      </c>
      <c r="EI385">
        <v>0</v>
      </c>
      <c r="EJ385">
        <v>0</v>
      </c>
      <c r="EK385">
        <v>0.03</v>
      </c>
      <c r="EL385">
        <v>0.03</v>
      </c>
      <c r="EM385">
        <v>0</v>
      </c>
      <c r="EN385">
        <v>0</v>
      </c>
      <c r="EO385">
        <v>0.23</v>
      </c>
      <c r="EP385">
        <v>0.05</v>
      </c>
      <c r="EQ385">
        <v>3.2000000000000001E-2</v>
      </c>
      <c r="ER385">
        <v>0.02</v>
      </c>
      <c r="ES385">
        <v>1.2E-2</v>
      </c>
      <c r="ET385">
        <v>0.06</v>
      </c>
      <c r="EU385">
        <v>0.08</v>
      </c>
      <c r="EV385">
        <v>0.01</v>
      </c>
      <c r="EW385">
        <v>0.02</v>
      </c>
      <c r="EX385">
        <v>0.107</v>
      </c>
      <c r="EY385">
        <v>0.34</v>
      </c>
      <c r="EZ385">
        <v>0.31</v>
      </c>
      <c r="FA385">
        <v>0.3</v>
      </c>
      <c r="FB385">
        <v>0.22</v>
      </c>
      <c r="FC385">
        <v>0.38</v>
      </c>
      <c r="FD385">
        <v>0.38</v>
      </c>
      <c r="FE385">
        <v>0.34</v>
      </c>
      <c r="FF385">
        <v>0.36</v>
      </c>
      <c r="FG385">
        <v>0.08</v>
      </c>
      <c r="FH385">
        <v>0.56000000000000005</v>
      </c>
      <c r="FI385">
        <v>0.63</v>
      </c>
      <c r="FJ385">
        <v>0.64</v>
      </c>
      <c r="FK385">
        <v>0.74</v>
      </c>
      <c r="FL385">
        <v>0.48</v>
      </c>
      <c r="FM385">
        <v>0.47</v>
      </c>
      <c r="FN385">
        <v>0.61</v>
      </c>
      <c r="FO385">
        <v>0.56999999999999995</v>
      </c>
      <c r="FP385">
        <v>0.1</v>
      </c>
      <c r="FQ385">
        <v>0.03</v>
      </c>
      <c r="FR385">
        <v>0.03</v>
      </c>
      <c r="FS385">
        <v>0.04</v>
      </c>
      <c r="FT385">
        <v>0.03</v>
      </c>
      <c r="FU385">
        <v>0.05</v>
      </c>
      <c r="FV385">
        <v>0.04</v>
      </c>
      <c r="FW385">
        <v>0.03</v>
      </c>
      <c r="FX385">
        <v>0.04</v>
      </c>
      <c r="FY385">
        <v>1.77</v>
      </c>
      <c r="FZ385">
        <v>3.5</v>
      </c>
      <c r="GA385">
        <v>3.61</v>
      </c>
      <c r="GB385">
        <v>3.64</v>
      </c>
      <c r="GC385">
        <v>3.75</v>
      </c>
      <c r="GD385">
        <v>3.38</v>
      </c>
      <c r="GE385">
        <v>3.35</v>
      </c>
      <c r="GF385">
        <v>3.61</v>
      </c>
      <c r="GG385">
        <v>3.56</v>
      </c>
      <c r="GH385">
        <v>8.9</v>
      </c>
      <c r="GI385">
        <v>0</v>
      </c>
      <c r="GJ385">
        <v>0</v>
      </c>
      <c r="GK385">
        <v>0</v>
      </c>
      <c r="GL385">
        <v>0</v>
      </c>
      <c r="GM385">
        <v>0.02</v>
      </c>
      <c r="GN385">
        <v>0.05</v>
      </c>
      <c r="GO385">
        <v>0.04</v>
      </c>
      <c r="GP385">
        <v>0.16</v>
      </c>
      <c r="GQ385">
        <v>0.18</v>
      </c>
      <c r="GR385">
        <v>0.44</v>
      </c>
      <c r="GS385">
        <v>0.09</v>
      </c>
      <c r="GT385">
        <v>0.37</v>
      </c>
      <c r="GU385">
        <v>0.55000000000000004</v>
      </c>
      <c r="GV385">
        <v>0.3</v>
      </c>
      <c r="GW385">
        <v>0.18</v>
      </c>
      <c r="GX385">
        <v>0.107</v>
      </c>
      <c r="GY385">
        <v>0.19</v>
      </c>
      <c r="GZ385">
        <v>0.107</v>
      </c>
      <c r="HA385">
        <v>4.7E-2</v>
      </c>
      <c r="HB385">
        <v>0.16</v>
      </c>
      <c r="HC385">
        <v>0.17</v>
      </c>
      <c r="HD385">
        <v>0.04</v>
      </c>
      <c r="HE385">
        <v>0.17</v>
      </c>
      <c r="HF385">
        <v>0.17</v>
      </c>
      <c r="HG385">
        <v>0.25</v>
      </c>
      <c r="HH385">
        <v>0.17</v>
      </c>
      <c r="HI385">
        <v>0</v>
      </c>
      <c r="HJ385">
        <v>0</v>
      </c>
      <c r="HK385">
        <v>0</v>
      </c>
      <c r="HL385">
        <v>0.01</v>
      </c>
      <c r="HM385">
        <v>0.05</v>
      </c>
      <c r="HN385">
        <v>0.01</v>
      </c>
      <c r="HO385">
        <v>0.34</v>
      </c>
      <c r="HP385">
        <v>0.25</v>
      </c>
      <c r="HQ385">
        <v>0.32</v>
      </c>
      <c r="HR385">
        <v>0.36</v>
      </c>
      <c r="HS385">
        <v>0.42</v>
      </c>
      <c r="HT385">
        <v>0.34</v>
      </c>
      <c r="HU385">
        <v>0.55000000000000004</v>
      </c>
      <c r="HV385">
        <v>0.28000000000000003</v>
      </c>
      <c r="HW385">
        <v>0.42</v>
      </c>
      <c r="HX385">
        <v>0.5</v>
      </c>
      <c r="HY385">
        <v>0.37</v>
      </c>
      <c r="HZ385">
        <v>0.5</v>
      </c>
      <c r="IA385">
        <v>0.05</v>
      </c>
      <c r="IB385">
        <v>0.36</v>
      </c>
      <c r="IC385">
        <v>0.17</v>
      </c>
      <c r="ID385">
        <v>7.0000000000000007E-2</v>
      </c>
      <c r="IE385">
        <v>0.09</v>
      </c>
      <c r="IF385">
        <v>8.3000000000000004E-2</v>
      </c>
      <c r="IG385">
        <v>1.2E-2</v>
      </c>
      <c r="IH385">
        <v>0.03</v>
      </c>
      <c r="II385">
        <v>0.01</v>
      </c>
      <c r="IJ385">
        <v>0.01</v>
      </c>
      <c r="IK385">
        <v>8.0000000000000002E-3</v>
      </c>
      <c r="IL385">
        <v>4.0000000000000001E-3</v>
      </c>
      <c r="IM385">
        <v>0.05</v>
      </c>
      <c r="IN385">
        <v>0.09</v>
      </c>
      <c r="IO385">
        <v>7.0000000000000007E-2</v>
      </c>
      <c r="IP385">
        <v>0.06</v>
      </c>
      <c r="IQ385">
        <v>0.06</v>
      </c>
      <c r="IR385">
        <v>0.06</v>
      </c>
      <c r="IS385">
        <v>0.03</v>
      </c>
      <c r="IT385">
        <v>0.6</v>
      </c>
      <c r="IU385">
        <v>0.55000000000000004</v>
      </c>
      <c r="IV385">
        <v>0.04</v>
      </c>
      <c r="IW385">
        <v>0.24</v>
      </c>
      <c r="IX385">
        <v>0.22</v>
      </c>
      <c r="IY385">
        <v>0.27</v>
      </c>
      <c r="IZ385">
        <v>0.27</v>
      </c>
      <c r="JA385">
        <v>0.2</v>
      </c>
      <c r="JB385">
        <v>0.28999999999999998</v>
      </c>
      <c r="JC385">
        <v>0.47</v>
      </c>
      <c r="JD385">
        <v>0.05</v>
      </c>
      <c r="JE385">
        <v>0.06</v>
      </c>
      <c r="JF385">
        <v>0.31</v>
      </c>
      <c r="JG385">
        <v>0.17</v>
      </c>
      <c r="JH385">
        <v>0.25</v>
      </c>
      <c r="JI385">
        <v>0.05</v>
      </c>
      <c r="JJ385">
        <v>0.06</v>
      </c>
      <c r="JK385">
        <v>0.41</v>
      </c>
      <c r="JL385">
        <v>0.27</v>
      </c>
      <c r="JM385">
        <v>0.04</v>
      </c>
      <c r="JN385">
        <v>0.04</v>
      </c>
      <c r="JO385">
        <v>0.06</v>
      </c>
      <c r="JP385">
        <v>0.04</v>
      </c>
      <c r="JQ385">
        <v>0.03</v>
      </c>
      <c r="JR385">
        <v>2.97</v>
      </c>
      <c r="JS385">
        <v>1.52</v>
      </c>
      <c r="JT385">
        <v>1.6</v>
      </c>
      <c r="JU385">
        <v>3.13</v>
      </c>
      <c r="JV385">
        <v>2.48</v>
      </c>
    </row>
    <row r="386" spans="1:282" x14ac:dyDescent="0.25">
      <c r="A386">
        <v>610026</v>
      </c>
      <c r="B386" t="s">
        <v>174</v>
      </c>
      <c r="C386" t="s">
        <v>2713</v>
      </c>
      <c r="D386" t="s">
        <v>5181</v>
      </c>
      <c r="E386" t="s">
        <v>5182</v>
      </c>
      <c r="F386" t="s">
        <v>1157</v>
      </c>
      <c r="G386" t="s">
        <v>1158</v>
      </c>
      <c r="H386" t="s">
        <v>1159</v>
      </c>
      <c r="I386" t="s">
        <v>5183</v>
      </c>
      <c r="J386" t="s">
        <v>5184</v>
      </c>
      <c r="K386" t="s">
        <v>5185</v>
      </c>
      <c r="L386" t="s">
        <v>546</v>
      </c>
      <c r="M386" t="s">
        <v>3399</v>
      </c>
      <c r="N386" t="s">
        <v>3908</v>
      </c>
      <c r="O386" t="s">
        <v>524</v>
      </c>
      <c r="P386">
        <v>705</v>
      </c>
      <c r="Q386" t="s">
        <v>530</v>
      </c>
      <c r="R386" t="s">
        <v>529</v>
      </c>
      <c r="S386" t="s">
        <v>529</v>
      </c>
      <c r="T386">
        <v>44</v>
      </c>
      <c r="U386">
        <v>4330</v>
      </c>
      <c r="V386" t="s">
        <v>651</v>
      </c>
      <c r="W386">
        <v>327</v>
      </c>
      <c r="X386">
        <v>713</v>
      </c>
      <c r="Y386">
        <v>46</v>
      </c>
      <c r="Z386" s="5" t="s">
        <v>719</v>
      </c>
      <c r="AA386" t="s">
        <v>524</v>
      </c>
      <c r="AB386" t="s">
        <v>555</v>
      </c>
      <c r="AC386" t="s">
        <v>564</v>
      </c>
      <c r="AD386" t="s">
        <v>564</v>
      </c>
      <c r="AE386">
        <v>39.1</v>
      </c>
      <c r="AF386">
        <v>59.8</v>
      </c>
      <c r="AG386">
        <v>50.3</v>
      </c>
      <c r="AH386">
        <v>4.5999999999999996</v>
      </c>
      <c r="AI386" t="s">
        <v>3410</v>
      </c>
      <c r="AJ386">
        <v>209</v>
      </c>
      <c r="AK386">
        <v>65</v>
      </c>
      <c r="AL386">
        <v>7</v>
      </c>
      <c r="AN386">
        <v>127</v>
      </c>
      <c r="AO386">
        <v>1</v>
      </c>
      <c r="AP386">
        <v>1</v>
      </c>
      <c r="AQ386">
        <v>1</v>
      </c>
      <c r="AR386">
        <v>10</v>
      </c>
      <c r="AS386">
        <v>209</v>
      </c>
      <c r="AT386">
        <v>0.05</v>
      </c>
      <c r="AU386">
        <v>0.02</v>
      </c>
      <c r="AV386">
        <v>0.02</v>
      </c>
      <c r="AW386">
        <v>0.01</v>
      </c>
      <c r="AX386">
        <v>0.04</v>
      </c>
      <c r="AY386">
        <v>0.08</v>
      </c>
      <c r="AZ386">
        <v>0.11</v>
      </c>
      <c r="BA386">
        <v>9.0999999999999998E-2</v>
      </c>
      <c r="BB386">
        <v>0.09</v>
      </c>
      <c r="BC386">
        <v>0.05</v>
      </c>
      <c r="BD386">
        <v>0.09</v>
      </c>
      <c r="BE386">
        <v>0.14000000000000001</v>
      </c>
      <c r="BF386">
        <v>0.32</v>
      </c>
      <c r="BG386">
        <v>0.28000000000000003</v>
      </c>
      <c r="BH386">
        <v>0.33</v>
      </c>
      <c r="BI386">
        <v>0.24</v>
      </c>
      <c r="BJ386">
        <v>0.36</v>
      </c>
      <c r="BK386">
        <v>0.32</v>
      </c>
      <c r="BL386">
        <v>0.02</v>
      </c>
      <c r="BM386">
        <v>0.02</v>
      </c>
      <c r="BN386">
        <v>0.03</v>
      </c>
      <c r="BO386">
        <v>0.01</v>
      </c>
      <c r="BP386">
        <v>0.02</v>
      </c>
      <c r="BQ386">
        <v>0.02</v>
      </c>
      <c r="BR386">
        <v>0.49</v>
      </c>
      <c r="BS386">
        <v>0.59</v>
      </c>
      <c r="BT386">
        <v>0.53</v>
      </c>
      <c r="BU386">
        <v>0.68</v>
      </c>
      <c r="BV386">
        <v>0.49</v>
      </c>
      <c r="BW386">
        <v>0.43</v>
      </c>
      <c r="BX386">
        <v>3.28</v>
      </c>
      <c r="BY386">
        <v>3.47</v>
      </c>
      <c r="BZ386">
        <v>3.42</v>
      </c>
      <c r="CA386">
        <v>3.61</v>
      </c>
      <c r="CB386">
        <v>3.32</v>
      </c>
      <c r="CC386">
        <v>3.13</v>
      </c>
      <c r="CD386">
        <v>5.0000000000000001E-3</v>
      </c>
      <c r="CE386">
        <v>0.01</v>
      </c>
      <c r="CF386">
        <v>1.4E-2</v>
      </c>
      <c r="CG386">
        <v>1.4E-2</v>
      </c>
      <c r="CH386">
        <v>0.01</v>
      </c>
      <c r="CI386">
        <v>0.01</v>
      </c>
      <c r="CJ386">
        <v>0.03</v>
      </c>
      <c r="CK386">
        <v>7.0000000000000007E-2</v>
      </c>
      <c r="CL386">
        <v>0.03</v>
      </c>
      <c r="CM386">
        <v>0</v>
      </c>
      <c r="CN386">
        <v>0.02</v>
      </c>
      <c r="CO386">
        <v>0.02</v>
      </c>
      <c r="CP386">
        <v>0.04</v>
      </c>
      <c r="CQ386">
        <v>0.02</v>
      </c>
      <c r="CR386">
        <v>0.04</v>
      </c>
      <c r="CS386">
        <v>0.05</v>
      </c>
      <c r="CT386">
        <v>0.08</v>
      </c>
      <c r="CU386">
        <v>0.06</v>
      </c>
      <c r="CV386">
        <v>3.84</v>
      </c>
      <c r="CW386">
        <v>3.78</v>
      </c>
      <c r="CX386">
        <v>3.79</v>
      </c>
      <c r="CY386">
        <v>3.75</v>
      </c>
      <c r="CZ386">
        <v>3.77</v>
      </c>
      <c r="DA386">
        <v>3.67</v>
      </c>
      <c r="DB386">
        <v>3.57</v>
      </c>
      <c r="DC386">
        <v>3.41</v>
      </c>
      <c r="DD386">
        <v>3.55</v>
      </c>
      <c r="DE386">
        <v>0.13</v>
      </c>
      <c r="DF386">
        <v>0.15</v>
      </c>
      <c r="DG386">
        <v>0.12</v>
      </c>
      <c r="DH386">
        <v>0.12</v>
      </c>
      <c r="DI386">
        <v>0.16</v>
      </c>
      <c r="DJ386">
        <v>0.2</v>
      </c>
      <c r="DK386">
        <v>0.22</v>
      </c>
      <c r="DL386">
        <v>0.21</v>
      </c>
      <c r="DM386">
        <v>0.22</v>
      </c>
      <c r="DN386">
        <v>0.01</v>
      </c>
      <c r="DO386">
        <v>0.01</v>
      </c>
      <c r="DP386">
        <v>0.01</v>
      </c>
      <c r="DQ386">
        <v>0.01</v>
      </c>
      <c r="DR386">
        <v>0.01</v>
      </c>
      <c r="DS386">
        <v>0.03</v>
      </c>
      <c r="DT386">
        <v>0.02</v>
      </c>
      <c r="DU386">
        <v>0.02</v>
      </c>
      <c r="DV386">
        <v>0.01</v>
      </c>
      <c r="DW386">
        <v>0.85</v>
      </c>
      <c r="DX386">
        <v>0.81</v>
      </c>
      <c r="DY386">
        <v>0.83</v>
      </c>
      <c r="DZ386">
        <v>0.81</v>
      </c>
      <c r="EA386">
        <v>0.8</v>
      </c>
      <c r="EB386">
        <v>0.72</v>
      </c>
      <c r="EC386">
        <v>0.67</v>
      </c>
      <c r="ED386">
        <v>0.62</v>
      </c>
      <c r="EE386">
        <v>0.67</v>
      </c>
      <c r="EF386">
        <v>0.5</v>
      </c>
      <c r="EG386">
        <v>0</v>
      </c>
      <c r="EH386">
        <v>0.01</v>
      </c>
      <c r="EI386">
        <v>0</v>
      </c>
      <c r="EJ386">
        <v>0</v>
      </c>
      <c r="EK386">
        <v>0.01</v>
      </c>
      <c r="EL386">
        <v>0.05</v>
      </c>
      <c r="EM386">
        <v>0.02</v>
      </c>
      <c r="EN386">
        <v>0</v>
      </c>
      <c r="EO386">
        <v>0.31</v>
      </c>
      <c r="EP386">
        <v>0.04</v>
      </c>
      <c r="EQ386">
        <v>3.3000000000000002E-2</v>
      </c>
      <c r="ER386">
        <v>0.02</v>
      </c>
      <c r="ES386">
        <v>4.2999999999999997E-2</v>
      </c>
      <c r="ET386">
        <v>0.04</v>
      </c>
      <c r="EU386">
        <v>0.12</v>
      </c>
      <c r="EV386">
        <v>0.04</v>
      </c>
      <c r="EW386">
        <v>0.04</v>
      </c>
      <c r="EX386">
        <v>9.6000000000000002E-2</v>
      </c>
      <c r="EY386">
        <v>0.3</v>
      </c>
      <c r="EZ386">
        <v>0.27</v>
      </c>
      <c r="FA386">
        <v>0.3</v>
      </c>
      <c r="FB386">
        <v>0.22</v>
      </c>
      <c r="FC386">
        <v>0.28000000000000003</v>
      </c>
      <c r="FD386">
        <v>0.31</v>
      </c>
      <c r="FE386">
        <v>0.31</v>
      </c>
      <c r="FF386">
        <v>0.3</v>
      </c>
      <c r="FG386">
        <v>0.08</v>
      </c>
      <c r="FH386">
        <v>0.62</v>
      </c>
      <c r="FI386">
        <v>0.66</v>
      </c>
      <c r="FJ386">
        <v>0.65</v>
      </c>
      <c r="FK386">
        <v>0.71</v>
      </c>
      <c r="FL386">
        <v>0.63</v>
      </c>
      <c r="FM386">
        <v>0.44</v>
      </c>
      <c r="FN386">
        <v>0.56999999999999995</v>
      </c>
      <c r="FO386">
        <v>0.62</v>
      </c>
      <c r="FP386">
        <v>0.02</v>
      </c>
      <c r="FQ386">
        <v>0.03</v>
      </c>
      <c r="FR386">
        <v>0.03</v>
      </c>
      <c r="FS386">
        <v>0.03</v>
      </c>
      <c r="FT386">
        <v>0.03</v>
      </c>
      <c r="FU386">
        <v>0.04</v>
      </c>
      <c r="FV386">
        <v>0.08</v>
      </c>
      <c r="FW386">
        <v>0.05</v>
      </c>
      <c r="FX386">
        <v>0.03</v>
      </c>
      <c r="FY386">
        <v>1.75</v>
      </c>
      <c r="FZ386">
        <v>3.59</v>
      </c>
      <c r="GA386">
        <v>3.63</v>
      </c>
      <c r="GB386">
        <v>3.63</v>
      </c>
      <c r="GC386">
        <v>3.68</v>
      </c>
      <c r="GD386">
        <v>3.6</v>
      </c>
      <c r="GE386">
        <v>3.24</v>
      </c>
      <c r="GF386">
        <v>3.52</v>
      </c>
      <c r="GG386">
        <v>3.58</v>
      </c>
      <c r="GH386">
        <v>8.86</v>
      </c>
      <c r="GI386">
        <v>0.02</v>
      </c>
      <c r="GJ386">
        <v>5.0000000000000001E-3</v>
      </c>
      <c r="GK386">
        <v>5.0000000000000001E-3</v>
      </c>
      <c r="GL386">
        <v>0</v>
      </c>
      <c r="GM386">
        <v>0.01</v>
      </c>
      <c r="GN386">
        <v>0.02</v>
      </c>
      <c r="GO386">
        <v>0.06</v>
      </c>
      <c r="GP386">
        <v>0.14000000000000001</v>
      </c>
      <c r="GQ386">
        <v>0.21</v>
      </c>
      <c r="GR386">
        <v>0.47</v>
      </c>
      <c r="GS386">
        <v>0.05</v>
      </c>
      <c r="GT386">
        <v>0.45</v>
      </c>
      <c r="GU386">
        <v>0.67</v>
      </c>
      <c r="GV386">
        <v>0.22</v>
      </c>
      <c r="GW386">
        <v>0.2</v>
      </c>
      <c r="GX386">
        <v>6.7000000000000004E-2</v>
      </c>
      <c r="GY386">
        <v>0.22</v>
      </c>
      <c r="GZ386">
        <v>0.124</v>
      </c>
      <c r="HA386">
        <v>5.7000000000000002E-2</v>
      </c>
      <c r="HB386">
        <v>0.2</v>
      </c>
      <c r="HC386">
        <v>0.13</v>
      </c>
      <c r="HD386">
        <v>0.11</v>
      </c>
      <c r="HE386">
        <v>0.3</v>
      </c>
      <c r="HF386">
        <v>0.1</v>
      </c>
      <c r="HG386">
        <v>0.1</v>
      </c>
      <c r="HH386">
        <v>0.06</v>
      </c>
      <c r="HI386">
        <v>0.02</v>
      </c>
      <c r="HJ386">
        <v>0.02</v>
      </c>
      <c r="HK386">
        <v>0.02</v>
      </c>
      <c r="HL386">
        <v>0.02</v>
      </c>
      <c r="HM386">
        <v>0.12</v>
      </c>
      <c r="HN386">
        <v>0.03</v>
      </c>
      <c r="HO386">
        <v>0.34</v>
      </c>
      <c r="HP386">
        <v>0.28000000000000003</v>
      </c>
      <c r="HQ386">
        <v>0.32</v>
      </c>
      <c r="HR386">
        <v>0.36</v>
      </c>
      <c r="HS386">
        <v>0.47</v>
      </c>
      <c r="HT386">
        <v>0.38</v>
      </c>
      <c r="HU386">
        <v>0.55000000000000004</v>
      </c>
      <c r="HV386">
        <v>0.48</v>
      </c>
      <c r="HW386">
        <v>0.53</v>
      </c>
      <c r="HX386">
        <v>0.5</v>
      </c>
      <c r="HY386">
        <v>0.27</v>
      </c>
      <c r="HZ386">
        <v>0.51</v>
      </c>
      <c r="IA386">
        <v>0.03</v>
      </c>
      <c r="IB386">
        <v>0.16</v>
      </c>
      <c r="IC386">
        <v>0.09</v>
      </c>
      <c r="ID386">
        <v>7.0000000000000007E-2</v>
      </c>
      <c r="IE386">
        <v>0.1</v>
      </c>
      <c r="IF386">
        <v>3.3000000000000002E-2</v>
      </c>
      <c r="IG386">
        <v>1.4E-2</v>
      </c>
      <c r="IH386">
        <v>0.02</v>
      </c>
      <c r="II386">
        <v>0.01</v>
      </c>
      <c r="IJ386">
        <v>0.01</v>
      </c>
      <c r="IK386">
        <v>1.9E-2</v>
      </c>
      <c r="IL386">
        <v>1.4E-2</v>
      </c>
      <c r="IM386">
        <v>0.04</v>
      </c>
      <c r="IN386">
        <v>0.04</v>
      </c>
      <c r="IO386">
        <v>0.03</v>
      </c>
      <c r="IP386">
        <v>0.03</v>
      </c>
      <c r="IQ386">
        <v>0.02</v>
      </c>
      <c r="IR386">
        <v>0.03</v>
      </c>
      <c r="IS386">
        <v>0.01</v>
      </c>
      <c r="IT386">
        <v>0.46</v>
      </c>
      <c r="IU386">
        <v>0.28999999999999998</v>
      </c>
      <c r="IV386">
        <v>0.02</v>
      </c>
      <c r="IW386">
        <v>0.27</v>
      </c>
      <c r="IX386">
        <v>0.32</v>
      </c>
      <c r="IY386">
        <v>0.35</v>
      </c>
      <c r="IZ386">
        <v>0.44</v>
      </c>
      <c r="JA386">
        <v>0.2</v>
      </c>
      <c r="JB386">
        <v>0.4</v>
      </c>
      <c r="JC386">
        <v>0.34</v>
      </c>
      <c r="JD386">
        <v>0.08</v>
      </c>
      <c r="JE386">
        <v>0.14000000000000001</v>
      </c>
      <c r="JF386">
        <v>0.38</v>
      </c>
      <c r="JG386">
        <v>0.19</v>
      </c>
      <c r="JH386">
        <v>0.28999999999999998</v>
      </c>
      <c r="JI386">
        <v>0.08</v>
      </c>
      <c r="JJ386">
        <v>7.0000000000000007E-2</v>
      </c>
      <c r="JK386">
        <v>0.38</v>
      </c>
      <c r="JL386">
        <v>0.11</v>
      </c>
      <c r="JM386">
        <v>0.03</v>
      </c>
      <c r="JN386">
        <v>0.03</v>
      </c>
      <c r="JO386">
        <v>0.05</v>
      </c>
      <c r="JP386">
        <v>0.02</v>
      </c>
      <c r="JQ386">
        <v>0.03</v>
      </c>
      <c r="JR386">
        <v>2.94</v>
      </c>
      <c r="JS386">
        <v>1.77</v>
      </c>
      <c r="JT386">
        <v>1.99</v>
      </c>
      <c r="JU386">
        <v>3.15</v>
      </c>
      <c r="JV386">
        <v>2.14</v>
      </c>
    </row>
    <row r="387" spans="1:282" x14ac:dyDescent="0.25">
      <c r="A387">
        <v>610027</v>
      </c>
      <c r="B387" t="s">
        <v>2715</v>
      </c>
      <c r="C387" t="s">
        <v>2714</v>
      </c>
      <c r="D387" t="s">
        <v>5186</v>
      </c>
      <c r="E387" t="s">
        <v>5187</v>
      </c>
      <c r="F387" t="s">
        <v>2716</v>
      </c>
      <c r="G387" t="s">
        <v>2717</v>
      </c>
      <c r="H387" t="s">
        <v>2718</v>
      </c>
      <c r="I387" t="s">
        <v>5188</v>
      </c>
      <c r="J387" t="s">
        <v>5189</v>
      </c>
      <c r="K387" t="s">
        <v>5190</v>
      </c>
      <c r="L387" t="s">
        <v>546</v>
      </c>
      <c r="M387" t="s">
        <v>3399</v>
      </c>
      <c r="N387" t="s">
        <v>3908</v>
      </c>
      <c r="O387" t="s">
        <v>524</v>
      </c>
      <c r="P387">
        <v>434</v>
      </c>
      <c r="Q387" t="s">
        <v>566</v>
      </c>
      <c r="R387" t="s">
        <v>565</v>
      </c>
      <c r="S387" t="s">
        <v>565</v>
      </c>
      <c r="T387">
        <v>49</v>
      </c>
      <c r="U387">
        <v>4350</v>
      </c>
      <c r="V387" t="s">
        <v>651</v>
      </c>
      <c r="W387">
        <v>268</v>
      </c>
      <c r="X387">
        <v>434</v>
      </c>
      <c r="Y387">
        <v>62</v>
      </c>
      <c r="Z387" s="5" t="s">
        <v>604</v>
      </c>
      <c r="AA387" t="s">
        <v>524</v>
      </c>
      <c r="AB387" t="s">
        <v>564</v>
      </c>
      <c r="AC387" t="s">
        <v>564</v>
      </c>
      <c r="AD387" t="s">
        <v>564</v>
      </c>
      <c r="AE387">
        <v>45.3</v>
      </c>
      <c r="AF387">
        <v>56.8</v>
      </c>
      <c r="AG387">
        <v>52</v>
      </c>
      <c r="AH387">
        <v>6.2</v>
      </c>
      <c r="AI387" t="s">
        <v>3410</v>
      </c>
      <c r="AJ387">
        <v>186</v>
      </c>
      <c r="AK387">
        <v>1</v>
      </c>
      <c r="AL387">
        <v>181</v>
      </c>
      <c r="AQ387">
        <v>2</v>
      </c>
      <c r="AR387">
        <v>4</v>
      </c>
      <c r="AS387">
        <v>186</v>
      </c>
      <c r="AT387">
        <v>0.02</v>
      </c>
      <c r="AU387">
        <v>0.02</v>
      </c>
      <c r="AV387">
        <v>0</v>
      </c>
      <c r="AW387">
        <v>0.01</v>
      </c>
      <c r="AX387">
        <v>0.02</v>
      </c>
      <c r="AY387">
        <v>0.08</v>
      </c>
      <c r="AZ387">
        <v>0.11</v>
      </c>
      <c r="BA387">
        <v>9.0999999999999998E-2</v>
      </c>
      <c r="BB387">
        <v>0.04</v>
      </c>
      <c r="BC387">
        <v>0.08</v>
      </c>
      <c r="BD387">
        <v>0.12</v>
      </c>
      <c r="BE387">
        <v>0.22</v>
      </c>
      <c r="BF387">
        <v>0.26</v>
      </c>
      <c r="BG387">
        <v>0.24</v>
      </c>
      <c r="BH387">
        <v>0.28999999999999998</v>
      </c>
      <c r="BI387">
        <v>0.24</v>
      </c>
      <c r="BJ387">
        <v>0.35</v>
      </c>
      <c r="BK387">
        <v>0.27</v>
      </c>
      <c r="BL387">
        <v>0.01</v>
      </c>
      <c r="BM387">
        <v>0.01</v>
      </c>
      <c r="BN387">
        <v>0.01</v>
      </c>
      <c r="BO387">
        <v>0.01</v>
      </c>
      <c r="BP387">
        <v>0.02</v>
      </c>
      <c r="BQ387">
        <v>0.02</v>
      </c>
      <c r="BR387">
        <v>0.61</v>
      </c>
      <c r="BS387">
        <v>0.65</v>
      </c>
      <c r="BT387">
        <v>0.66</v>
      </c>
      <c r="BU387">
        <v>0.67</v>
      </c>
      <c r="BV387">
        <v>0.49</v>
      </c>
      <c r="BW387">
        <v>0.42</v>
      </c>
      <c r="BX387">
        <v>3.48</v>
      </c>
      <c r="BY387">
        <v>3.53</v>
      </c>
      <c r="BZ387">
        <v>3.63</v>
      </c>
      <c r="CA387">
        <v>3.58</v>
      </c>
      <c r="CB387">
        <v>3.34</v>
      </c>
      <c r="CC387">
        <v>3.06</v>
      </c>
      <c r="CD387">
        <v>1.0999999999999999E-2</v>
      </c>
      <c r="CE387">
        <v>1.6E-2</v>
      </c>
      <c r="CF387">
        <v>1.0999999999999999E-2</v>
      </c>
      <c r="CG387">
        <v>1.6E-2</v>
      </c>
      <c r="CH387">
        <v>5.0000000000000001E-3</v>
      </c>
      <c r="CI387">
        <v>0.02</v>
      </c>
      <c r="CJ387">
        <v>0.02</v>
      </c>
      <c r="CK387">
        <v>0.04</v>
      </c>
      <c r="CL387">
        <v>0.03</v>
      </c>
      <c r="CM387">
        <v>0.03</v>
      </c>
      <c r="CN387">
        <v>0.02</v>
      </c>
      <c r="CO387">
        <v>0.02</v>
      </c>
      <c r="CP387">
        <v>0.05</v>
      </c>
      <c r="CQ387">
        <v>0.03</v>
      </c>
      <c r="CR387">
        <v>0.06</v>
      </c>
      <c r="CS387">
        <v>0.06</v>
      </c>
      <c r="CT387">
        <v>0.1</v>
      </c>
      <c r="CU387">
        <v>0.04</v>
      </c>
      <c r="CV387">
        <v>3.77</v>
      </c>
      <c r="CW387">
        <v>3.76</v>
      </c>
      <c r="CX387">
        <v>3.73</v>
      </c>
      <c r="CY387">
        <v>3.72</v>
      </c>
      <c r="CZ387">
        <v>3.74</v>
      </c>
      <c r="DA387">
        <v>3.59</v>
      </c>
      <c r="DB387">
        <v>3.64</v>
      </c>
      <c r="DC387">
        <v>3.47</v>
      </c>
      <c r="DD387">
        <v>3.6</v>
      </c>
      <c r="DE387">
        <v>0.15</v>
      </c>
      <c r="DF387">
        <v>0.16</v>
      </c>
      <c r="DG387">
        <v>0.19</v>
      </c>
      <c r="DH387">
        <v>0.13</v>
      </c>
      <c r="DI387">
        <v>0.19</v>
      </c>
      <c r="DJ387">
        <v>0.23</v>
      </c>
      <c r="DK387">
        <v>0.19</v>
      </c>
      <c r="DL387">
        <v>0.19</v>
      </c>
      <c r="DM387">
        <v>0.21</v>
      </c>
      <c r="DN387">
        <v>0</v>
      </c>
      <c r="DO387">
        <v>0.01</v>
      </c>
      <c r="DP387">
        <v>0.01</v>
      </c>
      <c r="DQ387">
        <v>0</v>
      </c>
      <c r="DR387">
        <v>0.01</v>
      </c>
      <c r="DS387">
        <v>0.01</v>
      </c>
      <c r="DT387">
        <v>0.01</v>
      </c>
      <c r="DU387">
        <v>0</v>
      </c>
      <c r="DV387">
        <v>0.02</v>
      </c>
      <c r="DW387">
        <v>0.82</v>
      </c>
      <c r="DX387">
        <v>0.8</v>
      </c>
      <c r="DY387">
        <v>0.77</v>
      </c>
      <c r="DZ387">
        <v>0.8</v>
      </c>
      <c r="EA387">
        <v>0.77</v>
      </c>
      <c r="EB387">
        <v>0.68</v>
      </c>
      <c r="EC387">
        <v>0.73</v>
      </c>
      <c r="ED387">
        <v>0.66</v>
      </c>
      <c r="EE387">
        <v>0.7</v>
      </c>
      <c r="EF387">
        <v>0.54</v>
      </c>
      <c r="EG387">
        <v>0.03</v>
      </c>
      <c r="EH387">
        <v>0.02</v>
      </c>
      <c r="EI387">
        <v>0.02</v>
      </c>
      <c r="EJ387">
        <v>0.02</v>
      </c>
      <c r="EK387">
        <v>0.03</v>
      </c>
      <c r="EL387">
        <v>0.12</v>
      </c>
      <c r="EM387">
        <v>0.06</v>
      </c>
      <c r="EN387">
        <v>0.05</v>
      </c>
      <c r="EO387">
        <v>0.27</v>
      </c>
      <c r="EP387">
        <v>0.05</v>
      </c>
      <c r="EQ387">
        <v>3.2000000000000001E-2</v>
      </c>
      <c r="ER387">
        <v>0.09</v>
      </c>
      <c r="ES387">
        <v>4.8000000000000001E-2</v>
      </c>
      <c r="ET387">
        <v>0.08</v>
      </c>
      <c r="EU387">
        <v>0.1</v>
      </c>
      <c r="EV387">
        <v>0.11</v>
      </c>
      <c r="EW387">
        <v>0.04</v>
      </c>
      <c r="EX387">
        <v>5.8999999999999997E-2</v>
      </c>
      <c r="EY387">
        <v>0.26</v>
      </c>
      <c r="EZ387">
        <v>0.3</v>
      </c>
      <c r="FA387">
        <v>0.28999999999999998</v>
      </c>
      <c r="FB387">
        <v>0.25</v>
      </c>
      <c r="FC387">
        <v>0.32</v>
      </c>
      <c r="FD387">
        <v>0.34</v>
      </c>
      <c r="FE387">
        <v>0.31</v>
      </c>
      <c r="FF387">
        <v>0.44</v>
      </c>
      <c r="FG387">
        <v>0.08</v>
      </c>
      <c r="FH387">
        <v>0.62</v>
      </c>
      <c r="FI387">
        <v>0.62</v>
      </c>
      <c r="FJ387">
        <v>0.59</v>
      </c>
      <c r="FK387">
        <v>0.67</v>
      </c>
      <c r="FL387">
        <v>0.55000000000000004</v>
      </c>
      <c r="FM387">
        <v>0.38</v>
      </c>
      <c r="FN387">
        <v>0.51</v>
      </c>
      <c r="FO387">
        <v>0.45</v>
      </c>
      <c r="FP387">
        <v>0.05</v>
      </c>
      <c r="FQ387">
        <v>0.03</v>
      </c>
      <c r="FR387">
        <v>0.03</v>
      </c>
      <c r="FS387">
        <v>0.01</v>
      </c>
      <c r="FT387">
        <v>0.01</v>
      </c>
      <c r="FU387">
        <v>0.02</v>
      </c>
      <c r="FV387">
        <v>0.05</v>
      </c>
      <c r="FW387">
        <v>0.02</v>
      </c>
      <c r="FX387">
        <v>0.03</v>
      </c>
      <c r="FY387">
        <v>1.65</v>
      </c>
      <c r="FZ387">
        <v>3.52</v>
      </c>
      <c r="GA387">
        <v>3.56</v>
      </c>
      <c r="GB387">
        <v>3.47</v>
      </c>
      <c r="GC387">
        <v>3.59</v>
      </c>
      <c r="GD387">
        <v>3.42</v>
      </c>
      <c r="GE387">
        <v>3.03</v>
      </c>
      <c r="GF387">
        <v>3.28</v>
      </c>
      <c r="GG387">
        <v>3.33</v>
      </c>
      <c r="GH387">
        <v>8.25</v>
      </c>
      <c r="GI387">
        <v>0.02</v>
      </c>
      <c r="GJ387">
        <v>1.6E-2</v>
      </c>
      <c r="GK387">
        <v>0</v>
      </c>
      <c r="GL387">
        <v>0.01</v>
      </c>
      <c r="GM387">
        <v>0.08</v>
      </c>
      <c r="GN387">
        <v>0.05</v>
      </c>
      <c r="GO387">
        <v>0.06</v>
      </c>
      <c r="GP387">
        <v>0.19</v>
      </c>
      <c r="GQ387">
        <v>0.12</v>
      </c>
      <c r="GR387">
        <v>0.4</v>
      </c>
      <c r="GS387">
        <v>0.04</v>
      </c>
      <c r="GT387">
        <v>0.56000000000000005</v>
      </c>
      <c r="GU387">
        <v>0.69</v>
      </c>
      <c r="GV387">
        <v>0.19</v>
      </c>
      <c r="GW387">
        <v>0.14000000000000001</v>
      </c>
      <c r="GX387">
        <v>6.5000000000000002E-2</v>
      </c>
      <c r="GY387">
        <v>0.25</v>
      </c>
      <c r="GZ387">
        <v>8.1000000000000003E-2</v>
      </c>
      <c r="HA387">
        <v>3.2000000000000001E-2</v>
      </c>
      <c r="HB387">
        <v>0.28000000000000003</v>
      </c>
      <c r="HC387">
        <v>0.08</v>
      </c>
      <c r="HD387">
        <v>0.08</v>
      </c>
      <c r="HE387">
        <v>0.24</v>
      </c>
      <c r="HF387">
        <v>0.14000000000000001</v>
      </c>
      <c r="HG387">
        <v>0.13</v>
      </c>
      <c r="HH387">
        <v>0.04</v>
      </c>
      <c r="HI387">
        <v>0.01</v>
      </c>
      <c r="HJ387">
        <v>0.05</v>
      </c>
      <c r="HK387">
        <v>0.03</v>
      </c>
      <c r="HL387">
        <v>0.05</v>
      </c>
      <c r="HM387">
        <v>0.12</v>
      </c>
      <c r="HN387">
        <v>0.02</v>
      </c>
      <c r="HO387">
        <v>0.3</v>
      </c>
      <c r="HP387">
        <v>0.27</v>
      </c>
      <c r="HQ387">
        <v>0.31</v>
      </c>
      <c r="HR387">
        <v>0.33</v>
      </c>
      <c r="HS387">
        <v>0.33</v>
      </c>
      <c r="HT387">
        <v>0.3</v>
      </c>
      <c r="HU387">
        <v>0.63</v>
      </c>
      <c r="HV387">
        <v>0.45</v>
      </c>
      <c r="HW387">
        <v>0.48</v>
      </c>
      <c r="HX387">
        <v>0.46</v>
      </c>
      <c r="HY387">
        <v>0.36</v>
      </c>
      <c r="HZ387">
        <v>0.6</v>
      </c>
      <c r="IA387">
        <v>0.02</v>
      </c>
      <c r="IB387">
        <v>0.17</v>
      </c>
      <c r="IC387">
        <v>0.13</v>
      </c>
      <c r="ID387">
        <v>0.1</v>
      </c>
      <c r="IE387">
        <v>0.12</v>
      </c>
      <c r="IF387">
        <v>3.2000000000000001E-2</v>
      </c>
      <c r="IG387">
        <v>1.6E-2</v>
      </c>
      <c r="IH387">
        <v>0.03</v>
      </c>
      <c r="II387">
        <v>0.03</v>
      </c>
      <c r="IJ387">
        <v>0.02</v>
      </c>
      <c r="IK387">
        <v>3.2000000000000001E-2</v>
      </c>
      <c r="IL387">
        <v>1.6E-2</v>
      </c>
      <c r="IM387">
        <v>0.03</v>
      </c>
      <c r="IN387">
        <v>0.03</v>
      </c>
      <c r="IO387">
        <v>0.03</v>
      </c>
      <c r="IP387">
        <v>0.04</v>
      </c>
      <c r="IQ387">
        <v>0.04</v>
      </c>
      <c r="IR387">
        <v>0.04</v>
      </c>
      <c r="IS387">
        <v>0.01</v>
      </c>
      <c r="IT387">
        <v>0.49</v>
      </c>
      <c r="IU387">
        <v>0.32</v>
      </c>
      <c r="IV387">
        <v>0</v>
      </c>
      <c r="IW387">
        <v>0.21</v>
      </c>
      <c r="IX387">
        <v>0.19</v>
      </c>
      <c r="IY387">
        <v>0.33</v>
      </c>
      <c r="IZ387">
        <v>0.41</v>
      </c>
      <c r="JA387">
        <v>0.15</v>
      </c>
      <c r="JB387">
        <v>0.42</v>
      </c>
      <c r="JC387">
        <v>0.46</v>
      </c>
      <c r="JD387">
        <v>0.09</v>
      </c>
      <c r="JE387">
        <v>0.17</v>
      </c>
      <c r="JF387">
        <v>0.39</v>
      </c>
      <c r="JG387">
        <v>0.24</v>
      </c>
      <c r="JH387">
        <v>0.31</v>
      </c>
      <c r="JI387">
        <v>0.06</v>
      </c>
      <c r="JJ387">
        <v>7.0000000000000007E-2</v>
      </c>
      <c r="JK387">
        <v>0.44</v>
      </c>
      <c r="JL387">
        <v>0.1</v>
      </c>
      <c r="JM387">
        <v>0.03</v>
      </c>
      <c r="JN387">
        <v>0.03</v>
      </c>
      <c r="JO387">
        <v>0.03</v>
      </c>
      <c r="JP387">
        <v>0.03</v>
      </c>
      <c r="JQ387">
        <v>0.03</v>
      </c>
      <c r="JR387">
        <v>3.09</v>
      </c>
      <c r="JS387">
        <v>1.71</v>
      </c>
      <c r="JT387">
        <v>1.99</v>
      </c>
      <c r="JU387">
        <v>3.3</v>
      </c>
      <c r="JV387">
        <v>2.2400000000000002</v>
      </c>
    </row>
    <row r="388" spans="1:282" x14ac:dyDescent="0.25">
      <c r="A388">
        <v>610029</v>
      </c>
      <c r="B388" t="s">
        <v>5191</v>
      </c>
      <c r="C388" t="s">
        <v>2719</v>
      </c>
      <c r="D388" t="s">
        <v>5192</v>
      </c>
      <c r="E388" t="s">
        <v>5193</v>
      </c>
      <c r="F388" t="s">
        <v>1162</v>
      </c>
      <c r="G388" t="s">
        <v>1163</v>
      </c>
      <c r="H388" t="s">
        <v>1164</v>
      </c>
      <c r="I388" t="s">
        <v>5194</v>
      </c>
      <c r="J388" t="s">
        <v>5195</v>
      </c>
      <c r="K388" t="s">
        <v>5196</v>
      </c>
      <c r="L388" t="s">
        <v>546</v>
      </c>
      <c r="M388" t="s">
        <v>3399</v>
      </c>
      <c r="N388" t="s">
        <v>3908</v>
      </c>
      <c r="O388" t="s">
        <v>524</v>
      </c>
      <c r="P388">
        <v>292</v>
      </c>
      <c r="Q388" t="s">
        <v>539</v>
      </c>
      <c r="R388" t="s">
        <v>591</v>
      </c>
      <c r="S388" t="s">
        <v>591</v>
      </c>
      <c r="T388">
        <v>35</v>
      </c>
      <c r="U388">
        <v>4380</v>
      </c>
      <c r="V388" t="s">
        <v>651</v>
      </c>
      <c r="W388">
        <v>199</v>
      </c>
      <c r="X388">
        <v>322</v>
      </c>
      <c r="Y388">
        <v>62</v>
      </c>
      <c r="Z388" s="5" t="s">
        <v>604</v>
      </c>
      <c r="AA388" t="s">
        <v>524</v>
      </c>
      <c r="AB388" t="s">
        <v>564</v>
      </c>
      <c r="AC388" t="s">
        <v>533</v>
      </c>
      <c r="AD388" t="s">
        <v>533</v>
      </c>
      <c r="AE388">
        <v>59.5</v>
      </c>
      <c r="AF388">
        <v>69.900000000000006</v>
      </c>
      <c r="AG388">
        <v>77.7</v>
      </c>
      <c r="AH388">
        <v>6.2</v>
      </c>
      <c r="AI388" t="s">
        <v>3410</v>
      </c>
      <c r="AJ388">
        <v>122</v>
      </c>
      <c r="AK388">
        <v>5</v>
      </c>
      <c r="AL388">
        <v>6</v>
      </c>
      <c r="AN388">
        <v>108</v>
      </c>
      <c r="AQ388">
        <v>3</v>
      </c>
      <c r="AR388">
        <v>1</v>
      </c>
      <c r="AS388">
        <v>122</v>
      </c>
      <c r="AT388">
        <v>0.02</v>
      </c>
      <c r="AU388">
        <v>0</v>
      </c>
      <c r="AV388">
        <v>0</v>
      </c>
      <c r="AW388">
        <v>0.01</v>
      </c>
      <c r="AX388">
        <v>0.02</v>
      </c>
      <c r="AY388">
        <v>0.03</v>
      </c>
      <c r="AZ388">
        <v>0.02</v>
      </c>
      <c r="BA388">
        <v>2.5000000000000001E-2</v>
      </c>
      <c r="BB388">
        <v>7.0000000000000007E-2</v>
      </c>
      <c r="BC388">
        <v>0.02</v>
      </c>
      <c r="BD388">
        <v>0.08</v>
      </c>
      <c r="BE388">
        <v>0.12</v>
      </c>
      <c r="BF388">
        <v>0.32</v>
      </c>
      <c r="BG388">
        <v>0.28000000000000003</v>
      </c>
      <c r="BH388">
        <v>0.34</v>
      </c>
      <c r="BI388">
        <v>0.19</v>
      </c>
      <c r="BJ388">
        <v>0.3</v>
      </c>
      <c r="BK388">
        <v>0.3</v>
      </c>
      <c r="BL388">
        <v>0.01</v>
      </c>
      <c r="BM388">
        <v>0.01</v>
      </c>
      <c r="BN388">
        <v>0.01</v>
      </c>
      <c r="BO388">
        <v>0</v>
      </c>
      <c r="BP388">
        <v>0.01</v>
      </c>
      <c r="BQ388">
        <v>0.04</v>
      </c>
      <c r="BR388">
        <v>0.63</v>
      </c>
      <c r="BS388">
        <v>0.69</v>
      </c>
      <c r="BT388">
        <v>0.59</v>
      </c>
      <c r="BU388">
        <v>0.79</v>
      </c>
      <c r="BV388">
        <v>0.57999999999999996</v>
      </c>
      <c r="BW388">
        <v>0.5</v>
      </c>
      <c r="BX388">
        <v>3.58</v>
      </c>
      <c r="BY388">
        <v>3.67</v>
      </c>
      <c r="BZ388">
        <v>3.53</v>
      </c>
      <c r="CA388">
        <v>3.75</v>
      </c>
      <c r="CB388">
        <v>3.45</v>
      </c>
      <c r="CC388">
        <v>3.32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0.04</v>
      </c>
      <c r="CL388">
        <v>0.02</v>
      </c>
      <c r="CM388">
        <v>0</v>
      </c>
      <c r="CN388">
        <v>0</v>
      </c>
      <c r="CO388">
        <v>0.02</v>
      </c>
      <c r="CP388">
        <v>0.02</v>
      </c>
      <c r="CQ388">
        <v>0</v>
      </c>
      <c r="CR388">
        <v>0.03</v>
      </c>
      <c r="CS388">
        <v>0.06</v>
      </c>
      <c r="CT388">
        <v>0.06</v>
      </c>
      <c r="CU388">
        <v>0.03</v>
      </c>
      <c r="CV388">
        <v>3.87</v>
      </c>
      <c r="CW388">
        <v>3.85</v>
      </c>
      <c r="CX388">
        <v>3.74</v>
      </c>
      <c r="CY388">
        <v>3.82</v>
      </c>
      <c r="CZ388">
        <v>3.84</v>
      </c>
      <c r="DA388">
        <v>3.72</v>
      </c>
      <c r="DB388">
        <v>3.65</v>
      </c>
      <c r="DC388">
        <v>3.55</v>
      </c>
      <c r="DD388">
        <v>3.68</v>
      </c>
      <c r="DE388">
        <v>0.13</v>
      </c>
      <c r="DF388">
        <v>0.15</v>
      </c>
      <c r="DG388">
        <v>0.2</v>
      </c>
      <c r="DH388">
        <v>0.13</v>
      </c>
      <c r="DI388">
        <v>0.16</v>
      </c>
      <c r="DJ388">
        <v>0.21</v>
      </c>
      <c r="DK388">
        <v>0.24</v>
      </c>
      <c r="DL388">
        <v>0.21</v>
      </c>
      <c r="DM388">
        <v>0.2</v>
      </c>
      <c r="DN388">
        <v>0</v>
      </c>
      <c r="DO388">
        <v>0</v>
      </c>
      <c r="DP388">
        <v>0.02</v>
      </c>
      <c r="DQ388">
        <v>0</v>
      </c>
      <c r="DR388">
        <v>0</v>
      </c>
      <c r="DS388">
        <v>0</v>
      </c>
      <c r="DT388">
        <v>0</v>
      </c>
      <c r="DU388">
        <v>0.01</v>
      </c>
      <c r="DV388">
        <v>0.01</v>
      </c>
      <c r="DW388">
        <v>0.87</v>
      </c>
      <c r="DX388">
        <v>0.85</v>
      </c>
      <c r="DY388">
        <v>0.75</v>
      </c>
      <c r="DZ388">
        <v>0.84</v>
      </c>
      <c r="EA388">
        <v>0.84</v>
      </c>
      <c r="EB388">
        <v>0.75</v>
      </c>
      <c r="EC388">
        <v>0.7</v>
      </c>
      <c r="ED388">
        <v>0.68</v>
      </c>
      <c r="EE388">
        <v>0.74</v>
      </c>
      <c r="EF388">
        <v>0.57999999999999996</v>
      </c>
      <c r="EG388">
        <v>0.02</v>
      </c>
      <c r="EH388">
        <v>0.01</v>
      </c>
      <c r="EI388">
        <v>0.01</v>
      </c>
      <c r="EJ388">
        <v>0.01</v>
      </c>
      <c r="EK388">
        <v>0.01</v>
      </c>
      <c r="EL388">
        <v>0.02</v>
      </c>
      <c r="EM388">
        <v>0</v>
      </c>
      <c r="EN388">
        <v>0</v>
      </c>
      <c r="EO388">
        <v>0.18</v>
      </c>
      <c r="EP388">
        <v>0.01</v>
      </c>
      <c r="EQ388">
        <v>1.6E-2</v>
      </c>
      <c r="ER388">
        <v>0.02</v>
      </c>
      <c r="ES388">
        <v>8.0000000000000002E-3</v>
      </c>
      <c r="ET388">
        <v>0.02</v>
      </c>
      <c r="EU388">
        <v>0.13</v>
      </c>
      <c r="EV388">
        <v>0.03</v>
      </c>
      <c r="EW388">
        <v>0.02</v>
      </c>
      <c r="EX388">
        <v>9.8000000000000004E-2</v>
      </c>
      <c r="EY388">
        <v>0.22</v>
      </c>
      <c r="EZ388">
        <v>0.21</v>
      </c>
      <c r="FA388">
        <v>0.26</v>
      </c>
      <c r="FB388">
        <v>0.17</v>
      </c>
      <c r="FC388">
        <v>0.32</v>
      </c>
      <c r="FD388">
        <v>0.25</v>
      </c>
      <c r="FE388">
        <v>0.28999999999999998</v>
      </c>
      <c r="FF388">
        <v>0.3</v>
      </c>
      <c r="FG388">
        <v>0.09</v>
      </c>
      <c r="FH388">
        <v>0.74</v>
      </c>
      <c r="FI388">
        <v>0.75</v>
      </c>
      <c r="FJ388">
        <v>0.69</v>
      </c>
      <c r="FK388">
        <v>0.79</v>
      </c>
      <c r="FL388">
        <v>0.62</v>
      </c>
      <c r="FM388">
        <v>0.55000000000000004</v>
      </c>
      <c r="FN388">
        <v>0.66</v>
      </c>
      <c r="FO388">
        <v>0.66</v>
      </c>
      <c r="FP388">
        <v>0.05</v>
      </c>
      <c r="FQ388">
        <v>0.02</v>
      </c>
      <c r="FR388">
        <v>0.02</v>
      </c>
      <c r="FS388">
        <v>0.02</v>
      </c>
      <c r="FT388">
        <v>0.02</v>
      </c>
      <c r="FU388">
        <v>0.03</v>
      </c>
      <c r="FV388">
        <v>0.04</v>
      </c>
      <c r="FW388">
        <v>0.02</v>
      </c>
      <c r="FX388">
        <v>0.02</v>
      </c>
      <c r="FY388">
        <v>1.68</v>
      </c>
      <c r="FZ388">
        <v>3.71</v>
      </c>
      <c r="GA388">
        <v>3.73</v>
      </c>
      <c r="GB388">
        <v>3.66</v>
      </c>
      <c r="GC388">
        <v>3.78</v>
      </c>
      <c r="GD388">
        <v>3.61</v>
      </c>
      <c r="GE388">
        <v>3.38</v>
      </c>
      <c r="GF388">
        <v>3.64</v>
      </c>
      <c r="GG388">
        <v>3.65</v>
      </c>
      <c r="GH388">
        <v>8.57</v>
      </c>
      <c r="GI388">
        <v>0</v>
      </c>
      <c r="GJ388">
        <v>3.3000000000000002E-2</v>
      </c>
      <c r="GK388">
        <v>2.5000000000000001E-2</v>
      </c>
      <c r="GL388">
        <v>0</v>
      </c>
      <c r="GM388">
        <v>0.03</v>
      </c>
      <c r="GN388">
        <v>0.02</v>
      </c>
      <c r="GO388">
        <v>0.05</v>
      </c>
      <c r="GP388">
        <v>0.16</v>
      </c>
      <c r="GQ388">
        <v>0.2</v>
      </c>
      <c r="GR388">
        <v>0.43</v>
      </c>
      <c r="GS388">
        <v>0.06</v>
      </c>
      <c r="GT388">
        <v>0.39</v>
      </c>
      <c r="GU388">
        <v>0.43</v>
      </c>
      <c r="GV388">
        <v>0.26</v>
      </c>
      <c r="GW388">
        <v>0.2</v>
      </c>
      <c r="GX388">
        <v>0.13100000000000001</v>
      </c>
      <c r="GY388">
        <v>0.19</v>
      </c>
      <c r="GZ388">
        <v>0.123</v>
      </c>
      <c r="HA388">
        <v>0.123</v>
      </c>
      <c r="HB388">
        <v>0.23</v>
      </c>
      <c r="HC388">
        <v>0.11</v>
      </c>
      <c r="HD388">
        <v>0.09</v>
      </c>
      <c r="HE388">
        <v>0.22</v>
      </c>
      <c r="HF388">
        <v>0.16</v>
      </c>
      <c r="HG388">
        <v>0.22</v>
      </c>
      <c r="HH388">
        <v>0.1</v>
      </c>
      <c r="HI388">
        <v>0</v>
      </c>
      <c r="HJ388">
        <v>0.01</v>
      </c>
      <c r="HK388">
        <v>0.01</v>
      </c>
      <c r="HL388">
        <v>0</v>
      </c>
      <c r="HM388">
        <v>0.06</v>
      </c>
      <c r="HN388">
        <v>0.01</v>
      </c>
      <c r="HO388">
        <v>0.3</v>
      </c>
      <c r="HP388">
        <v>0.25</v>
      </c>
      <c r="HQ388">
        <v>0.24</v>
      </c>
      <c r="HR388">
        <v>0.22</v>
      </c>
      <c r="HS388">
        <v>0.31</v>
      </c>
      <c r="HT388">
        <v>0.26</v>
      </c>
      <c r="HU388">
        <v>0.63</v>
      </c>
      <c r="HV388">
        <v>0.62</v>
      </c>
      <c r="HW388">
        <v>0.62</v>
      </c>
      <c r="HX388">
        <v>0.68</v>
      </c>
      <c r="HY388">
        <v>0.56999999999999995</v>
      </c>
      <c r="HZ388">
        <v>0.69</v>
      </c>
      <c r="IA388">
        <v>0.04</v>
      </c>
      <c r="IB388">
        <v>0.08</v>
      </c>
      <c r="IC388">
        <v>0.09</v>
      </c>
      <c r="ID388">
        <v>0.05</v>
      </c>
      <c r="IE388">
        <v>0.03</v>
      </c>
      <c r="IF388">
        <v>8.0000000000000002E-3</v>
      </c>
      <c r="IG388">
        <v>8.0000000000000002E-3</v>
      </c>
      <c r="IH388">
        <v>0.02</v>
      </c>
      <c r="II388">
        <v>0.02</v>
      </c>
      <c r="IJ388">
        <v>0.02</v>
      </c>
      <c r="IK388">
        <v>8.0000000000000002E-3</v>
      </c>
      <c r="IL388">
        <v>8.0000000000000002E-3</v>
      </c>
      <c r="IM388">
        <v>0.02</v>
      </c>
      <c r="IN388">
        <v>0.02</v>
      </c>
      <c r="IO388">
        <v>0.02</v>
      </c>
      <c r="IP388">
        <v>0.03</v>
      </c>
      <c r="IQ388">
        <v>0.02</v>
      </c>
      <c r="IR388">
        <v>0.02</v>
      </c>
      <c r="IS388">
        <v>0.02</v>
      </c>
      <c r="IT388">
        <v>0.55000000000000004</v>
      </c>
      <c r="IU388">
        <v>0.39</v>
      </c>
      <c r="IV388">
        <v>0.05</v>
      </c>
      <c r="IW388">
        <v>0.18</v>
      </c>
      <c r="IX388">
        <v>0.3</v>
      </c>
      <c r="IY388">
        <v>0.21</v>
      </c>
      <c r="IZ388">
        <v>0.33</v>
      </c>
      <c r="JA388">
        <v>0.23</v>
      </c>
      <c r="JB388">
        <v>0.34</v>
      </c>
      <c r="JC388">
        <v>0.43</v>
      </c>
      <c r="JD388">
        <v>0.12</v>
      </c>
      <c r="JE388">
        <v>0.11</v>
      </c>
      <c r="JF388">
        <v>0.24</v>
      </c>
      <c r="JG388">
        <v>0.24</v>
      </c>
      <c r="JH388">
        <v>0.23</v>
      </c>
      <c r="JI388">
        <v>0.08</v>
      </c>
      <c r="JJ388">
        <v>0.1</v>
      </c>
      <c r="JK388">
        <v>0.46</v>
      </c>
      <c r="JL388">
        <v>0.22</v>
      </c>
      <c r="JM388">
        <v>0.02</v>
      </c>
      <c r="JN388">
        <v>0.03</v>
      </c>
      <c r="JO388">
        <v>7.0000000000000007E-2</v>
      </c>
      <c r="JP388">
        <v>0.02</v>
      </c>
      <c r="JQ388">
        <v>0.02</v>
      </c>
      <c r="JR388">
        <v>2.89</v>
      </c>
      <c r="JS388">
        <v>1.73</v>
      </c>
      <c r="JT388">
        <v>1.92</v>
      </c>
      <c r="JU388">
        <v>3.13</v>
      </c>
      <c r="JV388">
        <v>2.5099999999999998</v>
      </c>
    </row>
    <row r="389" spans="1:282" x14ac:dyDescent="0.25">
      <c r="A389">
        <v>610030</v>
      </c>
      <c r="B389" t="s">
        <v>175</v>
      </c>
      <c r="C389" t="s">
        <v>2720</v>
      </c>
      <c r="D389" t="s">
        <v>5197</v>
      </c>
      <c r="E389" t="s">
        <v>5198</v>
      </c>
      <c r="F389" t="s">
        <v>1165</v>
      </c>
      <c r="G389" t="s">
        <v>1166</v>
      </c>
      <c r="H389" t="s">
        <v>1167</v>
      </c>
      <c r="I389" t="s">
        <v>5199</v>
      </c>
      <c r="J389" t="s">
        <v>5200</v>
      </c>
      <c r="K389" t="s">
        <v>5201</v>
      </c>
      <c r="L389" t="s">
        <v>546</v>
      </c>
      <c r="M389" t="s">
        <v>3399</v>
      </c>
      <c r="N389" t="s">
        <v>3908</v>
      </c>
      <c r="O389" t="s">
        <v>524</v>
      </c>
      <c r="P389">
        <v>370</v>
      </c>
      <c r="Q389" t="s">
        <v>537</v>
      </c>
      <c r="R389" t="s">
        <v>550</v>
      </c>
      <c r="S389" t="s">
        <v>550</v>
      </c>
      <c r="T389">
        <v>46</v>
      </c>
      <c r="U389">
        <v>4390</v>
      </c>
      <c r="V389" t="s">
        <v>655</v>
      </c>
      <c r="W389">
        <v>157</v>
      </c>
      <c r="X389">
        <v>380</v>
      </c>
      <c r="Y389">
        <v>41</v>
      </c>
      <c r="Z389" s="5" t="s">
        <v>532</v>
      </c>
      <c r="AA389" t="s">
        <v>524</v>
      </c>
      <c r="AB389" t="s">
        <v>564</v>
      </c>
      <c r="AC389" t="s">
        <v>564</v>
      </c>
      <c r="AD389" t="s">
        <v>564</v>
      </c>
      <c r="AE389">
        <v>44.5</v>
      </c>
      <c r="AF389">
        <v>40.200000000000003</v>
      </c>
      <c r="AG389">
        <v>50.4</v>
      </c>
      <c r="AH389">
        <v>4.0999999999999996</v>
      </c>
      <c r="AI389" t="s">
        <v>3410</v>
      </c>
      <c r="AJ389">
        <v>97</v>
      </c>
      <c r="AL389">
        <v>88</v>
      </c>
      <c r="AN389">
        <v>3</v>
      </c>
      <c r="AO389">
        <v>1</v>
      </c>
      <c r="AR389">
        <v>7</v>
      </c>
      <c r="AS389">
        <v>97</v>
      </c>
      <c r="AT389">
        <v>0</v>
      </c>
      <c r="AU389">
        <v>0</v>
      </c>
      <c r="AV389">
        <v>0</v>
      </c>
      <c r="AW389">
        <v>0.01</v>
      </c>
      <c r="AX389">
        <v>0.02</v>
      </c>
      <c r="AY389">
        <v>0.03</v>
      </c>
      <c r="AZ389">
        <v>0.1</v>
      </c>
      <c r="BA389">
        <v>5.1999999999999998E-2</v>
      </c>
      <c r="BB389">
        <v>7.0000000000000007E-2</v>
      </c>
      <c r="BC389">
        <v>7.0000000000000007E-2</v>
      </c>
      <c r="BD389">
        <v>0.1</v>
      </c>
      <c r="BE389">
        <v>0.18</v>
      </c>
      <c r="BF389">
        <v>0.33</v>
      </c>
      <c r="BG389">
        <v>0.3</v>
      </c>
      <c r="BH389">
        <v>0.35</v>
      </c>
      <c r="BI389">
        <v>0.34</v>
      </c>
      <c r="BJ389">
        <v>0.31</v>
      </c>
      <c r="BK389">
        <v>0.37</v>
      </c>
      <c r="BL389">
        <v>0</v>
      </c>
      <c r="BM389">
        <v>0.01</v>
      </c>
      <c r="BN389">
        <v>0.02</v>
      </c>
      <c r="BO389">
        <v>0</v>
      </c>
      <c r="BP389">
        <v>0.01</v>
      </c>
      <c r="BQ389">
        <v>0</v>
      </c>
      <c r="BR389">
        <v>0.56999999999999995</v>
      </c>
      <c r="BS389">
        <v>0.64</v>
      </c>
      <c r="BT389">
        <v>0.56000000000000005</v>
      </c>
      <c r="BU389">
        <v>0.57999999999999996</v>
      </c>
      <c r="BV389">
        <v>0.56000000000000005</v>
      </c>
      <c r="BW389">
        <v>0.42</v>
      </c>
      <c r="BX389">
        <v>3.46</v>
      </c>
      <c r="BY389">
        <v>3.59</v>
      </c>
      <c r="BZ389">
        <v>3.49</v>
      </c>
      <c r="CA389">
        <v>3.48</v>
      </c>
      <c r="CB389">
        <v>3.42</v>
      </c>
      <c r="CC389">
        <v>3.19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0.03</v>
      </c>
      <c r="CK389">
        <v>7.0000000000000007E-2</v>
      </c>
      <c r="CL389">
        <v>0.05</v>
      </c>
      <c r="CM389">
        <v>0.02</v>
      </c>
      <c r="CN389">
        <v>0.02</v>
      </c>
      <c r="CO389">
        <v>0.05</v>
      </c>
      <c r="CP389">
        <v>0.03</v>
      </c>
      <c r="CQ389">
        <v>0.02</v>
      </c>
      <c r="CR389">
        <v>0.05</v>
      </c>
      <c r="CS389">
        <v>0.14000000000000001</v>
      </c>
      <c r="CT389">
        <v>0.11</v>
      </c>
      <c r="CU389">
        <v>0.1</v>
      </c>
      <c r="CV389">
        <v>3.8</v>
      </c>
      <c r="CW389">
        <v>3.74</v>
      </c>
      <c r="CX389">
        <v>3.67</v>
      </c>
      <c r="CY389">
        <v>3.7</v>
      </c>
      <c r="CZ389">
        <v>3.72</v>
      </c>
      <c r="DA389">
        <v>3.53</v>
      </c>
      <c r="DB389">
        <v>3.4</v>
      </c>
      <c r="DC389">
        <v>3.34</v>
      </c>
      <c r="DD389">
        <v>3.35</v>
      </c>
      <c r="DE389">
        <v>0.15</v>
      </c>
      <c r="DF389">
        <v>0.22</v>
      </c>
      <c r="DG389">
        <v>0.23</v>
      </c>
      <c r="DH389">
        <v>0.24</v>
      </c>
      <c r="DI389">
        <v>0.24</v>
      </c>
      <c r="DJ389">
        <v>0.37</v>
      </c>
      <c r="DK389">
        <v>0.22</v>
      </c>
      <c r="DL389">
        <v>0.22</v>
      </c>
      <c r="DM389">
        <v>0.28000000000000003</v>
      </c>
      <c r="DN389">
        <v>0</v>
      </c>
      <c r="DO389">
        <v>0</v>
      </c>
      <c r="DP389">
        <v>0.01</v>
      </c>
      <c r="DQ389">
        <v>0</v>
      </c>
      <c r="DR389">
        <v>0.01</v>
      </c>
      <c r="DS389">
        <v>0</v>
      </c>
      <c r="DT389">
        <v>0</v>
      </c>
      <c r="DU389">
        <v>0</v>
      </c>
      <c r="DV389">
        <v>0.02</v>
      </c>
      <c r="DW389">
        <v>0.82</v>
      </c>
      <c r="DX389">
        <v>0.76</v>
      </c>
      <c r="DY389">
        <v>0.71</v>
      </c>
      <c r="DZ389">
        <v>0.73</v>
      </c>
      <c r="EA389">
        <v>0.73</v>
      </c>
      <c r="EB389">
        <v>0.57999999999999996</v>
      </c>
      <c r="EC389">
        <v>0.61</v>
      </c>
      <c r="ED389">
        <v>0.6</v>
      </c>
      <c r="EE389">
        <v>0.55000000000000004</v>
      </c>
      <c r="EF389">
        <v>0.38</v>
      </c>
      <c r="EG389">
        <v>0</v>
      </c>
      <c r="EH389">
        <v>0</v>
      </c>
      <c r="EI389">
        <v>0.01</v>
      </c>
      <c r="EJ389">
        <v>0</v>
      </c>
      <c r="EK389">
        <v>0</v>
      </c>
      <c r="EL389">
        <v>0.1</v>
      </c>
      <c r="EM389">
        <v>0</v>
      </c>
      <c r="EN389">
        <v>0.01</v>
      </c>
      <c r="EO389">
        <v>0.46</v>
      </c>
      <c r="EP389">
        <v>0.1</v>
      </c>
      <c r="EQ389">
        <v>8.2000000000000003E-2</v>
      </c>
      <c r="ER389">
        <v>0.08</v>
      </c>
      <c r="ES389">
        <v>6.2E-2</v>
      </c>
      <c r="ET389">
        <v>0.12</v>
      </c>
      <c r="EU389">
        <v>0.25</v>
      </c>
      <c r="EV389">
        <v>7.0000000000000007E-2</v>
      </c>
      <c r="EW389">
        <v>0.12</v>
      </c>
      <c r="EX389">
        <v>5.1999999999999998E-2</v>
      </c>
      <c r="EY389">
        <v>0.37</v>
      </c>
      <c r="EZ389">
        <v>0.4</v>
      </c>
      <c r="FA389">
        <v>0.37</v>
      </c>
      <c r="FB389">
        <v>0.34</v>
      </c>
      <c r="FC389">
        <v>0.4</v>
      </c>
      <c r="FD389">
        <v>0.24</v>
      </c>
      <c r="FE389">
        <v>0.33</v>
      </c>
      <c r="FF389">
        <v>0.43</v>
      </c>
      <c r="FG389">
        <v>0.08</v>
      </c>
      <c r="FH389">
        <v>0.51</v>
      </c>
      <c r="FI389">
        <v>0.49</v>
      </c>
      <c r="FJ389">
        <v>0.52</v>
      </c>
      <c r="FK389">
        <v>0.56000000000000005</v>
      </c>
      <c r="FL389">
        <v>0.44</v>
      </c>
      <c r="FM389">
        <v>0.37</v>
      </c>
      <c r="FN389">
        <v>0.56999999999999995</v>
      </c>
      <c r="FO389">
        <v>0.41</v>
      </c>
      <c r="FP389">
        <v>0.02</v>
      </c>
      <c r="FQ389">
        <v>0.02</v>
      </c>
      <c r="FR389">
        <v>0.02</v>
      </c>
      <c r="FS389">
        <v>0.02</v>
      </c>
      <c r="FT389">
        <v>0.04</v>
      </c>
      <c r="FU389">
        <v>0.03</v>
      </c>
      <c r="FV389">
        <v>0.04</v>
      </c>
      <c r="FW389">
        <v>0.03</v>
      </c>
      <c r="FX389">
        <v>0.02</v>
      </c>
      <c r="FY389">
        <v>1.83</v>
      </c>
      <c r="FZ389">
        <v>3.41</v>
      </c>
      <c r="GA389">
        <v>3.42</v>
      </c>
      <c r="GB389">
        <v>3.42</v>
      </c>
      <c r="GC389">
        <v>3.52</v>
      </c>
      <c r="GD389">
        <v>3.33</v>
      </c>
      <c r="GE389">
        <v>2.91</v>
      </c>
      <c r="GF389">
        <v>3.51</v>
      </c>
      <c r="GG389">
        <v>3.27</v>
      </c>
      <c r="GH389">
        <v>7.84</v>
      </c>
      <c r="GI389">
        <v>0.01</v>
      </c>
      <c r="GJ389">
        <v>2.1000000000000001E-2</v>
      </c>
      <c r="GK389">
        <v>3.1E-2</v>
      </c>
      <c r="GL389">
        <v>0.03</v>
      </c>
      <c r="GM389">
        <v>0.11</v>
      </c>
      <c r="GN389">
        <v>0.05</v>
      </c>
      <c r="GO389">
        <v>0.1</v>
      </c>
      <c r="GP389">
        <v>0.1</v>
      </c>
      <c r="GQ389">
        <v>0.16</v>
      </c>
      <c r="GR389">
        <v>0.35</v>
      </c>
      <c r="GS389">
        <v>0.02</v>
      </c>
      <c r="GT389">
        <v>0.53</v>
      </c>
      <c r="GU389">
        <v>0.61</v>
      </c>
      <c r="GV389">
        <v>0.19</v>
      </c>
      <c r="GW389">
        <v>0.19</v>
      </c>
      <c r="GX389">
        <v>0.19600000000000001</v>
      </c>
      <c r="GY389">
        <v>0.25</v>
      </c>
      <c r="GZ389">
        <v>0.13400000000000001</v>
      </c>
      <c r="HA389">
        <v>8.2000000000000003E-2</v>
      </c>
      <c r="HB389">
        <v>0.34</v>
      </c>
      <c r="HC389">
        <v>0.08</v>
      </c>
      <c r="HD389">
        <v>0.03</v>
      </c>
      <c r="HE389">
        <v>0.21</v>
      </c>
      <c r="HF389">
        <v>7.0000000000000007E-2</v>
      </c>
      <c r="HG389">
        <v>0.08</v>
      </c>
      <c r="HH389">
        <v>0.02</v>
      </c>
      <c r="HI389">
        <v>0.02</v>
      </c>
      <c r="HJ389">
        <v>0</v>
      </c>
      <c r="HK389">
        <v>0.02</v>
      </c>
      <c r="HL389">
        <v>0.02</v>
      </c>
      <c r="HM389">
        <v>0.15</v>
      </c>
      <c r="HN389">
        <v>0.02</v>
      </c>
      <c r="HO389">
        <v>0.34</v>
      </c>
      <c r="HP389">
        <v>0.34</v>
      </c>
      <c r="HQ389">
        <v>0.38</v>
      </c>
      <c r="HR389">
        <v>0.4</v>
      </c>
      <c r="HS389">
        <v>0.35</v>
      </c>
      <c r="HT389">
        <v>0.37</v>
      </c>
      <c r="HU389">
        <v>0.57999999999999996</v>
      </c>
      <c r="HV389">
        <v>0.55000000000000004</v>
      </c>
      <c r="HW389">
        <v>0.48</v>
      </c>
      <c r="HX389">
        <v>0.47</v>
      </c>
      <c r="HY389">
        <v>0.38</v>
      </c>
      <c r="HZ389">
        <v>0.54</v>
      </c>
      <c r="IA389">
        <v>0.03</v>
      </c>
      <c r="IB389">
        <v>0.08</v>
      </c>
      <c r="IC389">
        <v>0.08</v>
      </c>
      <c r="ID389">
        <v>7.0000000000000007E-2</v>
      </c>
      <c r="IE389">
        <v>7.0000000000000007E-2</v>
      </c>
      <c r="IF389">
        <v>4.1000000000000002E-2</v>
      </c>
      <c r="IG389">
        <v>2.1000000000000001E-2</v>
      </c>
      <c r="IH389">
        <v>0.02</v>
      </c>
      <c r="II389">
        <v>0.01</v>
      </c>
      <c r="IJ389">
        <v>0.01</v>
      </c>
      <c r="IK389">
        <v>3.1E-2</v>
      </c>
      <c r="IL389">
        <v>0.01</v>
      </c>
      <c r="IM389">
        <v>0.01</v>
      </c>
      <c r="IN389">
        <v>0.01</v>
      </c>
      <c r="IO389">
        <v>0.02</v>
      </c>
      <c r="IP389">
        <v>0.02</v>
      </c>
      <c r="IQ389">
        <v>0.01</v>
      </c>
      <c r="IR389">
        <v>0.02</v>
      </c>
      <c r="IS389">
        <v>0</v>
      </c>
      <c r="IT389">
        <v>0.39</v>
      </c>
      <c r="IU389">
        <v>0.24</v>
      </c>
      <c r="IV389">
        <v>0</v>
      </c>
      <c r="IW389">
        <v>0.22</v>
      </c>
      <c r="IX389">
        <v>0.28000000000000003</v>
      </c>
      <c r="IY389">
        <v>0.35</v>
      </c>
      <c r="IZ389">
        <v>0.39</v>
      </c>
      <c r="JA389">
        <v>0.16</v>
      </c>
      <c r="JB389">
        <v>0.41</v>
      </c>
      <c r="JC389">
        <v>0.3</v>
      </c>
      <c r="JD389">
        <v>0.13</v>
      </c>
      <c r="JE389">
        <v>0.14000000000000001</v>
      </c>
      <c r="JF389">
        <v>0.28999999999999998</v>
      </c>
      <c r="JG389">
        <v>0.19</v>
      </c>
      <c r="JH389">
        <v>0.38</v>
      </c>
      <c r="JI389">
        <v>0.08</v>
      </c>
      <c r="JJ389">
        <v>0.19</v>
      </c>
      <c r="JK389">
        <v>0.49</v>
      </c>
      <c r="JL389">
        <v>0.14000000000000001</v>
      </c>
      <c r="JM389">
        <v>0.04</v>
      </c>
      <c r="JN389">
        <v>0.04</v>
      </c>
      <c r="JO389">
        <v>0.04</v>
      </c>
      <c r="JP389">
        <v>0.05</v>
      </c>
      <c r="JQ389">
        <v>0.04</v>
      </c>
      <c r="JR389">
        <v>3.11</v>
      </c>
      <c r="JS389">
        <v>1.9</v>
      </c>
      <c r="JT389">
        <v>2.29</v>
      </c>
      <c r="JU389">
        <v>3.35</v>
      </c>
      <c r="JV389">
        <v>2.27</v>
      </c>
    </row>
    <row r="390" spans="1:282" x14ac:dyDescent="0.25">
      <c r="A390">
        <v>610032</v>
      </c>
      <c r="B390" t="s">
        <v>128</v>
      </c>
      <c r="C390" t="s">
        <v>2721</v>
      </c>
      <c r="D390" t="s">
        <v>5202</v>
      </c>
      <c r="E390" t="s">
        <v>5203</v>
      </c>
      <c r="F390" t="s">
        <v>1168</v>
      </c>
      <c r="G390" t="s">
        <v>1169</v>
      </c>
      <c r="H390" t="s">
        <v>1170</v>
      </c>
      <c r="I390" t="s">
        <v>5204</v>
      </c>
      <c r="J390" t="s">
        <v>5205</v>
      </c>
      <c r="K390" t="s">
        <v>5206</v>
      </c>
      <c r="L390" t="s">
        <v>546</v>
      </c>
      <c r="M390" t="s">
        <v>3399</v>
      </c>
      <c r="N390" t="s">
        <v>3908</v>
      </c>
      <c r="O390" t="s">
        <v>524</v>
      </c>
      <c r="P390">
        <v>250</v>
      </c>
      <c r="Q390" t="s">
        <v>566</v>
      </c>
      <c r="R390" t="s">
        <v>565</v>
      </c>
      <c r="S390" t="s">
        <v>565</v>
      </c>
      <c r="T390">
        <v>49</v>
      </c>
      <c r="U390">
        <v>4410</v>
      </c>
      <c r="V390" t="s">
        <v>651</v>
      </c>
      <c r="W390">
        <v>159</v>
      </c>
      <c r="X390">
        <v>254</v>
      </c>
      <c r="Y390">
        <v>63</v>
      </c>
      <c r="Z390" s="5" t="s">
        <v>751</v>
      </c>
      <c r="AA390" t="s">
        <v>524</v>
      </c>
      <c r="AB390" t="s">
        <v>534</v>
      </c>
      <c r="AC390" t="s">
        <v>534</v>
      </c>
      <c r="AD390" t="s">
        <v>533</v>
      </c>
      <c r="AE390">
        <v>86.7</v>
      </c>
      <c r="AF390">
        <v>86.2</v>
      </c>
      <c r="AG390">
        <v>63</v>
      </c>
      <c r="AH390">
        <v>6.3</v>
      </c>
      <c r="AI390" t="s">
        <v>3410</v>
      </c>
      <c r="AJ390">
        <v>93</v>
      </c>
      <c r="AL390">
        <v>85</v>
      </c>
      <c r="AM390">
        <v>1</v>
      </c>
      <c r="AN390">
        <v>1</v>
      </c>
      <c r="AQ390">
        <v>4</v>
      </c>
      <c r="AR390">
        <v>3</v>
      </c>
      <c r="AS390">
        <v>93</v>
      </c>
      <c r="AT390">
        <v>0.01</v>
      </c>
      <c r="AU390">
        <v>0</v>
      </c>
      <c r="AV390">
        <v>0.01</v>
      </c>
      <c r="AW390">
        <v>0</v>
      </c>
      <c r="AX390">
        <v>0</v>
      </c>
      <c r="AY390">
        <v>0.02</v>
      </c>
      <c r="AZ390">
        <v>0.01</v>
      </c>
      <c r="BA390">
        <v>3.2000000000000001E-2</v>
      </c>
      <c r="BB390">
        <v>0.02</v>
      </c>
      <c r="BC390">
        <v>0.01</v>
      </c>
      <c r="BD390">
        <v>0.02</v>
      </c>
      <c r="BE390">
        <v>0.14000000000000001</v>
      </c>
      <c r="BF390">
        <v>0.17</v>
      </c>
      <c r="BG390">
        <v>0.11</v>
      </c>
      <c r="BH390">
        <v>0.14000000000000001</v>
      </c>
      <c r="BI390">
        <v>0.15</v>
      </c>
      <c r="BJ390">
        <v>0.19</v>
      </c>
      <c r="BK390">
        <v>0.26</v>
      </c>
      <c r="BL390">
        <v>0</v>
      </c>
      <c r="BM390">
        <v>0.01</v>
      </c>
      <c r="BN390">
        <v>0</v>
      </c>
      <c r="BO390">
        <v>0</v>
      </c>
      <c r="BP390">
        <v>0.02</v>
      </c>
      <c r="BQ390">
        <v>0</v>
      </c>
      <c r="BR390">
        <v>0.81</v>
      </c>
      <c r="BS390">
        <v>0.85</v>
      </c>
      <c r="BT390">
        <v>0.83</v>
      </c>
      <c r="BU390">
        <v>0.84</v>
      </c>
      <c r="BV390">
        <v>0.76</v>
      </c>
      <c r="BW390">
        <v>0.57999999999999996</v>
      </c>
      <c r="BX390">
        <v>3.77</v>
      </c>
      <c r="BY390">
        <v>3.83</v>
      </c>
      <c r="BZ390">
        <v>3.78</v>
      </c>
      <c r="CA390">
        <v>3.83</v>
      </c>
      <c r="CB390">
        <v>3.76</v>
      </c>
      <c r="CC390">
        <v>3.4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0.01</v>
      </c>
      <c r="CP390">
        <v>0.01</v>
      </c>
      <c r="CQ390">
        <v>0.01</v>
      </c>
      <c r="CR390">
        <v>0.04</v>
      </c>
      <c r="CS390">
        <v>0.02</v>
      </c>
      <c r="CT390">
        <v>0.06</v>
      </c>
      <c r="CU390">
        <v>0.03</v>
      </c>
      <c r="CV390">
        <v>3.89</v>
      </c>
      <c r="CW390">
        <v>3.89</v>
      </c>
      <c r="CX390">
        <v>3.87</v>
      </c>
      <c r="CY390">
        <v>3.84</v>
      </c>
      <c r="CZ390">
        <v>3.83</v>
      </c>
      <c r="DA390">
        <v>3.77</v>
      </c>
      <c r="DB390">
        <v>3.84</v>
      </c>
      <c r="DC390">
        <v>3.71</v>
      </c>
      <c r="DD390">
        <v>3.81</v>
      </c>
      <c r="DE390">
        <v>0.11</v>
      </c>
      <c r="DF390">
        <v>0.11</v>
      </c>
      <c r="DG390">
        <v>0.11</v>
      </c>
      <c r="DH390">
        <v>0.14000000000000001</v>
      </c>
      <c r="DI390">
        <v>0.15</v>
      </c>
      <c r="DJ390">
        <v>0.14000000000000001</v>
      </c>
      <c r="DK390">
        <v>0.12</v>
      </c>
      <c r="DL390">
        <v>0.16</v>
      </c>
      <c r="DM390">
        <v>0.12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0.01</v>
      </c>
      <c r="DT390">
        <v>0</v>
      </c>
      <c r="DU390">
        <v>0</v>
      </c>
      <c r="DV390">
        <v>0.02</v>
      </c>
      <c r="DW390">
        <v>0.89</v>
      </c>
      <c r="DX390">
        <v>0.89</v>
      </c>
      <c r="DY390">
        <v>0.88</v>
      </c>
      <c r="DZ390">
        <v>0.85</v>
      </c>
      <c r="EA390">
        <v>0.84</v>
      </c>
      <c r="EB390">
        <v>0.81</v>
      </c>
      <c r="EC390">
        <v>0.86</v>
      </c>
      <c r="ED390">
        <v>0.77</v>
      </c>
      <c r="EE390">
        <v>0.83</v>
      </c>
      <c r="EF390">
        <v>0.47</v>
      </c>
      <c r="EG390">
        <v>0</v>
      </c>
      <c r="EH390">
        <v>0.01</v>
      </c>
      <c r="EI390">
        <v>0.02</v>
      </c>
      <c r="EJ390">
        <v>0.02</v>
      </c>
      <c r="EK390">
        <v>0.01</v>
      </c>
      <c r="EL390">
        <v>0.05</v>
      </c>
      <c r="EM390">
        <v>0</v>
      </c>
      <c r="EN390">
        <v>0</v>
      </c>
      <c r="EO390">
        <v>0.26</v>
      </c>
      <c r="EP390">
        <v>0.03</v>
      </c>
      <c r="EQ390">
        <v>1.0999999999999999E-2</v>
      </c>
      <c r="ER390">
        <v>0.03</v>
      </c>
      <c r="ES390">
        <v>1.0999999999999999E-2</v>
      </c>
      <c r="ET390">
        <v>0.03</v>
      </c>
      <c r="EU390">
        <v>0.11</v>
      </c>
      <c r="EV390">
        <v>0.01</v>
      </c>
      <c r="EW390">
        <v>0.03</v>
      </c>
      <c r="EX390">
        <v>9.7000000000000003E-2</v>
      </c>
      <c r="EY390">
        <v>0.24</v>
      </c>
      <c r="EZ390">
        <v>0.24</v>
      </c>
      <c r="FA390">
        <v>0.25</v>
      </c>
      <c r="FB390">
        <v>0.17</v>
      </c>
      <c r="FC390">
        <v>0.22</v>
      </c>
      <c r="FD390">
        <v>0.28999999999999998</v>
      </c>
      <c r="FE390">
        <v>0.28999999999999998</v>
      </c>
      <c r="FF390">
        <v>0.39</v>
      </c>
      <c r="FG390">
        <v>0.16</v>
      </c>
      <c r="FH390">
        <v>0.73</v>
      </c>
      <c r="FI390">
        <v>0.73</v>
      </c>
      <c r="FJ390">
        <v>0.7</v>
      </c>
      <c r="FK390">
        <v>0.76</v>
      </c>
      <c r="FL390">
        <v>0.72</v>
      </c>
      <c r="FM390">
        <v>0.52</v>
      </c>
      <c r="FN390">
        <v>0.7</v>
      </c>
      <c r="FO390">
        <v>0.57999999999999996</v>
      </c>
      <c r="FP390">
        <v>0.01</v>
      </c>
      <c r="FQ390">
        <v>0</v>
      </c>
      <c r="FR390">
        <v>0.01</v>
      </c>
      <c r="FS390">
        <v>0</v>
      </c>
      <c r="FT390">
        <v>0.03</v>
      </c>
      <c r="FU390">
        <v>0.02</v>
      </c>
      <c r="FV390">
        <v>0.03</v>
      </c>
      <c r="FW390">
        <v>0</v>
      </c>
      <c r="FX390">
        <v>0</v>
      </c>
      <c r="FY390">
        <v>1.95</v>
      </c>
      <c r="FZ390">
        <v>3.7</v>
      </c>
      <c r="GA390">
        <v>3.71</v>
      </c>
      <c r="GB390">
        <v>3.62</v>
      </c>
      <c r="GC390">
        <v>3.73</v>
      </c>
      <c r="GD390">
        <v>3.68</v>
      </c>
      <c r="GE390">
        <v>3.31</v>
      </c>
      <c r="GF390">
        <v>3.69</v>
      </c>
      <c r="GG390">
        <v>3.55</v>
      </c>
      <c r="GH390">
        <v>9.0299999999999994</v>
      </c>
      <c r="GI390">
        <v>0</v>
      </c>
      <c r="GJ390">
        <v>0</v>
      </c>
      <c r="GK390">
        <v>0</v>
      </c>
      <c r="GL390">
        <v>0.01</v>
      </c>
      <c r="GM390">
        <v>0.05</v>
      </c>
      <c r="GN390">
        <v>0.02</v>
      </c>
      <c r="GO390">
        <v>0.04</v>
      </c>
      <c r="GP390">
        <v>0.12</v>
      </c>
      <c r="GQ390">
        <v>0.15</v>
      </c>
      <c r="GR390">
        <v>0.56999999999999995</v>
      </c>
      <c r="GS390">
        <v>0.03</v>
      </c>
      <c r="GT390">
        <v>0.65</v>
      </c>
      <c r="GU390">
        <v>0.68</v>
      </c>
      <c r="GV390">
        <v>0.27</v>
      </c>
      <c r="GW390">
        <v>0.16</v>
      </c>
      <c r="GX390">
        <v>0.129</v>
      </c>
      <c r="GY390">
        <v>0.28999999999999998</v>
      </c>
      <c r="GZ390">
        <v>4.2999999999999997E-2</v>
      </c>
      <c r="HA390">
        <v>6.5000000000000002E-2</v>
      </c>
      <c r="HB390">
        <v>0.22</v>
      </c>
      <c r="HC390">
        <v>0.12</v>
      </c>
      <c r="HD390">
        <v>0.09</v>
      </c>
      <c r="HE390">
        <v>0.2</v>
      </c>
      <c r="HF390">
        <v>0.03</v>
      </c>
      <c r="HG390">
        <v>0.04</v>
      </c>
      <c r="HH390">
        <v>0.02</v>
      </c>
      <c r="HI390">
        <v>0</v>
      </c>
      <c r="HJ390">
        <v>0.02</v>
      </c>
      <c r="HK390">
        <v>0.03</v>
      </c>
      <c r="HL390">
        <v>0.02</v>
      </c>
      <c r="HM390">
        <v>0.11</v>
      </c>
      <c r="HN390">
        <v>0.01</v>
      </c>
      <c r="HO390">
        <v>0.25</v>
      </c>
      <c r="HP390">
        <v>0.26</v>
      </c>
      <c r="HQ390">
        <v>0.25</v>
      </c>
      <c r="HR390">
        <v>0.39</v>
      </c>
      <c r="HS390">
        <v>0.4</v>
      </c>
      <c r="HT390">
        <v>0.28999999999999998</v>
      </c>
      <c r="HU390">
        <v>0.72</v>
      </c>
      <c r="HV390">
        <v>0.56000000000000005</v>
      </c>
      <c r="HW390">
        <v>0.56999999999999995</v>
      </c>
      <c r="HX390">
        <v>0.48</v>
      </c>
      <c r="HY390">
        <v>0.42</v>
      </c>
      <c r="HZ390">
        <v>0.67</v>
      </c>
      <c r="IA390">
        <v>0.01</v>
      </c>
      <c r="IB390">
        <v>0.12</v>
      </c>
      <c r="IC390">
        <v>0.11</v>
      </c>
      <c r="ID390">
        <v>0.06</v>
      </c>
      <c r="IE390">
        <v>0.03</v>
      </c>
      <c r="IF390">
        <v>1.0999999999999999E-2</v>
      </c>
      <c r="IG390">
        <v>0</v>
      </c>
      <c r="IH390">
        <v>0</v>
      </c>
      <c r="II390">
        <v>0</v>
      </c>
      <c r="IJ390">
        <v>0</v>
      </c>
      <c r="IK390">
        <v>1.0999999999999999E-2</v>
      </c>
      <c r="IL390">
        <v>1.0999999999999999E-2</v>
      </c>
      <c r="IM390">
        <v>0.02</v>
      </c>
      <c r="IN390">
        <v>0.04</v>
      </c>
      <c r="IO390">
        <v>0.04</v>
      </c>
      <c r="IP390">
        <v>0.04</v>
      </c>
      <c r="IQ390">
        <v>0.03</v>
      </c>
      <c r="IR390">
        <v>0.01</v>
      </c>
      <c r="IS390">
        <v>0.01</v>
      </c>
      <c r="IT390">
        <v>0.44</v>
      </c>
      <c r="IU390">
        <v>0.3</v>
      </c>
      <c r="IV390">
        <v>0.02</v>
      </c>
      <c r="IW390">
        <v>0.16</v>
      </c>
      <c r="IX390">
        <v>0.19</v>
      </c>
      <c r="IY390">
        <v>0.26</v>
      </c>
      <c r="IZ390">
        <v>0.37</v>
      </c>
      <c r="JA390">
        <v>0.13</v>
      </c>
      <c r="JB390">
        <v>0.3</v>
      </c>
      <c r="JC390">
        <v>0.33</v>
      </c>
      <c r="JD390">
        <v>0.16</v>
      </c>
      <c r="JE390">
        <v>0.17</v>
      </c>
      <c r="JF390">
        <v>0.31</v>
      </c>
      <c r="JG390">
        <v>0.3</v>
      </c>
      <c r="JH390">
        <v>0.46</v>
      </c>
      <c r="JI390">
        <v>0.12</v>
      </c>
      <c r="JJ390">
        <v>0.14000000000000001</v>
      </c>
      <c r="JK390">
        <v>0.53</v>
      </c>
      <c r="JL390">
        <v>0.22</v>
      </c>
      <c r="JM390">
        <v>0</v>
      </c>
      <c r="JN390">
        <v>0.02</v>
      </c>
      <c r="JO390">
        <v>0.02</v>
      </c>
      <c r="JP390">
        <v>0.01</v>
      </c>
      <c r="JQ390">
        <v>0.02</v>
      </c>
      <c r="JR390">
        <v>3.25</v>
      </c>
      <c r="JS390">
        <v>1.96</v>
      </c>
      <c r="JT390">
        <v>2.15</v>
      </c>
      <c r="JU390">
        <v>3.36</v>
      </c>
      <c r="JV390">
        <v>2.58</v>
      </c>
    </row>
    <row r="391" spans="1:282" x14ac:dyDescent="0.25">
      <c r="A391">
        <v>610033</v>
      </c>
      <c r="B391" t="s">
        <v>177</v>
      </c>
      <c r="C391" t="s">
        <v>2722</v>
      </c>
      <c r="D391" t="s">
        <v>5207</v>
      </c>
      <c r="E391" t="s">
        <v>5208</v>
      </c>
      <c r="F391" t="s">
        <v>1171</v>
      </c>
      <c r="G391" t="s">
        <v>1172</v>
      </c>
      <c r="H391" t="s">
        <v>1173</v>
      </c>
      <c r="I391" t="s">
        <v>5209</v>
      </c>
      <c r="J391" t="s">
        <v>5210</v>
      </c>
      <c r="K391" t="s">
        <v>5211</v>
      </c>
      <c r="L391" t="s">
        <v>546</v>
      </c>
      <c r="M391" t="s">
        <v>3399</v>
      </c>
      <c r="N391" t="s">
        <v>3657</v>
      </c>
      <c r="O391" t="s">
        <v>524</v>
      </c>
      <c r="P391">
        <v>567</v>
      </c>
      <c r="Q391" t="s">
        <v>541</v>
      </c>
      <c r="R391" t="s">
        <v>562</v>
      </c>
      <c r="S391" t="s">
        <v>562</v>
      </c>
      <c r="T391">
        <v>33</v>
      </c>
      <c r="U391">
        <v>4420</v>
      </c>
      <c r="V391" t="s">
        <v>651</v>
      </c>
      <c r="W391">
        <v>246</v>
      </c>
      <c r="X391">
        <v>567</v>
      </c>
      <c r="Y391">
        <v>43</v>
      </c>
      <c r="Z391" s="5" t="s">
        <v>766</v>
      </c>
      <c r="AA391" t="s">
        <v>524</v>
      </c>
      <c r="AB391" t="s">
        <v>564</v>
      </c>
      <c r="AC391" t="s">
        <v>564</v>
      </c>
      <c r="AD391" t="s">
        <v>564</v>
      </c>
      <c r="AE391">
        <v>47.2</v>
      </c>
      <c r="AF391">
        <v>45.9</v>
      </c>
      <c r="AG391">
        <v>40.6</v>
      </c>
      <c r="AH391">
        <v>4.3</v>
      </c>
      <c r="AI391" t="s">
        <v>3410</v>
      </c>
      <c r="AJ391">
        <v>167</v>
      </c>
      <c r="AK391">
        <v>67</v>
      </c>
      <c r="AL391">
        <v>43</v>
      </c>
      <c r="AM391">
        <v>15</v>
      </c>
      <c r="AN391">
        <v>29</v>
      </c>
      <c r="AO391">
        <v>1</v>
      </c>
      <c r="AP391">
        <v>1</v>
      </c>
      <c r="AQ391">
        <v>12</v>
      </c>
      <c r="AR391">
        <v>8</v>
      </c>
      <c r="AS391">
        <v>167</v>
      </c>
      <c r="AT391">
        <v>0.03</v>
      </c>
      <c r="AU391">
        <v>0.02</v>
      </c>
      <c r="AV391">
        <v>0</v>
      </c>
      <c r="AW391">
        <v>0</v>
      </c>
      <c r="AX391">
        <v>0.01</v>
      </c>
      <c r="AY391">
        <v>0.04</v>
      </c>
      <c r="AZ391">
        <v>0.1</v>
      </c>
      <c r="BA391">
        <v>0.10199999999999999</v>
      </c>
      <c r="BB391">
        <v>0.05</v>
      </c>
      <c r="BC391">
        <v>0.02</v>
      </c>
      <c r="BD391">
        <v>0.1</v>
      </c>
      <c r="BE391">
        <v>0.19</v>
      </c>
      <c r="BF391">
        <v>0.34</v>
      </c>
      <c r="BG391">
        <v>0.31</v>
      </c>
      <c r="BH391">
        <v>0.32</v>
      </c>
      <c r="BI391">
        <v>0.2</v>
      </c>
      <c r="BJ391">
        <v>0.43</v>
      </c>
      <c r="BK391">
        <v>0.37</v>
      </c>
      <c r="BL391">
        <v>0.01</v>
      </c>
      <c r="BM391">
        <v>0.01</v>
      </c>
      <c r="BN391">
        <v>0.01</v>
      </c>
      <c r="BO391">
        <v>0.01</v>
      </c>
      <c r="BP391">
        <v>0.01</v>
      </c>
      <c r="BQ391">
        <v>0.02</v>
      </c>
      <c r="BR391">
        <v>0.52</v>
      </c>
      <c r="BS391">
        <v>0.56999999999999995</v>
      </c>
      <c r="BT391">
        <v>0.62</v>
      </c>
      <c r="BU391">
        <v>0.77</v>
      </c>
      <c r="BV391">
        <v>0.46</v>
      </c>
      <c r="BW391">
        <v>0.39</v>
      </c>
      <c r="BX391">
        <v>3.37</v>
      </c>
      <c r="BY391">
        <v>3.43</v>
      </c>
      <c r="BZ391">
        <v>3.57</v>
      </c>
      <c r="CA391">
        <v>3.75</v>
      </c>
      <c r="CB391">
        <v>3.35</v>
      </c>
      <c r="CC391">
        <v>3.12</v>
      </c>
      <c r="CD391">
        <v>0</v>
      </c>
      <c r="CE391">
        <v>6.0000000000000001E-3</v>
      </c>
      <c r="CF391">
        <v>6.0000000000000001E-3</v>
      </c>
      <c r="CG391">
        <v>6.0000000000000001E-3</v>
      </c>
      <c r="CH391">
        <v>6.0000000000000001E-3</v>
      </c>
      <c r="CI391">
        <v>0.01</v>
      </c>
      <c r="CJ391">
        <v>0.01</v>
      </c>
      <c r="CK391">
        <v>0.05</v>
      </c>
      <c r="CL391">
        <v>0.04</v>
      </c>
      <c r="CM391">
        <v>0</v>
      </c>
      <c r="CN391">
        <v>0.01</v>
      </c>
      <c r="CO391">
        <v>0.02</v>
      </c>
      <c r="CP391">
        <v>0.01</v>
      </c>
      <c r="CQ391">
        <v>0.01</v>
      </c>
      <c r="CR391">
        <v>0.03</v>
      </c>
      <c r="CS391">
        <v>0.04</v>
      </c>
      <c r="CT391">
        <v>0.16</v>
      </c>
      <c r="CU391">
        <v>0.13</v>
      </c>
      <c r="CV391">
        <v>3.81</v>
      </c>
      <c r="CW391">
        <v>3.75</v>
      </c>
      <c r="CX391">
        <v>3.67</v>
      </c>
      <c r="CY391">
        <v>3.78</v>
      </c>
      <c r="CZ391">
        <v>3.78</v>
      </c>
      <c r="DA391">
        <v>3.61</v>
      </c>
      <c r="DB391">
        <v>3.58</v>
      </c>
      <c r="DC391">
        <v>3.21</v>
      </c>
      <c r="DD391">
        <v>3.33</v>
      </c>
      <c r="DE391">
        <v>0.19</v>
      </c>
      <c r="DF391">
        <v>0.21</v>
      </c>
      <c r="DG391">
        <v>0.26</v>
      </c>
      <c r="DH391">
        <v>0.17</v>
      </c>
      <c r="DI391">
        <v>0.19</v>
      </c>
      <c r="DJ391">
        <v>0.31</v>
      </c>
      <c r="DK391">
        <v>0.31</v>
      </c>
      <c r="DL391">
        <v>0.32</v>
      </c>
      <c r="DM391">
        <v>0.28999999999999998</v>
      </c>
      <c r="DN391">
        <v>0</v>
      </c>
      <c r="DO391">
        <v>0</v>
      </c>
      <c r="DP391">
        <v>0.01</v>
      </c>
      <c r="DQ391">
        <v>0.01</v>
      </c>
      <c r="DR391">
        <v>0</v>
      </c>
      <c r="DS391">
        <v>0.01</v>
      </c>
      <c r="DT391">
        <v>0.01</v>
      </c>
      <c r="DU391">
        <v>0.01</v>
      </c>
      <c r="DV391">
        <v>0.01</v>
      </c>
      <c r="DW391">
        <v>0.81</v>
      </c>
      <c r="DX391">
        <v>0.77</v>
      </c>
      <c r="DY391">
        <v>0.7</v>
      </c>
      <c r="DZ391">
        <v>0.8</v>
      </c>
      <c r="EA391">
        <v>0.8</v>
      </c>
      <c r="EB391">
        <v>0.65</v>
      </c>
      <c r="EC391">
        <v>0.64</v>
      </c>
      <c r="ED391">
        <v>0.47</v>
      </c>
      <c r="EE391">
        <v>0.53</v>
      </c>
      <c r="EF391">
        <v>0.44</v>
      </c>
      <c r="EG391">
        <v>0.02</v>
      </c>
      <c r="EH391">
        <v>0.01</v>
      </c>
      <c r="EI391">
        <v>0.02</v>
      </c>
      <c r="EJ391">
        <v>0.01</v>
      </c>
      <c r="EK391">
        <v>0.02</v>
      </c>
      <c r="EL391">
        <v>0.11</v>
      </c>
      <c r="EM391">
        <v>0.01</v>
      </c>
      <c r="EN391">
        <v>0</v>
      </c>
      <c r="EO391">
        <v>0.43</v>
      </c>
      <c r="EP391">
        <v>0.03</v>
      </c>
      <c r="EQ391">
        <v>1.7999999999999999E-2</v>
      </c>
      <c r="ER391">
        <v>7.0000000000000007E-2</v>
      </c>
      <c r="ES391">
        <v>5.3999999999999999E-2</v>
      </c>
      <c r="ET391">
        <v>0.1</v>
      </c>
      <c r="EU391">
        <v>0.18</v>
      </c>
      <c r="EV391">
        <v>0.05</v>
      </c>
      <c r="EW391">
        <v>0.04</v>
      </c>
      <c r="EX391">
        <v>0.03</v>
      </c>
      <c r="EY391">
        <v>0.31</v>
      </c>
      <c r="EZ391">
        <v>0.26</v>
      </c>
      <c r="FA391">
        <v>0.26</v>
      </c>
      <c r="FB391">
        <v>0.23</v>
      </c>
      <c r="FC391">
        <v>0.32</v>
      </c>
      <c r="FD391">
        <v>0.35</v>
      </c>
      <c r="FE391">
        <v>0.41</v>
      </c>
      <c r="FF391">
        <v>0.42</v>
      </c>
      <c r="FG391">
        <v>7.0000000000000007E-2</v>
      </c>
      <c r="FH391">
        <v>0.6</v>
      </c>
      <c r="FI391">
        <v>0.68</v>
      </c>
      <c r="FJ391">
        <v>0.64</v>
      </c>
      <c r="FK391">
        <v>0.69</v>
      </c>
      <c r="FL391">
        <v>0.55000000000000004</v>
      </c>
      <c r="FM391">
        <v>0.25</v>
      </c>
      <c r="FN391">
        <v>0.5</v>
      </c>
      <c r="FO391">
        <v>0.53</v>
      </c>
      <c r="FP391">
        <v>0.04</v>
      </c>
      <c r="FQ391">
        <v>0.04</v>
      </c>
      <c r="FR391">
        <v>0.04</v>
      </c>
      <c r="FS391">
        <v>0.01</v>
      </c>
      <c r="FT391">
        <v>0.01</v>
      </c>
      <c r="FU391">
        <v>0.01</v>
      </c>
      <c r="FV391">
        <v>0.11</v>
      </c>
      <c r="FW391">
        <v>0.03</v>
      </c>
      <c r="FX391">
        <v>0.02</v>
      </c>
      <c r="FY391">
        <v>1.71</v>
      </c>
      <c r="FZ391">
        <v>3.54</v>
      </c>
      <c r="GA391">
        <v>3.67</v>
      </c>
      <c r="GB391">
        <v>3.55</v>
      </c>
      <c r="GC391">
        <v>3.62</v>
      </c>
      <c r="GD391">
        <v>3.42</v>
      </c>
      <c r="GE391">
        <v>2.83</v>
      </c>
      <c r="GF391">
        <v>3.45</v>
      </c>
      <c r="GG391">
        <v>3.5</v>
      </c>
      <c r="GH391">
        <v>9.1</v>
      </c>
      <c r="GI391">
        <v>0</v>
      </c>
      <c r="GJ391">
        <v>0</v>
      </c>
      <c r="GK391">
        <v>1.2E-2</v>
      </c>
      <c r="GL391">
        <v>0.01</v>
      </c>
      <c r="GM391">
        <v>0.04</v>
      </c>
      <c r="GN391">
        <v>0.04</v>
      </c>
      <c r="GO391">
        <v>0.02</v>
      </c>
      <c r="GP391">
        <v>0.1</v>
      </c>
      <c r="GQ391">
        <v>0.16</v>
      </c>
      <c r="GR391">
        <v>0.6</v>
      </c>
      <c r="GS391">
        <v>0.03</v>
      </c>
      <c r="GT391">
        <v>0.36</v>
      </c>
      <c r="GU391">
        <v>0.66</v>
      </c>
      <c r="GV391">
        <v>0.13</v>
      </c>
      <c r="GW391">
        <v>0.37</v>
      </c>
      <c r="GX391">
        <v>0.126</v>
      </c>
      <c r="GY391">
        <v>0.28999999999999998</v>
      </c>
      <c r="GZ391">
        <v>0.126</v>
      </c>
      <c r="HA391">
        <v>7.8E-2</v>
      </c>
      <c r="HB391">
        <v>0.34</v>
      </c>
      <c r="HC391">
        <v>0.05</v>
      </c>
      <c r="HD391">
        <v>0.05</v>
      </c>
      <c r="HE391">
        <v>0.2</v>
      </c>
      <c r="HF391">
        <v>0.1</v>
      </c>
      <c r="HG391">
        <v>0.09</v>
      </c>
      <c r="HH391">
        <v>0.04</v>
      </c>
      <c r="HI391">
        <v>0</v>
      </c>
      <c r="HJ391">
        <v>0.02</v>
      </c>
      <c r="HK391">
        <v>0.02</v>
      </c>
      <c r="HL391">
        <v>0.04</v>
      </c>
      <c r="HM391">
        <v>0.3</v>
      </c>
      <c r="HN391">
        <v>0.02</v>
      </c>
      <c r="HO391">
        <v>0.44</v>
      </c>
      <c r="HP391">
        <v>0.4</v>
      </c>
      <c r="HQ391">
        <v>0.38</v>
      </c>
      <c r="HR391">
        <v>0.47</v>
      </c>
      <c r="HS391">
        <v>0.59</v>
      </c>
      <c r="HT391">
        <v>0.35</v>
      </c>
      <c r="HU391">
        <v>0.54</v>
      </c>
      <c r="HV391">
        <v>0.4</v>
      </c>
      <c r="HW391">
        <v>0.56000000000000005</v>
      </c>
      <c r="HX391">
        <v>0.48</v>
      </c>
      <c r="HY391">
        <v>0.01</v>
      </c>
      <c r="HZ391">
        <v>0.62</v>
      </c>
      <c r="IA391">
        <v>0.01</v>
      </c>
      <c r="IB391">
        <v>0.14000000000000001</v>
      </c>
      <c r="IC391">
        <v>0.03</v>
      </c>
      <c r="ID391">
        <v>0.01</v>
      </c>
      <c r="IE391">
        <v>7.0000000000000007E-2</v>
      </c>
      <c r="IF391">
        <v>6.0000000000000001E-3</v>
      </c>
      <c r="IG391">
        <v>0</v>
      </c>
      <c r="IH391">
        <v>0.01</v>
      </c>
      <c r="II391">
        <v>0</v>
      </c>
      <c r="IJ391">
        <v>0</v>
      </c>
      <c r="IK391">
        <v>1.7999999999999999E-2</v>
      </c>
      <c r="IL391">
        <v>0</v>
      </c>
      <c r="IM391">
        <v>0.01</v>
      </c>
      <c r="IN391">
        <v>0.02</v>
      </c>
      <c r="IO391">
        <v>0.02</v>
      </c>
      <c r="IP391">
        <v>0.01</v>
      </c>
      <c r="IQ391">
        <v>0.02</v>
      </c>
      <c r="IR391">
        <v>0.01</v>
      </c>
      <c r="IS391">
        <v>0.01</v>
      </c>
      <c r="IT391">
        <v>0.15</v>
      </c>
      <c r="IU391">
        <v>0.09</v>
      </c>
      <c r="IV391">
        <v>0</v>
      </c>
      <c r="IW391">
        <v>0.16</v>
      </c>
      <c r="IX391">
        <v>0.25</v>
      </c>
      <c r="IY391">
        <v>0.43</v>
      </c>
      <c r="IZ391">
        <v>0.41</v>
      </c>
      <c r="JA391">
        <v>0.16</v>
      </c>
      <c r="JB391">
        <v>0.38</v>
      </c>
      <c r="JC391">
        <v>0.36</v>
      </c>
      <c r="JD391">
        <v>0.17</v>
      </c>
      <c r="JE391">
        <v>0.22</v>
      </c>
      <c r="JF391">
        <v>0.26</v>
      </c>
      <c r="JG391">
        <v>0.25</v>
      </c>
      <c r="JH391">
        <v>0.37</v>
      </c>
      <c r="JI391">
        <v>0.25</v>
      </c>
      <c r="JJ391">
        <v>0.25</v>
      </c>
      <c r="JK391">
        <v>0.55000000000000004</v>
      </c>
      <c r="JL391">
        <v>0.2</v>
      </c>
      <c r="JM391">
        <v>0.01</v>
      </c>
      <c r="JN391">
        <v>0.01</v>
      </c>
      <c r="JO391">
        <v>0.02</v>
      </c>
      <c r="JP391">
        <v>0.02</v>
      </c>
      <c r="JQ391">
        <v>0.01</v>
      </c>
      <c r="JR391">
        <v>3.1</v>
      </c>
      <c r="JS391">
        <v>2.52</v>
      </c>
      <c r="JT391">
        <v>2.65</v>
      </c>
      <c r="JU391">
        <v>3.4</v>
      </c>
      <c r="JV391">
        <v>2.4900000000000002</v>
      </c>
    </row>
    <row r="392" spans="1:282" x14ac:dyDescent="0.25">
      <c r="A392">
        <v>610034</v>
      </c>
      <c r="B392" t="s">
        <v>2724</v>
      </c>
      <c r="C392" t="s">
        <v>2723</v>
      </c>
      <c r="D392" t="s">
        <v>5212</v>
      </c>
      <c r="E392" t="s">
        <v>5213</v>
      </c>
      <c r="F392" t="s">
        <v>2725</v>
      </c>
      <c r="G392" t="s">
        <v>2726</v>
      </c>
      <c r="H392" t="s">
        <v>5214</v>
      </c>
      <c r="I392" t="s">
        <v>5215</v>
      </c>
      <c r="J392" t="s">
        <v>5216</v>
      </c>
      <c r="K392" t="s">
        <v>5217</v>
      </c>
      <c r="L392" t="s">
        <v>546</v>
      </c>
      <c r="M392" t="s">
        <v>3399</v>
      </c>
      <c r="N392" t="s">
        <v>3908</v>
      </c>
      <c r="O392" t="s">
        <v>524</v>
      </c>
      <c r="P392">
        <v>488</v>
      </c>
      <c r="Q392" t="s">
        <v>539</v>
      </c>
      <c r="R392" t="s">
        <v>3437</v>
      </c>
      <c r="S392" t="s">
        <v>6522</v>
      </c>
      <c r="T392">
        <v>37</v>
      </c>
      <c r="U392">
        <v>4430</v>
      </c>
      <c r="V392" t="s">
        <v>655</v>
      </c>
      <c r="W392">
        <v>1</v>
      </c>
      <c r="X392">
        <v>485</v>
      </c>
      <c r="Y392">
        <v>0</v>
      </c>
      <c r="Z392" s="5" t="s">
        <v>3409</v>
      </c>
      <c r="AA392" t="s">
        <v>524</v>
      </c>
      <c r="AB392" t="s">
        <v>576</v>
      </c>
      <c r="AC392" t="s">
        <v>576</v>
      </c>
      <c r="AD392" t="s">
        <v>564</v>
      </c>
      <c r="AE392">
        <v>0</v>
      </c>
      <c r="AF392">
        <v>0</v>
      </c>
      <c r="AG392">
        <v>57.4</v>
      </c>
      <c r="AH392">
        <v>0</v>
      </c>
      <c r="AI392" t="s">
        <v>3410</v>
      </c>
      <c r="AJ392">
        <v>1</v>
      </c>
      <c r="AN392">
        <v>1</v>
      </c>
      <c r="AS392">
        <v>1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1</v>
      </c>
      <c r="BF392">
        <v>0</v>
      </c>
      <c r="BG392">
        <v>0</v>
      </c>
      <c r="BH392">
        <v>0</v>
      </c>
      <c r="BI392">
        <v>1</v>
      </c>
      <c r="BJ392">
        <v>1</v>
      </c>
      <c r="BK392">
        <v>0</v>
      </c>
      <c r="BL392">
        <v>1</v>
      </c>
      <c r="BM392">
        <v>1</v>
      </c>
      <c r="BN392">
        <v>1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A392">
        <v>3</v>
      </c>
      <c r="CB392">
        <v>3</v>
      </c>
      <c r="CC392">
        <v>2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1</v>
      </c>
      <c r="CL392">
        <v>1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3</v>
      </c>
      <c r="CW392">
        <v>3</v>
      </c>
      <c r="CX392">
        <v>3</v>
      </c>
      <c r="CY392">
        <v>3</v>
      </c>
      <c r="CZ392">
        <v>3</v>
      </c>
      <c r="DA392">
        <v>3</v>
      </c>
      <c r="DB392">
        <v>3</v>
      </c>
      <c r="DC392">
        <v>1</v>
      </c>
      <c r="DD392">
        <v>1</v>
      </c>
      <c r="DE392">
        <v>1</v>
      </c>
      <c r="DF392">
        <v>1</v>
      </c>
      <c r="DG392">
        <v>1</v>
      </c>
      <c r="DH392">
        <v>1</v>
      </c>
      <c r="DI392">
        <v>1</v>
      </c>
      <c r="DJ392">
        <v>1</v>
      </c>
      <c r="DK392">
        <v>1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1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1</v>
      </c>
      <c r="EX392">
        <v>0</v>
      </c>
      <c r="EY392">
        <v>1</v>
      </c>
      <c r="EZ392">
        <v>1</v>
      </c>
      <c r="FA392">
        <v>1</v>
      </c>
      <c r="FB392">
        <v>1</v>
      </c>
      <c r="FC392">
        <v>1</v>
      </c>
      <c r="FD392">
        <v>1</v>
      </c>
      <c r="FE392">
        <v>1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1</v>
      </c>
      <c r="FZ392">
        <v>3</v>
      </c>
      <c r="GA392">
        <v>3</v>
      </c>
      <c r="GB392">
        <v>3</v>
      </c>
      <c r="GC392">
        <v>3</v>
      </c>
      <c r="GD392">
        <v>3</v>
      </c>
      <c r="GE392">
        <v>3</v>
      </c>
      <c r="GF392">
        <v>3</v>
      </c>
      <c r="GG392">
        <v>2</v>
      </c>
      <c r="GH392">
        <v>7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1</v>
      </c>
      <c r="GP392">
        <v>0</v>
      </c>
      <c r="GQ392">
        <v>0</v>
      </c>
      <c r="GR392">
        <v>0</v>
      </c>
      <c r="GS392">
        <v>0</v>
      </c>
      <c r="GT392">
        <v>1</v>
      </c>
      <c r="GU392">
        <v>1</v>
      </c>
      <c r="GV392">
        <v>0</v>
      </c>
      <c r="GW392">
        <v>0</v>
      </c>
      <c r="GX392">
        <v>0</v>
      </c>
      <c r="GY392">
        <v>1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1</v>
      </c>
      <c r="HP392">
        <v>0</v>
      </c>
      <c r="HQ392">
        <v>0</v>
      </c>
      <c r="HR392">
        <v>0</v>
      </c>
      <c r="HS392">
        <v>1</v>
      </c>
      <c r="HT392">
        <v>1</v>
      </c>
      <c r="HU392">
        <v>0</v>
      </c>
      <c r="HV392">
        <v>1</v>
      </c>
      <c r="HW392">
        <v>1</v>
      </c>
      <c r="HX392">
        <v>1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1</v>
      </c>
      <c r="IT392">
        <v>1</v>
      </c>
      <c r="IU392">
        <v>1</v>
      </c>
      <c r="IV392">
        <v>0</v>
      </c>
      <c r="IW392">
        <v>1</v>
      </c>
      <c r="IX392">
        <v>0</v>
      </c>
      <c r="IY392">
        <v>0</v>
      </c>
      <c r="IZ392">
        <v>0</v>
      </c>
      <c r="JA392">
        <v>1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1</v>
      </c>
      <c r="JS392">
        <v>1</v>
      </c>
      <c r="JT392">
        <v>1</v>
      </c>
      <c r="JU392">
        <v>2</v>
      </c>
      <c r="JV392">
        <v>1</v>
      </c>
    </row>
    <row r="393" spans="1:282" x14ac:dyDescent="0.25">
      <c r="A393">
        <v>610036</v>
      </c>
      <c r="B393" t="s">
        <v>182</v>
      </c>
      <c r="C393" t="s">
        <v>2727</v>
      </c>
      <c r="D393" t="s">
        <v>5218</v>
      </c>
      <c r="E393" t="s">
        <v>5219</v>
      </c>
      <c r="F393" t="s">
        <v>1174</v>
      </c>
      <c r="G393" t="s">
        <v>1175</v>
      </c>
      <c r="H393" t="s">
        <v>5220</v>
      </c>
      <c r="I393" t="s">
        <v>5221</v>
      </c>
      <c r="J393" t="s">
        <v>5222</v>
      </c>
      <c r="K393" t="s">
        <v>5223</v>
      </c>
      <c r="L393" t="s">
        <v>546</v>
      </c>
      <c r="M393" t="s">
        <v>3399</v>
      </c>
      <c r="N393" t="s">
        <v>3908</v>
      </c>
      <c r="O393" t="s">
        <v>524</v>
      </c>
      <c r="P393">
        <v>565</v>
      </c>
      <c r="Q393" t="s">
        <v>539</v>
      </c>
      <c r="R393" t="s">
        <v>3437</v>
      </c>
      <c r="S393" t="s">
        <v>6522</v>
      </c>
      <c r="T393">
        <v>36</v>
      </c>
      <c r="U393">
        <v>4450</v>
      </c>
      <c r="V393" t="s">
        <v>655</v>
      </c>
      <c r="Z393" s="5" t="s">
        <v>10</v>
      </c>
      <c r="AA393" t="s">
        <v>10</v>
      </c>
      <c r="AB393" t="s">
        <v>10</v>
      </c>
      <c r="AC393" t="s">
        <v>10</v>
      </c>
      <c r="AD393" t="s">
        <v>10</v>
      </c>
      <c r="AI393" t="s">
        <v>10</v>
      </c>
    </row>
    <row r="394" spans="1:282" x14ac:dyDescent="0.25">
      <c r="A394">
        <v>610037</v>
      </c>
      <c r="B394" t="s">
        <v>183</v>
      </c>
      <c r="C394" t="s">
        <v>2728</v>
      </c>
      <c r="D394" t="s">
        <v>5224</v>
      </c>
      <c r="E394" t="s">
        <v>5225</v>
      </c>
      <c r="F394" t="s">
        <v>1176</v>
      </c>
      <c r="G394" t="s">
        <v>1177</v>
      </c>
      <c r="H394" t="s">
        <v>1178</v>
      </c>
      <c r="I394" t="s">
        <v>5226</v>
      </c>
      <c r="J394" t="s">
        <v>5227</v>
      </c>
      <c r="K394" t="s">
        <v>5228</v>
      </c>
      <c r="L394" t="s">
        <v>546</v>
      </c>
      <c r="M394" t="s">
        <v>3399</v>
      </c>
      <c r="N394" t="s">
        <v>3908</v>
      </c>
      <c r="O394" t="s">
        <v>524</v>
      </c>
      <c r="P394">
        <v>539</v>
      </c>
      <c r="Q394" t="s">
        <v>530</v>
      </c>
      <c r="R394" t="s">
        <v>558</v>
      </c>
      <c r="S394" t="s">
        <v>558</v>
      </c>
      <c r="T394">
        <v>43</v>
      </c>
      <c r="U394">
        <v>4470</v>
      </c>
      <c r="V394" t="s">
        <v>655</v>
      </c>
      <c r="W394">
        <v>210</v>
      </c>
      <c r="X394">
        <v>552</v>
      </c>
      <c r="Y394">
        <v>38</v>
      </c>
      <c r="Z394" s="5" t="s">
        <v>625</v>
      </c>
      <c r="AA394" t="s">
        <v>524</v>
      </c>
      <c r="AB394" t="s">
        <v>533</v>
      </c>
      <c r="AC394" t="s">
        <v>555</v>
      </c>
      <c r="AD394" t="s">
        <v>533</v>
      </c>
      <c r="AE394">
        <v>68.3</v>
      </c>
      <c r="AF394">
        <v>38.6</v>
      </c>
      <c r="AG394">
        <v>72.900000000000006</v>
      </c>
      <c r="AH394">
        <v>3.8</v>
      </c>
      <c r="AI394" t="s">
        <v>3410</v>
      </c>
      <c r="AJ394">
        <v>109</v>
      </c>
      <c r="AL394">
        <v>84</v>
      </c>
      <c r="AN394">
        <v>22</v>
      </c>
      <c r="AQ394">
        <v>2</v>
      </c>
      <c r="AR394">
        <v>1</v>
      </c>
      <c r="AS394">
        <v>109</v>
      </c>
      <c r="AT394">
        <v>0</v>
      </c>
      <c r="AU394">
        <v>0</v>
      </c>
      <c r="AV394">
        <v>0.01</v>
      </c>
      <c r="AW394">
        <v>0.01</v>
      </c>
      <c r="AX394">
        <v>0.01</v>
      </c>
      <c r="AY394">
        <v>0.04</v>
      </c>
      <c r="AZ394">
        <v>0.04</v>
      </c>
      <c r="BA394">
        <v>2.8000000000000001E-2</v>
      </c>
      <c r="BB394">
        <v>0.02</v>
      </c>
      <c r="BC394">
        <v>0.02</v>
      </c>
      <c r="BD394">
        <v>0.05</v>
      </c>
      <c r="BE394">
        <v>0.08</v>
      </c>
      <c r="BF394">
        <v>0.25</v>
      </c>
      <c r="BG394">
        <v>0.22</v>
      </c>
      <c r="BH394">
        <v>0.34</v>
      </c>
      <c r="BI394">
        <v>0.22</v>
      </c>
      <c r="BJ394">
        <v>0.27</v>
      </c>
      <c r="BK394">
        <v>0.28000000000000003</v>
      </c>
      <c r="BL394">
        <v>0.05</v>
      </c>
      <c r="BM394">
        <v>0.03</v>
      </c>
      <c r="BN394">
        <v>0.05</v>
      </c>
      <c r="BO394">
        <v>0.05</v>
      </c>
      <c r="BP394">
        <v>0.04</v>
      </c>
      <c r="BQ394">
        <v>0.06</v>
      </c>
      <c r="BR394">
        <v>0.67</v>
      </c>
      <c r="BS394">
        <v>0.72</v>
      </c>
      <c r="BT394">
        <v>0.59</v>
      </c>
      <c r="BU394">
        <v>0.71</v>
      </c>
      <c r="BV394">
        <v>0.64</v>
      </c>
      <c r="BW394">
        <v>0.54</v>
      </c>
      <c r="BX394">
        <v>3.66</v>
      </c>
      <c r="BY394">
        <v>3.72</v>
      </c>
      <c r="BZ394">
        <v>3.58</v>
      </c>
      <c r="CA394">
        <v>3.7</v>
      </c>
      <c r="CB394">
        <v>3.6</v>
      </c>
      <c r="CC394">
        <v>3.41</v>
      </c>
      <c r="CD394">
        <v>0</v>
      </c>
      <c r="CE394">
        <v>0</v>
      </c>
      <c r="CF394">
        <v>0</v>
      </c>
      <c r="CG394">
        <v>2.8000000000000001E-2</v>
      </c>
      <c r="CH394">
        <v>0</v>
      </c>
      <c r="CI394">
        <v>0.01</v>
      </c>
      <c r="CJ394">
        <v>0.02</v>
      </c>
      <c r="CK394">
        <v>0.09</v>
      </c>
      <c r="CL394">
        <v>0.06</v>
      </c>
      <c r="CM394">
        <v>0.04</v>
      </c>
      <c r="CN394">
        <v>0.03</v>
      </c>
      <c r="CO394">
        <v>0.03</v>
      </c>
      <c r="CP394">
        <v>0.06</v>
      </c>
      <c r="CQ394">
        <v>0.04</v>
      </c>
      <c r="CR394">
        <v>0.1</v>
      </c>
      <c r="CS394">
        <v>0.1</v>
      </c>
      <c r="CT394">
        <v>0.12</v>
      </c>
      <c r="CU394">
        <v>0.09</v>
      </c>
      <c r="CV394">
        <v>3.71</v>
      </c>
      <c r="CW394">
        <v>3.73</v>
      </c>
      <c r="CX394">
        <v>3.7</v>
      </c>
      <c r="CY394">
        <v>3.6</v>
      </c>
      <c r="CZ394">
        <v>3.7</v>
      </c>
      <c r="DA394">
        <v>3.55</v>
      </c>
      <c r="DB394">
        <v>3.48</v>
      </c>
      <c r="DC394">
        <v>3.28</v>
      </c>
      <c r="DD394">
        <v>3.41</v>
      </c>
      <c r="DE394">
        <v>0.2</v>
      </c>
      <c r="DF394">
        <v>0.2</v>
      </c>
      <c r="DG394">
        <v>0.23</v>
      </c>
      <c r="DH394">
        <v>0.19</v>
      </c>
      <c r="DI394">
        <v>0.22</v>
      </c>
      <c r="DJ394">
        <v>0.2</v>
      </c>
      <c r="DK394">
        <v>0.25</v>
      </c>
      <c r="DL394">
        <v>0.18</v>
      </c>
      <c r="DM394">
        <v>0.23</v>
      </c>
      <c r="DN394">
        <v>0.04</v>
      </c>
      <c r="DO394">
        <v>0.04</v>
      </c>
      <c r="DP394">
        <v>0.05</v>
      </c>
      <c r="DQ394">
        <v>0.03</v>
      </c>
      <c r="DR394">
        <v>0.04</v>
      </c>
      <c r="DS394">
        <v>0.04</v>
      </c>
      <c r="DT394">
        <v>0.04</v>
      </c>
      <c r="DU394">
        <v>0.04</v>
      </c>
      <c r="DV394">
        <v>0.03</v>
      </c>
      <c r="DW394">
        <v>0.72</v>
      </c>
      <c r="DX394">
        <v>0.73</v>
      </c>
      <c r="DY394">
        <v>0.7</v>
      </c>
      <c r="DZ394">
        <v>0.7</v>
      </c>
      <c r="EA394">
        <v>0.71</v>
      </c>
      <c r="EB394">
        <v>0.65</v>
      </c>
      <c r="EC394">
        <v>0.6</v>
      </c>
      <c r="ED394">
        <v>0.56999999999999995</v>
      </c>
      <c r="EE394">
        <v>0.6</v>
      </c>
      <c r="EF394">
        <v>0.39</v>
      </c>
      <c r="EG394">
        <v>0.03</v>
      </c>
      <c r="EH394">
        <v>0</v>
      </c>
      <c r="EI394">
        <v>0.01</v>
      </c>
      <c r="EJ394">
        <v>0.01</v>
      </c>
      <c r="EK394">
        <v>0.02</v>
      </c>
      <c r="EL394">
        <v>0.01</v>
      </c>
      <c r="EM394">
        <v>0.01</v>
      </c>
      <c r="EN394">
        <v>0.02</v>
      </c>
      <c r="EO394">
        <v>0.3</v>
      </c>
      <c r="EP394">
        <v>0.06</v>
      </c>
      <c r="EQ394">
        <v>6.4000000000000001E-2</v>
      </c>
      <c r="ER394">
        <v>0.06</v>
      </c>
      <c r="ES394">
        <v>7.2999999999999995E-2</v>
      </c>
      <c r="ET394">
        <v>0.09</v>
      </c>
      <c r="EU394">
        <v>0.09</v>
      </c>
      <c r="EV394">
        <v>0.05</v>
      </c>
      <c r="EW394">
        <v>0.06</v>
      </c>
      <c r="EX394">
        <v>0.128</v>
      </c>
      <c r="EY394">
        <v>0.26</v>
      </c>
      <c r="EZ394">
        <v>0.24</v>
      </c>
      <c r="FA394">
        <v>0.28000000000000003</v>
      </c>
      <c r="FB394">
        <v>0.25</v>
      </c>
      <c r="FC394">
        <v>0.27</v>
      </c>
      <c r="FD394">
        <v>0.33</v>
      </c>
      <c r="FE394">
        <v>0.37</v>
      </c>
      <c r="FF394">
        <v>0.35</v>
      </c>
      <c r="FG394">
        <v>0.13</v>
      </c>
      <c r="FH394">
        <v>0.61</v>
      </c>
      <c r="FI394">
        <v>0.66</v>
      </c>
      <c r="FJ394">
        <v>0.61</v>
      </c>
      <c r="FK394">
        <v>0.61</v>
      </c>
      <c r="FL394">
        <v>0.55000000000000004</v>
      </c>
      <c r="FM394">
        <v>0.5</v>
      </c>
      <c r="FN394">
        <v>0.53</v>
      </c>
      <c r="FO394">
        <v>0.51</v>
      </c>
      <c r="FP394">
        <v>0.05</v>
      </c>
      <c r="FQ394">
        <v>0.05</v>
      </c>
      <c r="FR394">
        <v>0.04</v>
      </c>
      <c r="FS394">
        <v>0.04</v>
      </c>
      <c r="FT394">
        <v>0.06</v>
      </c>
      <c r="FU394">
        <v>7.0000000000000007E-2</v>
      </c>
      <c r="FV394">
        <v>0.06</v>
      </c>
      <c r="FW394">
        <v>0.05</v>
      </c>
      <c r="FX394">
        <v>0.06</v>
      </c>
      <c r="FY394">
        <v>1.99</v>
      </c>
      <c r="FZ394">
        <v>3.53</v>
      </c>
      <c r="GA394">
        <v>3.62</v>
      </c>
      <c r="GB394">
        <v>3.56</v>
      </c>
      <c r="GC394">
        <v>3.55</v>
      </c>
      <c r="GD394">
        <v>3.46</v>
      </c>
      <c r="GE394">
        <v>3.42</v>
      </c>
      <c r="GF394">
        <v>3.49</v>
      </c>
      <c r="GG394">
        <v>3.44</v>
      </c>
      <c r="GH394">
        <v>8.11</v>
      </c>
      <c r="GI394">
        <v>0.02</v>
      </c>
      <c r="GJ394">
        <v>2.8000000000000001E-2</v>
      </c>
      <c r="GK394">
        <v>2.8000000000000001E-2</v>
      </c>
      <c r="GL394">
        <v>0.04</v>
      </c>
      <c r="GM394">
        <v>0.06</v>
      </c>
      <c r="GN394">
        <v>0.04</v>
      </c>
      <c r="GO394">
        <v>0.08</v>
      </c>
      <c r="GP394">
        <v>0.13</v>
      </c>
      <c r="GQ394">
        <v>0.08</v>
      </c>
      <c r="GR394">
        <v>0.46</v>
      </c>
      <c r="GS394">
        <v>0.05</v>
      </c>
      <c r="GT394">
        <v>0.56999999999999995</v>
      </c>
      <c r="GU394">
        <v>0.56000000000000005</v>
      </c>
      <c r="GV394">
        <v>0.32</v>
      </c>
      <c r="GW394">
        <v>0.09</v>
      </c>
      <c r="GX394">
        <v>0.13800000000000001</v>
      </c>
      <c r="GY394">
        <v>0.2</v>
      </c>
      <c r="GZ394">
        <v>7.2999999999999995E-2</v>
      </c>
      <c r="HA394">
        <v>5.5E-2</v>
      </c>
      <c r="HB394">
        <v>0.19</v>
      </c>
      <c r="HC394">
        <v>0.16</v>
      </c>
      <c r="HD394">
        <v>0.08</v>
      </c>
      <c r="HE394">
        <v>0.17</v>
      </c>
      <c r="HF394">
        <v>0.11</v>
      </c>
      <c r="HG394">
        <v>0.17</v>
      </c>
      <c r="HH394">
        <v>0.11</v>
      </c>
      <c r="HI394">
        <v>0</v>
      </c>
      <c r="HJ394">
        <v>0</v>
      </c>
      <c r="HK394">
        <v>0</v>
      </c>
      <c r="HL394">
        <v>0</v>
      </c>
      <c r="HM394">
        <v>0.06</v>
      </c>
      <c r="HN394">
        <v>0.01</v>
      </c>
      <c r="HO394">
        <v>0.28000000000000003</v>
      </c>
      <c r="HP394">
        <v>0.23</v>
      </c>
      <c r="HQ394">
        <v>0.25</v>
      </c>
      <c r="HR394">
        <v>0.28999999999999998</v>
      </c>
      <c r="HS394">
        <v>0.32</v>
      </c>
      <c r="HT394">
        <v>0.28000000000000003</v>
      </c>
      <c r="HU394">
        <v>0.56999999999999995</v>
      </c>
      <c r="HV394">
        <v>0.56999999999999995</v>
      </c>
      <c r="HW394">
        <v>0.56999999999999995</v>
      </c>
      <c r="HX394">
        <v>0.53</v>
      </c>
      <c r="HY394">
        <v>0.45</v>
      </c>
      <c r="HZ394">
        <v>0.59</v>
      </c>
      <c r="IA394">
        <v>7.0000000000000007E-2</v>
      </c>
      <c r="IB394">
        <v>0.1</v>
      </c>
      <c r="IC394">
        <v>0.09</v>
      </c>
      <c r="ID394">
        <v>7.0000000000000007E-2</v>
      </c>
      <c r="IE394">
        <v>7.0000000000000007E-2</v>
      </c>
      <c r="IF394">
        <v>3.6999999999999998E-2</v>
      </c>
      <c r="IG394">
        <v>8.9999999999999993E-3</v>
      </c>
      <c r="IH394">
        <v>0.03</v>
      </c>
      <c r="II394">
        <v>0.01</v>
      </c>
      <c r="IJ394">
        <v>0.02</v>
      </c>
      <c r="IK394">
        <v>1.7999999999999999E-2</v>
      </c>
      <c r="IL394">
        <v>1.7999999999999999E-2</v>
      </c>
      <c r="IM394">
        <v>0.06</v>
      </c>
      <c r="IN394">
        <v>7.0000000000000007E-2</v>
      </c>
      <c r="IO394">
        <v>0.08</v>
      </c>
      <c r="IP394">
        <v>0.08</v>
      </c>
      <c r="IQ394">
        <v>0.08</v>
      </c>
      <c r="IR394">
        <v>0.06</v>
      </c>
      <c r="IS394">
        <v>0.05</v>
      </c>
      <c r="IT394">
        <v>0.52</v>
      </c>
      <c r="IU394">
        <v>0.43</v>
      </c>
      <c r="IV394">
        <v>0.05</v>
      </c>
      <c r="IW394">
        <v>0.22</v>
      </c>
      <c r="IX394">
        <v>0.23</v>
      </c>
      <c r="IY394">
        <v>0.21</v>
      </c>
      <c r="IZ394">
        <v>0.27</v>
      </c>
      <c r="JA394">
        <v>0.18</v>
      </c>
      <c r="JB394">
        <v>0.3</v>
      </c>
      <c r="JC394">
        <v>0.39</v>
      </c>
      <c r="JD394">
        <v>0.09</v>
      </c>
      <c r="JE394">
        <v>0.1</v>
      </c>
      <c r="JF394">
        <v>0.31</v>
      </c>
      <c r="JG394">
        <v>0.22</v>
      </c>
      <c r="JH394">
        <v>0.28000000000000003</v>
      </c>
      <c r="JI394">
        <v>0.12</v>
      </c>
      <c r="JJ394">
        <v>0.15</v>
      </c>
      <c r="JK394">
        <v>0.4</v>
      </c>
      <c r="JL394">
        <v>0.2</v>
      </c>
      <c r="JM394">
        <v>0.06</v>
      </c>
      <c r="JN394">
        <v>0.06</v>
      </c>
      <c r="JO394">
        <v>0.06</v>
      </c>
      <c r="JP394">
        <v>0.06</v>
      </c>
      <c r="JQ394">
        <v>0.06</v>
      </c>
      <c r="JR394">
        <v>2.96</v>
      </c>
      <c r="JS394">
        <v>1.8</v>
      </c>
      <c r="JT394">
        <v>1.96</v>
      </c>
      <c r="JU394">
        <v>3.14</v>
      </c>
      <c r="JV394">
        <v>2.4300000000000002</v>
      </c>
    </row>
    <row r="395" spans="1:282" x14ac:dyDescent="0.25">
      <c r="A395">
        <v>610038</v>
      </c>
      <c r="B395" t="s">
        <v>184</v>
      </c>
      <c r="C395" t="s">
        <v>2729</v>
      </c>
      <c r="D395" t="s">
        <v>5229</v>
      </c>
      <c r="E395" t="s">
        <v>5230</v>
      </c>
      <c r="F395" t="s">
        <v>1179</v>
      </c>
      <c r="G395" t="s">
        <v>1180</v>
      </c>
      <c r="H395" t="s">
        <v>1181</v>
      </c>
      <c r="I395" t="s">
        <v>5231</v>
      </c>
      <c r="J395" t="s">
        <v>5232</v>
      </c>
      <c r="K395" t="s">
        <v>5233</v>
      </c>
      <c r="L395" t="s">
        <v>546</v>
      </c>
      <c r="M395" t="s">
        <v>3399</v>
      </c>
      <c r="N395" t="s">
        <v>3908</v>
      </c>
      <c r="O395" t="s">
        <v>524</v>
      </c>
      <c r="P395">
        <v>795</v>
      </c>
      <c r="Q395" t="s">
        <v>541</v>
      </c>
      <c r="R395" t="s">
        <v>562</v>
      </c>
      <c r="S395" t="s">
        <v>562</v>
      </c>
      <c r="T395">
        <v>33</v>
      </c>
      <c r="U395">
        <v>4480</v>
      </c>
      <c r="V395" t="s">
        <v>651</v>
      </c>
      <c r="W395">
        <v>250</v>
      </c>
      <c r="X395">
        <v>809</v>
      </c>
      <c r="Y395">
        <v>31</v>
      </c>
      <c r="Z395" s="5" t="s">
        <v>608</v>
      </c>
      <c r="AA395" t="s">
        <v>524</v>
      </c>
      <c r="AB395" t="s">
        <v>534</v>
      </c>
      <c r="AC395" t="s">
        <v>564</v>
      </c>
      <c r="AD395" t="s">
        <v>555</v>
      </c>
      <c r="AE395">
        <v>84.6</v>
      </c>
      <c r="AF395">
        <v>42.1</v>
      </c>
      <c r="AG395">
        <v>33.200000000000003</v>
      </c>
      <c r="AH395">
        <v>3.1</v>
      </c>
      <c r="AI395" t="s">
        <v>3410</v>
      </c>
      <c r="AJ395">
        <v>173</v>
      </c>
      <c r="AK395">
        <v>121</v>
      </c>
      <c r="AL395">
        <v>14</v>
      </c>
      <c r="AM395">
        <v>23</v>
      </c>
      <c r="AN395">
        <v>7</v>
      </c>
      <c r="AO395">
        <v>4</v>
      </c>
      <c r="AQ395">
        <v>5</v>
      </c>
      <c r="AR395">
        <v>3</v>
      </c>
      <c r="AS395">
        <v>173</v>
      </c>
      <c r="AT395">
        <v>0.01</v>
      </c>
      <c r="AU395">
        <v>0.01</v>
      </c>
      <c r="AV395">
        <v>0</v>
      </c>
      <c r="AW395">
        <v>0</v>
      </c>
      <c r="AX395">
        <v>0.01</v>
      </c>
      <c r="AY395">
        <v>0.03</v>
      </c>
      <c r="AZ395">
        <v>0.02</v>
      </c>
      <c r="BA395">
        <v>1.2E-2</v>
      </c>
      <c r="BB395">
        <v>0</v>
      </c>
      <c r="BC395">
        <v>0.02</v>
      </c>
      <c r="BD395">
        <v>0.04</v>
      </c>
      <c r="BE395">
        <v>0.11</v>
      </c>
      <c r="BF395">
        <v>0.21</v>
      </c>
      <c r="BG395">
        <v>0.17</v>
      </c>
      <c r="BH395">
        <v>0.24</v>
      </c>
      <c r="BI395">
        <v>0.08</v>
      </c>
      <c r="BJ395">
        <v>0.21</v>
      </c>
      <c r="BK395">
        <v>0.21</v>
      </c>
      <c r="BL395">
        <v>0.02</v>
      </c>
      <c r="BM395">
        <v>0.02</v>
      </c>
      <c r="BN395">
        <v>0.05</v>
      </c>
      <c r="BO395">
        <v>0.02</v>
      </c>
      <c r="BP395">
        <v>0.03</v>
      </c>
      <c r="BQ395">
        <v>0.03</v>
      </c>
      <c r="BR395">
        <v>0.74</v>
      </c>
      <c r="BS395">
        <v>0.79</v>
      </c>
      <c r="BT395">
        <v>0.71</v>
      </c>
      <c r="BU395">
        <v>0.88</v>
      </c>
      <c r="BV395">
        <v>0.71</v>
      </c>
      <c r="BW395">
        <v>0.61</v>
      </c>
      <c r="BX395">
        <v>3.72</v>
      </c>
      <c r="BY395">
        <v>3.78</v>
      </c>
      <c r="BZ395">
        <v>3.75</v>
      </c>
      <c r="CA395">
        <v>3.89</v>
      </c>
      <c r="CB395">
        <v>3.68</v>
      </c>
      <c r="CC395">
        <v>3.46</v>
      </c>
      <c r="CD395">
        <v>6.0000000000000001E-3</v>
      </c>
      <c r="CE395">
        <v>6.0000000000000001E-3</v>
      </c>
      <c r="CF395">
        <v>6.0000000000000001E-3</v>
      </c>
      <c r="CG395">
        <v>6.0000000000000001E-3</v>
      </c>
      <c r="CH395">
        <v>0</v>
      </c>
      <c r="CI395">
        <v>0.01</v>
      </c>
      <c r="CJ395">
        <v>0.03</v>
      </c>
      <c r="CK395">
        <v>0.11</v>
      </c>
      <c r="CL395">
        <v>0.05</v>
      </c>
      <c r="CM395">
        <v>0.01</v>
      </c>
      <c r="CN395">
        <v>0.03</v>
      </c>
      <c r="CO395">
        <v>0.02</v>
      </c>
      <c r="CP395">
        <v>0.02</v>
      </c>
      <c r="CQ395">
        <v>0.02</v>
      </c>
      <c r="CR395">
        <v>0.06</v>
      </c>
      <c r="CS395">
        <v>0.12</v>
      </c>
      <c r="CT395">
        <v>0.18</v>
      </c>
      <c r="CU395">
        <v>0.15</v>
      </c>
      <c r="CV395">
        <v>3.85</v>
      </c>
      <c r="CW395">
        <v>3.75</v>
      </c>
      <c r="CX395">
        <v>3.7</v>
      </c>
      <c r="CY395">
        <v>3.77</v>
      </c>
      <c r="CZ395">
        <v>3.8</v>
      </c>
      <c r="DA395">
        <v>3.64</v>
      </c>
      <c r="DB395">
        <v>3.36</v>
      </c>
      <c r="DC395">
        <v>3.04</v>
      </c>
      <c r="DD395">
        <v>3.29</v>
      </c>
      <c r="DE395">
        <v>0.11</v>
      </c>
      <c r="DF395">
        <v>0.17</v>
      </c>
      <c r="DG395">
        <v>0.23</v>
      </c>
      <c r="DH395">
        <v>0.16</v>
      </c>
      <c r="DI395">
        <v>0.14000000000000001</v>
      </c>
      <c r="DJ395">
        <v>0.2</v>
      </c>
      <c r="DK395">
        <v>0.27</v>
      </c>
      <c r="DL395">
        <v>0.24</v>
      </c>
      <c r="DM395">
        <v>0.24</v>
      </c>
      <c r="DN395">
        <v>0.02</v>
      </c>
      <c r="DO395">
        <v>0.02</v>
      </c>
      <c r="DP395">
        <v>0.02</v>
      </c>
      <c r="DQ395">
        <v>0.03</v>
      </c>
      <c r="DR395">
        <v>0.02</v>
      </c>
      <c r="DS395">
        <v>0.03</v>
      </c>
      <c r="DT395">
        <v>0.03</v>
      </c>
      <c r="DU395">
        <v>0.03</v>
      </c>
      <c r="DV395">
        <v>0.05</v>
      </c>
      <c r="DW395">
        <v>0.85</v>
      </c>
      <c r="DX395">
        <v>0.77</v>
      </c>
      <c r="DY395">
        <v>0.72</v>
      </c>
      <c r="DZ395">
        <v>0.78</v>
      </c>
      <c r="EA395">
        <v>0.81</v>
      </c>
      <c r="EB395">
        <v>0.69</v>
      </c>
      <c r="EC395">
        <v>0.54</v>
      </c>
      <c r="ED395">
        <v>0.44</v>
      </c>
      <c r="EE395">
        <v>0.52</v>
      </c>
      <c r="EF395">
        <v>0.5</v>
      </c>
      <c r="EG395">
        <v>0</v>
      </c>
      <c r="EH395">
        <v>0</v>
      </c>
      <c r="EI395">
        <v>0.02</v>
      </c>
      <c r="EJ395">
        <v>0.01</v>
      </c>
      <c r="EK395">
        <v>0.01</v>
      </c>
      <c r="EL395">
        <v>0.09</v>
      </c>
      <c r="EM395">
        <v>0.01</v>
      </c>
      <c r="EN395">
        <v>0</v>
      </c>
      <c r="EO395">
        <v>0.38</v>
      </c>
      <c r="EP395">
        <v>0</v>
      </c>
      <c r="EQ395">
        <v>0</v>
      </c>
      <c r="ER395">
        <v>0.02</v>
      </c>
      <c r="ES395">
        <v>1.7000000000000001E-2</v>
      </c>
      <c r="ET395">
        <v>0.05</v>
      </c>
      <c r="EU395">
        <v>0.13</v>
      </c>
      <c r="EV395">
        <v>0.03</v>
      </c>
      <c r="EW395">
        <v>0.01</v>
      </c>
      <c r="EX395">
        <v>0.04</v>
      </c>
      <c r="EY395">
        <v>0.28000000000000003</v>
      </c>
      <c r="EZ395">
        <v>0.23</v>
      </c>
      <c r="FA395">
        <v>0.18</v>
      </c>
      <c r="FB395">
        <v>0.19</v>
      </c>
      <c r="FC395">
        <v>0.31</v>
      </c>
      <c r="FD395">
        <v>0.28000000000000003</v>
      </c>
      <c r="FE395">
        <v>0.38</v>
      </c>
      <c r="FF395">
        <v>0.32</v>
      </c>
      <c r="FG395">
        <v>0.04</v>
      </c>
      <c r="FH395">
        <v>0.68</v>
      </c>
      <c r="FI395">
        <v>0.73</v>
      </c>
      <c r="FJ395">
        <v>0.73</v>
      </c>
      <c r="FK395">
        <v>0.75</v>
      </c>
      <c r="FL395">
        <v>0.59</v>
      </c>
      <c r="FM395">
        <v>0.37</v>
      </c>
      <c r="FN395">
        <v>0.54</v>
      </c>
      <c r="FO395">
        <v>0.62</v>
      </c>
      <c r="FP395">
        <v>0.04</v>
      </c>
      <c r="FQ395">
        <v>0.04</v>
      </c>
      <c r="FR395">
        <v>0.05</v>
      </c>
      <c r="FS395">
        <v>0.05</v>
      </c>
      <c r="FT395">
        <v>0.03</v>
      </c>
      <c r="FU395">
        <v>0.04</v>
      </c>
      <c r="FV395">
        <v>0.13</v>
      </c>
      <c r="FW395">
        <v>0.04</v>
      </c>
      <c r="FX395">
        <v>0.05</v>
      </c>
      <c r="FY395">
        <v>1.61</v>
      </c>
      <c r="FZ395">
        <v>3.7</v>
      </c>
      <c r="GA395">
        <v>3.76</v>
      </c>
      <c r="GB395">
        <v>3.71</v>
      </c>
      <c r="GC395">
        <v>3.73</v>
      </c>
      <c r="GD395">
        <v>3.55</v>
      </c>
      <c r="GE395">
        <v>3.07</v>
      </c>
      <c r="GF395">
        <v>3.52</v>
      </c>
      <c r="GG395">
        <v>3.64</v>
      </c>
      <c r="GH395">
        <v>9.1999999999999993</v>
      </c>
      <c r="GI395">
        <v>0.01</v>
      </c>
      <c r="GJ395">
        <v>6.0000000000000001E-3</v>
      </c>
      <c r="GK395">
        <v>6.0000000000000001E-3</v>
      </c>
      <c r="GL395">
        <v>0.01</v>
      </c>
      <c r="GM395">
        <v>0.01</v>
      </c>
      <c r="GN395">
        <v>0.02</v>
      </c>
      <c r="GO395">
        <v>0.04</v>
      </c>
      <c r="GP395">
        <v>0.08</v>
      </c>
      <c r="GQ395">
        <v>0.17</v>
      </c>
      <c r="GR395">
        <v>0.61</v>
      </c>
      <c r="GS395">
        <v>0.05</v>
      </c>
      <c r="GT395">
        <v>0.43</v>
      </c>
      <c r="GU395">
        <v>0.74</v>
      </c>
      <c r="GV395">
        <v>0.21</v>
      </c>
      <c r="GW395">
        <v>0.31</v>
      </c>
      <c r="GX395">
        <v>0.121</v>
      </c>
      <c r="GY395">
        <v>0.26</v>
      </c>
      <c r="GZ395">
        <v>0.14499999999999999</v>
      </c>
      <c r="HA395">
        <v>4.5999999999999999E-2</v>
      </c>
      <c r="HB395">
        <v>0.32</v>
      </c>
      <c r="HC395">
        <v>0.04</v>
      </c>
      <c r="HD395">
        <v>0.01</v>
      </c>
      <c r="HE395">
        <v>0.15</v>
      </c>
      <c r="HF395">
        <v>7.0000000000000007E-2</v>
      </c>
      <c r="HG395">
        <v>0.08</v>
      </c>
      <c r="HH395">
        <v>0.05</v>
      </c>
      <c r="HI395">
        <v>0.02</v>
      </c>
      <c r="HJ395">
        <v>0.08</v>
      </c>
      <c r="HK395">
        <v>0.13</v>
      </c>
      <c r="HL395">
        <v>0.09</v>
      </c>
      <c r="HM395">
        <v>0.18</v>
      </c>
      <c r="HN395">
        <v>0.01</v>
      </c>
      <c r="HO395">
        <v>0.42</v>
      </c>
      <c r="HP395">
        <v>0.28999999999999998</v>
      </c>
      <c r="HQ395">
        <v>0.39</v>
      </c>
      <c r="HR395">
        <v>0.51</v>
      </c>
      <c r="HS395">
        <v>0.38</v>
      </c>
      <c r="HT395">
        <v>0.23</v>
      </c>
      <c r="HU395">
        <v>0.49</v>
      </c>
      <c r="HV395">
        <v>0.28999999999999998</v>
      </c>
      <c r="HW395">
        <v>0.35</v>
      </c>
      <c r="HX395">
        <v>0.28999999999999998</v>
      </c>
      <c r="HY395">
        <v>0.13</v>
      </c>
      <c r="HZ395">
        <v>0.69</v>
      </c>
      <c r="IA395">
        <v>0.02</v>
      </c>
      <c r="IB395">
        <v>0.21</v>
      </c>
      <c r="IC395">
        <v>0.08</v>
      </c>
      <c r="ID395">
        <v>0.05</v>
      </c>
      <c r="IE395">
        <v>0.18</v>
      </c>
      <c r="IF395">
        <v>2.3E-2</v>
      </c>
      <c r="IG395">
        <v>6.0000000000000001E-3</v>
      </c>
      <c r="IH395">
        <v>0.08</v>
      </c>
      <c r="II395">
        <v>0.01</v>
      </c>
      <c r="IJ395">
        <v>0.01</v>
      </c>
      <c r="IK395">
        <v>7.4999999999999997E-2</v>
      </c>
      <c r="IL395">
        <v>6.0000000000000001E-3</v>
      </c>
      <c r="IM395">
        <v>0.04</v>
      </c>
      <c r="IN395">
        <v>0.05</v>
      </c>
      <c r="IO395">
        <v>0.05</v>
      </c>
      <c r="IP395">
        <v>0.05</v>
      </c>
      <c r="IQ395">
        <v>0.05</v>
      </c>
      <c r="IR395">
        <v>0.05</v>
      </c>
      <c r="IS395">
        <v>0.02</v>
      </c>
      <c r="IT395">
        <v>0.16</v>
      </c>
      <c r="IU395">
        <v>0.04</v>
      </c>
      <c r="IV395">
        <v>0.01</v>
      </c>
      <c r="IW395">
        <v>0.11</v>
      </c>
      <c r="IX395">
        <v>0.22</v>
      </c>
      <c r="IY395">
        <v>0.35</v>
      </c>
      <c r="IZ395">
        <v>0.35</v>
      </c>
      <c r="JA395">
        <v>0.09</v>
      </c>
      <c r="JB395">
        <v>0.38</v>
      </c>
      <c r="JC395">
        <v>0.43</v>
      </c>
      <c r="JD395">
        <v>0.2</v>
      </c>
      <c r="JE395">
        <v>0.25</v>
      </c>
      <c r="JF395">
        <v>0.21</v>
      </c>
      <c r="JG395">
        <v>0.23</v>
      </c>
      <c r="JH395">
        <v>0.28999999999999998</v>
      </c>
      <c r="JI395">
        <v>0.25</v>
      </c>
      <c r="JJ395">
        <v>0.31</v>
      </c>
      <c r="JK395">
        <v>0.65</v>
      </c>
      <c r="JL395">
        <v>0.24</v>
      </c>
      <c r="JM395">
        <v>0.05</v>
      </c>
      <c r="JN395">
        <v>0.05</v>
      </c>
      <c r="JO395">
        <v>0.05</v>
      </c>
      <c r="JP395">
        <v>0.05</v>
      </c>
      <c r="JQ395">
        <v>0.05</v>
      </c>
      <c r="JR395">
        <v>3.04</v>
      </c>
      <c r="JS395">
        <v>2.58</v>
      </c>
      <c r="JT395">
        <v>2.87</v>
      </c>
      <c r="JU395">
        <v>3.58</v>
      </c>
      <c r="JV395">
        <v>2.62</v>
      </c>
    </row>
    <row r="396" spans="1:282" x14ac:dyDescent="0.25">
      <c r="A396">
        <v>610039</v>
      </c>
      <c r="B396" t="s">
        <v>292</v>
      </c>
      <c r="C396" t="s">
        <v>2730</v>
      </c>
      <c r="D396" t="s">
        <v>5234</v>
      </c>
      <c r="E396" t="s">
        <v>5235</v>
      </c>
      <c r="F396" t="s">
        <v>1182</v>
      </c>
      <c r="G396" t="s">
        <v>1183</v>
      </c>
      <c r="H396" t="s">
        <v>1184</v>
      </c>
      <c r="I396" t="s">
        <v>5236</v>
      </c>
      <c r="J396" t="s">
        <v>5237</v>
      </c>
      <c r="K396" t="s">
        <v>5238</v>
      </c>
      <c r="L396" t="s">
        <v>546</v>
      </c>
      <c r="M396" t="s">
        <v>3399</v>
      </c>
      <c r="N396" t="s">
        <v>3908</v>
      </c>
      <c r="O396" t="s">
        <v>524</v>
      </c>
      <c r="P396">
        <v>683</v>
      </c>
      <c r="Q396" t="s">
        <v>541</v>
      </c>
      <c r="R396" t="s">
        <v>562</v>
      </c>
      <c r="S396" t="s">
        <v>562</v>
      </c>
      <c r="T396">
        <v>31</v>
      </c>
      <c r="U396">
        <v>4490</v>
      </c>
      <c r="V396" t="s">
        <v>651</v>
      </c>
      <c r="W396">
        <v>224</v>
      </c>
      <c r="X396">
        <v>691</v>
      </c>
      <c r="Y396">
        <v>32</v>
      </c>
      <c r="Z396" s="5" t="s">
        <v>962</v>
      </c>
      <c r="AA396" t="s">
        <v>524</v>
      </c>
      <c r="AB396" t="s">
        <v>533</v>
      </c>
      <c r="AC396" t="s">
        <v>564</v>
      </c>
      <c r="AD396" t="s">
        <v>533</v>
      </c>
      <c r="AE396">
        <v>73.2</v>
      </c>
      <c r="AF396">
        <v>56.9</v>
      </c>
      <c r="AG396">
        <v>74.3</v>
      </c>
      <c r="AH396">
        <v>3.2</v>
      </c>
      <c r="AI396" t="s">
        <v>3410</v>
      </c>
      <c r="AJ396">
        <v>114</v>
      </c>
      <c r="AK396">
        <v>9</v>
      </c>
      <c r="AL396">
        <v>1</v>
      </c>
      <c r="AM396">
        <v>4</v>
      </c>
      <c r="AN396">
        <v>92</v>
      </c>
      <c r="AQ396">
        <v>8</v>
      </c>
      <c r="AR396">
        <v>3</v>
      </c>
      <c r="AS396">
        <v>114</v>
      </c>
      <c r="AT396">
        <v>0.01</v>
      </c>
      <c r="AU396">
        <v>0.01</v>
      </c>
      <c r="AV396">
        <v>0</v>
      </c>
      <c r="AW396">
        <v>0</v>
      </c>
      <c r="AX396">
        <v>0</v>
      </c>
      <c r="AY396">
        <v>0.02</v>
      </c>
      <c r="AZ396">
        <v>0.02</v>
      </c>
      <c r="BA396">
        <v>8.9999999999999993E-3</v>
      </c>
      <c r="BB396">
        <v>0.03</v>
      </c>
      <c r="BC396">
        <v>0.03</v>
      </c>
      <c r="BD396">
        <v>0.02</v>
      </c>
      <c r="BE396">
        <v>0.05</v>
      </c>
      <c r="BF396">
        <v>0.21</v>
      </c>
      <c r="BG396">
        <v>0.18</v>
      </c>
      <c r="BH396">
        <v>0.33</v>
      </c>
      <c r="BI396">
        <v>0.25</v>
      </c>
      <c r="BJ396">
        <v>0.4</v>
      </c>
      <c r="BK396">
        <v>0.39</v>
      </c>
      <c r="BL396">
        <v>0.01</v>
      </c>
      <c r="BM396">
        <v>0</v>
      </c>
      <c r="BN396">
        <v>0.02</v>
      </c>
      <c r="BO396">
        <v>0.01</v>
      </c>
      <c r="BP396">
        <v>0</v>
      </c>
      <c r="BQ396">
        <v>0</v>
      </c>
      <c r="BR396">
        <v>0.75</v>
      </c>
      <c r="BS396">
        <v>0.81</v>
      </c>
      <c r="BT396">
        <v>0.62</v>
      </c>
      <c r="BU396">
        <v>0.71</v>
      </c>
      <c r="BV396">
        <v>0.57999999999999996</v>
      </c>
      <c r="BW396">
        <v>0.54</v>
      </c>
      <c r="BX396">
        <v>3.73</v>
      </c>
      <c r="BY396">
        <v>3.78</v>
      </c>
      <c r="BZ396">
        <v>3.61</v>
      </c>
      <c r="CA396">
        <v>3.69</v>
      </c>
      <c r="CB396">
        <v>3.56</v>
      </c>
      <c r="CC396">
        <v>3.45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0.02</v>
      </c>
      <c r="CK396">
        <v>0.05</v>
      </c>
      <c r="CL396">
        <v>0.02</v>
      </c>
      <c r="CM396">
        <v>0.01</v>
      </c>
      <c r="CN396">
        <v>0.03</v>
      </c>
      <c r="CO396">
        <v>0.02</v>
      </c>
      <c r="CP396">
        <v>0.04</v>
      </c>
      <c r="CQ396">
        <v>0.02</v>
      </c>
      <c r="CR396">
        <v>0.03</v>
      </c>
      <c r="CS396">
        <v>0.08</v>
      </c>
      <c r="CT396">
        <v>0.06</v>
      </c>
      <c r="CU396">
        <v>0.05</v>
      </c>
      <c r="CV396">
        <v>3.82</v>
      </c>
      <c r="CW396">
        <v>3.83</v>
      </c>
      <c r="CX396">
        <v>3.76</v>
      </c>
      <c r="CY396">
        <v>3.73</v>
      </c>
      <c r="CZ396">
        <v>3.75</v>
      </c>
      <c r="DA396">
        <v>3.64</v>
      </c>
      <c r="DB396">
        <v>3.54</v>
      </c>
      <c r="DC396">
        <v>3.46</v>
      </c>
      <c r="DD396">
        <v>3.6</v>
      </c>
      <c r="DE396">
        <v>0.16</v>
      </c>
      <c r="DF396">
        <v>0.11</v>
      </c>
      <c r="DG396">
        <v>0.2</v>
      </c>
      <c r="DH396">
        <v>0.2</v>
      </c>
      <c r="DI396">
        <v>0.22</v>
      </c>
      <c r="DJ396">
        <v>0.31</v>
      </c>
      <c r="DK396">
        <v>0.25</v>
      </c>
      <c r="DL396">
        <v>0.25</v>
      </c>
      <c r="DM396">
        <v>0.24</v>
      </c>
      <c r="DN396">
        <v>0.01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0.01</v>
      </c>
      <c r="DW396">
        <v>0.82</v>
      </c>
      <c r="DX396">
        <v>0.86</v>
      </c>
      <c r="DY396">
        <v>0.78</v>
      </c>
      <c r="DZ396">
        <v>0.76</v>
      </c>
      <c r="EA396">
        <v>0.76</v>
      </c>
      <c r="EB396">
        <v>0.67</v>
      </c>
      <c r="EC396">
        <v>0.66</v>
      </c>
      <c r="ED396">
        <v>0.63</v>
      </c>
      <c r="EE396">
        <v>0.68</v>
      </c>
      <c r="EF396">
        <v>0.67</v>
      </c>
      <c r="EG396">
        <v>0</v>
      </c>
      <c r="EH396">
        <v>0.01</v>
      </c>
      <c r="EI396">
        <v>0</v>
      </c>
      <c r="EJ396">
        <v>0</v>
      </c>
      <c r="EK396">
        <v>0</v>
      </c>
      <c r="EL396">
        <v>0.17</v>
      </c>
      <c r="EM396">
        <v>0.01</v>
      </c>
      <c r="EN396">
        <v>0</v>
      </c>
      <c r="EO396">
        <v>0.28999999999999998</v>
      </c>
      <c r="EP396">
        <v>0.02</v>
      </c>
      <c r="EQ396">
        <v>8.9999999999999993E-3</v>
      </c>
      <c r="ER396">
        <v>0.03</v>
      </c>
      <c r="ES396">
        <v>2.5999999999999999E-2</v>
      </c>
      <c r="ET396">
        <v>0.04</v>
      </c>
      <c r="EU396">
        <v>0.19</v>
      </c>
      <c r="EV396">
        <v>0.04</v>
      </c>
      <c r="EW396">
        <v>0.03</v>
      </c>
      <c r="EX396">
        <v>2.5999999999999999E-2</v>
      </c>
      <c r="EY396">
        <v>0.32</v>
      </c>
      <c r="EZ396">
        <v>0.2</v>
      </c>
      <c r="FA396">
        <v>0.26</v>
      </c>
      <c r="FB396">
        <v>0.18</v>
      </c>
      <c r="FC396">
        <v>0.31</v>
      </c>
      <c r="FD396">
        <v>0.18</v>
      </c>
      <c r="FE396">
        <v>0.32</v>
      </c>
      <c r="FF396">
        <v>0.28000000000000003</v>
      </c>
      <c r="FG396">
        <v>0.02</v>
      </c>
      <c r="FH396">
        <v>0.66</v>
      </c>
      <c r="FI396">
        <v>0.75</v>
      </c>
      <c r="FJ396">
        <v>0.69</v>
      </c>
      <c r="FK396">
        <v>0.76</v>
      </c>
      <c r="FL396">
        <v>0.64</v>
      </c>
      <c r="FM396">
        <v>0.41</v>
      </c>
      <c r="FN396">
        <v>0.61</v>
      </c>
      <c r="FO396">
        <v>0.68</v>
      </c>
      <c r="FP396">
        <v>0</v>
      </c>
      <c r="FQ396">
        <v>0.01</v>
      </c>
      <c r="FR396">
        <v>0.03</v>
      </c>
      <c r="FS396">
        <v>0.02</v>
      </c>
      <c r="FT396">
        <v>0.04</v>
      </c>
      <c r="FU396">
        <v>0.01</v>
      </c>
      <c r="FV396">
        <v>0.05</v>
      </c>
      <c r="FW396">
        <v>0.02</v>
      </c>
      <c r="FX396">
        <v>0.01</v>
      </c>
      <c r="FY396">
        <v>1.39</v>
      </c>
      <c r="FZ396">
        <v>3.65</v>
      </c>
      <c r="GA396">
        <v>3.75</v>
      </c>
      <c r="GB396">
        <v>3.68</v>
      </c>
      <c r="GC396">
        <v>3.76</v>
      </c>
      <c r="GD396">
        <v>3.6</v>
      </c>
      <c r="GE396">
        <v>2.88</v>
      </c>
      <c r="GF396">
        <v>3.56</v>
      </c>
      <c r="GG396">
        <v>3.66</v>
      </c>
      <c r="GH396">
        <v>9.18</v>
      </c>
      <c r="GI396">
        <v>0.01</v>
      </c>
      <c r="GJ396">
        <v>8.9999999999999993E-3</v>
      </c>
      <c r="GK396">
        <v>0</v>
      </c>
      <c r="GL396">
        <v>0</v>
      </c>
      <c r="GM396">
        <v>0.01</v>
      </c>
      <c r="GN396">
        <v>0.01</v>
      </c>
      <c r="GO396">
        <v>0.04</v>
      </c>
      <c r="GP396">
        <v>0.14000000000000001</v>
      </c>
      <c r="GQ396">
        <v>0.18</v>
      </c>
      <c r="GR396">
        <v>0.6</v>
      </c>
      <c r="GS396">
        <v>0</v>
      </c>
      <c r="GT396">
        <v>0.56999999999999995</v>
      </c>
      <c r="GU396">
        <v>0.62</v>
      </c>
      <c r="GV396">
        <v>0.33</v>
      </c>
      <c r="GW396">
        <v>0.15</v>
      </c>
      <c r="GX396">
        <v>0.123</v>
      </c>
      <c r="GY396">
        <v>0.18</v>
      </c>
      <c r="GZ396">
        <v>7.9000000000000001E-2</v>
      </c>
      <c r="HA396">
        <v>2.5999999999999999E-2</v>
      </c>
      <c r="HB396">
        <v>0.19</v>
      </c>
      <c r="HC396">
        <v>0.05</v>
      </c>
      <c r="HD396">
        <v>0.05</v>
      </c>
      <c r="HE396">
        <v>0.22</v>
      </c>
      <c r="HF396">
        <v>0.15</v>
      </c>
      <c r="HG396">
        <v>0.18</v>
      </c>
      <c r="HH396">
        <v>0.08</v>
      </c>
      <c r="HI396">
        <v>0</v>
      </c>
      <c r="HJ396">
        <v>0</v>
      </c>
      <c r="HK396">
        <v>0.01</v>
      </c>
      <c r="HL396">
        <v>0.01</v>
      </c>
      <c r="HM396">
        <v>0.16</v>
      </c>
      <c r="HN396">
        <v>0</v>
      </c>
      <c r="HO396">
        <v>0.27</v>
      </c>
      <c r="HP396">
        <v>0.22</v>
      </c>
      <c r="HQ396">
        <v>0.25</v>
      </c>
      <c r="HR396">
        <v>0.24</v>
      </c>
      <c r="HS396">
        <v>0.46</v>
      </c>
      <c r="HT396">
        <v>0.19</v>
      </c>
      <c r="HU396">
        <v>0.68</v>
      </c>
      <c r="HV396">
        <v>0.64</v>
      </c>
      <c r="HW396">
        <v>0.56000000000000005</v>
      </c>
      <c r="HX396">
        <v>0.63</v>
      </c>
      <c r="HY396">
        <v>0.28000000000000003</v>
      </c>
      <c r="HZ396">
        <v>0.75</v>
      </c>
      <c r="IA396">
        <v>0.04</v>
      </c>
      <c r="IB396">
        <v>0.13</v>
      </c>
      <c r="IC396">
        <v>0.17</v>
      </c>
      <c r="ID396">
        <v>0.09</v>
      </c>
      <c r="IE396">
        <v>0.08</v>
      </c>
      <c r="IF396">
        <v>5.2999999999999999E-2</v>
      </c>
      <c r="IG396">
        <v>8.9999999999999993E-3</v>
      </c>
      <c r="IH396">
        <v>0.01</v>
      </c>
      <c r="II396">
        <v>0.01</v>
      </c>
      <c r="IJ396">
        <v>0.02</v>
      </c>
      <c r="IK396">
        <v>1.7999999999999999E-2</v>
      </c>
      <c r="IL396">
        <v>8.9999999999999993E-3</v>
      </c>
      <c r="IM396">
        <v>0</v>
      </c>
      <c r="IN396">
        <v>0</v>
      </c>
      <c r="IO396">
        <v>0</v>
      </c>
      <c r="IP396">
        <v>0.02</v>
      </c>
      <c r="IQ396">
        <v>0</v>
      </c>
      <c r="IR396">
        <v>0</v>
      </c>
      <c r="IS396">
        <v>0.02</v>
      </c>
      <c r="IT396">
        <v>0.41</v>
      </c>
      <c r="IU396">
        <v>0.3</v>
      </c>
      <c r="IV396">
        <v>0</v>
      </c>
      <c r="IW396">
        <v>0.18</v>
      </c>
      <c r="IX396">
        <v>0.32</v>
      </c>
      <c r="IY396">
        <v>0.38</v>
      </c>
      <c r="IZ396">
        <v>0.44</v>
      </c>
      <c r="JA396">
        <v>0.14000000000000001</v>
      </c>
      <c r="JB396">
        <v>0.38</v>
      </c>
      <c r="JC396">
        <v>0.44</v>
      </c>
      <c r="JD396">
        <v>0.11</v>
      </c>
      <c r="JE396">
        <v>0.14000000000000001</v>
      </c>
      <c r="JF396">
        <v>0.34</v>
      </c>
      <c r="JG396">
        <v>0.21</v>
      </c>
      <c r="JH396">
        <v>0.21</v>
      </c>
      <c r="JI396">
        <v>0.09</v>
      </c>
      <c r="JJ396">
        <v>0.11</v>
      </c>
      <c r="JK396">
        <v>0.5</v>
      </c>
      <c r="JL396">
        <v>0.2</v>
      </c>
      <c r="JM396">
        <v>0.02</v>
      </c>
      <c r="JN396">
        <v>0.01</v>
      </c>
      <c r="JO396">
        <v>0.01</v>
      </c>
      <c r="JP396">
        <v>0.02</v>
      </c>
      <c r="JQ396">
        <v>0.03</v>
      </c>
      <c r="JR396">
        <v>2.86</v>
      </c>
      <c r="JS396">
        <v>1.88</v>
      </c>
      <c r="JT396">
        <v>2.0699999999999998</v>
      </c>
      <c r="JU396">
        <v>3.37</v>
      </c>
      <c r="JV396">
        <v>2.44</v>
      </c>
    </row>
    <row r="397" spans="1:282" x14ac:dyDescent="0.25">
      <c r="A397">
        <v>610040</v>
      </c>
      <c r="B397" t="s">
        <v>186</v>
      </c>
      <c r="C397" t="s">
        <v>2731</v>
      </c>
      <c r="D397" t="s">
        <v>5239</v>
      </c>
      <c r="E397" t="s">
        <v>5240</v>
      </c>
      <c r="F397" t="s">
        <v>1185</v>
      </c>
      <c r="G397" t="s">
        <v>1186</v>
      </c>
      <c r="H397" t="s">
        <v>5241</v>
      </c>
      <c r="I397" t="s">
        <v>5242</v>
      </c>
      <c r="J397" t="s">
        <v>5243</v>
      </c>
      <c r="K397" t="s">
        <v>5244</v>
      </c>
      <c r="L397" t="s">
        <v>546</v>
      </c>
      <c r="M397" t="s">
        <v>3399</v>
      </c>
      <c r="N397" t="s">
        <v>3908</v>
      </c>
      <c r="O397" t="s">
        <v>524</v>
      </c>
      <c r="P397">
        <v>1289</v>
      </c>
      <c r="Q397" t="s">
        <v>541</v>
      </c>
      <c r="R397" t="s">
        <v>562</v>
      </c>
      <c r="S397" t="s">
        <v>562</v>
      </c>
      <c r="T397">
        <v>29</v>
      </c>
      <c r="U397">
        <v>4500</v>
      </c>
      <c r="V397" t="s">
        <v>655</v>
      </c>
      <c r="W397">
        <v>1342</v>
      </c>
      <c r="X397">
        <v>1320</v>
      </c>
      <c r="Y397">
        <v>102</v>
      </c>
      <c r="Z397" s="5" t="s">
        <v>575</v>
      </c>
      <c r="AA397" t="s">
        <v>524</v>
      </c>
      <c r="AB397" t="s">
        <v>555</v>
      </c>
      <c r="AC397" t="s">
        <v>533</v>
      </c>
      <c r="AD397" t="s">
        <v>564</v>
      </c>
      <c r="AE397">
        <v>32.799999999999997</v>
      </c>
      <c r="AF397">
        <v>69.599999999999994</v>
      </c>
      <c r="AG397">
        <v>56.2</v>
      </c>
      <c r="AH397">
        <v>99</v>
      </c>
      <c r="AI397" t="s">
        <v>3400</v>
      </c>
      <c r="AJ397">
        <v>794</v>
      </c>
      <c r="AK397">
        <v>20</v>
      </c>
      <c r="AL397">
        <v>15</v>
      </c>
      <c r="AN397">
        <v>749</v>
      </c>
      <c r="AO397">
        <v>3</v>
      </c>
      <c r="AQ397">
        <v>7</v>
      </c>
      <c r="AR397">
        <v>17</v>
      </c>
      <c r="AS397">
        <v>794</v>
      </c>
      <c r="AT397">
        <v>0.02</v>
      </c>
      <c r="AU397">
        <v>0.02</v>
      </c>
      <c r="AV397">
        <v>0.03</v>
      </c>
      <c r="AW397">
        <v>0.01</v>
      </c>
      <c r="AX397">
        <v>0.02</v>
      </c>
      <c r="AY397">
        <v>7.0000000000000007E-2</v>
      </c>
      <c r="AZ397">
        <v>0.1</v>
      </c>
      <c r="BA397">
        <v>6.9000000000000006E-2</v>
      </c>
      <c r="BB397">
        <v>0.08</v>
      </c>
      <c r="BC397">
        <v>0.03</v>
      </c>
      <c r="BD397">
        <v>0.09</v>
      </c>
      <c r="BE397">
        <v>0.19</v>
      </c>
      <c r="BF397">
        <v>0.46</v>
      </c>
      <c r="BG397">
        <v>0.41</v>
      </c>
      <c r="BH397">
        <v>0.44</v>
      </c>
      <c r="BI397">
        <v>0.31</v>
      </c>
      <c r="BJ397">
        <v>0.42</v>
      </c>
      <c r="BK397">
        <v>0.37</v>
      </c>
      <c r="BL397">
        <v>0.03</v>
      </c>
      <c r="BM397">
        <v>0.02</v>
      </c>
      <c r="BN397">
        <v>0.04</v>
      </c>
      <c r="BO397">
        <v>0.03</v>
      </c>
      <c r="BP397">
        <v>0.04</v>
      </c>
      <c r="BQ397">
        <v>0.05</v>
      </c>
      <c r="BR397">
        <v>0.39</v>
      </c>
      <c r="BS397">
        <v>0.48</v>
      </c>
      <c r="BT397">
        <v>0.42</v>
      </c>
      <c r="BU397">
        <v>0.62</v>
      </c>
      <c r="BV397">
        <v>0.43</v>
      </c>
      <c r="BW397">
        <v>0.33</v>
      </c>
      <c r="BX397">
        <v>3.26</v>
      </c>
      <c r="BY397">
        <v>3.39</v>
      </c>
      <c r="BZ397">
        <v>3.3</v>
      </c>
      <c r="CA397">
        <v>3.59</v>
      </c>
      <c r="CB397">
        <v>3.31</v>
      </c>
      <c r="CC397">
        <v>3</v>
      </c>
      <c r="CD397">
        <v>0</v>
      </c>
      <c r="CE397">
        <v>3.0000000000000001E-3</v>
      </c>
      <c r="CF397">
        <v>3.0000000000000001E-3</v>
      </c>
      <c r="CG397">
        <v>1E-3</v>
      </c>
      <c r="CH397">
        <v>4.0000000000000001E-3</v>
      </c>
      <c r="CI397">
        <v>0</v>
      </c>
      <c r="CJ397">
        <v>0.01</v>
      </c>
      <c r="CK397">
        <v>0.05</v>
      </c>
      <c r="CL397">
        <v>0.02</v>
      </c>
      <c r="CM397">
        <v>0</v>
      </c>
      <c r="CN397">
        <v>0.01</v>
      </c>
      <c r="CO397">
        <v>0</v>
      </c>
      <c r="CP397">
        <v>0.02</v>
      </c>
      <c r="CQ397">
        <v>0.01</v>
      </c>
      <c r="CR397">
        <v>0.01</v>
      </c>
      <c r="CS397">
        <v>0.03</v>
      </c>
      <c r="CT397">
        <v>0.06</v>
      </c>
      <c r="CU397">
        <v>0.04</v>
      </c>
      <c r="CV397">
        <v>3.88</v>
      </c>
      <c r="CW397">
        <v>3.84</v>
      </c>
      <c r="CX397">
        <v>3.81</v>
      </c>
      <c r="CY397">
        <v>3.79</v>
      </c>
      <c r="CZ397">
        <v>3.82</v>
      </c>
      <c r="DA397">
        <v>3.75</v>
      </c>
      <c r="DB397">
        <v>3.69</v>
      </c>
      <c r="DC397">
        <v>3.5</v>
      </c>
      <c r="DD397">
        <v>3.66</v>
      </c>
      <c r="DE397">
        <v>0.12</v>
      </c>
      <c r="DF397">
        <v>0.14000000000000001</v>
      </c>
      <c r="DG397">
        <v>0.17</v>
      </c>
      <c r="DH397">
        <v>0.17</v>
      </c>
      <c r="DI397">
        <v>0.15</v>
      </c>
      <c r="DJ397">
        <v>0.22</v>
      </c>
      <c r="DK397">
        <v>0.21</v>
      </c>
      <c r="DL397">
        <v>0.23</v>
      </c>
      <c r="DM397">
        <v>0.21</v>
      </c>
      <c r="DN397">
        <v>0.02</v>
      </c>
      <c r="DO397">
        <v>0.02</v>
      </c>
      <c r="DP397">
        <v>0.02</v>
      </c>
      <c r="DQ397">
        <v>0.02</v>
      </c>
      <c r="DR397">
        <v>0.02</v>
      </c>
      <c r="DS397">
        <v>0.02</v>
      </c>
      <c r="DT397">
        <v>0.02</v>
      </c>
      <c r="DU397">
        <v>0.02</v>
      </c>
      <c r="DV397">
        <v>0.02</v>
      </c>
      <c r="DW397">
        <v>0.86</v>
      </c>
      <c r="DX397">
        <v>0.84</v>
      </c>
      <c r="DY397">
        <v>0.81</v>
      </c>
      <c r="DZ397">
        <v>0.79</v>
      </c>
      <c r="EA397">
        <v>0.82</v>
      </c>
      <c r="EB397">
        <v>0.75</v>
      </c>
      <c r="EC397">
        <v>0.73</v>
      </c>
      <c r="ED397">
        <v>0.64</v>
      </c>
      <c r="EE397">
        <v>0.72</v>
      </c>
      <c r="EF397">
        <v>0.37</v>
      </c>
      <c r="EG397">
        <v>0.01</v>
      </c>
      <c r="EH397">
        <v>0.01</v>
      </c>
      <c r="EI397">
        <v>0</v>
      </c>
      <c r="EJ397">
        <v>0.01</v>
      </c>
      <c r="EK397">
        <v>0.01</v>
      </c>
      <c r="EL397">
        <v>0.03</v>
      </c>
      <c r="EM397">
        <v>0.01</v>
      </c>
      <c r="EN397">
        <v>0.01</v>
      </c>
      <c r="EO397">
        <v>0.26</v>
      </c>
      <c r="EP397">
        <v>0.04</v>
      </c>
      <c r="EQ397">
        <v>2.5999999999999999E-2</v>
      </c>
      <c r="ER397">
        <v>0.05</v>
      </c>
      <c r="ES397">
        <v>2.8000000000000001E-2</v>
      </c>
      <c r="ET397">
        <v>0.06</v>
      </c>
      <c r="EU397">
        <v>0.09</v>
      </c>
      <c r="EV397">
        <v>0.04</v>
      </c>
      <c r="EW397">
        <v>0.04</v>
      </c>
      <c r="EX397">
        <v>0.13600000000000001</v>
      </c>
      <c r="EY397">
        <v>0.33</v>
      </c>
      <c r="EZ397">
        <v>0.36</v>
      </c>
      <c r="FA397">
        <v>0.34</v>
      </c>
      <c r="FB397">
        <v>0.28999999999999998</v>
      </c>
      <c r="FC397">
        <v>0.39</v>
      </c>
      <c r="FD397">
        <v>0.36</v>
      </c>
      <c r="FE397">
        <v>0.38</v>
      </c>
      <c r="FF397">
        <v>0.41</v>
      </c>
      <c r="FG397">
        <v>0.12</v>
      </c>
      <c r="FH397">
        <v>0.57999999999999996</v>
      </c>
      <c r="FI397">
        <v>0.56000000000000005</v>
      </c>
      <c r="FJ397">
        <v>0.56000000000000005</v>
      </c>
      <c r="FK397">
        <v>0.62</v>
      </c>
      <c r="FL397">
        <v>0.47</v>
      </c>
      <c r="FM397">
        <v>0.46</v>
      </c>
      <c r="FN397">
        <v>0.52</v>
      </c>
      <c r="FO397">
        <v>0.5</v>
      </c>
      <c r="FP397">
        <v>0.11</v>
      </c>
      <c r="FQ397">
        <v>0.04</v>
      </c>
      <c r="FR397">
        <v>0.05</v>
      </c>
      <c r="FS397">
        <v>0.04</v>
      </c>
      <c r="FT397">
        <v>0.05</v>
      </c>
      <c r="FU397">
        <v>7.0000000000000007E-2</v>
      </c>
      <c r="FV397">
        <v>7.0000000000000007E-2</v>
      </c>
      <c r="FW397">
        <v>0.05</v>
      </c>
      <c r="FX397">
        <v>0.06</v>
      </c>
      <c r="FY397">
        <v>2.0099999999999998</v>
      </c>
      <c r="FZ397">
        <v>3.55</v>
      </c>
      <c r="GA397">
        <v>3.55</v>
      </c>
      <c r="GB397">
        <v>3.52</v>
      </c>
      <c r="GC397">
        <v>3.61</v>
      </c>
      <c r="GD397">
        <v>3.43</v>
      </c>
      <c r="GE397">
        <v>3.34</v>
      </c>
      <c r="GF397">
        <v>3.5</v>
      </c>
      <c r="GG397">
        <v>3.48</v>
      </c>
      <c r="GH397">
        <v>8.36</v>
      </c>
      <c r="GI397">
        <v>0.01</v>
      </c>
      <c r="GJ397">
        <v>0.01</v>
      </c>
      <c r="GK397">
        <v>0.01</v>
      </c>
      <c r="GL397">
        <v>0.02</v>
      </c>
      <c r="GM397">
        <v>0.06</v>
      </c>
      <c r="GN397">
        <v>0.05</v>
      </c>
      <c r="GO397">
        <v>0.06</v>
      </c>
      <c r="GP397">
        <v>0.15</v>
      </c>
      <c r="GQ397">
        <v>0.18</v>
      </c>
      <c r="GR397">
        <v>0.35</v>
      </c>
      <c r="GS397">
        <v>0.11</v>
      </c>
      <c r="GT397">
        <v>0.32</v>
      </c>
      <c r="GU397">
        <v>0.43</v>
      </c>
      <c r="GV397">
        <v>0.23</v>
      </c>
      <c r="GW397">
        <v>0.23</v>
      </c>
      <c r="GX397">
        <v>0.16400000000000001</v>
      </c>
      <c r="GY397">
        <v>0.21</v>
      </c>
      <c r="GZ397">
        <v>0.10100000000000001</v>
      </c>
      <c r="HA397">
        <v>4.4999999999999998E-2</v>
      </c>
      <c r="HB397">
        <v>0.14000000000000001</v>
      </c>
      <c r="HC397">
        <v>0.16</v>
      </c>
      <c r="HD397">
        <v>0.06</v>
      </c>
      <c r="HE397">
        <v>0.22</v>
      </c>
      <c r="HF397">
        <v>0.2</v>
      </c>
      <c r="HG397">
        <v>0.3</v>
      </c>
      <c r="HH397">
        <v>0.2</v>
      </c>
      <c r="HI397">
        <v>0.01</v>
      </c>
      <c r="HJ397">
        <v>0.01</v>
      </c>
      <c r="HK397">
        <v>0.01</v>
      </c>
      <c r="HL397">
        <v>0.02</v>
      </c>
      <c r="HM397">
        <v>0.06</v>
      </c>
      <c r="HN397">
        <v>0.01</v>
      </c>
      <c r="HO397">
        <v>0.32</v>
      </c>
      <c r="HP397">
        <v>0.33</v>
      </c>
      <c r="HQ397">
        <v>0.32</v>
      </c>
      <c r="HR397">
        <v>0.35</v>
      </c>
      <c r="HS397">
        <v>0.36</v>
      </c>
      <c r="HT397">
        <v>0.32</v>
      </c>
      <c r="HU397">
        <v>0.56999999999999995</v>
      </c>
      <c r="HV397">
        <v>0.34</v>
      </c>
      <c r="HW397">
        <v>0.42</v>
      </c>
      <c r="HX397">
        <v>0.36</v>
      </c>
      <c r="HY397">
        <v>0.38</v>
      </c>
      <c r="HZ397">
        <v>0.53</v>
      </c>
      <c r="IA397">
        <v>0.03</v>
      </c>
      <c r="IB397">
        <v>0.2</v>
      </c>
      <c r="IC397">
        <v>0.15</v>
      </c>
      <c r="ID397">
        <v>0.17</v>
      </c>
      <c r="IE397">
        <v>0.1</v>
      </c>
      <c r="IF397">
        <v>5.7000000000000002E-2</v>
      </c>
      <c r="IG397">
        <v>1.7999999999999999E-2</v>
      </c>
      <c r="IH397">
        <v>0.03</v>
      </c>
      <c r="II397">
        <v>0.02</v>
      </c>
      <c r="IJ397">
        <v>0.02</v>
      </c>
      <c r="IK397">
        <v>1.7999999999999999E-2</v>
      </c>
      <c r="IL397">
        <v>2.3E-2</v>
      </c>
      <c r="IM397">
        <v>0.05</v>
      </c>
      <c r="IN397">
        <v>0.09</v>
      </c>
      <c r="IO397">
        <v>0.09</v>
      </c>
      <c r="IP397">
        <v>0.09</v>
      </c>
      <c r="IQ397">
        <v>0.08</v>
      </c>
      <c r="IR397">
        <v>0.06</v>
      </c>
      <c r="IS397">
        <v>0.02</v>
      </c>
      <c r="IT397">
        <v>0.62</v>
      </c>
      <c r="IU397">
        <v>0.52</v>
      </c>
      <c r="IV397">
        <v>0.04</v>
      </c>
      <c r="IW397">
        <v>0.2</v>
      </c>
      <c r="IX397">
        <v>0.24</v>
      </c>
      <c r="IY397">
        <v>0.19</v>
      </c>
      <c r="IZ397">
        <v>0.23</v>
      </c>
      <c r="JA397">
        <v>0.24</v>
      </c>
      <c r="JB397">
        <v>0.37</v>
      </c>
      <c r="JC397">
        <v>0.39</v>
      </c>
      <c r="JD397">
        <v>0.06</v>
      </c>
      <c r="JE397">
        <v>0.09</v>
      </c>
      <c r="JF397">
        <v>0.3</v>
      </c>
      <c r="JG397">
        <v>0.22</v>
      </c>
      <c r="JH397">
        <v>0.3</v>
      </c>
      <c r="JI397">
        <v>0.08</v>
      </c>
      <c r="JJ397">
        <v>7.0000000000000007E-2</v>
      </c>
      <c r="JK397">
        <v>0.35</v>
      </c>
      <c r="JL397">
        <v>0.16</v>
      </c>
      <c r="JM397">
        <v>0.05</v>
      </c>
      <c r="JN397">
        <v>0.06</v>
      </c>
      <c r="JO397">
        <v>0.1</v>
      </c>
      <c r="JP397">
        <v>7.0000000000000007E-2</v>
      </c>
      <c r="JQ397">
        <v>0.05</v>
      </c>
      <c r="JR397">
        <v>3.03</v>
      </c>
      <c r="JS397">
        <v>1.57</v>
      </c>
      <c r="JT397">
        <v>1.68</v>
      </c>
      <c r="JU397">
        <v>3.02</v>
      </c>
      <c r="JV397">
        <v>2.37</v>
      </c>
    </row>
    <row r="398" spans="1:282" x14ac:dyDescent="0.25">
      <c r="A398">
        <v>610041</v>
      </c>
      <c r="B398" t="s">
        <v>2733</v>
      </c>
      <c r="C398" t="s">
        <v>2732</v>
      </c>
      <c r="D398" t="s">
        <v>5245</v>
      </c>
      <c r="E398" t="s">
        <v>5246</v>
      </c>
      <c r="F398" t="s">
        <v>2734</v>
      </c>
      <c r="G398" t="s">
        <v>2735</v>
      </c>
      <c r="H398" t="s">
        <v>2736</v>
      </c>
      <c r="I398" t="s">
        <v>5247</v>
      </c>
      <c r="J398" t="s">
        <v>5248</v>
      </c>
      <c r="K398" t="s">
        <v>5249</v>
      </c>
      <c r="L398" t="s">
        <v>546</v>
      </c>
      <c r="M398" t="s">
        <v>3399</v>
      </c>
      <c r="N398" t="s">
        <v>3908</v>
      </c>
      <c r="O398" t="s">
        <v>524</v>
      </c>
      <c r="P398">
        <v>1314</v>
      </c>
      <c r="Q398" t="s">
        <v>541</v>
      </c>
      <c r="R398" t="s">
        <v>562</v>
      </c>
      <c r="S398" t="s">
        <v>562</v>
      </c>
      <c r="T398">
        <v>29</v>
      </c>
      <c r="U398">
        <v>4510</v>
      </c>
      <c r="V398" t="s">
        <v>651</v>
      </c>
      <c r="W398">
        <v>731</v>
      </c>
      <c r="X398">
        <v>1356</v>
      </c>
      <c r="Y398">
        <v>54</v>
      </c>
      <c r="Z398" s="5" t="s">
        <v>808</v>
      </c>
      <c r="AA398" t="s">
        <v>524</v>
      </c>
      <c r="AB398" t="s">
        <v>555</v>
      </c>
      <c r="AC398" t="s">
        <v>555</v>
      </c>
      <c r="AD398" t="s">
        <v>564</v>
      </c>
      <c r="AE398">
        <v>26.6</v>
      </c>
      <c r="AF398">
        <v>38.700000000000003</v>
      </c>
      <c r="AG398">
        <v>55.3</v>
      </c>
      <c r="AH398">
        <v>5.4</v>
      </c>
      <c r="AI398" t="s">
        <v>3410</v>
      </c>
      <c r="AJ398">
        <v>408</v>
      </c>
      <c r="AK398">
        <v>41</v>
      </c>
      <c r="AL398">
        <v>6</v>
      </c>
      <c r="AM398">
        <v>11</v>
      </c>
      <c r="AN398">
        <v>342</v>
      </c>
      <c r="AO398">
        <v>2</v>
      </c>
      <c r="AP398">
        <v>1</v>
      </c>
      <c r="AQ398">
        <v>8</v>
      </c>
      <c r="AR398">
        <v>6</v>
      </c>
      <c r="AS398">
        <v>408</v>
      </c>
      <c r="AT398">
        <v>0.04</v>
      </c>
      <c r="AU398">
        <v>0.02</v>
      </c>
      <c r="AV398">
        <v>0.01</v>
      </c>
      <c r="AW398">
        <v>0.04</v>
      </c>
      <c r="AX398">
        <v>0.04</v>
      </c>
      <c r="AY398">
        <v>0.09</v>
      </c>
      <c r="AZ398">
        <v>0.17</v>
      </c>
      <c r="BA398">
        <v>0.10299999999999999</v>
      </c>
      <c r="BB398">
        <v>0.08</v>
      </c>
      <c r="BC398">
        <v>0.05</v>
      </c>
      <c r="BD398">
        <v>0.12</v>
      </c>
      <c r="BE398">
        <v>0.23</v>
      </c>
      <c r="BF398">
        <v>0.38</v>
      </c>
      <c r="BG398">
        <v>0.35</v>
      </c>
      <c r="BH398">
        <v>0.38</v>
      </c>
      <c r="BI398">
        <v>0.3</v>
      </c>
      <c r="BJ398">
        <v>0.39</v>
      </c>
      <c r="BK398">
        <v>0.34</v>
      </c>
      <c r="BL398">
        <v>0.03</v>
      </c>
      <c r="BM398">
        <v>0.04</v>
      </c>
      <c r="BN398">
        <v>7.0000000000000007E-2</v>
      </c>
      <c r="BO398">
        <v>0.03</v>
      </c>
      <c r="BP398">
        <v>0.03</v>
      </c>
      <c r="BQ398">
        <v>0.04</v>
      </c>
      <c r="BR398">
        <v>0.37</v>
      </c>
      <c r="BS398">
        <v>0.49</v>
      </c>
      <c r="BT398">
        <v>0.47</v>
      </c>
      <c r="BU398">
        <v>0.57999999999999996</v>
      </c>
      <c r="BV398">
        <v>0.42</v>
      </c>
      <c r="BW398">
        <v>0.31</v>
      </c>
      <c r="BX398">
        <v>3.12</v>
      </c>
      <c r="BY398">
        <v>3.37</v>
      </c>
      <c r="BZ398">
        <v>3.38</v>
      </c>
      <c r="CA398">
        <v>3.47</v>
      </c>
      <c r="CB398">
        <v>3.22</v>
      </c>
      <c r="CC398">
        <v>2.9</v>
      </c>
      <c r="CD398">
        <v>7.0000000000000001E-3</v>
      </c>
      <c r="CE398">
        <v>1.2E-2</v>
      </c>
      <c r="CF398">
        <v>0.01</v>
      </c>
      <c r="CG398">
        <v>1.7000000000000001E-2</v>
      </c>
      <c r="CH398">
        <v>1.2E-2</v>
      </c>
      <c r="CI398">
        <v>0.01</v>
      </c>
      <c r="CJ398">
        <v>0.02</v>
      </c>
      <c r="CK398">
        <v>0.08</v>
      </c>
      <c r="CL398">
        <v>0.04</v>
      </c>
      <c r="CM398">
        <v>0.01</v>
      </c>
      <c r="CN398">
        <v>0.02</v>
      </c>
      <c r="CO398">
        <v>0.02</v>
      </c>
      <c r="CP398">
        <v>0.05</v>
      </c>
      <c r="CQ398">
        <v>0.04</v>
      </c>
      <c r="CR398">
        <v>0.05</v>
      </c>
      <c r="CS398">
        <v>0.08</v>
      </c>
      <c r="CT398">
        <v>0.12</v>
      </c>
      <c r="CU398">
        <v>0.08</v>
      </c>
      <c r="CV398">
        <v>3.75</v>
      </c>
      <c r="CW398">
        <v>3.7</v>
      </c>
      <c r="CX398">
        <v>3.65</v>
      </c>
      <c r="CY398">
        <v>3.61</v>
      </c>
      <c r="CZ398">
        <v>3.65</v>
      </c>
      <c r="DA398">
        <v>3.59</v>
      </c>
      <c r="DB398">
        <v>3.48</v>
      </c>
      <c r="DC398">
        <v>3.23</v>
      </c>
      <c r="DD398">
        <v>3.4</v>
      </c>
      <c r="DE398">
        <v>0.2</v>
      </c>
      <c r="DF398">
        <v>0.21</v>
      </c>
      <c r="DG398">
        <v>0.26</v>
      </c>
      <c r="DH398">
        <v>0.23</v>
      </c>
      <c r="DI398">
        <v>0.23</v>
      </c>
      <c r="DJ398">
        <v>0.25</v>
      </c>
      <c r="DK398">
        <v>0.28000000000000003</v>
      </c>
      <c r="DL398">
        <v>0.25</v>
      </c>
      <c r="DM398">
        <v>0.28999999999999998</v>
      </c>
      <c r="DN398">
        <v>0.02</v>
      </c>
      <c r="DO398">
        <v>0.03</v>
      </c>
      <c r="DP398">
        <v>0.04</v>
      </c>
      <c r="DQ398">
        <v>0.03</v>
      </c>
      <c r="DR398">
        <v>0.03</v>
      </c>
      <c r="DS398">
        <v>0.04</v>
      </c>
      <c r="DT398">
        <v>0.03</v>
      </c>
      <c r="DU398">
        <v>0.04</v>
      </c>
      <c r="DV398">
        <v>0.04</v>
      </c>
      <c r="DW398">
        <v>0.76</v>
      </c>
      <c r="DX398">
        <v>0.73</v>
      </c>
      <c r="DY398">
        <v>0.66</v>
      </c>
      <c r="DZ398">
        <v>0.67</v>
      </c>
      <c r="EA398">
        <v>0.69</v>
      </c>
      <c r="EB398">
        <v>0.64</v>
      </c>
      <c r="EC398">
        <v>0.59</v>
      </c>
      <c r="ED398">
        <v>0.5</v>
      </c>
      <c r="EE398">
        <v>0.55000000000000004</v>
      </c>
      <c r="EF398">
        <v>0.37</v>
      </c>
      <c r="EG398">
        <v>0.02</v>
      </c>
      <c r="EH398">
        <v>0.02</v>
      </c>
      <c r="EI398">
        <v>0.02</v>
      </c>
      <c r="EJ398">
        <v>0.01</v>
      </c>
      <c r="EK398">
        <v>0.03</v>
      </c>
      <c r="EL398">
        <v>0.05</v>
      </c>
      <c r="EM398">
        <v>0.02</v>
      </c>
      <c r="EN398">
        <v>0.02</v>
      </c>
      <c r="EO398">
        <v>0.26</v>
      </c>
      <c r="EP398">
        <v>0.06</v>
      </c>
      <c r="EQ398">
        <v>3.4000000000000002E-2</v>
      </c>
      <c r="ER398">
        <v>0.06</v>
      </c>
      <c r="ES398">
        <v>4.2000000000000003E-2</v>
      </c>
      <c r="ET398">
        <v>0.08</v>
      </c>
      <c r="EU398">
        <v>0.12</v>
      </c>
      <c r="EV398">
        <v>7.0000000000000007E-2</v>
      </c>
      <c r="EW398">
        <v>0.06</v>
      </c>
      <c r="EX398">
        <v>0.13500000000000001</v>
      </c>
      <c r="EY398">
        <v>0.33</v>
      </c>
      <c r="EZ398">
        <v>0.31</v>
      </c>
      <c r="FA398">
        <v>0.34</v>
      </c>
      <c r="FB398">
        <v>0.26</v>
      </c>
      <c r="FC398">
        <v>0.34</v>
      </c>
      <c r="FD398">
        <v>0.35</v>
      </c>
      <c r="FE398">
        <v>0.35</v>
      </c>
      <c r="FF398">
        <v>0.41</v>
      </c>
      <c r="FG398">
        <v>0.14000000000000001</v>
      </c>
      <c r="FH398">
        <v>0.53</v>
      </c>
      <c r="FI398">
        <v>0.55000000000000004</v>
      </c>
      <c r="FJ398">
        <v>0.52</v>
      </c>
      <c r="FK398">
        <v>0.59</v>
      </c>
      <c r="FL398">
        <v>0.47</v>
      </c>
      <c r="FM398">
        <v>0.4</v>
      </c>
      <c r="FN398">
        <v>0.49</v>
      </c>
      <c r="FO398">
        <v>0.43</v>
      </c>
      <c r="FP398">
        <v>0.1</v>
      </c>
      <c r="FQ398">
        <v>0.06</v>
      </c>
      <c r="FR398">
        <v>0.08</v>
      </c>
      <c r="FS398">
        <v>7.0000000000000007E-2</v>
      </c>
      <c r="FT398">
        <v>0.1</v>
      </c>
      <c r="FU398">
        <v>0.09</v>
      </c>
      <c r="FV398">
        <v>0.08</v>
      </c>
      <c r="FW398">
        <v>7.0000000000000007E-2</v>
      </c>
      <c r="FX398">
        <v>0.08</v>
      </c>
      <c r="FY398">
        <v>2.0499999999999998</v>
      </c>
      <c r="FZ398">
        <v>3.46</v>
      </c>
      <c r="GA398">
        <v>3.52</v>
      </c>
      <c r="GB398">
        <v>3.46</v>
      </c>
      <c r="GC398">
        <v>3.57</v>
      </c>
      <c r="GD398">
        <v>3.36</v>
      </c>
      <c r="GE398">
        <v>3.2</v>
      </c>
      <c r="GF398">
        <v>3.41</v>
      </c>
      <c r="GG398">
        <v>3.36</v>
      </c>
      <c r="GH398">
        <v>8.3699999999999992</v>
      </c>
      <c r="GI398">
        <v>0.02</v>
      </c>
      <c r="GJ398">
        <v>2E-3</v>
      </c>
      <c r="GK398">
        <v>0.02</v>
      </c>
      <c r="GL398">
        <v>0.02</v>
      </c>
      <c r="GM398">
        <v>0.04</v>
      </c>
      <c r="GN398">
        <v>0.04</v>
      </c>
      <c r="GO398">
        <v>7.0000000000000007E-2</v>
      </c>
      <c r="GP398">
        <v>0.17</v>
      </c>
      <c r="GQ398">
        <v>0.15</v>
      </c>
      <c r="GR398">
        <v>0.38</v>
      </c>
      <c r="GS398">
        <v>0.09</v>
      </c>
      <c r="GT398">
        <v>0.31</v>
      </c>
      <c r="GU398">
        <v>0.43</v>
      </c>
      <c r="GV398">
        <v>0.22</v>
      </c>
      <c r="GW398">
        <v>0.17</v>
      </c>
      <c r="GX398">
        <v>0.127</v>
      </c>
      <c r="GY398">
        <v>0.2</v>
      </c>
      <c r="GZ398">
        <v>0.154</v>
      </c>
      <c r="HA398">
        <v>8.1000000000000003E-2</v>
      </c>
      <c r="HB398">
        <v>0.2</v>
      </c>
      <c r="HC398">
        <v>0.17</v>
      </c>
      <c r="HD398">
        <v>0.13</v>
      </c>
      <c r="HE398">
        <v>0.22</v>
      </c>
      <c r="HF398">
        <v>0.19</v>
      </c>
      <c r="HG398">
        <v>0.24</v>
      </c>
      <c r="HH398">
        <v>0.16</v>
      </c>
      <c r="HI398">
        <v>0.01</v>
      </c>
      <c r="HJ398">
        <v>0.01</v>
      </c>
      <c r="HK398">
        <v>0.01</v>
      </c>
      <c r="HL398">
        <v>0.02</v>
      </c>
      <c r="HM398">
        <v>0.08</v>
      </c>
      <c r="HN398">
        <v>0.01</v>
      </c>
      <c r="HO398">
        <v>0.33</v>
      </c>
      <c r="HP398">
        <v>0.24</v>
      </c>
      <c r="HQ398">
        <v>0.25</v>
      </c>
      <c r="HR398">
        <v>0.31</v>
      </c>
      <c r="HS398">
        <v>0.36</v>
      </c>
      <c r="HT398">
        <v>0.34</v>
      </c>
      <c r="HU398">
        <v>0.52</v>
      </c>
      <c r="HV398">
        <v>0.43</v>
      </c>
      <c r="HW398">
        <v>0.46</v>
      </c>
      <c r="HX398">
        <v>0.42</v>
      </c>
      <c r="HY398">
        <v>0.33</v>
      </c>
      <c r="HZ398">
        <v>0.48</v>
      </c>
      <c r="IA398">
        <v>0.05</v>
      </c>
      <c r="IB398">
        <v>0.21</v>
      </c>
      <c r="IC398">
        <v>0.15</v>
      </c>
      <c r="ID398">
        <v>0.12</v>
      </c>
      <c r="IE398">
        <v>0.11</v>
      </c>
      <c r="IF398">
        <v>4.9000000000000002E-2</v>
      </c>
      <c r="IG398">
        <v>2.5000000000000001E-2</v>
      </c>
      <c r="IH398">
        <v>0.03</v>
      </c>
      <c r="II398">
        <v>0.03</v>
      </c>
      <c r="IJ398">
        <v>0.04</v>
      </c>
      <c r="IK398">
        <v>3.2000000000000001E-2</v>
      </c>
      <c r="IL398">
        <v>2.1999999999999999E-2</v>
      </c>
      <c r="IM398">
        <v>0.08</v>
      </c>
      <c r="IN398">
        <v>0.08</v>
      </c>
      <c r="IO398">
        <v>0.1</v>
      </c>
      <c r="IP398">
        <v>0.09</v>
      </c>
      <c r="IQ398">
        <v>0.09</v>
      </c>
      <c r="IR398">
        <v>0.1</v>
      </c>
      <c r="IS398">
        <v>0.04</v>
      </c>
      <c r="IT398">
        <v>0.57999999999999996</v>
      </c>
      <c r="IU398">
        <v>0.37</v>
      </c>
      <c r="IV398">
        <v>0.03</v>
      </c>
      <c r="IW398">
        <v>0.24</v>
      </c>
      <c r="IX398">
        <v>0.35</v>
      </c>
      <c r="IY398">
        <v>0.23</v>
      </c>
      <c r="IZ398">
        <v>0.35</v>
      </c>
      <c r="JA398">
        <v>0.21</v>
      </c>
      <c r="JB398">
        <v>0.38</v>
      </c>
      <c r="JC398">
        <v>0.34</v>
      </c>
      <c r="JD398">
        <v>7.0000000000000007E-2</v>
      </c>
      <c r="JE398">
        <v>0.1</v>
      </c>
      <c r="JF398">
        <v>0.32</v>
      </c>
      <c r="JG398">
        <v>0.19</v>
      </c>
      <c r="JH398">
        <v>0.19</v>
      </c>
      <c r="JI398">
        <v>0.04</v>
      </c>
      <c r="JJ398">
        <v>0.06</v>
      </c>
      <c r="JK398">
        <v>0.34</v>
      </c>
      <c r="JL398">
        <v>0.11</v>
      </c>
      <c r="JM398">
        <v>0.08</v>
      </c>
      <c r="JN398">
        <v>0.08</v>
      </c>
      <c r="JO398">
        <v>0.11</v>
      </c>
      <c r="JP398">
        <v>0.1</v>
      </c>
      <c r="JQ398">
        <v>0.08</v>
      </c>
      <c r="JR398">
        <v>2.74</v>
      </c>
      <c r="JS398">
        <v>1.53</v>
      </c>
      <c r="JT398">
        <v>1.83</v>
      </c>
      <c r="JU398">
        <v>3.08</v>
      </c>
      <c r="JV398">
        <v>2.1800000000000002</v>
      </c>
    </row>
    <row r="399" spans="1:282" x14ac:dyDescent="0.25">
      <c r="A399">
        <v>610043</v>
      </c>
      <c r="B399" t="s">
        <v>2738</v>
      </c>
      <c r="C399" t="s">
        <v>2737</v>
      </c>
      <c r="D399" t="s">
        <v>5250</v>
      </c>
      <c r="E399" t="s">
        <v>5251</v>
      </c>
      <c r="F399" t="s">
        <v>2739</v>
      </c>
      <c r="G399" t="s">
        <v>2740</v>
      </c>
      <c r="H399" t="s">
        <v>5252</v>
      </c>
      <c r="I399" t="s">
        <v>5253</v>
      </c>
      <c r="J399" t="s">
        <v>5254</v>
      </c>
      <c r="K399" t="s">
        <v>5255</v>
      </c>
      <c r="L399" t="s">
        <v>546</v>
      </c>
      <c r="M399" t="s">
        <v>3399</v>
      </c>
      <c r="N399" t="s">
        <v>3908</v>
      </c>
      <c r="O399" t="s">
        <v>524</v>
      </c>
      <c r="P399">
        <v>479</v>
      </c>
      <c r="Q399" t="s">
        <v>539</v>
      </c>
      <c r="R399" t="s">
        <v>3437</v>
      </c>
      <c r="S399" t="s">
        <v>6522</v>
      </c>
      <c r="T399">
        <v>29</v>
      </c>
      <c r="U399">
        <v>4530</v>
      </c>
      <c r="V399" t="s">
        <v>655</v>
      </c>
      <c r="W399">
        <v>151</v>
      </c>
      <c r="X399">
        <v>486</v>
      </c>
      <c r="Y399">
        <v>31</v>
      </c>
      <c r="Z399" s="5" t="s">
        <v>608</v>
      </c>
      <c r="AA399" t="s">
        <v>524</v>
      </c>
      <c r="AB399" t="s">
        <v>533</v>
      </c>
      <c r="AC399" t="s">
        <v>555</v>
      </c>
      <c r="AD399" t="s">
        <v>555</v>
      </c>
      <c r="AE399">
        <v>69.3</v>
      </c>
      <c r="AF399">
        <v>36.200000000000003</v>
      </c>
      <c r="AG399">
        <v>27.5</v>
      </c>
      <c r="AH399">
        <v>3.1</v>
      </c>
      <c r="AI399" t="s">
        <v>3410</v>
      </c>
      <c r="AJ399">
        <v>93</v>
      </c>
      <c r="AK399">
        <v>1</v>
      </c>
      <c r="AL399">
        <v>80</v>
      </c>
      <c r="AN399">
        <v>7</v>
      </c>
      <c r="AO399">
        <v>1</v>
      </c>
      <c r="AQ399">
        <v>1</v>
      </c>
      <c r="AR399">
        <v>3</v>
      </c>
      <c r="AS399">
        <v>93</v>
      </c>
      <c r="AT399">
        <v>0.01</v>
      </c>
      <c r="AU399">
        <v>0</v>
      </c>
      <c r="AV399">
        <v>0</v>
      </c>
      <c r="AW399">
        <v>0.01</v>
      </c>
      <c r="AX399">
        <v>0.01</v>
      </c>
      <c r="AY399">
        <v>0.02</v>
      </c>
      <c r="AZ399">
        <v>0.02</v>
      </c>
      <c r="BA399">
        <v>0</v>
      </c>
      <c r="BB399">
        <v>0.03</v>
      </c>
      <c r="BC399">
        <v>0.03</v>
      </c>
      <c r="BD399">
        <v>0.12</v>
      </c>
      <c r="BE399">
        <v>0.12</v>
      </c>
      <c r="BF399">
        <v>0.23</v>
      </c>
      <c r="BG399">
        <v>0.26</v>
      </c>
      <c r="BH399">
        <v>0.23</v>
      </c>
      <c r="BI399">
        <v>0.22</v>
      </c>
      <c r="BJ399">
        <v>0.26</v>
      </c>
      <c r="BK399">
        <v>0.25</v>
      </c>
      <c r="BL399">
        <v>0.01</v>
      </c>
      <c r="BM399">
        <v>0.02</v>
      </c>
      <c r="BN399">
        <v>0.03</v>
      </c>
      <c r="BO399">
        <v>0.01</v>
      </c>
      <c r="BP399">
        <v>0.02</v>
      </c>
      <c r="BQ399">
        <v>0.02</v>
      </c>
      <c r="BR399">
        <v>0.73</v>
      </c>
      <c r="BS399">
        <v>0.72</v>
      </c>
      <c r="BT399">
        <v>0.71</v>
      </c>
      <c r="BU399">
        <v>0.73</v>
      </c>
      <c r="BV399">
        <v>0.59</v>
      </c>
      <c r="BW399">
        <v>0.59</v>
      </c>
      <c r="BX399">
        <v>3.7</v>
      </c>
      <c r="BY399">
        <v>3.74</v>
      </c>
      <c r="BZ399">
        <v>3.7</v>
      </c>
      <c r="CA399">
        <v>3.68</v>
      </c>
      <c r="CB399">
        <v>3.46</v>
      </c>
      <c r="CC399">
        <v>3.44</v>
      </c>
      <c r="CD399">
        <v>0</v>
      </c>
      <c r="CE399">
        <v>1.0999999999999999E-2</v>
      </c>
      <c r="CF399">
        <v>1.0999999999999999E-2</v>
      </c>
      <c r="CG399">
        <v>1.0999999999999999E-2</v>
      </c>
      <c r="CH399">
        <v>2.1999999999999999E-2</v>
      </c>
      <c r="CI399">
        <v>0.04</v>
      </c>
      <c r="CJ399">
        <v>0.08</v>
      </c>
      <c r="CK399">
        <v>0.06</v>
      </c>
      <c r="CL399">
        <v>0.06</v>
      </c>
      <c r="CM399">
        <v>0.02</v>
      </c>
      <c r="CN399">
        <v>0.02</v>
      </c>
      <c r="CO399">
        <v>0.03</v>
      </c>
      <c r="CP399">
        <v>0.02</v>
      </c>
      <c r="CQ399">
        <v>0.05</v>
      </c>
      <c r="CR399">
        <v>0.05</v>
      </c>
      <c r="CS399">
        <v>0.08</v>
      </c>
      <c r="CT399">
        <v>0.13</v>
      </c>
      <c r="CU399">
        <v>0.09</v>
      </c>
      <c r="CV399">
        <v>3.76</v>
      </c>
      <c r="CW399">
        <v>3.67</v>
      </c>
      <c r="CX399">
        <v>3.66</v>
      </c>
      <c r="CY399">
        <v>3.72</v>
      </c>
      <c r="CZ399">
        <v>3.59</v>
      </c>
      <c r="DA399">
        <v>3.41</v>
      </c>
      <c r="DB399">
        <v>3.38</v>
      </c>
      <c r="DC399">
        <v>3.38</v>
      </c>
      <c r="DD399">
        <v>3.38</v>
      </c>
      <c r="DE399">
        <v>0.19</v>
      </c>
      <c r="DF399">
        <v>0.25</v>
      </c>
      <c r="DG399">
        <v>0.24</v>
      </c>
      <c r="DH399">
        <v>0.2</v>
      </c>
      <c r="DI399">
        <v>0.23</v>
      </c>
      <c r="DJ399">
        <v>0.34</v>
      </c>
      <c r="DK399">
        <v>0.23</v>
      </c>
      <c r="DL399">
        <v>0.15</v>
      </c>
      <c r="DM399">
        <v>0.24</v>
      </c>
      <c r="DN399">
        <v>0.01</v>
      </c>
      <c r="DO399">
        <v>0.02</v>
      </c>
      <c r="DP399">
        <v>0.02</v>
      </c>
      <c r="DQ399">
        <v>0.01</v>
      </c>
      <c r="DR399">
        <v>0.02</v>
      </c>
      <c r="DS399">
        <v>0.01</v>
      </c>
      <c r="DT399">
        <v>0.03</v>
      </c>
      <c r="DU399">
        <v>0.02</v>
      </c>
      <c r="DV399">
        <v>0.02</v>
      </c>
      <c r="DW399">
        <v>0.77</v>
      </c>
      <c r="DX399">
        <v>0.7</v>
      </c>
      <c r="DY399">
        <v>0.7</v>
      </c>
      <c r="DZ399">
        <v>0.75</v>
      </c>
      <c r="EA399">
        <v>0.68</v>
      </c>
      <c r="EB399">
        <v>0.55000000000000004</v>
      </c>
      <c r="EC399">
        <v>0.59</v>
      </c>
      <c r="ED399">
        <v>0.63</v>
      </c>
      <c r="EE399">
        <v>0.59</v>
      </c>
      <c r="EF399">
        <v>0.42</v>
      </c>
      <c r="EG399">
        <v>0.02</v>
      </c>
      <c r="EH399">
        <v>0.03</v>
      </c>
      <c r="EI399">
        <v>0.06</v>
      </c>
      <c r="EJ399">
        <v>0.05</v>
      </c>
      <c r="EK399">
        <v>0.04</v>
      </c>
      <c r="EL399">
        <v>0.11</v>
      </c>
      <c r="EM399">
        <v>0.04</v>
      </c>
      <c r="EN399">
        <v>0.05</v>
      </c>
      <c r="EO399">
        <v>0.32</v>
      </c>
      <c r="EP399">
        <v>0.06</v>
      </c>
      <c r="EQ399">
        <v>5.3999999999999999E-2</v>
      </c>
      <c r="ER399">
        <v>0.02</v>
      </c>
      <c r="ES399">
        <v>1.0999999999999999E-2</v>
      </c>
      <c r="ET399">
        <v>0.05</v>
      </c>
      <c r="EU399">
        <v>0.11</v>
      </c>
      <c r="EV399">
        <v>0.06</v>
      </c>
      <c r="EW399">
        <v>0.06</v>
      </c>
      <c r="EX399">
        <v>9.7000000000000003E-2</v>
      </c>
      <c r="EY399">
        <v>0.22</v>
      </c>
      <c r="EZ399">
        <v>0.24</v>
      </c>
      <c r="FA399">
        <v>0.26</v>
      </c>
      <c r="FB399">
        <v>0.26</v>
      </c>
      <c r="FC399">
        <v>0.28000000000000003</v>
      </c>
      <c r="FD399">
        <v>0.33</v>
      </c>
      <c r="FE399">
        <v>0.38</v>
      </c>
      <c r="FF399">
        <v>0.35</v>
      </c>
      <c r="FG399">
        <v>0.14000000000000001</v>
      </c>
      <c r="FH399">
        <v>0.69</v>
      </c>
      <c r="FI399">
        <v>0.67</v>
      </c>
      <c r="FJ399">
        <v>0.63</v>
      </c>
      <c r="FK399">
        <v>0.67</v>
      </c>
      <c r="FL399">
        <v>0.6</v>
      </c>
      <c r="FM399">
        <v>0.44</v>
      </c>
      <c r="FN399">
        <v>0.49</v>
      </c>
      <c r="FO399">
        <v>0.48</v>
      </c>
      <c r="FP399">
        <v>0.02</v>
      </c>
      <c r="FQ399">
        <v>0.01</v>
      </c>
      <c r="FR399">
        <v>0.01</v>
      </c>
      <c r="FS399">
        <v>0.02</v>
      </c>
      <c r="FT399">
        <v>0.01</v>
      </c>
      <c r="FU399">
        <v>0.02</v>
      </c>
      <c r="FV399">
        <v>0.01</v>
      </c>
      <c r="FW399">
        <v>0.02</v>
      </c>
      <c r="FX399">
        <v>0.04</v>
      </c>
      <c r="FY399">
        <v>1.96</v>
      </c>
      <c r="FZ399">
        <v>3.59</v>
      </c>
      <c r="GA399">
        <v>3.55</v>
      </c>
      <c r="GB399">
        <v>3.49</v>
      </c>
      <c r="GC399">
        <v>3.55</v>
      </c>
      <c r="GD399">
        <v>3.47</v>
      </c>
      <c r="GE399">
        <v>3.12</v>
      </c>
      <c r="GF399">
        <v>3.35</v>
      </c>
      <c r="GG399">
        <v>3.33</v>
      </c>
      <c r="GH399">
        <v>7.26</v>
      </c>
      <c r="GI399">
        <v>0.06</v>
      </c>
      <c r="GJ399">
        <v>4.2999999999999997E-2</v>
      </c>
      <c r="GK399">
        <v>0</v>
      </c>
      <c r="GL399">
        <v>0.01</v>
      </c>
      <c r="GM399">
        <v>0.12</v>
      </c>
      <c r="GN399">
        <v>0.09</v>
      </c>
      <c r="GO399">
        <v>0.13</v>
      </c>
      <c r="GP399">
        <v>0.15</v>
      </c>
      <c r="GQ399">
        <v>0.1</v>
      </c>
      <c r="GR399">
        <v>0.28999999999999998</v>
      </c>
      <c r="GS399">
        <v>0.01</v>
      </c>
      <c r="GT399">
        <v>0.66</v>
      </c>
      <c r="GU399">
        <v>0.7</v>
      </c>
      <c r="GV399">
        <v>0.23</v>
      </c>
      <c r="GW399">
        <v>0.12</v>
      </c>
      <c r="GX399">
        <v>9.7000000000000003E-2</v>
      </c>
      <c r="GY399">
        <v>0.28000000000000003</v>
      </c>
      <c r="GZ399">
        <v>0.108</v>
      </c>
      <c r="HA399">
        <v>5.3999999999999999E-2</v>
      </c>
      <c r="HB399">
        <v>0.26</v>
      </c>
      <c r="HC399">
        <v>0.05</v>
      </c>
      <c r="HD399">
        <v>0.08</v>
      </c>
      <c r="HE399">
        <v>0.22</v>
      </c>
      <c r="HF399">
        <v>0.06</v>
      </c>
      <c r="HG399">
        <v>0.08</v>
      </c>
      <c r="HH399">
        <v>0.02</v>
      </c>
      <c r="HI399">
        <v>0.02</v>
      </c>
      <c r="HJ399">
        <v>0.03</v>
      </c>
      <c r="HK399">
        <v>0.05</v>
      </c>
      <c r="HL399">
        <v>0.04</v>
      </c>
      <c r="HM399">
        <v>0.17</v>
      </c>
      <c r="HN399">
        <v>0.01</v>
      </c>
      <c r="HO399">
        <v>0.51</v>
      </c>
      <c r="HP399">
        <v>0.39</v>
      </c>
      <c r="HQ399">
        <v>0.45</v>
      </c>
      <c r="HR399">
        <v>0.45</v>
      </c>
      <c r="HS399">
        <v>0.52</v>
      </c>
      <c r="HT399">
        <v>0.53</v>
      </c>
      <c r="HU399">
        <v>0.42</v>
      </c>
      <c r="HV399">
        <v>0.4</v>
      </c>
      <c r="HW399">
        <v>0.31</v>
      </c>
      <c r="HX399">
        <v>0.43</v>
      </c>
      <c r="HY399">
        <v>0.23</v>
      </c>
      <c r="HZ399">
        <v>0.45</v>
      </c>
      <c r="IA399">
        <v>0.03</v>
      </c>
      <c r="IB399">
        <v>0.16</v>
      </c>
      <c r="IC399">
        <v>0.14000000000000001</v>
      </c>
      <c r="ID399">
        <v>0.06</v>
      </c>
      <c r="IE399">
        <v>0.05</v>
      </c>
      <c r="IF399">
        <v>0</v>
      </c>
      <c r="IG399">
        <v>1.0999999999999999E-2</v>
      </c>
      <c r="IH399">
        <v>0.01</v>
      </c>
      <c r="II399">
        <v>0.01</v>
      </c>
      <c r="IJ399">
        <v>0</v>
      </c>
      <c r="IK399">
        <v>0</v>
      </c>
      <c r="IL399">
        <v>0</v>
      </c>
      <c r="IM399">
        <v>0.01</v>
      </c>
      <c r="IN399">
        <v>0.01</v>
      </c>
      <c r="IO399">
        <v>0.03</v>
      </c>
      <c r="IP399">
        <v>0.01</v>
      </c>
      <c r="IQ399">
        <v>0.03</v>
      </c>
      <c r="IR399">
        <v>0.01</v>
      </c>
      <c r="IS399">
        <v>0.04</v>
      </c>
      <c r="IT399">
        <v>0.55000000000000004</v>
      </c>
      <c r="IU399">
        <v>0.28999999999999998</v>
      </c>
      <c r="IV399">
        <v>0.03</v>
      </c>
      <c r="IW399">
        <v>0.22</v>
      </c>
      <c r="IX399">
        <v>0.19</v>
      </c>
      <c r="IY399">
        <v>0.19</v>
      </c>
      <c r="IZ399">
        <v>0.38</v>
      </c>
      <c r="JA399">
        <v>0.15</v>
      </c>
      <c r="JB399">
        <v>0.31</v>
      </c>
      <c r="JC399">
        <v>0.32</v>
      </c>
      <c r="JD399">
        <v>0.1</v>
      </c>
      <c r="JE399">
        <v>0.15</v>
      </c>
      <c r="JF399">
        <v>0.18</v>
      </c>
      <c r="JG399">
        <v>0.19</v>
      </c>
      <c r="JH399">
        <v>0.43</v>
      </c>
      <c r="JI399">
        <v>0.12</v>
      </c>
      <c r="JJ399">
        <v>0.15</v>
      </c>
      <c r="JK399">
        <v>0.6</v>
      </c>
      <c r="JL399">
        <v>0.26</v>
      </c>
      <c r="JM399">
        <v>0.01</v>
      </c>
      <c r="JN399">
        <v>0.04</v>
      </c>
      <c r="JO399">
        <v>0.03</v>
      </c>
      <c r="JP399">
        <v>0.03</v>
      </c>
      <c r="JQ399">
        <v>0.02</v>
      </c>
      <c r="JR399">
        <v>3.15</v>
      </c>
      <c r="JS399">
        <v>1.78</v>
      </c>
      <c r="JT399">
        <v>2.17</v>
      </c>
      <c r="JU399">
        <v>3.4</v>
      </c>
      <c r="JV399">
        <v>2.5099999999999998</v>
      </c>
    </row>
    <row r="400" spans="1:282" x14ac:dyDescent="0.25">
      <c r="A400">
        <v>610044</v>
      </c>
      <c r="B400" t="s">
        <v>189</v>
      </c>
      <c r="C400" t="s">
        <v>2741</v>
      </c>
      <c r="D400" t="s">
        <v>5256</v>
      </c>
      <c r="E400" t="s">
        <v>5257</v>
      </c>
      <c r="F400" t="s">
        <v>1188</v>
      </c>
      <c r="G400" t="s">
        <v>1189</v>
      </c>
      <c r="H400" t="s">
        <v>1190</v>
      </c>
      <c r="I400" t="s">
        <v>5258</v>
      </c>
      <c r="J400" t="s">
        <v>10</v>
      </c>
      <c r="K400" t="s">
        <v>10</v>
      </c>
      <c r="L400" t="s">
        <v>546</v>
      </c>
      <c r="M400" t="s">
        <v>3399</v>
      </c>
      <c r="N400" t="s">
        <v>3908</v>
      </c>
      <c r="O400" t="s">
        <v>524</v>
      </c>
      <c r="P400">
        <v>582</v>
      </c>
      <c r="Q400" t="s">
        <v>539</v>
      </c>
      <c r="R400" t="s">
        <v>538</v>
      </c>
      <c r="S400" t="s">
        <v>538</v>
      </c>
      <c r="T400">
        <v>34</v>
      </c>
      <c r="U400">
        <v>4540</v>
      </c>
      <c r="V400" t="s">
        <v>655</v>
      </c>
      <c r="W400">
        <v>463</v>
      </c>
      <c r="X400">
        <v>587</v>
      </c>
      <c r="Y400">
        <v>79</v>
      </c>
      <c r="Z400" s="5" t="s">
        <v>575</v>
      </c>
      <c r="AA400" t="s">
        <v>524</v>
      </c>
      <c r="AB400" t="s">
        <v>533</v>
      </c>
      <c r="AC400" t="s">
        <v>534</v>
      </c>
      <c r="AD400" t="s">
        <v>533</v>
      </c>
      <c r="AE400">
        <v>66.2</v>
      </c>
      <c r="AF400">
        <v>94</v>
      </c>
      <c r="AG400">
        <v>76.900000000000006</v>
      </c>
      <c r="AH400">
        <v>99</v>
      </c>
      <c r="AI400" t="s">
        <v>3400</v>
      </c>
      <c r="AJ400">
        <v>251</v>
      </c>
      <c r="AK400">
        <v>5</v>
      </c>
      <c r="AL400">
        <v>59</v>
      </c>
      <c r="AN400">
        <v>179</v>
      </c>
      <c r="AQ400">
        <v>5</v>
      </c>
      <c r="AR400">
        <v>7</v>
      </c>
      <c r="AS400">
        <v>251</v>
      </c>
      <c r="AT400">
        <v>0.01</v>
      </c>
      <c r="AU400">
        <v>0</v>
      </c>
      <c r="AV400">
        <v>0</v>
      </c>
      <c r="AW400">
        <v>0</v>
      </c>
      <c r="AX400">
        <v>0</v>
      </c>
      <c r="AY400">
        <v>0.01</v>
      </c>
      <c r="AZ400">
        <v>0.04</v>
      </c>
      <c r="BA400">
        <v>0.02</v>
      </c>
      <c r="BB400">
        <v>0.02</v>
      </c>
      <c r="BC400">
        <v>0.03</v>
      </c>
      <c r="BD400">
        <v>0.05</v>
      </c>
      <c r="BE400">
        <v>0.06</v>
      </c>
      <c r="BF400">
        <v>0.32</v>
      </c>
      <c r="BG400">
        <v>0.28000000000000003</v>
      </c>
      <c r="BH400">
        <v>0.27</v>
      </c>
      <c r="BI400">
        <v>0.25</v>
      </c>
      <c r="BJ400">
        <v>0.33</v>
      </c>
      <c r="BK400">
        <v>0.39</v>
      </c>
      <c r="BL400">
        <v>0.01</v>
      </c>
      <c r="BM400">
        <v>0.02</v>
      </c>
      <c r="BN400">
        <v>0.02</v>
      </c>
      <c r="BO400">
        <v>0</v>
      </c>
      <c r="BP400">
        <v>0.02</v>
      </c>
      <c r="BQ400">
        <v>0.02</v>
      </c>
      <c r="BR400">
        <v>0.63</v>
      </c>
      <c r="BS400">
        <v>0.69</v>
      </c>
      <c r="BT400">
        <v>0.68</v>
      </c>
      <c r="BU400">
        <v>0.72</v>
      </c>
      <c r="BV400">
        <v>0.59</v>
      </c>
      <c r="BW400">
        <v>0.51</v>
      </c>
      <c r="BX400">
        <v>3.58</v>
      </c>
      <c r="BY400">
        <v>3.68</v>
      </c>
      <c r="BZ400">
        <v>3.67</v>
      </c>
      <c r="CA400">
        <v>3.7</v>
      </c>
      <c r="CB400">
        <v>3.55</v>
      </c>
      <c r="CC400">
        <v>3.44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0.01</v>
      </c>
      <c r="CS400">
        <v>0</v>
      </c>
      <c r="CT400">
        <v>0.01</v>
      </c>
      <c r="CU400">
        <v>0.01</v>
      </c>
      <c r="CV400">
        <v>3.94</v>
      </c>
      <c r="CW400">
        <v>3.92</v>
      </c>
      <c r="CX400">
        <v>3.9</v>
      </c>
      <c r="CY400">
        <v>3.89</v>
      </c>
      <c r="CZ400">
        <v>3.9</v>
      </c>
      <c r="DA400">
        <v>3.83</v>
      </c>
      <c r="DB400">
        <v>3.81</v>
      </c>
      <c r="DC400">
        <v>3.78</v>
      </c>
      <c r="DD400">
        <v>3.83</v>
      </c>
      <c r="DE400">
        <v>0.06</v>
      </c>
      <c r="DF400">
        <v>0.08</v>
      </c>
      <c r="DG400">
        <v>0.1</v>
      </c>
      <c r="DH400">
        <v>0.11</v>
      </c>
      <c r="DI400">
        <v>0.1</v>
      </c>
      <c r="DJ400">
        <v>0.15</v>
      </c>
      <c r="DK400">
        <v>0.18</v>
      </c>
      <c r="DL400">
        <v>0.2</v>
      </c>
      <c r="DM400">
        <v>0.16</v>
      </c>
      <c r="DN400">
        <v>0.01</v>
      </c>
      <c r="DO400">
        <v>0.01</v>
      </c>
      <c r="DP400">
        <v>0.01</v>
      </c>
      <c r="DQ400">
        <v>0.01</v>
      </c>
      <c r="DR400">
        <v>0</v>
      </c>
      <c r="DS400">
        <v>0.01</v>
      </c>
      <c r="DT400">
        <v>0</v>
      </c>
      <c r="DU400">
        <v>0</v>
      </c>
      <c r="DV400">
        <v>0.01</v>
      </c>
      <c r="DW400">
        <v>0.93</v>
      </c>
      <c r="DX400">
        <v>0.91</v>
      </c>
      <c r="DY400">
        <v>0.89</v>
      </c>
      <c r="DZ400">
        <v>0.88</v>
      </c>
      <c r="EA400">
        <v>0.89</v>
      </c>
      <c r="EB400">
        <v>0.83</v>
      </c>
      <c r="EC400">
        <v>0.81</v>
      </c>
      <c r="ED400">
        <v>0.79</v>
      </c>
      <c r="EE400">
        <v>0.83</v>
      </c>
      <c r="EF400">
        <v>0.42</v>
      </c>
      <c r="EG400">
        <v>0.02</v>
      </c>
      <c r="EH400">
        <v>0</v>
      </c>
      <c r="EI400">
        <v>0.01</v>
      </c>
      <c r="EJ400">
        <v>0</v>
      </c>
      <c r="EK400">
        <v>0.01</v>
      </c>
      <c r="EL400">
        <v>0.06</v>
      </c>
      <c r="EM400">
        <v>0.01</v>
      </c>
      <c r="EN400">
        <v>0</v>
      </c>
      <c r="EO400">
        <v>0.27</v>
      </c>
      <c r="EP400">
        <v>0.1</v>
      </c>
      <c r="EQ400">
        <v>5.1999999999999998E-2</v>
      </c>
      <c r="ER400">
        <v>0.06</v>
      </c>
      <c r="ES400">
        <v>2.4E-2</v>
      </c>
      <c r="ET400">
        <v>7.0000000000000007E-2</v>
      </c>
      <c r="EU400">
        <v>0.08</v>
      </c>
      <c r="EV400">
        <v>0.04</v>
      </c>
      <c r="EW400">
        <v>0.06</v>
      </c>
      <c r="EX400">
        <v>0.127</v>
      </c>
      <c r="EY400">
        <v>0.27</v>
      </c>
      <c r="EZ400">
        <v>0.28000000000000003</v>
      </c>
      <c r="FA400">
        <v>0.27</v>
      </c>
      <c r="FB400">
        <v>0.25</v>
      </c>
      <c r="FC400">
        <v>0.31</v>
      </c>
      <c r="FD400">
        <v>0.26</v>
      </c>
      <c r="FE400">
        <v>0.28000000000000003</v>
      </c>
      <c r="FF400">
        <v>0.34</v>
      </c>
      <c r="FG400">
        <v>0.12</v>
      </c>
      <c r="FH400">
        <v>0.56999999999999995</v>
      </c>
      <c r="FI400">
        <v>0.62</v>
      </c>
      <c r="FJ400">
        <v>0.63</v>
      </c>
      <c r="FK400">
        <v>0.68</v>
      </c>
      <c r="FL400">
        <v>0.56999999999999995</v>
      </c>
      <c r="FM400">
        <v>0.56999999999999995</v>
      </c>
      <c r="FN400">
        <v>0.63</v>
      </c>
      <c r="FO400">
        <v>0.56999999999999995</v>
      </c>
      <c r="FP400">
        <v>0.06</v>
      </c>
      <c r="FQ400">
        <v>0.03</v>
      </c>
      <c r="FR400">
        <v>0.05</v>
      </c>
      <c r="FS400">
        <v>0.03</v>
      </c>
      <c r="FT400">
        <v>0.05</v>
      </c>
      <c r="FU400">
        <v>0.04</v>
      </c>
      <c r="FV400">
        <v>0.03</v>
      </c>
      <c r="FW400">
        <v>0.03</v>
      </c>
      <c r="FX400">
        <v>0.03</v>
      </c>
      <c r="FY400">
        <v>1.95</v>
      </c>
      <c r="FZ400">
        <v>3.44</v>
      </c>
      <c r="GA400">
        <v>3.59</v>
      </c>
      <c r="GB400">
        <v>3.56</v>
      </c>
      <c r="GC400">
        <v>3.69</v>
      </c>
      <c r="GD400">
        <v>3.51</v>
      </c>
      <c r="GE400">
        <v>3.39</v>
      </c>
      <c r="GF400">
        <v>3.58</v>
      </c>
      <c r="GG400">
        <v>3.53</v>
      </c>
      <c r="GH400">
        <v>8.4</v>
      </c>
      <c r="GI400">
        <v>0.01</v>
      </c>
      <c r="GJ400">
        <v>4.0000000000000001E-3</v>
      </c>
      <c r="GK400">
        <v>0.02</v>
      </c>
      <c r="GL400">
        <v>0.01</v>
      </c>
      <c r="GM400">
        <v>0.05</v>
      </c>
      <c r="GN400">
        <v>7.0000000000000007E-2</v>
      </c>
      <c r="GO400">
        <v>0.08</v>
      </c>
      <c r="GP400">
        <v>0.14000000000000001</v>
      </c>
      <c r="GQ400">
        <v>0.1</v>
      </c>
      <c r="GR400">
        <v>0.46</v>
      </c>
      <c r="GS400">
        <v>0.05</v>
      </c>
      <c r="GT400">
        <v>0.41</v>
      </c>
      <c r="GU400">
        <v>0.53</v>
      </c>
      <c r="GV400">
        <v>0.3</v>
      </c>
      <c r="GW400">
        <v>0.19</v>
      </c>
      <c r="GX400">
        <v>0.17499999999999999</v>
      </c>
      <c r="GY400">
        <v>0.2</v>
      </c>
      <c r="GZ400">
        <v>0.127</v>
      </c>
      <c r="HA400">
        <v>8.4000000000000005E-2</v>
      </c>
      <c r="HB400">
        <v>0.23</v>
      </c>
      <c r="HC400">
        <v>0.16</v>
      </c>
      <c r="HD400">
        <v>7.0000000000000007E-2</v>
      </c>
      <c r="HE400">
        <v>0.2</v>
      </c>
      <c r="HF400">
        <v>0.11</v>
      </c>
      <c r="HG400">
        <v>0.14000000000000001</v>
      </c>
      <c r="HH400">
        <v>0.08</v>
      </c>
      <c r="HI400">
        <v>0</v>
      </c>
      <c r="HJ400">
        <v>0</v>
      </c>
      <c r="HK400">
        <v>0.02</v>
      </c>
      <c r="HL400">
        <v>0</v>
      </c>
      <c r="HM400">
        <v>0.05</v>
      </c>
      <c r="HN400">
        <v>0</v>
      </c>
      <c r="HO400">
        <v>0.2</v>
      </c>
      <c r="HP400">
        <v>0.24</v>
      </c>
      <c r="HQ400">
        <v>0.25</v>
      </c>
      <c r="HR400">
        <v>0.21</v>
      </c>
      <c r="HS400">
        <v>0.3</v>
      </c>
      <c r="HT400">
        <v>0.21</v>
      </c>
      <c r="HU400">
        <v>0.75</v>
      </c>
      <c r="HV400">
        <v>0.46</v>
      </c>
      <c r="HW400">
        <v>0.41</v>
      </c>
      <c r="HX400">
        <v>0.53</v>
      </c>
      <c r="HY400">
        <v>0.45</v>
      </c>
      <c r="HZ400">
        <v>0.69</v>
      </c>
      <c r="IA400">
        <v>0.01</v>
      </c>
      <c r="IB400">
        <v>0.24</v>
      </c>
      <c r="IC400">
        <v>0.22</v>
      </c>
      <c r="ID400">
        <v>0.14000000000000001</v>
      </c>
      <c r="IE400">
        <v>0.13</v>
      </c>
      <c r="IF400">
        <v>5.1999999999999998E-2</v>
      </c>
      <c r="IG400">
        <v>1.6E-2</v>
      </c>
      <c r="IH400">
        <v>0.02</v>
      </c>
      <c r="II400">
        <v>7.0000000000000007E-2</v>
      </c>
      <c r="IJ400">
        <v>0.06</v>
      </c>
      <c r="IK400">
        <v>3.2000000000000001E-2</v>
      </c>
      <c r="IL400">
        <v>1.6E-2</v>
      </c>
      <c r="IM400">
        <v>0.02</v>
      </c>
      <c r="IN400">
        <v>0.03</v>
      </c>
      <c r="IO400">
        <v>0.04</v>
      </c>
      <c r="IP400">
        <v>0.05</v>
      </c>
      <c r="IQ400">
        <v>0.04</v>
      </c>
      <c r="IR400">
        <v>0.03</v>
      </c>
      <c r="IS400">
        <v>0.04</v>
      </c>
      <c r="IT400">
        <v>0.65</v>
      </c>
      <c r="IU400">
        <v>0.43</v>
      </c>
      <c r="IV400">
        <v>0.05</v>
      </c>
      <c r="IW400">
        <v>0.27</v>
      </c>
      <c r="IX400">
        <v>0.28999999999999998</v>
      </c>
      <c r="IY400">
        <v>0.2</v>
      </c>
      <c r="IZ400">
        <v>0.36</v>
      </c>
      <c r="JA400">
        <v>0.27</v>
      </c>
      <c r="JB400">
        <v>0.39</v>
      </c>
      <c r="JC400">
        <v>0.31</v>
      </c>
      <c r="JD400">
        <v>7.0000000000000007E-2</v>
      </c>
      <c r="JE400">
        <v>0.12</v>
      </c>
      <c r="JF400">
        <v>0.25</v>
      </c>
      <c r="JG400">
        <v>0.18</v>
      </c>
      <c r="JH400">
        <v>0.33</v>
      </c>
      <c r="JI400">
        <v>0.04</v>
      </c>
      <c r="JJ400">
        <v>0.05</v>
      </c>
      <c r="JK400">
        <v>0.4</v>
      </c>
      <c r="JL400">
        <v>0.12</v>
      </c>
      <c r="JM400">
        <v>0.03</v>
      </c>
      <c r="JN400">
        <v>0.04</v>
      </c>
      <c r="JO400">
        <v>0.04</v>
      </c>
      <c r="JP400">
        <v>0.03</v>
      </c>
      <c r="JQ400">
        <v>0.03</v>
      </c>
      <c r="JR400">
        <v>2.96</v>
      </c>
      <c r="JS400">
        <v>1.48</v>
      </c>
      <c r="JT400">
        <v>1.78</v>
      </c>
      <c r="JU400">
        <v>3.04</v>
      </c>
      <c r="JV400">
        <v>2.16</v>
      </c>
    </row>
    <row r="401" spans="1:282" x14ac:dyDescent="0.25">
      <c r="A401">
        <v>610046</v>
      </c>
      <c r="B401" t="s">
        <v>190</v>
      </c>
      <c r="C401" t="s">
        <v>2742</v>
      </c>
      <c r="D401" t="s">
        <v>5259</v>
      </c>
      <c r="E401" t="s">
        <v>5260</v>
      </c>
      <c r="F401" t="s">
        <v>1191</v>
      </c>
      <c r="G401" t="s">
        <v>1192</v>
      </c>
      <c r="H401" t="s">
        <v>1193</v>
      </c>
      <c r="I401" t="s">
        <v>5261</v>
      </c>
      <c r="J401" t="s">
        <v>5262</v>
      </c>
      <c r="K401" t="s">
        <v>5263</v>
      </c>
      <c r="L401" t="s">
        <v>546</v>
      </c>
      <c r="M401" t="s">
        <v>3399</v>
      </c>
      <c r="N401" t="s">
        <v>3908</v>
      </c>
      <c r="O401" t="s">
        <v>524</v>
      </c>
      <c r="P401">
        <v>1412</v>
      </c>
      <c r="Q401" t="s">
        <v>541</v>
      </c>
      <c r="R401" t="s">
        <v>562</v>
      </c>
      <c r="S401" t="s">
        <v>562</v>
      </c>
      <c r="T401">
        <v>30</v>
      </c>
      <c r="U401">
        <v>4560</v>
      </c>
      <c r="V401" t="s">
        <v>651</v>
      </c>
      <c r="W401">
        <v>235</v>
      </c>
      <c r="X401">
        <v>1412</v>
      </c>
      <c r="Y401">
        <v>17</v>
      </c>
      <c r="Z401" s="5" t="s">
        <v>3680</v>
      </c>
      <c r="AA401" t="s">
        <v>524</v>
      </c>
      <c r="AB401" t="s">
        <v>555</v>
      </c>
      <c r="AC401" t="s">
        <v>555</v>
      </c>
      <c r="AD401" t="s">
        <v>564</v>
      </c>
      <c r="AE401">
        <v>25.1</v>
      </c>
      <c r="AF401">
        <v>31.2</v>
      </c>
      <c r="AG401">
        <v>40.799999999999997</v>
      </c>
      <c r="AH401">
        <v>1.7</v>
      </c>
      <c r="AI401" t="s">
        <v>3410</v>
      </c>
      <c r="AJ401">
        <v>126</v>
      </c>
      <c r="AK401">
        <v>8</v>
      </c>
      <c r="AL401">
        <v>3</v>
      </c>
      <c r="AM401">
        <v>5</v>
      </c>
      <c r="AN401">
        <v>108</v>
      </c>
      <c r="AP401">
        <v>1</v>
      </c>
      <c r="AQ401">
        <v>3</v>
      </c>
      <c r="AR401">
        <v>2</v>
      </c>
      <c r="AS401">
        <v>126</v>
      </c>
      <c r="AT401">
        <v>0.05</v>
      </c>
      <c r="AU401">
        <v>0.06</v>
      </c>
      <c r="AV401">
        <v>0.05</v>
      </c>
      <c r="AW401">
        <v>0.03</v>
      </c>
      <c r="AX401">
        <v>0.04</v>
      </c>
      <c r="AY401">
        <v>0.1</v>
      </c>
      <c r="AZ401">
        <v>0.17</v>
      </c>
      <c r="BA401">
        <v>0.10299999999999999</v>
      </c>
      <c r="BB401">
        <v>0.17</v>
      </c>
      <c r="BC401">
        <v>0.03</v>
      </c>
      <c r="BD401">
        <v>0.1</v>
      </c>
      <c r="BE401">
        <v>0.11</v>
      </c>
      <c r="BF401">
        <v>0.44</v>
      </c>
      <c r="BG401">
        <v>0.39</v>
      </c>
      <c r="BH401">
        <v>0.37</v>
      </c>
      <c r="BI401">
        <v>0.25</v>
      </c>
      <c r="BJ401">
        <v>0.36</v>
      </c>
      <c r="BK401">
        <v>0.35</v>
      </c>
      <c r="BL401">
        <v>0.05</v>
      </c>
      <c r="BM401">
        <v>0.05</v>
      </c>
      <c r="BN401">
        <v>7.0000000000000007E-2</v>
      </c>
      <c r="BO401">
        <v>0.04</v>
      </c>
      <c r="BP401">
        <v>0.03</v>
      </c>
      <c r="BQ401">
        <v>0.06</v>
      </c>
      <c r="BR401">
        <v>0.28999999999999998</v>
      </c>
      <c r="BS401">
        <v>0.4</v>
      </c>
      <c r="BT401">
        <v>0.34</v>
      </c>
      <c r="BU401">
        <v>0.65</v>
      </c>
      <c r="BV401">
        <v>0.47</v>
      </c>
      <c r="BW401">
        <v>0.37</v>
      </c>
      <c r="BX401">
        <v>3.03</v>
      </c>
      <c r="BY401">
        <v>3.17</v>
      </c>
      <c r="BZ401">
        <v>3.09</v>
      </c>
      <c r="CA401">
        <v>3.58</v>
      </c>
      <c r="CB401">
        <v>3.3</v>
      </c>
      <c r="CC401">
        <v>3.06</v>
      </c>
      <c r="CD401">
        <v>4.8000000000000001E-2</v>
      </c>
      <c r="CE401">
        <v>1.6E-2</v>
      </c>
      <c r="CF401">
        <v>2.4E-2</v>
      </c>
      <c r="CG401">
        <v>1.6E-2</v>
      </c>
      <c r="CH401">
        <v>2.4E-2</v>
      </c>
      <c r="CI401">
        <v>0.02</v>
      </c>
      <c r="CJ401">
        <v>0.06</v>
      </c>
      <c r="CK401">
        <v>0.12</v>
      </c>
      <c r="CL401">
        <v>0.06</v>
      </c>
      <c r="CM401">
        <v>0.03</v>
      </c>
      <c r="CN401">
        <v>0.05</v>
      </c>
      <c r="CO401">
        <v>0.05</v>
      </c>
      <c r="CP401">
        <v>0.09</v>
      </c>
      <c r="CQ401">
        <v>0.03</v>
      </c>
      <c r="CR401">
        <v>7.0000000000000007E-2</v>
      </c>
      <c r="CS401">
        <v>0.11</v>
      </c>
      <c r="CT401">
        <v>0.1</v>
      </c>
      <c r="CU401">
        <v>0.1</v>
      </c>
      <c r="CV401">
        <v>3.64</v>
      </c>
      <c r="CW401">
        <v>3.67</v>
      </c>
      <c r="CX401">
        <v>3.57</v>
      </c>
      <c r="CY401">
        <v>3.56</v>
      </c>
      <c r="CZ401">
        <v>3.65</v>
      </c>
      <c r="DA401">
        <v>3.49</v>
      </c>
      <c r="DB401">
        <v>3.3</v>
      </c>
      <c r="DC401">
        <v>3.16</v>
      </c>
      <c r="DD401">
        <v>3.36</v>
      </c>
      <c r="DE401">
        <v>0.14000000000000001</v>
      </c>
      <c r="DF401">
        <v>0.18</v>
      </c>
      <c r="DG401">
        <v>0.25</v>
      </c>
      <c r="DH401">
        <v>0.21</v>
      </c>
      <c r="DI401">
        <v>0.21</v>
      </c>
      <c r="DJ401">
        <v>0.31</v>
      </c>
      <c r="DK401">
        <v>0.28000000000000003</v>
      </c>
      <c r="DL401">
        <v>0.25</v>
      </c>
      <c r="DM401">
        <v>0.25</v>
      </c>
      <c r="DN401">
        <v>0.02</v>
      </c>
      <c r="DO401">
        <v>0.02</v>
      </c>
      <c r="DP401">
        <v>0.02</v>
      </c>
      <c r="DQ401">
        <v>0.02</v>
      </c>
      <c r="DR401">
        <v>0.03</v>
      </c>
      <c r="DS401">
        <v>0.02</v>
      </c>
      <c r="DT401">
        <v>0.02</v>
      </c>
      <c r="DU401">
        <v>0.02</v>
      </c>
      <c r="DV401">
        <v>0.04</v>
      </c>
      <c r="DW401">
        <v>0.75</v>
      </c>
      <c r="DX401">
        <v>0.74</v>
      </c>
      <c r="DY401">
        <v>0.66</v>
      </c>
      <c r="DZ401">
        <v>0.67</v>
      </c>
      <c r="EA401">
        <v>0.71</v>
      </c>
      <c r="EB401">
        <v>0.57999999999999996</v>
      </c>
      <c r="EC401">
        <v>0.53</v>
      </c>
      <c r="ED401">
        <v>0.5</v>
      </c>
      <c r="EE401">
        <v>0.56000000000000005</v>
      </c>
      <c r="EF401">
        <v>0.28999999999999998</v>
      </c>
      <c r="EG401">
        <v>0.03</v>
      </c>
      <c r="EH401">
        <v>0.04</v>
      </c>
      <c r="EI401">
        <v>0.05</v>
      </c>
      <c r="EJ401">
        <v>0.03</v>
      </c>
      <c r="EK401">
        <v>0.04</v>
      </c>
      <c r="EL401">
        <v>0.13</v>
      </c>
      <c r="EM401">
        <v>0.04</v>
      </c>
      <c r="EN401">
        <v>0.06</v>
      </c>
      <c r="EO401">
        <v>0.23</v>
      </c>
      <c r="EP401">
        <v>0.05</v>
      </c>
      <c r="EQ401">
        <v>0.04</v>
      </c>
      <c r="ER401">
        <v>0.05</v>
      </c>
      <c r="ES401">
        <v>2.4E-2</v>
      </c>
      <c r="ET401">
        <v>7.0000000000000007E-2</v>
      </c>
      <c r="EU401">
        <v>0.1</v>
      </c>
      <c r="EV401">
        <v>0.08</v>
      </c>
      <c r="EW401">
        <v>0.09</v>
      </c>
      <c r="EX401">
        <v>0.26200000000000001</v>
      </c>
      <c r="EY401">
        <v>0.4</v>
      </c>
      <c r="EZ401">
        <v>0.38</v>
      </c>
      <c r="FA401">
        <v>0.37</v>
      </c>
      <c r="FB401">
        <v>0.33</v>
      </c>
      <c r="FC401">
        <v>0.44</v>
      </c>
      <c r="FD401">
        <v>0.28999999999999998</v>
      </c>
      <c r="FE401">
        <v>0.37</v>
      </c>
      <c r="FF401">
        <v>0.37</v>
      </c>
      <c r="FG401">
        <v>0.1</v>
      </c>
      <c r="FH401">
        <v>0.48</v>
      </c>
      <c r="FI401">
        <v>0.49</v>
      </c>
      <c r="FJ401">
        <v>0.46</v>
      </c>
      <c r="FK401">
        <v>0.56000000000000005</v>
      </c>
      <c r="FL401">
        <v>0.37</v>
      </c>
      <c r="FM401">
        <v>0.4</v>
      </c>
      <c r="FN401">
        <v>0.47</v>
      </c>
      <c r="FO401">
        <v>0.41</v>
      </c>
      <c r="FP401">
        <v>0.12</v>
      </c>
      <c r="FQ401">
        <v>0.04</v>
      </c>
      <c r="FR401">
        <v>0.05</v>
      </c>
      <c r="FS401">
        <v>7.0000000000000007E-2</v>
      </c>
      <c r="FT401">
        <v>0.06</v>
      </c>
      <c r="FU401">
        <v>0.08</v>
      </c>
      <c r="FV401">
        <v>7.0000000000000007E-2</v>
      </c>
      <c r="FW401">
        <v>0.05</v>
      </c>
      <c r="FX401">
        <v>0.06</v>
      </c>
      <c r="FY401">
        <v>2.21</v>
      </c>
      <c r="FZ401">
        <v>3.39</v>
      </c>
      <c r="GA401">
        <v>3.39</v>
      </c>
      <c r="GB401">
        <v>3.34</v>
      </c>
      <c r="GC401">
        <v>3.5</v>
      </c>
      <c r="GD401">
        <v>3.24</v>
      </c>
      <c r="GE401">
        <v>3.05</v>
      </c>
      <c r="GF401">
        <v>3.33</v>
      </c>
      <c r="GG401">
        <v>3.21</v>
      </c>
      <c r="GH401">
        <v>8.18</v>
      </c>
      <c r="GI401">
        <v>0.03</v>
      </c>
      <c r="GJ401">
        <v>1.6E-2</v>
      </c>
      <c r="GK401">
        <v>0</v>
      </c>
      <c r="GL401">
        <v>0.02</v>
      </c>
      <c r="GM401">
        <v>0.04</v>
      </c>
      <c r="GN401">
        <v>0.03</v>
      </c>
      <c r="GO401">
        <v>0.08</v>
      </c>
      <c r="GP401">
        <v>0.14000000000000001</v>
      </c>
      <c r="GQ401">
        <v>0.23</v>
      </c>
      <c r="GR401">
        <v>0.28999999999999998</v>
      </c>
      <c r="GS401">
        <v>0.13</v>
      </c>
      <c r="GT401">
        <v>0.33</v>
      </c>
      <c r="GU401">
        <v>0.45</v>
      </c>
      <c r="GV401">
        <v>0.23</v>
      </c>
      <c r="GW401">
        <v>0.18</v>
      </c>
      <c r="GX401">
        <v>0.14299999999999999</v>
      </c>
      <c r="GY401">
        <v>0.19</v>
      </c>
      <c r="GZ401">
        <v>9.5000000000000001E-2</v>
      </c>
      <c r="HA401">
        <v>0.04</v>
      </c>
      <c r="HB401">
        <v>0.19</v>
      </c>
      <c r="HC401">
        <v>0.17</v>
      </c>
      <c r="HD401">
        <v>0.13</v>
      </c>
      <c r="HE401">
        <v>0.21</v>
      </c>
      <c r="HF401">
        <v>0.21</v>
      </c>
      <c r="HG401">
        <v>0.23</v>
      </c>
      <c r="HH401">
        <v>0.17</v>
      </c>
      <c r="HI401">
        <v>0.02</v>
      </c>
      <c r="HJ401">
        <v>0.03</v>
      </c>
      <c r="HK401">
        <v>0.02</v>
      </c>
      <c r="HL401">
        <v>0.02</v>
      </c>
      <c r="HM401">
        <v>0.14000000000000001</v>
      </c>
      <c r="HN401">
        <v>0.05</v>
      </c>
      <c r="HO401">
        <v>0.45</v>
      </c>
      <c r="HP401">
        <v>0.34</v>
      </c>
      <c r="HQ401">
        <v>0.32</v>
      </c>
      <c r="HR401">
        <v>0.4</v>
      </c>
      <c r="HS401">
        <v>0.39</v>
      </c>
      <c r="HT401">
        <v>0.36</v>
      </c>
      <c r="HU401">
        <v>0.41</v>
      </c>
      <c r="HV401">
        <v>0.37</v>
      </c>
      <c r="HW401">
        <v>0.39</v>
      </c>
      <c r="HX401">
        <v>0.36</v>
      </c>
      <c r="HY401">
        <v>0.24</v>
      </c>
      <c r="HZ401">
        <v>0.42</v>
      </c>
      <c r="IA401">
        <v>0.02</v>
      </c>
      <c r="IB401">
        <v>0.14000000000000001</v>
      </c>
      <c r="IC401">
        <v>0.15</v>
      </c>
      <c r="ID401">
        <v>0.09</v>
      </c>
      <c r="IE401">
        <v>0.1</v>
      </c>
      <c r="IF401">
        <v>4.8000000000000001E-2</v>
      </c>
      <c r="IG401">
        <v>1.6E-2</v>
      </c>
      <c r="IH401">
        <v>0.02</v>
      </c>
      <c r="II401">
        <v>0.02</v>
      </c>
      <c r="IJ401">
        <v>0.02</v>
      </c>
      <c r="IK401">
        <v>2.4E-2</v>
      </c>
      <c r="IL401">
        <v>1.6E-2</v>
      </c>
      <c r="IM401">
        <v>0.08</v>
      </c>
      <c r="IN401">
        <v>0.1</v>
      </c>
      <c r="IO401">
        <v>0.1</v>
      </c>
      <c r="IP401">
        <v>0.12</v>
      </c>
      <c r="IQ401">
        <v>0.11</v>
      </c>
      <c r="IR401">
        <v>0.11</v>
      </c>
      <c r="IS401">
        <v>0.02</v>
      </c>
      <c r="IT401">
        <v>0.52</v>
      </c>
      <c r="IU401">
        <v>0.6</v>
      </c>
      <c r="IV401">
        <v>0.02</v>
      </c>
      <c r="IW401">
        <v>0.19</v>
      </c>
      <c r="IX401">
        <v>0.2</v>
      </c>
      <c r="IY401">
        <v>0.28000000000000003</v>
      </c>
      <c r="IZ401">
        <v>0.21</v>
      </c>
      <c r="JA401">
        <v>0.13</v>
      </c>
      <c r="JB401">
        <v>0.25</v>
      </c>
      <c r="JC401">
        <v>0.49</v>
      </c>
      <c r="JD401">
        <v>0.06</v>
      </c>
      <c r="JE401">
        <v>0.06</v>
      </c>
      <c r="JF401">
        <v>0.3</v>
      </c>
      <c r="JG401">
        <v>0.19</v>
      </c>
      <c r="JH401">
        <v>0.22</v>
      </c>
      <c r="JI401">
        <v>0.05</v>
      </c>
      <c r="JJ401">
        <v>0.06</v>
      </c>
      <c r="JK401">
        <v>0.44</v>
      </c>
      <c r="JL401">
        <v>0.28000000000000003</v>
      </c>
      <c r="JM401">
        <v>0.06</v>
      </c>
      <c r="JN401">
        <v>0.1</v>
      </c>
      <c r="JO401">
        <v>0.09</v>
      </c>
      <c r="JP401">
        <v>0.1</v>
      </c>
      <c r="JQ401">
        <v>0.09</v>
      </c>
      <c r="JR401">
        <v>2.97</v>
      </c>
      <c r="JS401">
        <v>1.59</v>
      </c>
      <c r="JT401">
        <v>1.53</v>
      </c>
      <c r="JU401">
        <v>3.31</v>
      </c>
      <c r="JV401">
        <v>2.61</v>
      </c>
    </row>
    <row r="402" spans="1:282" x14ac:dyDescent="0.25">
      <c r="A402">
        <v>610047</v>
      </c>
      <c r="B402" t="s">
        <v>2744</v>
      </c>
      <c r="C402" t="s">
        <v>2743</v>
      </c>
      <c r="D402" t="s">
        <v>5264</v>
      </c>
      <c r="E402" t="s">
        <v>5265</v>
      </c>
      <c r="F402" t="s">
        <v>2745</v>
      </c>
      <c r="G402" t="s">
        <v>2746</v>
      </c>
      <c r="H402" t="s">
        <v>2747</v>
      </c>
      <c r="I402" t="s">
        <v>5266</v>
      </c>
      <c r="J402" t="s">
        <v>5267</v>
      </c>
      <c r="K402" t="s">
        <v>5268</v>
      </c>
      <c r="L402" t="s">
        <v>546</v>
      </c>
      <c r="M402" t="s">
        <v>3399</v>
      </c>
      <c r="N402" t="s">
        <v>3908</v>
      </c>
      <c r="O402" t="s">
        <v>524</v>
      </c>
      <c r="P402">
        <v>278</v>
      </c>
      <c r="Q402" t="s">
        <v>537</v>
      </c>
      <c r="R402" t="s">
        <v>557</v>
      </c>
      <c r="S402" t="s">
        <v>557</v>
      </c>
      <c r="T402">
        <v>46</v>
      </c>
      <c r="U402">
        <v>4570</v>
      </c>
      <c r="V402" t="s">
        <v>655</v>
      </c>
      <c r="W402">
        <v>1</v>
      </c>
      <c r="X402">
        <v>279</v>
      </c>
      <c r="Y402">
        <v>0</v>
      </c>
      <c r="Z402" s="5" t="s">
        <v>3409</v>
      </c>
      <c r="AA402" t="s">
        <v>524</v>
      </c>
      <c r="AB402" t="s">
        <v>534</v>
      </c>
      <c r="AC402" t="s">
        <v>534</v>
      </c>
      <c r="AD402" t="s">
        <v>576</v>
      </c>
      <c r="AE402">
        <v>99</v>
      </c>
      <c r="AF402">
        <v>99</v>
      </c>
      <c r="AG402">
        <v>0</v>
      </c>
      <c r="AH402">
        <v>0</v>
      </c>
      <c r="AI402" t="s">
        <v>3410</v>
      </c>
      <c r="AJ402">
        <v>1</v>
      </c>
      <c r="AM402">
        <v>1</v>
      </c>
      <c r="AS402">
        <v>1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1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3</v>
      </c>
      <c r="BY402">
        <v>4</v>
      </c>
      <c r="BZ402">
        <v>4</v>
      </c>
      <c r="CA402">
        <v>4</v>
      </c>
      <c r="CB402">
        <v>4</v>
      </c>
      <c r="CC402">
        <v>4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4</v>
      </c>
      <c r="CW402">
        <v>4</v>
      </c>
      <c r="CX402">
        <v>4</v>
      </c>
      <c r="CY402">
        <v>4</v>
      </c>
      <c r="CZ402">
        <v>4</v>
      </c>
      <c r="DA402">
        <v>4</v>
      </c>
      <c r="DB402">
        <v>4</v>
      </c>
      <c r="DC402">
        <v>4</v>
      </c>
      <c r="DD402">
        <v>4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1</v>
      </c>
      <c r="DX402">
        <v>1</v>
      </c>
      <c r="DY402">
        <v>1</v>
      </c>
      <c r="DZ402">
        <v>1</v>
      </c>
      <c r="EA402">
        <v>1</v>
      </c>
      <c r="EB402">
        <v>1</v>
      </c>
      <c r="EC402">
        <v>1</v>
      </c>
      <c r="ED402">
        <v>1</v>
      </c>
      <c r="EE402">
        <v>1</v>
      </c>
      <c r="EF402">
        <v>1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1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1</v>
      </c>
      <c r="FF402">
        <v>0</v>
      </c>
      <c r="FG402">
        <v>0</v>
      </c>
      <c r="FH402">
        <v>1</v>
      </c>
      <c r="FI402">
        <v>1</v>
      </c>
      <c r="FJ402">
        <v>1</v>
      </c>
      <c r="FK402">
        <v>1</v>
      </c>
      <c r="FL402">
        <v>1</v>
      </c>
      <c r="FM402">
        <v>0</v>
      </c>
      <c r="FN402">
        <v>0</v>
      </c>
      <c r="FO402">
        <v>1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1</v>
      </c>
      <c r="FZ402">
        <v>4</v>
      </c>
      <c r="GA402">
        <v>4</v>
      </c>
      <c r="GB402">
        <v>4</v>
      </c>
      <c r="GC402">
        <v>4</v>
      </c>
      <c r="GD402">
        <v>4</v>
      </c>
      <c r="GE402">
        <v>2</v>
      </c>
      <c r="GF402">
        <v>3</v>
      </c>
      <c r="GG402">
        <v>4</v>
      </c>
      <c r="GH402">
        <v>10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1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1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1</v>
      </c>
      <c r="HG402">
        <v>1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1</v>
      </c>
      <c r="HP402">
        <v>1</v>
      </c>
      <c r="HQ402">
        <v>1</v>
      </c>
      <c r="HR402">
        <v>1</v>
      </c>
      <c r="HS402">
        <v>1</v>
      </c>
      <c r="HT402">
        <v>1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1</v>
      </c>
      <c r="IU402">
        <v>1</v>
      </c>
      <c r="IV402">
        <v>0</v>
      </c>
      <c r="IW402">
        <v>0</v>
      </c>
      <c r="IX402">
        <v>1</v>
      </c>
      <c r="IY402">
        <v>0</v>
      </c>
      <c r="IZ402">
        <v>0</v>
      </c>
      <c r="JA402">
        <v>1</v>
      </c>
      <c r="JB402">
        <v>1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2</v>
      </c>
      <c r="JS402">
        <v>1</v>
      </c>
      <c r="JT402">
        <v>1</v>
      </c>
      <c r="JU402">
        <v>2</v>
      </c>
      <c r="JV402">
        <v>2</v>
      </c>
    </row>
    <row r="403" spans="1:282" x14ac:dyDescent="0.25">
      <c r="A403">
        <v>610048</v>
      </c>
      <c r="B403" t="s">
        <v>192</v>
      </c>
      <c r="C403" t="s">
        <v>2748</v>
      </c>
      <c r="D403" t="s">
        <v>5269</v>
      </c>
      <c r="E403" t="s">
        <v>5270</v>
      </c>
      <c r="F403" t="s">
        <v>1194</v>
      </c>
      <c r="G403" t="s">
        <v>1195</v>
      </c>
      <c r="H403" t="s">
        <v>5271</v>
      </c>
      <c r="I403" t="s">
        <v>5272</v>
      </c>
      <c r="J403" t="s">
        <v>5273</v>
      </c>
      <c r="K403" t="s">
        <v>5274</v>
      </c>
      <c r="L403" t="s">
        <v>546</v>
      </c>
      <c r="M403" t="s">
        <v>3399</v>
      </c>
      <c r="N403" t="s">
        <v>3908</v>
      </c>
      <c r="O403" t="s">
        <v>524</v>
      </c>
      <c r="P403">
        <v>354</v>
      </c>
      <c r="Q403" t="s">
        <v>541</v>
      </c>
      <c r="R403" t="s">
        <v>562</v>
      </c>
      <c r="S403" t="s">
        <v>562</v>
      </c>
      <c r="T403">
        <v>33</v>
      </c>
      <c r="U403">
        <v>4580</v>
      </c>
      <c r="V403" t="s">
        <v>651</v>
      </c>
      <c r="W403">
        <v>196</v>
      </c>
      <c r="X403">
        <v>356</v>
      </c>
      <c r="Y403">
        <v>55</v>
      </c>
      <c r="Z403" s="5" t="s">
        <v>734</v>
      </c>
      <c r="AA403" t="s">
        <v>524</v>
      </c>
      <c r="AB403" t="s">
        <v>533</v>
      </c>
      <c r="AC403" t="s">
        <v>533</v>
      </c>
      <c r="AD403" t="s">
        <v>534</v>
      </c>
      <c r="AE403">
        <v>64.3</v>
      </c>
      <c r="AF403">
        <v>71.900000000000006</v>
      </c>
      <c r="AG403">
        <v>87.7</v>
      </c>
      <c r="AH403">
        <v>5.5</v>
      </c>
      <c r="AI403" t="s">
        <v>3410</v>
      </c>
      <c r="AJ403">
        <v>123</v>
      </c>
      <c r="AL403">
        <v>119</v>
      </c>
      <c r="AN403">
        <v>4</v>
      </c>
      <c r="AQ403">
        <v>1</v>
      </c>
      <c r="AR403">
        <v>1</v>
      </c>
      <c r="AS403">
        <v>123</v>
      </c>
      <c r="AT403">
        <v>0.01</v>
      </c>
      <c r="AU403">
        <v>0</v>
      </c>
      <c r="AV403">
        <v>0</v>
      </c>
      <c r="AW403">
        <v>0.01</v>
      </c>
      <c r="AX403">
        <v>0</v>
      </c>
      <c r="AY403">
        <v>0.02</v>
      </c>
      <c r="AZ403">
        <v>0.05</v>
      </c>
      <c r="BA403">
        <v>7.2999999999999995E-2</v>
      </c>
      <c r="BB403">
        <v>7.0000000000000007E-2</v>
      </c>
      <c r="BC403">
        <v>0.04</v>
      </c>
      <c r="BD403">
        <v>0.11</v>
      </c>
      <c r="BE403">
        <v>0.11</v>
      </c>
      <c r="BF403">
        <v>0.24</v>
      </c>
      <c r="BG403">
        <v>0.18</v>
      </c>
      <c r="BH403">
        <v>0.24</v>
      </c>
      <c r="BI403">
        <v>0.22</v>
      </c>
      <c r="BJ403">
        <v>0.32</v>
      </c>
      <c r="BK403">
        <v>0.33</v>
      </c>
      <c r="BL403">
        <v>0.02</v>
      </c>
      <c r="BM403">
        <v>0.01</v>
      </c>
      <c r="BN403">
        <v>0.02</v>
      </c>
      <c r="BO403">
        <v>0.01</v>
      </c>
      <c r="BP403">
        <v>0.01</v>
      </c>
      <c r="BQ403">
        <v>0.03</v>
      </c>
      <c r="BR403">
        <v>0.68</v>
      </c>
      <c r="BS403">
        <v>0.74</v>
      </c>
      <c r="BT403">
        <v>0.67</v>
      </c>
      <c r="BU403">
        <v>0.72</v>
      </c>
      <c r="BV403">
        <v>0.56999999999999995</v>
      </c>
      <c r="BW403">
        <v>0.51</v>
      </c>
      <c r="BX403">
        <v>3.63</v>
      </c>
      <c r="BY403">
        <v>3.67</v>
      </c>
      <c r="BZ403">
        <v>3.6</v>
      </c>
      <c r="CA403">
        <v>3.67</v>
      </c>
      <c r="CB403">
        <v>3.47</v>
      </c>
      <c r="CC403">
        <v>3.39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0.01</v>
      </c>
      <c r="CJ403">
        <v>0.01</v>
      </c>
      <c r="CK403">
        <v>0.02</v>
      </c>
      <c r="CL403">
        <v>0</v>
      </c>
      <c r="CM403">
        <v>0.02</v>
      </c>
      <c r="CN403">
        <v>0.04</v>
      </c>
      <c r="CO403">
        <v>0.03</v>
      </c>
      <c r="CP403">
        <v>0.05</v>
      </c>
      <c r="CQ403">
        <v>0.02</v>
      </c>
      <c r="CR403">
        <v>0.05</v>
      </c>
      <c r="CS403">
        <v>7.0000000000000007E-2</v>
      </c>
      <c r="CT403">
        <v>0.03</v>
      </c>
      <c r="CU403">
        <v>7.0000000000000007E-2</v>
      </c>
      <c r="CV403">
        <v>3.9</v>
      </c>
      <c r="CW403">
        <v>3.83</v>
      </c>
      <c r="CX403">
        <v>3.83</v>
      </c>
      <c r="CY403">
        <v>3.81</v>
      </c>
      <c r="CZ403">
        <v>3.84</v>
      </c>
      <c r="DA403">
        <v>3.67</v>
      </c>
      <c r="DB403">
        <v>3.64</v>
      </c>
      <c r="DC403">
        <v>3.64</v>
      </c>
      <c r="DD403">
        <v>3.71</v>
      </c>
      <c r="DE403">
        <v>7.0000000000000007E-2</v>
      </c>
      <c r="DF403">
        <v>0.08</v>
      </c>
      <c r="DG403">
        <v>0.11</v>
      </c>
      <c r="DH403">
        <v>0.09</v>
      </c>
      <c r="DI403">
        <v>0.13</v>
      </c>
      <c r="DJ403">
        <v>0.2</v>
      </c>
      <c r="DK403">
        <v>0.18</v>
      </c>
      <c r="DL403">
        <v>0.21</v>
      </c>
      <c r="DM403">
        <v>0.15</v>
      </c>
      <c r="DN403">
        <v>0.03</v>
      </c>
      <c r="DO403">
        <v>0.02</v>
      </c>
      <c r="DP403">
        <v>0.01</v>
      </c>
      <c r="DQ403">
        <v>0.01</v>
      </c>
      <c r="DR403">
        <v>0.01</v>
      </c>
      <c r="DS403">
        <v>0.02</v>
      </c>
      <c r="DT403">
        <v>0.02</v>
      </c>
      <c r="DU403">
        <v>0.02</v>
      </c>
      <c r="DV403">
        <v>0.03</v>
      </c>
      <c r="DW403">
        <v>0.89</v>
      </c>
      <c r="DX403">
        <v>0.86</v>
      </c>
      <c r="DY403">
        <v>0.85</v>
      </c>
      <c r="DZ403">
        <v>0.85</v>
      </c>
      <c r="EA403">
        <v>0.85</v>
      </c>
      <c r="EB403">
        <v>0.72</v>
      </c>
      <c r="EC403">
        <v>0.72</v>
      </c>
      <c r="ED403">
        <v>0.72</v>
      </c>
      <c r="EE403">
        <v>0.75</v>
      </c>
      <c r="EF403">
        <v>0.36</v>
      </c>
      <c r="EG403">
        <v>0.01</v>
      </c>
      <c r="EH403">
        <v>0.02</v>
      </c>
      <c r="EI403">
        <v>0.02</v>
      </c>
      <c r="EJ403">
        <v>0.02</v>
      </c>
      <c r="EK403">
        <v>0.03</v>
      </c>
      <c r="EL403">
        <v>0.04</v>
      </c>
      <c r="EM403">
        <v>0</v>
      </c>
      <c r="EN403">
        <v>0.03</v>
      </c>
      <c r="EO403">
        <v>0.35</v>
      </c>
      <c r="EP403">
        <v>0.09</v>
      </c>
      <c r="EQ403">
        <v>6.5000000000000002E-2</v>
      </c>
      <c r="ER403">
        <v>7.0000000000000007E-2</v>
      </c>
      <c r="ES403">
        <v>4.1000000000000002E-2</v>
      </c>
      <c r="ET403">
        <v>0.05</v>
      </c>
      <c r="EU403">
        <v>0.11</v>
      </c>
      <c r="EV403">
        <v>0.09</v>
      </c>
      <c r="EW403">
        <v>0.11</v>
      </c>
      <c r="EX403">
        <v>0.122</v>
      </c>
      <c r="EY403">
        <v>0.19</v>
      </c>
      <c r="EZ403">
        <v>0.21</v>
      </c>
      <c r="FA403">
        <v>0.28000000000000003</v>
      </c>
      <c r="FB403">
        <v>0.2</v>
      </c>
      <c r="FC403">
        <v>0.28000000000000003</v>
      </c>
      <c r="FD403">
        <v>0.28000000000000003</v>
      </c>
      <c r="FE403">
        <v>0.28999999999999998</v>
      </c>
      <c r="FF403">
        <v>0.33</v>
      </c>
      <c r="FG403">
        <v>0.15</v>
      </c>
      <c r="FH403">
        <v>0.7</v>
      </c>
      <c r="FI403">
        <v>0.68</v>
      </c>
      <c r="FJ403">
        <v>0.6</v>
      </c>
      <c r="FK403">
        <v>0.7</v>
      </c>
      <c r="FL403">
        <v>0.57999999999999996</v>
      </c>
      <c r="FM403">
        <v>0.51</v>
      </c>
      <c r="FN403">
        <v>0.59</v>
      </c>
      <c r="FO403">
        <v>0.48</v>
      </c>
      <c r="FP403">
        <v>0.02</v>
      </c>
      <c r="FQ403">
        <v>0.02</v>
      </c>
      <c r="FR403">
        <v>0.02</v>
      </c>
      <c r="FS403">
        <v>0.02</v>
      </c>
      <c r="FT403">
        <v>0.04</v>
      </c>
      <c r="FU403">
        <v>0.06</v>
      </c>
      <c r="FV403">
        <v>0.05</v>
      </c>
      <c r="FW403">
        <v>0.02</v>
      </c>
      <c r="FX403">
        <v>0.05</v>
      </c>
      <c r="FY403">
        <v>2.06</v>
      </c>
      <c r="FZ403">
        <v>3.6</v>
      </c>
      <c r="GA403">
        <v>3.6</v>
      </c>
      <c r="GB403">
        <v>3.49</v>
      </c>
      <c r="GC403">
        <v>3.64</v>
      </c>
      <c r="GD403">
        <v>3.49</v>
      </c>
      <c r="GE403">
        <v>3.33</v>
      </c>
      <c r="GF403">
        <v>3.52</v>
      </c>
      <c r="GG403">
        <v>3.32</v>
      </c>
      <c r="GH403">
        <v>7.66</v>
      </c>
      <c r="GI403">
        <v>0.05</v>
      </c>
      <c r="GJ403">
        <v>8.0000000000000002E-3</v>
      </c>
      <c r="GK403">
        <v>8.0000000000000002E-3</v>
      </c>
      <c r="GL403">
        <v>0.02</v>
      </c>
      <c r="GM403">
        <v>0.1</v>
      </c>
      <c r="GN403">
        <v>7.0000000000000007E-2</v>
      </c>
      <c r="GO403">
        <v>0.15</v>
      </c>
      <c r="GP403">
        <v>0.13</v>
      </c>
      <c r="GQ403">
        <v>0.09</v>
      </c>
      <c r="GR403">
        <v>0.34</v>
      </c>
      <c r="GS403">
        <v>0.04</v>
      </c>
      <c r="GT403">
        <v>0.6</v>
      </c>
      <c r="GU403">
        <v>0.72</v>
      </c>
      <c r="GV403">
        <v>0.36</v>
      </c>
      <c r="GW403">
        <v>0.15</v>
      </c>
      <c r="GX403">
        <v>5.7000000000000002E-2</v>
      </c>
      <c r="GY403">
        <v>0.17</v>
      </c>
      <c r="GZ403">
        <v>7.2999999999999995E-2</v>
      </c>
      <c r="HA403">
        <v>5.7000000000000002E-2</v>
      </c>
      <c r="HB403">
        <v>0.25</v>
      </c>
      <c r="HC403">
        <v>0.09</v>
      </c>
      <c r="HD403">
        <v>0.08</v>
      </c>
      <c r="HE403">
        <v>0.16</v>
      </c>
      <c r="HF403">
        <v>0.08</v>
      </c>
      <c r="HG403">
        <v>0.08</v>
      </c>
      <c r="HH403">
        <v>0.06</v>
      </c>
      <c r="HI403">
        <v>0</v>
      </c>
      <c r="HJ403">
        <v>0</v>
      </c>
      <c r="HK403">
        <v>0</v>
      </c>
      <c r="HL403">
        <v>0.01</v>
      </c>
      <c r="HM403">
        <v>0.02</v>
      </c>
      <c r="HN403">
        <v>0</v>
      </c>
      <c r="HO403">
        <v>0.16</v>
      </c>
      <c r="HP403">
        <v>0.2</v>
      </c>
      <c r="HQ403">
        <v>0.16</v>
      </c>
      <c r="HR403">
        <v>0.25</v>
      </c>
      <c r="HS403">
        <v>0.27</v>
      </c>
      <c r="HT403">
        <v>0.19</v>
      </c>
      <c r="HU403">
        <v>0.72</v>
      </c>
      <c r="HV403">
        <v>0.52</v>
      </c>
      <c r="HW403">
        <v>0.59</v>
      </c>
      <c r="HX403">
        <v>0.49</v>
      </c>
      <c r="HY403">
        <v>0.53</v>
      </c>
      <c r="HZ403">
        <v>0.68</v>
      </c>
      <c r="IA403">
        <v>0.03</v>
      </c>
      <c r="IB403">
        <v>0.19</v>
      </c>
      <c r="IC403">
        <v>0.16</v>
      </c>
      <c r="ID403">
        <v>0.14000000000000001</v>
      </c>
      <c r="IE403">
        <v>0.08</v>
      </c>
      <c r="IF403">
        <v>4.1000000000000002E-2</v>
      </c>
      <c r="IG403">
        <v>2.4E-2</v>
      </c>
      <c r="IH403">
        <v>0.05</v>
      </c>
      <c r="II403">
        <v>0.04</v>
      </c>
      <c r="IJ403">
        <v>0.05</v>
      </c>
      <c r="IK403">
        <v>3.3000000000000002E-2</v>
      </c>
      <c r="IL403">
        <v>3.3000000000000002E-2</v>
      </c>
      <c r="IM403">
        <v>0.06</v>
      </c>
      <c r="IN403">
        <v>0.05</v>
      </c>
      <c r="IO403">
        <v>0.05</v>
      </c>
      <c r="IP403">
        <v>7.0000000000000007E-2</v>
      </c>
      <c r="IQ403">
        <v>7.0000000000000007E-2</v>
      </c>
      <c r="IR403">
        <v>0.06</v>
      </c>
      <c r="IS403">
        <v>0.01</v>
      </c>
      <c r="IT403">
        <v>0.37</v>
      </c>
      <c r="IU403">
        <v>0.39</v>
      </c>
      <c r="IV403">
        <v>0.01</v>
      </c>
      <c r="IW403">
        <v>0.24</v>
      </c>
      <c r="IX403">
        <v>0.14000000000000001</v>
      </c>
      <c r="IY403">
        <v>0.33</v>
      </c>
      <c r="IZ403">
        <v>0.37</v>
      </c>
      <c r="JA403">
        <v>0.12</v>
      </c>
      <c r="JB403">
        <v>0.35</v>
      </c>
      <c r="JC403">
        <v>0.37</v>
      </c>
      <c r="JD403">
        <v>0.11</v>
      </c>
      <c r="JE403">
        <v>0.11</v>
      </c>
      <c r="JF403">
        <v>0.28999999999999998</v>
      </c>
      <c r="JG403">
        <v>0.21</v>
      </c>
      <c r="JH403">
        <v>0.44</v>
      </c>
      <c r="JI403">
        <v>0.15</v>
      </c>
      <c r="JJ403">
        <v>0.08</v>
      </c>
      <c r="JK403">
        <v>0.54</v>
      </c>
      <c r="JL403">
        <v>0.16</v>
      </c>
      <c r="JM403">
        <v>0.04</v>
      </c>
      <c r="JN403">
        <v>0.05</v>
      </c>
      <c r="JO403">
        <v>0.06</v>
      </c>
      <c r="JP403">
        <v>0.04</v>
      </c>
      <c r="JQ403">
        <v>0.04</v>
      </c>
      <c r="JR403">
        <v>3.3</v>
      </c>
      <c r="JS403">
        <v>2.04</v>
      </c>
      <c r="JT403">
        <v>1.87</v>
      </c>
      <c r="JU403">
        <v>3.42</v>
      </c>
      <c r="JV403">
        <v>2.31</v>
      </c>
    </row>
    <row r="404" spans="1:282" x14ac:dyDescent="0.25">
      <c r="A404">
        <v>610051</v>
      </c>
      <c r="B404" t="s">
        <v>2750</v>
      </c>
      <c r="C404" t="s">
        <v>2749</v>
      </c>
      <c r="D404" t="s">
        <v>5275</v>
      </c>
      <c r="E404" t="s">
        <v>5276</v>
      </c>
      <c r="F404" t="s">
        <v>2751</v>
      </c>
      <c r="G404" t="s">
        <v>2752</v>
      </c>
      <c r="H404" t="s">
        <v>2753</v>
      </c>
      <c r="I404" t="s">
        <v>5277</v>
      </c>
      <c r="J404" t="s">
        <v>5278</v>
      </c>
      <c r="K404" t="s">
        <v>5279</v>
      </c>
      <c r="L404" t="s">
        <v>546</v>
      </c>
      <c r="M404" t="s">
        <v>3399</v>
      </c>
      <c r="N404" t="s">
        <v>3908</v>
      </c>
      <c r="O404" t="s">
        <v>543</v>
      </c>
      <c r="P404">
        <v>680</v>
      </c>
      <c r="Q404" t="s">
        <v>541</v>
      </c>
      <c r="R404" t="s">
        <v>562</v>
      </c>
      <c r="S404" t="s">
        <v>562</v>
      </c>
      <c r="T404">
        <v>29</v>
      </c>
      <c r="U404">
        <v>4600</v>
      </c>
      <c r="V404" t="s">
        <v>651</v>
      </c>
      <c r="W404">
        <v>313</v>
      </c>
      <c r="X404">
        <v>681</v>
      </c>
      <c r="Y404">
        <v>46</v>
      </c>
      <c r="Z404" s="5" t="s">
        <v>719</v>
      </c>
      <c r="AA404" t="s">
        <v>524</v>
      </c>
      <c r="AB404" t="s">
        <v>555</v>
      </c>
      <c r="AC404" t="s">
        <v>555</v>
      </c>
      <c r="AD404" t="s">
        <v>564</v>
      </c>
      <c r="AE404">
        <v>26.1</v>
      </c>
      <c r="AF404">
        <v>27.7</v>
      </c>
      <c r="AG404">
        <v>55.4</v>
      </c>
      <c r="AH404">
        <v>4.5999999999999996</v>
      </c>
      <c r="AI404" t="s">
        <v>3410</v>
      </c>
      <c r="AJ404">
        <v>254</v>
      </c>
      <c r="AK404">
        <v>12</v>
      </c>
      <c r="AL404">
        <v>7</v>
      </c>
      <c r="AM404">
        <v>3</v>
      </c>
      <c r="AN404">
        <v>229</v>
      </c>
      <c r="AQ404">
        <v>3</v>
      </c>
      <c r="AR404">
        <v>3</v>
      </c>
      <c r="AS404">
        <v>254</v>
      </c>
      <c r="AT404">
        <v>0.02</v>
      </c>
      <c r="AU404">
        <v>0.01</v>
      </c>
      <c r="AV404">
        <v>0.02</v>
      </c>
      <c r="AW404">
        <v>0.02</v>
      </c>
      <c r="AX404">
        <v>0.03</v>
      </c>
      <c r="AY404">
        <v>0.12</v>
      </c>
      <c r="AZ404">
        <v>7.0000000000000007E-2</v>
      </c>
      <c r="BA404">
        <v>6.3E-2</v>
      </c>
      <c r="BB404">
        <v>0.09</v>
      </c>
      <c r="BC404">
        <v>7.0000000000000007E-2</v>
      </c>
      <c r="BD404">
        <v>0.14000000000000001</v>
      </c>
      <c r="BE404">
        <v>0.23</v>
      </c>
      <c r="BF404">
        <v>0.44</v>
      </c>
      <c r="BG404">
        <v>0.4</v>
      </c>
      <c r="BH404">
        <v>0.44</v>
      </c>
      <c r="BI404">
        <v>0.44</v>
      </c>
      <c r="BJ404">
        <v>0.44</v>
      </c>
      <c r="BK404">
        <v>0.33</v>
      </c>
      <c r="BL404">
        <v>0.01</v>
      </c>
      <c r="BM404">
        <v>0.01</v>
      </c>
      <c r="BN404">
        <v>0.04</v>
      </c>
      <c r="BO404">
        <v>0.02</v>
      </c>
      <c r="BP404">
        <v>0.01</v>
      </c>
      <c r="BQ404">
        <v>0.03</v>
      </c>
      <c r="BR404">
        <v>0.46</v>
      </c>
      <c r="BS404">
        <v>0.51</v>
      </c>
      <c r="BT404">
        <v>0.42</v>
      </c>
      <c r="BU404">
        <v>0.46</v>
      </c>
      <c r="BV404">
        <v>0.37</v>
      </c>
      <c r="BW404">
        <v>0.28999999999999998</v>
      </c>
      <c r="BX404">
        <v>3.35</v>
      </c>
      <c r="BY404">
        <v>3.43</v>
      </c>
      <c r="BZ404">
        <v>3.32</v>
      </c>
      <c r="CA404">
        <v>3.37</v>
      </c>
      <c r="CB404">
        <v>3.18</v>
      </c>
      <c r="CC404">
        <v>2.82</v>
      </c>
      <c r="CD404">
        <v>0</v>
      </c>
      <c r="CE404">
        <v>0</v>
      </c>
      <c r="CF404">
        <v>4.0000000000000001E-3</v>
      </c>
      <c r="CG404">
        <v>8.0000000000000002E-3</v>
      </c>
      <c r="CH404">
        <v>4.0000000000000001E-3</v>
      </c>
      <c r="CI404">
        <v>0.01</v>
      </c>
      <c r="CJ404">
        <v>0.04</v>
      </c>
      <c r="CK404">
        <v>0.09</v>
      </c>
      <c r="CL404">
        <v>0.04</v>
      </c>
      <c r="CM404">
        <v>0.02</v>
      </c>
      <c r="CN404">
        <v>0.02</v>
      </c>
      <c r="CO404">
        <v>0.02</v>
      </c>
      <c r="CP404">
        <v>0.06</v>
      </c>
      <c r="CQ404">
        <v>0.02</v>
      </c>
      <c r="CR404">
        <v>0.03</v>
      </c>
      <c r="CS404">
        <v>0.11</v>
      </c>
      <c r="CT404">
        <v>0.13</v>
      </c>
      <c r="CU404">
        <v>0.11</v>
      </c>
      <c r="CV404">
        <v>3.67</v>
      </c>
      <c r="CW404">
        <v>3.68</v>
      </c>
      <c r="CX404">
        <v>3.63</v>
      </c>
      <c r="CY404">
        <v>3.51</v>
      </c>
      <c r="CZ404">
        <v>3.66</v>
      </c>
      <c r="DA404">
        <v>3.54</v>
      </c>
      <c r="DB404">
        <v>3.32</v>
      </c>
      <c r="DC404">
        <v>3.12</v>
      </c>
      <c r="DD404">
        <v>3.29</v>
      </c>
      <c r="DE404">
        <v>0.27</v>
      </c>
      <c r="DF404">
        <v>0.26</v>
      </c>
      <c r="DG404">
        <v>0.31</v>
      </c>
      <c r="DH404">
        <v>0.35</v>
      </c>
      <c r="DI404">
        <v>0.3</v>
      </c>
      <c r="DJ404">
        <v>0.37</v>
      </c>
      <c r="DK404">
        <v>0.32</v>
      </c>
      <c r="DL404">
        <v>0.35</v>
      </c>
      <c r="DM404">
        <v>0.34</v>
      </c>
      <c r="DN404">
        <v>0.02</v>
      </c>
      <c r="DO404">
        <v>0.02</v>
      </c>
      <c r="DP404">
        <v>0.03</v>
      </c>
      <c r="DQ404">
        <v>0.02</v>
      </c>
      <c r="DR404">
        <v>0.02</v>
      </c>
      <c r="DS404">
        <v>0.01</v>
      </c>
      <c r="DT404">
        <v>0.02</v>
      </c>
      <c r="DU404">
        <v>0.01</v>
      </c>
      <c r="DV404">
        <v>0.02</v>
      </c>
      <c r="DW404">
        <v>0.69</v>
      </c>
      <c r="DX404">
        <v>0.7</v>
      </c>
      <c r="DY404">
        <v>0.64</v>
      </c>
      <c r="DZ404">
        <v>0.56999999999999995</v>
      </c>
      <c r="EA404">
        <v>0.67</v>
      </c>
      <c r="EB404">
        <v>0.57999999999999996</v>
      </c>
      <c r="EC404">
        <v>0.5</v>
      </c>
      <c r="ED404">
        <v>0.42</v>
      </c>
      <c r="EE404">
        <v>0.48</v>
      </c>
      <c r="EF404">
        <v>0.25</v>
      </c>
      <c r="EG404">
        <v>0.02</v>
      </c>
      <c r="EH404">
        <v>0.01</v>
      </c>
      <c r="EI404">
        <v>0.02</v>
      </c>
      <c r="EJ404">
        <v>0</v>
      </c>
      <c r="EK404">
        <v>0.02</v>
      </c>
      <c r="EL404">
        <v>0.04</v>
      </c>
      <c r="EM404">
        <v>0</v>
      </c>
      <c r="EN404">
        <v>0.03</v>
      </c>
      <c r="EO404">
        <v>0.31</v>
      </c>
      <c r="EP404">
        <v>0.12</v>
      </c>
      <c r="EQ404">
        <v>0.106</v>
      </c>
      <c r="ER404">
        <v>0.1</v>
      </c>
      <c r="ES404">
        <v>9.0999999999999998E-2</v>
      </c>
      <c r="ET404">
        <v>0.13</v>
      </c>
      <c r="EU404">
        <v>0.1</v>
      </c>
      <c r="EV404">
        <v>0.08</v>
      </c>
      <c r="EW404">
        <v>0.15</v>
      </c>
      <c r="EX404">
        <v>0.21299999999999999</v>
      </c>
      <c r="EY404">
        <v>0.46</v>
      </c>
      <c r="EZ404">
        <v>0.45</v>
      </c>
      <c r="FA404">
        <v>0.44</v>
      </c>
      <c r="FB404">
        <v>0.37</v>
      </c>
      <c r="FC404">
        <v>0.42</v>
      </c>
      <c r="FD404">
        <v>0.43</v>
      </c>
      <c r="FE404">
        <v>0.42</v>
      </c>
      <c r="FF404">
        <v>0.45</v>
      </c>
      <c r="FG404">
        <v>0.17</v>
      </c>
      <c r="FH404">
        <v>0.36</v>
      </c>
      <c r="FI404">
        <v>0.38</v>
      </c>
      <c r="FJ404">
        <v>0.4</v>
      </c>
      <c r="FK404">
        <v>0.48</v>
      </c>
      <c r="FL404">
        <v>0.37</v>
      </c>
      <c r="FM404">
        <v>0.39</v>
      </c>
      <c r="FN404">
        <v>0.46</v>
      </c>
      <c r="FO404">
        <v>0.32</v>
      </c>
      <c r="FP404">
        <v>0.05</v>
      </c>
      <c r="FQ404">
        <v>0.03</v>
      </c>
      <c r="FR404">
        <v>0.06</v>
      </c>
      <c r="FS404">
        <v>0.04</v>
      </c>
      <c r="FT404">
        <v>0.05</v>
      </c>
      <c r="FU404">
        <v>0.06</v>
      </c>
      <c r="FV404">
        <v>0.04</v>
      </c>
      <c r="FW404">
        <v>0.04</v>
      </c>
      <c r="FX404">
        <v>0.05</v>
      </c>
      <c r="FY404">
        <v>2.33</v>
      </c>
      <c r="FZ404">
        <v>3.2</v>
      </c>
      <c r="GA404">
        <v>3.27</v>
      </c>
      <c r="GB404">
        <v>3.27</v>
      </c>
      <c r="GC404">
        <v>3.4</v>
      </c>
      <c r="GD404">
        <v>3.22</v>
      </c>
      <c r="GE404">
        <v>3.2</v>
      </c>
      <c r="GF404">
        <v>3.38</v>
      </c>
      <c r="GG404">
        <v>3.12</v>
      </c>
      <c r="GH404">
        <v>7.93</v>
      </c>
      <c r="GI404">
        <v>0.02</v>
      </c>
      <c r="GJ404">
        <v>1.6E-2</v>
      </c>
      <c r="GK404">
        <v>4.0000000000000001E-3</v>
      </c>
      <c r="GL404">
        <v>0.01</v>
      </c>
      <c r="GM404">
        <v>7.0000000000000007E-2</v>
      </c>
      <c r="GN404">
        <v>0.08</v>
      </c>
      <c r="GO404">
        <v>0.1</v>
      </c>
      <c r="GP404">
        <v>0.2</v>
      </c>
      <c r="GQ404">
        <v>0.14000000000000001</v>
      </c>
      <c r="GR404">
        <v>0.28000000000000003</v>
      </c>
      <c r="GS404">
        <v>0.08</v>
      </c>
      <c r="GT404">
        <v>0.36</v>
      </c>
      <c r="GU404">
        <v>0.43</v>
      </c>
      <c r="GV404">
        <v>0.28999999999999998</v>
      </c>
      <c r="GW404">
        <v>0.19</v>
      </c>
      <c r="GX404">
        <v>0.17299999999999999</v>
      </c>
      <c r="GY404">
        <v>0.24</v>
      </c>
      <c r="GZ404">
        <v>0.14599999999999999</v>
      </c>
      <c r="HA404">
        <v>0.122</v>
      </c>
      <c r="HB404">
        <v>0.22</v>
      </c>
      <c r="HC404">
        <v>0.11</v>
      </c>
      <c r="HD404">
        <v>7.0000000000000007E-2</v>
      </c>
      <c r="HE404">
        <v>0.15</v>
      </c>
      <c r="HF404">
        <v>0.19</v>
      </c>
      <c r="HG404">
        <v>0.2</v>
      </c>
      <c r="HH404">
        <v>0.11</v>
      </c>
      <c r="HI404">
        <v>0</v>
      </c>
      <c r="HJ404">
        <v>0</v>
      </c>
      <c r="HK404">
        <v>0</v>
      </c>
      <c r="HL404">
        <v>0</v>
      </c>
      <c r="HM404">
        <v>7.0000000000000007E-2</v>
      </c>
      <c r="HN404">
        <v>0.03</v>
      </c>
      <c r="HO404">
        <v>0.42</v>
      </c>
      <c r="HP404">
        <v>0.34</v>
      </c>
      <c r="HQ404">
        <v>0.3</v>
      </c>
      <c r="HR404">
        <v>0.28999999999999998</v>
      </c>
      <c r="HS404">
        <v>0.39</v>
      </c>
      <c r="HT404">
        <v>0.34</v>
      </c>
      <c r="HU404">
        <v>0.43</v>
      </c>
      <c r="HV404">
        <v>0.42</v>
      </c>
      <c r="HW404">
        <v>0.48</v>
      </c>
      <c r="HX404">
        <v>0.54</v>
      </c>
      <c r="HY404">
        <v>0.3</v>
      </c>
      <c r="HZ404">
        <v>0.44</v>
      </c>
      <c r="IA404">
        <v>0.09</v>
      </c>
      <c r="IB404">
        <v>0.16</v>
      </c>
      <c r="IC404">
        <v>0.14000000000000001</v>
      </c>
      <c r="ID404">
        <v>7.0000000000000007E-2</v>
      </c>
      <c r="IE404">
        <v>0.13</v>
      </c>
      <c r="IF404">
        <v>9.8000000000000004E-2</v>
      </c>
      <c r="IG404">
        <v>0.02</v>
      </c>
      <c r="IH404">
        <v>0.02</v>
      </c>
      <c r="II404">
        <v>0.02</v>
      </c>
      <c r="IJ404">
        <v>0.02</v>
      </c>
      <c r="IK404">
        <v>3.1E-2</v>
      </c>
      <c r="IL404">
        <v>0.02</v>
      </c>
      <c r="IM404">
        <v>0.04</v>
      </c>
      <c r="IN404">
        <v>0.06</v>
      </c>
      <c r="IO404">
        <v>0.06</v>
      </c>
      <c r="IP404">
        <v>7.0000000000000007E-2</v>
      </c>
      <c r="IQ404">
        <v>7.0000000000000007E-2</v>
      </c>
      <c r="IR404">
        <v>7.0000000000000007E-2</v>
      </c>
      <c r="IS404">
        <v>0.06</v>
      </c>
      <c r="IT404">
        <v>0.64</v>
      </c>
      <c r="IU404">
        <v>0.53</v>
      </c>
      <c r="IV404">
        <v>0.05</v>
      </c>
      <c r="IW404">
        <v>0.36</v>
      </c>
      <c r="IX404">
        <v>0.5</v>
      </c>
      <c r="IY404">
        <v>0.19</v>
      </c>
      <c r="IZ404">
        <v>0.24</v>
      </c>
      <c r="JA404">
        <v>0.41</v>
      </c>
      <c r="JB404">
        <v>0.34</v>
      </c>
      <c r="JC404">
        <v>0.27</v>
      </c>
      <c r="JD404">
        <v>0.05</v>
      </c>
      <c r="JE404">
        <v>7.0000000000000007E-2</v>
      </c>
      <c r="JF404">
        <v>0.28000000000000003</v>
      </c>
      <c r="JG404">
        <v>0.13</v>
      </c>
      <c r="JH404">
        <v>0.13</v>
      </c>
      <c r="JI404">
        <v>0.06</v>
      </c>
      <c r="JJ404">
        <v>7.0000000000000007E-2</v>
      </c>
      <c r="JK404">
        <v>0.2</v>
      </c>
      <c r="JL404">
        <v>0.11</v>
      </c>
      <c r="JM404">
        <v>0.04</v>
      </c>
      <c r="JN404">
        <v>0.06</v>
      </c>
      <c r="JO404">
        <v>0.08</v>
      </c>
      <c r="JP404">
        <v>0.06</v>
      </c>
      <c r="JQ404">
        <v>0.06</v>
      </c>
      <c r="JR404">
        <v>2.5</v>
      </c>
      <c r="JS404">
        <v>1.48</v>
      </c>
      <c r="JT404">
        <v>1.66</v>
      </c>
      <c r="JU404">
        <v>2.68</v>
      </c>
      <c r="JV404">
        <v>2</v>
      </c>
    </row>
    <row r="405" spans="1:282" x14ac:dyDescent="0.25">
      <c r="A405">
        <v>610052</v>
      </c>
      <c r="B405" t="s">
        <v>193</v>
      </c>
      <c r="C405" t="s">
        <v>2754</v>
      </c>
      <c r="D405" t="s">
        <v>5280</v>
      </c>
      <c r="E405" t="s">
        <v>5281</v>
      </c>
      <c r="F405" t="s">
        <v>1196</v>
      </c>
      <c r="G405" t="s">
        <v>1197</v>
      </c>
      <c r="H405" t="s">
        <v>5282</v>
      </c>
      <c r="I405" t="s">
        <v>5283</v>
      </c>
      <c r="J405" t="s">
        <v>5284</v>
      </c>
      <c r="K405" t="s">
        <v>5285</v>
      </c>
      <c r="L405" t="s">
        <v>546</v>
      </c>
      <c r="M405" t="s">
        <v>3399</v>
      </c>
      <c r="N405" t="s">
        <v>3908</v>
      </c>
      <c r="O405" t="s">
        <v>524</v>
      </c>
      <c r="P405">
        <v>461</v>
      </c>
      <c r="Q405" t="s">
        <v>537</v>
      </c>
      <c r="R405" t="s">
        <v>557</v>
      </c>
      <c r="S405" t="s">
        <v>557</v>
      </c>
      <c r="T405">
        <v>47</v>
      </c>
      <c r="U405">
        <v>4610</v>
      </c>
      <c r="V405" t="s">
        <v>655</v>
      </c>
      <c r="W405">
        <v>374</v>
      </c>
      <c r="X405">
        <v>448</v>
      </c>
      <c r="Y405">
        <v>83</v>
      </c>
      <c r="Z405" s="5" t="s">
        <v>575</v>
      </c>
      <c r="AA405" t="s">
        <v>524</v>
      </c>
      <c r="AB405" t="s">
        <v>555</v>
      </c>
      <c r="AC405" t="s">
        <v>555</v>
      </c>
      <c r="AD405" t="s">
        <v>555</v>
      </c>
      <c r="AE405">
        <v>37.299999999999997</v>
      </c>
      <c r="AF405">
        <v>28.2</v>
      </c>
      <c r="AG405">
        <v>31.2</v>
      </c>
      <c r="AH405">
        <v>99</v>
      </c>
      <c r="AI405" t="s">
        <v>3400</v>
      </c>
      <c r="AJ405">
        <v>231</v>
      </c>
      <c r="AK405">
        <v>1</v>
      </c>
      <c r="AL405">
        <v>224</v>
      </c>
      <c r="AM405">
        <v>1</v>
      </c>
      <c r="AN405">
        <v>1</v>
      </c>
      <c r="AQ405">
        <v>1</v>
      </c>
      <c r="AR405">
        <v>4</v>
      </c>
      <c r="AS405">
        <v>231</v>
      </c>
      <c r="AT405">
        <v>0.01</v>
      </c>
      <c r="AU405">
        <v>0.01</v>
      </c>
      <c r="AV405">
        <v>0</v>
      </c>
      <c r="AW405">
        <v>0</v>
      </c>
      <c r="AX405">
        <v>0.03</v>
      </c>
      <c r="AY405">
        <v>0.06</v>
      </c>
      <c r="AZ405">
        <v>0.09</v>
      </c>
      <c r="BA405">
        <v>8.6999999999999994E-2</v>
      </c>
      <c r="BB405">
        <v>7.0000000000000007E-2</v>
      </c>
      <c r="BC405">
        <v>0.06</v>
      </c>
      <c r="BD405">
        <v>0.16</v>
      </c>
      <c r="BE405">
        <v>0.18</v>
      </c>
      <c r="BF405">
        <v>0.37</v>
      </c>
      <c r="BG405">
        <v>0.35</v>
      </c>
      <c r="BH405">
        <v>0.45</v>
      </c>
      <c r="BI405">
        <v>0.28999999999999998</v>
      </c>
      <c r="BJ405">
        <v>0.37</v>
      </c>
      <c r="BK405">
        <v>0.33</v>
      </c>
      <c r="BL405">
        <v>0</v>
      </c>
      <c r="BM405">
        <v>0</v>
      </c>
      <c r="BN405">
        <v>0.01</v>
      </c>
      <c r="BO405">
        <v>0.01</v>
      </c>
      <c r="BP405">
        <v>0.01</v>
      </c>
      <c r="BQ405">
        <v>0.01</v>
      </c>
      <c r="BR405">
        <v>0.53</v>
      </c>
      <c r="BS405">
        <v>0.55000000000000004</v>
      </c>
      <c r="BT405">
        <v>0.46</v>
      </c>
      <c r="BU405">
        <v>0.64</v>
      </c>
      <c r="BV405">
        <v>0.42</v>
      </c>
      <c r="BW405">
        <v>0.41</v>
      </c>
      <c r="BX405">
        <v>3.42</v>
      </c>
      <c r="BY405">
        <v>3.44</v>
      </c>
      <c r="BZ405">
        <v>3.38</v>
      </c>
      <c r="CA405">
        <v>3.58</v>
      </c>
      <c r="CB405">
        <v>3.2</v>
      </c>
      <c r="CC405">
        <v>3.1</v>
      </c>
      <c r="CD405">
        <v>0</v>
      </c>
      <c r="CE405">
        <v>0</v>
      </c>
      <c r="CF405">
        <v>0</v>
      </c>
      <c r="CG405">
        <v>8.9999999999999993E-3</v>
      </c>
      <c r="CH405">
        <v>0</v>
      </c>
      <c r="CI405">
        <v>0.01</v>
      </c>
      <c r="CJ405">
        <v>0.02</v>
      </c>
      <c r="CK405">
        <v>0.06</v>
      </c>
      <c r="CL405">
        <v>0.04</v>
      </c>
      <c r="CM405">
        <v>0.03</v>
      </c>
      <c r="CN405">
        <v>0.03</v>
      </c>
      <c r="CO405">
        <v>0.03</v>
      </c>
      <c r="CP405">
        <v>0.04</v>
      </c>
      <c r="CQ405">
        <v>0.04</v>
      </c>
      <c r="CR405">
        <v>0.13</v>
      </c>
      <c r="CS405">
        <v>0.11</v>
      </c>
      <c r="CT405">
        <v>0.13</v>
      </c>
      <c r="CU405">
        <v>0.13</v>
      </c>
      <c r="CV405">
        <v>3.73</v>
      </c>
      <c r="CW405">
        <v>3.64</v>
      </c>
      <c r="CX405">
        <v>3.64</v>
      </c>
      <c r="CY405">
        <v>3.63</v>
      </c>
      <c r="CZ405">
        <v>3.6</v>
      </c>
      <c r="DA405">
        <v>3.38</v>
      </c>
      <c r="DB405">
        <v>3.4</v>
      </c>
      <c r="DC405">
        <v>3.29</v>
      </c>
      <c r="DD405">
        <v>3.35</v>
      </c>
      <c r="DE405">
        <v>0.22</v>
      </c>
      <c r="DF405">
        <v>0.3</v>
      </c>
      <c r="DG405">
        <v>0.28999999999999998</v>
      </c>
      <c r="DH405">
        <v>0.26</v>
      </c>
      <c r="DI405">
        <v>0.32</v>
      </c>
      <c r="DJ405">
        <v>0.33</v>
      </c>
      <c r="DK405">
        <v>0.3</v>
      </c>
      <c r="DL405">
        <v>0.24</v>
      </c>
      <c r="DM405">
        <v>0.26</v>
      </c>
      <c r="DN405">
        <v>0</v>
      </c>
      <c r="DO405">
        <v>0</v>
      </c>
      <c r="DP405">
        <v>0</v>
      </c>
      <c r="DQ405">
        <v>0.01</v>
      </c>
      <c r="DR405">
        <v>0</v>
      </c>
      <c r="DS405">
        <v>0</v>
      </c>
      <c r="DT405">
        <v>0</v>
      </c>
      <c r="DU405">
        <v>0.01</v>
      </c>
      <c r="DV405">
        <v>0.01</v>
      </c>
      <c r="DW405">
        <v>0.75</v>
      </c>
      <c r="DX405">
        <v>0.67</v>
      </c>
      <c r="DY405">
        <v>0.67</v>
      </c>
      <c r="DZ405">
        <v>0.68</v>
      </c>
      <c r="EA405">
        <v>0.64</v>
      </c>
      <c r="EB405">
        <v>0.53</v>
      </c>
      <c r="EC405">
        <v>0.56000000000000005</v>
      </c>
      <c r="ED405">
        <v>0.55000000000000004</v>
      </c>
      <c r="EE405">
        <v>0.55000000000000004</v>
      </c>
      <c r="EF405">
        <v>0.55000000000000004</v>
      </c>
      <c r="EG405">
        <v>0.03</v>
      </c>
      <c r="EH405">
        <v>0.02</v>
      </c>
      <c r="EI405">
        <v>0.02</v>
      </c>
      <c r="EJ405">
        <v>0.02</v>
      </c>
      <c r="EK405">
        <v>0.03</v>
      </c>
      <c r="EL405">
        <v>0.12</v>
      </c>
      <c r="EM405">
        <v>0.03</v>
      </c>
      <c r="EN405">
        <v>0.06</v>
      </c>
      <c r="EO405">
        <v>0.28000000000000003</v>
      </c>
      <c r="EP405">
        <v>0.08</v>
      </c>
      <c r="EQ405">
        <v>9.0999999999999998E-2</v>
      </c>
      <c r="ER405">
        <v>0.09</v>
      </c>
      <c r="ES405">
        <v>6.5000000000000002E-2</v>
      </c>
      <c r="ET405">
        <v>0.11</v>
      </c>
      <c r="EU405">
        <v>0.2</v>
      </c>
      <c r="EV405">
        <v>0.16</v>
      </c>
      <c r="EW405">
        <v>0.22</v>
      </c>
      <c r="EX405">
        <v>6.9000000000000006E-2</v>
      </c>
      <c r="EY405">
        <v>0.47</v>
      </c>
      <c r="EZ405">
        <v>0.48</v>
      </c>
      <c r="FA405">
        <v>0.47</v>
      </c>
      <c r="FB405">
        <v>0.45</v>
      </c>
      <c r="FC405">
        <v>0.51</v>
      </c>
      <c r="FD405">
        <v>0.37</v>
      </c>
      <c r="FE405">
        <v>0.45</v>
      </c>
      <c r="FF405">
        <v>0.48</v>
      </c>
      <c r="FG405">
        <v>0.09</v>
      </c>
      <c r="FH405">
        <v>0.4</v>
      </c>
      <c r="FI405">
        <v>0.4</v>
      </c>
      <c r="FJ405">
        <v>0.41</v>
      </c>
      <c r="FK405">
        <v>0.46</v>
      </c>
      <c r="FL405">
        <v>0.34</v>
      </c>
      <c r="FM405">
        <v>0.26</v>
      </c>
      <c r="FN405">
        <v>0.35</v>
      </c>
      <c r="FO405">
        <v>0.23</v>
      </c>
      <c r="FP405">
        <v>0.01</v>
      </c>
      <c r="FQ405">
        <v>0.02</v>
      </c>
      <c r="FR405">
        <v>0.01</v>
      </c>
      <c r="FS405">
        <v>0.01</v>
      </c>
      <c r="FT405">
        <v>0.01</v>
      </c>
      <c r="FU405">
        <v>0</v>
      </c>
      <c r="FV405">
        <v>0.05</v>
      </c>
      <c r="FW405">
        <v>0</v>
      </c>
      <c r="FX405">
        <v>0.01</v>
      </c>
      <c r="FY405">
        <v>1.69</v>
      </c>
      <c r="FZ405">
        <v>3.27</v>
      </c>
      <c r="GA405">
        <v>3.28</v>
      </c>
      <c r="GB405">
        <v>3.28</v>
      </c>
      <c r="GC405">
        <v>3.36</v>
      </c>
      <c r="GD405">
        <v>3.16</v>
      </c>
      <c r="GE405">
        <v>2.82</v>
      </c>
      <c r="GF405">
        <v>3.12</v>
      </c>
      <c r="GG405">
        <v>2.89</v>
      </c>
      <c r="GH405">
        <v>7.23</v>
      </c>
      <c r="GI405">
        <v>0.04</v>
      </c>
      <c r="GJ405">
        <v>8.9999999999999993E-3</v>
      </c>
      <c r="GK405">
        <v>2.5999999999999999E-2</v>
      </c>
      <c r="GL405">
        <v>0.01</v>
      </c>
      <c r="GM405">
        <v>0.1</v>
      </c>
      <c r="GN405">
        <v>0.09</v>
      </c>
      <c r="GO405">
        <v>0.18</v>
      </c>
      <c r="GP405">
        <v>0.26</v>
      </c>
      <c r="GQ405">
        <v>0.14000000000000001</v>
      </c>
      <c r="GR405">
        <v>0.13</v>
      </c>
      <c r="GS405">
        <v>0.01</v>
      </c>
      <c r="GT405">
        <v>0.54</v>
      </c>
      <c r="GU405">
        <v>0.54</v>
      </c>
      <c r="GV405">
        <v>0.23</v>
      </c>
      <c r="GW405">
        <v>0.23</v>
      </c>
      <c r="GX405">
        <v>0.251</v>
      </c>
      <c r="GY405">
        <v>0.32</v>
      </c>
      <c r="GZ405">
        <v>0.1</v>
      </c>
      <c r="HA405">
        <v>7.8E-2</v>
      </c>
      <c r="HB405">
        <v>0.26</v>
      </c>
      <c r="HC405">
        <v>7.0000000000000007E-2</v>
      </c>
      <c r="HD405">
        <v>7.0000000000000007E-2</v>
      </c>
      <c r="HE405">
        <v>0.17</v>
      </c>
      <c r="HF405">
        <v>0.06</v>
      </c>
      <c r="HG405">
        <v>0.06</v>
      </c>
      <c r="HH405">
        <v>0.03</v>
      </c>
      <c r="HI405">
        <v>0.03</v>
      </c>
      <c r="HJ405">
        <v>0.03</v>
      </c>
      <c r="HK405">
        <v>0.03</v>
      </c>
      <c r="HL405">
        <v>0.08</v>
      </c>
      <c r="HM405">
        <v>0.11</v>
      </c>
      <c r="HN405">
        <v>0.03</v>
      </c>
      <c r="HO405">
        <v>0.4</v>
      </c>
      <c r="HP405">
        <v>0.36</v>
      </c>
      <c r="HQ405">
        <v>0.41</v>
      </c>
      <c r="HR405">
        <v>0.44</v>
      </c>
      <c r="HS405">
        <v>0.48</v>
      </c>
      <c r="HT405">
        <v>0.49</v>
      </c>
      <c r="HU405">
        <v>0.48</v>
      </c>
      <c r="HV405">
        <v>0.36</v>
      </c>
      <c r="HW405">
        <v>0.34</v>
      </c>
      <c r="HX405">
        <v>0.31</v>
      </c>
      <c r="HY405">
        <v>0.26</v>
      </c>
      <c r="HZ405">
        <v>0.4</v>
      </c>
      <c r="IA405">
        <v>7.0000000000000007E-2</v>
      </c>
      <c r="IB405">
        <v>0.23</v>
      </c>
      <c r="IC405">
        <v>0.22</v>
      </c>
      <c r="ID405">
        <v>0.15</v>
      </c>
      <c r="IE405">
        <v>0.13</v>
      </c>
      <c r="IF405">
        <v>6.5000000000000002E-2</v>
      </c>
      <c r="IG405">
        <v>4.0000000000000001E-3</v>
      </c>
      <c r="IH405">
        <v>0</v>
      </c>
      <c r="II405">
        <v>0</v>
      </c>
      <c r="IJ405">
        <v>0</v>
      </c>
      <c r="IK405">
        <v>4.0000000000000001E-3</v>
      </c>
      <c r="IL405">
        <v>4.0000000000000001E-3</v>
      </c>
      <c r="IM405">
        <v>0.01</v>
      </c>
      <c r="IN405">
        <v>0</v>
      </c>
      <c r="IO405">
        <v>0</v>
      </c>
      <c r="IP405">
        <v>0.01</v>
      </c>
      <c r="IQ405">
        <v>0.02</v>
      </c>
      <c r="IR405">
        <v>0.01</v>
      </c>
      <c r="IS405">
        <v>0.03</v>
      </c>
      <c r="IT405">
        <v>0.52</v>
      </c>
      <c r="IU405">
        <v>0.42</v>
      </c>
      <c r="IV405">
        <v>0</v>
      </c>
      <c r="IW405">
        <v>0.24</v>
      </c>
      <c r="IX405">
        <v>0.28000000000000003</v>
      </c>
      <c r="IY405">
        <v>0.31</v>
      </c>
      <c r="IZ405">
        <v>0.37</v>
      </c>
      <c r="JA405">
        <v>0.26</v>
      </c>
      <c r="JB405">
        <v>0.39</v>
      </c>
      <c r="JC405">
        <v>0.37</v>
      </c>
      <c r="JD405">
        <v>0.09</v>
      </c>
      <c r="JE405">
        <v>0.12</v>
      </c>
      <c r="JF405">
        <v>0.33</v>
      </c>
      <c r="JG405">
        <v>0.24</v>
      </c>
      <c r="JH405">
        <v>0.31</v>
      </c>
      <c r="JI405">
        <v>0.06</v>
      </c>
      <c r="JJ405">
        <v>0.08</v>
      </c>
      <c r="JK405">
        <v>0.39</v>
      </c>
      <c r="JL405">
        <v>0.13</v>
      </c>
      <c r="JM405">
        <v>0.01</v>
      </c>
      <c r="JN405">
        <v>0.02</v>
      </c>
      <c r="JO405">
        <v>0.01</v>
      </c>
      <c r="JP405">
        <v>0.01</v>
      </c>
      <c r="JQ405">
        <v>0.01</v>
      </c>
      <c r="JR405">
        <v>2.96</v>
      </c>
      <c r="JS405">
        <v>1.68</v>
      </c>
      <c r="JT405">
        <v>1.85</v>
      </c>
      <c r="JU405">
        <v>3.13</v>
      </c>
      <c r="JV405">
        <v>2.25</v>
      </c>
    </row>
    <row r="406" spans="1:282" x14ac:dyDescent="0.25">
      <c r="A406">
        <v>610053</v>
      </c>
      <c r="B406" t="s">
        <v>2756</v>
      </c>
      <c r="C406" t="s">
        <v>2755</v>
      </c>
      <c r="D406" t="s">
        <v>5286</v>
      </c>
      <c r="E406" t="s">
        <v>5287</v>
      </c>
      <c r="F406" t="s">
        <v>2757</v>
      </c>
      <c r="G406" t="s">
        <v>2758</v>
      </c>
      <c r="H406" t="s">
        <v>5288</v>
      </c>
      <c r="I406" t="s">
        <v>5289</v>
      </c>
      <c r="J406" t="s">
        <v>5290</v>
      </c>
      <c r="K406" t="s">
        <v>5291</v>
      </c>
      <c r="L406" t="s">
        <v>546</v>
      </c>
      <c r="M406" t="s">
        <v>3399</v>
      </c>
      <c r="N406" t="s">
        <v>3937</v>
      </c>
      <c r="O406" t="s">
        <v>524</v>
      </c>
      <c r="P406">
        <v>1358</v>
      </c>
      <c r="Q406" t="s">
        <v>530</v>
      </c>
      <c r="R406" t="s">
        <v>529</v>
      </c>
      <c r="S406" t="s">
        <v>694</v>
      </c>
      <c r="T406">
        <v>44</v>
      </c>
      <c r="U406">
        <v>4620</v>
      </c>
      <c r="V406" t="s">
        <v>655</v>
      </c>
      <c r="W406">
        <v>710</v>
      </c>
      <c r="X406">
        <v>1360</v>
      </c>
      <c r="Y406">
        <v>52</v>
      </c>
      <c r="Z406" s="5" t="s">
        <v>963</v>
      </c>
      <c r="AA406" t="s">
        <v>524</v>
      </c>
      <c r="AB406" t="s">
        <v>533</v>
      </c>
      <c r="AC406" t="s">
        <v>534</v>
      </c>
      <c r="AD406" t="s">
        <v>534</v>
      </c>
      <c r="AE406">
        <v>72.7</v>
      </c>
      <c r="AF406">
        <v>83.4</v>
      </c>
      <c r="AG406">
        <v>95.6</v>
      </c>
      <c r="AH406">
        <v>5.2</v>
      </c>
      <c r="AI406" t="s">
        <v>3410</v>
      </c>
      <c r="AJ406">
        <v>368</v>
      </c>
      <c r="AK406">
        <v>2</v>
      </c>
      <c r="AL406">
        <v>193</v>
      </c>
      <c r="AN406">
        <v>164</v>
      </c>
      <c r="AQ406">
        <v>3</v>
      </c>
      <c r="AR406">
        <v>9</v>
      </c>
      <c r="AS406">
        <v>368</v>
      </c>
      <c r="AT406">
        <v>0.01</v>
      </c>
      <c r="AU406">
        <v>0.02</v>
      </c>
      <c r="AV406">
        <v>0.01</v>
      </c>
      <c r="AW406">
        <v>0.01</v>
      </c>
      <c r="AX406">
        <v>0.02</v>
      </c>
      <c r="AY406">
        <v>0.04</v>
      </c>
      <c r="AZ406">
        <v>0.08</v>
      </c>
      <c r="BA406">
        <v>5.1999999999999998E-2</v>
      </c>
      <c r="BB406">
        <v>0.02</v>
      </c>
      <c r="BC406">
        <v>0.01</v>
      </c>
      <c r="BD406">
        <v>0.06</v>
      </c>
      <c r="BE406">
        <v>0.1</v>
      </c>
      <c r="BF406">
        <v>0.21</v>
      </c>
      <c r="BG406">
        <v>0.17</v>
      </c>
      <c r="BH406">
        <v>0.18</v>
      </c>
      <c r="BI406">
        <v>0.18</v>
      </c>
      <c r="BJ406">
        <v>0.21</v>
      </c>
      <c r="BK406">
        <v>0.2</v>
      </c>
      <c r="BL406">
        <v>0.03</v>
      </c>
      <c r="BM406">
        <v>0.02</v>
      </c>
      <c r="BN406">
        <v>0.02</v>
      </c>
      <c r="BO406">
        <v>0.02</v>
      </c>
      <c r="BP406">
        <v>0.01</v>
      </c>
      <c r="BQ406">
        <v>0.01</v>
      </c>
      <c r="BR406">
        <v>0.67</v>
      </c>
      <c r="BS406">
        <v>0.73</v>
      </c>
      <c r="BT406">
        <v>0.76</v>
      </c>
      <c r="BU406">
        <v>0.78</v>
      </c>
      <c r="BV406">
        <v>0.7</v>
      </c>
      <c r="BW406">
        <v>0.64</v>
      </c>
      <c r="BX406">
        <v>3.58</v>
      </c>
      <c r="BY406">
        <v>3.65</v>
      </c>
      <c r="BZ406">
        <v>3.72</v>
      </c>
      <c r="CA406">
        <v>3.76</v>
      </c>
      <c r="CB406">
        <v>3.62</v>
      </c>
      <c r="CC406">
        <v>3.46</v>
      </c>
      <c r="CD406">
        <v>0</v>
      </c>
      <c r="CE406">
        <v>0</v>
      </c>
      <c r="CF406">
        <v>0</v>
      </c>
      <c r="CG406">
        <v>3.0000000000000001E-3</v>
      </c>
      <c r="CH406">
        <v>0</v>
      </c>
      <c r="CI406">
        <v>0</v>
      </c>
      <c r="CJ406">
        <v>0.01</v>
      </c>
      <c r="CK406">
        <v>0.05</v>
      </c>
      <c r="CL406">
        <v>0.02</v>
      </c>
      <c r="CM406">
        <v>0.01</v>
      </c>
      <c r="CN406">
        <v>0</v>
      </c>
      <c r="CO406">
        <v>0.01</v>
      </c>
      <c r="CP406">
        <v>0.01</v>
      </c>
      <c r="CQ406">
        <v>0</v>
      </c>
      <c r="CR406">
        <v>0.03</v>
      </c>
      <c r="CS406">
        <v>0.05</v>
      </c>
      <c r="CT406">
        <v>0.05</v>
      </c>
      <c r="CU406">
        <v>0.04</v>
      </c>
      <c r="CV406">
        <v>3.92</v>
      </c>
      <c r="CW406">
        <v>3.9</v>
      </c>
      <c r="CX406">
        <v>3.88</v>
      </c>
      <c r="CY406">
        <v>3.85</v>
      </c>
      <c r="CZ406">
        <v>3.9</v>
      </c>
      <c r="DA406">
        <v>3.79</v>
      </c>
      <c r="DB406">
        <v>3.73</v>
      </c>
      <c r="DC406">
        <v>3.6</v>
      </c>
      <c r="DD406">
        <v>3.75</v>
      </c>
      <c r="DE406">
        <v>7.0000000000000007E-2</v>
      </c>
      <c r="DF406">
        <v>0.09</v>
      </c>
      <c r="DG406">
        <v>0.11</v>
      </c>
      <c r="DH406">
        <v>0.13</v>
      </c>
      <c r="DI406">
        <v>0.1</v>
      </c>
      <c r="DJ406">
        <v>0.14000000000000001</v>
      </c>
      <c r="DK406">
        <v>0.13</v>
      </c>
      <c r="DL406">
        <v>0.15</v>
      </c>
      <c r="DM406">
        <v>0.12</v>
      </c>
      <c r="DN406">
        <v>0.01</v>
      </c>
      <c r="DO406">
        <v>0.01</v>
      </c>
      <c r="DP406">
        <v>0.01</v>
      </c>
      <c r="DQ406">
        <v>0.01</v>
      </c>
      <c r="DR406">
        <v>0.01</v>
      </c>
      <c r="DS406">
        <v>0.01</v>
      </c>
      <c r="DT406">
        <v>0.01</v>
      </c>
      <c r="DU406">
        <v>0.01</v>
      </c>
      <c r="DV406">
        <v>0.02</v>
      </c>
      <c r="DW406">
        <v>0.92</v>
      </c>
      <c r="DX406">
        <v>0.9</v>
      </c>
      <c r="DY406">
        <v>0.88</v>
      </c>
      <c r="DZ406">
        <v>0.86</v>
      </c>
      <c r="EA406">
        <v>0.89</v>
      </c>
      <c r="EB406">
        <v>0.82</v>
      </c>
      <c r="EC406">
        <v>0.8</v>
      </c>
      <c r="ED406">
        <v>0.74</v>
      </c>
      <c r="EE406">
        <v>0.81</v>
      </c>
      <c r="EF406">
        <v>0.61</v>
      </c>
      <c r="EG406">
        <v>0.01</v>
      </c>
      <c r="EH406">
        <v>0.01</v>
      </c>
      <c r="EI406">
        <v>0.01</v>
      </c>
      <c r="EJ406">
        <v>0.01</v>
      </c>
      <c r="EK406">
        <v>0.02</v>
      </c>
      <c r="EL406">
        <v>0.02</v>
      </c>
      <c r="EM406">
        <v>0.02</v>
      </c>
      <c r="EN406">
        <v>0.02</v>
      </c>
      <c r="EO406">
        <v>0.18</v>
      </c>
      <c r="EP406">
        <v>0.24</v>
      </c>
      <c r="EQ406">
        <v>0.03</v>
      </c>
      <c r="ER406">
        <v>0.04</v>
      </c>
      <c r="ES406">
        <v>3.3000000000000002E-2</v>
      </c>
      <c r="ET406">
        <v>0.06</v>
      </c>
      <c r="EU406">
        <v>0.2</v>
      </c>
      <c r="EV406">
        <v>0.04</v>
      </c>
      <c r="EW406">
        <v>0.04</v>
      </c>
      <c r="EX406">
        <v>7.9000000000000001E-2</v>
      </c>
      <c r="EY406">
        <v>0.37</v>
      </c>
      <c r="EZ406">
        <v>0.19</v>
      </c>
      <c r="FA406">
        <v>0.2</v>
      </c>
      <c r="FB406">
        <v>0.17</v>
      </c>
      <c r="FC406">
        <v>0.18</v>
      </c>
      <c r="FD406">
        <v>0.26</v>
      </c>
      <c r="FE406">
        <v>0.32</v>
      </c>
      <c r="FF406">
        <v>0.24</v>
      </c>
      <c r="FG406">
        <v>0.08</v>
      </c>
      <c r="FH406">
        <v>0.35</v>
      </c>
      <c r="FI406">
        <v>0.75</v>
      </c>
      <c r="FJ406">
        <v>0.72</v>
      </c>
      <c r="FK406">
        <v>0.77</v>
      </c>
      <c r="FL406">
        <v>0.71</v>
      </c>
      <c r="FM406">
        <v>0.48</v>
      </c>
      <c r="FN406">
        <v>0.57999999999999996</v>
      </c>
      <c r="FO406">
        <v>0.66</v>
      </c>
      <c r="FP406">
        <v>0.05</v>
      </c>
      <c r="FQ406">
        <v>0.03</v>
      </c>
      <c r="FR406">
        <v>0.02</v>
      </c>
      <c r="FS406">
        <v>0.03</v>
      </c>
      <c r="FT406">
        <v>0.03</v>
      </c>
      <c r="FU406">
        <v>0.03</v>
      </c>
      <c r="FV406">
        <v>0.04</v>
      </c>
      <c r="FW406">
        <v>0.04</v>
      </c>
      <c r="FX406">
        <v>0.04</v>
      </c>
      <c r="FY406">
        <v>1.61</v>
      </c>
      <c r="FZ406">
        <v>3.1</v>
      </c>
      <c r="GA406">
        <v>3.73</v>
      </c>
      <c r="GB406">
        <v>3.68</v>
      </c>
      <c r="GC406">
        <v>3.75</v>
      </c>
      <c r="GD406">
        <v>3.63</v>
      </c>
      <c r="GE406">
        <v>3.24</v>
      </c>
      <c r="GF406">
        <v>3.53</v>
      </c>
      <c r="GG406">
        <v>3.61</v>
      </c>
      <c r="GH406">
        <v>8.82</v>
      </c>
      <c r="GI406">
        <v>0.01</v>
      </c>
      <c r="GJ406">
        <v>3.0000000000000001E-3</v>
      </c>
      <c r="GK406">
        <v>1.0999999999999999E-2</v>
      </c>
      <c r="GL406">
        <v>0.02</v>
      </c>
      <c r="GM406">
        <v>0.04</v>
      </c>
      <c r="GN406">
        <v>0.02</v>
      </c>
      <c r="GO406">
        <v>0.08</v>
      </c>
      <c r="GP406">
        <v>0.09</v>
      </c>
      <c r="GQ406">
        <v>7.0000000000000007E-2</v>
      </c>
      <c r="GR406">
        <v>0.56999999999999995</v>
      </c>
      <c r="GS406">
        <v>0.09</v>
      </c>
      <c r="GT406">
        <v>0.31</v>
      </c>
      <c r="GU406">
        <v>0.42</v>
      </c>
      <c r="GV406">
        <v>0.21</v>
      </c>
      <c r="GW406">
        <v>0.28000000000000003</v>
      </c>
      <c r="GX406">
        <v>0.22800000000000001</v>
      </c>
      <c r="GY406">
        <v>0.28999999999999998</v>
      </c>
      <c r="GZ406">
        <v>0.24199999999999999</v>
      </c>
      <c r="HA406">
        <v>0.17699999999999999</v>
      </c>
      <c r="HB406">
        <v>0.15</v>
      </c>
      <c r="HC406">
        <v>0.06</v>
      </c>
      <c r="HD406">
        <v>0.05</v>
      </c>
      <c r="HE406">
        <v>0.26</v>
      </c>
      <c r="HF406">
        <v>0.11</v>
      </c>
      <c r="HG406">
        <v>0.12</v>
      </c>
      <c r="HH406">
        <v>0.09</v>
      </c>
      <c r="HI406">
        <v>0</v>
      </c>
      <c r="HJ406">
        <v>0</v>
      </c>
      <c r="HK406">
        <v>0.01</v>
      </c>
      <c r="HL406">
        <v>0.01</v>
      </c>
      <c r="HM406">
        <v>0.05</v>
      </c>
      <c r="HN406">
        <v>0.01</v>
      </c>
      <c r="HO406">
        <v>0.16</v>
      </c>
      <c r="HP406">
        <v>0.14000000000000001</v>
      </c>
      <c r="HQ406">
        <v>0.16</v>
      </c>
      <c r="HR406">
        <v>0.16</v>
      </c>
      <c r="HS406">
        <v>0.15</v>
      </c>
      <c r="HT406">
        <v>0.15</v>
      </c>
      <c r="HU406">
        <v>0.71</v>
      </c>
      <c r="HV406">
        <v>0.66</v>
      </c>
      <c r="HW406">
        <v>0.66</v>
      </c>
      <c r="HX406">
        <v>0.68</v>
      </c>
      <c r="HY406">
        <v>0.63</v>
      </c>
      <c r="HZ406">
        <v>0.7</v>
      </c>
      <c r="IA406">
        <v>0.08</v>
      </c>
      <c r="IB406">
        <v>0.13</v>
      </c>
      <c r="IC406">
        <v>0.11</v>
      </c>
      <c r="ID406">
        <v>0.08</v>
      </c>
      <c r="IE406">
        <v>0.09</v>
      </c>
      <c r="IF406">
        <v>6.3E-2</v>
      </c>
      <c r="IG406">
        <v>1.0999999999999999E-2</v>
      </c>
      <c r="IH406">
        <v>0.01</v>
      </c>
      <c r="II406">
        <v>0.01</v>
      </c>
      <c r="IJ406">
        <v>0.01</v>
      </c>
      <c r="IK406">
        <v>8.0000000000000002E-3</v>
      </c>
      <c r="IL406">
        <v>8.0000000000000002E-3</v>
      </c>
      <c r="IM406">
        <v>0.04</v>
      </c>
      <c r="IN406">
        <v>0.06</v>
      </c>
      <c r="IO406">
        <v>0.06</v>
      </c>
      <c r="IP406">
        <v>7.0000000000000007E-2</v>
      </c>
      <c r="IQ406">
        <v>0.06</v>
      </c>
      <c r="IR406">
        <v>7.0000000000000007E-2</v>
      </c>
      <c r="IS406">
        <v>0.02</v>
      </c>
      <c r="IT406">
        <v>0.46</v>
      </c>
      <c r="IU406">
        <v>0.38</v>
      </c>
      <c r="IV406">
        <v>0.04</v>
      </c>
      <c r="IW406">
        <v>0.19</v>
      </c>
      <c r="IX406">
        <v>0.32</v>
      </c>
      <c r="IY406">
        <v>0.34</v>
      </c>
      <c r="IZ406">
        <v>0.36</v>
      </c>
      <c r="JA406">
        <v>0.28999999999999998</v>
      </c>
      <c r="JB406">
        <v>0.39</v>
      </c>
      <c r="JC406">
        <v>0.27</v>
      </c>
      <c r="JD406">
        <v>0.1</v>
      </c>
      <c r="JE406">
        <v>0.12</v>
      </c>
      <c r="JF406">
        <v>0.39</v>
      </c>
      <c r="JG406">
        <v>0.27</v>
      </c>
      <c r="JH406">
        <v>0.34</v>
      </c>
      <c r="JI406">
        <v>0.05</v>
      </c>
      <c r="JJ406">
        <v>0.08</v>
      </c>
      <c r="JK406">
        <v>0.23</v>
      </c>
      <c r="JL406">
        <v>0.11</v>
      </c>
      <c r="JM406">
        <v>0.04</v>
      </c>
      <c r="JN406">
        <v>0.04</v>
      </c>
      <c r="JO406">
        <v>7.0000000000000007E-2</v>
      </c>
      <c r="JP406">
        <v>0.04</v>
      </c>
      <c r="JQ406">
        <v>0.04</v>
      </c>
      <c r="JR406">
        <v>2.98</v>
      </c>
      <c r="JS406">
        <v>1.74</v>
      </c>
      <c r="JT406">
        <v>1.89</v>
      </c>
      <c r="JU406">
        <v>2.86</v>
      </c>
      <c r="JV406">
        <v>2.31</v>
      </c>
    </row>
    <row r="407" spans="1:282" x14ac:dyDescent="0.25">
      <c r="A407">
        <v>610054</v>
      </c>
      <c r="B407" t="s">
        <v>194</v>
      </c>
      <c r="C407" t="s">
        <v>2760</v>
      </c>
      <c r="D407" t="s">
        <v>5292</v>
      </c>
      <c r="E407" t="s">
        <v>5293</v>
      </c>
      <c r="F407" t="s">
        <v>1198</v>
      </c>
      <c r="G407" t="s">
        <v>1199</v>
      </c>
      <c r="H407" t="s">
        <v>1200</v>
      </c>
      <c r="I407" t="s">
        <v>5294</v>
      </c>
      <c r="J407" t="s">
        <v>5295</v>
      </c>
      <c r="K407" t="s">
        <v>5296</v>
      </c>
      <c r="L407" t="s">
        <v>546</v>
      </c>
      <c r="M407" t="s">
        <v>3399</v>
      </c>
      <c r="N407" t="s">
        <v>3937</v>
      </c>
      <c r="O407" t="s">
        <v>524</v>
      </c>
      <c r="P407">
        <v>861</v>
      </c>
      <c r="Q407" t="s">
        <v>566</v>
      </c>
      <c r="R407" t="s">
        <v>574</v>
      </c>
      <c r="S407" t="s">
        <v>574</v>
      </c>
      <c r="T407">
        <v>47</v>
      </c>
      <c r="U407">
        <v>4630</v>
      </c>
      <c r="V407" t="s">
        <v>651</v>
      </c>
      <c r="W407">
        <v>617</v>
      </c>
      <c r="X407">
        <v>874</v>
      </c>
      <c r="Y407">
        <v>71</v>
      </c>
      <c r="Z407" s="5" t="s">
        <v>601</v>
      </c>
      <c r="AA407" t="s">
        <v>524</v>
      </c>
      <c r="AB407" t="s">
        <v>564</v>
      </c>
      <c r="AC407" t="s">
        <v>555</v>
      </c>
      <c r="AD407" t="s">
        <v>533</v>
      </c>
      <c r="AE407">
        <v>50.2</v>
      </c>
      <c r="AF407">
        <v>35.4</v>
      </c>
      <c r="AG407">
        <v>72.7</v>
      </c>
      <c r="AH407">
        <v>7.1</v>
      </c>
      <c r="AI407" t="s">
        <v>3410</v>
      </c>
      <c r="AJ407">
        <v>329</v>
      </c>
      <c r="AK407">
        <v>15</v>
      </c>
      <c r="AL407">
        <v>29</v>
      </c>
      <c r="AM407">
        <v>3</v>
      </c>
      <c r="AN407">
        <v>284</v>
      </c>
      <c r="AO407">
        <v>3</v>
      </c>
      <c r="AP407">
        <v>2</v>
      </c>
      <c r="AQ407">
        <v>6</v>
      </c>
      <c r="AR407">
        <v>5</v>
      </c>
      <c r="AS407">
        <v>329</v>
      </c>
      <c r="AT407">
        <v>0.01</v>
      </c>
      <c r="AU407">
        <v>0</v>
      </c>
      <c r="AV407">
        <v>0.01</v>
      </c>
      <c r="AW407">
        <v>0</v>
      </c>
      <c r="AX407">
        <v>0.01</v>
      </c>
      <c r="AY407">
        <v>0.04</v>
      </c>
      <c r="AZ407">
        <v>7.0000000000000007E-2</v>
      </c>
      <c r="BA407">
        <v>6.0999999999999999E-2</v>
      </c>
      <c r="BB407">
        <v>0.04</v>
      </c>
      <c r="BC407">
        <v>0.03</v>
      </c>
      <c r="BD407">
        <v>0.08</v>
      </c>
      <c r="BE407">
        <v>0.19</v>
      </c>
      <c r="BF407">
        <v>0.36</v>
      </c>
      <c r="BG407">
        <v>0.28999999999999998</v>
      </c>
      <c r="BH407">
        <v>0.4</v>
      </c>
      <c r="BI407">
        <v>0.24</v>
      </c>
      <c r="BJ407">
        <v>0.39</v>
      </c>
      <c r="BK407">
        <v>0.34</v>
      </c>
      <c r="BL407">
        <v>0.02</v>
      </c>
      <c r="BM407">
        <v>0.01</v>
      </c>
      <c r="BN407">
        <v>0.02</v>
      </c>
      <c r="BO407">
        <v>0.02</v>
      </c>
      <c r="BP407">
        <v>0.01</v>
      </c>
      <c r="BQ407">
        <v>0.02</v>
      </c>
      <c r="BR407">
        <v>0.54</v>
      </c>
      <c r="BS407">
        <v>0.63</v>
      </c>
      <c r="BT407">
        <v>0.53</v>
      </c>
      <c r="BU407">
        <v>0.71</v>
      </c>
      <c r="BV407">
        <v>0.51</v>
      </c>
      <c r="BW407">
        <v>0.41</v>
      </c>
      <c r="BX407">
        <v>3.46</v>
      </c>
      <c r="BY407">
        <v>3.57</v>
      </c>
      <c r="BZ407">
        <v>3.48</v>
      </c>
      <c r="CA407">
        <v>3.68</v>
      </c>
      <c r="CB407">
        <v>3.42</v>
      </c>
      <c r="CC407">
        <v>3.16</v>
      </c>
      <c r="CD407">
        <v>0</v>
      </c>
      <c r="CE407">
        <v>6.0000000000000001E-3</v>
      </c>
      <c r="CF407">
        <v>3.0000000000000001E-3</v>
      </c>
      <c r="CG407">
        <v>6.0000000000000001E-3</v>
      </c>
      <c r="CH407">
        <v>8.9999999999999993E-3</v>
      </c>
      <c r="CI407">
        <v>0.01</v>
      </c>
      <c r="CJ407">
        <v>0.02</v>
      </c>
      <c r="CK407">
        <v>0.09</v>
      </c>
      <c r="CL407">
        <v>0.03</v>
      </c>
      <c r="CM407">
        <v>0.03</v>
      </c>
      <c r="CN407">
        <v>0.05</v>
      </c>
      <c r="CO407">
        <v>0.04</v>
      </c>
      <c r="CP407">
        <v>0.05</v>
      </c>
      <c r="CQ407">
        <v>0.05</v>
      </c>
      <c r="CR407">
        <v>0.06</v>
      </c>
      <c r="CS407">
        <v>0.12</v>
      </c>
      <c r="CT407">
        <v>0.15</v>
      </c>
      <c r="CU407">
        <v>0.12</v>
      </c>
      <c r="CV407">
        <v>3.74</v>
      </c>
      <c r="CW407">
        <v>3.67</v>
      </c>
      <c r="CX407">
        <v>3.67</v>
      </c>
      <c r="CY407">
        <v>3.65</v>
      </c>
      <c r="CZ407">
        <v>3.65</v>
      </c>
      <c r="DA407">
        <v>3.56</v>
      </c>
      <c r="DB407">
        <v>3.41</v>
      </c>
      <c r="DC407">
        <v>3.22</v>
      </c>
      <c r="DD407">
        <v>3.39</v>
      </c>
      <c r="DE407">
        <v>0.2</v>
      </c>
      <c r="DF407">
        <v>0.21</v>
      </c>
      <c r="DG407">
        <v>0.23</v>
      </c>
      <c r="DH407">
        <v>0.22</v>
      </c>
      <c r="DI407">
        <v>0.23</v>
      </c>
      <c r="DJ407">
        <v>0.27</v>
      </c>
      <c r="DK407">
        <v>0.28000000000000003</v>
      </c>
      <c r="DL407">
        <v>0.21</v>
      </c>
      <c r="DM407">
        <v>0.26</v>
      </c>
      <c r="DN407">
        <v>0.01</v>
      </c>
      <c r="DO407">
        <v>0.01</v>
      </c>
      <c r="DP407">
        <v>0.01</v>
      </c>
      <c r="DQ407">
        <v>0.01</v>
      </c>
      <c r="DR407">
        <v>0.01</v>
      </c>
      <c r="DS407">
        <v>0.02</v>
      </c>
      <c r="DT407">
        <v>0.02</v>
      </c>
      <c r="DU407">
        <v>0.01</v>
      </c>
      <c r="DV407">
        <v>0.01</v>
      </c>
      <c r="DW407">
        <v>0.76</v>
      </c>
      <c r="DX407">
        <v>0.73</v>
      </c>
      <c r="DY407">
        <v>0.71</v>
      </c>
      <c r="DZ407">
        <v>0.71</v>
      </c>
      <c r="EA407">
        <v>0.71</v>
      </c>
      <c r="EB407">
        <v>0.64</v>
      </c>
      <c r="EC407">
        <v>0.56999999999999995</v>
      </c>
      <c r="ED407">
        <v>0.54</v>
      </c>
      <c r="EE407">
        <v>0.57999999999999996</v>
      </c>
      <c r="EF407">
        <v>0.3</v>
      </c>
      <c r="EG407">
        <v>0.01</v>
      </c>
      <c r="EH407">
        <v>0.02</v>
      </c>
      <c r="EI407">
        <v>0.01</v>
      </c>
      <c r="EJ407">
        <v>0.01</v>
      </c>
      <c r="EK407">
        <v>0.02</v>
      </c>
      <c r="EL407">
        <v>0.04</v>
      </c>
      <c r="EM407">
        <v>0</v>
      </c>
      <c r="EN407">
        <v>0.01</v>
      </c>
      <c r="EO407">
        <v>0.42</v>
      </c>
      <c r="EP407">
        <v>0.05</v>
      </c>
      <c r="EQ407">
        <v>0.03</v>
      </c>
      <c r="ER407">
        <v>0.03</v>
      </c>
      <c r="ES407">
        <v>2.1000000000000001E-2</v>
      </c>
      <c r="ET407">
        <v>0.06</v>
      </c>
      <c r="EU407">
        <v>0.09</v>
      </c>
      <c r="EV407">
        <v>0.06</v>
      </c>
      <c r="EW407">
        <v>0.06</v>
      </c>
      <c r="EX407">
        <v>0.1</v>
      </c>
      <c r="EY407">
        <v>0.43</v>
      </c>
      <c r="EZ407">
        <v>0.43</v>
      </c>
      <c r="FA407">
        <v>0.35</v>
      </c>
      <c r="FB407">
        <v>0.28999999999999998</v>
      </c>
      <c r="FC407">
        <v>0.41</v>
      </c>
      <c r="FD407">
        <v>0.36</v>
      </c>
      <c r="FE407">
        <v>0.38</v>
      </c>
      <c r="FF407">
        <v>0.41</v>
      </c>
      <c r="FG407">
        <v>0.11</v>
      </c>
      <c r="FH407">
        <v>0.47</v>
      </c>
      <c r="FI407">
        <v>0.49</v>
      </c>
      <c r="FJ407">
        <v>0.56999999999999995</v>
      </c>
      <c r="FK407">
        <v>0.63</v>
      </c>
      <c r="FL407">
        <v>0.46</v>
      </c>
      <c r="FM407">
        <v>0.46</v>
      </c>
      <c r="FN407">
        <v>0.51</v>
      </c>
      <c r="FO407">
        <v>0.47</v>
      </c>
      <c r="FP407">
        <v>7.0000000000000007E-2</v>
      </c>
      <c r="FQ407">
        <v>0.04</v>
      </c>
      <c r="FR407">
        <v>0.04</v>
      </c>
      <c r="FS407">
        <v>0.04</v>
      </c>
      <c r="FT407">
        <v>0.05</v>
      </c>
      <c r="FU407">
        <v>0.05</v>
      </c>
      <c r="FV407">
        <v>0.06</v>
      </c>
      <c r="FW407">
        <v>0.05</v>
      </c>
      <c r="FX407">
        <v>0.05</v>
      </c>
      <c r="FY407">
        <v>2.02</v>
      </c>
      <c r="FZ407">
        <v>3.43</v>
      </c>
      <c r="GA407">
        <v>3.44</v>
      </c>
      <c r="GB407">
        <v>3.53</v>
      </c>
      <c r="GC407">
        <v>3.61</v>
      </c>
      <c r="GD407">
        <v>3.38</v>
      </c>
      <c r="GE407">
        <v>3.31</v>
      </c>
      <c r="GF407">
        <v>3.47</v>
      </c>
      <c r="GG407">
        <v>3.42</v>
      </c>
      <c r="GH407">
        <v>9.1</v>
      </c>
      <c r="GI407">
        <v>0</v>
      </c>
      <c r="GJ407">
        <v>0</v>
      </c>
      <c r="GK407">
        <v>0</v>
      </c>
      <c r="GL407">
        <v>0.02</v>
      </c>
      <c r="GM407">
        <v>0.02</v>
      </c>
      <c r="GN407">
        <v>0.02</v>
      </c>
      <c r="GO407">
        <v>0.03</v>
      </c>
      <c r="GP407">
        <v>0.14000000000000001</v>
      </c>
      <c r="GQ407">
        <v>0.15</v>
      </c>
      <c r="GR407">
        <v>0.54</v>
      </c>
      <c r="GS407">
        <v>0.08</v>
      </c>
      <c r="GT407">
        <v>0.43</v>
      </c>
      <c r="GU407">
        <v>0.51</v>
      </c>
      <c r="GV407">
        <v>0.22</v>
      </c>
      <c r="GW407">
        <v>0.15</v>
      </c>
      <c r="GX407">
        <v>0.1</v>
      </c>
      <c r="GY407">
        <v>0.16</v>
      </c>
      <c r="GZ407">
        <v>0.10299999999999999</v>
      </c>
      <c r="HA407">
        <v>8.7999999999999995E-2</v>
      </c>
      <c r="HB407">
        <v>0.25</v>
      </c>
      <c r="HC407">
        <v>0.13</v>
      </c>
      <c r="HD407">
        <v>7.0000000000000007E-2</v>
      </c>
      <c r="HE407">
        <v>0.23</v>
      </c>
      <c r="HF407">
        <v>0.19</v>
      </c>
      <c r="HG407">
        <v>0.24</v>
      </c>
      <c r="HH407">
        <v>0.13</v>
      </c>
      <c r="HI407">
        <v>0.01</v>
      </c>
      <c r="HJ407">
        <v>0.02</v>
      </c>
      <c r="HK407">
        <v>0.01</v>
      </c>
      <c r="HL407">
        <v>0</v>
      </c>
      <c r="HM407">
        <v>0.11</v>
      </c>
      <c r="HN407">
        <v>0.02</v>
      </c>
      <c r="HO407">
        <v>0.26</v>
      </c>
      <c r="HP407">
        <v>0.27</v>
      </c>
      <c r="HQ407">
        <v>0.24</v>
      </c>
      <c r="HR407">
        <v>0.28000000000000003</v>
      </c>
      <c r="HS407">
        <v>0.34</v>
      </c>
      <c r="HT407">
        <v>0.23</v>
      </c>
      <c r="HU407">
        <v>0.64</v>
      </c>
      <c r="HV407">
        <v>0.54</v>
      </c>
      <c r="HW407">
        <v>0.61</v>
      </c>
      <c r="HX407">
        <v>0.59</v>
      </c>
      <c r="HY407">
        <v>0.42</v>
      </c>
      <c r="HZ407">
        <v>0.66</v>
      </c>
      <c r="IA407">
        <v>0.02</v>
      </c>
      <c r="IB407">
        <v>0.09</v>
      </c>
      <c r="IC407">
        <v>0.06</v>
      </c>
      <c r="ID407">
        <v>0.05</v>
      </c>
      <c r="IE407">
        <v>0.05</v>
      </c>
      <c r="IF407">
        <v>8.9999999999999993E-3</v>
      </c>
      <c r="IG407">
        <v>8.9999999999999993E-3</v>
      </c>
      <c r="IH407">
        <v>0.01</v>
      </c>
      <c r="II407">
        <v>0.01</v>
      </c>
      <c r="IJ407">
        <v>0.01</v>
      </c>
      <c r="IK407">
        <v>1.2E-2</v>
      </c>
      <c r="IL407">
        <v>6.0000000000000001E-3</v>
      </c>
      <c r="IM407">
        <v>0.06</v>
      </c>
      <c r="IN407">
        <v>7.0000000000000007E-2</v>
      </c>
      <c r="IO407">
        <v>7.0000000000000007E-2</v>
      </c>
      <c r="IP407">
        <v>7.0000000000000007E-2</v>
      </c>
      <c r="IQ407">
        <v>7.0000000000000007E-2</v>
      </c>
      <c r="IR407">
        <v>7.0000000000000007E-2</v>
      </c>
      <c r="IS407">
        <v>0.06</v>
      </c>
      <c r="IT407">
        <v>0.41</v>
      </c>
      <c r="IU407">
        <v>0.28000000000000003</v>
      </c>
      <c r="IV407">
        <v>0.06</v>
      </c>
      <c r="IW407">
        <v>0.17</v>
      </c>
      <c r="IX407">
        <v>0.28999999999999998</v>
      </c>
      <c r="IY407">
        <v>0.3</v>
      </c>
      <c r="IZ407">
        <v>0.35</v>
      </c>
      <c r="JA407">
        <v>0.18</v>
      </c>
      <c r="JB407">
        <v>0.38</v>
      </c>
      <c r="JC407">
        <v>0.4</v>
      </c>
      <c r="JD407">
        <v>0.12</v>
      </c>
      <c r="JE407">
        <v>0.2</v>
      </c>
      <c r="JF407">
        <v>0.25</v>
      </c>
      <c r="JG407">
        <v>0.2</v>
      </c>
      <c r="JH407">
        <v>0.2</v>
      </c>
      <c r="JI407">
        <v>0.1</v>
      </c>
      <c r="JJ407">
        <v>0.11</v>
      </c>
      <c r="JK407">
        <v>0.46</v>
      </c>
      <c r="JL407">
        <v>0.19</v>
      </c>
      <c r="JM407">
        <v>0.05</v>
      </c>
      <c r="JN407">
        <v>0.06</v>
      </c>
      <c r="JO407">
        <v>7.0000000000000007E-2</v>
      </c>
      <c r="JP407">
        <v>0.06</v>
      </c>
      <c r="JQ407">
        <v>0.05</v>
      </c>
      <c r="JR407">
        <v>2.78</v>
      </c>
      <c r="JS407">
        <v>1.91</v>
      </c>
      <c r="JT407">
        <v>2.14</v>
      </c>
      <c r="JU407">
        <v>3.17</v>
      </c>
      <c r="JV407">
        <v>2.44</v>
      </c>
    </row>
    <row r="408" spans="1:282" x14ac:dyDescent="0.25">
      <c r="A408">
        <v>610055</v>
      </c>
      <c r="B408" t="s">
        <v>107</v>
      </c>
      <c r="C408" t="s">
        <v>2761</v>
      </c>
      <c r="D408" t="s">
        <v>3655</v>
      </c>
      <c r="E408" t="s">
        <v>3656</v>
      </c>
      <c r="F408" t="s">
        <v>1201</v>
      </c>
      <c r="G408" t="s">
        <v>1202</v>
      </c>
      <c r="H408" t="s">
        <v>1203</v>
      </c>
      <c r="I408" t="s">
        <v>5297</v>
      </c>
      <c r="J408" t="s">
        <v>5298</v>
      </c>
      <c r="K408" t="s">
        <v>5299</v>
      </c>
      <c r="L408" t="s">
        <v>546</v>
      </c>
      <c r="M408" t="s">
        <v>3399</v>
      </c>
      <c r="N408" t="s">
        <v>3908</v>
      </c>
      <c r="O408" t="s">
        <v>524</v>
      </c>
      <c r="P408">
        <v>193</v>
      </c>
      <c r="Q408" t="s">
        <v>539</v>
      </c>
      <c r="R408" t="s">
        <v>538</v>
      </c>
      <c r="S408" t="s">
        <v>538</v>
      </c>
      <c r="T408">
        <v>38</v>
      </c>
      <c r="U408">
        <v>4640</v>
      </c>
      <c r="V408" t="s">
        <v>655</v>
      </c>
      <c r="Z408" s="5" t="s">
        <v>10</v>
      </c>
      <c r="AA408" t="s">
        <v>10</v>
      </c>
      <c r="AB408" t="s">
        <v>10</v>
      </c>
      <c r="AC408" t="s">
        <v>10</v>
      </c>
      <c r="AD408" t="s">
        <v>10</v>
      </c>
      <c r="AI408" t="s">
        <v>10</v>
      </c>
    </row>
    <row r="409" spans="1:282" x14ac:dyDescent="0.25">
      <c r="A409">
        <v>610056</v>
      </c>
      <c r="B409" t="s">
        <v>2763</v>
      </c>
      <c r="C409" t="s">
        <v>2762</v>
      </c>
      <c r="D409" t="s">
        <v>3526</v>
      </c>
      <c r="E409" t="s">
        <v>3527</v>
      </c>
      <c r="F409" t="s">
        <v>2764</v>
      </c>
      <c r="G409" t="s">
        <v>2765</v>
      </c>
      <c r="H409" t="s">
        <v>2766</v>
      </c>
      <c r="I409" t="s">
        <v>5300</v>
      </c>
      <c r="J409" t="s">
        <v>5301</v>
      </c>
      <c r="K409" t="s">
        <v>5302</v>
      </c>
      <c r="L409" t="s">
        <v>546</v>
      </c>
      <c r="M409" t="s">
        <v>3399</v>
      </c>
      <c r="N409" t="s">
        <v>3908</v>
      </c>
      <c r="O409" t="s">
        <v>524</v>
      </c>
      <c r="P409">
        <v>482</v>
      </c>
      <c r="Q409" t="s">
        <v>539</v>
      </c>
      <c r="R409" t="s">
        <v>3437</v>
      </c>
      <c r="S409" t="s">
        <v>6522</v>
      </c>
      <c r="T409">
        <v>36</v>
      </c>
      <c r="U409">
        <v>4650</v>
      </c>
      <c r="V409" t="s">
        <v>655</v>
      </c>
      <c r="Z409" s="5" t="s">
        <v>10</v>
      </c>
      <c r="AA409" t="s">
        <v>10</v>
      </c>
      <c r="AB409" t="s">
        <v>10</v>
      </c>
      <c r="AC409" t="s">
        <v>10</v>
      </c>
      <c r="AD409" t="s">
        <v>10</v>
      </c>
      <c r="AI409" t="s">
        <v>10</v>
      </c>
    </row>
    <row r="410" spans="1:282" x14ac:dyDescent="0.25">
      <c r="A410">
        <v>610057</v>
      </c>
      <c r="B410" t="s">
        <v>361</v>
      </c>
      <c r="C410" t="s">
        <v>1204</v>
      </c>
      <c r="D410" t="s">
        <v>5303</v>
      </c>
      <c r="E410" t="s">
        <v>5304</v>
      </c>
      <c r="F410" t="s">
        <v>1205</v>
      </c>
      <c r="G410" t="s">
        <v>1206</v>
      </c>
      <c r="H410" t="s">
        <v>1207</v>
      </c>
      <c r="I410" t="s">
        <v>5305</v>
      </c>
      <c r="J410" t="s">
        <v>5306</v>
      </c>
      <c r="K410" t="s">
        <v>5307</v>
      </c>
      <c r="L410" t="s">
        <v>546</v>
      </c>
      <c r="M410" t="s">
        <v>3399</v>
      </c>
      <c r="N410" t="s">
        <v>3908</v>
      </c>
      <c r="O410" t="s">
        <v>524</v>
      </c>
      <c r="P410">
        <v>596</v>
      </c>
      <c r="Q410" t="s">
        <v>530</v>
      </c>
      <c r="R410" t="s">
        <v>529</v>
      </c>
      <c r="S410" t="s">
        <v>529</v>
      </c>
      <c r="T410">
        <v>43</v>
      </c>
      <c r="U410">
        <v>4660</v>
      </c>
      <c r="V410" t="s">
        <v>655</v>
      </c>
      <c r="W410">
        <v>731</v>
      </c>
      <c r="X410">
        <v>607</v>
      </c>
      <c r="Y410">
        <v>120</v>
      </c>
      <c r="Z410" s="5" t="s">
        <v>575</v>
      </c>
      <c r="AA410" t="s">
        <v>524</v>
      </c>
      <c r="AB410" t="s">
        <v>555</v>
      </c>
      <c r="AC410" t="s">
        <v>564</v>
      </c>
      <c r="AD410" t="s">
        <v>576</v>
      </c>
      <c r="AE410">
        <v>32</v>
      </c>
      <c r="AF410">
        <v>45</v>
      </c>
      <c r="AG410">
        <v>16.8</v>
      </c>
      <c r="AH410">
        <v>99</v>
      </c>
      <c r="AI410" t="s">
        <v>3400</v>
      </c>
      <c r="AJ410">
        <v>357</v>
      </c>
      <c r="AK410">
        <v>4</v>
      </c>
      <c r="AL410">
        <v>115</v>
      </c>
      <c r="AN410">
        <v>233</v>
      </c>
      <c r="AQ410">
        <v>1</v>
      </c>
      <c r="AR410">
        <v>5</v>
      </c>
      <c r="AS410">
        <v>357</v>
      </c>
      <c r="AT410">
        <v>0.03</v>
      </c>
      <c r="AU410">
        <v>0.04</v>
      </c>
      <c r="AV410">
        <v>0.03</v>
      </c>
      <c r="AW410">
        <v>0.03</v>
      </c>
      <c r="AX410">
        <v>0.05</v>
      </c>
      <c r="AY410">
        <v>0.09</v>
      </c>
      <c r="AZ410">
        <v>0.1</v>
      </c>
      <c r="BA410">
        <v>0.104</v>
      </c>
      <c r="BB410">
        <v>0.14000000000000001</v>
      </c>
      <c r="BC410">
        <v>0.05</v>
      </c>
      <c r="BD410">
        <v>0.11</v>
      </c>
      <c r="BE410">
        <v>0.16</v>
      </c>
      <c r="BF410">
        <v>0.38</v>
      </c>
      <c r="BG410">
        <v>0.35</v>
      </c>
      <c r="BH410">
        <v>0.41</v>
      </c>
      <c r="BI410">
        <v>0.25</v>
      </c>
      <c r="BJ410">
        <v>0.34</v>
      </c>
      <c r="BK410">
        <v>0.32</v>
      </c>
      <c r="BL410">
        <v>0</v>
      </c>
      <c r="BM410">
        <v>0.01</v>
      </c>
      <c r="BN410">
        <v>0.01</v>
      </c>
      <c r="BO410">
        <v>0.01</v>
      </c>
      <c r="BP410">
        <v>0.02</v>
      </c>
      <c r="BQ410">
        <v>0.02</v>
      </c>
      <c r="BR410">
        <v>0.49</v>
      </c>
      <c r="BS410">
        <v>0.5</v>
      </c>
      <c r="BT410">
        <v>0.41</v>
      </c>
      <c r="BU410">
        <v>0.66</v>
      </c>
      <c r="BV410">
        <v>0.48</v>
      </c>
      <c r="BW410">
        <v>0.41</v>
      </c>
      <c r="BX410">
        <v>3.33</v>
      </c>
      <c r="BY410">
        <v>3.32</v>
      </c>
      <c r="BZ410">
        <v>3.22</v>
      </c>
      <c r="CA410">
        <v>3.55</v>
      </c>
      <c r="CB410">
        <v>3.28</v>
      </c>
      <c r="CC410">
        <v>3.07</v>
      </c>
      <c r="CD410">
        <v>8.0000000000000002E-3</v>
      </c>
      <c r="CE410">
        <v>3.0000000000000001E-3</v>
      </c>
      <c r="CF410">
        <v>8.0000000000000002E-3</v>
      </c>
      <c r="CG410">
        <v>0.02</v>
      </c>
      <c r="CH410">
        <v>3.0000000000000001E-3</v>
      </c>
      <c r="CI410">
        <v>0.02</v>
      </c>
      <c r="CJ410">
        <v>0.05</v>
      </c>
      <c r="CK410">
        <v>0.12</v>
      </c>
      <c r="CL410">
        <v>0.08</v>
      </c>
      <c r="CM410">
        <v>0.01</v>
      </c>
      <c r="CN410">
        <v>0.02</v>
      </c>
      <c r="CO410">
        <v>0.02</v>
      </c>
      <c r="CP410">
        <v>0.05</v>
      </c>
      <c r="CQ410">
        <v>0.03</v>
      </c>
      <c r="CR410">
        <v>0.04</v>
      </c>
      <c r="CS410">
        <v>7.0000000000000007E-2</v>
      </c>
      <c r="CT410">
        <v>0.08</v>
      </c>
      <c r="CU410">
        <v>0.06</v>
      </c>
      <c r="CV410">
        <v>3.8</v>
      </c>
      <c r="CW410">
        <v>3.77</v>
      </c>
      <c r="CX410">
        <v>3.71</v>
      </c>
      <c r="CY410">
        <v>3.61</v>
      </c>
      <c r="CZ410">
        <v>3.72</v>
      </c>
      <c r="DA410">
        <v>3.62</v>
      </c>
      <c r="DB410">
        <v>3.44</v>
      </c>
      <c r="DC410">
        <v>3.27</v>
      </c>
      <c r="DD410">
        <v>3.38</v>
      </c>
      <c r="DE410">
        <v>0.15</v>
      </c>
      <c r="DF410">
        <v>0.17</v>
      </c>
      <c r="DG410">
        <v>0.23</v>
      </c>
      <c r="DH410">
        <v>0.22</v>
      </c>
      <c r="DI410">
        <v>0.2</v>
      </c>
      <c r="DJ410">
        <v>0.23</v>
      </c>
      <c r="DK410">
        <v>0.25</v>
      </c>
      <c r="DL410">
        <v>0.21</v>
      </c>
      <c r="DM410">
        <v>0.25</v>
      </c>
      <c r="DN410">
        <v>0</v>
      </c>
      <c r="DO410">
        <v>0</v>
      </c>
      <c r="DP410">
        <v>0</v>
      </c>
      <c r="DQ410">
        <v>0.01</v>
      </c>
      <c r="DR410">
        <v>0.01</v>
      </c>
      <c r="DS410">
        <v>0.01</v>
      </c>
      <c r="DT410">
        <v>0.01</v>
      </c>
      <c r="DU410">
        <v>0.02</v>
      </c>
      <c r="DV410">
        <v>0.02</v>
      </c>
      <c r="DW410">
        <v>0.83</v>
      </c>
      <c r="DX410">
        <v>0.8</v>
      </c>
      <c r="DY410">
        <v>0.75</v>
      </c>
      <c r="DZ410">
        <v>0.7</v>
      </c>
      <c r="EA410">
        <v>0.75</v>
      </c>
      <c r="EB410">
        <v>0.69</v>
      </c>
      <c r="EC410">
        <v>0.62</v>
      </c>
      <c r="ED410">
        <v>0.57999999999999996</v>
      </c>
      <c r="EE410">
        <v>0.59</v>
      </c>
      <c r="EF410">
        <v>0.34</v>
      </c>
      <c r="EG410">
        <v>0.04</v>
      </c>
      <c r="EH410">
        <v>0.01</v>
      </c>
      <c r="EI410">
        <v>0.04</v>
      </c>
      <c r="EJ410">
        <v>0.03</v>
      </c>
      <c r="EK410">
        <v>0.06</v>
      </c>
      <c r="EL410">
        <v>0.08</v>
      </c>
      <c r="EM410">
        <v>0.03</v>
      </c>
      <c r="EN410">
        <v>0.04</v>
      </c>
      <c r="EO410">
        <v>0.24</v>
      </c>
      <c r="EP410">
        <v>0.15</v>
      </c>
      <c r="EQ410">
        <v>8.6999999999999994E-2</v>
      </c>
      <c r="ER410">
        <v>0.12</v>
      </c>
      <c r="ES410">
        <v>7.8E-2</v>
      </c>
      <c r="ET410">
        <v>0.09</v>
      </c>
      <c r="EU410">
        <v>0.11</v>
      </c>
      <c r="EV410">
        <v>0.09</v>
      </c>
      <c r="EW410">
        <v>0.09</v>
      </c>
      <c r="EX410">
        <v>0.216</v>
      </c>
      <c r="EY410">
        <v>0.32</v>
      </c>
      <c r="EZ410">
        <v>0.36</v>
      </c>
      <c r="FA410">
        <v>0.33</v>
      </c>
      <c r="FB410">
        <v>0.3</v>
      </c>
      <c r="FC410">
        <v>0.38</v>
      </c>
      <c r="FD410">
        <v>0.31</v>
      </c>
      <c r="FE410">
        <v>0.34</v>
      </c>
      <c r="FF410">
        <v>0.45</v>
      </c>
      <c r="FG410">
        <v>0.16</v>
      </c>
      <c r="FH410">
        <v>0.47</v>
      </c>
      <c r="FI410">
        <v>0.5</v>
      </c>
      <c r="FJ410">
        <v>0.5</v>
      </c>
      <c r="FK410">
        <v>0.56999999999999995</v>
      </c>
      <c r="FL410">
        <v>0.42</v>
      </c>
      <c r="FM410">
        <v>0.46</v>
      </c>
      <c r="FN410">
        <v>0.5</v>
      </c>
      <c r="FO410">
        <v>0.38</v>
      </c>
      <c r="FP410">
        <v>0.05</v>
      </c>
      <c r="FQ410">
        <v>0.02</v>
      </c>
      <c r="FR410">
        <v>0.03</v>
      </c>
      <c r="FS410">
        <v>0.02</v>
      </c>
      <c r="FT410">
        <v>0.03</v>
      </c>
      <c r="FU410">
        <v>0.05</v>
      </c>
      <c r="FV410">
        <v>0.03</v>
      </c>
      <c r="FW410">
        <v>0.04</v>
      </c>
      <c r="FX410">
        <v>0.03</v>
      </c>
      <c r="FY410">
        <v>2.21</v>
      </c>
      <c r="FZ410">
        <v>3.25</v>
      </c>
      <c r="GA410">
        <v>3.4</v>
      </c>
      <c r="GB410">
        <v>3.31</v>
      </c>
      <c r="GC410">
        <v>3.45</v>
      </c>
      <c r="GD410">
        <v>3.22</v>
      </c>
      <c r="GE410">
        <v>3.2</v>
      </c>
      <c r="GF410">
        <v>3.36</v>
      </c>
      <c r="GG410">
        <v>3.21</v>
      </c>
      <c r="GH410">
        <v>7.17</v>
      </c>
      <c r="GI410">
        <v>0.06</v>
      </c>
      <c r="GJ410">
        <v>2.8000000000000001E-2</v>
      </c>
      <c r="GK410">
        <v>2.1999999999999999E-2</v>
      </c>
      <c r="GL410">
        <v>0.03</v>
      </c>
      <c r="GM410">
        <v>0.1</v>
      </c>
      <c r="GN410">
        <v>7.0000000000000007E-2</v>
      </c>
      <c r="GO410">
        <v>0.09</v>
      </c>
      <c r="GP410">
        <v>0.17</v>
      </c>
      <c r="GQ410">
        <v>0.18</v>
      </c>
      <c r="GR410">
        <v>0.18</v>
      </c>
      <c r="GS410">
        <v>7.0000000000000007E-2</v>
      </c>
      <c r="GT410">
        <v>0.41</v>
      </c>
      <c r="GU410">
        <v>0.46</v>
      </c>
      <c r="GV410">
        <v>0.25</v>
      </c>
      <c r="GW410">
        <v>0.19</v>
      </c>
      <c r="GX410">
        <v>0.16800000000000001</v>
      </c>
      <c r="GY410">
        <v>0.16</v>
      </c>
      <c r="GZ410">
        <v>0.13200000000000001</v>
      </c>
      <c r="HA410">
        <v>0.10100000000000001</v>
      </c>
      <c r="HB410">
        <v>0.2</v>
      </c>
      <c r="HC410">
        <v>0.12</v>
      </c>
      <c r="HD410">
        <v>0.05</v>
      </c>
      <c r="HE410">
        <v>0.25</v>
      </c>
      <c r="HF410">
        <v>0.15</v>
      </c>
      <c r="HG410">
        <v>0.22</v>
      </c>
      <c r="HH410">
        <v>0.14000000000000001</v>
      </c>
      <c r="HI410">
        <v>0.05</v>
      </c>
      <c r="HJ410">
        <v>0.03</v>
      </c>
      <c r="HK410">
        <v>0.09</v>
      </c>
      <c r="HL410">
        <v>0.08</v>
      </c>
      <c r="HM410">
        <v>0.16</v>
      </c>
      <c r="HN410">
        <v>7.0000000000000007E-2</v>
      </c>
      <c r="HO410">
        <v>0.42</v>
      </c>
      <c r="HP410">
        <v>0.38</v>
      </c>
      <c r="HQ410">
        <v>0.32</v>
      </c>
      <c r="HR410">
        <v>0.42</v>
      </c>
      <c r="HS410">
        <v>0.41</v>
      </c>
      <c r="HT410">
        <v>0.49</v>
      </c>
      <c r="HU410">
        <v>0.4</v>
      </c>
      <c r="HV410">
        <v>0.31</v>
      </c>
      <c r="HW410">
        <v>0.23</v>
      </c>
      <c r="HX410">
        <v>0.33</v>
      </c>
      <c r="HY410">
        <v>0.22</v>
      </c>
      <c r="HZ410">
        <v>0.3</v>
      </c>
      <c r="IA410">
        <v>0.08</v>
      </c>
      <c r="IB410">
        <v>0.2</v>
      </c>
      <c r="IC410">
        <v>0.22</v>
      </c>
      <c r="ID410">
        <v>0.1</v>
      </c>
      <c r="IE410">
        <v>0.13</v>
      </c>
      <c r="IF410">
        <v>9.1999999999999998E-2</v>
      </c>
      <c r="IG410">
        <v>1.7000000000000001E-2</v>
      </c>
      <c r="IH410">
        <v>0.02</v>
      </c>
      <c r="II410">
        <v>0.05</v>
      </c>
      <c r="IJ410">
        <v>0.01</v>
      </c>
      <c r="IK410">
        <v>3.1E-2</v>
      </c>
      <c r="IL410">
        <v>1.7000000000000001E-2</v>
      </c>
      <c r="IM410">
        <v>0.03</v>
      </c>
      <c r="IN410">
        <v>0.06</v>
      </c>
      <c r="IO410">
        <v>0.08</v>
      </c>
      <c r="IP410">
        <v>0.05</v>
      </c>
      <c r="IQ410">
        <v>0.04</v>
      </c>
      <c r="IR410">
        <v>0.04</v>
      </c>
      <c r="IS410">
        <v>0.05</v>
      </c>
      <c r="IT410">
        <v>0.59</v>
      </c>
      <c r="IU410">
        <v>0.41</v>
      </c>
      <c r="IV410">
        <v>0.05</v>
      </c>
      <c r="IW410">
        <v>0.26</v>
      </c>
      <c r="IX410">
        <v>0.31</v>
      </c>
      <c r="IY410">
        <v>0.23</v>
      </c>
      <c r="IZ410">
        <v>0.27</v>
      </c>
      <c r="JA410">
        <v>0.21</v>
      </c>
      <c r="JB410">
        <v>0.37</v>
      </c>
      <c r="JC410">
        <v>0.36</v>
      </c>
      <c r="JD410">
        <v>7.0000000000000007E-2</v>
      </c>
      <c r="JE410">
        <v>0.15</v>
      </c>
      <c r="JF410">
        <v>0.27</v>
      </c>
      <c r="JG410">
        <v>0.18</v>
      </c>
      <c r="JH410">
        <v>0.24</v>
      </c>
      <c r="JI410">
        <v>0.08</v>
      </c>
      <c r="JJ410">
        <v>0.11</v>
      </c>
      <c r="JK410">
        <v>0.43</v>
      </c>
      <c r="JL410">
        <v>0.17</v>
      </c>
      <c r="JM410">
        <v>0.03</v>
      </c>
      <c r="JN410">
        <v>0.03</v>
      </c>
      <c r="JO410">
        <v>0.06</v>
      </c>
      <c r="JP410">
        <v>0.04</v>
      </c>
      <c r="JQ410">
        <v>0.03</v>
      </c>
      <c r="JR410">
        <v>2.82</v>
      </c>
      <c r="JS410">
        <v>1.63</v>
      </c>
      <c r="JT410">
        <v>1.94</v>
      </c>
      <c r="JU410">
        <v>3.13</v>
      </c>
      <c r="JV410">
        <v>2.27</v>
      </c>
    </row>
    <row r="411" spans="1:282" x14ac:dyDescent="0.25">
      <c r="A411">
        <v>610059</v>
      </c>
      <c r="B411" t="s">
        <v>323</v>
      </c>
      <c r="C411" t="s">
        <v>2767</v>
      </c>
      <c r="D411" t="s">
        <v>5308</v>
      </c>
      <c r="E411" t="s">
        <v>5309</v>
      </c>
      <c r="F411" t="s">
        <v>1208</v>
      </c>
      <c r="G411" t="s">
        <v>1209</v>
      </c>
      <c r="H411" t="s">
        <v>1210</v>
      </c>
      <c r="I411" t="s">
        <v>5310</v>
      </c>
      <c r="J411" t="s">
        <v>5311</v>
      </c>
      <c r="K411" t="s">
        <v>5312</v>
      </c>
      <c r="L411" t="s">
        <v>546</v>
      </c>
      <c r="M411" t="s">
        <v>3399</v>
      </c>
      <c r="N411" t="s">
        <v>3908</v>
      </c>
      <c r="O411" t="s">
        <v>524</v>
      </c>
      <c r="P411">
        <v>606</v>
      </c>
      <c r="Q411" t="s">
        <v>541</v>
      </c>
      <c r="R411" t="s">
        <v>562</v>
      </c>
      <c r="S411" t="s">
        <v>562</v>
      </c>
      <c r="T411">
        <v>33</v>
      </c>
      <c r="U411">
        <v>4680</v>
      </c>
      <c r="V411" t="s">
        <v>651</v>
      </c>
      <c r="W411">
        <v>167</v>
      </c>
      <c r="X411">
        <v>612</v>
      </c>
      <c r="Y411">
        <v>27</v>
      </c>
      <c r="Z411" s="5" t="s">
        <v>3602</v>
      </c>
      <c r="AA411" t="s">
        <v>524</v>
      </c>
      <c r="AB411" t="s">
        <v>555</v>
      </c>
      <c r="AC411" t="s">
        <v>564</v>
      </c>
      <c r="AD411" t="s">
        <v>555</v>
      </c>
      <c r="AE411">
        <v>31.4</v>
      </c>
      <c r="AF411">
        <v>55</v>
      </c>
      <c r="AG411">
        <v>39.200000000000003</v>
      </c>
      <c r="AH411">
        <v>2.7</v>
      </c>
      <c r="AI411" t="s">
        <v>3410</v>
      </c>
      <c r="AJ411">
        <v>103</v>
      </c>
      <c r="AK411">
        <v>51</v>
      </c>
      <c r="AL411">
        <v>19</v>
      </c>
      <c r="AM411">
        <v>3</v>
      </c>
      <c r="AN411">
        <v>19</v>
      </c>
      <c r="AQ411">
        <v>11</v>
      </c>
      <c r="AR411">
        <v>2</v>
      </c>
      <c r="AS411">
        <v>103</v>
      </c>
      <c r="AT411">
        <v>0.04</v>
      </c>
      <c r="AU411">
        <v>0.01</v>
      </c>
      <c r="AV411">
        <v>0</v>
      </c>
      <c r="AW411">
        <v>0.01</v>
      </c>
      <c r="AX411">
        <v>0.01</v>
      </c>
      <c r="AY411">
        <v>7.0000000000000007E-2</v>
      </c>
      <c r="AZ411">
        <v>0.25</v>
      </c>
      <c r="BA411">
        <v>0.16500000000000001</v>
      </c>
      <c r="BB411">
        <v>0.13</v>
      </c>
      <c r="BC411">
        <v>0.02</v>
      </c>
      <c r="BD411">
        <v>0.14000000000000001</v>
      </c>
      <c r="BE411">
        <v>0.17</v>
      </c>
      <c r="BF411">
        <v>0.35</v>
      </c>
      <c r="BG411">
        <v>0.37</v>
      </c>
      <c r="BH411">
        <v>0.35</v>
      </c>
      <c r="BI411">
        <v>0.2</v>
      </c>
      <c r="BJ411">
        <v>0.48</v>
      </c>
      <c r="BK411">
        <v>0.36</v>
      </c>
      <c r="BL411">
        <v>0</v>
      </c>
      <c r="BM411">
        <v>0</v>
      </c>
      <c r="BN411">
        <v>0.02</v>
      </c>
      <c r="BO411">
        <v>0</v>
      </c>
      <c r="BP411">
        <v>0</v>
      </c>
      <c r="BQ411">
        <v>0.02</v>
      </c>
      <c r="BR411">
        <v>0.36</v>
      </c>
      <c r="BS411">
        <v>0.46</v>
      </c>
      <c r="BT411">
        <v>0.5</v>
      </c>
      <c r="BU411">
        <v>0.77</v>
      </c>
      <c r="BV411">
        <v>0.38</v>
      </c>
      <c r="BW411">
        <v>0.39</v>
      </c>
      <c r="BX411">
        <v>3.03</v>
      </c>
      <c r="BY411">
        <v>3.27</v>
      </c>
      <c r="BZ411">
        <v>3.39</v>
      </c>
      <c r="CA411">
        <v>3.73</v>
      </c>
      <c r="CB411">
        <v>3.22</v>
      </c>
      <c r="CC411">
        <v>3.09</v>
      </c>
      <c r="CD411">
        <v>0</v>
      </c>
      <c r="CE411">
        <v>0</v>
      </c>
      <c r="CF411">
        <v>0</v>
      </c>
      <c r="CG411">
        <v>0.01</v>
      </c>
      <c r="CH411">
        <v>0</v>
      </c>
      <c r="CI411">
        <v>0.01</v>
      </c>
      <c r="CJ411">
        <v>0.03</v>
      </c>
      <c r="CK411">
        <v>7.0000000000000007E-2</v>
      </c>
      <c r="CL411">
        <v>0.02</v>
      </c>
      <c r="CM411">
        <v>0</v>
      </c>
      <c r="CN411">
        <v>0.02</v>
      </c>
      <c r="CO411">
        <v>0.02</v>
      </c>
      <c r="CP411">
        <v>0.01</v>
      </c>
      <c r="CQ411">
        <v>0.04</v>
      </c>
      <c r="CR411">
        <v>7.0000000000000007E-2</v>
      </c>
      <c r="CS411">
        <v>0.12</v>
      </c>
      <c r="CT411">
        <v>0.14000000000000001</v>
      </c>
      <c r="CU411">
        <v>0.13</v>
      </c>
      <c r="CV411">
        <v>3.9</v>
      </c>
      <c r="CW411">
        <v>3.81</v>
      </c>
      <c r="CX411">
        <v>3.77</v>
      </c>
      <c r="CY411">
        <v>3.82</v>
      </c>
      <c r="CZ411">
        <v>3.78</v>
      </c>
      <c r="DA411">
        <v>3.61</v>
      </c>
      <c r="DB411">
        <v>3.43</v>
      </c>
      <c r="DC411">
        <v>3.29</v>
      </c>
      <c r="DD411">
        <v>3.45</v>
      </c>
      <c r="DE411">
        <v>0.1</v>
      </c>
      <c r="DF411">
        <v>0.16</v>
      </c>
      <c r="DG411">
        <v>0.19</v>
      </c>
      <c r="DH411">
        <v>0.14000000000000001</v>
      </c>
      <c r="DI411">
        <v>0.15</v>
      </c>
      <c r="DJ411">
        <v>0.22</v>
      </c>
      <c r="DK411">
        <v>0.25</v>
      </c>
      <c r="DL411">
        <v>0.23</v>
      </c>
      <c r="DM411">
        <v>0.23</v>
      </c>
      <c r="DN411">
        <v>0.01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0.01</v>
      </c>
      <c r="DW411">
        <v>0.89</v>
      </c>
      <c r="DX411">
        <v>0.83</v>
      </c>
      <c r="DY411">
        <v>0.79</v>
      </c>
      <c r="DZ411">
        <v>0.84</v>
      </c>
      <c r="EA411">
        <v>0.82</v>
      </c>
      <c r="EB411">
        <v>0.7</v>
      </c>
      <c r="EC411">
        <v>0.6</v>
      </c>
      <c r="ED411">
        <v>0.56000000000000005</v>
      </c>
      <c r="EE411">
        <v>0.61</v>
      </c>
      <c r="EF411">
        <v>0.32</v>
      </c>
      <c r="EG411">
        <v>0</v>
      </c>
      <c r="EH411">
        <v>0</v>
      </c>
      <c r="EI411">
        <v>0</v>
      </c>
      <c r="EJ411">
        <v>0</v>
      </c>
      <c r="EK411">
        <v>0.02</v>
      </c>
      <c r="EL411">
        <v>0.1</v>
      </c>
      <c r="EM411">
        <v>7.0000000000000007E-2</v>
      </c>
      <c r="EN411">
        <v>0.02</v>
      </c>
      <c r="EO411">
        <v>0.49</v>
      </c>
      <c r="EP411">
        <v>0.04</v>
      </c>
      <c r="EQ411">
        <v>0.01</v>
      </c>
      <c r="ER411">
        <v>0.13</v>
      </c>
      <c r="ES411">
        <v>8.6999999999999994E-2</v>
      </c>
      <c r="ET411">
        <v>0.12</v>
      </c>
      <c r="EU411">
        <v>0.17</v>
      </c>
      <c r="EV411">
        <v>0.08</v>
      </c>
      <c r="EW411">
        <v>0.03</v>
      </c>
      <c r="EX411">
        <v>7.8E-2</v>
      </c>
      <c r="EY411">
        <v>0.33</v>
      </c>
      <c r="EZ411">
        <v>0.33</v>
      </c>
      <c r="FA411">
        <v>0.27</v>
      </c>
      <c r="FB411">
        <v>0.28000000000000003</v>
      </c>
      <c r="FC411">
        <v>0.32</v>
      </c>
      <c r="FD411">
        <v>0.38</v>
      </c>
      <c r="FE411">
        <v>0.35</v>
      </c>
      <c r="FF411">
        <v>0.46</v>
      </c>
      <c r="FG411">
        <v>0.05</v>
      </c>
      <c r="FH411">
        <v>0.6</v>
      </c>
      <c r="FI411">
        <v>0.6</v>
      </c>
      <c r="FJ411">
        <v>0.56999999999999995</v>
      </c>
      <c r="FK411">
        <v>0.59</v>
      </c>
      <c r="FL411">
        <v>0.51</v>
      </c>
      <c r="FM411">
        <v>0.22</v>
      </c>
      <c r="FN411">
        <v>0.46</v>
      </c>
      <c r="FO411">
        <v>0.45</v>
      </c>
      <c r="FP411">
        <v>7.0000000000000007E-2</v>
      </c>
      <c r="FQ411">
        <v>0.03</v>
      </c>
      <c r="FR411">
        <v>0.06</v>
      </c>
      <c r="FS411">
        <v>0.03</v>
      </c>
      <c r="FT411">
        <v>0.04</v>
      </c>
      <c r="FU411">
        <v>0.03</v>
      </c>
      <c r="FV411">
        <v>0.13</v>
      </c>
      <c r="FW411">
        <v>0.05</v>
      </c>
      <c r="FX411">
        <v>0.05</v>
      </c>
      <c r="FY411">
        <v>1.84</v>
      </c>
      <c r="FZ411">
        <v>3.58</v>
      </c>
      <c r="GA411">
        <v>3.63</v>
      </c>
      <c r="GB411">
        <v>3.46</v>
      </c>
      <c r="GC411">
        <v>3.53</v>
      </c>
      <c r="GD411">
        <v>3.37</v>
      </c>
      <c r="GE411">
        <v>2.83</v>
      </c>
      <c r="GF411">
        <v>3.26</v>
      </c>
      <c r="GG411">
        <v>3.4</v>
      </c>
      <c r="GH411">
        <v>9.1199999999999992</v>
      </c>
      <c r="GI411">
        <v>0</v>
      </c>
      <c r="GJ411">
        <v>0</v>
      </c>
      <c r="GK411">
        <v>0</v>
      </c>
      <c r="GL411">
        <v>0</v>
      </c>
      <c r="GM411">
        <v>0.02</v>
      </c>
      <c r="GN411">
        <v>0.03</v>
      </c>
      <c r="GO411">
        <v>0.08</v>
      </c>
      <c r="GP411">
        <v>0.08</v>
      </c>
      <c r="GQ411">
        <v>0.23</v>
      </c>
      <c r="GR411">
        <v>0.51</v>
      </c>
      <c r="GS411">
        <v>0.05</v>
      </c>
      <c r="GT411">
        <v>0.28999999999999998</v>
      </c>
      <c r="GU411">
        <v>0.63</v>
      </c>
      <c r="GV411">
        <v>0.17</v>
      </c>
      <c r="GW411">
        <v>0.3</v>
      </c>
      <c r="GX411">
        <v>0.16500000000000001</v>
      </c>
      <c r="GY411">
        <v>0.26</v>
      </c>
      <c r="GZ411">
        <v>0.23300000000000001</v>
      </c>
      <c r="HA411">
        <v>5.8000000000000003E-2</v>
      </c>
      <c r="HB411">
        <v>0.34</v>
      </c>
      <c r="HC411">
        <v>0.08</v>
      </c>
      <c r="HD411">
        <v>0.03</v>
      </c>
      <c r="HE411">
        <v>0.15</v>
      </c>
      <c r="HF411">
        <v>0.1</v>
      </c>
      <c r="HG411">
        <v>0.12</v>
      </c>
      <c r="HH411">
        <v>0.09</v>
      </c>
      <c r="HI411">
        <v>0</v>
      </c>
      <c r="HJ411">
        <v>0.05</v>
      </c>
      <c r="HK411">
        <v>0.03</v>
      </c>
      <c r="HL411">
        <v>0.03</v>
      </c>
      <c r="HM411">
        <v>0.17</v>
      </c>
      <c r="HN411">
        <v>0.01</v>
      </c>
      <c r="HO411">
        <v>0.39</v>
      </c>
      <c r="HP411">
        <v>0.23</v>
      </c>
      <c r="HQ411">
        <v>0.45</v>
      </c>
      <c r="HR411">
        <v>0.48</v>
      </c>
      <c r="HS411">
        <v>0.41</v>
      </c>
      <c r="HT411">
        <v>0.26</v>
      </c>
      <c r="HU411">
        <v>0.53</v>
      </c>
      <c r="HV411">
        <v>0.17</v>
      </c>
      <c r="HW411">
        <v>0.33</v>
      </c>
      <c r="HX411">
        <v>0.35</v>
      </c>
      <c r="HY411">
        <v>0.14000000000000001</v>
      </c>
      <c r="HZ411">
        <v>0.64</v>
      </c>
      <c r="IA411">
        <v>0.02</v>
      </c>
      <c r="IB411">
        <v>0.38</v>
      </c>
      <c r="IC411">
        <v>0.13</v>
      </c>
      <c r="ID411">
        <v>0.08</v>
      </c>
      <c r="IE411">
        <v>0.16</v>
      </c>
      <c r="IF411">
        <v>2.9000000000000001E-2</v>
      </c>
      <c r="IG411">
        <v>0</v>
      </c>
      <c r="IH411">
        <v>0.11</v>
      </c>
      <c r="II411">
        <v>0</v>
      </c>
      <c r="IJ411">
        <v>0</v>
      </c>
      <c r="IK411">
        <v>7.8E-2</v>
      </c>
      <c r="IL411">
        <v>0</v>
      </c>
      <c r="IM411">
        <v>0.06</v>
      </c>
      <c r="IN411">
        <v>0.06</v>
      </c>
      <c r="IO411">
        <v>7.0000000000000007E-2</v>
      </c>
      <c r="IP411">
        <v>7.0000000000000007E-2</v>
      </c>
      <c r="IQ411">
        <v>0.06</v>
      </c>
      <c r="IR411">
        <v>0.06</v>
      </c>
      <c r="IS411">
        <v>0.01</v>
      </c>
      <c r="IT411">
        <v>0.21</v>
      </c>
      <c r="IU411">
        <v>0.09</v>
      </c>
      <c r="IV411">
        <v>0.03</v>
      </c>
      <c r="IW411">
        <v>0.18</v>
      </c>
      <c r="IX411">
        <v>0.14000000000000001</v>
      </c>
      <c r="IY411">
        <v>0.27</v>
      </c>
      <c r="IZ411">
        <v>0.36</v>
      </c>
      <c r="JA411">
        <v>0.12</v>
      </c>
      <c r="JB411">
        <v>0.42</v>
      </c>
      <c r="JC411">
        <v>0.24</v>
      </c>
      <c r="JD411">
        <v>0.23</v>
      </c>
      <c r="JE411">
        <v>0.22</v>
      </c>
      <c r="JF411">
        <v>0.18</v>
      </c>
      <c r="JG411">
        <v>0.14000000000000001</v>
      </c>
      <c r="JH411">
        <v>0.55000000000000004</v>
      </c>
      <c r="JI411">
        <v>0.22</v>
      </c>
      <c r="JJ411">
        <v>0.27</v>
      </c>
      <c r="JK411">
        <v>0.61</v>
      </c>
      <c r="JL411">
        <v>0.2</v>
      </c>
      <c r="JM411">
        <v>0.06</v>
      </c>
      <c r="JN411">
        <v>0.06</v>
      </c>
      <c r="JO411">
        <v>0.06</v>
      </c>
      <c r="JP411">
        <v>0.06</v>
      </c>
      <c r="JQ411">
        <v>0.06</v>
      </c>
      <c r="JR411">
        <v>3.42</v>
      </c>
      <c r="JS411">
        <v>2.4900000000000002</v>
      </c>
      <c r="JT411">
        <v>2.72</v>
      </c>
      <c r="JU411">
        <v>3.46</v>
      </c>
      <c r="JV411">
        <v>2.38</v>
      </c>
    </row>
    <row r="412" spans="1:282" x14ac:dyDescent="0.25">
      <c r="A412">
        <v>610060</v>
      </c>
      <c r="B412" t="s">
        <v>345</v>
      </c>
      <c r="C412" t="s">
        <v>2768</v>
      </c>
      <c r="D412" t="s">
        <v>5313</v>
      </c>
      <c r="E412" t="s">
        <v>5314</v>
      </c>
      <c r="F412" t="s">
        <v>1211</v>
      </c>
      <c r="G412" t="s">
        <v>1212</v>
      </c>
      <c r="H412" t="s">
        <v>1213</v>
      </c>
      <c r="I412" t="s">
        <v>5315</v>
      </c>
      <c r="J412" t="s">
        <v>5316</v>
      </c>
      <c r="K412" t="s">
        <v>5317</v>
      </c>
      <c r="L412" t="s">
        <v>546</v>
      </c>
      <c r="M412" t="s">
        <v>3399</v>
      </c>
      <c r="N412" t="s">
        <v>3657</v>
      </c>
      <c r="O412" t="s">
        <v>524</v>
      </c>
      <c r="P412">
        <v>561</v>
      </c>
      <c r="Q412" t="s">
        <v>539</v>
      </c>
      <c r="R412" t="s">
        <v>591</v>
      </c>
      <c r="S412" t="s">
        <v>591</v>
      </c>
      <c r="T412">
        <v>38</v>
      </c>
      <c r="U412">
        <v>4690</v>
      </c>
      <c r="V412" t="s">
        <v>651</v>
      </c>
      <c r="W412">
        <v>129</v>
      </c>
      <c r="X412">
        <v>561</v>
      </c>
      <c r="Y412">
        <v>23</v>
      </c>
      <c r="Z412" s="5" t="s">
        <v>3532</v>
      </c>
      <c r="AA412" t="s">
        <v>524</v>
      </c>
      <c r="AB412" t="s">
        <v>533</v>
      </c>
      <c r="AC412" t="s">
        <v>564</v>
      </c>
      <c r="AD412" t="s">
        <v>533</v>
      </c>
      <c r="AE412">
        <v>75.7</v>
      </c>
      <c r="AF412">
        <v>40.200000000000003</v>
      </c>
      <c r="AG412">
        <v>73</v>
      </c>
      <c r="AH412">
        <v>2.2999999999999998</v>
      </c>
      <c r="AI412" t="s">
        <v>3410</v>
      </c>
      <c r="AJ412">
        <v>89</v>
      </c>
      <c r="AK412">
        <v>33</v>
      </c>
      <c r="AL412">
        <v>22</v>
      </c>
      <c r="AM412">
        <v>16</v>
      </c>
      <c r="AN412">
        <v>11</v>
      </c>
      <c r="AQ412">
        <v>6</v>
      </c>
      <c r="AR412">
        <v>3</v>
      </c>
      <c r="AS412">
        <v>89</v>
      </c>
      <c r="AT412">
        <v>0</v>
      </c>
      <c r="AU412">
        <v>0.02</v>
      </c>
      <c r="AV412">
        <v>0</v>
      </c>
      <c r="AW412">
        <v>0</v>
      </c>
      <c r="AX412">
        <v>0.02</v>
      </c>
      <c r="AY412">
        <v>0.03</v>
      </c>
      <c r="AZ412">
        <v>0</v>
      </c>
      <c r="BA412">
        <v>3.4000000000000002E-2</v>
      </c>
      <c r="BB412">
        <v>0.03</v>
      </c>
      <c r="BC412">
        <v>0.02</v>
      </c>
      <c r="BD412">
        <v>0.02</v>
      </c>
      <c r="BE412">
        <v>0.11</v>
      </c>
      <c r="BF412">
        <v>0.17</v>
      </c>
      <c r="BG412">
        <v>0.17</v>
      </c>
      <c r="BH412">
        <v>0.19</v>
      </c>
      <c r="BI412">
        <v>0.15</v>
      </c>
      <c r="BJ412">
        <v>0.36</v>
      </c>
      <c r="BK412">
        <v>0.31</v>
      </c>
      <c r="BL412">
        <v>0.02</v>
      </c>
      <c r="BM412">
        <v>0.02</v>
      </c>
      <c r="BN412">
        <v>0.02</v>
      </c>
      <c r="BO412">
        <v>0.01</v>
      </c>
      <c r="BP412">
        <v>0.02</v>
      </c>
      <c r="BQ412">
        <v>0.02</v>
      </c>
      <c r="BR412">
        <v>0.81</v>
      </c>
      <c r="BS412">
        <v>0.75</v>
      </c>
      <c r="BT412">
        <v>0.75</v>
      </c>
      <c r="BU412">
        <v>0.82</v>
      </c>
      <c r="BV412">
        <v>0.56999999999999995</v>
      </c>
      <c r="BW412">
        <v>0.52</v>
      </c>
      <c r="BX412">
        <v>3.83</v>
      </c>
      <c r="BY412">
        <v>3.69</v>
      </c>
      <c r="BZ412">
        <v>3.74</v>
      </c>
      <c r="CA412">
        <v>3.81</v>
      </c>
      <c r="CB412">
        <v>3.52</v>
      </c>
      <c r="CC412">
        <v>3.34</v>
      </c>
      <c r="CD412">
        <v>0</v>
      </c>
      <c r="CE412">
        <v>0</v>
      </c>
      <c r="CF412">
        <v>0</v>
      </c>
      <c r="CG412">
        <v>0</v>
      </c>
      <c r="CH412">
        <v>1.0999999999999999E-2</v>
      </c>
      <c r="CI412">
        <v>0.02</v>
      </c>
      <c r="CJ412">
        <v>0.06</v>
      </c>
      <c r="CK412">
        <v>0.08</v>
      </c>
      <c r="CL412">
        <v>0.04</v>
      </c>
      <c r="CM412">
        <v>0.01</v>
      </c>
      <c r="CN412">
        <v>0.03</v>
      </c>
      <c r="CO412">
        <v>0.06</v>
      </c>
      <c r="CP412">
        <v>0.04</v>
      </c>
      <c r="CQ412">
        <v>0.04</v>
      </c>
      <c r="CR412">
        <v>0.08</v>
      </c>
      <c r="CS412">
        <v>7.0000000000000007E-2</v>
      </c>
      <c r="CT412">
        <v>0.17</v>
      </c>
      <c r="CU412">
        <v>0.08</v>
      </c>
      <c r="CV412">
        <v>3.8</v>
      </c>
      <c r="CW412">
        <v>3.76</v>
      </c>
      <c r="CX412">
        <v>3.69</v>
      </c>
      <c r="CY412">
        <v>3.76</v>
      </c>
      <c r="CZ412">
        <v>3.74</v>
      </c>
      <c r="DA412">
        <v>3.57</v>
      </c>
      <c r="DB412">
        <v>3.42</v>
      </c>
      <c r="DC412">
        <v>3.18</v>
      </c>
      <c r="DD412">
        <v>3.45</v>
      </c>
      <c r="DE412">
        <v>0.17</v>
      </c>
      <c r="DF412">
        <v>0.17</v>
      </c>
      <c r="DG412">
        <v>0.19</v>
      </c>
      <c r="DH412">
        <v>0.15</v>
      </c>
      <c r="DI412">
        <v>0.13</v>
      </c>
      <c r="DJ412">
        <v>0.2</v>
      </c>
      <c r="DK412">
        <v>0.27</v>
      </c>
      <c r="DL412">
        <v>0.22</v>
      </c>
      <c r="DM412">
        <v>0.25</v>
      </c>
      <c r="DN412">
        <v>0.02</v>
      </c>
      <c r="DO412">
        <v>0.03</v>
      </c>
      <c r="DP412">
        <v>0.03</v>
      </c>
      <c r="DQ412">
        <v>0.01</v>
      </c>
      <c r="DR412">
        <v>0.02</v>
      </c>
      <c r="DS412">
        <v>0.01</v>
      </c>
      <c r="DT412">
        <v>0.01</v>
      </c>
      <c r="DU412">
        <v>0.02</v>
      </c>
      <c r="DV412">
        <v>0.01</v>
      </c>
      <c r="DW412">
        <v>0.8</v>
      </c>
      <c r="DX412">
        <v>0.76</v>
      </c>
      <c r="DY412">
        <v>0.72</v>
      </c>
      <c r="DZ412">
        <v>0.8</v>
      </c>
      <c r="EA412">
        <v>0.79</v>
      </c>
      <c r="EB412">
        <v>0.69</v>
      </c>
      <c r="EC412">
        <v>0.6</v>
      </c>
      <c r="ED412">
        <v>0.51</v>
      </c>
      <c r="EE412">
        <v>0.62</v>
      </c>
      <c r="EF412">
        <v>0.55000000000000004</v>
      </c>
      <c r="EG412">
        <v>0.01</v>
      </c>
      <c r="EH412">
        <v>0.02</v>
      </c>
      <c r="EI412">
        <v>0.03</v>
      </c>
      <c r="EJ412">
        <v>0.02</v>
      </c>
      <c r="EK412">
        <v>0.04</v>
      </c>
      <c r="EL412">
        <v>0.16</v>
      </c>
      <c r="EM412">
        <v>0</v>
      </c>
      <c r="EN412">
        <v>0</v>
      </c>
      <c r="EO412">
        <v>0.28999999999999998</v>
      </c>
      <c r="EP412">
        <v>0.01</v>
      </c>
      <c r="EQ412">
        <v>2.1999999999999999E-2</v>
      </c>
      <c r="ER412">
        <v>0.1</v>
      </c>
      <c r="ES412">
        <v>5.6000000000000001E-2</v>
      </c>
      <c r="ET412">
        <v>0.06</v>
      </c>
      <c r="EU412">
        <v>0.21</v>
      </c>
      <c r="EV412">
        <v>0.06</v>
      </c>
      <c r="EW412">
        <v>0.02</v>
      </c>
      <c r="EX412">
        <v>6.7000000000000004E-2</v>
      </c>
      <c r="EY412">
        <v>0.22</v>
      </c>
      <c r="EZ412">
        <v>0.22</v>
      </c>
      <c r="FA412">
        <v>0.2</v>
      </c>
      <c r="FB412">
        <v>0.15</v>
      </c>
      <c r="FC412">
        <v>0.26</v>
      </c>
      <c r="FD412">
        <v>0.34</v>
      </c>
      <c r="FE412">
        <v>0.34</v>
      </c>
      <c r="FF412">
        <v>0.35</v>
      </c>
      <c r="FG412">
        <v>7.0000000000000007E-2</v>
      </c>
      <c r="FH412">
        <v>0.71</v>
      </c>
      <c r="FI412">
        <v>0.72</v>
      </c>
      <c r="FJ412">
        <v>0.64</v>
      </c>
      <c r="FK412">
        <v>0.76</v>
      </c>
      <c r="FL412">
        <v>0.63</v>
      </c>
      <c r="FM412">
        <v>0.21</v>
      </c>
      <c r="FN412">
        <v>0.6</v>
      </c>
      <c r="FO412">
        <v>0.62</v>
      </c>
      <c r="FP412">
        <v>0.02</v>
      </c>
      <c r="FQ412">
        <v>0.04</v>
      </c>
      <c r="FR412">
        <v>0.01</v>
      </c>
      <c r="FS412">
        <v>0.02</v>
      </c>
      <c r="FT412">
        <v>0.01</v>
      </c>
      <c r="FU412">
        <v>0.01</v>
      </c>
      <c r="FV412">
        <v>0.08</v>
      </c>
      <c r="FW412">
        <v>0.01</v>
      </c>
      <c r="FX412">
        <v>0.01</v>
      </c>
      <c r="FY412">
        <v>1.64</v>
      </c>
      <c r="FZ412">
        <v>3.71</v>
      </c>
      <c r="GA412">
        <v>3.66</v>
      </c>
      <c r="GB412">
        <v>3.48</v>
      </c>
      <c r="GC412">
        <v>3.67</v>
      </c>
      <c r="GD412">
        <v>3.49</v>
      </c>
      <c r="GE412">
        <v>2.66</v>
      </c>
      <c r="GF412">
        <v>3.55</v>
      </c>
      <c r="GG412">
        <v>3.6</v>
      </c>
      <c r="GH412">
        <v>9.2799999999999994</v>
      </c>
      <c r="GI412">
        <v>0</v>
      </c>
      <c r="GJ412">
        <v>2.1999999999999999E-2</v>
      </c>
      <c r="GK412">
        <v>1.0999999999999999E-2</v>
      </c>
      <c r="GL412">
        <v>0</v>
      </c>
      <c r="GM412">
        <v>0</v>
      </c>
      <c r="GN412">
        <v>0.02</v>
      </c>
      <c r="GO412">
        <v>0.02</v>
      </c>
      <c r="GP412">
        <v>0.1</v>
      </c>
      <c r="GQ412">
        <v>0.09</v>
      </c>
      <c r="GR412">
        <v>0.72</v>
      </c>
      <c r="GS412">
        <v>0.01</v>
      </c>
      <c r="GT412">
        <v>0.4</v>
      </c>
      <c r="GU412">
        <v>0.74</v>
      </c>
      <c r="GV412">
        <v>0.2</v>
      </c>
      <c r="GW412">
        <v>0.24</v>
      </c>
      <c r="GX412">
        <v>0.09</v>
      </c>
      <c r="GY412">
        <v>0.2</v>
      </c>
      <c r="GZ412">
        <v>0.21299999999999999</v>
      </c>
      <c r="HA412">
        <v>7.9000000000000001E-2</v>
      </c>
      <c r="HB412">
        <v>0.42</v>
      </c>
      <c r="HC412">
        <v>0.08</v>
      </c>
      <c r="HD412">
        <v>0.03</v>
      </c>
      <c r="HE412">
        <v>0.16</v>
      </c>
      <c r="HF412">
        <v>7.0000000000000007E-2</v>
      </c>
      <c r="HG412">
        <v>0.06</v>
      </c>
      <c r="HH412">
        <v>0.02</v>
      </c>
      <c r="HI412">
        <v>0.02</v>
      </c>
      <c r="HJ412">
        <v>0</v>
      </c>
      <c r="HK412">
        <v>0</v>
      </c>
      <c r="HL412">
        <v>0.01</v>
      </c>
      <c r="HM412">
        <v>0.16</v>
      </c>
      <c r="HN412">
        <v>0</v>
      </c>
      <c r="HO412">
        <v>0.31</v>
      </c>
      <c r="HP412">
        <v>0.19</v>
      </c>
      <c r="HQ412">
        <v>0.17</v>
      </c>
      <c r="HR412">
        <v>0.34</v>
      </c>
      <c r="HS412">
        <v>0.39</v>
      </c>
      <c r="HT412">
        <v>0.16</v>
      </c>
      <c r="HU412">
        <v>0.56999999999999995</v>
      </c>
      <c r="HV412">
        <v>0.64</v>
      </c>
      <c r="HW412">
        <v>0.78</v>
      </c>
      <c r="HX412">
        <v>0.57999999999999996</v>
      </c>
      <c r="HY412">
        <v>0.28999999999999998</v>
      </c>
      <c r="HZ412">
        <v>0.79</v>
      </c>
      <c r="IA412">
        <v>0.01</v>
      </c>
      <c r="IB412">
        <v>0.11</v>
      </c>
      <c r="IC412">
        <v>0</v>
      </c>
      <c r="ID412">
        <v>0.01</v>
      </c>
      <c r="IE412">
        <v>0.08</v>
      </c>
      <c r="IF412">
        <v>0</v>
      </c>
      <c r="IG412">
        <v>3.4000000000000002E-2</v>
      </c>
      <c r="IH412">
        <v>0.03</v>
      </c>
      <c r="II412">
        <v>0.03</v>
      </c>
      <c r="IJ412">
        <v>0.03</v>
      </c>
      <c r="IK412">
        <v>5.6000000000000001E-2</v>
      </c>
      <c r="IL412">
        <v>3.4000000000000002E-2</v>
      </c>
      <c r="IM412">
        <v>0.04</v>
      </c>
      <c r="IN412">
        <v>0.02</v>
      </c>
      <c r="IO412">
        <v>0.02</v>
      </c>
      <c r="IP412">
        <v>0.02</v>
      </c>
      <c r="IQ412">
        <v>0.02</v>
      </c>
      <c r="IR412">
        <v>0.02</v>
      </c>
      <c r="IS412">
        <v>0</v>
      </c>
      <c r="IT412">
        <v>0.13</v>
      </c>
      <c r="IU412">
        <v>0.03</v>
      </c>
      <c r="IV412">
        <v>0</v>
      </c>
      <c r="IW412">
        <v>0.12</v>
      </c>
      <c r="IX412">
        <v>0.15</v>
      </c>
      <c r="IY412">
        <v>0.38</v>
      </c>
      <c r="IZ412">
        <v>0.26</v>
      </c>
      <c r="JA412">
        <v>0.04</v>
      </c>
      <c r="JB412">
        <v>0.25</v>
      </c>
      <c r="JC412">
        <v>0.4</v>
      </c>
      <c r="JD412">
        <v>0.16</v>
      </c>
      <c r="JE412">
        <v>0.3</v>
      </c>
      <c r="JF412">
        <v>0.16</v>
      </c>
      <c r="JG412">
        <v>0.25</v>
      </c>
      <c r="JH412">
        <v>0.43</v>
      </c>
      <c r="JI412">
        <v>0.3</v>
      </c>
      <c r="JJ412">
        <v>0.38</v>
      </c>
      <c r="JK412">
        <v>0.76</v>
      </c>
      <c r="JL412">
        <v>0.36</v>
      </c>
      <c r="JM412">
        <v>0.02</v>
      </c>
      <c r="JN412">
        <v>0.02</v>
      </c>
      <c r="JO412">
        <v>0.02</v>
      </c>
      <c r="JP412">
        <v>0.03</v>
      </c>
      <c r="JQ412">
        <v>0.02</v>
      </c>
      <c r="JR412">
        <v>3.29</v>
      </c>
      <c r="JS412">
        <v>2.64</v>
      </c>
      <c r="JT412">
        <v>3.06</v>
      </c>
      <c r="JU412">
        <v>3.74</v>
      </c>
      <c r="JV412">
        <v>2.86</v>
      </c>
    </row>
    <row r="413" spans="1:282" x14ac:dyDescent="0.25">
      <c r="A413">
        <v>610062</v>
      </c>
      <c r="B413" t="s">
        <v>195</v>
      </c>
      <c r="C413" t="s">
        <v>2769</v>
      </c>
      <c r="D413" t="s">
        <v>5318</v>
      </c>
      <c r="E413" t="s">
        <v>5319</v>
      </c>
      <c r="F413" t="s">
        <v>1214</v>
      </c>
      <c r="G413" t="s">
        <v>1215</v>
      </c>
      <c r="H413" t="s">
        <v>1216</v>
      </c>
      <c r="I413" t="s">
        <v>5320</v>
      </c>
      <c r="J413" t="s">
        <v>5321</v>
      </c>
      <c r="K413" t="s">
        <v>5322</v>
      </c>
      <c r="L413" t="s">
        <v>546</v>
      </c>
      <c r="M413" t="s">
        <v>3399</v>
      </c>
      <c r="N413" t="s">
        <v>3908</v>
      </c>
      <c r="O413" t="s">
        <v>524</v>
      </c>
      <c r="P413">
        <v>269</v>
      </c>
      <c r="Q413" t="s">
        <v>530</v>
      </c>
      <c r="R413" t="s">
        <v>558</v>
      </c>
      <c r="S413" t="s">
        <v>558</v>
      </c>
      <c r="T413">
        <v>40</v>
      </c>
      <c r="U413">
        <v>4710</v>
      </c>
      <c r="V413" t="s">
        <v>651</v>
      </c>
      <c r="W413">
        <v>95</v>
      </c>
      <c r="X413">
        <v>279</v>
      </c>
      <c r="Y413">
        <v>34</v>
      </c>
      <c r="Z413" s="5" t="s">
        <v>799</v>
      </c>
      <c r="AA413" t="s">
        <v>524</v>
      </c>
      <c r="AB413" t="s">
        <v>534</v>
      </c>
      <c r="AC413" t="s">
        <v>533</v>
      </c>
      <c r="AD413" t="s">
        <v>564</v>
      </c>
      <c r="AE413">
        <v>94</v>
      </c>
      <c r="AF413">
        <v>67.599999999999994</v>
      </c>
      <c r="AG413">
        <v>45.4</v>
      </c>
      <c r="AH413">
        <v>3.4</v>
      </c>
      <c r="AI413" t="s">
        <v>3410</v>
      </c>
      <c r="AJ413">
        <v>57</v>
      </c>
      <c r="AK413">
        <v>7</v>
      </c>
      <c r="AL413">
        <v>18</v>
      </c>
      <c r="AM413">
        <v>2</v>
      </c>
      <c r="AN413">
        <v>30</v>
      </c>
      <c r="AP413">
        <v>1</v>
      </c>
      <c r="AS413">
        <v>57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0.04</v>
      </c>
      <c r="AZ413">
        <v>0.02</v>
      </c>
      <c r="BA413">
        <v>0</v>
      </c>
      <c r="BB413">
        <v>0.02</v>
      </c>
      <c r="BC413">
        <v>0.02</v>
      </c>
      <c r="BD413">
        <v>0.02</v>
      </c>
      <c r="BE413">
        <v>0.04</v>
      </c>
      <c r="BF413">
        <v>0.11</v>
      </c>
      <c r="BG413">
        <v>0.09</v>
      </c>
      <c r="BH413">
        <v>0.21</v>
      </c>
      <c r="BI413">
        <v>0.16</v>
      </c>
      <c r="BJ413">
        <v>0.21</v>
      </c>
      <c r="BK413">
        <v>0.23</v>
      </c>
      <c r="BL413">
        <v>0.05</v>
      </c>
      <c r="BM413">
        <v>0.05</v>
      </c>
      <c r="BN413">
        <v>0.05</v>
      </c>
      <c r="BO413">
        <v>0.04</v>
      </c>
      <c r="BP413">
        <v>0.04</v>
      </c>
      <c r="BQ413">
        <v>0.04</v>
      </c>
      <c r="BR413">
        <v>0.82</v>
      </c>
      <c r="BS413">
        <v>0.86</v>
      </c>
      <c r="BT413">
        <v>0.72</v>
      </c>
      <c r="BU413">
        <v>0.79</v>
      </c>
      <c r="BV413">
        <v>0.74</v>
      </c>
      <c r="BW413">
        <v>0.67</v>
      </c>
      <c r="BX413">
        <v>3.85</v>
      </c>
      <c r="BY413">
        <v>3.91</v>
      </c>
      <c r="BZ413">
        <v>3.74</v>
      </c>
      <c r="CA413">
        <v>3.8</v>
      </c>
      <c r="CB413">
        <v>3.75</v>
      </c>
      <c r="CC413">
        <v>3.58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0.05</v>
      </c>
      <c r="CL413">
        <v>0</v>
      </c>
      <c r="CM413">
        <v>0</v>
      </c>
      <c r="CN413">
        <v>0.02</v>
      </c>
      <c r="CO413">
        <v>0.02</v>
      </c>
      <c r="CP413">
        <v>0</v>
      </c>
      <c r="CQ413">
        <v>0.02</v>
      </c>
      <c r="CR413">
        <v>0.02</v>
      </c>
      <c r="CS413">
        <v>0.04</v>
      </c>
      <c r="CT413">
        <v>0.12</v>
      </c>
      <c r="CU413">
        <v>0.09</v>
      </c>
      <c r="CV413">
        <v>3.89</v>
      </c>
      <c r="CW413">
        <v>3.83</v>
      </c>
      <c r="CX413">
        <v>3.87</v>
      </c>
      <c r="CY413">
        <v>3.83</v>
      </c>
      <c r="CZ413">
        <v>3.85</v>
      </c>
      <c r="DA413">
        <v>3.74</v>
      </c>
      <c r="DB413">
        <v>3.72</v>
      </c>
      <c r="DC413">
        <v>3.43</v>
      </c>
      <c r="DD413">
        <v>3.6</v>
      </c>
      <c r="DE413">
        <v>0.11</v>
      </c>
      <c r="DF413">
        <v>0.12</v>
      </c>
      <c r="DG413">
        <v>0.09</v>
      </c>
      <c r="DH413">
        <v>0.16</v>
      </c>
      <c r="DI413">
        <v>0.11</v>
      </c>
      <c r="DJ413">
        <v>0.21</v>
      </c>
      <c r="DK413">
        <v>0.19</v>
      </c>
      <c r="DL413">
        <v>0.12</v>
      </c>
      <c r="DM413">
        <v>0.19</v>
      </c>
      <c r="DN413">
        <v>7.0000000000000007E-2</v>
      </c>
      <c r="DO413">
        <v>0.05</v>
      </c>
      <c r="DP413">
        <v>7.0000000000000007E-2</v>
      </c>
      <c r="DQ413">
        <v>7.0000000000000007E-2</v>
      </c>
      <c r="DR413">
        <v>7.0000000000000007E-2</v>
      </c>
      <c r="DS413">
        <v>7.0000000000000007E-2</v>
      </c>
      <c r="DT413">
        <v>7.0000000000000007E-2</v>
      </c>
      <c r="DU413">
        <v>7.0000000000000007E-2</v>
      </c>
      <c r="DV413">
        <v>7.0000000000000007E-2</v>
      </c>
      <c r="DW413">
        <v>0.82</v>
      </c>
      <c r="DX413">
        <v>0.81</v>
      </c>
      <c r="DY413">
        <v>0.82</v>
      </c>
      <c r="DZ413">
        <v>0.77</v>
      </c>
      <c r="EA413">
        <v>0.81</v>
      </c>
      <c r="EB413">
        <v>0.7</v>
      </c>
      <c r="EC413">
        <v>0.7</v>
      </c>
      <c r="ED413">
        <v>0.63</v>
      </c>
      <c r="EE413">
        <v>0.65</v>
      </c>
      <c r="EF413">
        <v>0.4</v>
      </c>
      <c r="EG413">
        <v>0.02</v>
      </c>
      <c r="EH413">
        <v>0.02</v>
      </c>
      <c r="EI413">
        <v>0.04</v>
      </c>
      <c r="EJ413">
        <v>0.02</v>
      </c>
      <c r="EK413">
        <v>0.04</v>
      </c>
      <c r="EL413">
        <v>0.09</v>
      </c>
      <c r="EM413">
        <v>0</v>
      </c>
      <c r="EN413">
        <v>0</v>
      </c>
      <c r="EO413">
        <v>0.37</v>
      </c>
      <c r="EP413">
        <v>0.05</v>
      </c>
      <c r="EQ413">
        <v>1.7999999999999999E-2</v>
      </c>
      <c r="ER413">
        <v>0.02</v>
      </c>
      <c r="ES413">
        <v>1.7999999999999999E-2</v>
      </c>
      <c r="ET413">
        <v>0.02</v>
      </c>
      <c r="EU413">
        <v>7.0000000000000007E-2</v>
      </c>
      <c r="EV413">
        <v>0.04</v>
      </c>
      <c r="EW413">
        <v>0.09</v>
      </c>
      <c r="EX413">
        <v>0.123</v>
      </c>
      <c r="EY413">
        <v>0.26</v>
      </c>
      <c r="EZ413">
        <v>0.25</v>
      </c>
      <c r="FA413">
        <v>0.28000000000000003</v>
      </c>
      <c r="FB413">
        <v>0.26</v>
      </c>
      <c r="FC413">
        <v>0.37</v>
      </c>
      <c r="FD413">
        <v>0.37</v>
      </c>
      <c r="FE413">
        <v>0.3</v>
      </c>
      <c r="FF413">
        <v>0.35</v>
      </c>
      <c r="FG413">
        <v>0.05</v>
      </c>
      <c r="FH413">
        <v>0.63</v>
      </c>
      <c r="FI413">
        <v>0.68</v>
      </c>
      <c r="FJ413">
        <v>0.63</v>
      </c>
      <c r="FK413">
        <v>0.65</v>
      </c>
      <c r="FL413">
        <v>0.53</v>
      </c>
      <c r="FM413">
        <v>0.44</v>
      </c>
      <c r="FN413">
        <v>0.63</v>
      </c>
      <c r="FO413">
        <v>0.54</v>
      </c>
      <c r="FP413">
        <v>0.05</v>
      </c>
      <c r="FQ413">
        <v>0.04</v>
      </c>
      <c r="FR413">
        <v>0.04</v>
      </c>
      <c r="FS413">
        <v>0.04</v>
      </c>
      <c r="FT413">
        <v>0.05</v>
      </c>
      <c r="FU413">
        <v>0.05</v>
      </c>
      <c r="FV413">
        <v>0.04</v>
      </c>
      <c r="FW413">
        <v>0.04</v>
      </c>
      <c r="FX413">
        <v>0.02</v>
      </c>
      <c r="FY413">
        <v>1.81</v>
      </c>
      <c r="FZ413">
        <v>3.56</v>
      </c>
      <c r="GA413">
        <v>3.65</v>
      </c>
      <c r="GB413">
        <v>3.56</v>
      </c>
      <c r="GC413">
        <v>3.63</v>
      </c>
      <c r="GD413">
        <v>3.46</v>
      </c>
      <c r="GE413">
        <v>3.2</v>
      </c>
      <c r="GF413">
        <v>3.62</v>
      </c>
      <c r="GG413">
        <v>3.46</v>
      </c>
      <c r="GH413">
        <v>8.98</v>
      </c>
      <c r="GI413">
        <v>0</v>
      </c>
      <c r="GJ413">
        <v>0</v>
      </c>
      <c r="GK413">
        <v>0</v>
      </c>
      <c r="GL413">
        <v>0</v>
      </c>
      <c r="GM413">
        <v>0.05</v>
      </c>
      <c r="GN413">
        <v>0.05</v>
      </c>
      <c r="GO413">
        <v>0.04</v>
      </c>
      <c r="GP413">
        <v>0.12</v>
      </c>
      <c r="GQ413">
        <v>0.16</v>
      </c>
      <c r="GR413">
        <v>0.54</v>
      </c>
      <c r="GS413">
        <v>0.04</v>
      </c>
      <c r="GT413">
        <v>0.61</v>
      </c>
      <c r="GU413">
        <v>0.65</v>
      </c>
      <c r="GV413">
        <v>0.39</v>
      </c>
      <c r="GW413">
        <v>0.14000000000000001</v>
      </c>
      <c r="GX413">
        <v>0.105</v>
      </c>
      <c r="GY413">
        <v>0.18</v>
      </c>
      <c r="GZ413">
        <v>3.5000000000000003E-2</v>
      </c>
      <c r="HA413">
        <v>5.2999999999999999E-2</v>
      </c>
      <c r="HB413">
        <v>0.12</v>
      </c>
      <c r="HC413">
        <v>0.12</v>
      </c>
      <c r="HD413">
        <v>7.0000000000000007E-2</v>
      </c>
      <c r="HE413">
        <v>0.25</v>
      </c>
      <c r="HF413">
        <v>0.09</v>
      </c>
      <c r="HG413">
        <v>0.12</v>
      </c>
      <c r="HH413">
        <v>7.0000000000000007E-2</v>
      </c>
      <c r="HI413">
        <v>0.02</v>
      </c>
      <c r="HJ413">
        <v>0.04</v>
      </c>
      <c r="HK413">
        <v>0.04</v>
      </c>
      <c r="HL413">
        <v>7.0000000000000007E-2</v>
      </c>
      <c r="HM413">
        <v>7.0000000000000007E-2</v>
      </c>
      <c r="HN413">
        <v>0.02</v>
      </c>
      <c r="HO413">
        <v>0.37</v>
      </c>
      <c r="HP413">
        <v>0.33</v>
      </c>
      <c r="HQ413">
        <v>0.35</v>
      </c>
      <c r="HR413">
        <v>0.37</v>
      </c>
      <c r="HS413">
        <v>0.46</v>
      </c>
      <c r="HT413">
        <v>0.37</v>
      </c>
      <c r="HU413">
        <v>0.57999999999999996</v>
      </c>
      <c r="HV413">
        <v>0.46</v>
      </c>
      <c r="HW413">
        <v>0.44</v>
      </c>
      <c r="HX413">
        <v>0.46</v>
      </c>
      <c r="HY413">
        <v>0.35</v>
      </c>
      <c r="HZ413">
        <v>0.56000000000000005</v>
      </c>
      <c r="IA413">
        <v>0.02</v>
      </c>
      <c r="IB413">
        <v>0.09</v>
      </c>
      <c r="IC413">
        <v>0.14000000000000001</v>
      </c>
      <c r="ID413">
        <v>0.09</v>
      </c>
      <c r="IE413">
        <v>0.11</v>
      </c>
      <c r="IF413">
        <v>1.7999999999999999E-2</v>
      </c>
      <c r="IG413">
        <v>0</v>
      </c>
      <c r="IH413">
        <v>0.02</v>
      </c>
      <c r="II413">
        <v>0.02</v>
      </c>
      <c r="IJ413">
        <v>0</v>
      </c>
      <c r="IK413">
        <v>0</v>
      </c>
      <c r="IL413">
        <v>1.7999999999999999E-2</v>
      </c>
      <c r="IM413">
        <v>0.02</v>
      </c>
      <c r="IN413">
        <v>7.0000000000000007E-2</v>
      </c>
      <c r="IO413">
        <v>0.02</v>
      </c>
      <c r="IP413">
        <v>0.02</v>
      </c>
      <c r="IQ413">
        <v>0.02</v>
      </c>
      <c r="IR413">
        <v>0.02</v>
      </c>
      <c r="IS413">
        <v>0</v>
      </c>
      <c r="IT413">
        <v>0.4</v>
      </c>
      <c r="IU413">
        <v>0.26</v>
      </c>
      <c r="IV413">
        <v>0</v>
      </c>
      <c r="IW413">
        <v>0.12</v>
      </c>
      <c r="IX413">
        <v>0.09</v>
      </c>
      <c r="IY413">
        <v>0.3</v>
      </c>
      <c r="IZ413">
        <v>0.25</v>
      </c>
      <c r="JA413">
        <v>7.0000000000000007E-2</v>
      </c>
      <c r="JB413">
        <v>0.42</v>
      </c>
      <c r="JC413">
        <v>0.4</v>
      </c>
      <c r="JD413">
        <v>0.05</v>
      </c>
      <c r="JE413">
        <v>0.26</v>
      </c>
      <c r="JF413">
        <v>0.26</v>
      </c>
      <c r="JG413">
        <v>0.12</v>
      </c>
      <c r="JH413">
        <v>0.49</v>
      </c>
      <c r="JI413">
        <v>0.23</v>
      </c>
      <c r="JJ413">
        <v>0.21</v>
      </c>
      <c r="JK413">
        <v>0.65</v>
      </c>
      <c r="JL413">
        <v>0.32</v>
      </c>
      <c r="JM413">
        <v>0.02</v>
      </c>
      <c r="JN413">
        <v>0.02</v>
      </c>
      <c r="JO413">
        <v>0.02</v>
      </c>
      <c r="JP413">
        <v>0.02</v>
      </c>
      <c r="JQ413">
        <v>0.02</v>
      </c>
      <c r="JR413">
        <v>3.41</v>
      </c>
      <c r="JS413">
        <v>2.11</v>
      </c>
      <c r="JT413">
        <v>2.4300000000000002</v>
      </c>
      <c r="JU413">
        <v>3.59</v>
      </c>
      <c r="JV413">
        <v>2.64</v>
      </c>
    </row>
    <row r="414" spans="1:282" x14ac:dyDescent="0.25">
      <c r="A414">
        <v>610063</v>
      </c>
      <c r="B414" t="s">
        <v>196</v>
      </c>
      <c r="C414" t="s">
        <v>2770</v>
      </c>
      <c r="D414" t="s">
        <v>5323</v>
      </c>
      <c r="E414" t="s">
        <v>5324</v>
      </c>
      <c r="F414" t="s">
        <v>1217</v>
      </c>
      <c r="G414" t="s">
        <v>1218</v>
      </c>
      <c r="H414" t="s">
        <v>1655</v>
      </c>
      <c r="I414" t="s">
        <v>5325</v>
      </c>
      <c r="J414" t="s">
        <v>5326</v>
      </c>
      <c r="K414" t="s">
        <v>5327</v>
      </c>
      <c r="L414" t="s">
        <v>546</v>
      </c>
      <c r="M414" t="s">
        <v>3399</v>
      </c>
      <c r="N414" t="s">
        <v>3908</v>
      </c>
      <c r="O414" t="s">
        <v>524</v>
      </c>
      <c r="P414">
        <v>876</v>
      </c>
      <c r="Q414" t="s">
        <v>539</v>
      </c>
      <c r="R414" t="s">
        <v>3621</v>
      </c>
      <c r="S414" t="s">
        <v>6523</v>
      </c>
      <c r="T414">
        <v>37</v>
      </c>
      <c r="U414">
        <v>4720</v>
      </c>
      <c r="V414" t="s">
        <v>655</v>
      </c>
      <c r="W414">
        <v>393</v>
      </c>
      <c r="X414">
        <v>885</v>
      </c>
      <c r="Y414">
        <v>44</v>
      </c>
      <c r="Z414" s="5" t="s">
        <v>643</v>
      </c>
      <c r="AA414" t="s">
        <v>524</v>
      </c>
      <c r="AB414" t="s">
        <v>555</v>
      </c>
      <c r="AC414" t="s">
        <v>564</v>
      </c>
      <c r="AD414" t="s">
        <v>564</v>
      </c>
      <c r="AE414">
        <v>36.700000000000003</v>
      </c>
      <c r="AF414">
        <v>49.4</v>
      </c>
      <c r="AG414">
        <v>47.9</v>
      </c>
      <c r="AH414">
        <v>4.4000000000000004</v>
      </c>
      <c r="AI414" t="s">
        <v>3410</v>
      </c>
      <c r="AJ414">
        <v>219</v>
      </c>
      <c r="AN414">
        <v>213</v>
      </c>
      <c r="AP414">
        <v>1</v>
      </c>
      <c r="AR414">
        <v>7</v>
      </c>
      <c r="AS414">
        <v>219</v>
      </c>
      <c r="AT414">
        <v>0.01</v>
      </c>
      <c r="AU414">
        <v>0.01</v>
      </c>
      <c r="AV414">
        <v>0.04</v>
      </c>
      <c r="AW414">
        <v>0.02</v>
      </c>
      <c r="AX414">
        <v>0.01</v>
      </c>
      <c r="AY414">
        <v>0.08</v>
      </c>
      <c r="AZ414">
        <v>0.04</v>
      </c>
      <c r="BA414">
        <v>7.2999999999999995E-2</v>
      </c>
      <c r="BB414">
        <v>0.08</v>
      </c>
      <c r="BC414">
        <v>0.05</v>
      </c>
      <c r="BD414">
        <v>0.1</v>
      </c>
      <c r="BE414">
        <v>0.16</v>
      </c>
      <c r="BF414">
        <v>0.42</v>
      </c>
      <c r="BG414">
        <v>0.34</v>
      </c>
      <c r="BH414">
        <v>0.39</v>
      </c>
      <c r="BI414">
        <v>0.25</v>
      </c>
      <c r="BJ414">
        <v>0.39</v>
      </c>
      <c r="BK414">
        <v>0.34</v>
      </c>
      <c r="BL414">
        <v>0.04</v>
      </c>
      <c r="BM414">
        <v>0.04</v>
      </c>
      <c r="BN414">
        <v>0.05</v>
      </c>
      <c r="BO414">
        <v>0.02</v>
      </c>
      <c r="BP414">
        <v>0.05</v>
      </c>
      <c r="BQ414">
        <v>0.06</v>
      </c>
      <c r="BR414">
        <v>0.48</v>
      </c>
      <c r="BS414">
        <v>0.54</v>
      </c>
      <c r="BT414">
        <v>0.44</v>
      </c>
      <c r="BU414">
        <v>0.65</v>
      </c>
      <c r="BV414">
        <v>0.45</v>
      </c>
      <c r="BW414">
        <v>0.36</v>
      </c>
      <c r="BX414">
        <v>3.43</v>
      </c>
      <c r="BY414">
        <v>3.45</v>
      </c>
      <c r="BZ414">
        <v>3.3</v>
      </c>
      <c r="CA414">
        <v>3.57</v>
      </c>
      <c r="CB414">
        <v>3.34</v>
      </c>
      <c r="CC414">
        <v>3.03</v>
      </c>
      <c r="CD414">
        <v>5.0000000000000001E-3</v>
      </c>
      <c r="CE414">
        <v>1.4E-2</v>
      </c>
      <c r="CF414">
        <v>8.9999999999999993E-3</v>
      </c>
      <c r="CG414">
        <v>0</v>
      </c>
      <c r="CH414">
        <v>1.7999999999999999E-2</v>
      </c>
      <c r="CI414">
        <v>0.01</v>
      </c>
      <c r="CJ414">
        <v>0.02</v>
      </c>
      <c r="CK414">
        <v>0.04</v>
      </c>
      <c r="CL414">
        <v>0.01</v>
      </c>
      <c r="CM414">
        <v>0.01</v>
      </c>
      <c r="CN414">
        <v>0.01</v>
      </c>
      <c r="CO414">
        <v>0.01</v>
      </c>
      <c r="CP414">
        <v>0.04</v>
      </c>
      <c r="CQ414">
        <v>0</v>
      </c>
      <c r="CR414">
        <v>0.01</v>
      </c>
      <c r="CS414">
        <v>0.05</v>
      </c>
      <c r="CT414">
        <v>0.11</v>
      </c>
      <c r="CU414">
        <v>0.06</v>
      </c>
      <c r="CV414">
        <v>3.77</v>
      </c>
      <c r="CW414">
        <v>3.75</v>
      </c>
      <c r="CX414">
        <v>3.73</v>
      </c>
      <c r="CY414">
        <v>3.69</v>
      </c>
      <c r="CZ414">
        <v>3.72</v>
      </c>
      <c r="DA414">
        <v>3.65</v>
      </c>
      <c r="DB414">
        <v>3.51</v>
      </c>
      <c r="DC414">
        <v>3.37</v>
      </c>
      <c r="DD414">
        <v>3.57</v>
      </c>
      <c r="DE414">
        <v>0.18</v>
      </c>
      <c r="DF414">
        <v>0.17</v>
      </c>
      <c r="DG414">
        <v>0.22</v>
      </c>
      <c r="DH414">
        <v>0.22</v>
      </c>
      <c r="DI414">
        <v>0.21</v>
      </c>
      <c r="DJ414">
        <v>0.27</v>
      </c>
      <c r="DK414">
        <v>0.3</v>
      </c>
      <c r="DL414">
        <v>0.27</v>
      </c>
      <c r="DM414">
        <v>0.24</v>
      </c>
      <c r="DN414">
        <v>0.04</v>
      </c>
      <c r="DO414">
        <v>0.03</v>
      </c>
      <c r="DP414">
        <v>0.03</v>
      </c>
      <c r="DQ414">
        <v>0.04</v>
      </c>
      <c r="DR414">
        <v>0.03</v>
      </c>
      <c r="DS414">
        <v>0.03</v>
      </c>
      <c r="DT414">
        <v>0.05</v>
      </c>
      <c r="DU414">
        <v>0.05</v>
      </c>
      <c r="DV414">
        <v>0.06</v>
      </c>
      <c r="DW414">
        <v>0.76</v>
      </c>
      <c r="DX414">
        <v>0.77</v>
      </c>
      <c r="DY414">
        <v>0.73</v>
      </c>
      <c r="DZ414">
        <v>0.7</v>
      </c>
      <c r="EA414">
        <v>0.74</v>
      </c>
      <c r="EB414">
        <v>0.67</v>
      </c>
      <c r="EC414">
        <v>0.57999999999999996</v>
      </c>
      <c r="ED414">
        <v>0.53</v>
      </c>
      <c r="EE414">
        <v>0.63</v>
      </c>
      <c r="EF414">
        <v>0.27</v>
      </c>
      <c r="EG414">
        <v>0.01</v>
      </c>
      <c r="EH414">
        <v>0</v>
      </c>
      <c r="EI414">
        <v>0.01</v>
      </c>
      <c r="EJ414">
        <v>0.01</v>
      </c>
      <c r="EK414">
        <v>0.04</v>
      </c>
      <c r="EL414">
        <v>0.05</v>
      </c>
      <c r="EM414">
        <v>0.01</v>
      </c>
      <c r="EN414">
        <v>0</v>
      </c>
      <c r="EO414">
        <v>0.25</v>
      </c>
      <c r="EP414">
        <v>0.04</v>
      </c>
      <c r="EQ414">
        <v>0.05</v>
      </c>
      <c r="ER414">
        <v>0.04</v>
      </c>
      <c r="ES414">
        <v>3.2000000000000001E-2</v>
      </c>
      <c r="ET414">
        <v>0.03</v>
      </c>
      <c r="EU414">
        <v>7.0000000000000007E-2</v>
      </c>
      <c r="EV414">
        <v>0.01</v>
      </c>
      <c r="EW414">
        <v>0.04</v>
      </c>
      <c r="EX414">
        <v>0.192</v>
      </c>
      <c r="EY414">
        <v>0.39</v>
      </c>
      <c r="EZ414">
        <v>0.37</v>
      </c>
      <c r="FA414">
        <v>0.35</v>
      </c>
      <c r="FB414">
        <v>0.3</v>
      </c>
      <c r="FC414">
        <v>0.41</v>
      </c>
      <c r="FD414">
        <v>0.37</v>
      </c>
      <c r="FE414">
        <v>0.37</v>
      </c>
      <c r="FF414">
        <v>0.4</v>
      </c>
      <c r="FG414">
        <v>0.16</v>
      </c>
      <c r="FH414">
        <v>0.48</v>
      </c>
      <c r="FI414">
        <v>0.51</v>
      </c>
      <c r="FJ414">
        <v>0.53</v>
      </c>
      <c r="FK414">
        <v>0.59</v>
      </c>
      <c r="FL414">
        <v>0.42</v>
      </c>
      <c r="FM414">
        <v>0.42</v>
      </c>
      <c r="FN414">
        <v>0.53</v>
      </c>
      <c r="FO414">
        <v>0.47</v>
      </c>
      <c r="FP414">
        <v>0.14000000000000001</v>
      </c>
      <c r="FQ414">
        <v>0.08</v>
      </c>
      <c r="FR414">
        <v>0.08</v>
      </c>
      <c r="FS414">
        <v>0.08</v>
      </c>
      <c r="FT414">
        <v>7.0000000000000007E-2</v>
      </c>
      <c r="FU414">
        <v>0.11</v>
      </c>
      <c r="FV414">
        <v>0.08</v>
      </c>
      <c r="FW414">
        <v>7.0000000000000007E-2</v>
      </c>
      <c r="FX414">
        <v>0.09</v>
      </c>
      <c r="FY414">
        <v>2.27</v>
      </c>
      <c r="FZ414">
        <v>3.46</v>
      </c>
      <c r="GA414">
        <v>3.5</v>
      </c>
      <c r="GB414">
        <v>3.51</v>
      </c>
      <c r="GC414">
        <v>3.57</v>
      </c>
      <c r="GD414">
        <v>3.36</v>
      </c>
      <c r="GE414">
        <v>3.27</v>
      </c>
      <c r="GF414">
        <v>3.53</v>
      </c>
      <c r="GG414">
        <v>3.46</v>
      </c>
      <c r="GH414">
        <v>8.6999999999999993</v>
      </c>
      <c r="GI414">
        <v>0</v>
      </c>
      <c r="GJ414">
        <v>8.9999999999999993E-3</v>
      </c>
      <c r="GK414">
        <v>5.0000000000000001E-3</v>
      </c>
      <c r="GL414">
        <v>0.01</v>
      </c>
      <c r="GM414">
        <v>0.02</v>
      </c>
      <c r="GN414">
        <v>0.05</v>
      </c>
      <c r="GO414">
        <v>0.04</v>
      </c>
      <c r="GP414">
        <v>0.13</v>
      </c>
      <c r="GQ414">
        <v>0.15</v>
      </c>
      <c r="GR414">
        <v>0.38</v>
      </c>
      <c r="GS414">
        <v>0.2</v>
      </c>
      <c r="GT414">
        <v>0.3</v>
      </c>
      <c r="GU414">
        <v>0.45</v>
      </c>
      <c r="GV414">
        <v>0.2</v>
      </c>
      <c r="GW414">
        <v>0.25</v>
      </c>
      <c r="GX414">
        <v>0.13200000000000001</v>
      </c>
      <c r="GY414">
        <v>0.26</v>
      </c>
      <c r="GZ414">
        <v>0.128</v>
      </c>
      <c r="HA414">
        <v>5.8999999999999997E-2</v>
      </c>
      <c r="HB414">
        <v>0.16</v>
      </c>
      <c r="HC414">
        <v>0.1</v>
      </c>
      <c r="HD414">
        <v>0.06</v>
      </c>
      <c r="HE414">
        <v>0.19</v>
      </c>
      <c r="HF414">
        <v>0.22</v>
      </c>
      <c r="HG414">
        <v>0.3</v>
      </c>
      <c r="HH414">
        <v>0.19</v>
      </c>
      <c r="HI414">
        <v>0</v>
      </c>
      <c r="HJ414">
        <v>0</v>
      </c>
      <c r="HK414">
        <v>0.01</v>
      </c>
      <c r="HL414">
        <v>0.02</v>
      </c>
      <c r="HM414">
        <v>7.0000000000000007E-2</v>
      </c>
      <c r="HN414">
        <v>0.04</v>
      </c>
      <c r="HO414">
        <v>0.4</v>
      </c>
      <c r="HP414">
        <v>0.32</v>
      </c>
      <c r="HQ414">
        <v>0.33</v>
      </c>
      <c r="HR414">
        <v>0.33</v>
      </c>
      <c r="HS414">
        <v>0.35</v>
      </c>
      <c r="HT414">
        <v>0.3</v>
      </c>
      <c r="HU414">
        <v>0.46</v>
      </c>
      <c r="HV414">
        <v>0.38</v>
      </c>
      <c r="HW414">
        <v>0.41</v>
      </c>
      <c r="HX414">
        <v>0.38</v>
      </c>
      <c r="HY414">
        <v>0.37</v>
      </c>
      <c r="HZ414">
        <v>0.44</v>
      </c>
      <c r="IA414">
        <v>0.05</v>
      </c>
      <c r="IB414">
        <v>0.18</v>
      </c>
      <c r="IC414">
        <v>0.13</v>
      </c>
      <c r="ID414">
        <v>0.13</v>
      </c>
      <c r="IE414">
        <v>0.08</v>
      </c>
      <c r="IF414">
        <v>6.8000000000000005E-2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0.09</v>
      </c>
      <c r="IN414">
        <v>0.11</v>
      </c>
      <c r="IO414">
        <v>0.12</v>
      </c>
      <c r="IP414">
        <v>0.13</v>
      </c>
      <c r="IQ414">
        <v>0.14000000000000001</v>
      </c>
      <c r="IR414">
        <v>0.15</v>
      </c>
      <c r="IS414">
        <v>0.01</v>
      </c>
      <c r="IT414">
        <v>0.59</v>
      </c>
      <c r="IU414">
        <v>0.48</v>
      </c>
      <c r="IV414">
        <v>0.03</v>
      </c>
      <c r="IW414">
        <v>0.18</v>
      </c>
      <c r="IX414">
        <v>0.32</v>
      </c>
      <c r="IY414">
        <v>0.17</v>
      </c>
      <c r="IZ414">
        <v>0.26</v>
      </c>
      <c r="JA414">
        <v>0.23</v>
      </c>
      <c r="JB414">
        <v>0.33</v>
      </c>
      <c r="JC414">
        <v>0.37</v>
      </c>
      <c r="JD414">
        <v>0.11</v>
      </c>
      <c r="JE414">
        <v>0.12</v>
      </c>
      <c r="JF414">
        <v>0.35</v>
      </c>
      <c r="JG414">
        <v>0.28000000000000003</v>
      </c>
      <c r="JH414">
        <v>0.21</v>
      </c>
      <c r="JI414">
        <v>0.04</v>
      </c>
      <c r="JJ414">
        <v>0.04</v>
      </c>
      <c r="JK414">
        <v>0.31</v>
      </c>
      <c r="JL414">
        <v>0.12</v>
      </c>
      <c r="JM414">
        <v>0.08</v>
      </c>
      <c r="JN414">
        <v>0.09</v>
      </c>
      <c r="JO414">
        <v>0.1</v>
      </c>
      <c r="JP414">
        <v>0.08</v>
      </c>
      <c r="JQ414">
        <v>0.09</v>
      </c>
      <c r="JR414">
        <v>2.86</v>
      </c>
      <c r="JS414">
        <v>1.56</v>
      </c>
      <c r="JT414">
        <v>1.69</v>
      </c>
      <c r="JU414">
        <v>3.01</v>
      </c>
      <c r="JV414">
        <v>2.37</v>
      </c>
    </row>
    <row r="415" spans="1:282" x14ac:dyDescent="0.25">
      <c r="A415">
        <v>610065</v>
      </c>
      <c r="B415" t="s">
        <v>2772</v>
      </c>
      <c r="C415" t="s">
        <v>2771</v>
      </c>
      <c r="D415" t="s">
        <v>5328</v>
      </c>
      <c r="E415" t="s">
        <v>5329</v>
      </c>
      <c r="F415" t="s">
        <v>2773</v>
      </c>
      <c r="G415" t="s">
        <v>2774</v>
      </c>
      <c r="H415" t="s">
        <v>5330</v>
      </c>
      <c r="I415" t="s">
        <v>5331</v>
      </c>
      <c r="J415" t="s">
        <v>5332</v>
      </c>
      <c r="K415" t="s">
        <v>5333</v>
      </c>
      <c r="L415" t="s">
        <v>546</v>
      </c>
      <c r="M415" t="s">
        <v>3399</v>
      </c>
      <c r="N415" t="s">
        <v>3908</v>
      </c>
      <c r="O415" t="s">
        <v>524</v>
      </c>
      <c r="P415">
        <v>491</v>
      </c>
      <c r="Q415" t="s">
        <v>537</v>
      </c>
      <c r="R415" t="s">
        <v>550</v>
      </c>
      <c r="S415" t="s">
        <v>550</v>
      </c>
      <c r="T415">
        <v>46</v>
      </c>
      <c r="U415">
        <v>4740</v>
      </c>
      <c r="V415" t="s">
        <v>655</v>
      </c>
      <c r="W415">
        <v>240</v>
      </c>
      <c r="X415">
        <v>481</v>
      </c>
      <c r="Y415">
        <v>50</v>
      </c>
      <c r="Z415" s="5" t="s">
        <v>870</v>
      </c>
      <c r="AA415" t="s">
        <v>524</v>
      </c>
      <c r="AB415" t="s">
        <v>564</v>
      </c>
      <c r="AC415" t="s">
        <v>564</v>
      </c>
      <c r="AD415" t="s">
        <v>555</v>
      </c>
      <c r="AE415">
        <v>56.5</v>
      </c>
      <c r="AF415">
        <v>55</v>
      </c>
      <c r="AG415">
        <v>30.7</v>
      </c>
      <c r="AH415">
        <v>5</v>
      </c>
      <c r="AI415" t="s">
        <v>3410</v>
      </c>
      <c r="AJ415">
        <v>123</v>
      </c>
      <c r="AL415">
        <v>119</v>
      </c>
      <c r="AN415">
        <v>1</v>
      </c>
      <c r="AQ415">
        <v>1</v>
      </c>
      <c r="AR415">
        <v>3</v>
      </c>
      <c r="AS415">
        <v>123</v>
      </c>
      <c r="AT415">
        <v>0</v>
      </c>
      <c r="AU415">
        <v>0.02</v>
      </c>
      <c r="AV415">
        <v>0.02</v>
      </c>
      <c r="AW415">
        <v>0.03</v>
      </c>
      <c r="AX415">
        <v>0.04</v>
      </c>
      <c r="AY415">
        <v>0.1</v>
      </c>
      <c r="AZ415">
        <v>7.0000000000000007E-2</v>
      </c>
      <c r="BA415">
        <v>3.3000000000000002E-2</v>
      </c>
      <c r="BB415">
        <v>7.0000000000000007E-2</v>
      </c>
      <c r="BC415">
        <v>0.04</v>
      </c>
      <c r="BD415">
        <v>0.11</v>
      </c>
      <c r="BE415">
        <v>0.09</v>
      </c>
      <c r="BF415">
        <v>0.28000000000000003</v>
      </c>
      <c r="BG415">
        <v>0.24</v>
      </c>
      <c r="BH415">
        <v>0.23</v>
      </c>
      <c r="BI415">
        <v>0.16</v>
      </c>
      <c r="BJ415">
        <v>0.25</v>
      </c>
      <c r="BK415">
        <v>0.28999999999999998</v>
      </c>
      <c r="BL415">
        <v>0.01</v>
      </c>
      <c r="BM415">
        <v>0.01</v>
      </c>
      <c r="BN415">
        <v>0.04</v>
      </c>
      <c r="BO415">
        <v>0.01</v>
      </c>
      <c r="BP415">
        <v>0.02</v>
      </c>
      <c r="BQ415">
        <v>0.04</v>
      </c>
      <c r="BR415">
        <v>0.65</v>
      </c>
      <c r="BS415">
        <v>0.7</v>
      </c>
      <c r="BT415">
        <v>0.63</v>
      </c>
      <c r="BU415">
        <v>0.76</v>
      </c>
      <c r="BV415">
        <v>0.59</v>
      </c>
      <c r="BW415">
        <v>0.48</v>
      </c>
      <c r="BX415">
        <v>3.59</v>
      </c>
      <c r="BY415">
        <v>3.62</v>
      </c>
      <c r="BZ415">
        <v>3.53</v>
      </c>
      <c r="CA415">
        <v>3.66</v>
      </c>
      <c r="CB415">
        <v>3.4</v>
      </c>
      <c r="CC415">
        <v>3.2</v>
      </c>
      <c r="CD415">
        <v>8.0000000000000002E-3</v>
      </c>
      <c r="CE415">
        <v>0</v>
      </c>
      <c r="CF415">
        <v>0</v>
      </c>
      <c r="CG415">
        <v>8.0000000000000002E-3</v>
      </c>
      <c r="CH415">
        <v>8.0000000000000002E-3</v>
      </c>
      <c r="CI415">
        <v>0.01</v>
      </c>
      <c r="CJ415">
        <v>0.03</v>
      </c>
      <c r="CK415">
        <v>7.0000000000000007E-2</v>
      </c>
      <c r="CL415">
        <v>0.05</v>
      </c>
      <c r="CM415">
        <v>0.01</v>
      </c>
      <c r="CN415">
        <v>0.02</v>
      </c>
      <c r="CO415">
        <v>0.04</v>
      </c>
      <c r="CP415">
        <v>0.02</v>
      </c>
      <c r="CQ415">
        <v>0.03</v>
      </c>
      <c r="CR415">
        <v>0.1</v>
      </c>
      <c r="CS415">
        <v>0.06</v>
      </c>
      <c r="CT415">
        <v>7.0000000000000007E-2</v>
      </c>
      <c r="CU415">
        <v>0.06</v>
      </c>
      <c r="CV415">
        <v>3.79</v>
      </c>
      <c r="CW415">
        <v>3.82</v>
      </c>
      <c r="CX415">
        <v>3.73</v>
      </c>
      <c r="CY415">
        <v>3.81</v>
      </c>
      <c r="CZ415">
        <v>3.71</v>
      </c>
      <c r="DA415">
        <v>3.52</v>
      </c>
      <c r="DB415">
        <v>3.6</v>
      </c>
      <c r="DC415">
        <v>3.45</v>
      </c>
      <c r="DD415">
        <v>3.61</v>
      </c>
      <c r="DE415">
        <v>0.17</v>
      </c>
      <c r="DF415">
        <v>0.15</v>
      </c>
      <c r="DG415">
        <v>0.19</v>
      </c>
      <c r="DH415">
        <v>0.13</v>
      </c>
      <c r="DI415">
        <v>0.2</v>
      </c>
      <c r="DJ415">
        <v>0.25</v>
      </c>
      <c r="DK415">
        <v>0.19</v>
      </c>
      <c r="DL415">
        <v>0.19</v>
      </c>
      <c r="DM415">
        <v>0.12</v>
      </c>
      <c r="DN415">
        <v>0.02</v>
      </c>
      <c r="DO415">
        <v>0.02</v>
      </c>
      <c r="DP415">
        <v>0.02</v>
      </c>
      <c r="DQ415">
        <v>0.02</v>
      </c>
      <c r="DR415">
        <v>0.02</v>
      </c>
      <c r="DS415">
        <v>0.02</v>
      </c>
      <c r="DT415">
        <v>0.02</v>
      </c>
      <c r="DU415">
        <v>0.02</v>
      </c>
      <c r="DV415">
        <v>0.02</v>
      </c>
      <c r="DW415">
        <v>0.8</v>
      </c>
      <c r="DX415">
        <v>0.82</v>
      </c>
      <c r="DY415">
        <v>0.76</v>
      </c>
      <c r="DZ415">
        <v>0.82</v>
      </c>
      <c r="EA415">
        <v>0.74</v>
      </c>
      <c r="EB415">
        <v>0.62</v>
      </c>
      <c r="EC415">
        <v>0.71</v>
      </c>
      <c r="ED415">
        <v>0.66</v>
      </c>
      <c r="EE415">
        <v>0.75</v>
      </c>
      <c r="EF415">
        <v>0.28000000000000003</v>
      </c>
      <c r="EG415">
        <v>0.04</v>
      </c>
      <c r="EH415">
        <v>0.03</v>
      </c>
      <c r="EI415">
        <v>0.02</v>
      </c>
      <c r="EJ415">
        <v>0</v>
      </c>
      <c r="EK415">
        <v>0.04</v>
      </c>
      <c r="EL415">
        <v>0.06</v>
      </c>
      <c r="EM415">
        <v>0</v>
      </c>
      <c r="EN415">
        <v>0.1</v>
      </c>
      <c r="EO415">
        <v>0.35</v>
      </c>
      <c r="EP415">
        <v>0.11</v>
      </c>
      <c r="EQ415">
        <v>0.114</v>
      </c>
      <c r="ER415">
        <v>0.12</v>
      </c>
      <c r="ES415">
        <v>0.106</v>
      </c>
      <c r="ET415">
        <v>0.15</v>
      </c>
      <c r="EU415">
        <v>0.15</v>
      </c>
      <c r="EV415">
        <v>0.11</v>
      </c>
      <c r="EW415">
        <v>0.17</v>
      </c>
      <c r="EX415">
        <v>0.19500000000000001</v>
      </c>
      <c r="EY415">
        <v>0.28999999999999998</v>
      </c>
      <c r="EZ415">
        <v>0.31</v>
      </c>
      <c r="FA415">
        <v>0.24</v>
      </c>
      <c r="FB415">
        <v>0.2</v>
      </c>
      <c r="FC415">
        <v>0.24</v>
      </c>
      <c r="FD415">
        <v>0.35</v>
      </c>
      <c r="FE415">
        <v>0.32</v>
      </c>
      <c r="FF415">
        <v>0.32</v>
      </c>
      <c r="FG415">
        <v>0.15</v>
      </c>
      <c r="FH415">
        <v>0.51</v>
      </c>
      <c r="FI415">
        <v>0.5</v>
      </c>
      <c r="FJ415">
        <v>0.56999999999999995</v>
      </c>
      <c r="FK415">
        <v>0.66</v>
      </c>
      <c r="FL415">
        <v>0.52</v>
      </c>
      <c r="FM415">
        <v>0.37</v>
      </c>
      <c r="FN415">
        <v>0.53</v>
      </c>
      <c r="FO415">
        <v>0.37</v>
      </c>
      <c r="FP415">
        <v>0.03</v>
      </c>
      <c r="FQ415">
        <v>0.04</v>
      </c>
      <c r="FR415">
        <v>0.04</v>
      </c>
      <c r="FS415">
        <v>0.06</v>
      </c>
      <c r="FT415">
        <v>0.04</v>
      </c>
      <c r="FU415">
        <v>0.04</v>
      </c>
      <c r="FV415">
        <v>0.08</v>
      </c>
      <c r="FW415">
        <v>0.04</v>
      </c>
      <c r="FX415">
        <v>0.05</v>
      </c>
      <c r="FY415">
        <v>2.2200000000000002</v>
      </c>
      <c r="FZ415">
        <v>3.33</v>
      </c>
      <c r="GA415">
        <v>3.34</v>
      </c>
      <c r="GB415">
        <v>3.44</v>
      </c>
      <c r="GC415">
        <v>3.58</v>
      </c>
      <c r="GD415">
        <v>3.3</v>
      </c>
      <c r="GE415">
        <v>3.12</v>
      </c>
      <c r="GF415">
        <v>3.43</v>
      </c>
      <c r="GG415">
        <v>3</v>
      </c>
      <c r="GH415">
        <v>7.13</v>
      </c>
      <c r="GI415">
        <v>0.03</v>
      </c>
      <c r="GJ415">
        <v>2.4E-2</v>
      </c>
      <c r="GK415">
        <v>4.1000000000000002E-2</v>
      </c>
      <c r="GL415">
        <v>0.06</v>
      </c>
      <c r="GM415">
        <v>0.12</v>
      </c>
      <c r="GN415">
        <v>0.1</v>
      </c>
      <c r="GO415">
        <v>7.0000000000000007E-2</v>
      </c>
      <c r="GP415">
        <v>0.2</v>
      </c>
      <c r="GQ415">
        <v>7.0000000000000007E-2</v>
      </c>
      <c r="GR415">
        <v>0.26</v>
      </c>
      <c r="GS415">
        <v>0.03</v>
      </c>
      <c r="GT415">
        <v>0.51</v>
      </c>
      <c r="GU415">
        <v>0.55000000000000004</v>
      </c>
      <c r="GV415">
        <v>0.27</v>
      </c>
      <c r="GW415">
        <v>0.17</v>
      </c>
      <c r="GX415">
        <v>0.14599999999999999</v>
      </c>
      <c r="GY415">
        <v>0.26</v>
      </c>
      <c r="GZ415">
        <v>5.7000000000000002E-2</v>
      </c>
      <c r="HA415">
        <v>4.1000000000000002E-2</v>
      </c>
      <c r="HB415">
        <v>0.15</v>
      </c>
      <c r="HC415">
        <v>0.12</v>
      </c>
      <c r="HD415">
        <v>0.11</v>
      </c>
      <c r="HE415">
        <v>0.23</v>
      </c>
      <c r="HF415">
        <v>0.14000000000000001</v>
      </c>
      <c r="HG415">
        <v>0.15</v>
      </c>
      <c r="HH415">
        <v>0.1</v>
      </c>
      <c r="HI415">
        <v>0.02</v>
      </c>
      <c r="HJ415">
        <v>0.08</v>
      </c>
      <c r="HK415">
        <v>0.04</v>
      </c>
      <c r="HL415">
        <v>0.03</v>
      </c>
      <c r="HM415">
        <v>0.1</v>
      </c>
      <c r="HN415">
        <v>0.02</v>
      </c>
      <c r="HO415">
        <v>0.44</v>
      </c>
      <c r="HP415">
        <v>0.38</v>
      </c>
      <c r="HQ415">
        <v>0.39</v>
      </c>
      <c r="HR415">
        <v>0.45</v>
      </c>
      <c r="HS415">
        <v>0.44</v>
      </c>
      <c r="HT415">
        <v>0.45</v>
      </c>
      <c r="HU415">
        <v>0.41</v>
      </c>
      <c r="HV415">
        <v>0.3</v>
      </c>
      <c r="HW415">
        <v>0.31</v>
      </c>
      <c r="HX415">
        <v>0.32</v>
      </c>
      <c r="HY415">
        <v>0.32</v>
      </c>
      <c r="HZ415">
        <v>0.41</v>
      </c>
      <c r="IA415">
        <v>0.04</v>
      </c>
      <c r="IB415">
        <v>0.15</v>
      </c>
      <c r="IC415">
        <v>0.18</v>
      </c>
      <c r="ID415">
        <v>0.14000000000000001</v>
      </c>
      <c r="IE415">
        <v>0.09</v>
      </c>
      <c r="IF415">
        <v>7.2999999999999995E-2</v>
      </c>
      <c r="IG415">
        <v>3.3000000000000002E-2</v>
      </c>
      <c r="IH415">
        <v>0.02</v>
      </c>
      <c r="II415">
        <v>0.02</v>
      </c>
      <c r="IJ415">
        <v>0.02</v>
      </c>
      <c r="IK415">
        <v>1.6E-2</v>
      </c>
      <c r="IL415">
        <v>1.6E-2</v>
      </c>
      <c r="IM415">
        <v>0.06</v>
      </c>
      <c r="IN415">
        <v>0.06</v>
      </c>
      <c r="IO415">
        <v>7.0000000000000007E-2</v>
      </c>
      <c r="IP415">
        <v>0.05</v>
      </c>
      <c r="IQ415">
        <v>0.04</v>
      </c>
      <c r="IR415">
        <v>0.03</v>
      </c>
      <c r="IS415">
        <v>0.04</v>
      </c>
      <c r="IT415">
        <v>0.54</v>
      </c>
      <c r="IU415">
        <v>0.43</v>
      </c>
      <c r="IV415">
        <v>0.02</v>
      </c>
      <c r="IW415">
        <v>0.2</v>
      </c>
      <c r="IX415">
        <v>0.12</v>
      </c>
      <c r="IY415">
        <v>0.25</v>
      </c>
      <c r="IZ415">
        <v>0.37</v>
      </c>
      <c r="JA415">
        <v>0.12</v>
      </c>
      <c r="JB415">
        <v>0.41</v>
      </c>
      <c r="JC415">
        <v>0.32</v>
      </c>
      <c r="JD415">
        <v>7.0000000000000007E-2</v>
      </c>
      <c r="JE415">
        <v>7.0000000000000007E-2</v>
      </c>
      <c r="JF415">
        <v>0.26</v>
      </c>
      <c r="JG415">
        <v>0.17</v>
      </c>
      <c r="JH415">
        <v>0.48</v>
      </c>
      <c r="JI415">
        <v>0.1</v>
      </c>
      <c r="JJ415">
        <v>0.11</v>
      </c>
      <c r="JK415">
        <v>0.56999999999999995</v>
      </c>
      <c r="JL415">
        <v>0.17</v>
      </c>
      <c r="JM415">
        <v>0.04</v>
      </c>
      <c r="JN415">
        <v>0.03</v>
      </c>
      <c r="JO415">
        <v>0.03</v>
      </c>
      <c r="JP415">
        <v>0.03</v>
      </c>
      <c r="JQ415">
        <v>0.05</v>
      </c>
      <c r="JR415">
        <v>3.29</v>
      </c>
      <c r="JS415">
        <v>1.71</v>
      </c>
      <c r="JT415">
        <v>1.84</v>
      </c>
      <c r="JU415">
        <v>3.43</v>
      </c>
      <c r="JV415">
        <v>2.33</v>
      </c>
    </row>
    <row r="416" spans="1:282" x14ac:dyDescent="0.25">
      <c r="A416">
        <v>610066</v>
      </c>
      <c r="B416" t="s">
        <v>2776</v>
      </c>
      <c r="C416" t="s">
        <v>2775</v>
      </c>
      <c r="D416" t="s">
        <v>5334</v>
      </c>
      <c r="E416" t="s">
        <v>5335</v>
      </c>
      <c r="F416" t="s">
        <v>2777</v>
      </c>
      <c r="G416" t="s">
        <v>2778</v>
      </c>
      <c r="H416" t="s">
        <v>1649</v>
      </c>
      <c r="I416" t="s">
        <v>5336</v>
      </c>
      <c r="J416" t="s">
        <v>10</v>
      </c>
      <c r="K416" t="s">
        <v>10</v>
      </c>
      <c r="L416" t="s">
        <v>546</v>
      </c>
      <c r="M416" t="s">
        <v>4318</v>
      </c>
      <c r="N416" t="s">
        <v>3872</v>
      </c>
      <c r="O416" t="s">
        <v>524</v>
      </c>
      <c r="P416">
        <v>194</v>
      </c>
      <c r="Q416" t="s">
        <v>537</v>
      </c>
      <c r="R416" t="s">
        <v>557</v>
      </c>
      <c r="S416" t="s">
        <v>557</v>
      </c>
      <c r="T416">
        <v>45</v>
      </c>
      <c r="U416">
        <v>4750</v>
      </c>
      <c r="V416" t="s">
        <v>651</v>
      </c>
      <c r="W416">
        <v>80</v>
      </c>
      <c r="X416">
        <v>194</v>
      </c>
      <c r="Y416">
        <v>41</v>
      </c>
      <c r="Z416" s="5" t="s">
        <v>532</v>
      </c>
      <c r="AA416" t="s">
        <v>524</v>
      </c>
      <c r="AB416" t="s">
        <v>534</v>
      </c>
      <c r="AC416" t="s">
        <v>555</v>
      </c>
      <c r="AD416" t="s">
        <v>564</v>
      </c>
      <c r="AE416">
        <v>89.2</v>
      </c>
      <c r="AF416">
        <v>29.7</v>
      </c>
      <c r="AG416">
        <v>50.4</v>
      </c>
      <c r="AH416">
        <v>4.0999999999999996</v>
      </c>
      <c r="AI416" t="s">
        <v>3410</v>
      </c>
      <c r="AJ416">
        <v>76</v>
      </c>
      <c r="AK416">
        <v>1</v>
      </c>
      <c r="AL416">
        <v>68</v>
      </c>
      <c r="AM416">
        <v>1</v>
      </c>
      <c r="AQ416">
        <v>3</v>
      </c>
      <c r="AR416">
        <v>3</v>
      </c>
      <c r="AS416">
        <v>76</v>
      </c>
      <c r="AT416">
        <v>0</v>
      </c>
      <c r="AU416">
        <v>0.01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0.03</v>
      </c>
      <c r="BE416">
        <v>0.08</v>
      </c>
      <c r="BF416">
        <v>0.17</v>
      </c>
      <c r="BG416">
        <v>0.14000000000000001</v>
      </c>
      <c r="BH416">
        <v>0.12</v>
      </c>
      <c r="BI416">
        <v>0.08</v>
      </c>
      <c r="BJ416">
        <v>0.42</v>
      </c>
      <c r="BK416">
        <v>0.36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0.01</v>
      </c>
      <c r="BR416">
        <v>0.83</v>
      </c>
      <c r="BS416">
        <v>0.84</v>
      </c>
      <c r="BT416">
        <v>0.88</v>
      </c>
      <c r="BU416">
        <v>0.92</v>
      </c>
      <c r="BV416">
        <v>0.55000000000000004</v>
      </c>
      <c r="BW416">
        <v>0.55000000000000004</v>
      </c>
      <c r="BX416">
        <v>3.83</v>
      </c>
      <c r="BY416">
        <v>3.82</v>
      </c>
      <c r="BZ416">
        <v>3.88</v>
      </c>
      <c r="CA416">
        <v>3.92</v>
      </c>
      <c r="CB416">
        <v>3.53</v>
      </c>
      <c r="CC416">
        <v>3.48</v>
      </c>
      <c r="CD416">
        <v>1.2999999999999999E-2</v>
      </c>
      <c r="CE416">
        <v>3.9E-2</v>
      </c>
      <c r="CF416">
        <v>3.9E-2</v>
      </c>
      <c r="CG416">
        <v>2.5999999999999999E-2</v>
      </c>
      <c r="CH416">
        <v>3.9E-2</v>
      </c>
      <c r="CI416">
        <v>7.0000000000000007E-2</v>
      </c>
      <c r="CJ416">
        <v>0.05</v>
      </c>
      <c r="CK416">
        <v>0.13</v>
      </c>
      <c r="CL416">
        <v>0.11</v>
      </c>
      <c r="CM416">
        <v>0.01</v>
      </c>
      <c r="CN416">
        <v>0.03</v>
      </c>
      <c r="CO416">
        <v>0.04</v>
      </c>
      <c r="CP416">
        <v>7.0000000000000007E-2</v>
      </c>
      <c r="CQ416">
        <v>0.05</v>
      </c>
      <c r="CR416">
        <v>0.08</v>
      </c>
      <c r="CS416">
        <v>0.17</v>
      </c>
      <c r="CT416">
        <v>0.13</v>
      </c>
      <c r="CU416">
        <v>0.18</v>
      </c>
      <c r="CV416">
        <v>3.83</v>
      </c>
      <c r="CW416">
        <v>3.61</v>
      </c>
      <c r="CX416">
        <v>3.57</v>
      </c>
      <c r="CY416">
        <v>3.68</v>
      </c>
      <c r="CZ416">
        <v>3.58</v>
      </c>
      <c r="DA416">
        <v>3.34</v>
      </c>
      <c r="DB416">
        <v>3.24</v>
      </c>
      <c r="DC416">
        <v>3.12</v>
      </c>
      <c r="DD416">
        <v>3.05</v>
      </c>
      <c r="DE416">
        <v>0.11</v>
      </c>
      <c r="DF416">
        <v>0.22</v>
      </c>
      <c r="DG416">
        <v>0.22</v>
      </c>
      <c r="DH416">
        <v>0.11</v>
      </c>
      <c r="DI416">
        <v>0.2</v>
      </c>
      <c r="DJ416">
        <v>0.3</v>
      </c>
      <c r="DK416">
        <v>0.26</v>
      </c>
      <c r="DL416">
        <v>0.22</v>
      </c>
      <c r="DM416">
        <v>0.26</v>
      </c>
      <c r="DN416">
        <v>0</v>
      </c>
      <c r="DO416">
        <v>0</v>
      </c>
      <c r="DP416">
        <v>0.01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0.87</v>
      </c>
      <c r="DX416">
        <v>0.71</v>
      </c>
      <c r="DY416">
        <v>0.68</v>
      </c>
      <c r="DZ416">
        <v>0.8</v>
      </c>
      <c r="EA416">
        <v>0.71</v>
      </c>
      <c r="EB416">
        <v>0.55000000000000004</v>
      </c>
      <c r="EC416">
        <v>0.51</v>
      </c>
      <c r="ED416">
        <v>0.51</v>
      </c>
      <c r="EE416">
        <v>0.45</v>
      </c>
      <c r="EF416">
        <v>0.61</v>
      </c>
      <c r="EG416">
        <v>0.01</v>
      </c>
      <c r="EH416">
        <v>0</v>
      </c>
      <c r="EI416">
        <v>0.01</v>
      </c>
      <c r="EJ416">
        <v>0</v>
      </c>
      <c r="EK416">
        <v>0.01</v>
      </c>
      <c r="EL416">
        <v>0.04</v>
      </c>
      <c r="EM416">
        <v>0</v>
      </c>
      <c r="EN416">
        <v>0</v>
      </c>
      <c r="EO416">
        <v>0.32</v>
      </c>
      <c r="EP416">
        <v>0.01</v>
      </c>
      <c r="EQ416">
        <v>0</v>
      </c>
      <c r="ER416">
        <v>0.03</v>
      </c>
      <c r="ES416">
        <v>2.5999999999999999E-2</v>
      </c>
      <c r="ET416">
        <v>0.04</v>
      </c>
      <c r="EU416">
        <v>0.21</v>
      </c>
      <c r="EV416">
        <v>0.01</v>
      </c>
      <c r="EW416">
        <v>0.01</v>
      </c>
      <c r="EX416">
        <v>1.2999999999999999E-2</v>
      </c>
      <c r="EY416">
        <v>0.17</v>
      </c>
      <c r="EZ416">
        <v>0.14000000000000001</v>
      </c>
      <c r="FA416">
        <v>0.13</v>
      </c>
      <c r="FB416">
        <v>0.08</v>
      </c>
      <c r="FC416">
        <v>0.25</v>
      </c>
      <c r="FD416">
        <v>0.32</v>
      </c>
      <c r="FE416">
        <v>0.34</v>
      </c>
      <c r="FF416">
        <v>0.3</v>
      </c>
      <c r="FG416">
        <v>0.04</v>
      </c>
      <c r="FH416">
        <v>0.78</v>
      </c>
      <c r="FI416">
        <v>0.83</v>
      </c>
      <c r="FJ416">
        <v>0.8</v>
      </c>
      <c r="FK416">
        <v>0.87</v>
      </c>
      <c r="FL416">
        <v>0.66</v>
      </c>
      <c r="FM416">
        <v>0.34</v>
      </c>
      <c r="FN416">
        <v>0.61</v>
      </c>
      <c r="FO416">
        <v>0.66</v>
      </c>
      <c r="FP416">
        <v>0.03</v>
      </c>
      <c r="FQ416">
        <v>0.03</v>
      </c>
      <c r="FR416">
        <v>0.03</v>
      </c>
      <c r="FS416">
        <v>0.03</v>
      </c>
      <c r="FT416">
        <v>0.03</v>
      </c>
      <c r="FU416">
        <v>0.04</v>
      </c>
      <c r="FV416">
        <v>0.09</v>
      </c>
      <c r="FW416">
        <v>0.04</v>
      </c>
      <c r="FX416">
        <v>0.03</v>
      </c>
      <c r="FY416">
        <v>1.47</v>
      </c>
      <c r="FZ416">
        <v>3.76</v>
      </c>
      <c r="GA416">
        <v>3.85</v>
      </c>
      <c r="GB416">
        <v>3.77</v>
      </c>
      <c r="GC416">
        <v>3.86</v>
      </c>
      <c r="GD416">
        <v>3.62</v>
      </c>
      <c r="GE416">
        <v>3.06</v>
      </c>
      <c r="GF416">
        <v>3.62</v>
      </c>
      <c r="GG416">
        <v>3.66</v>
      </c>
      <c r="GH416">
        <v>9.5</v>
      </c>
      <c r="GI416">
        <v>0</v>
      </c>
      <c r="GJ416">
        <v>0</v>
      </c>
      <c r="GK416">
        <v>0</v>
      </c>
      <c r="GL416">
        <v>0</v>
      </c>
      <c r="GM416">
        <v>0.01</v>
      </c>
      <c r="GN416">
        <v>0</v>
      </c>
      <c r="GO416">
        <v>0.05</v>
      </c>
      <c r="GP416">
        <v>7.0000000000000007E-2</v>
      </c>
      <c r="GQ416">
        <v>0.13</v>
      </c>
      <c r="GR416">
        <v>0.71</v>
      </c>
      <c r="GS416">
        <v>0.03</v>
      </c>
      <c r="GT416">
        <v>0.57999999999999996</v>
      </c>
      <c r="GU416">
        <v>0.78</v>
      </c>
      <c r="GV416">
        <v>0.17</v>
      </c>
      <c r="GW416">
        <v>0.18</v>
      </c>
      <c r="GX416">
        <v>6.6000000000000003E-2</v>
      </c>
      <c r="GY416">
        <v>0.3</v>
      </c>
      <c r="GZ416">
        <v>9.1999999999999998E-2</v>
      </c>
      <c r="HA416">
        <v>5.2999999999999999E-2</v>
      </c>
      <c r="HB416">
        <v>0.28999999999999998</v>
      </c>
      <c r="HC416">
        <v>7.0000000000000007E-2</v>
      </c>
      <c r="HD416">
        <v>0.03</v>
      </c>
      <c r="HE416">
        <v>0.18</v>
      </c>
      <c r="HF416">
        <v>0.08</v>
      </c>
      <c r="HG416">
        <v>0.08</v>
      </c>
      <c r="HH416">
        <v>0.05</v>
      </c>
      <c r="HI416">
        <v>0</v>
      </c>
      <c r="HJ416">
        <v>0.01</v>
      </c>
      <c r="HK416">
        <v>7.0000000000000007E-2</v>
      </c>
      <c r="HL416">
        <v>0.16</v>
      </c>
      <c r="HM416">
        <v>0.08</v>
      </c>
      <c r="HN416">
        <v>0</v>
      </c>
      <c r="HO416">
        <v>0.43</v>
      </c>
      <c r="HP416">
        <v>0.22</v>
      </c>
      <c r="HQ416">
        <v>0.45</v>
      </c>
      <c r="HR416">
        <v>0.49</v>
      </c>
      <c r="HS416">
        <v>0.54</v>
      </c>
      <c r="HT416">
        <v>0.21</v>
      </c>
      <c r="HU416">
        <v>0.53</v>
      </c>
      <c r="HV416">
        <v>0.62</v>
      </c>
      <c r="HW416">
        <v>0.39</v>
      </c>
      <c r="HX416">
        <v>0.25</v>
      </c>
      <c r="HY416">
        <v>0.28000000000000003</v>
      </c>
      <c r="HZ416">
        <v>0.76</v>
      </c>
      <c r="IA416">
        <v>0</v>
      </c>
      <c r="IB416">
        <v>0.11</v>
      </c>
      <c r="IC416">
        <v>0.04</v>
      </c>
      <c r="ID416">
        <v>0.03</v>
      </c>
      <c r="IE416">
        <v>0.03</v>
      </c>
      <c r="IF416">
        <v>0</v>
      </c>
      <c r="IG416">
        <v>0</v>
      </c>
      <c r="IH416">
        <v>0</v>
      </c>
      <c r="II416">
        <v>0</v>
      </c>
      <c r="IJ416">
        <v>0.03</v>
      </c>
      <c r="IK416">
        <v>5.2999999999999999E-2</v>
      </c>
      <c r="IL416">
        <v>0</v>
      </c>
      <c r="IM416">
        <v>0.04</v>
      </c>
      <c r="IN416">
        <v>0.04</v>
      </c>
      <c r="IO416">
        <v>0.05</v>
      </c>
      <c r="IP416">
        <v>0.05</v>
      </c>
      <c r="IQ416">
        <v>0.03</v>
      </c>
      <c r="IR416">
        <v>0.03</v>
      </c>
      <c r="IS416">
        <v>0</v>
      </c>
      <c r="IT416">
        <v>0.24</v>
      </c>
      <c r="IU416">
        <v>0.11</v>
      </c>
      <c r="IV416">
        <v>0</v>
      </c>
      <c r="IW416">
        <v>0.08</v>
      </c>
      <c r="IX416">
        <v>0.12</v>
      </c>
      <c r="IY416">
        <v>0.36</v>
      </c>
      <c r="IZ416">
        <v>0.37</v>
      </c>
      <c r="JA416">
        <v>0.08</v>
      </c>
      <c r="JB416">
        <v>0.46</v>
      </c>
      <c r="JC416">
        <v>0.3</v>
      </c>
      <c r="JD416">
        <v>0.12</v>
      </c>
      <c r="JE416">
        <v>0.28000000000000003</v>
      </c>
      <c r="JF416">
        <v>0.14000000000000001</v>
      </c>
      <c r="JG416">
        <v>0.22</v>
      </c>
      <c r="JH416">
        <v>0.55000000000000004</v>
      </c>
      <c r="JI416">
        <v>0.26</v>
      </c>
      <c r="JJ416">
        <v>0.21</v>
      </c>
      <c r="JK416">
        <v>0.74</v>
      </c>
      <c r="JL416">
        <v>0.21</v>
      </c>
      <c r="JM416">
        <v>0.03</v>
      </c>
      <c r="JN416">
        <v>0.03</v>
      </c>
      <c r="JO416">
        <v>0.04</v>
      </c>
      <c r="JP416">
        <v>0.04</v>
      </c>
      <c r="JQ416">
        <v>0.03</v>
      </c>
      <c r="JR416">
        <v>3.45</v>
      </c>
      <c r="JS416">
        <v>2.42</v>
      </c>
      <c r="JT416">
        <v>2.62</v>
      </c>
      <c r="JU416">
        <v>3.68</v>
      </c>
      <c r="JV416">
        <v>2.58</v>
      </c>
    </row>
    <row r="417" spans="1:282" x14ac:dyDescent="0.25">
      <c r="A417">
        <v>610067</v>
      </c>
      <c r="B417" t="s">
        <v>197</v>
      </c>
      <c r="C417" t="s">
        <v>2779</v>
      </c>
      <c r="D417" t="s">
        <v>5337</v>
      </c>
      <c r="E417" t="s">
        <v>5338</v>
      </c>
      <c r="F417" t="s">
        <v>1219</v>
      </c>
      <c r="G417" t="s">
        <v>1220</v>
      </c>
      <c r="H417" t="s">
        <v>1221</v>
      </c>
      <c r="I417" t="s">
        <v>5339</v>
      </c>
      <c r="J417" t="s">
        <v>5340</v>
      </c>
      <c r="K417" t="s">
        <v>5341</v>
      </c>
      <c r="L417" t="s">
        <v>546</v>
      </c>
      <c r="M417" t="s">
        <v>3399</v>
      </c>
      <c r="N417" t="s">
        <v>3908</v>
      </c>
      <c r="O417" t="s">
        <v>524</v>
      </c>
      <c r="P417">
        <v>843</v>
      </c>
      <c r="Q417" t="s">
        <v>530</v>
      </c>
      <c r="R417" t="s">
        <v>529</v>
      </c>
      <c r="S417" t="s">
        <v>529</v>
      </c>
      <c r="T417">
        <v>43</v>
      </c>
      <c r="U417">
        <v>4760</v>
      </c>
      <c r="V417" t="s">
        <v>655</v>
      </c>
      <c r="W417">
        <v>628</v>
      </c>
      <c r="X417">
        <v>833</v>
      </c>
      <c r="Y417">
        <v>75</v>
      </c>
      <c r="Z417" s="5" t="s">
        <v>570</v>
      </c>
      <c r="AA417" t="s">
        <v>524</v>
      </c>
      <c r="AB417" t="s">
        <v>564</v>
      </c>
      <c r="AC417" t="s">
        <v>533</v>
      </c>
      <c r="AD417" t="s">
        <v>533</v>
      </c>
      <c r="AE417">
        <v>51.6</v>
      </c>
      <c r="AF417">
        <v>66.400000000000006</v>
      </c>
      <c r="AG417">
        <v>66.3</v>
      </c>
      <c r="AH417">
        <v>7.5</v>
      </c>
      <c r="AI417" t="s">
        <v>3410</v>
      </c>
      <c r="AJ417">
        <v>346</v>
      </c>
      <c r="AK417">
        <v>1</v>
      </c>
      <c r="AL417">
        <v>280</v>
      </c>
      <c r="AN417">
        <v>57</v>
      </c>
      <c r="AO417">
        <v>1</v>
      </c>
      <c r="AQ417">
        <v>4</v>
      </c>
      <c r="AR417">
        <v>7</v>
      </c>
      <c r="AS417">
        <v>346</v>
      </c>
      <c r="AT417">
        <v>0.01</v>
      </c>
      <c r="AU417">
        <v>0.01</v>
      </c>
      <c r="AV417">
        <v>0.01</v>
      </c>
      <c r="AW417">
        <v>0.01</v>
      </c>
      <c r="AX417">
        <v>0.02</v>
      </c>
      <c r="AY417">
        <v>0.06</v>
      </c>
      <c r="AZ417">
        <v>0.09</v>
      </c>
      <c r="BA417">
        <v>6.4000000000000001E-2</v>
      </c>
      <c r="BB417">
        <v>0.03</v>
      </c>
      <c r="BC417">
        <v>0.04</v>
      </c>
      <c r="BD417">
        <v>0.06</v>
      </c>
      <c r="BE417">
        <v>0.12</v>
      </c>
      <c r="BF417">
        <v>0.37</v>
      </c>
      <c r="BG417">
        <v>0.28000000000000003</v>
      </c>
      <c r="BH417">
        <v>0.35</v>
      </c>
      <c r="BI417">
        <v>0.26</v>
      </c>
      <c r="BJ417">
        <v>0.33</v>
      </c>
      <c r="BK417">
        <v>0.33</v>
      </c>
      <c r="BL417">
        <v>0.01</v>
      </c>
      <c r="BM417">
        <v>0.01</v>
      </c>
      <c r="BN417">
        <v>0.01</v>
      </c>
      <c r="BO417">
        <v>0.01</v>
      </c>
      <c r="BP417">
        <v>0.03</v>
      </c>
      <c r="BQ417">
        <v>0.02</v>
      </c>
      <c r="BR417">
        <v>0.52</v>
      </c>
      <c r="BS417">
        <v>0.64</v>
      </c>
      <c r="BT417">
        <v>0.59</v>
      </c>
      <c r="BU417">
        <v>0.68</v>
      </c>
      <c r="BV417">
        <v>0.55000000000000004</v>
      </c>
      <c r="BW417">
        <v>0.48</v>
      </c>
      <c r="BX417">
        <v>3.41</v>
      </c>
      <c r="BY417">
        <v>3.57</v>
      </c>
      <c r="BZ417">
        <v>3.54</v>
      </c>
      <c r="CA417">
        <v>3.63</v>
      </c>
      <c r="CB417">
        <v>3.47</v>
      </c>
      <c r="CC417">
        <v>3.25</v>
      </c>
      <c r="CD417">
        <v>0</v>
      </c>
      <c r="CE417">
        <v>0</v>
      </c>
      <c r="CF417">
        <v>0</v>
      </c>
      <c r="CG417">
        <v>3.0000000000000001E-3</v>
      </c>
      <c r="CH417">
        <v>0</v>
      </c>
      <c r="CI417">
        <v>0.01</v>
      </c>
      <c r="CJ417">
        <v>0.02</v>
      </c>
      <c r="CK417">
        <v>0.05</v>
      </c>
      <c r="CL417">
        <v>0.02</v>
      </c>
      <c r="CM417">
        <v>0.01</v>
      </c>
      <c r="CN417">
        <v>0.02</v>
      </c>
      <c r="CO417">
        <v>0.01</v>
      </c>
      <c r="CP417">
        <v>0.03</v>
      </c>
      <c r="CQ417">
        <v>0.02</v>
      </c>
      <c r="CR417">
        <v>0.04</v>
      </c>
      <c r="CS417">
        <v>0.05</v>
      </c>
      <c r="CT417">
        <v>7.0000000000000007E-2</v>
      </c>
      <c r="CU417">
        <v>0.05</v>
      </c>
      <c r="CV417">
        <v>3.87</v>
      </c>
      <c r="CW417">
        <v>3.83</v>
      </c>
      <c r="CX417">
        <v>3.82</v>
      </c>
      <c r="CY417">
        <v>3.8</v>
      </c>
      <c r="CZ417">
        <v>3.82</v>
      </c>
      <c r="DA417">
        <v>3.66</v>
      </c>
      <c r="DB417">
        <v>3.64</v>
      </c>
      <c r="DC417">
        <v>3.51</v>
      </c>
      <c r="DD417">
        <v>3.64</v>
      </c>
      <c r="DE417">
        <v>0.11</v>
      </c>
      <c r="DF417">
        <v>0.13</v>
      </c>
      <c r="DG417">
        <v>0.15</v>
      </c>
      <c r="DH417">
        <v>0.14000000000000001</v>
      </c>
      <c r="DI417">
        <v>0.14000000000000001</v>
      </c>
      <c r="DJ417">
        <v>0.23</v>
      </c>
      <c r="DK417">
        <v>0.2</v>
      </c>
      <c r="DL417">
        <v>0.2</v>
      </c>
      <c r="DM417">
        <v>0.18</v>
      </c>
      <c r="DN417">
        <v>0.01</v>
      </c>
      <c r="DO417">
        <v>0.01</v>
      </c>
      <c r="DP417">
        <v>0.01</v>
      </c>
      <c r="DQ417">
        <v>0.01</v>
      </c>
      <c r="DR417">
        <v>0.01</v>
      </c>
      <c r="DS417">
        <v>0.01</v>
      </c>
      <c r="DT417">
        <v>0.01</v>
      </c>
      <c r="DU417">
        <v>0.02</v>
      </c>
      <c r="DV417">
        <v>0.02</v>
      </c>
      <c r="DW417">
        <v>0.87</v>
      </c>
      <c r="DX417">
        <v>0.84</v>
      </c>
      <c r="DY417">
        <v>0.82</v>
      </c>
      <c r="DZ417">
        <v>0.82</v>
      </c>
      <c r="EA417">
        <v>0.83</v>
      </c>
      <c r="EB417">
        <v>0.71</v>
      </c>
      <c r="EC417">
        <v>0.72</v>
      </c>
      <c r="ED417">
        <v>0.66</v>
      </c>
      <c r="EE417">
        <v>0.72</v>
      </c>
      <c r="EF417">
        <v>0.35</v>
      </c>
      <c r="EG417">
        <v>0.04</v>
      </c>
      <c r="EH417">
        <v>0.01</v>
      </c>
      <c r="EI417">
        <v>0.03</v>
      </c>
      <c r="EJ417">
        <v>0.01</v>
      </c>
      <c r="EK417">
        <v>0.02</v>
      </c>
      <c r="EL417">
        <v>0.06</v>
      </c>
      <c r="EM417">
        <v>0.01</v>
      </c>
      <c r="EN417">
        <v>0.03</v>
      </c>
      <c r="EO417">
        <v>0.33</v>
      </c>
      <c r="EP417">
        <v>0.16</v>
      </c>
      <c r="EQ417">
        <v>7.1999999999999995E-2</v>
      </c>
      <c r="ER417">
        <v>0.08</v>
      </c>
      <c r="ES417">
        <v>6.6000000000000003E-2</v>
      </c>
      <c r="ET417">
        <v>7.0000000000000007E-2</v>
      </c>
      <c r="EU417">
        <v>0.08</v>
      </c>
      <c r="EV417">
        <v>0.08</v>
      </c>
      <c r="EW417">
        <v>0.12</v>
      </c>
      <c r="EX417">
        <v>0.13</v>
      </c>
      <c r="EY417">
        <v>0.31</v>
      </c>
      <c r="EZ417">
        <v>0.35</v>
      </c>
      <c r="FA417">
        <v>0.28999999999999998</v>
      </c>
      <c r="FB417">
        <v>0.27</v>
      </c>
      <c r="FC417">
        <v>0.33</v>
      </c>
      <c r="FD417">
        <v>0.33</v>
      </c>
      <c r="FE417">
        <v>0.36</v>
      </c>
      <c r="FF417">
        <v>0.39</v>
      </c>
      <c r="FG417">
        <v>0.16</v>
      </c>
      <c r="FH417">
        <v>0.47</v>
      </c>
      <c r="FI417">
        <v>0.53</v>
      </c>
      <c r="FJ417">
        <v>0.56000000000000005</v>
      </c>
      <c r="FK417">
        <v>0.62</v>
      </c>
      <c r="FL417">
        <v>0.53</v>
      </c>
      <c r="FM417">
        <v>0.48</v>
      </c>
      <c r="FN417">
        <v>0.53</v>
      </c>
      <c r="FO417">
        <v>0.43</v>
      </c>
      <c r="FP417">
        <v>0.03</v>
      </c>
      <c r="FQ417">
        <v>0.03</v>
      </c>
      <c r="FR417">
        <v>0.04</v>
      </c>
      <c r="FS417">
        <v>0.03</v>
      </c>
      <c r="FT417">
        <v>0.03</v>
      </c>
      <c r="FU417">
        <v>0.05</v>
      </c>
      <c r="FV417">
        <v>0.05</v>
      </c>
      <c r="FW417">
        <v>0.03</v>
      </c>
      <c r="FX417">
        <v>0.03</v>
      </c>
      <c r="FY417">
        <v>2.1</v>
      </c>
      <c r="FZ417">
        <v>3.24</v>
      </c>
      <c r="GA417">
        <v>3.46</v>
      </c>
      <c r="GB417">
        <v>3.44</v>
      </c>
      <c r="GC417">
        <v>3.56</v>
      </c>
      <c r="GD417">
        <v>3.45</v>
      </c>
      <c r="GE417">
        <v>3.3</v>
      </c>
      <c r="GF417">
        <v>3.45</v>
      </c>
      <c r="GG417">
        <v>3.26</v>
      </c>
      <c r="GH417">
        <v>7.79</v>
      </c>
      <c r="GI417">
        <v>0.02</v>
      </c>
      <c r="GJ417">
        <v>0.02</v>
      </c>
      <c r="GK417">
        <v>1.2E-2</v>
      </c>
      <c r="GL417">
        <v>0.04</v>
      </c>
      <c r="GM417">
        <v>0.09</v>
      </c>
      <c r="GN417">
        <v>0.08</v>
      </c>
      <c r="GO417">
        <v>0.09</v>
      </c>
      <c r="GP417">
        <v>0.17</v>
      </c>
      <c r="GQ417">
        <v>0.11</v>
      </c>
      <c r="GR417">
        <v>0.33</v>
      </c>
      <c r="GS417">
        <v>0.05</v>
      </c>
      <c r="GT417">
        <v>0.47</v>
      </c>
      <c r="GU417">
        <v>0.57999999999999996</v>
      </c>
      <c r="GV417">
        <v>0.23</v>
      </c>
      <c r="GW417">
        <v>0.21</v>
      </c>
      <c r="GX417">
        <v>0.11</v>
      </c>
      <c r="GY417">
        <v>0.23</v>
      </c>
      <c r="GZ417">
        <v>0.11</v>
      </c>
      <c r="HA417">
        <v>7.1999999999999995E-2</v>
      </c>
      <c r="HB417">
        <v>0.24</v>
      </c>
      <c r="HC417">
        <v>0.11</v>
      </c>
      <c r="HD417">
        <v>0.1</v>
      </c>
      <c r="HE417">
        <v>0.23</v>
      </c>
      <c r="HF417">
        <v>0.11</v>
      </c>
      <c r="HG417">
        <v>0.14000000000000001</v>
      </c>
      <c r="HH417">
        <v>0.08</v>
      </c>
      <c r="HI417">
        <v>0</v>
      </c>
      <c r="HJ417">
        <v>0.01</v>
      </c>
      <c r="HK417">
        <v>0.01</v>
      </c>
      <c r="HL417">
        <v>0.03</v>
      </c>
      <c r="HM417">
        <v>0.06</v>
      </c>
      <c r="HN417">
        <v>0.01</v>
      </c>
      <c r="HO417">
        <v>0.26</v>
      </c>
      <c r="HP417">
        <v>0.24</v>
      </c>
      <c r="HQ417">
        <v>0.25</v>
      </c>
      <c r="HR417">
        <v>0.27</v>
      </c>
      <c r="HS417">
        <v>0.28999999999999998</v>
      </c>
      <c r="HT417">
        <v>0.28000000000000003</v>
      </c>
      <c r="HU417">
        <v>0.63</v>
      </c>
      <c r="HV417">
        <v>0.44</v>
      </c>
      <c r="HW417">
        <v>0.48</v>
      </c>
      <c r="HX417">
        <v>0.47</v>
      </c>
      <c r="HY417">
        <v>0.48</v>
      </c>
      <c r="HZ417">
        <v>0.6</v>
      </c>
      <c r="IA417">
        <v>0.06</v>
      </c>
      <c r="IB417">
        <v>0.2</v>
      </c>
      <c r="IC417">
        <v>0.17</v>
      </c>
      <c r="ID417">
        <v>0.15</v>
      </c>
      <c r="IE417">
        <v>0.1</v>
      </c>
      <c r="IF417">
        <v>0.04</v>
      </c>
      <c r="IG417">
        <v>0.02</v>
      </c>
      <c r="IH417">
        <v>0.05</v>
      </c>
      <c r="II417">
        <v>0.03</v>
      </c>
      <c r="IJ417">
        <v>0.02</v>
      </c>
      <c r="IK417">
        <v>1.7000000000000001E-2</v>
      </c>
      <c r="IL417">
        <v>1.7000000000000001E-2</v>
      </c>
      <c r="IM417">
        <v>0.04</v>
      </c>
      <c r="IN417">
        <v>0.06</v>
      </c>
      <c r="IO417">
        <v>0.06</v>
      </c>
      <c r="IP417">
        <v>0.05</v>
      </c>
      <c r="IQ417">
        <v>0.05</v>
      </c>
      <c r="IR417">
        <v>0.05</v>
      </c>
      <c r="IS417">
        <v>0.03</v>
      </c>
      <c r="IT417">
        <v>0.62</v>
      </c>
      <c r="IU417">
        <v>0.48</v>
      </c>
      <c r="IV417">
        <v>0.04</v>
      </c>
      <c r="IW417">
        <v>0.27</v>
      </c>
      <c r="IX417">
        <v>0.27</v>
      </c>
      <c r="IY417">
        <v>0.21</v>
      </c>
      <c r="IZ417">
        <v>0.28999999999999998</v>
      </c>
      <c r="JA417">
        <v>0.25</v>
      </c>
      <c r="JB417">
        <v>0.44</v>
      </c>
      <c r="JC417">
        <v>0.36</v>
      </c>
      <c r="JD417">
        <v>0.09</v>
      </c>
      <c r="JE417">
        <v>0.09</v>
      </c>
      <c r="JF417">
        <v>0.27</v>
      </c>
      <c r="JG417">
        <v>0.14000000000000001</v>
      </c>
      <c r="JH417">
        <v>0.31</v>
      </c>
      <c r="JI417">
        <v>0.05</v>
      </c>
      <c r="JJ417">
        <v>0.08</v>
      </c>
      <c r="JK417">
        <v>0.4</v>
      </c>
      <c r="JL417">
        <v>0.12</v>
      </c>
      <c r="JM417">
        <v>0.03</v>
      </c>
      <c r="JN417">
        <v>0.04</v>
      </c>
      <c r="JO417">
        <v>0.05</v>
      </c>
      <c r="JP417">
        <v>0.04</v>
      </c>
      <c r="JQ417">
        <v>0.03</v>
      </c>
      <c r="JR417">
        <v>2.99</v>
      </c>
      <c r="JS417">
        <v>1.54</v>
      </c>
      <c r="JT417">
        <v>1.76</v>
      </c>
      <c r="JU417">
        <v>3.08</v>
      </c>
      <c r="JV417">
        <v>2.12</v>
      </c>
    </row>
    <row r="418" spans="1:282" x14ac:dyDescent="0.25">
      <c r="A418">
        <v>610068</v>
      </c>
      <c r="B418" t="s">
        <v>139</v>
      </c>
      <c r="C418" t="s">
        <v>1222</v>
      </c>
      <c r="D418" t="s">
        <v>5342</v>
      </c>
      <c r="E418" t="s">
        <v>5343</v>
      </c>
      <c r="F418" t="s">
        <v>1223</v>
      </c>
      <c r="G418" t="s">
        <v>1224</v>
      </c>
      <c r="H418" t="s">
        <v>1225</v>
      </c>
      <c r="I418" t="s">
        <v>5344</v>
      </c>
      <c r="J418" t="s">
        <v>5345</v>
      </c>
      <c r="K418" t="s">
        <v>5346</v>
      </c>
      <c r="L418" t="s">
        <v>546</v>
      </c>
      <c r="M418" t="s">
        <v>3399</v>
      </c>
      <c r="N418" t="s">
        <v>3908</v>
      </c>
      <c r="O418" t="s">
        <v>524</v>
      </c>
      <c r="P418">
        <v>1577</v>
      </c>
      <c r="Q418" t="s">
        <v>541</v>
      </c>
      <c r="R418" t="s">
        <v>562</v>
      </c>
      <c r="S418" t="s">
        <v>562</v>
      </c>
      <c r="T418">
        <v>29</v>
      </c>
      <c r="U418">
        <v>4770</v>
      </c>
      <c r="V418" t="s">
        <v>651</v>
      </c>
      <c r="W418">
        <v>1341</v>
      </c>
      <c r="X418">
        <v>1576</v>
      </c>
      <c r="Y418">
        <v>85</v>
      </c>
      <c r="Z418" s="5" t="s">
        <v>575</v>
      </c>
      <c r="AA418" t="s">
        <v>524</v>
      </c>
      <c r="AB418" t="s">
        <v>564</v>
      </c>
      <c r="AC418" t="s">
        <v>533</v>
      </c>
      <c r="AD418" t="s">
        <v>564</v>
      </c>
      <c r="AE418">
        <v>46.9</v>
      </c>
      <c r="AF418">
        <v>64.3</v>
      </c>
      <c r="AG418">
        <v>54</v>
      </c>
      <c r="AH418">
        <v>99</v>
      </c>
      <c r="AI418" t="s">
        <v>3400</v>
      </c>
      <c r="AJ418">
        <v>679</v>
      </c>
      <c r="AK418">
        <v>10</v>
      </c>
      <c r="AL418">
        <v>6</v>
      </c>
      <c r="AN418">
        <v>648</v>
      </c>
      <c r="AQ418">
        <v>4</v>
      </c>
      <c r="AR418">
        <v>15</v>
      </c>
      <c r="AS418">
        <v>679</v>
      </c>
      <c r="AT418">
        <v>0.01</v>
      </c>
      <c r="AU418">
        <v>0</v>
      </c>
      <c r="AV418">
        <v>0.02</v>
      </c>
      <c r="AW418">
        <v>0</v>
      </c>
      <c r="AX418">
        <v>0.01</v>
      </c>
      <c r="AY418">
        <v>0.05</v>
      </c>
      <c r="AZ418">
        <v>0.05</v>
      </c>
      <c r="BA418">
        <v>0.04</v>
      </c>
      <c r="BB418">
        <v>0.06</v>
      </c>
      <c r="BC418">
        <v>0.03</v>
      </c>
      <c r="BD418">
        <v>0.09</v>
      </c>
      <c r="BE418">
        <v>0.15</v>
      </c>
      <c r="BF418">
        <v>0.42</v>
      </c>
      <c r="BG418">
        <v>0.34</v>
      </c>
      <c r="BH418">
        <v>0.45</v>
      </c>
      <c r="BI418">
        <v>0.24</v>
      </c>
      <c r="BJ418">
        <v>0.36</v>
      </c>
      <c r="BK418">
        <v>0.33</v>
      </c>
      <c r="BL418">
        <v>0.03</v>
      </c>
      <c r="BM418">
        <v>0.02</v>
      </c>
      <c r="BN418">
        <v>0.04</v>
      </c>
      <c r="BO418">
        <v>0.03</v>
      </c>
      <c r="BP418">
        <v>0.04</v>
      </c>
      <c r="BQ418">
        <v>0.03</v>
      </c>
      <c r="BR418">
        <v>0.48</v>
      </c>
      <c r="BS418">
        <v>0.59</v>
      </c>
      <c r="BT418">
        <v>0.43</v>
      </c>
      <c r="BU418">
        <v>0.71</v>
      </c>
      <c r="BV418">
        <v>0.51</v>
      </c>
      <c r="BW418">
        <v>0.43</v>
      </c>
      <c r="BX418">
        <v>3.41</v>
      </c>
      <c r="BY418">
        <v>3.56</v>
      </c>
      <c r="BZ418">
        <v>3.35</v>
      </c>
      <c r="CA418">
        <v>3.69</v>
      </c>
      <c r="CB418">
        <v>3.42</v>
      </c>
      <c r="CC418">
        <v>3.18</v>
      </c>
      <c r="CD418">
        <v>4.0000000000000001E-3</v>
      </c>
      <c r="CE418">
        <v>6.0000000000000001E-3</v>
      </c>
      <c r="CF418">
        <v>6.0000000000000001E-3</v>
      </c>
      <c r="CG418">
        <v>7.0000000000000001E-3</v>
      </c>
      <c r="CH418">
        <v>7.0000000000000001E-3</v>
      </c>
      <c r="CI418">
        <v>0.01</v>
      </c>
      <c r="CJ418">
        <v>0.01</v>
      </c>
      <c r="CK418">
        <v>0.04</v>
      </c>
      <c r="CL418">
        <v>0.01</v>
      </c>
      <c r="CM418">
        <v>0</v>
      </c>
      <c r="CN418">
        <v>0.01</v>
      </c>
      <c r="CO418">
        <v>0.01</v>
      </c>
      <c r="CP418">
        <v>0.02</v>
      </c>
      <c r="CQ418">
        <v>0.02</v>
      </c>
      <c r="CR418">
        <v>0.02</v>
      </c>
      <c r="CS418">
        <v>0.04</v>
      </c>
      <c r="CT418">
        <v>7.0000000000000007E-2</v>
      </c>
      <c r="CU418">
        <v>0.05</v>
      </c>
      <c r="CV418">
        <v>3.87</v>
      </c>
      <c r="CW418">
        <v>3.82</v>
      </c>
      <c r="CX418">
        <v>3.77</v>
      </c>
      <c r="CY418">
        <v>3.73</v>
      </c>
      <c r="CZ418">
        <v>3.78</v>
      </c>
      <c r="DA418">
        <v>3.73</v>
      </c>
      <c r="DB418">
        <v>3.64</v>
      </c>
      <c r="DC418">
        <v>3.5</v>
      </c>
      <c r="DD418">
        <v>3.64</v>
      </c>
      <c r="DE418">
        <v>0.11</v>
      </c>
      <c r="DF418">
        <v>0.14000000000000001</v>
      </c>
      <c r="DG418">
        <v>0.18</v>
      </c>
      <c r="DH418">
        <v>0.2</v>
      </c>
      <c r="DI418">
        <v>0.17</v>
      </c>
      <c r="DJ418">
        <v>0.2</v>
      </c>
      <c r="DK418">
        <v>0.24</v>
      </c>
      <c r="DL418">
        <v>0.23</v>
      </c>
      <c r="DM418">
        <v>0.22</v>
      </c>
      <c r="DN418">
        <v>0.01</v>
      </c>
      <c r="DO418">
        <v>0.01</v>
      </c>
      <c r="DP418">
        <v>0.01</v>
      </c>
      <c r="DQ418">
        <v>0.01</v>
      </c>
      <c r="DR418">
        <v>0.01</v>
      </c>
      <c r="DS418">
        <v>0.02</v>
      </c>
      <c r="DT418">
        <v>0.02</v>
      </c>
      <c r="DU418">
        <v>0.01</v>
      </c>
      <c r="DV418">
        <v>0.02</v>
      </c>
      <c r="DW418">
        <v>0.87</v>
      </c>
      <c r="DX418">
        <v>0.84</v>
      </c>
      <c r="DY418">
        <v>0.78</v>
      </c>
      <c r="DZ418">
        <v>0.76</v>
      </c>
      <c r="EA418">
        <v>0.8</v>
      </c>
      <c r="EB418">
        <v>0.75</v>
      </c>
      <c r="EC418">
        <v>0.69</v>
      </c>
      <c r="ED418">
        <v>0.65</v>
      </c>
      <c r="EE418">
        <v>0.7</v>
      </c>
      <c r="EF418">
        <v>0.41</v>
      </c>
      <c r="EG418">
        <v>0.02</v>
      </c>
      <c r="EH418">
        <v>0.01</v>
      </c>
      <c r="EI418">
        <v>0.01</v>
      </c>
      <c r="EJ418">
        <v>0.01</v>
      </c>
      <c r="EK418">
        <v>0.02</v>
      </c>
      <c r="EL418">
        <v>0.03</v>
      </c>
      <c r="EM418">
        <v>0.01</v>
      </c>
      <c r="EN418">
        <v>0.01</v>
      </c>
      <c r="EO418">
        <v>0.23</v>
      </c>
      <c r="EP418">
        <v>0.04</v>
      </c>
      <c r="EQ418">
        <v>3.5000000000000003E-2</v>
      </c>
      <c r="ER418">
        <v>0.03</v>
      </c>
      <c r="ES418">
        <v>1.2E-2</v>
      </c>
      <c r="ET418">
        <v>0.04</v>
      </c>
      <c r="EU418">
        <v>0.08</v>
      </c>
      <c r="EV418">
        <v>0.03</v>
      </c>
      <c r="EW418">
        <v>0.05</v>
      </c>
      <c r="EX418">
        <v>0.16200000000000001</v>
      </c>
      <c r="EY418">
        <v>0.34</v>
      </c>
      <c r="EZ418">
        <v>0.32</v>
      </c>
      <c r="FA418">
        <v>0.31</v>
      </c>
      <c r="FB418">
        <v>0.26</v>
      </c>
      <c r="FC418">
        <v>0.34</v>
      </c>
      <c r="FD418">
        <v>0.33</v>
      </c>
      <c r="FE418">
        <v>0.36</v>
      </c>
      <c r="FF418">
        <v>0.38</v>
      </c>
      <c r="FG418">
        <v>0.11</v>
      </c>
      <c r="FH418">
        <v>0.56999999999999995</v>
      </c>
      <c r="FI418">
        <v>0.59</v>
      </c>
      <c r="FJ418">
        <v>0.61</v>
      </c>
      <c r="FK418">
        <v>0.68</v>
      </c>
      <c r="FL418">
        <v>0.51</v>
      </c>
      <c r="FM418">
        <v>0.5</v>
      </c>
      <c r="FN418">
        <v>0.56999999999999995</v>
      </c>
      <c r="FO418">
        <v>0.51</v>
      </c>
      <c r="FP418">
        <v>0.09</v>
      </c>
      <c r="FQ418">
        <v>0.04</v>
      </c>
      <c r="FR418">
        <v>0.05</v>
      </c>
      <c r="FS418">
        <v>0.04</v>
      </c>
      <c r="FT418">
        <v>0.04</v>
      </c>
      <c r="FU418">
        <v>0.09</v>
      </c>
      <c r="FV418">
        <v>0.06</v>
      </c>
      <c r="FW418">
        <v>0.04</v>
      </c>
      <c r="FX418">
        <v>0.05</v>
      </c>
      <c r="FY418">
        <v>1.97</v>
      </c>
      <c r="FZ418">
        <v>3.51</v>
      </c>
      <c r="GA418">
        <v>3.56</v>
      </c>
      <c r="GB418">
        <v>3.57</v>
      </c>
      <c r="GC418">
        <v>3.68</v>
      </c>
      <c r="GD418">
        <v>3.47</v>
      </c>
      <c r="GE418">
        <v>3.38</v>
      </c>
      <c r="GF418">
        <v>3.54</v>
      </c>
      <c r="GG418">
        <v>3.47</v>
      </c>
      <c r="GH418">
        <v>8.81</v>
      </c>
      <c r="GI418">
        <v>0</v>
      </c>
      <c r="GJ418">
        <v>6.0000000000000001E-3</v>
      </c>
      <c r="GK418">
        <v>6.0000000000000001E-3</v>
      </c>
      <c r="GL418">
        <v>0.01</v>
      </c>
      <c r="GM418">
        <v>0.02</v>
      </c>
      <c r="GN418">
        <v>0.02</v>
      </c>
      <c r="GO418">
        <v>0.06</v>
      </c>
      <c r="GP418">
        <v>0.17</v>
      </c>
      <c r="GQ418">
        <v>0.18</v>
      </c>
      <c r="GR418">
        <v>0.43</v>
      </c>
      <c r="GS418">
        <v>0.1</v>
      </c>
      <c r="GT418">
        <v>0.32</v>
      </c>
      <c r="GU418">
        <v>0.4</v>
      </c>
      <c r="GV418">
        <v>0.24</v>
      </c>
      <c r="GW418">
        <v>0.21</v>
      </c>
      <c r="GX418">
        <v>0.14599999999999999</v>
      </c>
      <c r="GY418">
        <v>0.2</v>
      </c>
      <c r="GZ418">
        <v>0.125</v>
      </c>
      <c r="HA418">
        <v>7.6999999999999999E-2</v>
      </c>
      <c r="HB418">
        <v>0.15</v>
      </c>
      <c r="HC418">
        <v>0.13</v>
      </c>
      <c r="HD418">
        <v>0.06</v>
      </c>
      <c r="HE418">
        <v>0.19</v>
      </c>
      <c r="HF418">
        <v>0.22</v>
      </c>
      <c r="HG418">
        <v>0.31</v>
      </c>
      <c r="HH418">
        <v>0.22</v>
      </c>
      <c r="HI418">
        <v>0.01</v>
      </c>
      <c r="HJ418">
        <v>0.01</v>
      </c>
      <c r="HK418">
        <v>0.01</v>
      </c>
      <c r="HL418">
        <v>0.01</v>
      </c>
      <c r="HM418">
        <v>0.08</v>
      </c>
      <c r="HN418">
        <v>0.03</v>
      </c>
      <c r="HO418">
        <v>0.36</v>
      </c>
      <c r="HP418">
        <v>0.31</v>
      </c>
      <c r="HQ418">
        <v>0.33</v>
      </c>
      <c r="HR418">
        <v>0.35</v>
      </c>
      <c r="HS418">
        <v>0.37</v>
      </c>
      <c r="HT418">
        <v>0.34</v>
      </c>
      <c r="HU418">
        <v>0.53</v>
      </c>
      <c r="HV418">
        <v>0.39</v>
      </c>
      <c r="HW418">
        <v>0.45</v>
      </c>
      <c r="HX418">
        <v>0.43</v>
      </c>
      <c r="HY418">
        <v>0.36</v>
      </c>
      <c r="HZ418">
        <v>0.49</v>
      </c>
      <c r="IA418">
        <v>0.03</v>
      </c>
      <c r="IB418">
        <v>0.17</v>
      </c>
      <c r="IC418">
        <v>0.11</v>
      </c>
      <c r="ID418">
        <v>0.1</v>
      </c>
      <c r="IE418">
        <v>0.09</v>
      </c>
      <c r="IF418">
        <v>5.7000000000000002E-2</v>
      </c>
      <c r="IG418">
        <v>1.9E-2</v>
      </c>
      <c r="IH418">
        <v>0.03</v>
      </c>
      <c r="II418">
        <v>0.02</v>
      </c>
      <c r="IJ418">
        <v>0.03</v>
      </c>
      <c r="IK418">
        <v>2.8000000000000001E-2</v>
      </c>
      <c r="IL418">
        <v>1.9E-2</v>
      </c>
      <c r="IM418">
        <v>0.05</v>
      </c>
      <c r="IN418">
        <v>0.09</v>
      </c>
      <c r="IO418">
        <v>0.08</v>
      </c>
      <c r="IP418">
        <v>0.09</v>
      </c>
      <c r="IQ418">
        <v>0.08</v>
      </c>
      <c r="IR418">
        <v>7.0000000000000007E-2</v>
      </c>
      <c r="IS418">
        <v>0.03</v>
      </c>
      <c r="IT418">
        <v>0.61</v>
      </c>
      <c r="IU418">
        <v>0.48</v>
      </c>
      <c r="IV418">
        <v>0.02</v>
      </c>
      <c r="IW418">
        <v>0.2</v>
      </c>
      <c r="IX418">
        <v>0.31</v>
      </c>
      <c r="IY418">
        <v>0.2</v>
      </c>
      <c r="IZ418">
        <v>0.26</v>
      </c>
      <c r="JA418">
        <v>0.24</v>
      </c>
      <c r="JB418">
        <v>0.35</v>
      </c>
      <c r="JC418">
        <v>0.39</v>
      </c>
      <c r="JD418">
        <v>0.06</v>
      </c>
      <c r="JE418">
        <v>7.0000000000000007E-2</v>
      </c>
      <c r="JF418">
        <v>0.31</v>
      </c>
      <c r="JG418">
        <v>0.18</v>
      </c>
      <c r="JH418">
        <v>0.22</v>
      </c>
      <c r="JI418">
        <v>0.06</v>
      </c>
      <c r="JJ418">
        <v>7.0000000000000007E-2</v>
      </c>
      <c r="JK418">
        <v>0.33</v>
      </c>
      <c r="JL418">
        <v>0.21</v>
      </c>
      <c r="JM418">
        <v>0.06</v>
      </c>
      <c r="JN418">
        <v>0.08</v>
      </c>
      <c r="JO418">
        <v>0.12</v>
      </c>
      <c r="JP418">
        <v>0.09</v>
      </c>
      <c r="JQ418">
        <v>0.06</v>
      </c>
      <c r="JR418">
        <v>2.84</v>
      </c>
      <c r="JS418">
        <v>1.54</v>
      </c>
      <c r="JT418">
        <v>1.7</v>
      </c>
      <c r="JU418">
        <v>3.05</v>
      </c>
      <c r="JV418">
        <v>2.4300000000000002</v>
      </c>
    </row>
    <row r="419" spans="1:282" x14ac:dyDescent="0.25">
      <c r="A419">
        <v>610070</v>
      </c>
      <c r="B419" t="s">
        <v>198</v>
      </c>
      <c r="C419" t="s">
        <v>2780</v>
      </c>
      <c r="D419" t="s">
        <v>5347</v>
      </c>
      <c r="E419" t="s">
        <v>5348</v>
      </c>
      <c r="F419" t="s">
        <v>1226</v>
      </c>
      <c r="G419" t="s">
        <v>1227</v>
      </c>
      <c r="H419" t="s">
        <v>1228</v>
      </c>
      <c r="I419" t="s">
        <v>5349</v>
      </c>
      <c r="J419" t="s">
        <v>5350</v>
      </c>
      <c r="K419" t="s">
        <v>5351</v>
      </c>
      <c r="L419" t="s">
        <v>546</v>
      </c>
      <c r="M419" t="s">
        <v>3399</v>
      </c>
      <c r="N419" t="s">
        <v>3908</v>
      </c>
      <c r="O419" t="s">
        <v>524</v>
      </c>
      <c r="P419">
        <v>689</v>
      </c>
      <c r="Q419" t="s">
        <v>541</v>
      </c>
      <c r="R419" t="s">
        <v>613</v>
      </c>
      <c r="S419" t="s">
        <v>613</v>
      </c>
      <c r="T419">
        <v>31</v>
      </c>
      <c r="U419">
        <v>4800</v>
      </c>
      <c r="V419" t="s">
        <v>651</v>
      </c>
      <c r="W419">
        <v>420</v>
      </c>
      <c r="X419">
        <v>696</v>
      </c>
      <c r="Y419">
        <v>60</v>
      </c>
      <c r="Z419" s="5" t="s">
        <v>758</v>
      </c>
      <c r="AA419" t="s">
        <v>524</v>
      </c>
      <c r="AB419" t="s">
        <v>564</v>
      </c>
      <c r="AC419" t="s">
        <v>533</v>
      </c>
      <c r="AD419" t="s">
        <v>533</v>
      </c>
      <c r="AE419">
        <v>58.9</v>
      </c>
      <c r="AF419">
        <v>76.2</v>
      </c>
      <c r="AG419">
        <v>76.400000000000006</v>
      </c>
      <c r="AH419">
        <v>6</v>
      </c>
      <c r="AI419" t="s">
        <v>3410</v>
      </c>
      <c r="AJ419">
        <v>241</v>
      </c>
      <c r="AK419">
        <v>32</v>
      </c>
      <c r="AL419">
        <v>10</v>
      </c>
      <c r="AM419">
        <v>12</v>
      </c>
      <c r="AN419">
        <v>178</v>
      </c>
      <c r="AP419">
        <v>1</v>
      </c>
      <c r="AQ419">
        <v>4</v>
      </c>
      <c r="AR419">
        <v>7</v>
      </c>
      <c r="AS419">
        <v>241</v>
      </c>
      <c r="AT419">
        <v>0.01</v>
      </c>
      <c r="AU419">
        <v>0.01</v>
      </c>
      <c r="AV419">
        <v>0.02</v>
      </c>
      <c r="AW419">
        <v>0.02</v>
      </c>
      <c r="AX419">
        <v>0.02</v>
      </c>
      <c r="AY419">
        <v>0.05</v>
      </c>
      <c r="AZ419">
        <v>7.0000000000000007E-2</v>
      </c>
      <c r="BA419">
        <v>4.1000000000000002E-2</v>
      </c>
      <c r="BB419">
        <v>0.04</v>
      </c>
      <c r="BC419">
        <v>0.01</v>
      </c>
      <c r="BD419">
        <v>0.06</v>
      </c>
      <c r="BE419">
        <v>0.15</v>
      </c>
      <c r="BF419">
        <v>0.28000000000000003</v>
      </c>
      <c r="BG419">
        <v>0.2</v>
      </c>
      <c r="BH419">
        <v>0.28000000000000003</v>
      </c>
      <c r="BI419">
        <v>0.19</v>
      </c>
      <c r="BJ419">
        <v>0.31</v>
      </c>
      <c r="BK419">
        <v>0.28000000000000003</v>
      </c>
      <c r="BL419">
        <v>0.09</v>
      </c>
      <c r="BM419">
        <v>0.09</v>
      </c>
      <c r="BN419">
        <v>0.09</v>
      </c>
      <c r="BO419">
        <v>0.03</v>
      </c>
      <c r="BP419">
        <v>0.04</v>
      </c>
      <c r="BQ419">
        <v>0.05</v>
      </c>
      <c r="BR419">
        <v>0.55000000000000004</v>
      </c>
      <c r="BS419">
        <v>0.66</v>
      </c>
      <c r="BT419">
        <v>0.56000000000000005</v>
      </c>
      <c r="BU419">
        <v>0.76</v>
      </c>
      <c r="BV419">
        <v>0.56999999999999995</v>
      </c>
      <c r="BW419">
        <v>0.46</v>
      </c>
      <c r="BX419">
        <v>3.5</v>
      </c>
      <c r="BY419">
        <v>3.65</v>
      </c>
      <c r="BZ419">
        <v>3.53</v>
      </c>
      <c r="CA419">
        <v>3.74</v>
      </c>
      <c r="CB419">
        <v>3.48</v>
      </c>
      <c r="CC419">
        <v>3.23</v>
      </c>
      <c r="CD419">
        <v>4.0000000000000001E-3</v>
      </c>
      <c r="CE419">
        <v>8.0000000000000002E-3</v>
      </c>
      <c r="CF419">
        <v>4.0000000000000001E-3</v>
      </c>
      <c r="CG419">
        <v>0</v>
      </c>
      <c r="CH419">
        <v>4.0000000000000001E-3</v>
      </c>
      <c r="CI419">
        <v>0.01</v>
      </c>
      <c r="CJ419">
        <v>0</v>
      </c>
      <c r="CK419">
        <v>0.02</v>
      </c>
      <c r="CL419">
        <v>0.01</v>
      </c>
      <c r="CM419">
        <v>0</v>
      </c>
      <c r="CN419">
        <v>0</v>
      </c>
      <c r="CO419">
        <v>0</v>
      </c>
      <c r="CP419">
        <v>0.01</v>
      </c>
      <c r="CQ419">
        <v>0.01</v>
      </c>
      <c r="CR419">
        <v>0.02</v>
      </c>
      <c r="CS419">
        <v>0.02</v>
      </c>
      <c r="CT419">
        <v>0.06</v>
      </c>
      <c r="CU419">
        <v>0.04</v>
      </c>
      <c r="CV419">
        <v>3.88</v>
      </c>
      <c r="CW419">
        <v>3.86</v>
      </c>
      <c r="CX419">
        <v>3.85</v>
      </c>
      <c r="CY419">
        <v>3.83</v>
      </c>
      <c r="CZ419">
        <v>3.82</v>
      </c>
      <c r="DA419">
        <v>3.78</v>
      </c>
      <c r="DB419">
        <v>3.72</v>
      </c>
      <c r="DC419">
        <v>3.6</v>
      </c>
      <c r="DD419">
        <v>3.74</v>
      </c>
      <c r="DE419">
        <v>0.1</v>
      </c>
      <c r="DF419">
        <v>0.12</v>
      </c>
      <c r="DG419">
        <v>0.13</v>
      </c>
      <c r="DH419">
        <v>0.14000000000000001</v>
      </c>
      <c r="DI419">
        <v>0.14000000000000001</v>
      </c>
      <c r="DJ419">
        <v>0.15</v>
      </c>
      <c r="DK419">
        <v>0.21</v>
      </c>
      <c r="DL419">
        <v>0.19</v>
      </c>
      <c r="DM419">
        <v>0.14000000000000001</v>
      </c>
      <c r="DN419">
        <v>0.03</v>
      </c>
      <c r="DO419">
        <v>0.02</v>
      </c>
      <c r="DP419">
        <v>0.03</v>
      </c>
      <c r="DQ419">
        <v>0.03</v>
      </c>
      <c r="DR419">
        <v>0.02</v>
      </c>
      <c r="DS419">
        <v>0.04</v>
      </c>
      <c r="DT419">
        <v>0.03</v>
      </c>
      <c r="DU419">
        <v>0.04</v>
      </c>
      <c r="DV419">
        <v>0.04</v>
      </c>
      <c r="DW419">
        <v>0.86</v>
      </c>
      <c r="DX419">
        <v>0.86</v>
      </c>
      <c r="DY419">
        <v>0.84</v>
      </c>
      <c r="DZ419">
        <v>0.82</v>
      </c>
      <c r="EA419">
        <v>0.82</v>
      </c>
      <c r="EB419">
        <v>0.78</v>
      </c>
      <c r="EC419">
        <v>0.73</v>
      </c>
      <c r="ED419">
        <v>0.68</v>
      </c>
      <c r="EE419">
        <v>0.77</v>
      </c>
      <c r="EF419">
        <v>0.49</v>
      </c>
      <c r="EG419">
        <v>0.02</v>
      </c>
      <c r="EH419">
        <v>0.02</v>
      </c>
      <c r="EI419">
        <v>0.01</v>
      </c>
      <c r="EJ419">
        <v>0.01</v>
      </c>
      <c r="EK419">
        <v>0.01</v>
      </c>
      <c r="EL419">
        <v>0.05</v>
      </c>
      <c r="EM419">
        <v>0</v>
      </c>
      <c r="EN419">
        <v>0</v>
      </c>
      <c r="EO419">
        <v>0.23</v>
      </c>
      <c r="EP419">
        <v>0.03</v>
      </c>
      <c r="EQ419">
        <v>8.0000000000000002E-3</v>
      </c>
      <c r="ER419">
        <v>0.03</v>
      </c>
      <c r="ES419">
        <v>1.7000000000000001E-2</v>
      </c>
      <c r="ET419">
        <v>0.03</v>
      </c>
      <c r="EU419">
        <v>7.0000000000000007E-2</v>
      </c>
      <c r="EV419">
        <v>0.02</v>
      </c>
      <c r="EW419">
        <v>0.02</v>
      </c>
      <c r="EX419">
        <v>0.104</v>
      </c>
      <c r="EY419">
        <v>0.18</v>
      </c>
      <c r="EZ419">
        <v>0.15</v>
      </c>
      <c r="FA419">
        <v>0.17</v>
      </c>
      <c r="FB419">
        <v>0.15</v>
      </c>
      <c r="FC419">
        <v>0.23</v>
      </c>
      <c r="FD419">
        <v>0.28999999999999998</v>
      </c>
      <c r="FE419">
        <v>0.3</v>
      </c>
      <c r="FF419">
        <v>0.27</v>
      </c>
      <c r="FG419">
        <v>0.08</v>
      </c>
      <c r="FH419">
        <v>0.72</v>
      </c>
      <c r="FI419">
        <v>0.75</v>
      </c>
      <c r="FJ419">
        <v>0.73</v>
      </c>
      <c r="FK419">
        <v>0.78</v>
      </c>
      <c r="FL419">
        <v>0.62</v>
      </c>
      <c r="FM419">
        <v>0.49</v>
      </c>
      <c r="FN419">
        <v>0.61</v>
      </c>
      <c r="FO419">
        <v>0.63</v>
      </c>
      <c r="FP419">
        <v>0.1</v>
      </c>
      <c r="FQ419">
        <v>0.05</v>
      </c>
      <c r="FR419">
        <v>7.0000000000000007E-2</v>
      </c>
      <c r="FS419">
        <v>0.06</v>
      </c>
      <c r="FT419">
        <v>0.05</v>
      </c>
      <c r="FU419">
        <v>0.11</v>
      </c>
      <c r="FV419">
        <v>0.1</v>
      </c>
      <c r="FW419">
        <v>7.0000000000000007E-2</v>
      </c>
      <c r="FX419">
        <v>7.0000000000000007E-2</v>
      </c>
      <c r="FY419">
        <v>1.75</v>
      </c>
      <c r="FZ419">
        <v>3.69</v>
      </c>
      <c r="GA419">
        <v>3.76</v>
      </c>
      <c r="GB419">
        <v>3.72</v>
      </c>
      <c r="GC419">
        <v>3.79</v>
      </c>
      <c r="GD419">
        <v>3.63</v>
      </c>
      <c r="GE419">
        <v>3.34</v>
      </c>
      <c r="GF419">
        <v>3.62</v>
      </c>
      <c r="GG419">
        <v>3.64</v>
      </c>
      <c r="GH419">
        <v>8.99</v>
      </c>
      <c r="GI419">
        <v>0</v>
      </c>
      <c r="GJ419">
        <v>4.0000000000000001E-3</v>
      </c>
      <c r="GK419">
        <v>8.0000000000000002E-3</v>
      </c>
      <c r="GL419">
        <v>0.02</v>
      </c>
      <c r="GM419">
        <v>0.02</v>
      </c>
      <c r="GN419">
        <v>0.02</v>
      </c>
      <c r="GO419">
        <v>0.05</v>
      </c>
      <c r="GP419">
        <v>0.11</v>
      </c>
      <c r="GQ419">
        <v>0.13</v>
      </c>
      <c r="GR419">
        <v>0.55000000000000004</v>
      </c>
      <c r="GS419">
        <v>0.08</v>
      </c>
      <c r="GT419">
        <v>0.33</v>
      </c>
      <c r="GU419">
        <v>0.44</v>
      </c>
      <c r="GV419">
        <v>0.18</v>
      </c>
      <c r="GW419">
        <v>0.24</v>
      </c>
      <c r="GX419">
        <v>0.14899999999999999</v>
      </c>
      <c r="GY419">
        <v>0.2</v>
      </c>
      <c r="GZ419">
        <v>0.13700000000000001</v>
      </c>
      <c r="HA419">
        <v>0.108</v>
      </c>
      <c r="HB419">
        <v>0.22</v>
      </c>
      <c r="HC419">
        <v>0.1</v>
      </c>
      <c r="HD419">
        <v>0.08</v>
      </c>
      <c r="HE419">
        <v>0.2</v>
      </c>
      <c r="HF419">
        <v>0.19</v>
      </c>
      <c r="HG419">
        <v>0.22</v>
      </c>
      <c r="HH419">
        <v>0.21</v>
      </c>
      <c r="HI419">
        <v>0</v>
      </c>
      <c r="HJ419">
        <v>0</v>
      </c>
      <c r="HK419">
        <v>0.02</v>
      </c>
      <c r="HL419">
        <v>0.01</v>
      </c>
      <c r="HM419">
        <v>0.05</v>
      </c>
      <c r="HN419">
        <v>0</v>
      </c>
      <c r="HO419">
        <v>0.2</v>
      </c>
      <c r="HP419">
        <v>0.2</v>
      </c>
      <c r="HQ419">
        <v>0.23</v>
      </c>
      <c r="HR419">
        <v>0.23</v>
      </c>
      <c r="HS419">
        <v>0.38</v>
      </c>
      <c r="HT419">
        <v>0.24</v>
      </c>
      <c r="HU419">
        <v>0.68</v>
      </c>
      <c r="HV419">
        <v>0.55000000000000004</v>
      </c>
      <c r="HW419">
        <v>0.53</v>
      </c>
      <c r="HX419">
        <v>0.54</v>
      </c>
      <c r="HY419">
        <v>0.39</v>
      </c>
      <c r="HZ419">
        <v>0.63</v>
      </c>
      <c r="IA419">
        <v>0.02</v>
      </c>
      <c r="IB419">
        <v>0.13</v>
      </c>
      <c r="IC419">
        <v>0.1</v>
      </c>
      <c r="ID419">
        <v>0.1</v>
      </c>
      <c r="IE419">
        <v>0.04</v>
      </c>
      <c r="IF419">
        <v>1.7000000000000001E-2</v>
      </c>
      <c r="IG419">
        <v>4.0000000000000001E-3</v>
      </c>
      <c r="IH419">
        <v>0.02</v>
      </c>
      <c r="II419">
        <v>0.01</v>
      </c>
      <c r="IJ419">
        <v>0.01</v>
      </c>
      <c r="IK419">
        <v>2.1000000000000001E-2</v>
      </c>
      <c r="IL419">
        <v>4.0000000000000001E-3</v>
      </c>
      <c r="IM419">
        <v>0.09</v>
      </c>
      <c r="IN419">
        <v>0.11</v>
      </c>
      <c r="IO419">
        <v>0.11</v>
      </c>
      <c r="IP419">
        <v>0.11</v>
      </c>
      <c r="IQ419">
        <v>0.11</v>
      </c>
      <c r="IR419">
        <v>0.1</v>
      </c>
      <c r="IS419">
        <v>0.02</v>
      </c>
      <c r="IT419">
        <v>0.42</v>
      </c>
      <c r="IU419">
        <v>0.27</v>
      </c>
      <c r="IV419">
        <v>0.02</v>
      </c>
      <c r="IW419">
        <v>0.15</v>
      </c>
      <c r="IX419">
        <v>0.17</v>
      </c>
      <c r="IY419">
        <v>0.22</v>
      </c>
      <c r="IZ419">
        <v>0.34</v>
      </c>
      <c r="JA419">
        <v>0.12</v>
      </c>
      <c r="JB419">
        <v>0.25</v>
      </c>
      <c r="JC419">
        <v>0.37</v>
      </c>
      <c r="JD419">
        <v>0.09</v>
      </c>
      <c r="JE419">
        <v>0.11</v>
      </c>
      <c r="JF419">
        <v>0.24</v>
      </c>
      <c r="JG419">
        <v>0.25</v>
      </c>
      <c r="JH419">
        <v>0.34</v>
      </c>
      <c r="JI419">
        <v>0.15</v>
      </c>
      <c r="JJ419">
        <v>0.15</v>
      </c>
      <c r="JK419">
        <v>0.5</v>
      </c>
      <c r="JL419">
        <v>0.24</v>
      </c>
      <c r="JM419">
        <v>0.1</v>
      </c>
      <c r="JN419">
        <v>0.12</v>
      </c>
      <c r="JO419">
        <v>0.12</v>
      </c>
      <c r="JP419">
        <v>0.12</v>
      </c>
      <c r="JQ419">
        <v>0.1</v>
      </c>
      <c r="JR419">
        <v>3.14</v>
      </c>
      <c r="JS419">
        <v>1.97</v>
      </c>
      <c r="JT419">
        <v>2.17</v>
      </c>
      <c r="JU419">
        <v>3.37</v>
      </c>
      <c r="JV419">
        <v>2.66</v>
      </c>
    </row>
    <row r="420" spans="1:282" x14ac:dyDescent="0.25">
      <c r="A420">
        <v>610073</v>
      </c>
      <c r="B420" t="s">
        <v>201</v>
      </c>
      <c r="C420" t="s">
        <v>2781</v>
      </c>
      <c r="D420" t="s">
        <v>5352</v>
      </c>
      <c r="E420" t="s">
        <v>5353</v>
      </c>
      <c r="F420" t="s">
        <v>1229</v>
      </c>
      <c r="G420" t="s">
        <v>1230</v>
      </c>
      <c r="H420" t="s">
        <v>5354</v>
      </c>
      <c r="I420" t="s">
        <v>5355</v>
      </c>
      <c r="J420" t="s">
        <v>5356</v>
      </c>
      <c r="K420" t="s">
        <v>5357</v>
      </c>
      <c r="L420" t="s">
        <v>546</v>
      </c>
      <c r="M420" t="s">
        <v>3399</v>
      </c>
      <c r="N420" t="s">
        <v>3908</v>
      </c>
      <c r="O420" t="s">
        <v>524</v>
      </c>
      <c r="P420">
        <v>344</v>
      </c>
      <c r="Q420" t="s">
        <v>539</v>
      </c>
      <c r="R420" t="s">
        <v>591</v>
      </c>
      <c r="S420" t="s">
        <v>591</v>
      </c>
      <c r="T420">
        <v>35</v>
      </c>
      <c r="U420">
        <v>4840</v>
      </c>
      <c r="V420" t="s">
        <v>651</v>
      </c>
      <c r="W420">
        <v>78</v>
      </c>
      <c r="X420">
        <v>349</v>
      </c>
      <c r="Y420">
        <v>22</v>
      </c>
      <c r="Z420" s="5" t="s">
        <v>4107</v>
      </c>
      <c r="AA420" t="s">
        <v>524</v>
      </c>
      <c r="AB420" t="s">
        <v>534</v>
      </c>
      <c r="AC420" t="s">
        <v>534</v>
      </c>
      <c r="AD420" t="s">
        <v>533</v>
      </c>
      <c r="AE420">
        <v>99</v>
      </c>
      <c r="AF420">
        <v>99</v>
      </c>
      <c r="AG420">
        <v>68.5</v>
      </c>
      <c r="AH420">
        <v>2.2000000000000002</v>
      </c>
      <c r="AI420" t="s">
        <v>3410</v>
      </c>
      <c r="AJ420">
        <v>57</v>
      </c>
      <c r="AK420">
        <v>17</v>
      </c>
      <c r="AL420">
        <v>4</v>
      </c>
      <c r="AM420">
        <v>1</v>
      </c>
      <c r="AN420">
        <v>30</v>
      </c>
      <c r="AO420">
        <v>1</v>
      </c>
      <c r="AQ420">
        <v>4</v>
      </c>
      <c r="AS420">
        <v>57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0.05</v>
      </c>
      <c r="BF420">
        <v>0.11</v>
      </c>
      <c r="BG420">
        <v>0.05</v>
      </c>
      <c r="BH420">
        <v>0.05</v>
      </c>
      <c r="BI420">
        <v>0.02</v>
      </c>
      <c r="BJ420">
        <v>0.14000000000000001</v>
      </c>
      <c r="BK420">
        <v>0.12</v>
      </c>
      <c r="BL420">
        <v>7.0000000000000007E-2</v>
      </c>
      <c r="BM420">
        <v>7.0000000000000007E-2</v>
      </c>
      <c r="BN420">
        <v>7.0000000000000007E-2</v>
      </c>
      <c r="BO420">
        <v>0.02</v>
      </c>
      <c r="BP420">
        <v>0.02</v>
      </c>
      <c r="BQ420">
        <v>0.04</v>
      </c>
      <c r="BR420">
        <v>0.82</v>
      </c>
      <c r="BS420">
        <v>0.88</v>
      </c>
      <c r="BT420">
        <v>0.88</v>
      </c>
      <c r="BU420">
        <v>0.96</v>
      </c>
      <c r="BV420">
        <v>0.84</v>
      </c>
      <c r="BW420">
        <v>0.79</v>
      </c>
      <c r="BX420">
        <v>3.89</v>
      </c>
      <c r="BY420">
        <v>3.94</v>
      </c>
      <c r="BZ420">
        <v>3.94</v>
      </c>
      <c r="CA420">
        <v>3.98</v>
      </c>
      <c r="CB420">
        <v>3.86</v>
      </c>
      <c r="CC420">
        <v>3.76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0.02</v>
      </c>
      <c r="CM420">
        <v>0</v>
      </c>
      <c r="CN420">
        <v>0</v>
      </c>
      <c r="CO420">
        <v>0</v>
      </c>
      <c r="CP420">
        <v>0.02</v>
      </c>
      <c r="CQ420">
        <v>0</v>
      </c>
      <c r="CR420">
        <v>0.02</v>
      </c>
      <c r="CS420">
        <v>0.02</v>
      </c>
      <c r="CT420">
        <v>0.04</v>
      </c>
      <c r="CU420">
        <v>0</v>
      </c>
      <c r="CV420">
        <v>3.95</v>
      </c>
      <c r="CW420">
        <v>3.95</v>
      </c>
      <c r="CX420">
        <v>3.93</v>
      </c>
      <c r="CY420">
        <v>3.89</v>
      </c>
      <c r="CZ420">
        <v>3.96</v>
      </c>
      <c r="DA420">
        <v>3.87</v>
      </c>
      <c r="DB420">
        <v>3.85</v>
      </c>
      <c r="DC420">
        <v>3.75</v>
      </c>
      <c r="DD420">
        <v>3.82</v>
      </c>
      <c r="DE420">
        <v>0.05</v>
      </c>
      <c r="DF420">
        <v>0.05</v>
      </c>
      <c r="DG420">
        <v>7.0000000000000007E-2</v>
      </c>
      <c r="DH420">
        <v>7.0000000000000007E-2</v>
      </c>
      <c r="DI420">
        <v>0.04</v>
      </c>
      <c r="DJ420">
        <v>0.09</v>
      </c>
      <c r="DK420">
        <v>0.11</v>
      </c>
      <c r="DL420">
        <v>0.18</v>
      </c>
      <c r="DM420">
        <v>0.12</v>
      </c>
      <c r="DN420">
        <v>0.04</v>
      </c>
      <c r="DO420">
        <v>0.04</v>
      </c>
      <c r="DP420">
        <v>0.04</v>
      </c>
      <c r="DQ420">
        <v>0.04</v>
      </c>
      <c r="DR420">
        <v>0.04</v>
      </c>
      <c r="DS420">
        <v>0.04</v>
      </c>
      <c r="DT420">
        <v>0.04</v>
      </c>
      <c r="DU420">
        <v>0.04</v>
      </c>
      <c r="DV420">
        <v>0.04</v>
      </c>
      <c r="DW420">
        <v>0.91</v>
      </c>
      <c r="DX420">
        <v>0.91</v>
      </c>
      <c r="DY420">
        <v>0.89</v>
      </c>
      <c r="DZ420">
        <v>0.88</v>
      </c>
      <c r="EA420">
        <v>0.93</v>
      </c>
      <c r="EB420">
        <v>0.86</v>
      </c>
      <c r="EC420">
        <v>0.84</v>
      </c>
      <c r="ED420">
        <v>0.75</v>
      </c>
      <c r="EE420">
        <v>0.82</v>
      </c>
      <c r="EF420">
        <v>0.54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0.04</v>
      </c>
      <c r="EM420">
        <v>0.04</v>
      </c>
      <c r="EN420">
        <v>0</v>
      </c>
      <c r="EO420">
        <v>0.35</v>
      </c>
      <c r="EP420">
        <v>0.02</v>
      </c>
      <c r="EQ420">
        <v>1.7999999999999999E-2</v>
      </c>
      <c r="ER420">
        <v>0</v>
      </c>
      <c r="ES420">
        <v>1.7999999999999999E-2</v>
      </c>
      <c r="ET420">
        <v>0.04</v>
      </c>
      <c r="EU420">
        <v>0.19</v>
      </c>
      <c r="EV420">
        <v>0</v>
      </c>
      <c r="EW420">
        <v>0.02</v>
      </c>
      <c r="EX420">
        <v>1.7999999999999999E-2</v>
      </c>
      <c r="EY420">
        <v>0.16</v>
      </c>
      <c r="EZ420">
        <v>0.16</v>
      </c>
      <c r="FA420">
        <v>0.09</v>
      </c>
      <c r="FB420">
        <v>0.04</v>
      </c>
      <c r="FC420">
        <v>0.09</v>
      </c>
      <c r="FD420">
        <v>0.33</v>
      </c>
      <c r="FE420">
        <v>0.12</v>
      </c>
      <c r="FF420">
        <v>0.12</v>
      </c>
      <c r="FG420">
        <v>7.0000000000000007E-2</v>
      </c>
      <c r="FH420">
        <v>0.81</v>
      </c>
      <c r="FI420">
        <v>0.81</v>
      </c>
      <c r="FJ420">
        <v>0.89</v>
      </c>
      <c r="FK420">
        <v>0.93</v>
      </c>
      <c r="FL420">
        <v>0.84</v>
      </c>
      <c r="FM420">
        <v>0.42</v>
      </c>
      <c r="FN420">
        <v>0.82</v>
      </c>
      <c r="FO420">
        <v>0.84</v>
      </c>
      <c r="FP420">
        <v>0.02</v>
      </c>
      <c r="FQ420">
        <v>0.02</v>
      </c>
      <c r="FR420">
        <v>0.02</v>
      </c>
      <c r="FS420">
        <v>0.02</v>
      </c>
      <c r="FT420">
        <v>0.02</v>
      </c>
      <c r="FU420">
        <v>0.04</v>
      </c>
      <c r="FV420">
        <v>0.02</v>
      </c>
      <c r="FW420">
        <v>0.02</v>
      </c>
      <c r="FX420">
        <v>0.02</v>
      </c>
      <c r="FY420">
        <v>1.61</v>
      </c>
      <c r="FZ420">
        <v>3.8</v>
      </c>
      <c r="GA420">
        <v>3.8</v>
      </c>
      <c r="GB420">
        <v>3.91</v>
      </c>
      <c r="GC420">
        <v>3.93</v>
      </c>
      <c r="GD420">
        <v>3.84</v>
      </c>
      <c r="GE420">
        <v>3.16</v>
      </c>
      <c r="GF420">
        <v>3.77</v>
      </c>
      <c r="GG420">
        <v>3.84</v>
      </c>
      <c r="GH420">
        <v>9.68</v>
      </c>
      <c r="GI420">
        <v>0</v>
      </c>
      <c r="GJ420">
        <v>0</v>
      </c>
      <c r="GK420">
        <v>0</v>
      </c>
      <c r="GL420">
        <v>0</v>
      </c>
      <c r="GM420">
        <v>0.02</v>
      </c>
      <c r="GN420">
        <v>0</v>
      </c>
      <c r="GO420">
        <v>0</v>
      </c>
      <c r="GP420">
        <v>7.0000000000000007E-2</v>
      </c>
      <c r="GQ420">
        <v>0.09</v>
      </c>
      <c r="GR420">
        <v>0.81</v>
      </c>
      <c r="GS420">
        <v>0.02</v>
      </c>
      <c r="GT420">
        <v>0.51</v>
      </c>
      <c r="GU420">
        <v>0.72</v>
      </c>
      <c r="GV420">
        <v>0.14000000000000001</v>
      </c>
      <c r="GW420">
        <v>0.3</v>
      </c>
      <c r="GX420">
        <v>0.17499999999999999</v>
      </c>
      <c r="GY420">
        <v>0.39</v>
      </c>
      <c r="GZ420">
        <v>0.123</v>
      </c>
      <c r="HA420">
        <v>1.7999999999999999E-2</v>
      </c>
      <c r="HB420">
        <v>0.32</v>
      </c>
      <c r="HC420">
        <v>0.02</v>
      </c>
      <c r="HD420">
        <v>0.02</v>
      </c>
      <c r="HE420">
        <v>0.12</v>
      </c>
      <c r="HF420">
        <v>0.05</v>
      </c>
      <c r="HG420">
        <v>7.0000000000000007E-2</v>
      </c>
      <c r="HH420">
        <v>0.04</v>
      </c>
      <c r="HI420">
        <v>0</v>
      </c>
      <c r="HJ420">
        <v>0</v>
      </c>
      <c r="HK420">
        <v>0</v>
      </c>
      <c r="HL420">
        <v>0</v>
      </c>
      <c r="HM420">
        <v>0.19</v>
      </c>
      <c r="HN420">
        <v>0</v>
      </c>
      <c r="HO420">
        <v>0.28000000000000003</v>
      </c>
      <c r="HP420">
        <v>0.11</v>
      </c>
      <c r="HQ420">
        <v>0.33</v>
      </c>
      <c r="HR420">
        <v>0.37</v>
      </c>
      <c r="HS420">
        <v>0.46</v>
      </c>
      <c r="HT420">
        <v>0.26</v>
      </c>
      <c r="HU420">
        <v>0.68</v>
      </c>
      <c r="HV420">
        <v>0.81</v>
      </c>
      <c r="HW420">
        <v>0.56000000000000005</v>
      </c>
      <c r="HX420">
        <v>0.57999999999999996</v>
      </c>
      <c r="HY420">
        <v>0.25</v>
      </c>
      <c r="HZ420">
        <v>0.68</v>
      </c>
      <c r="IA420">
        <v>0</v>
      </c>
      <c r="IB420">
        <v>0.04</v>
      </c>
      <c r="IC420">
        <v>0.04</v>
      </c>
      <c r="ID420">
        <v>0.02</v>
      </c>
      <c r="IE420">
        <v>0.04</v>
      </c>
      <c r="IF420">
        <v>0</v>
      </c>
      <c r="IG420">
        <v>0</v>
      </c>
      <c r="IH420">
        <v>0.02</v>
      </c>
      <c r="II420">
        <v>0.02</v>
      </c>
      <c r="IJ420">
        <v>0</v>
      </c>
      <c r="IK420">
        <v>3.5000000000000003E-2</v>
      </c>
      <c r="IL420">
        <v>1.7999999999999999E-2</v>
      </c>
      <c r="IM420">
        <v>0.04</v>
      </c>
      <c r="IN420">
        <v>0.04</v>
      </c>
      <c r="IO420">
        <v>0.05</v>
      </c>
      <c r="IP420">
        <v>0.04</v>
      </c>
      <c r="IQ420">
        <v>0.04</v>
      </c>
      <c r="IR420">
        <v>0.04</v>
      </c>
      <c r="IS420">
        <v>0</v>
      </c>
      <c r="IT420">
        <v>0.23</v>
      </c>
      <c r="IU420">
        <v>0.05</v>
      </c>
      <c r="IV420">
        <v>0</v>
      </c>
      <c r="IW420">
        <v>7.0000000000000007E-2</v>
      </c>
      <c r="IX420">
        <v>0.05</v>
      </c>
      <c r="IY420">
        <v>0.26</v>
      </c>
      <c r="IZ420">
        <v>0.32</v>
      </c>
      <c r="JA420">
        <v>0.02</v>
      </c>
      <c r="JB420">
        <v>0.3</v>
      </c>
      <c r="JC420">
        <v>0.18</v>
      </c>
      <c r="JD420">
        <v>0.16</v>
      </c>
      <c r="JE420">
        <v>0.19</v>
      </c>
      <c r="JF420">
        <v>0.05</v>
      </c>
      <c r="JG420">
        <v>0.19</v>
      </c>
      <c r="JH420">
        <v>0.74</v>
      </c>
      <c r="JI420">
        <v>0.32</v>
      </c>
      <c r="JJ420">
        <v>0.4</v>
      </c>
      <c r="JK420">
        <v>0.89</v>
      </c>
      <c r="JL420">
        <v>0.4</v>
      </c>
      <c r="JM420">
        <v>0.04</v>
      </c>
      <c r="JN420">
        <v>0.04</v>
      </c>
      <c r="JO420">
        <v>0.04</v>
      </c>
      <c r="JP420">
        <v>0.04</v>
      </c>
      <c r="JQ420">
        <v>0.04</v>
      </c>
      <c r="JR420">
        <v>3.71</v>
      </c>
      <c r="JS420">
        <v>2.58</v>
      </c>
      <c r="JT420">
        <v>2.98</v>
      </c>
      <c r="JU420">
        <v>3.91</v>
      </c>
      <c r="JV420">
        <v>2.96</v>
      </c>
    </row>
    <row r="421" spans="1:282" x14ac:dyDescent="0.25">
      <c r="A421">
        <v>610074</v>
      </c>
      <c r="B421" t="s">
        <v>203</v>
      </c>
      <c r="C421" t="s">
        <v>2782</v>
      </c>
      <c r="D421" t="s">
        <v>5358</v>
      </c>
      <c r="E421" t="s">
        <v>5359</v>
      </c>
      <c r="F421" t="s">
        <v>1231</v>
      </c>
      <c r="G421" t="s">
        <v>1232</v>
      </c>
      <c r="H421" t="s">
        <v>1233</v>
      </c>
      <c r="I421" t="s">
        <v>5360</v>
      </c>
      <c r="J421" t="s">
        <v>10</v>
      </c>
      <c r="K421" t="s">
        <v>10</v>
      </c>
      <c r="L421" t="s">
        <v>546</v>
      </c>
      <c r="M421" t="s">
        <v>3399</v>
      </c>
      <c r="N421" t="s">
        <v>3908</v>
      </c>
      <c r="O421" t="s">
        <v>524</v>
      </c>
      <c r="P421">
        <v>1136</v>
      </c>
      <c r="Q421" t="s">
        <v>541</v>
      </c>
      <c r="R421" t="s">
        <v>562</v>
      </c>
      <c r="S421" t="s">
        <v>562</v>
      </c>
      <c r="T421">
        <v>29</v>
      </c>
      <c r="U421">
        <v>4850</v>
      </c>
      <c r="V421" t="s">
        <v>655</v>
      </c>
      <c r="W421">
        <v>587</v>
      </c>
      <c r="X421">
        <v>1156</v>
      </c>
      <c r="Y421">
        <v>51</v>
      </c>
      <c r="Z421" s="5" t="s">
        <v>665</v>
      </c>
      <c r="AA421" t="s">
        <v>524</v>
      </c>
      <c r="AB421" t="s">
        <v>576</v>
      </c>
      <c r="AC421" t="s">
        <v>555</v>
      </c>
      <c r="AD421" t="s">
        <v>555</v>
      </c>
      <c r="AE421">
        <v>16.7</v>
      </c>
      <c r="AF421">
        <v>38.299999999999997</v>
      </c>
      <c r="AG421">
        <v>20.3</v>
      </c>
      <c r="AH421">
        <v>5.0999999999999996</v>
      </c>
      <c r="AI421" t="s">
        <v>3410</v>
      </c>
      <c r="AJ421">
        <v>339</v>
      </c>
      <c r="AK421">
        <v>11</v>
      </c>
      <c r="AL421">
        <v>7</v>
      </c>
      <c r="AM421">
        <v>1</v>
      </c>
      <c r="AN421">
        <v>308</v>
      </c>
      <c r="AQ421">
        <v>5</v>
      </c>
      <c r="AR421">
        <v>10</v>
      </c>
      <c r="AS421">
        <v>339</v>
      </c>
      <c r="AT421">
        <v>0.02</v>
      </c>
      <c r="AU421">
        <v>0.02</v>
      </c>
      <c r="AV421">
        <v>0.06</v>
      </c>
      <c r="AW421">
        <v>0.03</v>
      </c>
      <c r="AX421">
        <v>0.04</v>
      </c>
      <c r="AY421">
        <v>0.11</v>
      </c>
      <c r="AZ421">
        <v>0.16</v>
      </c>
      <c r="BA421">
        <v>8.7999999999999995E-2</v>
      </c>
      <c r="BB421">
        <v>0.14000000000000001</v>
      </c>
      <c r="BC421">
        <v>0.08</v>
      </c>
      <c r="BD421">
        <v>0.14000000000000001</v>
      </c>
      <c r="BE421">
        <v>0.23</v>
      </c>
      <c r="BF421">
        <v>0.42</v>
      </c>
      <c r="BG421">
        <v>0.42</v>
      </c>
      <c r="BH421">
        <v>0.46</v>
      </c>
      <c r="BI421">
        <v>0.34</v>
      </c>
      <c r="BJ421">
        <v>0.45</v>
      </c>
      <c r="BK421">
        <v>0.35</v>
      </c>
      <c r="BL421">
        <v>0.03</v>
      </c>
      <c r="BM421">
        <v>0.03</v>
      </c>
      <c r="BN421">
        <v>0.05</v>
      </c>
      <c r="BO421">
        <v>0.03</v>
      </c>
      <c r="BP421">
        <v>0.02</v>
      </c>
      <c r="BQ421">
        <v>0.03</v>
      </c>
      <c r="BR421">
        <v>0.37</v>
      </c>
      <c r="BS421">
        <v>0.44</v>
      </c>
      <c r="BT421">
        <v>0.3</v>
      </c>
      <c r="BU421">
        <v>0.53</v>
      </c>
      <c r="BV421">
        <v>0.34</v>
      </c>
      <c r="BW421">
        <v>0.28000000000000003</v>
      </c>
      <c r="BX421">
        <v>3.18</v>
      </c>
      <c r="BY421">
        <v>3.32</v>
      </c>
      <c r="BZ421">
        <v>3.05</v>
      </c>
      <c r="CA421">
        <v>3.42</v>
      </c>
      <c r="CB421">
        <v>3.11</v>
      </c>
      <c r="CC421">
        <v>2.83</v>
      </c>
      <c r="CD421">
        <v>3.0000000000000001E-3</v>
      </c>
      <c r="CE421">
        <v>8.9999999999999993E-3</v>
      </c>
      <c r="CF421">
        <v>8.9999999999999993E-3</v>
      </c>
      <c r="CG421">
        <v>2.9000000000000001E-2</v>
      </c>
      <c r="CH421">
        <v>1.2E-2</v>
      </c>
      <c r="CI421">
        <v>0.02</v>
      </c>
      <c r="CJ421">
        <v>0.05</v>
      </c>
      <c r="CK421">
        <v>0.08</v>
      </c>
      <c r="CL421">
        <v>0.06</v>
      </c>
      <c r="CM421">
        <v>0.02</v>
      </c>
      <c r="CN421">
        <v>0.04</v>
      </c>
      <c r="CO421">
        <v>0.04</v>
      </c>
      <c r="CP421">
        <v>0.04</v>
      </c>
      <c r="CQ421">
        <v>0.04</v>
      </c>
      <c r="CR421">
        <v>0.05</v>
      </c>
      <c r="CS421">
        <v>0.09</v>
      </c>
      <c r="CT421">
        <v>0.14000000000000001</v>
      </c>
      <c r="CU421">
        <v>7.0000000000000007E-2</v>
      </c>
      <c r="CV421">
        <v>3.77</v>
      </c>
      <c r="CW421">
        <v>3.68</v>
      </c>
      <c r="CX421">
        <v>3.66</v>
      </c>
      <c r="CY421">
        <v>3.61</v>
      </c>
      <c r="CZ421">
        <v>3.64</v>
      </c>
      <c r="DA421">
        <v>3.55</v>
      </c>
      <c r="DB421">
        <v>3.44</v>
      </c>
      <c r="DC421">
        <v>3.26</v>
      </c>
      <c r="DD421">
        <v>3.41</v>
      </c>
      <c r="DE421">
        <v>0.19</v>
      </c>
      <c r="DF421">
        <v>0.22</v>
      </c>
      <c r="DG421">
        <v>0.23</v>
      </c>
      <c r="DH421">
        <v>0.22</v>
      </c>
      <c r="DI421">
        <v>0.24</v>
      </c>
      <c r="DJ421">
        <v>0.28000000000000003</v>
      </c>
      <c r="DK421">
        <v>0.24</v>
      </c>
      <c r="DL421">
        <v>0.22</v>
      </c>
      <c r="DM421">
        <v>0.25</v>
      </c>
      <c r="DN421">
        <v>0.01</v>
      </c>
      <c r="DO421">
        <v>0.01</v>
      </c>
      <c r="DP421">
        <v>0.01</v>
      </c>
      <c r="DQ421">
        <v>0.01</v>
      </c>
      <c r="DR421">
        <v>0.01</v>
      </c>
      <c r="DS421">
        <v>0.02</v>
      </c>
      <c r="DT421">
        <v>0.01</v>
      </c>
      <c r="DU421">
        <v>0.01</v>
      </c>
      <c r="DV421">
        <v>0.02</v>
      </c>
      <c r="DW421">
        <v>0.78</v>
      </c>
      <c r="DX421">
        <v>0.73</v>
      </c>
      <c r="DY421">
        <v>0.71</v>
      </c>
      <c r="DZ421">
        <v>0.7</v>
      </c>
      <c r="EA421">
        <v>0.7</v>
      </c>
      <c r="EB421">
        <v>0.63</v>
      </c>
      <c r="EC421">
        <v>0.61</v>
      </c>
      <c r="ED421">
        <v>0.55000000000000004</v>
      </c>
      <c r="EE421">
        <v>0.59</v>
      </c>
      <c r="EF421">
        <v>0.28000000000000003</v>
      </c>
      <c r="EG421">
        <v>0.03</v>
      </c>
      <c r="EH421">
        <v>0.03</v>
      </c>
      <c r="EI421">
        <v>0.02</v>
      </c>
      <c r="EJ421">
        <v>0.02</v>
      </c>
      <c r="EK421">
        <v>0.03</v>
      </c>
      <c r="EL421">
        <v>0.06</v>
      </c>
      <c r="EM421">
        <v>0.02</v>
      </c>
      <c r="EN421">
        <v>0.02</v>
      </c>
      <c r="EO421">
        <v>0.3</v>
      </c>
      <c r="EP421">
        <v>7.0000000000000007E-2</v>
      </c>
      <c r="EQ421">
        <v>5.8999999999999997E-2</v>
      </c>
      <c r="ER421">
        <v>0.06</v>
      </c>
      <c r="ES421">
        <v>5.6000000000000001E-2</v>
      </c>
      <c r="ET421">
        <v>0.1</v>
      </c>
      <c r="EU421">
        <v>0.16</v>
      </c>
      <c r="EV421">
        <v>0.09</v>
      </c>
      <c r="EW421">
        <v>0.14000000000000001</v>
      </c>
      <c r="EX421">
        <v>0.17699999999999999</v>
      </c>
      <c r="EY421">
        <v>0.42</v>
      </c>
      <c r="EZ421">
        <v>0.4</v>
      </c>
      <c r="FA421">
        <v>0.38</v>
      </c>
      <c r="FB421">
        <v>0.35</v>
      </c>
      <c r="FC421">
        <v>0.45</v>
      </c>
      <c r="FD421">
        <v>0.33</v>
      </c>
      <c r="FE421">
        <v>0.45</v>
      </c>
      <c r="FF421">
        <v>0.46</v>
      </c>
      <c r="FG421">
        <v>0.15</v>
      </c>
      <c r="FH421">
        <v>0.43</v>
      </c>
      <c r="FI421">
        <v>0.47</v>
      </c>
      <c r="FJ421">
        <v>0.49</v>
      </c>
      <c r="FK421">
        <v>0.53</v>
      </c>
      <c r="FL421">
        <v>0.37</v>
      </c>
      <c r="FM421">
        <v>0.41</v>
      </c>
      <c r="FN421">
        <v>0.4</v>
      </c>
      <c r="FO421">
        <v>0.34</v>
      </c>
      <c r="FP421">
        <v>0.09</v>
      </c>
      <c r="FQ421">
        <v>0.04</v>
      </c>
      <c r="FR421">
        <v>0.04</v>
      </c>
      <c r="FS421">
        <v>0.04</v>
      </c>
      <c r="FT421">
        <v>0.04</v>
      </c>
      <c r="FU421">
        <v>0.06</v>
      </c>
      <c r="FV421">
        <v>0.05</v>
      </c>
      <c r="FW421">
        <v>0.04</v>
      </c>
      <c r="FX421">
        <v>0.04</v>
      </c>
      <c r="FY421">
        <v>2.21</v>
      </c>
      <c r="FZ421">
        <v>3.3</v>
      </c>
      <c r="GA421">
        <v>3.37</v>
      </c>
      <c r="GB421">
        <v>3.4</v>
      </c>
      <c r="GC421">
        <v>3.45</v>
      </c>
      <c r="GD421">
        <v>3.22</v>
      </c>
      <c r="GE421">
        <v>3.13</v>
      </c>
      <c r="GF421">
        <v>3.28</v>
      </c>
      <c r="GG421">
        <v>3.17</v>
      </c>
      <c r="GH421">
        <v>7.64</v>
      </c>
      <c r="GI421">
        <v>0.03</v>
      </c>
      <c r="GJ421">
        <v>1.4999999999999999E-2</v>
      </c>
      <c r="GK421">
        <v>3.5000000000000003E-2</v>
      </c>
      <c r="GL421">
        <v>0.03</v>
      </c>
      <c r="GM421">
        <v>0.09</v>
      </c>
      <c r="GN421">
        <v>0.05</v>
      </c>
      <c r="GO421">
        <v>0.09</v>
      </c>
      <c r="GP421">
        <v>0.15</v>
      </c>
      <c r="GQ421">
        <v>0.11</v>
      </c>
      <c r="GR421">
        <v>0.3</v>
      </c>
      <c r="GS421">
        <v>0.09</v>
      </c>
      <c r="GT421">
        <v>0.3</v>
      </c>
      <c r="GU421">
        <v>0.45</v>
      </c>
      <c r="GV421">
        <v>0.2</v>
      </c>
      <c r="GW421">
        <v>0.24</v>
      </c>
      <c r="GX421">
        <v>0.13900000000000001</v>
      </c>
      <c r="GY421">
        <v>0.24</v>
      </c>
      <c r="GZ421">
        <v>0.13</v>
      </c>
      <c r="HA421">
        <v>8.3000000000000004E-2</v>
      </c>
      <c r="HB421">
        <v>0.19</v>
      </c>
      <c r="HC421">
        <v>0.14000000000000001</v>
      </c>
      <c r="HD421">
        <v>0.08</v>
      </c>
      <c r="HE421">
        <v>0.2</v>
      </c>
      <c r="HF421">
        <v>0.19</v>
      </c>
      <c r="HG421">
        <v>0.26</v>
      </c>
      <c r="HH421">
        <v>0.17</v>
      </c>
      <c r="HI421">
        <v>0.03</v>
      </c>
      <c r="HJ421">
        <v>0.02</v>
      </c>
      <c r="HK421">
        <v>0.04</v>
      </c>
      <c r="HL421">
        <v>0.04</v>
      </c>
      <c r="HM421">
        <v>0.24</v>
      </c>
      <c r="HN421">
        <v>0.13</v>
      </c>
      <c r="HO421">
        <v>0.42</v>
      </c>
      <c r="HP421">
        <v>0.33</v>
      </c>
      <c r="HQ421">
        <v>0.34</v>
      </c>
      <c r="HR421">
        <v>0.34</v>
      </c>
      <c r="HS421">
        <v>0.33</v>
      </c>
      <c r="HT421">
        <v>0.42</v>
      </c>
      <c r="HU421">
        <v>0.45</v>
      </c>
      <c r="HV421">
        <v>0.34</v>
      </c>
      <c r="HW421">
        <v>0.38</v>
      </c>
      <c r="HX421">
        <v>0.35</v>
      </c>
      <c r="HY421">
        <v>0.26</v>
      </c>
      <c r="HZ421">
        <v>0.32</v>
      </c>
      <c r="IA421">
        <v>0.04</v>
      </c>
      <c r="IB421">
        <v>0.18</v>
      </c>
      <c r="IC421">
        <v>0.13</v>
      </c>
      <c r="ID421">
        <v>0.14000000000000001</v>
      </c>
      <c r="IE421">
        <v>0.08</v>
      </c>
      <c r="IF421">
        <v>5.2999999999999999E-2</v>
      </c>
      <c r="IG421">
        <v>2.1000000000000001E-2</v>
      </c>
      <c r="IH421">
        <v>0.05</v>
      </c>
      <c r="II421">
        <v>0.06</v>
      </c>
      <c r="IJ421">
        <v>0.05</v>
      </c>
      <c r="IK421">
        <v>2.9000000000000001E-2</v>
      </c>
      <c r="IL421">
        <v>2.4E-2</v>
      </c>
      <c r="IM421">
        <v>0.05</v>
      </c>
      <c r="IN421">
        <v>0.08</v>
      </c>
      <c r="IO421">
        <v>0.06</v>
      </c>
      <c r="IP421">
        <v>7.0000000000000007E-2</v>
      </c>
      <c r="IQ421">
        <v>0.06</v>
      </c>
      <c r="IR421">
        <v>0.06</v>
      </c>
      <c r="IS421">
        <v>0.01</v>
      </c>
      <c r="IT421">
        <v>0.53</v>
      </c>
      <c r="IU421">
        <v>0.41</v>
      </c>
      <c r="IV421">
        <v>0.02</v>
      </c>
      <c r="IW421">
        <v>0.19</v>
      </c>
      <c r="IX421">
        <v>0.31</v>
      </c>
      <c r="IY421">
        <v>0.18</v>
      </c>
      <c r="IZ421">
        <v>0.26</v>
      </c>
      <c r="JA421">
        <v>0.18</v>
      </c>
      <c r="JB421">
        <v>0.32</v>
      </c>
      <c r="JC421">
        <v>0.38</v>
      </c>
      <c r="JD421">
        <v>0.09</v>
      </c>
      <c r="JE421">
        <v>0.1</v>
      </c>
      <c r="JF421">
        <v>0.28000000000000003</v>
      </c>
      <c r="JG421">
        <v>0.2</v>
      </c>
      <c r="JH421">
        <v>0.26</v>
      </c>
      <c r="JI421">
        <v>0.14000000000000001</v>
      </c>
      <c r="JJ421">
        <v>0.14000000000000001</v>
      </c>
      <c r="JK421">
        <v>0.46</v>
      </c>
      <c r="JL421">
        <v>0.24</v>
      </c>
      <c r="JM421">
        <v>0.04</v>
      </c>
      <c r="JN421">
        <v>0.06</v>
      </c>
      <c r="JO421">
        <v>0.08</v>
      </c>
      <c r="JP421">
        <v>0.06</v>
      </c>
      <c r="JQ421">
        <v>0.06</v>
      </c>
      <c r="JR421">
        <v>2.92</v>
      </c>
      <c r="JS421">
        <v>1.84</v>
      </c>
      <c r="JT421">
        <v>1.98</v>
      </c>
      <c r="JU421">
        <v>3.26</v>
      </c>
      <c r="JV421">
        <v>2.52</v>
      </c>
    </row>
    <row r="422" spans="1:282" x14ac:dyDescent="0.25">
      <c r="A422">
        <v>610075</v>
      </c>
      <c r="B422" t="s">
        <v>2784</v>
      </c>
      <c r="C422" t="s">
        <v>2783</v>
      </c>
      <c r="D422" t="s">
        <v>5361</v>
      </c>
      <c r="E422" t="s">
        <v>5362</v>
      </c>
      <c r="F422" t="s">
        <v>2785</v>
      </c>
      <c r="G422" t="s">
        <v>2786</v>
      </c>
      <c r="H422" t="s">
        <v>773</v>
      </c>
      <c r="I422" t="s">
        <v>5363</v>
      </c>
      <c r="J422" t="s">
        <v>5364</v>
      </c>
      <c r="K422" t="s">
        <v>5365</v>
      </c>
      <c r="L422" t="s">
        <v>546</v>
      </c>
      <c r="M422" t="s">
        <v>4131</v>
      </c>
      <c r="N422" t="s">
        <v>4132</v>
      </c>
      <c r="O422" t="s">
        <v>524</v>
      </c>
      <c r="P422">
        <v>33</v>
      </c>
      <c r="Q422" t="s">
        <v>539</v>
      </c>
      <c r="R422" t="s">
        <v>591</v>
      </c>
      <c r="S422" t="s">
        <v>591</v>
      </c>
      <c r="T422">
        <v>38</v>
      </c>
      <c r="U422">
        <v>4860</v>
      </c>
      <c r="V422" t="s">
        <v>655</v>
      </c>
      <c r="W422">
        <v>27</v>
      </c>
      <c r="X422">
        <v>34</v>
      </c>
      <c r="Y422">
        <v>79</v>
      </c>
      <c r="Z422" s="5" t="s">
        <v>575</v>
      </c>
      <c r="AA422" t="s">
        <v>524</v>
      </c>
      <c r="AB422" t="s">
        <v>534</v>
      </c>
      <c r="AC422" t="s">
        <v>533</v>
      </c>
      <c r="AD422" t="s">
        <v>534</v>
      </c>
      <c r="AE422">
        <v>99</v>
      </c>
      <c r="AF422">
        <v>64</v>
      </c>
      <c r="AG422">
        <v>93.5</v>
      </c>
      <c r="AH422">
        <v>99</v>
      </c>
      <c r="AI422" t="s">
        <v>3400</v>
      </c>
      <c r="AJ422">
        <v>26</v>
      </c>
      <c r="AL422">
        <v>21</v>
      </c>
      <c r="AN422">
        <v>6</v>
      </c>
      <c r="AS422">
        <v>26</v>
      </c>
      <c r="AT422">
        <v>0.04</v>
      </c>
      <c r="AU422">
        <v>0.04</v>
      </c>
      <c r="AV422">
        <v>0</v>
      </c>
      <c r="AW422">
        <v>0</v>
      </c>
      <c r="AX422">
        <v>0</v>
      </c>
      <c r="AY422">
        <v>0.04</v>
      </c>
      <c r="AZ422">
        <v>0.04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0.08</v>
      </c>
      <c r="BG422">
        <v>0.08</v>
      </c>
      <c r="BH422">
        <v>0.12</v>
      </c>
      <c r="BI422">
        <v>0.12</v>
      </c>
      <c r="BJ422">
        <v>0.08</v>
      </c>
      <c r="BK422">
        <v>0.12</v>
      </c>
      <c r="BL422">
        <v>0</v>
      </c>
      <c r="BM422">
        <v>0</v>
      </c>
      <c r="BN422">
        <v>0</v>
      </c>
      <c r="BO422">
        <v>0</v>
      </c>
      <c r="BP422">
        <v>0.04</v>
      </c>
      <c r="BQ422">
        <v>0</v>
      </c>
      <c r="BR422">
        <v>0.85</v>
      </c>
      <c r="BS422">
        <v>0.88</v>
      </c>
      <c r="BT422">
        <v>0.88</v>
      </c>
      <c r="BU422">
        <v>0.88</v>
      </c>
      <c r="BV422">
        <v>0.88</v>
      </c>
      <c r="BW422">
        <v>0.85</v>
      </c>
      <c r="BX422">
        <v>3.73</v>
      </c>
      <c r="BY422">
        <v>3.81</v>
      </c>
      <c r="BZ422">
        <v>3.88</v>
      </c>
      <c r="CA422">
        <v>3.88</v>
      </c>
      <c r="CB422">
        <v>3.92</v>
      </c>
      <c r="CC422">
        <v>3.77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0.08</v>
      </c>
      <c r="CN422">
        <v>0.08</v>
      </c>
      <c r="CO422">
        <v>0.12</v>
      </c>
      <c r="CP422">
        <v>0.12</v>
      </c>
      <c r="CQ422">
        <v>0.08</v>
      </c>
      <c r="CR422">
        <v>0.08</v>
      </c>
      <c r="CS422">
        <v>0.08</v>
      </c>
      <c r="CT422">
        <v>0.08</v>
      </c>
      <c r="CU422">
        <v>0.08</v>
      </c>
      <c r="CV422">
        <v>3.77</v>
      </c>
      <c r="CW422">
        <v>3.73</v>
      </c>
      <c r="CX422">
        <v>3.69</v>
      </c>
      <c r="CY422">
        <v>3.72</v>
      </c>
      <c r="CZ422">
        <v>3.77</v>
      </c>
      <c r="DA422">
        <v>3.77</v>
      </c>
      <c r="DB422">
        <v>3.73</v>
      </c>
      <c r="DC422">
        <v>3.76</v>
      </c>
      <c r="DD422">
        <v>3.77</v>
      </c>
      <c r="DE422">
        <v>0.08</v>
      </c>
      <c r="DF422">
        <v>0.12</v>
      </c>
      <c r="DG422">
        <v>0.08</v>
      </c>
      <c r="DH422">
        <v>0.04</v>
      </c>
      <c r="DI422">
        <v>0.08</v>
      </c>
      <c r="DJ422">
        <v>0.08</v>
      </c>
      <c r="DK422">
        <v>0.12</v>
      </c>
      <c r="DL422">
        <v>0.08</v>
      </c>
      <c r="DM422">
        <v>0.08</v>
      </c>
      <c r="DN422">
        <v>0</v>
      </c>
      <c r="DO422">
        <v>0</v>
      </c>
      <c r="DP422">
        <v>0</v>
      </c>
      <c r="DQ422">
        <v>0.04</v>
      </c>
      <c r="DR422">
        <v>0</v>
      </c>
      <c r="DS422">
        <v>0</v>
      </c>
      <c r="DT422">
        <v>0</v>
      </c>
      <c r="DU422">
        <v>0.04</v>
      </c>
      <c r="DV422">
        <v>0</v>
      </c>
      <c r="DW422">
        <v>0.85</v>
      </c>
      <c r="DX422">
        <v>0.81</v>
      </c>
      <c r="DY422">
        <v>0.81</v>
      </c>
      <c r="DZ422">
        <v>0.81</v>
      </c>
      <c r="EA422">
        <v>0.85</v>
      </c>
      <c r="EB422">
        <v>0.85</v>
      </c>
      <c r="EC422">
        <v>0.81</v>
      </c>
      <c r="ED422">
        <v>0.81</v>
      </c>
      <c r="EE422">
        <v>0.85</v>
      </c>
      <c r="EF422">
        <v>0.27</v>
      </c>
      <c r="EG422">
        <v>0.04</v>
      </c>
      <c r="EH422">
        <v>0.04</v>
      </c>
      <c r="EI422">
        <v>0.04</v>
      </c>
      <c r="EJ422">
        <v>0.04</v>
      </c>
      <c r="EK422">
        <v>0.04</v>
      </c>
      <c r="EL422">
        <v>0.19</v>
      </c>
      <c r="EM422">
        <v>0.04</v>
      </c>
      <c r="EN422">
        <v>0.04</v>
      </c>
      <c r="EO422">
        <v>0.62</v>
      </c>
      <c r="EP422">
        <v>0.54</v>
      </c>
      <c r="EQ422">
        <v>0.53800000000000003</v>
      </c>
      <c r="ER422">
        <v>0.54</v>
      </c>
      <c r="ES422">
        <v>0.53800000000000003</v>
      </c>
      <c r="ET422">
        <v>0.57999999999999996</v>
      </c>
      <c r="EU422">
        <v>0.62</v>
      </c>
      <c r="EV422">
        <v>0.65</v>
      </c>
      <c r="EW422">
        <v>0.62</v>
      </c>
      <c r="EX422">
        <v>7.6999999999999999E-2</v>
      </c>
      <c r="EY422">
        <v>0.08</v>
      </c>
      <c r="EZ422">
        <v>0.12</v>
      </c>
      <c r="FA422">
        <v>0.08</v>
      </c>
      <c r="FB422">
        <v>0.08</v>
      </c>
      <c r="FC422">
        <v>0.08</v>
      </c>
      <c r="FD422">
        <v>0.04</v>
      </c>
      <c r="FE422">
        <v>0.04</v>
      </c>
      <c r="FF422">
        <v>0.08</v>
      </c>
      <c r="FG422">
        <v>0</v>
      </c>
      <c r="FH422">
        <v>0.31</v>
      </c>
      <c r="FI422">
        <v>0.27</v>
      </c>
      <c r="FJ422">
        <v>0.31</v>
      </c>
      <c r="FK422">
        <v>0.31</v>
      </c>
      <c r="FL422">
        <v>0.27</v>
      </c>
      <c r="FM422">
        <v>0.12</v>
      </c>
      <c r="FN422">
        <v>0.23</v>
      </c>
      <c r="FO422">
        <v>0.23</v>
      </c>
      <c r="FP422">
        <v>0.04</v>
      </c>
      <c r="FQ422">
        <v>0.04</v>
      </c>
      <c r="FR422">
        <v>0.04</v>
      </c>
      <c r="FS422">
        <v>0.04</v>
      </c>
      <c r="FT422">
        <v>0.04</v>
      </c>
      <c r="FU422">
        <v>0.04</v>
      </c>
      <c r="FV422">
        <v>0.04</v>
      </c>
      <c r="FW422">
        <v>0.04</v>
      </c>
      <c r="FX422">
        <v>0.04</v>
      </c>
      <c r="FY422">
        <v>1.8</v>
      </c>
      <c r="FZ422">
        <v>2.68</v>
      </c>
      <c r="GA422">
        <v>2.64</v>
      </c>
      <c r="GB422">
        <v>2.68</v>
      </c>
      <c r="GC422">
        <v>2.68</v>
      </c>
      <c r="GD422">
        <v>2.6</v>
      </c>
      <c r="GE422">
        <v>2.08</v>
      </c>
      <c r="GF422">
        <v>2.48</v>
      </c>
      <c r="GG422">
        <v>2.52</v>
      </c>
      <c r="GH422">
        <v>7.76</v>
      </c>
      <c r="GI422">
        <v>0</v>
      </c>
      <c r="GJ422">
        <v>0</v>
      </c>
      <c r="GK422">
        <v>3.7999999999999999E-2</v>
      </c>
      <c r="GL422">
        <v>0.04</v>
      </c>
      <c r="GM422">
        <v>0</v>
      </c>
      <c r="GN422">
        <v>0.19</v>
      </c>
      <c r="GO422">
        <v>0.15</v>
      </c>
      <c r="GP422">
        <v>0.15</v>
      </c>
      <c r="GQ422">
        <v>0.12</v>
      </c>
      <c r="GR422">
        <v>0.27</v>
      </c>
      <c r="GS422">
        <v>0.04</v>
      </c>
      <c r="GT422">
        <v>0.35</v>
      </c>
      <c r="GU422">
        <v>0.31</v>
      </c>
      <c r="GV422">
        <v>0.35</v>
      </c>
      <c r="GW422">
        <v>0.5</v>
      </c>
      <c r="GX422">
        <v>0.5</v>
      </c>
      <c r="GY422">
        <v>0.5</v>
      </c>
      <c r="GZ422">
        <v>7.6999999999999999E-2</v>
      </c>
      <c r="HA422">
        <v>7.6999999999999999E-2</v>
      </c>
      <c r="HB422">
        <v>0.04</v>
      </c>
      <c r="HC422">
        <v>0.04</v>
      </c>
      <c r="HD422">
        <v>0.08</v>
      </c>
      <c r="HE422">
        <v>0.08</v>
      </c>
      <c r="HF422">
        <v>0.04</v>
      </c>
      <c r="HG422">
        <v>0.04</v>
      </c>
      <c r="HH422">
        <v>0.04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0.23</v>
      </c>
      <c r="HP422">
        <v>0.23</v>
      </c>
      <c r="HQ422">
        <v>0.19</v>
      </c>
      <c r="HR422">
        <v>0.19</v>
      </c>
      <c r="HS422">
        <v>0.19</v>
      </c>
      <c r="HT422">
        <v>0.23</v>
      </c>
      <c r="HU422">
        <v>0.65</v>
      </c>
      <c r="HV422">
        <v>0.62</v>
      </c>
      <c r="HW422">
        <v>0.62</v>
      </c>
      <c r="HX422">
        <v>0.65</v>
      </c>
      <c r="HY422">
        <v>0.65</v>
      </c>
      <c r="HZ422">
        <v>0.65</v>
      </c>
      <c r="IA422">
        <v>0.08</v>
      </c>
      <c r="IB422">
        <v>0.12</v>
      </c>
      <c r="IC422">
        <v>0.15</v>
      </c>
      <c r="ID422">
        <v>0.12</v>
      </c>
      <c r="IE422">
        <v>0.12</v>
      </c>
      <c r="IF422">
        <v>7.6999999999999999E-2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0.04</v>
      </c>
      <c r="IN422">
        <v>0.04</v>
      </c>
      <c r="IO422">
        <v>0.04</v>
      </c>
      <c r="IP422">
        <v>0.04</v>
      </c>
      <c r="IQ422">
        <v>0.04</v>
      </c>
      <c r="IR422">
        <v>0.04</v>
      </c>
      <c r="IS422">
        <v>0.12</v>
      </c>
      <c r="IT422">
        <v>0.77</v>
      </c>
      <c r="IU422">
        <v>0.77</v>
      </c>
      <c r="IV422">
        <v>0.42</v>
      </c>
      <c r="IW422">
        <v>0.69</v>
      </c>
      <c r="IX422">
        <v>0.73</v>
      </c>
      <c r="IY422">
        <v>0.19</v>
      </c>
      <c r="IZ422">
        <v>0.19</v>
      </c>
      <c r="JA422">
        <v>0.42</v>
      </c>
      <c r="JB422">
        <v>0.27</v>
      </c>
      <c r="JC422">
        <v>0.04</v>
      </c>
      <c r="JD422">
        <v>0</v>
      </c>
      <c r="JE422">
        <v>0</v>
      </c>
      <c r="JF422">
        <v>0</v>
      </c>
      <c r="JG422">
        <v>0</v>
      </c>
      <c r="JH422">
        <v>0.08</v>
      </c>
      <c r="JI422">
        <v>0</v>
      </c>
      <c r="JJ422">
        <v>0</v>
      </c>
      <c r="JK422">
        <v>0.12</v>
      </c>
      <c r="JL422">
        <v>0</v>
      </c>
      <c r="JM422">
        <v>0.04</v>
      </c>
      <c r="JN422">
        <v>0.04</v>
      </c>
      <c r="JO422">
        <v>0.04</v>
      </c>
      <c r="JP422">
        <v>0.04</v>
      </c>
      <c r="JQ422">
        <v>0.04</v>
      </c>
      <c r="JR422">
        <v>2.08</v>
      </c>
      <c r="JS422">
        <v>1.2</v>
      </c>
      <c r="JT422">
        <v>1.2</v>
      </c>
      <c r="JU422">
        <v>1.8</v>
      </c>
      <c r="JV422">
        <v>1.28</v>
      </c>
    </row>
    <row r="423" spans="1:282" x14ac:dyDescent="0.25">
      <c r="A423">
        <v>610076</v>
      </c>
      <c r="B423" t="s">
        <v>318</v>
      </c>
      <c r="C423" t="s">
        <v>2787</v>
      </c>
      <c r="D423" t="s">
        <v>3420</v>
      </c>
      <c r="E423" t="s">
        <v>3421</v>
      </c>
      <c r="F423" t="s">
        <v>1234</v>
      </c>
      <c r="G423" t="s">
        <v>1235</v>
      </c>
      <c r="H423" t="s">
        <v>5366</v>
      </c>
      <c r="I423" t="s">
        <v>5367</v>
      </c>
      <c r="J423" t="s">
        <v>5368</v>
      </c>
      <c r="K423" t="s">
        <v>5369</v>
      </c>
      <c r="L423" t="s">
        <v>546</v>
      </c>
      <c r="M423" t="s">
        <v>3399</v>
      </c>
      <c r="N423" t="s">
        <v>3908</v>
      </c>
      <c r="O423" t="s">
        <v>524</v>
      </c>
      <c r="P423">
        <v>429</v>
      </c>
      <c r="Q423" t="s">
        <v>539</v>
      </c>
      <c r="R423" t="s">
        <v>591</v>
      </c>
      <c r="S423" t="s">
        <v>591</v>
      </c>
      <c r="T423">
        <v>34</v>
      </c>
      <c r="U423">
        <v>4870</v>
      </c>
      <c r="V423" t="s">
        <v>655</v>
      </c>
      <c r="W423">
        <v>227</v>
      </c>
      <c r="X423">
        <v>436</v>
      </c>
      <c r="Y423">
        <v>52</v>
      </c>
      <c r="Z423" s="5" t="s">
        <v>963</v>
      </c>
      <c r="AA423" t="s">
        <v>524</v>
      </c>
      <c r="AB423" t="s">
        <v>533</v>
      </c>
      <c r="AC423" t="s">
        <v>533</v>
      </c>
      <c r="AD423" t="s">
        <v>533</v>
      </c>
      <c r="AE423">
        <v>79.5</v>
      </c>
      <c r="AF423">
        <v>79</v>
      </c>
      <c r="AG423">
        <v>79.2</v>
      </c>
      <c r="AH423">
        <v>5.2</v>
      </c>
      <c r="AI423" t="s">
        <v>3410</v>
      </c>
      <c r="AJ423">
        <v>132</v>
      </c>
      <c r="AK423">
        <v>6</v>
      </c>
      <c r="AL423">
        <v>16</v>
      </c>
      <c r="AM423">
        <v>1</v>
      </c>
      <c r="AN423">
        <v>108</v>
      </c>
      <c r="AQ423">
        <v>5</v>
      </c>
      <c r="AS423">
        <v>132</v>
      </c>
      <c r="AT423">
        <v>0.01</v>
      </c>
      <c r="AU423">
        <v>0.01</v>
      </c>
      <c r="AV423">
        <v>0.01</v>
      </c>
      <c r="AW423">
        <v>0</v>
      </c>
      <c r="AX423">
        <v>0</v>
      </c>
      <c r="AY423">
        <v>0.04</v>
      </c>
      <c r="AZ423">
        <v>0.03</v>
      </c>
      <c r="BA423">
        <v>8.0000000000000002E-3</v>
      </c>
      <c r="BB423">
        <v>0.02</v>
      </c>
      <c r="BC423">
        <v>0.02</v>
      </c>
      <c r="BD423">
        <v>0.05</v>
      </c>
      <c r="BE423">
        <v>0.08</v>
      </c>
      <c r="BF423">
        <v>0.23</v>
      </c>
      <c r="BG423">
        <v>0.23</v>
      </c>
      <c r="BH423">
        <v>0.23</v>
      </c>
      <c r="BI423">
        <v>0.13</v>
      </c>
      <c r="BJ423">
        <v>0.27</v>
      </c>
      <c r="BK423">
        <v>0.24</v>
      </c>
      <c r="BL423">
        <v>0.01</v>
      </c>
      <c r="BM423">
        <v>0.02</v>
      </c>
      <c r="BN423">
        <v>0.01</v>
      </c>
      <c r="BO423">
        <v>0.01</v>
      </c>
      <c r="BP423">
        <v>0.02</v>
      </c>
      <c r="BQ423">
        <v>0.04</v>
      </c>
      <c r="BR423">
        <v>0.73</v>
      </c>
      <c r="BS423">
        <v>0.73</v>
      </c>
      <c r="BT423">
        <v>0.73</v>
      </c>
      <c r="BU423">
        <v>0.85</v>
      </c>
      <c r="BV423">
        <v>0.67</v>
      </c>
      <c r="BW423">
        <v>0.61</v>
      </c>
      <c r="BX423">
        <v>3.69</v>
      </c>
      <c r="BY423">
        <v>3.73</v>
      </c>
      <c r="BZ423">
        <v>3.71</v>
      </c>
      <c r="CA423">
        <v>3.84</v>
      </c>
      <c r="CB423">
        <v>3.62</v>
      </c>
      <c r="CC423">
        <v>3.47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0.04</v>
      </c>
      <c r="CL423">
        <v>0.01</v>
      </c>
      <c r="CM423">
        <v>0.02</v>
      </c>
      <c r="CN423">
        <v>0</v>
      </c>
      <c r="CO423">
        <v>0</v>
      </c>
      <c r="CP423">
        <v>0</v>
      </c>
      <c r="CQ423">
        <v>0.01</v>
      </c>
      <c r="CR423">
        <v>0.02</v>
      </c>
      <c r="CS423">
        <v>0.04</v>
      </c>
      <c r="CT423">
        <v>0.06</v>
      </c>
      <c r="CU423">
        <v>0.04</v>
      </c>
      <c r="CV423">
        <v>3.9</v>
      </c>
      <c r="CW423">
        <v>3.91</v>
      </c>
      <c r="CX423">
        <v>3.86</v>
      </c>
      <c r="CY423">
        <v>3.85</v>
      </c>
      <c r="CZ423">
        <v>3.82</v>
      </c>
      <c r="DA423">
        <v>3.75</v>
      </c>
      <c r="DB423">
        <v>3.74</v>
      </c>
      <c r="DC423">
        <v>3.62</v>
      </c>
      <c r="DD423">
        <v>3.73</v>
      </c>
      <c r="DE423">
        <v>7.0000000000000007E-2</v>
      </c>
      <c r="DF423">
        <v>0.09</v>
      </c>
      <c r="DG423">
        <v>0.14000000000000001</v>
      </c>
      <c r="DH423">
        <v>0.15</v>
      </c>
      <c r="DI423">
        <v>0.16</v>
      </c>
      <c r="DJ423">
        <v>0.22</v>
      </c>
      <c r="DK423">
        <v>0.18</v>
      </c>
      <c r="DL423">
        <v>0.14000000000000001</v>
      </c>
      <c r="DM423">
        <v>0.17</v>
      </c>
      <c r="DN423">
        <v>0</v>
      </c>
      <c r="DO423">
        <v>0.01</v>
      </c>
      <c r="DP423">
        <v>0.01</v>
      </c>
      <c r="DQ423">
        <v>0.01</v>
      </c>
      <c r="DR423">
        <v>0.01</v>
      </c>
      <c r="DS423">
        <v>0.01</v>
      </c>
      <c r="DT423">
        <v>0</v>
      </c>
      <c r="DU423">
        <v>0</v>
      </c>
      <c r="DV423">
        <v>0.01</v>
      </c>
      <c r="DW423">
        <v>0.92</v>
      </c>
      <c r="DX423">
        <v>0.9</v>
      </c>
      <c r="DY423">
        <v>0.86</v>
      </c>
      <c r="DZ423">
        <v>0.84</v>
      </c>
      <c r="EA423">
        <v>0.83</v>
      </c>
      <c r="EB423">
        <v>0.76</v>
      </c>
      <c r="EC423">
        <v>0.78</v>
      </c>
      <c r="ED423">
        <v>0.76</v>
      </c>
      <c r="EE423">
        <v>0.78</v>
      </c>
      <c r="EF423">
        <v>0.4</v>
      </c>
      <c r="EG423">
        <v>0.01</v>
      </c>
      <c r="EH423">
        <v>0</v>
      </c>
      <c r="EI423">
        <v>0</v>
      </c>
      <c r="EJ423">
        <v>0</v>
      </c>
      <c r="EK423">
        <v>0</v>
      </c>
      <c r="EL423">
        <v>0.02</v>
      </c>
      <c r="EM423">
        <v>0.01</v>
      </c>
      <c r="EN423">
        <v>0.02</v>
      </c>
      <c r="EO423">
        <v>0.3</v>
      </c>
      <c r="EP423">
        <v>0.02</v>
      </c>
      <c r="EQ423">
        <v>0.03</v>
      </c>
      <c r="ER423">
        <v>0.02</v>
      </c>
      <c r="ES423">
        <v>1.4999999999999999E-2</v>
      </c>
      <c r="ET423">
        <v>0.02</v>
      </c>
      <c r="EU423">
        <v>0.05</v>
      </c>
      <c r="EV423">
        <v>0.04</v>
      </c>
      <c r="EW423">
        <v>0.03</v>
      </c>
      <c r="EX423">
        <v>0.114</v>
      </c>
      <c r="EY423">
        <v>0.28000000000000003</v>
      </c>
      <c r="EZ423">
        <v>0.24</v>
      </c>
      <c r="FA423">
        <v>0.23</v>
      </c>
      <c r="FB423">
        <v>0.2</v>
      </c>
      <c r="FC423">
        <v>0.3</v>
      </c>
      <c r="FD423">
        <v>0.28999999999999998</v>
      </c>
      <c r="FE423">
        <v>0.27</v>
      </c>
      <c r="FF423">
        <v>0.31</v>
      </c>
      <c r="FG423">
        <v>0.16</v>
      </c>
      <c r="FH423">
        <v>0.69</v>
      </c>
      <c r="FI423">
        <v>0.72</v>
      </c>
      <c r="FJ423">
        <v>0.74</v>
      </c>
      <c r="FK423">
        <v>0.78</v>
      </c>
      <c r="FL423">
        <v>0.64</v>
      </c>
      <c r="FM423">
        <v>0.63</v>
      </c>
      <c r="FN423">
        <v>0.67</v>
      </c>
      <c r="FO423">
        <v>0.64</v>
      </c>
      <c r="FP423">
        <v>0.02</v>
      </c>
      <c r="FQ423">
        <v>0.01</v>
      </c>
      <c r="FR423">
        <v>0.01</v>
      </c>
      <c r="FS423">
        <v>0.01</v>
      </c>
      <c r="FT423">
        <v>0.01</v>
      </c>
      <c r="FU423">
        <v>0.03</v>
      </c>
      <c r="FV423">
        <v>0.02</v>
      </c>
      <c r="FW423">
        <v>0.01</v>
      </c>
      <c r="FX423">
        <v>0.01</v>
      </c>
      <c r="FY423">
        <v>2.0299999999999998</v>
      </c>
      <c r="FZ423">
        <v>3.66</v>
      </c>
      <c r="GA423">
        <v>3.69</v>
      </c>
      <c r="GB423">
        <v>3.73</v>
      </c>
      <c r="GC423">
        <v>3.77</v>
      </c>
      <c r="GD423">
        <v>3.64</v>
      </c>
      <c r="GE423">
        <v>3.55</v>
      </c>
      <c r="GF423">
        <v>3.63</v>
      </c>
      <c r="GG423">
        <v>3.58</v>
      </c>
      <c r="GH423">
        <v>8.8800000000000008</v>
      </c>
      <c r="GI423">
        <v>0.01</v>
      </c>
      <c r="GJ423">
        <v>0</v>
      </c>
      <c r="GK423">
        <v>0</v>
      </c>
      <c r="GL423">
        <v>0</v>
      </c>
      <c r="GM423">
        <v>0.03</v>
      </c>
      <c r="GN423">
        <v>0.01</v>
      </c>
      <c r="GO423">
        <v>0.06</v>
      </c>
      <c r="GP423">
        <v>0.23</v>
      </c>
      <c r="GQ423">
        <v>0.19</v>
      </c>
      <c r="GR423">
        <v>0.44</v>
      </c>
      <c r="GS423">
        <v>0.04</v>
      </c>
      <c r="GT423">
        <v>0.4</v>
      </c>
      <c r="GU423">
        <v>0.53</v>
      </c>
      <c r="GV423">
        <v>0.28999999999999998</v>
      </c>
      <c r="GW423">
        <v>0.2</v>
      </c>
      <c r="GX423">
        <v>0.121</v>
      </c>
      <c r="GY423">
        <v>0.22</v>
      </c>
      <c r="GZ423">
        <v>6.0999999999999999E-2</v>
      </c>
      <c r="HA423">
        <v>4.4999999999999998E-2</v>
      </c>
      <c r="HB423">
        <v>0.11</v>
      </c>
      <c r="HC423">
        <v>0.2</v>
      </c>
      <c r="HD423">
        <v>0.12</v>
      </c>
      <c r="HE423">
        <v>0.28000000000000003</v>
      </c>
      <c r="HF423">
        <v>0.14000000000000001</v>
      </c>
      <c r="HG423">
        <v>0.18</v>
      </c>
      <c r="HH423">
        <v>0.1</v>
      </c>
      <c r="HI423">
        <v>0</v>
      </c>
      <c r="HJ423">
        <v>0.02</v>
      </c>
      <c r="HK423">
        <v>0.01</v>
      </c>
      <c r="HL423">
        <v>0.01</v>
      </c>
      <c r="HM423">
        <v>0.06</v>
      </c>
      <c r="HN423">
        <v>0.01</v>
      </c>
      <c r="HO423">
        <v>0.21</v>
      </c>
      <c r="HP423">
        <v>0.26</v>
      </c>
      <c r="HQ423">
        <v>0.23</v>
      </c>
      <c r="HR423">
        <v>0.21</v>
      </c>
      <c r="HS423">
        <v>0.35</v>
      </c>
      <c r="HT423">
        <v>0.24</v>
      </c>
      <c r="HU423">
        <v>0.7</v>
      </c>
      <c r="HV423">
        <v>0.52</v>
      </c>
      <c r="HW423">
        <v>0.56000000000000005</v>
      </c>
      <c r="HX423">
        <v>0.6</v>
      </c>
      <c r="HY423">
        <v>0.49</v>
      </c>
      <c r="HZ423">
        <v>0.67</v>
      </c>
      <c r="IA423">
        <v>0.03</v>
      </c>
      <c r="IB423">
        <v>0.13</v>
      </c>
      <c r="IC423">
        <v>0.11</v>
      </c>
      <c r="ID423">
        <v>0.11</v>
      </c>
      <c r="IE423">
        <v>0.03</v>
      </c>
      <c r="IF423">
        <v>2.3E-2</v>
      </c>
      <c r="IG423">
        <v>3.7999999999999999E-2</v>
      </c>
      <c r="IH423">
        <v>0.05</v>
      </c>
      <c r="II423">
        <v>0.05</v>
      </c>
      <c r="IJ423">
        <v>0.04</v>
      </c>
      <c r="IK423">
        <v>0.03</v>
      </c>
      <c r="IL423">
        <v>0.03</v>
      </c>
      <c r="IM423">
        <v>0.02</v>
      </c>
      <c r="IN423">
        <v>0.03</v>
      </c>
      <c r="IO423">
        <v>0.05</v>
      </c>
      <c r="IP423">
        <v>0.04</v>
      </c>
      <c r="IQ423">
        <v>0.04</v>
      </c>
      <c r="IR423">
        <v>0.03</v>
      </c>
      <c r="IS423">
        <v>0.02</v>
      </c>
      <c r="IT423">
        <v>0.46</v>
      </c>
      <c r="IU423">
        <v>0.41</v>
      </c>
      <c r="IV423">
        <v>0.02</v>
      </c>
      <c r="IW423">
        <v>0.2</v>
      </c>
      <c r="IX423">
        <v>0.27</v>
      </c>
      <c r="IY423">
        <v>0.28000000000000003</v>
      </c>
      <c r="IZ423">
        <v>0.33</v>
      </c>
      <c r="JA423">
        <v>0.14000000000000001</v>
      </c>
      <c r="JB423">
        <v>0.32</v>
      </c>
      <c r="JC423">
        <v>0.37</v>
      </c>
      <c r="JD423">
        <v>7.0000000000000007E-2</v>
      </c>
      <c r="JE423">
        <v>0.12</v>
      </c>
      <c r="JF423">
        <v>0.23</v>
      </c>
      <c r="JG423">
        <v>0.14000000000000001</v>
      </c>
      <c r="JH423">
        <v>0.33</v>
      </c>
      <c r="JI423">
        <v>0.17</v>
      </c>
      <c r="JJ423">
        <v>0.12</v>
      </c>
      <c r="JK423">
        <v>0.59</v>
      </c>
      <c r="JL423">
        <v>0.33</v>
      </c>
      <c r="JM423">
        <v>0.01</v>
      </c>
      <c r="JN423">
        <v>0.02</v>
      </c>
      <c r="JO423">
        <v>0.02</v>
      </c>
      <c r="JP423">
        <v>0.02</v>
      </c>
      <c r="JQ423">
        <v>0.01</v>
      </c>
      <c r="JR423">
        <v>3.03</v>
      </c>
      <c r="JS423">
        <v>1.95</v>
      </c>
      <c r="JT423">
        <v>1.95</v>
      </c>
      <c r="JU423">
        <v>3.42</v>
      </c>
      <c r="JV423">
        <v>2.62</v>
      </c>
    </row>
    <row r="424" spans="1:282" x14ac:dyDescent="0.25">
      <c r="A424">
        <v>610077</v>
      </c>
      <c r="B424" t="s">
        <v>204</v>
      </c>
      <c r="C424" t="s">
        <v>2788</v>
      </c>
      <c r="D424" t="s">
        <v>5370</v>
      </c>
      <c r="E424" t="s">
        <v>5371</v>
      </c>
      <c r="F424" t="s">
        <v>1236</v>
      </c>
      <c r="G424" t="s">
        <v>1237</v>
      </c>
      <c r="H424" t="s">
        <v>1238</v>
      </c>
      <c r="I424" t="s">
        <v>5372</v>
      </c>
      <c r="J424" t="s">
        <v>5373</v>
      </c>
      <c r="K424" t="s">
        <v>5374</v>
      </c>
      <c r="L424" t="s">
        <v>546</v>
      </c>
      <c r="M424" t="s">
        <v>3399</v>
      </c>
      <c r="N424" t="s">
        <v>3908</v>
      </c>
      <c r="O424" t="s">
        <v>524</v>
      </c>
      <c r="P424">
        <v>838</v>
      </c>
      <c r="Q424" t="s">
        <v>530</v>
      </c>
      <c r="R424" t="s">
        <v>529</v>
      </c>
      <c r="S424" t="s">
        <v>529</v>
      </c>
      <c r="T424">
        <v>43</v>
      </c>
      <c r="U424">
        <v>4880</v>
      </c>
      <c r="V424" t="s">
        <v>655</v>
      </c>
      <c r="W424">
        <v>507</v>
      </c>
      <c r="X424">
        <v>855</v>
      </c>
      <c r="Y424">
        <v>59</v>
      </c>
      <c r="Z424" s="5" t="s">
        <v>935</v>
      </c>
      <c r="AA424" t="s">
        <v>524</v>
      </c>
      <c r="AB424" t="s">
        <v>555</v>
      </c>
      <c r="AC424" t="s">
        <v>564</v>
      </c>
      <c r="AD424" t="s">
        <v>555</v>
      </c>
      <c r="AE424">
        <v>31.2</v>
      </c>
      <c r="AF424">
        <v>42.9</v>
      </c>
      <c r="AG424">
        <v>38.9</v>
      </c>
      <c r="AH424">
        <v>5.9</v>
      </c>
      <c r="AI424" t="s">
        <v>3410</v>
      </c>
      <c r="AJ424">
        <v>243</v>
      </c>
      <c r="AK424">
        <v>2</v>
      </c>
      <c r="AL424">
        <v>76</v>
      </c>
      <c r="AN424">
        <v>154</v>
      </c>
      <c r="AO424">
        <v>3</v>
      </c>
      <c r="AQ424">
        <v>1</v>
      </c>
      <c r="AR424">
        <v>8</v>
      </c>
      <c r="AS424">
        <v>243</v>
      </c>
      <c r="AT424">
        <v>0.02</v>
      </c>
      <c r="AU424">
        <v>0.01</v>
      </c>
      <c r="AV424">
        <v>0.03</v>
      </c>
      <c r="AW424">
        <v>0.02</v>
      </c>
      <c r="AX424">
        <v>0.03</v>
      </c>
      <c r="AY424">
        <v>0.06</v>
      </c>
      <c r="AZ424">
        <v>7.0000000000000007E-2</v>
      </c>
      <c r="BA424">
        <v>5.2999999999999999E-2</v>
      </c>
      <c r="BB424">
        <v>0.12</v>
      </c>
      <c r="BC424">
        <v>0.06</v>
      </c>
      <c r="BD424">
        <v>0.1</v>
      </c>
      <c r="BE424">
        <v>0.17</v>
      </c>
      <c r="BF424">
        <v>0.47</v>
      </c>
      <c r="BG424">
        <v>0.45</v>
      </c>
      <c r="BH424">
        <v>0.42</v>
      </c>
      <c r="BI424">
        <v>0.33</v>
      </c>
      <c r="BJ424">
        <v>0.42</v>
      </c>
      <c r="BK424">
        <v>0.42</v>
      </c>
      <c r="BL424">
        <v>0.02</v>
      </c>
      <c r="BM424">
        <v>0.02</v>
      </c>
      <c r="BN424">
        <v>0.02</v>
      </c>
      <c r="BO424">
        <v>0.02</v>
      </c>
      <c r="BP424">
        <v>0.04</v>
      </c>
      <c r="BQ424">
        <v>0.04</v>
      </c>
      <c r="BR424">
        <v>0.42</v>
      </c>
      <c r="BS424">
        <v>0.47</v>
      </c>
      <c r="BT424">
        <v>0.4</v>
      </c>
      <c r="BU424">
        <v>0.56999999999999995</v>
      </c>
      <c r="BV424">
        <v>0.41</v>
      </c>
      <c r="BW424">
        <v>0.31</v>
      </c>
      <c r="BX424">
        <v>3.31</v>
      </c>
      <c r="BY424">
        <v>3.39</v>
      </c>
      <c r="BZ424">
        <v>3.23</v>
      </c>
      <c r="CA424">
        <v>3.48</v>
      </c>
      <c r="CB424">
        <v>3.25</v>
      </c>
      <c r="CC424">
        <v>3.02</v>
      </c>
      <c r="CD424">
        <v>4.0000000000000001E-3</v>
      </c>
      <c r="CE424">
        <v>4.0000000000000001E-3</v>
      </c>
      <c r="CF424">
        <v>4.0000000000000001E-3</v>
      </c>
      <c r="CG424">
        <v>8.0000000000000002E-3</v>
      </c>
      <c r="CH424">
        <v>4.0000000000000001E-3</v>
      </c>
      <c r="CI424">
        <v>0.01</v>
      </c>
      <c r="CJ424">
        <v>0.03</v>
      </c>
      <c r="CK424">
        <v>0.04</v>
      </c>
      <c r="CL424">
        <v>0.04</v>
      </c>
      <c r="CM424">
        <v>0.02</v>
      </c>
      <c r="CN424">
        <v>0.04</v>
      </c>
      <c r="CO424">
        <v>0.04</v>
      </c>
      <c r="CP424">
        <v>0.05</v>
      </c>
      <c r="CQ424">
        <v>0.02</v>
      </c>
      <c r="CR424">
        <v>0.05</v>
      </c>
      <c r="CS424">
        <v>0.09</v>
      </c>
      <c r="CT424">
        <v>0.1</v>
      </c>
      <c r="CU424">
        <v>0.06</v>
      </c>
      <c r="CV424">
        <v>3.74</v>
      </c>
      <c r="CW424">
        <v>3.68</v>
      </c>
      <c r="CX424">
        <v>3.64</v>
      </c>
      <c r="CY424">
        <v>3.63</v>
      </c>
      <c r="CZ424">
        <v>3.71</v>
      </c>
      <c r="DA424">
        <v>3.58</v>
      </c>
      <c r="DB424">
        <v>3.42</v>
      </c>
      <c r="DC424">
        <v>3.44</v>
      </c>
      <c r="DD424">
        <v>3.47</v>
      </c>
      <c r="DE424">
        <v>0.2</v>
      </c>
      <c r="DF424">
        <v>0.23</v>
      </c>
      <c r="DG424">
        <v>0.27</v>
      </c>
      <c r="DH424">
        <v>0.25</v>
      </c>
      <c r="DI424">
        <v>0.23</v>
      </c>
      <c r="DJ424">
        <v>0.3</v>
      </c>
      <c r="DK424">
        <v>0.3</v>
      </c>
      <c r="DL424">
        <v>0.24</v>
      </c>
      <c r="DM424">
        <v>0.3</v>
      </c>
      <c r="DN424">
        <v>0.01</v>
      </c>
      <c r="DO424">
        <v>0.01</v>
      </c>
      <c r="DP424">
        <v>0.01</v>
      </c>
      <c r="DQ424">
        <v>0.02</v>
      </c>
      <c r="DR424">
        <v>0.02</v>
      </c>
      <c r="DS424">
        <v>0.01</v>
      </c>
      <c r="DT424">
        <v>0.02</v>
      </c>
      <c r="DU424">
        <v>0.01</v>
      </c>
      <c r="DV424">
        <v>0.02</v>
      </c>
      <c r="DW424">
        <v>0.76</v>
      </c>
      <c r="DX424">
        <v>0.72</v>
      </c>
      <c r="DY424">
        <v>0.68</v>
      </c>
      <c r="DZ424">
        <v>0.68</v>
      </c>
      <c r="EA424">
        <v>0.73</v>
      </c>
      <c r="EB424">
        <v>0.63</v>
      </c>
      <c r="EC424">
        <v>0.56999999999999995</v>
      </c>
      <c r="ED424">
        <v>0.61</v>
      </c>
      <c r="EE424">
        <v>0.59</v>
      </c>
      <c r="EF424">
        <v>0.22</v>
      </c>
      <c r="EG424">
        <v>0.03</v>
      </c>
      <c r="EH424">
        <v>0.03</v>
      </c>
      <c r="EI424">
        <v>0.02</v>
      </c>
      <c r="EJ424">
        <v>0.02</v>
      </c>
      <c r="EK424">
        <v>0.03</v>
      </c>
      <c r="EL424">
        <v>0.05</v>
      </c>
      <c r="EM424">
        <v>0</v>
      </c>
      <c r="EN424">
        <v>0.06</v>
      </c>
      <c r="EO424">
        <v>0.28999999999999998</v>
      </c>
      <c r="EP424">
        <v>0.15</v>
      </c>
      <c r="EQ424">
        <v>0.123</v>
      </c>
      <c r="ER424">
        <v>0.12</v>
      </c>
      <c r="ES424">
        <v>8.2000000000000003E-2</v>
      </c>
      <c r="ET424">
        <v>0.12</v>
      </c>
      <c r="EU424">
        <v>0.09</v>
      </c>
      <c r="EV424">
        <v>0.1</v>
      </c>
      <c r="EW424">
        <v>0.22</v>
      </c>
      <c r="EX424">
        <v>0.247</v>
      </c>
      <c r="EY424">
        <v>0.41</v>
      </c>
      <c r="EZ424">
        <v>0.38</v>
      </c>
      <c r="FA424">
        <v>0.4</v>
      </c>
      <c r="FB424">
        <v>0.35</v>
      </c>
      <c r="FC424">
        <v>0.42</v>
      </c>
      <c r="FD424">
        <v>0.42</v>
      </c>
      <c r="FE424">
        <v>0.45</v>
      </c>
      <c r="FF424">
        <v>0.39</v>
      </c>
      <c r="FG424">
        <v>0.19</v>
      </c>
      <c r="FH424">
        <v>0.36</v>
      </c>
      <c r="FI424">
        <v>0.41</v>
      </c>
      <c r="FJ424">
        <v>0.4</v>
      </c>
      <c r="FK424">
        <v>0.49</v>
      </c>
      <c r="FL424">
        <v>0.35</v>
      </c>
      <c r="FM424">
        <v>0.4</v>
      </c>
      <c r="FN424">
        <v>0.39</v>
      </c>
      <c r="FO424">
        <v>0.28000000000000003</v>
      </c>
      <c r="FP424">
        <v>0.05</v>
      </c>
      <c r="FQ424">
        <v>0.06</v>
      </c>
      <c r="FR424">
        <v>0.05</v>
      </c>
      <c r="FS424">
        <v>7.0000000000000007E-2</v>
      </c>
      <c r="FT424">
        <v>7.0000000000000007E-2</v>
      </c>
      <c r="FU424">
        <v>0.08</v>
      </c>
      <c r="FV424">
        <v>0.05</v>
      </c>
      <c r="FW424">
        <v>0.06</v>
      </c>
      <c r="FX424">
        <v>0.05</v>
      </c>
      <c r="FY424">
        <v>2.44</v>
      </c>
      <c r="FZ424">
        <v>3.16</v>
      </c>
      <c r="GA424">
        <v>3.23</v>
      </c>
      <c r="GB424">
        <v>3.25</v>
      </c>
      <c r="GC424">
        <v>3.4</v>
      </c>
      <c r="GD424">
        <v>3.2</v>
      </c>
      <c r="GE424">
        <v>3.21</v>
      </c>
      <c r="GF424">
        <v>3.3</v>
      </c>
      <c r="GG424">
        <v>2.93</v>
      </c>
      <c r="GH424">
        <v>7.29</v>
      </c>
      <c r="GI424">
        <v>0.02</v>
      </c>
      <c r="GJ424">
        <v>2.9000000000000001E-2</v>
      </c>
      <c r="GK424">
        <v>4.1000000000000002E-2</v>
      </c>
      <c r="GL424">
        <v>0.02</v>
      </c>
      <c r="GM424">
        <v>0.09</v>
      </c>
      <c r="GN424">
        <v>0.08</v>
      </c>
      <c r="GO424">
        <v>0.08</v>
      </c>
      <c r="GP424">
        <v>0.26</v>
      </c>
      <c r="GQ424">
        <v>0.18</v>
      </c>
      <c r="GR424">
        <v>0.14000000000000001</v>
      </c>
      <c r="GS424">
        <v>7.0000000000000007E-2</v>
      </c>
      <c r="GT424">
        <v>0.35</v>
      </c>
      <c r="GU424">
        <v>0.49</v>
      </c>
      <c r="GV424">
        <v>0.26</v>
      </c>
      <c r="GW424">
        <v>0.19</v>
      </c>
      <c r="GX424">
        <v>0.13200000000000001</v>
      </c>
      <c r="GY424">
        <v>0.16</v>
      </c>
      <c r="GZ424">
        <v>0.128</v>
      </c>
      <c r="HA424">
        <v>6.6000000000000003E-2</v>
      </c>
      <c r="HB424">
        <v>0.19</v>
      </c>
      <c r="HC424">
        <v>0.15</v>
      </c>
      <c r="HD424">
        <v>0.12</v>
      </c>
      <c r="HE424">
        <v>0.26</v>
      </c>
      <c r="HF424">
        <v>0.18</v>
      </c>
      <c r="HG424">
        <v>0.2</v>
      </c>
      <c r="HH424">
        <v>0.14000000000000001</v>
      </c>
      <c r="HI424">
        <v>0.01</v>
      </c>
      <c r="HJ424">
        <v>0</v>
      </c>
      <c r="HK424">
        <v>0.01</v>
      </c>
      <c r="HL424">
        <v>0.04</v>
      </c>
      <c r="HM424">
        <v>0.18</v>
      </c>
      <c r="HN424">
        <v>0.08</v>
      </c>
      <c r="HO424">
        <v>0.38</v>
      </c>
      <c r="HP424">
        <v>0.33</v>
      </c>
      <c r="HQ424">
        <v>0.35</v>
      </c>
      <c r="HR424">
        <v>0.35</v>
      </c>
      <c r="HS424">
        <v>0.37</v>
      </c>
      <c r="HT424">
        <v>0.4</v>
      </c>
      <c r="HU424">
        <v>0.47</v>
      </c>
      <c r="HV424">
        <v>0.36</v>
      </c>
      <c r="HW424">
        <v>0.41</v>
      </c>
      <c r="HX424">
        <v>0.42</v>
      </c>
      <c r="HY424">
        <v>0.28999999999999998</v>
      </c>
      <c r="HZ424">
        <v>0.36</v>
      </c>
      <c r="IA424">
        <v>0.05</v>
      </c>
      <c r="IB424">
        <v>0.2</v>
      </c>
      <c r="IC424">
        <v>0.14000000000000001</v>
      </c>
      <c r="ID424">
        <v>0.09</v>
      </c>
      <c r="IE424">
        <v>7.0000000000000007E-2</v>
      </c>
      <c r="IF424">
        <v>5.8000000000000003E-2</v>
      </c>
      <c r="IG424">
        <v>2.1000000000000001E-2</v>
      </c>
      <c r="IH424">
        <v>0.03</v>
      </c>
      <c r="II424">
        <v>0.02</v>
      </c>
      <c r="IJ424">
        <v>0.02</v>
      </c>
      <c r="IK424">
        <v>1.6E-2</v>
      </c>
      <c r="IL424">
        <v>2.1000000000000001E-2</v>
      </c>
      <c r="IM424">
        <v>7.0000000000000007E-2</v>
      </c>
      <c r="IN424">
        <v>0.08</v>
      </c>
      <c r="IO424">
        <v>7.0000000000000007E-2</v>
      </c>
      <c r="IP424">
        <v>0.09</v>
      </c>
      <c r="IQ424">
        <v>7.0000000000000007E-2</v>
      </c>
      <c r="IR424">
        <v>0.09</v>
      </c>
      <c r="IS424">
        <v>0.05</v>
      </c>
      <c r="IT424">
        <v>0.51</v>
      </c>
      <c r="IU424">
        <v>0.41</v>
      </c>
      <c r="IV424">
        <v>0.02</v>
      </c>
      <c r="IW424">
        <v>0.19</v>
      </c>
      <c r="IX424">
        <v>0.21</v>
      </c>
      <c r="IY424">
        <v>0.2</v>
      </c>
      <c r="IZ424">
        <v>0.33</v>
      </c>
      <c r="JA424">
        <v>0.12</v>
      </c>
      <c r="JB424">
        <v>0.3</v>
      </c>
      <c r="JC424">
        <v>0.35</v>
      </c>
      <c r="JD424">
        <v>0.09</v>
      </c>
      <c r="JE424">
        <v>0.08</v>
      </c>
      <c r="JF424">
        <v>0.27</v>
      </c>
      <c r="JG424">
        <v>0.16</v>
      </c>
      <c r="JH424">
        <v>0.32</v>
      </c>
      <c r="JI424">
        <v>0.11</v>
      </c>
      <c r="JJ424">
        <v>0.08</v>
      </c>
      <c r="JK424">
        <v>0.49</v>
      </c>
      <c r="JL424">
        <v>0.26</v>
      </c>
      <c r="JM424">
        <v>7.0000000000000007E-2</v>
      </c>
      <c r="JN424">
        <v>0.09</v>
      </c>
      <c r="JO424">
        <v>0.1</v>
      </c>
      <c r="JP424">
        <v>0.1</v>
      </c>
      <c r="JQ424">
        <v>0.08</v>
      </c>
      <c r="JR424">
        <v>3.02</v>
      </c>
      <c r="JS424">
        <v>1.79</v>
      </c>
      <c r="JT424">
        <v>1.82</v>
      </c>
      <c r="JU424">
        <v>3.36</v>
      </c>
      <c r="JV424">
        <v>2.52</v>
      </c>
    </row>
    <row r="425" spans="1:282" x14ac:dyDescent="0.25">
      <c r="A425">
        <v>610078</v>
      </c>
      <c r="B425" t="s">
        <v>160</v>
      </c>
      <c r="C425" t="s">
        <v>2789</v>
      </c>
      <c r="D425" t="s">
        <v>5375</v>
      </c>
      <c r="E425" t="s">
        <v>5376</v>
      </c>
      <c r="F425" t="s">
        <v>1239</v>
      </c>
      <c r="G425" t="s">
        <v>1240</v>
      </c>
      <c r="H425" t="s">
        <v>1241</v>
      </c>
      <c r="I425" t="s">
        <v>5377</v>
      </c>
      <c r="J425" t="s">
        <v>5378</v>
      </c>
      <c r="K425" t="s">
        <v>5379</v>
      </c>
      <c r="L425" t="s">
        <v>546</v>
      </c>
      <c r="M425" t="s">
        <v>3399</v>
      </c>
      <c r="N425" t="s">
        <v>3657</v>
      </c>
      <c r="O425" t="s">
        <v>524</v>
      </c>
      <c r="P425">
        <v>683</v>
      </c>
      <c r="Q425" t="s">
        <v>541</v>
      </c>
      <c r="R425" t="s">
        <v>613</v>
      </c>
      <c r="S425" t="s">
        <v>613</v>
      </c>
      <c r="T425">
        <v>33</v>
      </c>
      <c r="U425">
        <v>4890</v>
      </c>
      <c r="V425" t="s">
        <v>651</v>
      </c>
      <c r="W425">
        <v>71</v>
      </c>
      <c r="X425">
        <v>679</v>
      </c>
      <c r="Y425">
        <v>10</v>
      </c>
      <c r="Z425" s="5" t="s">
        <v>3873</v>
      </c>
      <c r="AA425" t="s">
        <v>524</v>
      </c>
      <c r="AB425" t="s">
        <v>555</v>
      </c>
      <c r="AC425" t="s">
        <v>555</v>
      </c>
      <c r="AD425" t="s">
        <v>555</v>
      </c>
      <c r="AE425">
        <v>38.5</v>
      </c>
      <c r="AF425">
        <v>28.7</v>
      </c>
      <c r="AG425">
        <v>36.700000000000003</v>
      </c>
      <c r="AH425">
        <v>1</v>
      </c>
      <c r="AI425" t="s">
        <v>3410</v>
      </c>
      <c r="AJ425">
        <v>46</v>
      </c>
      <c r="AK425">
        <v>10</v>
      </c>
      <c r="AL425">
        <v>2</v>
      </c>
      <c r="AM425">
        <v>1</v>
      </c>
      <c r="AN425">
        <v>27</v>
      </c>
      <c r="AP425">
        <v>1</v>
      </c>
      <c r="AQ425">
        <v>4</v>
      </c>
      <c r="AR425">
        <v>1</v>
      </c>
      <c r="AS425">
        <v>46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0.09</v>
      </c>
      <c r="AZ425">
        <v>0.02</v>
      </c>
      <c r="BA425">
        <v>0.19600000000000001</v>
      </c>
      <c r="BB425">
        <v>7.0000000000000007E-2</v>
      </c>
      <c r="BC425">
        <v>7.0000000000000007E-2</v>
      </c>
      <c r="BD425">
        <v>0.11</v>
      </c>
      <c r="BE425">
        <v>0.2</v>
      </c>
      <c r="BF425">
        <v>0.41</v>
      </c>
      <c r="BG425">
        <v>0.28000000000000003</v>
      </c>
      <c r="BH425">
        <v>0.3</v>
      </c>
      <c r="BI425">
        <v>0.2</v>
      </c>
      <c r="BJ425">
        <v>0.48</v>
      </c>
      <c r="BK425">
        <v>0.33</v>
      </c>
      <c r="BL425">
        <v>0.17</v>
      </c>
      <c r="BM425">
        <v>0.17</v>
      </c>
      <c r="BN425">
        <v>0.17</v>
      </c>
      <c r="BO425">
        <v>0</v>
      </c>
      <c r="BP425">
        <v>0</v>
      </c>
      <c r="BQ425">
        <v>0</v>
      </c>
      <c r="BR425">
        <v>0.39</v>
      </c>
      <c r="BS425">
        <v>0.35</v>
      </c>
      <c r="BT425">
        <v>0.46</v>
      </c>
      <c r="BU425">
        <v>0.74</v>
      </c>
      <c r="BV425">
        <v>0.41</v>
      </c>
      <c r="BW425">
        <v>0.39</v>
      </c>
      <c r="BX425">
        <v>3.45</v>
      </c>
      <c r="BY425">
        <v>3.18</v>
      </c>
      <c r="BZ425">
        <v>3.47</v>
      </c>
      <c r="CA425">
        <v>3.67</v>
      </c>
      <c r="CB425">
        <v>3.3</v>
      </c>
      <c r="CC425">
        <v>3.02</v>
      </c>
      <c r="CD425">
        <v>4.2999999999999997E-2</v>
      </c>
      <c r="CE425">
        <v>4.2999999999999997E-2</v>
      </c>
      <c r="CF425">
        <v>6.5000000000000002E-2</v>
      </c>
      <c r="CG425">
        <v>0</v>
      </c>
      <c r="CH425">
        <v>4.2999999999999997E-2</v>
      </c>
      <c r="CI425">
        <v>7.0000000000000007E-2</v>
      </c>
      <c r="CJ425">
        <v>0.09</v>
      </c>
      <c r="CK425">
        <v>0.2</v>
      </c>
      <c r="CL425">
        <v>0.11</v>
      </c>
      <c r="CM425">
        <v>0.02</v>
      </c>
      <c r="CN425">
        <v>0.02</v>
      </c>
      <c r="CO425">
        <v>0</v>
      </c>
      <c r="CP425">
        <v>0.02</v>
      </c>
      <c r="CQ425">
        <v>0.02</v>
      </c>
      <c r="CR425">
        <v>0</v>
      </c>
      <c r="CS425">
        <v>0.09</v>
      </c>
      <c r="CT425">
        <v>0.09</v>
      </c>
      <c r="CU425">
        <v>0.13</v>
      </c>
      <c r="CV425">
        <v>3.72</v>
      </c>
      <c r="CW425">
        <v>3.61</v>
      </c>
      <c r="CX425">
        <v>3.52</v>
      </c>
      <c r="CY425">
        <v>3.7</v>
      </c>
      <c r="CZ425">
        <v>3.52</v>
      </c>
      <c r="DA425">
        <v>3.46</v>
      </c>
      <c r="DB425">
        <v>3.37</v>
      </c>
      <c r="DC425">
        <v>2.96</v>
      </c>
      <c r="DD425">
        <v>3.24</v>
      </c>
      <c r="DE425">
        <v>0.11</v>
      </c>
      <c r="DF425">
        <v>0.22</v>
      </c>
      <c r="DG425">
        <v>0.28000000000000003</v>
      </c>
      <c r="DH425">
        <v>0.26</v>
      </c>
      <c r="DI425">
        <v>0.3</v>
      </c>
      <c r="DJ425">
        <v>0.35</v>
      </c>
      <c r="DK425">
        <v>0.2</v>
      </c>
      <c r="DL425">
        <v>0.28000000000000003</v>
      </c>
      <c r="DM425">
        <v>0.17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0.83</v>
      </c>
      <c r="DX425">
        <v>0.72</v>
      </c>
      <c r="DY425">
        <v>0.65</v>
      </c>
      <c r="DZ425">
        <v>0.72</v>
      </c>
      <c r="EA425">
        <v>0.63</v>
      </c>
      <c r="EB425">
        <v>0.59</v>
      </c>
      <c r="EC425">
        <v>0.63</v>
      </c>
      <c r="ED425">
        <v>0.43</v>
      </c>
      <c r="EE425">
        <v>0.59</v>
      </c>
      <c r="EF425">
        <v>0.33</v>
      </c>
      <c r="EG425">
        <v>0.02</v>
      </c>
      <c r="EH425">
        <v>0.02</v>
      </c>
      <c r="EI425">
        <v>0.02</v>
      </c>
      <c r="EJ425">
        <v>0</v>
      </c>
      <c r="EK425">
        <v>0</v>
      </c>
      <c r="EL425">
        <v>0.2</v>
      </c>
      <c r="EM425">
        <v>7.0000000000000007E-2</v>
      </c>
      <c r="EN425">
        <v>0</v>
      </c>
      <c r="EO425">
        <v>0.52</v>
      </c>
      <c r="EP425">
        <v>0.02</v>
      </c>
      <c r="EQ425">
        <v>2.1999999999999999E-2</v>
      </c>
      <c r="ER425">
        <v>0.04</v>
      </c>
      <c r="ES425">
        <v>4.2999999999999997E-2</v>
      </c>
      <c r="ET425">
        <v>0.09</v>
      </c>
      <c r="EU425">
        <v>0.33</v>
      </c>
      <c r="EV425">
        <v>0.09</v>
      </c>
      <c r="EW425">
        <v>0.04</v>
      </c>
      <c r="EX425">
        <v>6.5000000000000002E-2</v>
      </c>
      <c r="EY425">
        <v>0.35</v>
      </c>
      <c r="EZ425">
        <v>0.39</v>
      </c>
      <c r="FA425">
        <v>0.28000000000000003</v>
      </c>
      <c r="FB425">
        <v>0.15</v>
      </c>
      <c r="FC425">
        <v>0.28000000000000003</v>
      </c>
      <c r="FD425">
        <v>0.33</v>
      </c>
      <c r="FE425">
        <v>0.35</v>
      </c>
      <c r="FF425">
        <v>0.3</v>
      </c>
      <c r="FG425">
        <v>0.02</v>
      </c>
      <c r="FH425">
        <v>0.61</v>
      </c>
      <c r="FI425">
        <v>0.56999999999999995</v>
      </c>
      <c r="FJ425">
        <v>0.65</v>
      </c>
      <c r="FK425">
        <v>0.8</v>
      </c>
      <c r="FL425">
        <v>0.63</v>
      </c>
      <c r="FM425">
        <v>0.13</v>
      </c>
      <c r="FN425">
        <v>0.46</v>
      </c>
      <c r="FO425">
        <v>0.63</v>
      </c>
      <c r="FP425">
        <v>7.0000000000000007E-2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0.02</v>
      </c>
      <c r="FW425">
        <v>0.04</v>
      </c>
      <c r="FX425">
        <v>0.02</v>
      </c>
      <c r="FY425">
        <v>1.77</v>
      </c>
      <c r="FZ425">
        <v>3.54</v>
      </c>
      <c r="GA425">
        <v>3.5</v>
      </c>
      <c r="GB425">
        <v>3.57</v>
      </c>
      <c r="GC425">
        <v>3.76</v>
      </c>
      <c r="GD425">
        <v>3.54</v>
      </c>
      <c r="GE425">
        <v>2.4</v>
      </c>
      <c r="GF425">
        <v>3.25</v>
      </c>
      <c r="GG425">
        <v>3.6</v>
      </c>
      <c r="GH425">
        <v>8.2799999999999994</v>
      </c>
      <c r="GI425">
        <v>0</v>
      </c>
      <c r="GJ425">
        <v>0</v>
      </c>
      <c r="GK425">
        <v>0</v>
      </c>
      <c r="GL425">
        <v>0</v>
      </c>
      <c r="GM425">
        <v>0.09</v>
      </c>
      <c r="GN425">
        <v>7.0000000000000007E-2</v>
      </c>
      <c r="GO425">
        <v>0.15</v>
      </c>
      <c r="GP425">
        <v>0.2</v>
      </c>
      <c r="GQ425">
        <v>0.17</v>
      </c>
      <c r="GR425">
        <v>0.33</v>
      </c>
      <c r="GS425">
        <v>0</v>
      </c>
      <c r="GT425">
        <v>0.39</v>
      </c>
      <c r="GU425">
        <v>0.78</v>
      </c>
      <c r="GV425">
        <v>0.2</v>
      </c>
      <c r="GW425">
        <v>0.35</v>
      </c>
      <c r="GX425">
        <v>6.5000000000000002E-2</v>
      </c>
      <c r="GY425">
        <v>0.17</v>
      </c>
      <c r="GZ425">
        <v>0.17399999999999999</v>
      </c>
      <c r="HA425">
        <v>8.6999999999999994E-2</v>
      </c>
      <c r="HB425">
        <v>0.39</v>
      </c>
      <c r="HC425">
        <v>0.09</v>
      </c>
      <c r="HD425">
        <v>0.04</v>
      </c>
      <c r="HE425">
        <v>0.24</v>
      </c>
      <c r="HF425">
        <v>0</v>
      </c>
      <c r="HG425">
        <v>0.02</v>
      </c>
      <c r="HH425">
        <v>0</v>
      </c>
      <c r="HI425">
        <v>0.04</v>
      </c>
      <c r="HJ425">
        <v>0.02</v>
      </c>
      <c r="HK425">
        <v>0</v>
      </c>
      <c r="HL425">
        <v>0.04</v>
      </c>
      <c r="HM425">
        <v>0.15</v>
      </c>
      <c r="HN425">
        <v>0.09</v>
      </c>
      <c r="HO425">
        <v>0.48</v>
      </c>
      <c r="HP425">
        <v>0.33</v>
      </c>
      <c r="HQ425">
        <v>0.33</v>
      </c>
      <c r="HR425">
        <v>0.43</v>
      </c>
      <c r="HS425">
        <v>0.43</v>
      </c>
      <c r="HT425">
        <v>0.41</v>
      </c>
      <c r="HU425">
        <v>0.48</v>
      </c>
      <c r="HV425">
        <v>0.33</v>
      </c>
      <c r="HW425">
        <v>0.52</v>
      </c>
      <c r="HX425">
        <v>0.17</v>
      </c>
      <c r="HY425">
        <v>0.17</v>
      </c>
      <c r="HZ425">
        <v>0.48</v>
      </c>
      <c r="IA425">
        <v>0</v>
      </c>
      <c r="IB425">
        <v>0.3</v>
      </c>
      <c r="IC425">
        <v>0.15</v>
      </c>
      <c r="ID425">
        <v>0.33</v>
      </c>
      <c r="IE425">
        <v>0.15</v>
      </c>
      <c r="IF425">
        <v>2.1999999999999999E-2</v>
      </c>
      <c r="IG425">
        <v>0</v>
      </c>
      <c r="IH425">
        <v>0</v>
      </c>
      <c r="II425">
        <v>0</v>
      </c>
      <c r="IJ425">
        <v>0</v>
      </c>
      <c r="IK425">
        <v>8.6999999999999994E-2</v>
      </c>
      <c r="IL425">
        <v>0</v>
      </c>
      <c r="IM425">
        <v>0</v>
      </c>
      <c r="IN425">
        <v>0.02</v>
      </c>
      <c r="IO425">
        <v>0</v>
      </c>
      <c r="IP425">
        <v>0.02</v>
      </c>
      <c r="IQ425">
        <v>0</v>
      </c>
      <c r="IR425">
        <v>0</v>
      </c>
      <c r="IS425">
        <v>0</v>
      </c>
      <c r="IT425">
        <v>0.09</v>
      </c>
      <c r="IU425">
        <v>0.02</v>
      </c>
      <c r="IV425">
        <v>0</v>
      </c>
      <c r="IW425">
        <v>0.11</v>
      </c>
      <c r="IX425">
        <v>0.09</v>
      </c>
      <c r="IY425">
        <v>0.35</v>
      </c>
      <c r="IZ425">
        <v>0.37</v>
      </c>
      <c r="JA425">
        <v>0.04</v>
      </c>
      <c r="JB425">
        <v>0.5</v>
      </c>
      <c r="JC425">
        <v>0.41</v>
      </c>
      <c r="JD425">
        <v>0.22</v>
      </c>
      <c r="JE425">
        <v>0.2</v>
      </c>
      <c r="JF425">
        <v>0.17</v>
      </c>
      <c r="JG425">
        <v>0.26</v>
      </c>
      <c r="JH425">
        <v>0.5</v>
      </c>
      <c r="JI425">
        <v>0.33</v>
      </c>
      <c r="JJ425">
        <v>0.41</v>
      </c>
      <c r="JK425">
        <v>0.78</v>
      </c>
      <c r="JL425">
        <v>0.13</v>
      </c>
      <c r="JM425">
        <v>0</v>
      </c>
      <c r="JN425">
        <v>0.02</v>
      </c>
      <c r="JO425">
        <v>0</v>
      </c>
      <c r="JP425">
        <v>0</v>
      </c>
      <c r="JQ425">
        <v>0</v>
      </c>
      <c r="JR425">
        <v>3.41</v>
      </c>
      <c r="JS425">
        <v>2.8</v>
      </c>
      <c r="JT425">
        <v>3</v>
      </c>
      <c r="JU425">
        <v>3.74</v>
      </c>
      <c r="JV425">
        <v>2.41</v>
      </c>
    </row>
    <row r="426" spans="1:282" x14ac:dyDescent="0.25">
      <c r="A426">
        <v>610081</v>
      </c>
      <c r="B426" t="s">
        <v>259</v>
      </c>
      <c r="C426" t="s">
        <v>2790</v>
      </c>
      <c r="D426" t="s">
        <v>5380</v>
      </c>
      <c r="E426" t="s">
        <v>5381</v>
      </c>
      <c r="F426" t="s">
        <v>1242</v>
      </c>
      <c r="G426" t="s">
        <v>1243</v>
      </c>
      <c r="H426" t="s">
        <v>1244</v>
      </c>
      <c r="I426" t="s">
        <v>5382</v>
      </c>
      <c r="J426" t="s">
        <v>5383</v>
      </c>
      <c r="K426" t="s">
        <v>5384</v>
      </c>
      <c r="L426" t="s">
        <v>546</v>
      </c>
      <c r="M426" t="s">
        <v>3399</v>
      </c>
      <c r="N426" t="s">
        <v>3657</v>
      </c>
      <c r="O426" t="s">
        <v>524</v>
      </c>
      <c r="P426">
        <v>536</v>
      </c>
      <c r="Q426" t="s">
        <v>530</v>
      </c>
      <c r="R426" t="s">
        <v>558</v>
      </c>
      <c r="S426" t="s">
        <v>558</v>
      </c>
      <c r="T426">
        <v>40</v>
      </c>
      <c r="U426">
        <v>4920</v>
      </c>
      <c r="V426" t="s">
        <v>651</v>
      </c>
      <c r="W426">
        <v>164</v>
      </c>
      <c r="X426">
        <v>537</v>
      </c>
      <c r="Y426">
        <v>31</v>
      </c>
      <c r="Z426" s="5" t="s">
        <v>608</v>
      </c>
      <c r="AA426" t="s">
        <v>524</v>
      </c>
      <c r="AB426" t="s">
        <v>564</v>
      </c>
      <c r="AC426" t="s">
        <v>555</v>
      </c>
      <c r="AD426" t="s">
        <v>555</v>
      </c>
      <c r="AE426">
        <v>57.7</v>
      </c>
      <c r="AF426">
        <v>39.6</v>
      </c>
      <c r="AG426">
        <v>39.9</v>
      </c>
      <c r="AH426">
        <v>3.1</v>
      </c>
      <c r="AI426" t="s">
        <v>3410</v>
      </c>
      <c r="AJ426">
        <v>109</v>
      </c>
      <c r="AK426">
        <v>37</v>
      </c>
      <c r="AL426">
        <v>20</v>
      </c>
      <c r="AM426">
        <v>32</v>
      </c>
      <c r="AN426">
        <v>9</v>
      </c>
      <c r="AP426">
        <v>1</v>
      </c>
      <c r="AQ426">
        <v>4</v>
      </c>
      <c r="AR426">
        <v>8</v>
      </c>
      <c r="AS426">
        <v>109</v>
      </c>
      <c r="AT426">
        <v>0.01</v>
      </c>
      <c r="AU426">
        <v>0</v>
      </c>
      <c r="AV426">
        <v>0</v>
      </c>
      <c r="AW426">
        <v>0</v>
      </c>
      <c r="AX426">
        <v>0.05</v>
      </c>
      <c r="AY426">
        <v>0.08</v>
      </c>
      <c r="AZ426">
        <v>0.03</v>
      </c>
      <c r="BA426">
        <v>7.2999999999999995E-2</v>
      </c>
      <c r="BB426">
        <v>0.03</v>
      </c>
      <c r="BC426">
        <v>0.05</v>
      </c>
      <c r="BD426">
        <v>0.14000000000000001</v>
      </c>
      <c r="BE426">
        <v>0.17</v>
      </c>
      <c r="BF426">
        <v>0.17</v>
      </c>
      <c r="BG426">
        <v>0.17</v>
      </c>
      <c r="BH426">
        <v>0.28999999999999998</v>
      </c>
      <c r="BI426">
        <v>0.21</v>
      </c>
      <c r="BJ426">
        <v>0.28000000000000003</v>
      </c>
      <c r="BK426">
        <v>0.3</v>
      </c>
      <c r="BL426">
        <v>0.01</v>
      </c>
      <c r="BM426">
        <v>0.01</v>
      </c>
      <c r="BN426">
        <v>0.03</v>
      </c>
      <c r="BO426">
        <v>0.01</v>
      </c>
      <c r="BP426">
        <v>0.01</v>
      </c>
      <c r="BQ426">
        <v>0.02</v>
      </c>
      <c r="BR426">
        <v>0.78</v>
      </c>
      <c r="BS426">
        <v>0.74</v>
      </c>
      <c r="BT426">
        <v>0.65</v>
      </c>
      <c r="BU426">
        <v>0.73</v>
      </c>
      <c r="BV426">
        <v>0.52</v>
      </c>
      <c r="BW426">
        <v>0.42</v>
      </c>
      <c r="BX426">
        <v>3.74</v>
      </c>
      <c r="BY426">
        <v>3.68</v>
      </c>
      <c r="BZ426">
        <v>3.64</v>
      </c>
      <c r="CA426">
        <v>3.69</v>
      </c>
      <c r="CB426">
        <v>3.3</v>
      </c>
      <c r="CC426">
        <v>3.08</v>
      </c>
      <c r="CD426">
        <v>0</v>
      </c>
      <c r="CE426">
        <v>0</v>
      </c>
      <c r="CF426">
        <v>0</v>
      </c>
      <c r="CG426">
        <v>8.9999999999999993E-3</v>
      </c>
      <c r="CH426">
        <v>0</v>
      </c>
      <c r="CI426">
        <v>0.02</v>
      </c>
      <c r="CJ426">
        <v>0.02</v>
      </c>
      <c r="CK426">
        <v>0.09</v>
      </c>
      <c r="CL426">
        <v>0.06</v>
      </c>
      <c r="CM426">
        <v>0.03</v>
      </c>
      <c r="CN426">
        <v>0.03</v>
      </c>
      <c r="CO426">
        <v>0.04</v>
      </c>
      <c r="CP426">
        <v>0.04</v>
      </c>
      <c r="CQ426">
        <v>0.02</v>
      </c>
      <c r="CR426">
        <v>7.0000000000000007E-2</v>
      </c>
      <c r="CS426">
        <v>0.04</v>
      </c>
      <c r="CT426">
        <v>0.15</v>
      </c>
      <c r="CU426">
        <v>0.09</v>
      </c>
      <c r="CV426">
        <v>3.76</v>
      </c>
      <c r="CW426">
        <v>3.75</v>
      </c>
      <c r="CX426">
        <v>3.66</v>
      </c>
      <c r="CY426">
        <v>3.7</v>
      </c>
      <c r="CZ426">
        <v>3.77</v>
      </c>
      <c r="DA426">
        <v>3.51</v>
      </c>
      <c r="DB426">
        <v>3.56</v>
      </c>
      <c r="DC426">
        <v>3.18</v>
      </c>
      <c r="DD426">
        <v>3.34</v>
      </c>
      <c r="DE426">
        <v>0.18</v>
      </c>
      <c r="DF426">
        <v>0.18</v>
      </c>
      <c r="DG426">
        <v>0.26</v>
      </c>
      <c r="DH426">
        <v>0.19</v>
      </c>
      <c r="DI426">
        <v>0.18</v>
      </c>
      <c r="DJ426">
        <v>0.27</v>
      </c>
      <c r="DK426">
        <v>0.3</v>
      </c>
      <c r="DL426">
        <v>0.24</v>
      </c>
      <c r="DM426">
        <v>0.28999999999999998</v>
      </c>
      <c r="DN426">
        <v>0.02</v>
      </c>
      <c r="DO426">
        <v>0.03</v>
      </c>
      <c r="DP426">
        <v>0.04</v>
      </c>
      <c r="DQ426">
        <v>0.03</v>
      </c>
      <c r="DR426">
        <v>0.04</v>
      </c>
      <c r="DS426">
        <v>0.04</v>
      </c>
      <c r="DT426">
        <v>0.03</v>
      </c>
      <c r="DU426">
        <v>0.02</v>
      </c>
      <c r="DV426">
        <v>0.03</v>
      </c>
      <c r="DW426">
        <v>0.77</v>
      </c>
      <c r="DX426">
        <v>0.76</v>
      </c>
      <c r="DY426">
        <v>0.67</v>
      </c>
      <c r="DZ426">
        <v>0.73</v>
      </c>
      <c r="EA426">
        <v>0.76</v>
      </c>
      <c r="EB426">
        <v>0.61</v>
      </c>
      <c r="EC426">
        <v>0.61</v>
      </c>
      <c r="ED426">
        <v>0.5</v>
      </c>
      <c r="EE426">
        <v>0.53</v>
      </c>
      <c r="EF426">
        <v>0.59</v>
      </c>
      <c r="EG426">
        <v>0</v>
      </c>
      <c r="EH426">
        <v>0</v>
      </c>
      <c r="EI426">
        <v>0.01</v>
      </c>
      <c r="EJ426">
        <v>0.01</v>
      </c>
      <c r="EK426">
        <v>0.02</v>
      </c>
      <c r="EL426">
        <v>0.13</v>
      </c>
      <c r="EM426">
        <v>0.01</v>
      </c>
      <c r="EN426">
        <v>0</v>
      </c>
      <c r="EO426">
        <v>0.28999999999999998</v>
      </c>
      <c r="EP426">
        <v>0.01</v>
      </c>
      <c r="EQ426">
        <v>1.7999999999999999E-2</v>
      </c>
      <c r="ER426">
        <v>0.06</v>
      </c>
      <c r="ES426">
        <v>2.8000000000000001E-2</v>
      </c>
      <c r="ET426">
        <v>0.06</v>
      </c>
      <c r="EU426">
        <v>0.17</v>
      </c>
      <c r="EV426">
        <v>0.06</v>
      </c>
      <c r="EW426">
        <v>0</v>
      </c>
      <c r="EX426">
        <v>2.8000000000000001E-2</v>
      </c>
      <c r="EY426">
        <v>0.25</v>
      </c>
      <c r="EZ426">
        <v>0.17</v>
      </c>
      <c r="FA426">
        <v>0.27</v>
      </c>
      <c r="FB426">
        <v>0.27</v>
      </c>
      <c r="FC426">
        <v>0.32</v>
      </c>
      <c r="FD426">
        <v>0.3</v>
      </c>
      <c r="FE426">
        <v>0.39</v>
      </c>
      <c r="FF426">
        <v>0.28999999999999998</v>
      </c>
      <c r="FG426">
        <v>0.06</v>
      </c>
      <c r="FH426">
        <v>0.72</v>
      </c>
      <c r="FI426">
        <v>0.78</v>
      </c>
      <c r="FJ426">
        <v>0.61</v>
      </c>
      <c r="FK426">
        <v>0.68</v>
      </c>
      <c r="FL426">
        <v>0.57999999999999996</v>
      </c>
      <c r="FM426">
        <v>0.32</v>
      </c>
      <c r="FN426">
        <v>0.5</v>
      </c>
      <c r="FO426">
        <v>0.65</v>
      </c>
      <c r="FP426">
        <v>0.03</v>
      </c>
      <c r="FQ426">
        <v>0.02</v>
      </c>
      <c r="FR426">
        <v>0.03</v>
      </c>
      <c r="FS426">
        <v>0.05</v>
      </c>
      <c r="FT426">
        <v>0.02</v>
      </c>
      <c r="FU426">
        <v>0.03</v>
      </c>
      <c r="FV426">
        <v>0.08</v>
      </c>
      <c r="FW426">
        <v>0.04</v>
      </c>
      <c r="FX426">
        <v>0.06</v>
      </c>
      <c r="FY426">
        <v>1.56</v>
      </c>
      <c r="FZ426">
        <v>3.73</v>
      </c>
      <c r="GA426">
        <v>3.78</v>
      </c>
      <c r="GB426">
        <v>3.56</v>
      </c>
      <c r="GC426">
        <v>3.64</v>
      </c>
      <c r="GD426">
        <v>3.5</v>
      </c>
      <c r="GE426">
        <v>2.89</v>
      </c>
      <c r="GF426">
        <v>3.45</v>
      </c>
      <c r="GG426">
        <v>3.69</v>
      </c>
      <c r="GH426">
        <v>9.2899999999999991</v>
      </c>
      <c r="GI426">
        <v>0</v>
      </c>
      <c r="GJ426">
        <v>8.9999999999999993E-3</v>
      </c>
      <c r="GK426">
        <v>0</v>
      </c>
      <c r="GL426">
        <v>0.01</v>
      </c>
      <c r="GM426">
        <v>0.02</v>
      </c>
      <c r="GN426">
        <v>0.01</v>
      </c>
      <c r="GO426">
        <v>0.03</v>
      </c>
      <c r="GP426">
        <v>0.09</v>
      </c>
      <c r="GQ426">
        <v>0.17</v>
      </c>
      <c r="GR426">
        <v>0.64</v>
      </c>
      <c r="GS426">
        <v>0.03</v>
      </c>
      <c r="GT426">
        <v>0.44</v>
      </c>
      <c r="GU426">
        <v>0.65</v>
      </c>
      <c r="GV426">
        <v>0.15</v>
      </c>
      <c r="GW426">
        <v>0.25</v>
      </c>
      <c r="GX426">
        <v>8.3000000000000004E-2</v>
      </c>
      <c r="GY426">
        <v>0.27</v>
      </c>
      <c r="GZ426">
        <v>0.11899999999999999</v>
      </c>
      <c r="HA426">
        <v>7.2999999999999995E-2</v>
      </c>
      <c r="HB426">
        <v>0.28999999999999998</v>
      </c>
      <c r="HC426">
        <v>0.09</v>
      </c>
      <c r="HD426">
        <v>7.0000000000000007E-2</v>
      </c>
      <c r="HE426">
        <v>0.27</v>
      </c>
      <c r="HF426">
        <v>0.1</v>
      </c>
      <c r="HG426">
        <v>0.12</v>
      </c>
      <c r="HH426">
        <v>0.03</v>
      </c>
      <c r="HI426">
        <v>0.01</v>
      </c>
      <c r="HJ426">
        <v>0</v>
      </c>
      <c r="HK426">
        <v>0.03</v>
      </c>
      <c r="HL426">
        <v>0.08</v>
      </c>
      <c r="HM426">
        <v>0.11</v>
      </c>
      <c r="HN426">
        <v>0</v>
      </c>
      <c r="HO426">
        <v>0.43</v>
      </c>
      <c r="HP426">
        <v>0.36</v>
      </c>
      <c r="HQ426">
        <v>0.41</v>
      </c>
      <c r="HR426">
        <v>0.46</v>
      </c>
      <c r="HS426">
        <v>0.43</v>
      </c>
      <c r="HT426">
        <v>0.35</v>
      </c>
      <c r="HU426">
        <v>0.51</v>
      </c>
      <c r="HV426">
        <v>0.47</v>
      </c>
      <c r="HW426">
        <v>0.39</v>
      </c>
      <c r="HX426">
        <v>0.32</v>
      </c>
      <c r="HY426">
        <v>0.26</v>
      </c>
      <c r="HZ426">
        <v>0.59</v>
      </c>
      <c r="IA426">
        <v>0.03</v>
      </c>
      <c r="IB426">
        <v>0.15</v>
      </c>
      <c r="IC426">
        <v>0.15</v>
      </c>
      <c r="ID426">
        <v>0.11</v>
      </c>
      <c r="IE426">
        <v>0.17</v>
      </c>
      <c r="IF426">
        <v>2.8000000000000001E-2</v>
      </c>
      <c r="IG426">
        <v>0</v>
      </c>
      <c r="IH426">
        <v>0.01</v>
      </c>
      <c r="II426">
        <v>0</v>
      </c>
      <c r="IJ426">
        <v>0</v>
      </c>
      <c r="IK426">
        <v>1.7999999999999999E-2</v>
      </c>
      <c r="IL426">
        <v>0</v>
      </c>
      <c r="IM426">
        <v>0.02</v>
      </c>
      <c r="IN426">
        <v>0.02</v>
      </c>
      <c r="IO426">
        <v>0.02</v>
      </c>
      <c r="IP426">
        <v>0.03</v>
      </c>
      <c r="IQ426">
        <v>0.02</v>
      </c>
      <c r="IR426">
        <v>0.04</v>
      </c>
      <c r="IS426">
        <v>0.02</v>
      </c>
      <c r="IT426">
        <v>0.35</v>
      </c>
      <c r="IU426">
        <v>0.12</v>
      </c>
      <c r="IV426">
        <v>0</v>
      </c>
      <c r="IW426">
        <v>0.25</v>
      </c>
      <c r="IX426">
        <v>0.23</v>
      </c>
      <c r="IY426">
        <v>0.41</v>
      </c>
      <c r="IZ426">
        <v>0.39</v>
      </c>
      <c r="JA426">
        <v>0.16</v>
      </c>
      <c r="JB426">
        <v>0.39</v>
      </c>
      <c r="JC426">
        <v>0.33</v>
      </c>
      <c r="JD426">
        <v>0.12</v>
      </c>
      <c r="JE426">
        <v>0.28000000000000003</v>
      </c>
      <c r="JF426">
        <v>0.34</v>
      </c>
      <c r="JG426">
        <v>0.2</v>
      </c>
      <c r="JH426">
        <v>0.4</v>
      </c>
      <c r="JI426">
        <v>0.1</v>
      </c>
      <c r="JJ426">
        <v>0.18</v>
      </c>
      <c r="JK426">
        <v>0.48</v>
      </c>
      <c r="JL426">
        <v>0.14000000000000001</v>
      </c>
      <c r="JM426">
        <v>0.02</v>
      </c>
      <c r="JN426">
        <v>0.02</v>
      </c>
      <c r="JO426">
        <v>0.03</v>
      </c>
      <c r="JP426">
        <v>0.03</v>
      </c>
      <c r="JQ426">
        <v>0.02</v>
      </c>
      <c r="JR426">
        <v>3.14</v>
      </c>
      <c r="JS426">
        <v>1.97</v>
      </c>
      <c r="JT426">
        <v>2.5499999999999998</v>
      </c>
      <c r="JU426">
        <v>3.33</v>
      </c>
      <c r="JV426">
        <v>2.23</v>
      </c>
    </row>
    <row r="427" spans="1:282" x14ac:dyDescent="0.25">
      <c r="A427">
        <v>610082</v>
      </c>
      <c r="B427" t="s">
        <v>340</v>
      </c>
      <c r="C427" t="s">
        <v>1245</v>
      </c>
      <c r="D427" t="s">
        <v>5385</v>
      </c>
      <c r="E427" t="s">
        <v>5386</v>
      </c>
      <c r="F427" t="s">
        <v>1246</v>
      </c>
      <c r="G427" t="s">
        <v>1247</v>
      </c>
      <c r="H427" t="s">
        <v>1248</v>
      </c>
      <c r="I427" t="s">
        <v>5387</v>
      </c>
      <c r="J427" t="s">
        <v>5388</v>
      </c>
      <c r="K427" t="s">
        <v>5389</v>
      </c>
      <c r="L427" t="s">
        <v>546</v>
      </c>
      <c r="M427" t="s">
        <v>3399</v>
      </c>
      <c r="N427" t="s">
        <v>3908</v>
      </c>
      <c r="O427" t="s">
        <v>524</v>
      </c>
      <c r="P427">
        <v>964</v>
      </c>
      <c r="Q427" t="s">
        <v>566</v>
      </c>
      <c r="R427" t="s">
        <v>565</v>
      </c>
      <c r="S427" t="s">
        <v>565</v>
      </c>
      <c r="T427">
        <v>49</v>
      </c>
      <c r="U427">
        <v>4940</v>
      </c>
      <c r="V427" t="s">
        <v>651</v>
      </c>
      <c r="W427">
        <v>655</v>
      </c>
      <c r="X427">
        <v>982</v>
      </c>
      <c r="Y427">
        <v>67</v>
      </c>
      <c r="Z427" s="5" t="s">
        <v>629</v>
      </c>
      <c r="AA427" t="s">
        <v>524</v>
      </c>
      <c r="AB427" t="s">
        <v>533</v>
      </c>
      <c r="AC427" t="s">
        <v>533</v>
      </c>
      <c r="AD427" t="s">
        <v>564</v>
      </c>
      <c r="AE427">
        <v>66.099999999999994</v>
      </c>
      <c r="AF427">
        <v>61.3</v>
      </c>
      <c r="AG427">
        <v>54.3</v>
      </c>
      <c r="AH427">
        <v>6.7</v>
      </c>
      <c r="AI427" t="s">
        <v>3410</v>
      </c>
      <c r="AJ427">
        <v>402</v>
      </c>
      <c r="AK427">
        <v>337</v>
      </c>
      <c r="AL427">
        <v>6</v>
      </c>
      <c r="AM427">
        <v>4</v>
      </c>
      <c r="AN427">
        <v>42</v>
      </c>
      <c r="AO427">
        <v>2</v>
      </c>
      <c r="AP427">
        <v>1</v>
      </c>
      <c r="AQ427">
        <v>5</v>
      </c>
      <c r="AR427">
        <v>21</v>
      </c>
      <c r="AS427">
        <v>402</v>
      </c>
      <c r="AT427">
        <v>0.01</v>
      </c>
      <c r="AU427">
        <v>0.01</v>
      </c>
      <c r="AV427">
        <v>0.01</v>
      </c>
      <c r="AW427">
        <v>0.01</v>
      </c>
      <c r="AX427">
        <v>0.02</v>
      </c>
      <c r="AY427">
        <v>0.05</v>
      </c>
      <c r="AZ427">
        <v>0.03</v>
      </c>
      <c r="BA427">
        <v>0.04</v>
      </c>
      <c r="BB427">
        <v>0.02</v>
      </c>
      <c r="BC427">
        <v>0.04</v>
      </c>
      <c r="BD427">
        <v>0.06</v>
      </c>
      <c r="BE427">
        <v>0.14000000000000001</v>
      </c>
      <c r="BF427">
        <v>0.27</v>
      </c>
      <c r="BG427">
        <v>0.19</v>
      </c>
      <c r="BH427">
        <v>0.21</v>
      </c>
      <c r="BI427">
        <v>0.17</v>
      </c>
      <c r="BJ427">
        <v>0.28999999999999998</v>
      </c>
      <c r="BK427">
        <v>0.31</v>
      </c>
      <c r="BL427">
        <v>0.01</v>
      </c>
      <c r="BM427">
        <v>0.01</v>
      </c>
      <c r="BN427">
        <v>0.02</v>
      </c>
      <c r="BO427">
        <v>0.01</v>
      </c>
      <c r="BP427">
        <v>0.01</v>
      </c>
      <c r="BQ427">
        <v>0.02</v>
      </c>
      <c r="BR427">
        <v>0.68</v>
      </c>
      <c r="BS427">
        <v>0.75</v>
      </c>
      <c r="BT427">
        <v>0.73</v>
      </c>
      <c r="BU427">
        <v>0.76</v>
      </c>
      <c r="BV427">
        <v>0.62</v>
      </c>
      <c r="BW427">
        <v>0.48</v>
      </c>
      <c r="BX427">
        <v>3.64</v>
      </c>
      <c r="BY427">
        <v>3.69</v>
      </c>
      <c r="BZ427">
        <v>3.7</v>
      </c>
      <c r="CA427">
        <v>3.7</v>
      </c>
      <c r="CB427">
        <v>3.53</v>
      </c>
      <c r="CC427">
        <v>3.25</v>
      </c>
      <c r="CD427">
        <v>0.01</v>
      </c>
      <c r="CE427">
        <v>7.0000000000000001E-3</v>
      </c>
      <c r="CF427">
        <v>7.0000000000000001E-3</v>
      </c>
      <c r="CG427">
        <v>1.2E-2</v>
      </c>
      <c r="CH427">
        <v>7.0000000000000001E-3</v>
      </c>
      <c r="CI427">
        <v>0.01</v>
      </c>
      <c r="CJ427">
        <v>0.01</v>
      </c>
      <c r="CK427">
        <v>7.0000000000000007E-2</v>
      </c>
      <c r="CL427">
        <v>0.05</v>
      </c>
      <c r="CM427">
        <v>0.01</v>
      </c>
      <c r="CN427">
        <v>0.02</v>
      </c>
      <c r="CO427">
        <v>0.02</v>
      </c>
      <c r="CP427">
        <v>0.01</v>
      </c>
      <c r="CQ427">
        <v>0.02</v>
      </c>
      <c r="CR427">
        <v>0.03</v>
      </c>
      <c r="CS427">
        <v>7.0000000000000007E-2</v>
      </c>
      <c r="CT427">
        <v>0.11</v>
      </c>
      <c r="CU427">
        <v>0.09</v>
      </c>
      <c r="CV427">
        <v>3.85</v>
      </c>
      <c r="CW427">
        <v>3.79</v>
      </c>
      <c r="CX427">
        <v>3.78</v>
      </c>
      <c r="CY427">
        <v>3.82</v>
      </c>
      <c r="CZ427">
        <v>3.8</v>
      </c>
      <c r="DA427">
        <v>3.7</v>
      </c>
      <c r="DB427">
        <v>3.64</v>
      </c>
      <c r="DC427">
        <v>3.36</v>
      </c>
      <c r="DD427">
        <v>3.49</v>
      </c>
      <c r="DE427">
        <v>0.09</v>
      </c>
      <c r="DF427">
        <v>0.15</v>
      </c>
      <c r="DG427">
        <v>0.16</v>
      </c>
      <c r="DH427">
        <v>0.11</v>
      </c>
      <c r="DI427">
        <v>0.12</v>
      </c>
      <c r="DJ427">
        <v>0.2</v>
      </c>
      <c r="DK427">
        <v>0.18</v>
      </c>
      <c r="DL427">
        <v>0.18</v>
      </c>
      <c r="DM427">
        <v>0.16</v>
      </c>
      <c r="DN427">
        <v>0.01</v>
      </c>
      <c r="DO427">
        <v>0</v>
      </c>
      <c r="DP427">
        <v>0.01</v>
      </c>
      <c r="DQ427">
        <v>0</v>
      </c>
      <c r="DR427">
        <v>0</v>
      </c>
      <c r="DS427">
        <v>0.01</v>
      </c>
      <c r="DT427">
        <v>0.01</v>
      </c>
      <c r="DU427">
        <v>0.01</v>
      </c>
      <c r="DV427">
        <v>0.01</v>
      </c>
      <c r="DW427">
        <v>0.88</v>
      </c>
      <c r="DX427">
        <v>0.82</v>
      </c>
      <c r="DY427">
        <v>0.81</v>
      </c>
      <c r="DZ427">
        <v>0.85</v>
      </c>
      <c r="EA427">
        <v>0.84</v>
      </c>
      <c r="EB427">
        <v>0.74</v>
      </c>
      <c r="EC427">
        <v>0.73</v>
      </c>
      <c r="ED427">
        <v>0.62</v>
      </c>
      <c r="EE427">
        <v>0.68</v>
      </c>
      <c r="EF427">
        <v>0.55000000000000004</v>
      </c>
      <c r="EG427">
        <v>0</v>
      </c>
      <c r="EH427">
        <v>0</v>
      </c>
      <c r="EI427">
        <v>0.01</v>
      </c>
      <c r="EJ427">
        <v>0.01</v>
      </c>
      <c r="EK427">
        <v>0.01</v>
      </c>
      <c r="EL427">
        <v>0.11</v>
      </c>
      <c r="EM427">
        <v>0.02</v>
      </c>
      <c r="EN427">
        <v>0</v>
      </c>
      <c r="EO427">
        <v>0.32</v>
      </c>
      <c r="EP427">
        <v>0.01</v>
      </c>
      <c r="EQ427">
        <v>0.01</v>
      </c>
      <c r="ER427">
        <v>0.03</v>
      </c>
      <c r="ES427">
        <v>2.1999999999999999E-2</v>
      </c>
      <c r="ET427">
        <v>0.04</v>
      </c>
      <c r="EU427">
        <v>0.13</v>
      </c>
      <c r="EV427">
        <v>0.06</v>
      </c>
      <c r="EW427">
        <v>0.01</v>
      </c>
      <c r="EX427">
        <v>0.04</v>
      </c>
      <c r="EY427">
        <v>0.23</v>
      </c>
      <c r="EZ427">
        <v>0.21</v>
      </c>
      <c r="FA427">
        <v>0.22</v>
      </c>
      <c r="FB427">
        <v>0.21</v>
      </c>
      <c r="FC427">
        <v>0.27</v>
      </c>
      <c r="FD427">
        <v>0.28000000000000003</v>
      </c>
      <c r="FE427">
        <v>0.28000000000000003</v>
      </c>
      <c r="FF427">
        <v>0.28999999999999998</v>
      </c>
      <c r="FG427">
        <v>0.04</v>
      </c>
      <c r="FH427">
        <v>0.72</v>
      </c>
      <c r="FI427">
        <v>0.74</v>
      </c>
      <c r="FJ427">
        <v>0.7</v>
      </c>
      <c r="FK427">
        <v>0.73</v>
      </c>
      <c r="FL427">
        <v>0.65</v>
      </c>
      <c r="FM427">
        <v>0.38</v>
      </c>
      <c r="FN427">
        <v>0.6</v>
      </c>
      <c r="FO427">
        <v>0.65</v>
      </c>
      <c r="FP427">
        <v>0.05</v>
      </c>
      <c r="FQ427">
        <v>0.04</v>
      </c>
      <c r="FR427">
        <v>0.03</v>
      </c>
      <c r="FS427">
        <v>0.04</v>
      </c>
      <c r="FT427">
        <v>0.03</v>
      </c>
      <c r="FU427">
        <v>0.03</v>
      </c>
      <c r="FV427">
        <v>0.09</v>
      </c>
      <c r="FW427">
        <v>0.04</v>
      </c>
      <c r="FX427">
        <v>0.04</v>
      </c>
      <c r="FY427">
        <v>1.55</v>
      </c>
      <c r="FZ427">
        <v>3.73</v>
      </c>
      <c r="GA427">
        <v>3.75</v>
      </c>
      <c r="GB427">
        <v>3.67</v>
      </c>
      <c r="GC427">
        <v>3.71</v>
      </c>
      <c r="GD427">
        <v>3.61</v>
      </c>
      <c r="GE427">
        <v>3.02</v>
      </c>
      <c r="GF427">
        <v>3.52</v>
      </c>
      <c r="GG427">
        <v>3.66</v>
      </c>
      <c r="GH427">
        <v>9.35</v>
      </c>
      <c r="GI427">
        <v>0.01</v>
      </c>
      <c r="GJ427">
        <v>0</v>
      </c>
      <c r="GK427">
        <v>5.0000000000000001E-3</v>
      </c>
      <c r="GL427">
        <v>0</v>
      </c>
      <c r="GM427">
        <v>0</v>
      </c>
      <c r="GN427">
        <v>0.01</v>
      </c>
      <c r="GO427">
        <v>0.02</v>
      </c>
      <c r="GP427">
        <v>0.1</v>
      </c>
      <c r="GQ427">
        <v>0.15</v>
      </c>
      <c r="GR427">
        <v>0.65</v>
      </c>
      <c r="GS427">
        <v>0.04</v>
      </c>
      <c r="GT427">
        <v>0.47</v>
      </c>
      <c r="GU427">
        <v>0.77</v>
      </c>
      <c r="GV427">
        <v>0.16</v>
      </c>
      <c r="GW427">
        <v>0.24</v>
      </c>
      <c r="GX427">
        <v>7.0000000000000007E-2</v>
      </c>
      <c r="GY427">
        <v>0.28000000000000003</v>
      </c>
      <c r="GZ427">
        <v>0.122</v>
      </c>
      <c r="HA427">
        <v>2.1999999999999999E-2</v>
      </c>
      <c r="HB427">
        <v>0.32</v>
      </c>
      <c r="HC427">
        <v>7.0000000000000007E-2</v>
      </c>
      <c r="HD427">
        <v>0.02</v>
      </c>
      <c r="HE427">
        <v>0.18</v>
      </c>
      <c r="HF427">
        <v>0.09</v>
      </c>
      <c r="HG427">
        <v>0.12</v>
      </c>
      <c r="HH427">
        <v>7.0000000000000007E-2</v>
      </c>
      <c r="HI427">
        <v>0.01</v>
      </c>
      <c r="HJ427">
        <v>0.04</v>
      </c>
      <c r="HK427">
        <v>0.05</v>
      </c>
      <c r="HL427">
        <v>0.13</v>
      </c>
      <c r="HM427">
        <v>7.0000000000000007E-2</v>
      </c>
      <c r="HN427">
        <v>0</v>
      </c>
      <c r="HO427">
        <v>0.24</v>
      </c>
      <c r="HP427">
        <v>0.28000000000000003</v>
      </c>
      <c r="HQ427">
        <v>0.31</v>
      </c>
      <c r="HR427">
        <v>0.37</v>
      </c>
      <c r="HS427">
        <v>0.33</v>
      </c>
      <c r="HT427">
        <v>0.21</v>
      </c>
      <c r="HU427">
        <v>0.68</v>
      </c>
      <c r="HV427">
        <v>0.34</v>
      </c>
      <c r="HW427">
        <v>0.4</v>
      </c>
      <c r="HX427">
        <v>0.32</v>
      </c>
      <c r="HY427">
        <v>0.32</v>
      </c>
      <c r="HZ427">
        <v>0.71</v>
      </c>
      <c r="IA427">
        <v>0.01</v>
      </c>
      <c r="IB427">
        <v>0.28000000000000003</v>
      </c>
      <c r="IC427">
        <v>0.19</v>
      </c>
      <c r="ID427">
        <v>0.12</v>
      </c>
      <c r="IE427">
        <v>0.14000000000000001</v>
      </c>
      <c r="IF427">
        <v>1.2E-2</v>
      </c>
      <c r="IG427">
        <v>7.0000000000000001E-3</v>
      </c>
      <c r="IH427">
        <v>0.01</v>
      </c>
      <c r="II427">
        <v>0.01</v>
      </c>
      <c r="IJ427">
        <v>0.01</v>
      </c>
      <c r="IK427">
        <v>7.6999999999999999E-2</v>
      </c>
      <c r="IL427">
        <v>0.01</v>
      </c>
      <c r="IM427">
        <v>0.04</v>
      </c>
      <c r="IN427">
        <v>0.05</v>
      </c>
      <c r="IO427">
        <v>0.05</v>
      </c>
      <c r="IP427">
        <v>0.05</v>
      </c>
      <c r="IQ427">
        <v>0.06</v>
      </c>
      <c r="IR427">
        <v>0.05</v>
      </c>
      <c r="IS427">
        <v>0</v>
      </c>
      <c r="IT427">
        <v>0.37</v>
      </c>
      <c r="IU427">
        <v>0.18</v>
      </c>
      <c r="IV427">
        <v>0.02</v>
      </c>
      <c r="IW427">
        <v>0.32</v>
      </c>
      <c r="IX427">
        <v>0.25</v>
      </c>
      <c r="IY427">
        <v>0.39</v>
      </c>
      <c r="IZ427">
        <v>0.42</v>
      </c>
      <c r="JA427">
        <v>0.23</v>
      </c>
      <c r="JB427">
        <v>0.42</v>
      </c>
      <c r="JC427">
        <v>0.44</v>
      </c>
      <c r="JD427">
        <v>0.11</v>
      </c>
      <c r="JE427">
        <v>0.21</v>
      </c>
      <c r="JF427">
        <v>0.36</v>
      </c>
      <c r="JG427">
        <v>0.14000000000000001</v>
      </c>
      <c r="JH427">
        <v>0.27</v>
      </c>
      <c r="JI427">
        <v>0.1</v>
      </c>
      <c r="JJ427">
        <v>0.16</v>
      </c>
      <c r="JK427">
        <v>0.36</v>
      </c>
      <c r="JL427">
        <v>0.08</v>
      </c>
      <c r="JM427">
        <v>0.03</v>
      </c>
      <c r="JN427">
        <v>0.03</v>
      </c>
      <c r="JO427">
        <v>0.03</v>
      </c>
      <c r="JP427">
        <v>0.04</v>
      </c>
      <c r="JQ427">
        <v>0.03</v>
      </c>
      <c r="JR427">
        <v>3.01</v>
      </c>
      <c r="JS427">
        <v>1.93</v>
      </c>
      <c r="JT427">
        <v>2.36</v>
      </c>
      <c r="JU427">
        <v>3.1</v>
      </c>
      <c r="JV427">
        <v>1.99</v>
      </c>
    </row>
    <row r="428" spans="1:282" x14ac:dyDescent="0.25">
      <c r="A428">
        <v>610083</v>
      </c>
      <c r="B428" t="s">
        <v>2792</v>
      </c>
      <c r="C428" t="s">
        <v>2791</v>
      </c>
      <c r="D428" t="s">
        <v>5390</v>
      </c>
      <c r="E428" t="s">
        <v>5391</v>
      </c>
      <c r="F428" t="s">
        <v>2793</v>
      </c>
      <c r="G428" t="s">
        <v>2794</v>
      </c>
      <c r="H428" t="s">
        <v>5392</v>
      </c>
      <c r="I428" t="s">
        <v>5393</v>
      </c>
      <c r="J428" t="s">
        <v>5394</v>
      </c>
      <c r="K428" t="s">
        <v>5395</v>
      </c>
      <c r="L428" t="s">
        <v>546</v>
      </c>
      <c r="M428" t="s">
        <v>4131</v>
      </c>
      <c r="N428" t="s">
        <v>3872</v>
      </c>
      <c r="O428" t="s">
        <v>524</v>
      </c>
      <c r="P428">
        <v>170</v>
      </c>
      <c r="Q428" t="s">
        <v>541</v>
      </c>
      <c r="R428" t="s">
        <v>544</v>
      </c>
      <c r="S428" t="s">
        <v>544</v>
      </c>
      <c r="T428">
        <v>30</v>
      </c>
      <c r="U428">
        <v>4950</v>
      </c>
      <c r="V428" t="s">
        <v>655</v>
      </c>
      <c r="W428">
        <v>53</v>
      </c>
      <c r="X428">
        <v>180</v>
      </c>
      <c r="Y428">
        <v>29</v>
      </c>
      <c r="Z428" s="5" t="s">
        <v>4347</v>
      </c>
      <c r="AA428" t="s">
        <v>524</v>
      </c>
      <c r="AB428" t="s">
        <v>534</v>
      </c>
      <c r="AC428" t="s">
        <v>533</v>
      </c>
      <c r="AD428" t="s">
        <v>534</v>
      </c>
      <c r="AE428">
        <v>88.5</v>
      </c>
      <c r="AF428">
        <v>75.099999999999994</v>
      </c>
      <c r="AG428">
        <v>87.1</v>
      </c>
      <c r="AH428">
        <v>2.9</v>
      </c>
      <c r="AI428" t="s">
        <v>3410</v>
      </c>
      <c r="AJ428">
        <v>48</v>
      </c>
      <c r="AK428">
        <v>15</v>
      </c>
      <c r="AL428">
        <v>2</v>
      </c>
      <c r="AM428">
        <v>5</v>
      </c>
      <c r="AN428">
        <v>21</v>
      </c>
      <c r="AQ428">
        <v>1</v>
      </c>
      <c r="AR428">
        <v>4</v>
      </c>
      <c r="AS428">
        <v>48</v>
      </c>
      <c r="AT428">
        <v>0.04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2.1000000000000001E-2</v>
      </c>
      <c r="BB428">
        <v>0</v>
      </c>
      <c r="BC428">
        <v>0</v>
      </c>
      <c r="BD428">
        <v>0.04</v>
      </c>
      <c r="BE428">
        <v>0.06</v>
      </c>
      <c r="BF428">
        <v>0.15</v>
      </c>
      <c r="BG428">
        <v>0.17</v>
      </c>
      <c r="BH428">
        <v>0.19</v>
      </c>
      <c r="BI428">
        <v>0.06</v>
      </c>
      <c r="BJ428">
        <v>0.27</v>
      </c>
      <c r="BK428">
        <v>0.33</v>
      </c>
      <c r="BL428">
        <v>0</v>
      </c>
      <c r="BM428">
        <v>0.02</v>
      </c>
      <c r="BN428">
        <v>0.02</v>
      </c>
      <c r="BO428">
        <v>0.04</v>
      </c>
      <c r="BP428">
        <v>0</v>
      </c>
      <c r="BQ428">
        <v>0.04</v>
      </c>
      <c r="BR428">
        <v>0.81</v>
      </c>
      <c r="BS428">
        <v>0.79</v>
      </c>
      <c r="BT428">
        <v>0.79</v>
      </c>
      <c r="BU428">
        <v>0.9</v>
      </c>
      <c r="BV428">
        <v>0.69</v>
      </c>
      <c r="BW428">
        <v>0.56000000000000005</v>
      </c>
      <c r="BX428">
        <v>3.73</v>
      </c>
      <c r="BY428">
        <v>3.79</v>
      </c>
      <c r="BZ428">
        <v>3.81</v>
      </c>
      <c r="CA428">
        <v>3.93</v>
      </c>
      <c r="CB428">
        <v>3.65</v>
      </c>
      <c r="CC428">
        <v>3.52</v>
      </c>
      <c r="CD428">
        <v>0</v>
      </c>
      <c r="CE428">
        <v>0</v>
      </c>
      <c r="CF428">
        <v>0</v>
      </c>
      <c r="CG428">
        <v>4.2000000000000003E-2</v>
      </c>
      <c r="CH428">
        <v>2.1000000000000001E-2</v>
      </c>
      <c r="CI428">
        <v>0.02</v>
      </c>
      <c r="CJ428">
        <v>0</v>
      </c>
      <c r="CK428">
        <v>0.04</v>
      </c>
      <c r="CL428">
        <v>0.04</v>
      </c>
      <c r="CM428">
        <v>0.04</v>
      </c>
      <c r="CN428">
        <v>0.04</v>
      </c>
      <c r="CO428">
        <v>0.04</v>
      </c>
      <c r="CP428">
        <v>0.02</v>
      </c>
      <c r="CQ428">
        <v>0.02</v>
      </c>
      <c r="CR428">
        <v>0.04</v>
      </c>
      <c r="CS428">
        <v>0</v>
      </c>
      <c r="CT428">
        <v>0.04</v>
      </c>
      <c r="CU428">
        <v>0.02</v>
      </c>
      <c r="CV428">
        <v>3.81</v>
      </c>
      <c r="CW428">
        <v>3.83</v>
      </c>
      <c r="CX428">
        <v>3.83</v>
      </c>
      <c r="CY428">
        <v>3.75</v>
      </c>
      <c r="CZ428">
        <v>3.81</v>
      </c>
      <c r="DA428">
        <v>3.73</v>
      </c>
      <c r="DB428">
        <v>3.83</v>
      </c>
      <c r="DC428">
        <v>3.58</v>
      </c>
      <c r="DD428">
        <v>3.66</v>
      </c>
      <c r="DE428">
        <v>0.1</v>
      </c>
      <c r="DF428">
        <v>0.08</v>
      </c>
      <c r="DG428">
        <v>0.08</v>
      </c>
      <c r="DH428">
        <v>0.08</v>
      </c>
      <c r="DI428">
        <v>0.08</v>
      </c>
      <c r="DJ428">
        <v>0.13</v>
      </c>
      <c r="DK428">
        <v>0.17</v>
      </c>
      <c r="DL428">
        <v>0.21</v>
      </c>
      <c r="DM428">
        <v>0.17</v>
      </c>
      <c r="DN428">
        <v>0</v>
      </c>
      <c r="DO428">
        <v>0.02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0.02</v>
      </c>
      <c r="DW428">
        <v>0.85</v>
      </c>
      <c r="DX428">
        <v>0.85</v>
      </c>
      <c r="DY428">
        <v>0.88</v>
      </c>
      <c r="DZ428">
        <v>0.85</v>
      </c>
      <c r="EA428">
        <v>0.88</v>
      </c>
      <c r="EB428">
        <v>0.81</v>
      </c>
      <c r="EC428">
        <v>0.83</v>
      </c>
      <c r="ED428">
        <v>0.71</v>
      </c>
      <c r="EE428">
        <v>0.75</v>
      </c>
      <c r="EF428">
        <v>0.79</v>
      </c>
      <c r="EG428">
        <v>0.02</v>
      </c>
      <c r="EH428">
        <v>0</v>
      </c>
      <c r="EI428">
        <v>0.02</v>
      </c>
      <c r="EJ428">
        <v>0.02</v>
      </c>
      <c r="EK428">
        <v>0.02</v>
      </c>
      <c r="EL428">
        <v>0.06</v>
      </c>
      <c r="EM428">
        <v>0.04</v>
      </c>
      <c r="EN428">
        <v>0</v>
      </c>
      <c r="EO428">
        <v>0.06</v>
      </c>
      <c r="EP428">
        <v>0.02</v>
      </c>
      <c r="EQ428">
        <v>2.1000000000000001E-2</v>
      </c>
      <c r="ER428">
        <v>0.02</v>
      </c>
      <c r="ES428">
        <v>0</v>
      </c>
      <c r="ET428">
        <v>0.02</v>
      </c>
      <c r="EU428">
        <v>0.1</v>
      </c>
      <c r="EV428">
        <v>0.02</v>
      </c>
      <c r="EW428">
        <v>0.02</v>
      </c>
      <c r="EX428">
        <v>4.2000000000000003E-2</v>
      </c>
      <c r="EY428">
        <v>0.13</v>
      </c>
      <c r="EZ428">
        <v>0.1</v>
      </c>
      <c r="FA428">
        <v>0.27</v>
      </c>
      <c r="FB428">
        <v>0.08</v>
      </c>
      <c r="FC428">
        <v>0.1</v>
      </c>
      <c r="FD428">
        <v>0.23</v>
      </c>
      <c r="FE428">
        <v>0.19</v>
      </c>
      <c r="FF428">
        <v>0.25</v>
      </c>
      <c r="FG428">
        <v>0.08</v>
      </c>
      <c r="FH428">
        <v>0.83</v>
      </c>
      <c r="FI428">
        <v>0.88</v>
      </c>
      <c r="FJ428">
        <v>0.69</v>
      </c>
      <c r="FK428">
        <v>0.88</v>
      </c>
      <c r="FL428">
        <v>0.83</v>
      </c>
      <c r="FM428">
        <v>0.54</v>
      </c>
      <c r="FN428">
        <v>0.73</v>
      </c>
      <c r="FO428">
        <v>0.73</v>
      </c>
      <c r="FP428">
        <v>0.02</v>
      </c>
      <c r="FQ428">
        <v>0</v>
      </c>
      <c r="FR428">
        <v>0</v>
      </c>
      <c r="FS428">
        <v>0</v>
      </c>
      <c r="FT428">
        <v>0.02</v>
      </c>
      <c r="FU428">
        <v>0.02</v>
      </c>
      <c r="FV428">
        <v>0.06</v>
      </c>
      <c r="FW428">
        <v>0.02</v>
      </c>
      <c r="FX428">
        <v>0</v>
      </c>
      <c r="FY428">
        <v>1.4</v>
      </c>
      <c r="FZ428">
        <v>3.77</v>
      </c>
      <c r="GA428">
        <v>3.85</v>
      </c>
      <c r="GB428">
        <v>3.63</v>
      </c>
      <c r="GC428">
        <v>3.85</v>
      </c>
      <c r="GD428">
        <v>3.79</v>
      </c>
      <c r="GE428">
        <v>3.33</v>
      </c>
      <c r="GF428">
        <v>3.64</v>
      </c>
      <c r="GG428">
        <v>3.71</v>
      </c>
      <c r="GH428">
        <v>9.4700000000000006</v>
      </c>
      <c r="GI428">
        <v>0</v>
      </c>
      <c r="GJ428">
        <v>0</v>
      </c>
      <c r="GK428">
        <v>4.2000000000000003E-2</v>
      </c>
      <c r="GL428">
        <v>0</v>
      </c>
      <c r="GM428">
        <v>0</v>
      </c>
      <c r="GN428">
        <v>0</v>
      </c>
      <c r="GO428">
        <v>0</v>
      </c>
      <c r="GP428">
        <v>0.06</v>
      </c>
      <c r="GQ428">
        <v>0.1</v>
      </c>
      <c r="GR428">
        <v>0.77</v>
      </c>
      <c r="GS428">
        <v>0.02</v>
      </c>
      <c r="GT428">
        <v>0.31</v>
      </c>
      <c r="GU428">
        <v>0.54</v>
      </c>
      <c r="GV428">
        <v>0.28999999999999998</v>
      </c>
      <c r="GW428">
        <v>0.33</v>
      </c>
      <c r="GX428">
        <v>0.22900000000000001</v>
      </c>
      <c r="GY428">
        <v>0.28999999999999998</v>
      </c>
      <c r="GZ428">
        <v>0.16700000000000001</v>
      </c>
      <c r="HA428">
        <v>8.3000000000000004E-2</v>
      </c>
      <c r="HB428">
        <v>0.21</v>
      </c>
      <c r="HC428">
        <v>0.15</v>
      </c>
      <c r="HD428">
        <v>0.08</v>
      </c>
      <c r="HE428">
        <v>0.17</v>
      </c>
      <c r="HF428">
        <v>0.04</v>
      </c>
      <c r="HG428">
        <v>0.06</v>
      </c>
      <c r="HH428">
        <v>0.04</v>
      </c>
      <c r="HI428">
        <v>0.02</v>
      </c>
      <c r="HJ428">
        <v>0</v>
      </c>
      <c r="HK428">
        <v>0</v>
      </c>
      <c r="HL428">
        <v>0</v>
      </c>
      <c r="HM428">
        <v>0.04</v>
      </c>
      <c r="HN428">
        <v>0</v>
      </c>
      <c r="HO428">
        <v>0.1</v>
      </c>
      <c r="HP428">
        <v>0.21</v>
      </c>
      <c r="HQ428">
        <v>0.21</v>
      </c>
      <c r="HR428">
        <v>0.19</v>
      </c>
      <c r="HS428">
        <v>0.23</v>
      </c>
      <c r="HT428">
        <v>0.15</v>
      </c>
      <c r="HU428">
        <v>0.83</v>
      </c>
      <c r="HV428">
        <v>0.54</v>
      </c>
      <c r="HW428">
        <v>0.56000000000000005</v>
      </c>
      <c r="HX428">
        <v>0.63</v>
      </c>
      <c r="HY428">
        <v>0.5</v>
      </c>
      <c r="HZ428">
        <v>0.79</v>
      </c>
      <c r="IA428">
        <v>0.04</v>
      </c>
      <c r="IB428">
        <v>0.15</v>
      </c>
      <c r="IC428">
        <v>0.17</v>
      </c>
      <c r="ID428">
        <v>0.13</v>
      </c>
      <c r="IE428">
        <v>0.1</v>
      </c>
      <c r="IF428">
        <v>4.2000000000000003E-2</v>
      </c>
      <c r="IG428">
        <v>0</v>
      </c>
      <c r="IH428">
        <v>0.04</v>
      </c>
      <c r="II428">
        <v>0.02</v>
      </c>
      <c r="IJ428">
        <v>0</v>
      </c>
      <c r="IK428">
        <v>8.3000000000000004E-2</v>
      </c>
      <c r="IL428">
        <v>0</v>
      </c>
      <c r="IM428">
        <v>0</v>
      </c>
      <c r="IN428">
        <v>0.06</v>
      </c>
      <c r="IO428">
        <v>0.04</v>
      </c>
      <c r="IP428">
        <v>0.06</v>
      </c>
      <c r="IQ428">
        <v>0.04</v>
      </c>
      <c r="IR428">
        <v>0.02</v>
      </c>
      <c r="IS428">
        <v>0.04</v>
      </c>
      <c r="IT428">
        <v>0.63</v>
      </c>
      <c r="IU428">
        <v>0.35</v>
      </c>
      <c r="IV428">
        <v>0.06</v>
      </c>
      <c r="IW428">
        <v>0.21</v>
      </c>
      <c r="IX428">
        <v>0.17</v>
      </c>
      <c r="IY428">
        <v>0.21</v>
      </c>
      <c r="IZ428">
        <v>0.44</v>
      </c>
      <c r="JA428">
        <v>0.23</v>
      </c>
      <c r="JB428">
        <v>0.42</v>
      </c>
      <c r="JC428">
        <v>0.19</v>
      </c>
      <c r="JD428">
        <v>0.04</v>
      </c>
      <c r="JE428">
        <v>0.08</v>
      </c>
      <c r="JF428">
        <v>0.25</v>
      </c>
      <c r="JG428">
        <v>0.13</v>
      </c>
      <c r="JH428">
        <v>0.57999999999999996</v>
      </c>
      <c r="JI428">
        <v>0.1</v>
      </c>
      <c r="JJ428">
        <v>0.08</v>
      </c>
      <c r="JK428">
        <v>0.42</v>
      </c>
      <c r="JL428">
        <v>0.23</v>
      </c>
      <c r="JM428">
        <v>0.02</v>
      </c>
      <c r="JN428">
        <v>0.02</v>
      </c>
      <c r="JO428">
        <v>0.04</v>
      </c>
      <c r="JP428">
        <v>0.04</v>
      </c>
      <c r="JQ428">
        <v>0.02</v>
      </c>
      <c r="JR428">
        <v>3.34</v>
      </c>
      <c r="JS428">
        <v>1.62</v>
      </c>
      <c r="JT428">
        <v>1.89</v>
      </c>
      <c r="JU428">
        <v>3.07</v>
      </c>
      <c r="JV428">
        <v>2.38</v>
      </c>
    </row>
    <row r="429" spans="1:282" x14ac:dyDescent="0.25">
      <c r="A429">
        <v>610084</v>
      </c>
      <c r="B429" t="s">
        <v>170</v>
      </c>
      <c r="C429" t="s">
        <v>2795</v>
      </c>
      <c r="D429" t="s">
        <v>5396</v>
      </c>
      <c r="E429" t="s">
        <v>5397</v>
      </c>
      <c r="F429" t="s">
        <v>1249</v>
      </c>
      <c r="G429" t="s">
        <v>1250</v>
      </c>
      <c r="H429" t="s">
        <v>5398</v>
      </c>
      <c r="I429" t="s">
        <v>5399</v>
      </c>
      <c r="J429" t="s">
        <v>5400</v>
      </c>
      <c r="K429" t="s">
        <v>5401</v>
      </c>
      <c r="L429" t="s">
        <v>546</v>
      </c>
      <c r="M429" t="s">
        <v>4318</v>
      </c>
      <c r="N429" t="s">
        <v>3872</v>
      </c>
      <c r="O429" t="s">
        <v>524</v>
      </c>
      <c r="P429">
        <v>246</v>
      </c>
      <c r="Q429" t="s">
        <v>566</v>
      </c>
      <c r="R429" t="s">
        <v>565</v>
      </c>
      <c r="S429" t="s">
        <v>565</v>
      </c>
      <c r="T429">
        <v>49</v>
      </c>
      <c r="U429">
        <v>4960</v>
      </c>
      <c r="V429" t="s">
        <v>651</v>
      </c>
      <c r="W429">
        <v>92</v>
      </c>
      <c r="X429">
        <v>246</v>
      </c>
      <c r="Y429">
        <v>37</v>
      </c>
      <c r="Z429" s="5" t="s">
        <v>687</v>
      </c>
      <c r="AA429" t="s">
        <v>524</v>
      </c>
      <c r="AB429" t="s">
        <v>534</v>
      </c>
      <c r="AC429" t="s">
        <v>564</v>
      </c>
      <c r="AD429" t="s">
        <v>533</v>
      </c>
      <c r="AE429">
        <v>82.4</v>
      </c>
      <c r="AF429">
        <v>45.4</v>
      </c>
      <c r="AG429">
        <v>72.3</v>
      </c>
      <c r="AH429">
        <v>3.7</v>
      </c>
      <c r="AI429" t="s">
        <v>3410</v>
      </c>
      <c r="AJ429">
        <v>81</v>
      </c>
      <c r="AK429">
        <v>32</v>
      </c>
      <c r="AL429">
        <v>32</v>
      </c>
      <c r="AM429">
        <v>4</v>
      </c>
      <c r="AN429">
        <v>8</v>
      </c>
      <c r="AO429">
        <v>1</v>
      </c>
      <c r="AR429">
        <v>4</v>
      </c>
      <c r="AS429">
        <v>81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0.04</v>
      </c>
      <c r="BA429">
        <v>2.5000000000000001E-2</v>
      </c>
      <c r="BB429">
        <v>0.01</v>
      </c>
      <c r="BC429">
        <v>0.01</v>
      </c>
      <c r="BD429">
        <v>0.01</v>
      </c>
      <c r="BE429">
        <v>0.1</v>
      </c>
      <c r="BF429">
        <v>0.26</v>
      </c>
      <c r="BG429">
        <v>0.2</v>
      </c>
      <c r="BH429">
        <v>0.16</v>
      </c>
      <c r="BI429">
        <v>0.06</v>
      </c>
      <c r="BJ429">
        <v>0.36</v>
      </c>
      <c r="BK429">
        <v>0.28000000000000003</v>
      </c>
      <c r="BL429">
        <v>0.01</v>
      </c>
      <c r="BM429">
        <v>0.01</v>
      </c>
      <c r="BN429">
        <v>0.01</v>
      </c>
      <c r="BO429">
        <v>0.01</v>
      </c>
      <c r="BP429">
        <v>0.02</v>
      </c>
      <c r="BQ429">
        <v>0.04</v>
      </c>
      <c r="BR429">
        <v>0.69</v>
      </c>
      <c r="BS429">
        <v>0.77</v>
      </c>
      <c r="BT429">
        <v>0.81</v>
      </c>
      <c r="BU429">
        <v>0.91</v>
      </c>
      <c r="BV429">
        <v>0.6</v>
      </c>
      <c r="BW429">
        <v>0.57999999999999996</v>
      </c>
      <c r="BX429">
        <v>3.66</v>
      </c>
      <c r="BY429">
        <v>3.75</v>
      </c>
      <c r="BZ429">
        <v>3.81</v>
      </c>
      <c r="CA429">
        <v>3.91</v>
      </c>
      <c r="CB429">
        <v>3.61</v>
      </c>
      <c r="CC429">
        <v>3.5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0.01</v>
      </c>
      <c r="CJ429">
        <v>0.02</v>
      </c>
      <c r="CK429">
        <v>0.09</v>
      </c>
      <c r="CL429">
        <v>0.05</v>
      </c>
      <c r="CM429">
        <v>0.02</v>
      </c>
      <c r="CN429">
        <v>0.02</v>
      </c>
      <c r="CO429">
        <v>0.02</v>
      </c>
      <c r="CP429">
        <v>0.05</v>
      </c>
      <c r="CQ429">
        <v>0.02</v>
      </c>
      <c r="CR429">
        <v>0.05</v>
      </c>
      <c r="CS429">
        <v>0.1</v>
      </c>
      <c r="CT429">
        <v>0.16</v>
      </c>
      <c r="CU429">
        <v>0.17</v>
      </c>
      <c r="CV429">
        <v>3.83</v>
      </c>
      <c r="CW429">
        <v>3.77</v>
      </c>
      <c r="CX429">
        <v>3.76</v>
      </c>
      <c r="CY429">
        <v>3.8</v>
      </c>
      <c r="CZ429">
        <v>3.79</v>
      </c>
      <c r="DA429">
        <v>3.62</v>
      </c>
      <c r="DB429">
        <v>3.46</v>
      </c>
      <c r="DC429">
        <v>3.15</v>
      </c>
      <c r="DD429">
        <v>3.31</v>
      </c>
      <c r="DE429">
        <v>0.12</v>
      </c>
      <c r="DF429">
        <v>0.17</v>
      </c>
      <c r="DG429">
        <v>0.19</v>
      </c>
      <c r="DH429">
        <v>0.1</v>
      </c>
      <c r="DI429">
        <v>0.16</v>
      </c>
      <c r="DJ429">
        <v>0.23</v>
      </c>
      <c r="DK429">
        <v>0.26</v>
      </c>
      <c r="DL429">
        <v>0.25</v>
      </c>
      <c r="DM429">
        <v>0.19</v>
      </c>
      <c r="DN429">
        <v>0.01</v>
      </c>
      <c r="DO429">
        <v>0.01</v>
      </c>
      <c r="DP429">
        <v>0.01</v>
      </c>
      <c r="DQ429">
        <v>0.01</v>
      </c>
      <c r="DR429">
        <v>0.01</v>
      </c>
      <c r="DS429">
        <v>0.02</v>
      </c>
      <c r="DT429">
        <v>0.01</v>
      </c>
      <c r="DU429">
        <v>0.02</v>
      </c>
      <c r="DV429">
        <v>0.01</v>
      </c>
      <c r="DW429">
        <v>0.84</v>
      </c>
      <c r="DX429">
        <v>0.79</v>
      </c>
      <c r="DY429">
        <v>0.78</v>
      </c>
      <c r="DZ429">
        <v>0.84</v>
      </c>
      <c r="EA429">
        <v>0.8</v>
      </c>
      <c r="EB429">
        <v>0.68</v>
      </c>
      <c r="EC429">
        <v>0.6</v>
      </c>
      <c r="ED429">
        <v>0.48</v>
      </c>
      <c r="EE429">
        <v>0.57999999999999996</v>
      </c>
      <c r="EF429">
        <v>0.6</v>
      </c>
      <c r="EG429">
        <v>0.02</v>
      </c>
      <c r="EH429">
        <v>0.02</v>
      </c>
      <c r="EI429">
        <v>0.02</v>
      </c>
      <c r="EJ429">
        <v>0.02</v>
      </c>
      <c r="EK429">
        <v>0.02</v>
      </c>
      <c r="EL429">
        <v>0.11</v>
      </c>
      <c r="EM429">
        <v>0.01</v>
      </c>
      <c r="EN429">
        <v>0</v>
      </c>
      <c r="EO429">
        <v>0.36</v>
      </c>
      <c r="EP429">
        <v>0.01</v>
      </c>
      <c r="EQ429">
        <v>1.2E-2</v>
      </c>
      <c r="ER429">
        <v>0.02</v>
      </c>
      <c r="ES429">
        <v>1.2E-2</v>
      </c>
      <c r="ET429">
        <v>0.05</v>
      </c>
      <c r="EU429">
        <v>0.2</v>
      </c>
      <c r="EV429">
        <v>7.0000000000000007E-2</v>
      </c>
      <c r="EW429">
        <v>0.01</v>
      </c>
      <c r="EX429">
        <v>1.2E-2</v>
      </c>
      <c r="EY429">
        <v>0.11</v>
      </c>
      <c r="EZ429">
        <v>0.15</v>
      </c>
      <c r="FA429">
        <v>0.21</v>
      </c>
      <c r="FB429">
        <v>0.21</v>
      </c>
      <c r="FC429">
        <v>0.28000000000000003</v>
      </c>
      <c r="FD429">
        <v>0.25</v>
      </c>
      <c r="FE429">
        <v>0.32</v>
      </c>
      <c r="FF429">
        <v>0.3</v>
      </c>
      <c r="FG429">
        <v>0.01</v>
      </c>
      <c r="FH429">
        <v>0.85</v>
      </c>
      <c r="FI429">
        <v>0.79</v>
      </c>
      <c r="FJ429">
        <v>0.74</v>
      </c>
      <c r="FK429">
        <v>0.75</v>
      </c>
      <c r="FL429">
        <v>0.64</v>
      </c>
      <c r="FM429">
        <v>0.36</v>
      </c>
      <c r="FN429">
        <v>0.56000000000000005</v>
      </c>
      <c r="FO429">
        <v>0.67</v>
      </c>
      <c r="FP429">
        <v>0.01</v>
      </c>
      <c r="FQ429">
        <v>0</v>
      </c>
      <c r="FR429">
        <v>0.02</v>
      </c>
      <c r="FS429">
        <v>0</v>
      </c>
      <c r="FT429">
        <v>0</v>
      </c>
      <c r="FU429">
        <v>0</v>
      </c>
      <c r="FV429">
        <v>0.09</v>
      </c>
      <c r="FW429">
        <v>0.04</v>
      </c>
      <c r="FX429">
        <v>0.02</v>
      </c>
      <c r="FY429">
        <v>1.43</v>
      </c>
      <c r="FZ429">
        <v>3.79</v>
      </c>
      <c r="GA429">
        <v>3.75</v>
      </c>
      <c r="GB429">
        <v>3.67</v>
      </c>
      <c r="GC429">
        <v>3.69</v>
      </c>
      <c r="GD429">
        <v>3.54</v>
      </c>
      <c r="GE429">
        <v>2.93</v>
      </c>
      <c r="GF429">
        <v>3.47</v>
      </c>
      <c r="GG429">
        <v>3.67</v>
      </c>
      <c r="GH429">
        <v>9.4</v>
      </c>
      <c r="GI429">
        <v>0.01</v>
      </c>
      <c r="GJ429">
        <v>0</v>
      </c>
      <c r="GK429">
        <v>0</v>
      </c>
      <c r="GL429">
        <v>0.01</v>
      </c>
      <c r="GM429">
        <v>0</v>
      </c>
      <c r="GN429">
        <v>0.02</v>
      </c>
      <c r="GO429">
        <v>0.01</v>
      </c>
      <c r="GP429">
        <v>0.06</v>
      </c>
      <c r="GQ429">
        <v>0.16</v>
      </c>
      <c r="GR429">
        <v>0.72</v>
      </c>
      <c r="GS429">
        <v>0</v>
      </c>
      <c r="GT429">
        <v>0.44</v>
      </c>
      <c r="GU429">
        <v>0.74</v>
      </c>
      <c r="GV429">
        <v>0.16</v>
      </c>
      <c r="GW429">
        <v>0.38</v>
      </c>
      <c r="GX429">
        <v>0.16</v>
      </c>
      <c r="GY429">
        <v>0.36</v>
      </c>
      <c r="GZ429">
        <v>9.9000000000000005E-2</v>
      </c>
      <c r="HA429">
        <v>3.6999999999999998E-2</v>
      </c>
      <c r="HB429">
        <v>0.32</v>
      </c>
      <c r="HC429">
        <v>0.02</v>
      </c>
      <c r="HD429">
        <v>0</v>
      </c>
      <c r="HE429">
        <v>0.14000000000000001</v>
      </c>
      <c r="HF429">
        <v>0.05</v>
      </c>
      <c r="HG429">
        <v>0.06</v>
      </c>
      <c r="HH429">
        <v>0.02</v>
      </c>
      <c r="HI429">
        <v>0.01</v>
      </c>
      <c r="HJ429">
        <v>0.06</v>
      </c>
      <c r="HK429">
        <v>0</v>
      </c>
      <c r="HL429">
        <v>0</v>
      </c>
      <c r="HM429">
        <v>0.04</v>
      </c>
      <c r="HN429">
        <v>0</v>
      </c>
      <c r="HO429">
        <v>0.19</v>
      </c>
      <c r="HP429">
        <v>0.33</v>
      </c>
      <c r="HQ429">
        <v>0.38</v>
      </c>
      <c r="HR429">
        <v>0.38</v>
      </c>
      <c r="HS429">
        <v>0.44</v>
      </c>
      <c r="HT429">
        <v>0.15</v>
      </c>
      <c r="HU429">
        <v>0.79</v>
      </c>
      <c r="HV429">
        <v>0.56000000000000005</v>
      </c>
      <c r="HW429">
        <v>0.59</v>
      </c>
      <c r="HX429">
        <v>0.6</v>
      </c>
      <c r="HY429">
        <v>0.44</v>
      </c>
      <c r="HZ429">
        <v>0.84</v>
      </c>
      <c r="IA429">
        <v>0</v>
      </c>
      <c r="IB429">
        <v>0.04</v>
      </c>
      <c r="IC429">
        <v>0.01</v>
      </c>
      <c r="ID429">
        <v>0</v>
      </c>
      <c r="IE429">
        <v>0.05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1.2E-2</v>
      </c>
      <c r="IL429">
        <v>0</v>
      </c>
      <c r="IM429">
        <v>0.01</v>
      </c>
      <c r="IN429">
        <v>0.01</v>
      </c>
      <c r="IO429">
        <v>0.01</v>
      </c>
      <c r="IP429">
        <v>0.01</v>
      </c>
      <c r="IQ429">
        <v>0.01</v>
      </c>
      <c r="IR429">
        <v>0.01</v>
      </c>
      <c r="IS429">
        <v>0.01</v>
      </c>
      <c r="IT429">
        <v>0.14000000000000001</v>
      </c>
      <c r="IU429">
        <v>0.04</v>
      </c>
      <c r="IV429">
        <v>0</v>
      </c>
      <c r="IW429">
        <v>0.11</v>
      </c>
      <c r="IX429">
        <v>0.16</v>
      </c>
      <c r="IY429">
        <v>0.48</v>
      </c>
      <c r="IZ429">
        <v>0.44</v>
      </c>
      <c r="JA429">
        <v>0.09</v>
      </c>
      <c r="JB429">
        <v>0.32</v>
      </c>
      <c r="JC429">
        <v>0.46</v>
      </c>
      <c r="JD429">
        <v>0.22</v>
      </c>
      <c r="JE429">
        <v>0.3</v>
      </c>
      <c r="JF429">
        <v>0.36</v>
      </c>
      <c r="JG429">
        <v>0.36</v>
      </c>
      <c r="JH429">
        <v>0.33</v>
      </c>
      <c r="JI429">
        <v>0.15</v>
      </c>
      <c r="JJ429">
        <v>0.2</v>
      </c>
      <c r="JK429">
        <v>0.53</v>
      </c>
      <c r="JL429">
        <v>0.2</v>
      </c>
      <c r="JM429">
        <v>0.04</v>
      </c>
      <c r="JN429">
        <v>0.01</v>
      </c>
      <c r="JO429">
        <v>0.02</v>
      </c>
      <c r="JP429">
        <v>0.02</v>
      </c>
      <c r="JQ429">
        <v>0.01</v>
      </c>
      <c r="JR429">
        <v>3.15</v>
      </c>
      <c r="JS429">
        <v>2.39</v>
      </c>
      <c r="JT429">
        <v>2.67</v>
      </c>
      <c r="JU429">
        <v>3.46</v>
      </c>
      <c r="JV429">
        <v>2.65</v>
      </c>
    </row>
    <row r="430" spans="1:282" x14ac:dyDescent="0.25">
      <c r="A430">
        <v>610086</v>
      </c>
      <c r="B430" t="s">
        <v>206</v>
      </c>
      <c r="C430" t="s">
        <v>1251</v>
      </c>
      <c r="D430" t="s">
        <v>5402</v>
      </c>
      <c r="E430" t="s">
        <v>5403</v>
      </c>
      <c r="F430" t="s">
        <v>1252</v>
      </c>
      <c r="G430" t="s">
        <v>1253</v>
      </c>
      <c r="H430" t="s">
        <v>1254</v>
      </c>
      <c r="I430" t="s">
        <v>5404</v>
      </c>
      <c r="J430" t="s">
        <v>5405</v>
      </c>
      <c r="K430" t="s">
        <v>5406</v>
      </c>
      <c r="L430" t="s">
        <v>546</v>
      </c>
      <c r="M430" t="s">
        <v>3399</v>
      </c>
      <c r="N430" t="s">
        <v>3908</v>
      </c>
      <c r="O430" t="s">
        <v>524</v>
      </c>
      <c r="P430">
        <v>291</v>
      </c>
      <c r="Q430" t="s">
        <v>566</v>
      </c>
      <c r="R430" t="s">
        <v>565</v>
      </c>
      <c r="S430" t="s">
        <v>565</v>
      </c>
      <c r="T430">
        <v>49</v>
      </c>
      <c r="U430">
        <v>4980</v>
      </c>
      <c r="V430" t="s">
        <v>655</v>
      </c>
      <c r="W430">
        <v>91</v>
      </c>
      <c r="X430">
        <v>295</v>
      </c>
      <c r="Y430">
        <v>31</v>
      </c>
      <c r="Z430" s="5" t="s">
        <v>608</v>
      </c>
      <c r="AA430" t="s">
        <v>524</v>
      </c>
      <c r="AB430" t="s">
        <v>533</v>
      </c>
      <c r="AC430" t="s">
        <v>533</v>
      </c>
      <c r="AD430" t="s">
        <v>533</v>
      </c>
      <c r="AE430">
        <v>66.8</v>
      </c>
      <c r="AF430">
        <v>61.9</v>
      </c>
      <c r="AG430">
        <v>62.8</v>
      </c>
      <c r="AH430">
        <v>3.1</v>
      </c>
      <c r="AI430" t="s">
        <v>3410</v>
      </c>
      <c r="AJ430">
        <v>52</v>
      </c>
      <c r="AL430">
        <v>51</v>
      </c>
      <c r="AR430">
        <v>1</v>
      </c>
      <c r="AS430">
        <v>52</v>
      </c>
      <c r="AT430">
        <v>0</v>
      </c>
      <c r="AU430">
        <v>0</v>
      </c>
      <c r="AV430">
        <v>0</v>
      </c>
      <c r="AW430">
        <v>0.02</v>
      </c>
      <c r="AX430">
        <v>0</v>
      </c>
      <c r="AY430">
        <v>0.02</v>
      </c>
      <c r="AZ430">
        <v>0</v>
      </c>
      <c r="BA430">
        <v>0</v>
      </c>
      <c r="BB430">
        <v>0</v>
      </c>
      <c r="BC430">
        <v>0.02</v>
      </c>
      <c r="BD430">
        <v>0.12</v>
      </c>
      <c r="BE430">
        <v>0.12</v>
      </c>
      <c r="BF430">
        <v>0.31</v>
      </c>
      <c r="BG430">
        <v>0.28999999999999998</v>
      </c>
      <c r="BH430">
        <v>0.28999999999999998</v>
      </c>
      <c r="BI430">
        <v>0.17</v>
      </c>
      <c r="BJ430">
        <v>0.37</v>
      </c>
      <c r="BK430">
        <v>0.35</v>
      </c>
      <c r="BL430">
        <v>0.02</v>
      </c>
      <c r="BM430">
        <v>0.04</v>
      </c>
      <c r="BN430">
        <v>0.02</v>
      </c>
      <c r="BO430">
        <v>0.02</v>
      </c>
      <c r="BP430">
        <v>0.04</v>
      </c>
      <c r="BQ430">
        <v>0.08</v>
      </c>
      <c r="BR430">
        <v>0.67</v>
      </c>
      <c r="BS430">
        <v>0.67</v>
      </c>
      <c r="BT430">
        <v>0.69</v>
      </c>
      <c r="BU430">
        <v>0.77</v>
      </c>
      <c r="BV430">
        <v>0.48</v>
      </c>
      <c r="BW430">
        <v>0.44</v>
      </c>
      <c r="BX430">
        <v>3.69</v>
      </c>
      <c r="BY430">
        <v>3.7</v>
      </c>
      <c r="BZ430">
        <v>3.71</v>
      </c>
      <c r="CA430">
        <v>3.73</v>
      </c>
      <c r="CB430">
        <v>3.38</v>
      </c>
      <c r="CC430">
        <v>3.31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0.02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0.02</v>
      </c>
      <c r="CQ430">
        <v>0</v>
      </c>
      <c r="CR430">
        <v>0.1</v>
      </c>
      <c r="CS430">
        <v>0.06</v>
      </c>
      <c r="CT430">
        <v>0.08</v>
      </c>
      <c r="CU430">
        <v>0.06</v>
      </c>
      <c r="CV430">
        <v>3.8</v>
      </c>
      <c r="CW430">
        <v>3.88</v>
      </c>
      <c r="CX430">
        <v>3.82</v>
      </c>
      <c r="CY430">
        <v>3.8</v>
      </c>
      <c r="CZ430">
        <v>3.78</v>
      </c>
      <c r="DA430">
        <v>3.44</v>
      </c>
      <c r="DB430">
        <v>3.65</v>
      </c>
      <c r="DC430">
        <v>3.55</v>
      </c>
      <c r="DD430">
        <v>3.6</v>
      </c>
      <c r="DE430">
        <v>0.19</v>
      </c>
      <c r="DF430">
        <v>0.12</v>
      </c>
      <c r="DG430">
        <v>0.17</v>
      </c>
      <c r="DH430">
        <v>0.15</v>
      </c>
      <c r="DI430">
        <v>0.21</v>
      </c>
      <c r="DJ430">
        <v>0.28999999999999998</v>
      </c>
      <c r="DK430">
        <v>0.23</v>
      </c>
      <c r="DL430">
        <v>0.28999999999999998</v>
      </c>
      <c r="DM430">
        <v>0.27</v>
      </c>
      <c r="DN430">
        <v>0.02</v>
      </c>
      <c r="DO430">
        <v>0.02</v>
      </c>
      <c r="DP430">
        <v>0.02</v>
      </c>
      <c r="DQ430">
        <v>0.02</v>
      </c>
      <c r="DR430">
        <v>0.02</v>
      </c>
      <c r="DS430">
        <v>0.04</v>
      </c>
      <c r="DT430">
        <v>0.02</v>
      </c>
      <c r="DU430">
        <v>0.02</v>
      </c>
      <c r="DV430">
        <v>0.04</v>
      </c>
      <c r="DW430">
        <v>0.79</v>
      </c>
      <c r="DX430">
        <v>0.87</v>
      </c>
      <c r="DY430">
        <v>0.81</v>
      </c>
      <c r="DZ430">
        <v>0.81</v>
      </c>
      <c r="EA430">
        <v>0.77</v>
      </c>
      <c r="EB430">
        <v>0.56000000000000005</v>
      </c>
      <c r="EC430">
        <v>0.69</v>
      </c>
      <c r="ED430">
        <v>0.62</v>
      </c>
      <c r="EE430">
        <v>0.63</v>
      </c>
      <c r="EF430">
        <v>0.52</v>
      </c>
      <c r="EG430">
        <v>0.02</v>
      </c>
      <c r="EH430">
        <v>0</v>
      </c>
      <c r="EI430">
        <v>0.02</v>
      </c>
      <c r="EJ430">
        <v>0</v>
      </c>
      <c r="EK430">
        <v>0</v>
      </c>
      <c r="EL430">
        <v>0.02</v>
      </c>
      <c r="EM430">
        <v>0</v>
      </c>
      <c r="EN430">
        <v>0</v>
      </c>
      <c r="EO430">
        <v>0.42</v>
      </c>
      <c r="EP430">
        <v>0.04</v>
      </c>
      <c r="EQ430">
        <v>3.7999999999999999E-2</v>
      </c>
      <c r="ER430">
        <v>0.04</v>
      </c>
      <c r="ES430">
        <v>1.9E-2</v>
      </c>
      <c r="ET430">
        <v>0.08</v>
      </c>
      <c r="EU430">
        <v>0.12</v>
      </c>
      <c r="EV430">
        <v>0.08</v>
      </c>
      <c r="EW430">
        <v>0.08</v>
      </c>
      <c r="EX430">
        <v>5.8000000000000003E-2</v>
      </c>
      <c r="EY430">
        <v>0.37</v>
      </c>
      <c r="EZ430">
        <v>0.35</v>
      </c>
      <c r="FA430">
        <v>0.31</v>
      </c>
      <c r="FB430">
        <v>0.31</v>
      </c>
      <c r="FC430">
        <v>0.42</v>
      </c>
      <c r="FD430">
        <v>0.42</v>
      </c>
      <c r="FE430">
        <v>0.37</v>
      </c>
      <c r="FF430">
        <v>0.48</v>
      </c>
      <c r="FG430">
        <v>0</v>
      </c>
      <c r="FH430">
        <v>0.57999999999999996</v>
      </c>
      <c r="FI430">
        <v>0.6</v>
      </c>
      <c r="FJ430">
        <v>0.62</v>
      </c>
      <c r="FK430">
        <v>0.67</v>
      </c>
      <c r="FL430">
        <v>0.5</v>
      </c>
      <c r="FM430">
        <v>0.44</v>
      </c>
      <c r="FN430">
        <v>0.54</v>
      </c>
      <c r="FO430">
        <v>0.42</v>
      </c>
      <c r="FP430">
        <v>0</v>
      </c>
      <c r="FQ430">
        <v>0</v>
      </c>
      <c r="FR430">
        <v>0.02</v>
      </c>
      <c r="FS430">
        <v>0.02</v>
      </c>
      <c r="FT430">
        <v>0</v>
      </c>
      <c r="FU430">
        <v>0</v>
      </c>
      <c r="FV430">
        <v>0</v>
      </c>
      <c r="FW430">
        <v>0.02</v>
      </c>
      <c r="FX430">
        <v>0.02</v>
      </c>
      <c r="FY430">
        <v>1.54</v>
      </c>
      <c r="FZ430">
        <v>3.5</v>
      </c>
      <c r="GA430">
        <v>3.57</v>
      </c>
      <c r="GB430">
        <v>3.55</v>
      </c>
      <c r="GC430">
        <v>3.65</v>
      </c>
      <c r="GD430">
        <v>3.42</v>
      </c>
      <c r="GE430">
        <v>3.29</v>
      </c>
      <c r="GF430">
        <v>3.47</v>
      </c>
      <c r="GG430">
        <v>3.35</v>
      </c>
      <c r="GH430">
        <v>8.4499999999999993</v>
      </c>
      <c r="GI430">
        <v>0</v>
      </c>
      <c r="GJ430">
        <v>0</v>
      </c>
      <c r="GK430">
        <v>1.9E-2</v>
      </c>
      <c r="GL430">
        <v>0.04</v>
      </c>
      <c r="GM430">
        <v>0.02</v>
      </c>
      <c r="GN430">
        <v>0</v>
      </c>
      <c r="GO430">
        <v>0.08</v>
      </c>
      <c r="GP430">
        <v>0.31</v>
      </c>
      <c r="GQ430">
        <v>0.21</v>
      </c>
      <c r="GR430">
        <v>0.31</v>
      </c>
      <c r="GS430">
        <v>0.02</v>
      </c>
      <c r="GT430">
        <v>0.56000000000000005</v>
      </c>
      <c r="GU430">
        <v>0.5</v>
      </c>
      <c r="GV430">
        <v>0.15</v>
      </c>
      <c r="GW430">
        <v>0.21</v>
      </c>
      <c r="GX430">
        <v>0.23100000000000001</v>
      </c>
      <c r="GY430">
        <v>0.28999999999999998</v>
      </c>
      <c r="GZ430">
        <v>0.115</v>
      </c>
      <c r="HA430">
        <v>0.115</v>
      </c>
      <c r="HB430">
        <v>0.27</v>
      </c>
      <c r="HC430">
        <v>0.04</v>
      </c>
      <c r="HD430">
        <v>0.04</v>
      </c>
      <c r="HE430">
        <v>0.21</v>
      </c>
      <c r="HF430">
        <v>0.08</v>
      </c>
      <c r="HG430">
        <v>0.12</v>
      </c>
      <c r="HH430">
        <v>0.08</v>
      </c>
      <c r="HI430">
        <v>0.02</v>
      </c>
      <c r="HJ430">
        <v>0.02</v>
      </c>
      <c r="HK430">
        <v>0</v>
      </c>
      <c r="HL430">
        <v>0.06</v>
      </c>
      <c r="HM430">
        <v>0.12</v>
      </c>
      <c r="HN430">
        <v>0</v>
      </c>
      <c r="HO430">
        <v>0.25</v>
      </c>
      <c r="HP430">
        <v>0.35</v>
      </c>
      <c r="HQ430">
        <v>0.25</v>
      </c>
      <c r="HR430">
        <v>0.35</v>
      </c>
      <c r="HS430">
        <v>0.4</v>
      </c>
      <c r="HT430">
        <v>0.33</v>
      </c>
      <c r="HU430">
        <v>0.69</v>
      </c>
      <c r="HV430">
        <v>0.52</v>
      </c>
      <c r="HW430">
        <v>0.62</v>
      </c>
      <c r="HX430">
        <v>0.52</v>
      </c>
      <c r="HY430">
        <v>0.35</v>
      </c>
      <c r="HZ430">
        <v>0.65</v>
      </c>
      <c r="IA430">
        <v>0.02</v>
      </c>
      <c r="IB430">
        <v>0.1</v>
      </c>
      <c r="IC430">
        <v>0.1</v>
      </c>
      <c r="ID430">
        <v>0.04</v>
      </c>
      <c r="IE430">
        <v>0.06</v>
      </c>
      <c r="IF430">
        <v>0</v>
      </c>
      <c r="IG430">
        <v>1.9E-2</v>
      </c>
      <c r="IH430">
        <v>0.02</v>
      </c>
      <c r="II430">
        <v>0.04</v>
      </c>
      <c r="IJ430">
        <v>0.02</v>
      </c>
      <c r="IK430">
        <v>3.7999999999999999E-2</v>
      </c>
      <c r="IL430">
        <v>1.9E-2</v>
      </c>
      <c r="IM430">
        <v>0</v>
      </c>
      <c r="IN430">
        <v>0</v>
      </c>
      <c r="IO430">
        <v>0</v>
      </c>
      <c r="IP430">
        <v>0.02</v>
      </c>
      <c r="IQ430">
        <v>0.04</v>
      </c>
      <c r="IR430">
        <v>0</v>
      </c>
      <c r="IS430">
        <v>0</v>
      </c>
      <c r="IT430">
        <v>0.52</v>
      </c>
      <c r="IU430">
        <v>0.21</v>
      </c>
      <c r="IV430">
        <v>0</v>
      </c>
      <c r="IW430">
        <v>0.19</v>
      </c>
      <c r="IX430">
        <v>0.38</v>
      </c>
      <c r="IY430">
        <v>0.27</v>
      </c>
      <c r="IZ430">
        <v>0.44</v>
      </c>
      <c r="JA430">
        <v>0.15</v>
      </c>
      <c r="JB430">
        <v>0.38</v>
      </c>
      <c r="JC430">
        <v>0.31</v>
      </c>
      <c r="JD430">
        <v>0.08</v>
      </c>
      <c r="JE430">
        <v>0.17</v>
      </c>
      <c r="JF430">
        <v>0.31</v>
      </c>
      <c r="JG430">
        <v>0.27</v>
      </c>
      <c r="JH430">
        <v>0.28999999999999998</v>
      </c>
      <c r="JI430">
        <v>0.12</v>
      </c>
      <c r="JJ430">
        <v>0.15</v>
      </c>
      <c r="JK430">
        <v>0.52</v>
      </c>
      <c r="JL430">
        <v>0.13</v>
      </c>
      <c r="JM430">
        <v>0.02</v>
      </c>
      <c r="JN430">
        <v>0.02</v>
      </c>
      <c r="JO430">
        <v>0.02</v>
      </c>
      <c r="JP430">
        <v>0.02</v>
      </c>
      <c r="JQ430">
        <v>0.02</v>
      </c>
      <c r="JR430">
        <v>2.9</v>
      </c>
      <c r="JS430">
        <v>1.78</v>
      </c>
      <c r="JT430">
        <v>2.27</v>
      </c>
      <c r="JU430">
        <v>3.37</v>
      </c>
      <c r="JV430">
        <v>2.35</v>
      </c>
    </row>
    <row r="431" spans="1:282" x14ac:dyDescent="0.25">
      <c r="A431">
        <v>610087</v>
      </c>
      <c r="B431" t="s">
        <v>30</v>
      </c>
      <c r="C431" t="s">
        <v>1255</v>
      </c>
      <c r="D431" t="s">
        <v>5407</v>
      </c>
      <c r="E431" t="s">
        <v>5408</v>
      </c>
      <c r="F431" t="s">
        <v>1256</v>
      </c>
      <c r="G431" t="s">
        <v>1257</v>
      </c>
      <c r="H431" t="s">
        <v>1258</v>
      </c>
      <c r="I431" t="s">
        <v>5409</v>
      </c>
      <c r="J431" t="s">
        <v>5410</v>
      </c>
      <c r="K431" t="s">
        <v>5411</v>
      </c>
      <c r="L431" t="s">
        <v>546</v>
      </c>
      <c r="M431" t="s">
        <v>4131</v>
      </c>
      <c r="N431" t="s">
        <v>4132</v>
      </c>
      <c r="O431" t="s">
        <v>524</v>
      </c>
      <c r="P431">
        <v>153</v>
      </c>
      <c r="Q431" t="s">
        <v>530</v>
      </c>
      <c r="R431" t="s">
        <v>529</v>
      </c>
      <c r="S431" t="s">
        <v>529</v>
      </c>
      <c r="T431">
        <v>44</v>
      </c>
      <c r="U431">
        <v>4990</v>
      </c>
      <c r="V431" t="s">
        <v>655</v>
      </c>
      <c r="W431">
        <v>97</v>
      </c>
      <c r="X431">
        <v>164</v>
      </c>
      <c r="Y431">
        <v>59</v>
      </c>
      <c r="Z431" s="5" t="s">
        <v>935</v>
      </c>
      <c r="AA431" t="s">
        <v>524</v>
      </c>
      <c r="AB431" t="s">
        <v>534</v>
      </c>
      <c r="AC431" t="s">
        <v>534</v>
      </c>
      <c r="AD431" t="s">
        <v>534</v>
      </c>
      <c r="AE431">
        <v>99</v>
      </c>
      <c r="AF431">
        <v>90.8</v>
      </c>
      <c r="AG431">
        <v>99</v>
      </c>
      <c r="AH431">
        <v>5.9</v>
      </c>
      <c r="AI431" t="s">
        <v>3410</v>
      </c>
      <c r="AJ431">
        <v>86</v>
      </c>
      <c r="AK431">
        <v>25</v>
      </c>
      <c r="AL431">
        <v>11</v>
      </c>
      <c r="AM431">
        <v>1</v>
      </c>
      <c r="AN431">
        <v>47</v>
      </c>
      <c r="AO431">
        <v>1</v>
      </c>
      <c r="AQ431">
        <v>1</v>
      </c>
      <c r="AR431">
        <v>1</v>
      </c>
      <c r="AS431">
        <v>86</v>
      </c>
      <c r="AT431">
        <v>0</v>
      </c>
      <c r="AU431">
        <v>0</v>
      </c>
      <c r="AV431">
        <v>0.01</v>
      </c>
      <c r="AW431">
        <v>0</v>
      </c>
      <c r="AX431">
        <v>0</v>
      </c>
      <c r="AY431">
        <v>0.03</v>
      </c>
      <c r="AZ431">
        <v>0.01</v>
      </c>
      <c r="BA431">
        <v>1.2E-2</v>
      </c>
      <c r="BB431">
        <v>0</v>
      </c>
      <c r="BC431">
        <v>0.02</v>
      </c>
      <c r="BD431">
        <v>0.03</v>
      </c>
      <c r="BE431">
        <v>0.12</v>
      </c>
      <c r="BF431">
        <v>0.08</v>
      </c>
      <c r="BG431">
        <v>0.03</v>
      </c>
      <c r="BH431">
        <v>0.05</v>
      </c>
      <c r="BI431">
        <v>0.05</v>
      </c>
      <c r="BJ431">
        <v>0.26</v>
      </c>
      <c r="BK431">
        <v>0.21</v>
      </c>
      <c r="BL431">
        <v>0.01</v>
      </c>
      <c r="BM431">
        <v>0.01</v>
      </c>
      <c r="BN431">
        <v>0.01</v>
      </c>
      <c r="BO431">
        <v>0.01</v>
      </c>
      <c r="BP431">
        <v>0.01</v>
      </c>
      <c r="BQ431">
        <v>0.02</v>
      </c>
      <c r="BR431">
        <v>0.9</v>
      </c>
      <c r="BS431">
        <v>0.94</v>
      </c>
      <c r="BT431">
        <v>0.93</v>
      </c>
      <c r="BU431">
        <v>0.92</v>
      </c>
      <c r="BV431">
        <v>0.7</v>
      </c>
      <c r="BW431">
        <v>0.62</v>
      </c>
      <c r="BX431">
        <v>3.89</v>
      </c>
      <c r="BY431">
        <v>3.94</v>
      </c>
      <c r="BZ431">
        <v>3.92</v>
      </c>
      <c r="CA431">
        <v>3.91</v>
      </c>
      <c r="CB431">
        <v>3.67</v>
      </c>
      <c r="CC431">
        <v>3.44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0.02</v>
      </c>
      <c r="CL431">
        <v>0</v>
      </c>
      <c r="CM431">
        <v>0</v>
      </c>
      <c r="CN431">
        <v>0</v>
      </c>
      <c r="CO431">
        <v>0</v>
      </c>
      <c r="CP431">
        <v>0.01</v>
      </c>
      <c r="CQ431">
        <v>0</v>
      </c>
      <c r="CR431">
        <v>0</v>
      </c>
      <c r="CS431">
        <v>0.06</v>
      </c>
      <c r="CT431">
        <v>7.0000000000000007E-2</v>
      </c>
      <c r="CU431">
        <v>0.08</v>
      </c>
      <c r="CV431">
        <v>3.96</v>
      </c>
      <c r="CW431">
        <v>3.96</v>
      </c>
      <c r="CX431">
        <v>3.94</v>
      </c>
      <c r="CY431">
        <v>3.9</v>
      </c>
      <c r="CZ431">
        <v>3.96</v>
      </c>
      <c r="DA431">
        <v>3.86</v>
      </c>
      <c r="DB431">
        <v>3.8</v>
      </c>
      <c r="DC431">
        <v>3.55</v>
      </c>
      <c r="DD431">
        <v>3.68</v>
      </c>
      <c r="DE431">
        <v>0.03</v>
      </c>
      <c r="DF431">
        <v>0.03</v>
      </c>
      <c r="DG431">
        <v>0.06</v>
      </c>
      <c r="DH431">
        <v>7.0000000000000007E-2</v>
      </c>
      <c r="DI431">
        <v>0.03</v>
      </c>
      <c r="DJ431">
        <v>0.14000000000000001</v>
      </c>
      <c r="DK431">
        <v>0.08</v>
      </c>
      <c r="DL431">
        <v>0.23</v>
      </c>
      <c r="DM431">
        <v>0.15</v>
      </c>
      <c r="DN431">
        <v>0.02</v>
      </c>
      <c r="DO431">
        <v>0.02</v>
      </c>
      <c r="DP431">
        <v>0.02</v>
      </c>
      <c r="DQ431">
        <v>0.02</v>
      </c>
      <c r="DR431">
        <v>0.02</v>
      </c>
      <c r="DS431">
        <v>0.02</v>
      </c>
      <c r="DT431">
        <v>0.02</v>
      </c>
      <c r="DU431">
        <v>0.01</v>
      </c>
      <c r="DV431">
        <v>0.01</v>
      </c>
      <c r="DW431">
        <v>0.94</v>
      </c>
      <c r="DX431">
        <v>0.94</v>
      </c>
      <c r="DY431">
        <v>0.92</v>
      </c>
      <c r="DZ431">
        <v>0.9</v>
      </c>
      <c r="EA431">
        <v>0.94</v>
      </c>
      <c r="EB431">
        <v>0.84</v>
      </c>
      <c r="EC431">
        <v>0.84</v>
      </c>
      <c r="ED431">
        <v>0.66</v>
      </c>
      <c r="EE431">
        <v>0.76</v>
      </c>
      <c r="EF431">
        <v>0.79</v>
      </c>
      <c r="EG431">
        <v>0</v>
      </c>
      <c r="EH431">
        <v>0</v>
      </c>
      <c r="EI431">
        <v>0</v>
      </c>
      <c r="EJ431">
        <v>0</v>
      </c>
      <c r="EK431">
        <v>0.01</v>
      </c>
      <c r="EL431">
        <v>0.05</v>
      </c>
      <c r="EM431">
        <v>0</v>
      </c>
      <c r="EN431">
        <v>0</v>
      </c>
      <c r="EO431">
        <v>0.03</v>
      </c>
      <c r="EP431">
        <v>0</v>
      </c>
      <c r="EQ431">
        <v>0</v>
      </c>
      <c r="ER431">
        <v>0.01</v>
      </c>
      <c r="ES431">
        <v>1.2E-2</v>
      </c>
      <c r="ET431">
        <v>0</v>
      </c>
      <c r="EU431">
        <v>0.13</v>
      </c>
      <c r="EV431">
        <v>0</v>
      </c>
      <c r="EW431">
        <v>0</v>
      </c>
      <c r="EX431">
        <v>4.7E-2</v>
      </c>
      <c r="EY431">
        <v>0.1</v>
      </c>
      <c r="EZ431">
        <v>0.05</v>
      </c>
      <c r="FA431">
        <v>0.12</v>
      </c>
      <c r="FB431">
        <v>0.03</v>
      </c>
      <c r="FC431">
        <v>0.09</v>
      </c>
      <c r="FD431">
        <v>0.16</v>
      </c>
      <c r="FE431">
        <v>0.16</v>
      </c>
      <c r="FF431">
        <v>0.13</v>
      </c>
      <c r="FG431">
        <v>0.09</v>
      </c>
      <c r="FH431">
        <v>0.86</v>
      </c>
      <c r="FI431">
        <v>0.93</v>
      </c>
      <c r="FJ431">
        <v>0.85</v>
      </c>
      <c r="FK431">
        <v>0.93</v>
      </c>
      <c r="FL431">
        <v>0.84</v>
      </c>
      <c r="FM431">
        <v>0.59</v>
      </c>
      <c r="FN431">
        <v>0.8</v>
      </c>
      <c r="FO431">
        <v>0.83</v>
      </c>
      <c r="FP431">
        <v>0.03</v>
      </c>
      <c r="FQ431">
        <v>0.03</v>
      </c>
      <c r="FR431">
        <v>0.02</v>
      </c>
      <c r="FS431">
        <v>0.02</v>
      </c>
      <c r="FT431">
        <v>0.02</v>
      </c>
      <c r="FU431">
        <v>0.06</v>
      </c>
      <c r="FV431">
        <v>7.0000000000000007E-2</v>
      </c>
      <c r="FW431">
        <v>0.03</v>
      </c>
      <c r="FX431">
        <v>0.05</v>
      </c>
      <c r="FY431">
        <v>1.42</v>
      </c>
      <c r="FZ431">
        <v>3.89</v>
      </c>
      <c r="GA431">
        <v>3.95</v>
      </c>
      <c r="GB431">
        <v>3.86</v>
      </c>
      <c r="GC431">
        <v>3.94</v>
      </c>
      <c r="GD431">
        <v>3.86</v>
      </c>
      <c r="GE431">
        <v>3.4</v>
      </c>
      <c r="GF431">
        <v>3.83</v>
      </c>
      <c r="GG431">
        <v>3.87</v>
      </c>
      <c r="GH431">
        <v>9.84</v>
      </c>
      <c r="GI431">
        <v>0</v>
      </c>
      <c r="GJ431">
        <v>0</v>
      </c>
      <c r="GK431">
        <v>0</v>
      </c>
      <c r="GL431">
        <v>0</v>
      </c>
      <c r="GM431">
        <v>0.01</v>
      </c>
      <c r="GN431">
        <v>0</v>
      </c>
      <c r="GO431">
        <v>0</v>
      </c>
      <c r="GP431">
        <v>0.02</v>
      </c>
      <c r="GQ431">
        <v>0.05</v>
      </c>
      <c r="GR431">
        <v>0.87</v>
      </c>
      <c r="GS431">
        <v>0.05</v>
      </c>
      <c r="GT431">
        <v>0.42</v>
      </c>
      <c r="GU431">
        <v>0.56999999999999995</v>
      </c>
      <c r="GV431">
        <v>0.35</v>
      </c>
      <c r="GW431">
        <v>0.28000000000000003</v>
      </c>
      <c r="GX431">
        <v>0.20899999999999999</v>
      </c>
      <c r="GY431">
        <v>0.28000000000000003</v>
      </c>
      <c r="GZ431">
        <v>0.128</v>
      </c>
      <c r="HA431">
        <v>2.3E-2</v>
      </c>
      <c r="HB431">
        <v>0.13</v>
      </c>
      <c r="HC431">
        <v>0.08</v>
      </c>
      <c r="HD431">
        <v>0.08</v>
      </c>
      <c r="HE431">
        <v>0.15</v>
      </c>
      <c r="HF431">
        <v>0.09</v>
      </c>
      <c r="HG431">
        <v>0.12</v>
      </c>
      <c r="HH431">
        <v>0.09</v>
      </c>
      <c r="HI431">
        <v>0</v>
      </c>
      <c r="HJ431">
        <v>0</v>
      </c>
      <c r="HK431">
        <v>0</v>
      </c>
      <c r="HL431">
        <v>0</v>
      </c>
      <c r="HM431">
        <v>0.02</v>
      </c>
      <c r="HN431">
        <v>0.01</v>
      </c>
      <c r="HO431">
        <v>0.1</v>
      </c>
      <c r="HP431">
        <v>0.09</v>
      </c>
      <c r="HQ431">
        <v>7.0000000000000007E-2</v>
      </c>
      <c r="HR431">
        <v>0.12</v>
      </c>
      <c r="HS431">
        <v>0.2</v>
      </c>
      <c r="HT431">
        <v>0.12</v>
      </c>
      <c r="HU431">
        <v>0.81</v>
      </c>
      <c r="HV431">
        <v>0.59</v>
      </c>
      <c r="HW431">
        <v>0.64</v>
      </c>
      <c r="HX431">
        <v>0.72</v>
      </c>
      <c r="HY431">
        <v>0.53</v>
      </c>
      <c r="HZ431">
        <v>0.8</v>
      </c>
      <c r="IA431">
        <v>0.03</v>
      </c>
      <c r="IB431">
        <v>0.22</v>
      </c>
      <c r="IC431">
        <v>0.22</v>
      </c>
      <c r="ID431">
        <v>0.12</v>
      </c>
      <c r="IE431">
        <v>0.1</v>
      </c>
      <c r="IF431">
        <v>3.5000000000000003E-2</v>
      </c>
      <c r="IG431">
        <v>1.2E-2</v>
      </c>
      <c r="IH431">
        <v>0.05</v>
      </c>
      <c r="II431">
        <v>0.03</v>
      </c>
      <c r="IJ431">
        <v>0.01</v>
      </c>
      <c r="IK431">
        <v>8.1000000000000003E-2</v>
      </c>
      <c r="IL431">
        <v>1.2E-2</v>
      </c>
      <c r="IM431">
        <v>0.03</v>
      </c>
      <c r="IN431">
        <v>0.05</v>
      </c>
      <c r="IO431">
        <v>0.03</v>
      </c>
      <c r="IP431">
        <v>0.03</v>
      </c>
      <c r="IQ431">
        <v>0.06</v>
      </c>
      <c r="IR431">
        <v>0.02</v>
      </c>
      <c r="IS431">
        <v>0.02</v>
      </c>
      <c r="IT431">
        <v>0.83</v>
      </c>
      <c r="IU431">
        <v>0.45</v>
      </c>
      <c r="IV431">
        <v>0.02</v>
      </c>
      <c r="IW431">
        <v>0.15</v>
      </c>
      <c r="IX431">
        <v>0.17</v>
      </c>
      <c r="IY431">
        <v>0.08</v>
      </c>
      <c r="IZ431">
        <v>0.37</v>
      </c>
      <c r="JA431">
        <v>0.16</v>
      </c>
      <c r="JB431">
        <v>0.28999999999999998</v>
      </c>
      <c r="JC431">
        <v>0.36</v>
      </c>
      <c r="JD431">
        <v>0.01</v>
      </c>
      <c r="JE431">
        <v>0.09</v>
      </c>
      <c r="JF431">
        <v>0.3</v>
      </c>
      <c r="JG431">
        <v>0.27</v>
      </c>
      <c r="JH431">
        <v>0.4</v>
      </c>
      <c r="JI431">
        <v>0.02</v>
      </c>
      <c r="JJ431">
        <v>0.01</v>
      </c>
      <c r="JK431">
        <v>0.45</v>
      </c>
      <c r="JL431">
        <v>0.23</v>
      </c>
      <c r="JM431">
        <v>0.05</v>
      </c>
      <c r="JN431">
        <v>0.06</v>
      </c>
      <c r="JO431">
        <v>7.0000000000000007E-2</v>
      </c>
      <c r="JP431">
        <v>0.06</v>
      </c>
      <c r="JQ431">
        <v>0.06</v>
      </c>
      <c r="JR431">
        <v>3.18</v>
      </c>
      <c r="JS431">
        <v>1.19</v>
      </c>
      <c r="JT431">
        <v>1.64</v>
      </c>
      <c r="JU431">
        <v>3.26</v>
      </c>
      <c r="JV431">
        <v>2.62</v>
      </c>
    </row>
    <row r="432" spans="1:282" x14ac:dyDescent="0.25">
      <c r="A432">
        <v>610088</v>
      </c>
      <c r="B432" t="s">
        <v>207</v>
      </c>
      <c r="C432" t="s">
        <v>2796</v>
      </c>
      <c r="D432" t="s">
        <v>5412</v>
      </c>
      <c r="E432" t="s">
        <v>5413</v>
      </c>
      <c r="F432" t="s">
        <v>1259</v>
      </c>
      <c r="G432" t="s">
        <v>1260</v>
      </c>
      <c r="H432" t="s">
        <v>1261</v>
      </c>
      <c r="I432" t="s">
        <v>5414</v>
      </c>
      <c r="J432" t="s">
        <v>5415</v>
      </c>
      <c r="K432" t="s">
        <v>5416</v>
      </c>
      <c r="L432" t="s">
        <v>546</v>
      </c>
      <c r="M432" t="s">
        <v>3399</v>
      </c>
      <c r="N432" t="s">
        <v>3908</v>
      </c>
      <c r="O432" t="s">
        <v>524</v>
      </c>
      <c r="P432">
        <v>794</v>
      </c>
      <c r="Q432" t="s">
        <v>541</v>
      </c>
      <c r="R432" t="s">
        <v>562</v>
      </c>
      <c r="S432" t="s">
        <v>562</v>
      </c>
      <c r="T432">
        <v>34</v>
      </c>
      <c r="U432">
        <v>5000</v>
      </c>
      <c r="V432" t="s">
        <v>651</v>
      </c>
      <c r="W432">
        <v>365</v>
      </c>
      <c r="X432">
        <v>801</v>
      </c>
      <c r="Y432">
        <v>46</v>
      </c>
      <c r="Z432" s="5" t="s">
        <v>719</v>
      </c>
      <c r="AA432" t="s">
        <v>524</v>
      </c>
      <c r="AB432" t="s">
        <v>564</v>
      </c>
      <c r="AC432" t="s">
        <v>564</v>
      </c>
      <c r="AD432" t="s">
        <v>533</v>
      </c>
      <c r="AE432">
        <v>47.9</v>
      </c>
      <c r="AF432">
        <v>59.9</v>
      </c>
      <c r="AG432">
        <v>67.2</v>
      </c>
      <c r="AH432">
        <v>4.5999999999999996</v>
      </c>
      <c r="AI432" t="s">
        <v>3410</v>
      </c>
      <c r="AJ432">
        <v>201</v>
      </c>
      <c r="AK432">
        <v>5</v>
      </c>
      <c r="AL432">
        <v>1</v>
      </c>
      <c r="AN432">
        <v>198</v>
      </c>
      <c r="AS432">
        <v>201</v>
      </c>
      <c r="AT432">
        <v>0.02</v>
      </c>
      <c r="AU432">
        <v>0.01</v>
      </c>
      <c r="AV432">
        <v>0.02</v>
      </c>
      <c r="AW432">
        <v>0</v>
      </c>
      <c r="AX432">
        <v>0</v>
      </c>
      <c r="AY432">
        <v>0.04</v>
      </c>
      <c r="AZ432">
        <v>0.06</v>
      </c>
      <c r="BA432">
        <v>2.5000000000000001E-2</v>
      </c>
      <c r="BB432">
        <v>0.06</v>
      </c>
      <c r="BC432">
        <v>0.03</v>
      </c>
      <c r="BD432">
        <v>7.0000000000000007E-2</v>
      </c>
      <c r="BE432">
        <v>0.18</v>
      </c>
      <c r="BF432">
        <v>0.38</v>
      </c>
      <c r="BG432">
        <v>0.28999999999999998</v>
      </c>
      <c r="BH432">
        <v>0.38</v>
      </c>
      <c r="BI432">
        <v>0.23</v>
      </c>
      <c r="BJ432">
        <v>0.36</v>
      </c>
      <c r="BK432">
        <v>0.33</v>
      </c>
      <c r="BL432">
        <v>0.06</v>
      </c>
      <c r="BM432">
        <v>0.04</v>
      </c>
      <c r="BN432">
        <v>0.08</v>
      </c>
      <c r="BO432">
        <v>0.01</v>
      </c>
      <c r="BP432">
        <v>0.03</v>
      </c>
      <c r="BQ432">
        <v>0.04</v>
      </c>
      <c r="BR432">
        <v>0.47</v>
      </c>
      <c r="BS432">
        <v>0.62</v>
      </c>
      <c r="BT432">
        <v>0.45</v>
      </c>
      <c r="BU432">
        <v>0.71</v>
      </c>
      <c r="BV432">
        <v>0.52</v>
      </c>
      <c r="BW432">
        <v>0.39</v>
      </c>
      <c r="BX432">
        <v>3.39</v>
      </c>
      <c r="BY432">
        <v>3.59</v>
      </c>
      <c r="BZ432">
        <v>3.39</v>
      </c>
      <c r="CA432">
        <v>3.68</v>
      </c>
      <c r="CB432">
        <v>3.45</v>
      </c>
      <c r="CC432">
        <v>3.13</v>
      </c>
      <c r="CD432">
        <v>0.01</v>
      </c>
      <c r="CE432">
        <v>5.0000000000000001E-3</v>
      </c>
      <c r="CF432">
        <v>0</v>
      </c>
      <c r="CG432">
        <v>0</v>
      </c>
      <c r="CH432">
        <v>0</v>
      </c>
      <c r="CI432">
        <v>0</v>
      </c>
      <c r="CJ432">
        <v>0.01</v>
      </c>
      <c r="CK432">
        <v>0.04</v>
      </c>
      <c r="CL432">
        <v>0</v>
      </c>
      <c r="CM432">
        <v>0.01</v>
      </c>
      <c r="CN432">
        <v>0</v>
      </c>
      <c r="CO432">
        <v>0.02</v>
      </c>
      <c r="CP432">
        <v>0</v>
      </c>
      <c r="CQ432">
        <v>0</v>
      </c>
      <c r="CR432">
        <v>0.04</v>
      </c>
      <c r="CS432">
        <v>0.05</v>
      </c>
      <c r="CT432">
        <v>0.05</v>
      </c>
      <c r="CU432">
        <v>0.04</v>
      </c>
      <c r="CV432">
        <v>3.81</v>
      </c>
      <c r="CW432">
        <v>3.77</v>
      </c>
      <c r="CX432">
        <v>3.73</v>
      </c>
      <c r="CY432">
        <v>3.77</v>
      </c>
      <c r="CZ432">
        <v>3.77</v>
      </c>
      <c r="DA432">
        <v>3.7</v>
      </c>
      <c r="DB432">
        <v>3.63</v>
      </c>
      <c r="DC432">
        <v>3.52</v>
      </c>
      <c r="DD432">
        <v>3.65</v>
      </c>
      <c r="DE432">
        <v>0.13</v>
      </c>
      <c r="DF432">
        <v>0.2</v>
      </c>
      <c r="DG432">
        <v>0.23</v>
      </c>
      <c r="DH432">
        <v>0.22</v>
      </c>
      <c r="DI432">
        <v>0.21</v>
      </c>
      <c r="DJ432">
        <v>0.22</v>
      </c>
      <c r="DK432">
        <v>0.21</v>
      </c>
      <c r="DL432">
        <v>0.25</v>
      </c>
      <c r="DM432">
        <v>0.24</v>
      </c>
      <c r="DN432">
        <v>0.02</v>
      </c>
      <c r="DO432">
        <v>0</v>
      </c>
      <c r="DP432">
        <v>0.01</v>
      </c>
      <c r="DQ432">
        <v>0.01</v>
      </c>
      <c r="DR432">
        <v>0.01</v>
      </c>
      <c r="DS432">
        <v>0.01</v>
      </c>
      <c r="DT432">
        <v>0.01</v>
      </c>
      <c r="DU432">
        <v>0.01</v>
      </c>
      <c r="DV432">
        <v>0.02</v>
      </c>
      <c r="DW432">
        <v>0.83</v>
      </c>
      <c r="DX432">
        <v>0.78</v>
      </c>
      <c r="DY432">
        <v>0.74</v>
      </c>
      <c r="DZ432">
        <v>0.77</v>
      </c>
      <c r="EA432">
        <v>0.77</v>
      </c>
      <c r="EB432">
        <v>0.73</v>
      </c>
      <c r="EC432">
        <v>0.71</v>
      </c>
      <c r="ED432">
        <v>0.65</v>
      </c>
      <c r="EE432">
        <v>0.69</v>
      </c>
      <c r="EF432">
        <v>0.41</v>
      </c>
      <c r="EG432">
        <v>0</v>
      </c>
      <c r="EH432">
        <v>0</v>
      </c>
      <c r="EI432">
        <v>0</v>
      </c>
      <c r="EJ432">
        <v>0</v>
      </c>
      <c r="EK432">
        <v>0.01</v>
      </c>
      <c r="EL432">
        <v>0.05</v>
      </c>
      <c r="EM432">
        <v>0.02</v>
      </c>
      <c r="EN432">
        <v>0</v>
      </c>
      <c r="EO432">
        <v>0.24</v>
      </c>
      <c r="EP432">
        <v>0.04</v>
      </c>
      <c r="EQ432">
        <v>3.5000000000000003E-2</v>
      </c>
      <c r="ER432">
        <v>0.05</v>
      </c>
      <c r="ES432">
        <v>5.0000000000000001E-3</v>
      </c>
      <c r="ET432">
        <v>0.04</v>
      </c>
      <c r="EU432">
        <v>0.06</v>
      </c>
      <c r="EV432">
        <v>0.04</v>
      </c>
      <c r="EW432">
        <v>0.06</v>
      </c>
      <c r="EX432">
        <v>0.17399999999999999</v>
      </c>
      <c r="EY432">
        <v>0.35</v>
      </c>
      <c r="EZ432">
        <v>0.3</v>
      </c>
      <c r="FA432">
        <v>0.31</v>
      </c>
      <c r="FB432">
        <v>0.28999999999999998</v>
      </c>
      <c r="FC432">
        <v>0.41</v>
      </c>
      <c r="FD432">
        <v>0.37</v>
      </c>
      <c r="FE432">
        <v>0.33</v>
      </c>
      <c r="FF432">
        <v>0.36</v>
      </c>
      <c r="FG432">
        <v>0.13</v>
      </c>
      <c r="FH432">
        <v>0.56999999999999995</v>
      </c>
      <c r="FI432">
        <v>0.62</v>
      </c>
      <c r="FJ432">
        <v>0.6</v>
      </c>
      <c r="FK432">
        <v>0.65</v>
      </c>
      <c r="FL432">
        <v>0.47</v>
      </c>
      <c r="FM432">
        <v>0.48</v>
      </c>
      <c r="FN432">
        <v>0.57999999999999996</v>
      </c>
      <c r="FO432">
        <v>0.56000000000000005</v>
      </c>
      <c r="FP432">
        <v>0.04</v>
      </c>
      <c r="FQ432">
        <v>0.03</v>
      </c>
      <c r="FR432">
        <v>0.04</v>
      </c>
      <c r="FS432">
        <v>0.03</v>
      </c>
      <c r="FT432">
        <v>0.05</v>
      </c>
      <c r="FU432">
        <v>7.0000000000000007E-2</v>
      </c>
      <c r="FV432">
        <v>0.03</v>
      </c>
      <c r="FW432">
        <v>0.03</v>
      </c>
      <c r="FX432">
        <v>0.02</v>
      </c>
      <c r="FY432">
        <v>2.04</v>
      </c>
      <c r="FZ432">
        <v>3.53</v>
      </c>
      <c r="GA432">
        <v>3.6</v>
      </c>
      <c r="GB432">
        <v>3.55</v>
      </c>
      <c r="GC432">
        <v>3.67</v>
      </c>
      <c r="GD432">
        <v>3.43</v>
      </c>
      <c r="GE432">
        <v>3.33</v>
      </c>
      <c r="GF432">
        <v>3.51</v>
      </c>
      <c r="GG432">
        <v>3.5</v>
      </c>
      <c r="GH432">
        <v>8.5500000000000007</v>
      </c>
      <c r="GI432">
        <v>0</v>
      </c>
      <c r="GJ432">
        <v>0.02</v>
      </c>
      <c r="GK432">
        <v>5.0000000000000001E-3</v>
      </c>
      <c r="GL432">
        <v>0.02</v>
      </c>
      <c r="GM432">
        <v>0.04</v>
      </c>
      <c r="GN432">
        <v>0.01</v>
      </c>
      <c r="GO432">
        <v>7.0000000000000007E-2</v>
      </c>
      <c r="GP432">
        <v>0.15</v>
      </c>
      <c r="GQ432">
        <v>0.17</v>
      </c>
      <c r="GR432">
        <v>0.41</v>
      </c>
      <c r="GS432">
        <v>0.09</v>
      </c>
      <c r="GT432">
        <v>0.38</v>
      </c>
      <c r="GU432">
        <v>0.47</v>
      </c>
      <c r="GV432">
        <v>0.22</v>
      </c>
      <c r="GW432">
        <v>0.19</v>
      </c>
      <c r="GX432">
        <v>0.154</v>
      </c>
      <c r="GY432">
        <v>0.25</v>
      </c>
      <c r="GZ432">
        <v>0.11899999999999999</v>
      </c>
      <c r="HA432">
        <v>0.05</v>
      </c>
      <c r="HB432">
        <v>0.17</v>
      </c>
      <c r="HC432">
        <v>0.14000000000000001</v>
      </c>
      <c r="HD432">
        <v>0.08</v>
      </c>
      <c r="HE432">
        <v>0.23</v>
      </c>
      <c r="HF432">
        <v>0.16</v>
      </c>
      <c r="HG432">
        <v>0.24</v>
      </c>
      <c r="HH432">
        <v>0.13</v>
      </c>
      <c r="HI432">
        <v>0.01</v>
      </c>
      <c r="HJ432">
        <v>0.01</v>
      </c>
      <c r="HK432">
        <v>0.01</v>
      </c>
      <c r="HL432">
        <v>0.01</v>
      </c>
      <c r="HM432">
        <v>0.08</v>
      </c>
      <c r="HN432">
        <v>0.02</v>
      </c>
      <c r="HO432">
        <v>0.27</v>
      </c>
      <c r="HP432">
        <v>0.23</v>
      </c>
      <c r="HQ432">
        <v>0.26</v>
      </c>
      <c r="HR432">
        <v>0.28999999999999998</v>
      </c>
      <c r="HS432">
        <v>0.39</v>
      </c>
      <c r="HT432">
        <v>0.28999999999999998</v>
      </c>
      <c r="HU432">
        <v>0.62</v>
      </c>
      <c r="HV432">
        <v>0.5</v>
      </c>
      <c r="HW432">
        <v>0.56000000000000005</v>
      </c>
      <c r="HX432">
        <v>0.56000000000000005</v>
      </c>
      <c r="HY432">
        <v>0.38</v>
      </c>
      <c r="HZ432">
        <v>0.56999999999999995</v>
      </c>
      <c r="IA432">
        <v>0.04</v>
      </c>
      <c r="IB432">
        <v>0.17</v>
      </c>
      <c r="IC432">
        <v>0.12</v>
      </c>
      <c r="ID432">
        <v>0.08</v>
      </c>
      <c r="IE432">
        <v>0.08</v>
      </c>
      <c r="IF432">
        <v>0.05</v>
      </c>
      <c r="IG432">
        <v>1.4999999999999999E-2</v>
      </c>
      <c r="IH432">
        <v>0.02</v>
      </c>
      <c r="II432">
        <v>0.01</v>
      </c>
      <c r="IJ432">
        <v>0.01</v>
      </c>
      <c r="IK432">
        <v>0.01</v>
      </c>
      <c r="IL432">
        <v>1.4999999999999999E-2</v>
      </c>
      <c r="IM432">
        <v>0.03</v>
      </c>
      <c r="IN432">
        <v>0.06</v>
      </c>
      <c r="IO432">
        <v>0.03</v>
      </c>
      <c r="IP432">
        <v>0.04</v>
      </c>
      <c r="IQ432">
        <v>0.05</v>
      </c>
      <c r="IR432">
        <v>0.05</v>
      </c>
      <c r="IS432">
        <v>0.02</v>
      </c>
      <c r="IT432">
        <v>0.64</v>
      </c>
      <c r="IU432">
        <v>0.28999999999999998</v>
      </c>
      <c r="IV432">
        <v>0.04</v>
      </c>
      <c r="IW432">
        <v>0.26</v>
      </c>
      <c r="IX432">
        <v>0.33</v>
      </c>
      <c r="IY432">
        <v>0.17</v>
      </c>
      <c r="IZ432">
        <v>0.41</v>
      </c>
      <c r="JA432">
        <v>0.23</v>
      </c>
      <c r="JB432">
        <v>0.31</v>
      </c>
      <c r="JC432">
        <v>0.43</v>
      </c>
      <c r="JD432">
        <v>0.06</v>
      </c>
      <c r="JE432">
        <v>0.14000000000000001</v>
      </c>
      <c r="JF432">
        <v>0.36</v>
      </c>
      <c r="JG432">
        <v>0.21</v>
      </c>
      <c r="JH432">
        <v>0.18</v>
      </c>
      <c r="JI432">
        <v>0.09</v>
      </c>
      <c r="JJ432">
        <v>0.1</v>
      </c>
      <c r="JK432">
        <v>0.33</v>
      </c>
      <c r="JL432">
        <v>0.19</v>
      </c>
      <c r="JM432">
        <v>0.03</v>
      </c>
      <c r="JN432">
        <v>0.04</v>
      </c>
      <c r="JO432">
        <v>0.05</v>
      </c>
      <c r="JP432">
        <v>0.03</v>
      </c>
      <c r="JQ432">
        <v>0.03</v>
      </c>
      <c r="JR432">
        <v>2.79</v>
      </c>
      <c r="JS432">
        <v>1.58</v>
      </c>
      <c r="JT432">
        <v>2.06</v>
      </c>
      <c r="JU432">
        <v>3.02</v>
      </c>
      <c r="JV432">
        <v>2.34</v>
      </c>
    </row>
    <row r="433" spans="1:282" x14ac:dyDescent="0.25">
      <c r="A433">
        <v>610089</v>
      </c>
      <c r="B433" t="s">
        <v>208</v>
      </c>
      <c r="C433" t="s">
        <v>2797</v>
      </c>
      <c r="D433" t="s">
        <v>5417</v>
      </c>
      <c r="E433" t="s">
        <v>5418</v>
      </c>
      <c r="F433" t="s">
        <v>1262</v>
      </c>
      <c r="G433" t="s">
        <v>1263</v>
      </c>
      <c r="H433" t="s">
        <v>1264</v>
      </c>
      <c r="I433" t="s">
        <v>5419</v>
      </c>
      <c r="J433" t="s">
        <v>5420</v>
      </c>
      <c r="K433" t="s">
        <v>5421</v>
      </c>
      <c r="L433" t="s">
        <v>546</v>
      </c>
      <c r="M433" t="s">
        <v>3399</v>
      </c>
      <c r="N433" t="s">
        <v>3908</v>
      </c>
      <c r="O433" t="s">
        <v>524</v>
      </c>
      <c r="P433">
        <v>604</v>
      </c>
      <c r="Q433" t="s">
        <v>541</v>
      </c>
      <c r="R433" t="s">
        <v>544</v>
      </c>
      <c r="S433" t="s">
        <v>544</v>
      </c>
      <c r="T433">
        <v>31</v>
      </c>
      <c r="U433">
        <v>5020</v>
      </c>
      <c r="V433" t="s">
        <v>651</v>
      </c>
      <c r="W433">
        <v>276</v>
      </c>
      <c r="X433">
        <v>603</v>
      </c>
      <c r="Y433">
        <v>46</v>
      </c>
      <c r="Z433" s="5" t="s">
        <v>719</v>
      </c>
      <c r="AA433" t="s">
        <v>524</v>
      </c>
      <c r="AB433" t="s">
        <v>533</v>
      </c>
      <c r="AC433" t="s">
        <v>534</v>
      </c>
      <c r="AD433" t="s">
        <v>533</v>
      </c>
      <c r="AE433">
        <v>72.599999999999994</v>
      </c>
      <c r="AF433">
        <v>84.8</v>
      </c>
      <c r="AG433">
        <v>77.3</v>
      </c>
      <c r="AH433">
        <v>4.5999999999999996</v>
      </c>
      <c r="AI433" t="s">
        <v>3410</v>
      </c>
      <c r="AJ433">
        <v>153</v>
      </c>
      <c r="AK433">
        <v>23</v>
      </c>
      <c r="AL433">
        <v>5</v>
      </c>
      <c r="AM433">
        <v>3</v>
      </c>
      <c r="AN433">
        <v>121</v>
      </c>
      <c r="AO433">
        <v>1</v>
      </c>
      <c r="AP433">
        <v>1</v>
      </c>
      <c r="AQ433">
        <v>3</v>
      </c>
      <c r="AR433">
        <v>4</v>
      </c>
      <c r="AS433">
        <v>153</v>
      </c>
      <c r="AT433">
        <v>0.01</v>
      </c>
      <c r="AU433">
        <v>0.01</v>
      </c>
      <c r="AV433">
        <v>0.02</v>
      </c>
      <c r="AW433">
        <v>0.02</v>
      </c>
      <c r="AX433">
        <v>0.02</v>
      </c>
      <c r="AY433">
        <v>0.03</v>
      </c>
      <c r="AZ433">
        <v>0.03</v>
      </c>
      <c r="BA433">
        <v>4.5999999999999999E-2</v>
      </c>
      <c r="BB433">
        <v>0.02</v>
      </c>
      <c r="BC433">
        <v>0.01</v>
      </c>
      <c r="BD433">
        <v>0.03</v>
      </c>
      <c r="BE433">
        <v>0.12</v>
      </c>
      <c r="BF433">
        <v>0.28999999999999998</v>
      </c>
      <c r="BG433">
        <v>0.12</v>
      </c>
      <c r="BH433">
        <v>0.27</v>
      </c>
      <c r="BI433">
        <v>0.12</v>
      </c>
      <c r="BJ433">
        <v>0.31</v>
      </c>
      <c r="BK433">
        <v>0.27</v>
      </c>
      <c r="BL433">
        <v>0.03</v>
      </c>
      <c r="BM433">
        <v>0.02</v>
      </c>
      <c r="BN433">
        <v>0.03</v>
      </c>
      <c r="BO433">
        <v>0.01</v>
      </c>
      <c r="BP433">
        <v>0.01</v>
      </c>
      <c r="BQ433">
        <v>0.05</v>
      </c>
      <c r="BR433">
        <v>0.64</v>
      </c>
      <c r="BS433">
        <v>0.8</v>
      </c>
      <c r="BT433">
        <v>0.66</v>
      </c>
      <c r="BU433">
        <v>0.83</v>
      </c>
      <c r="BV433">
        <v>0.63</v>
      </c>
      <c r="BW433">
        <v>0.53</v>
      </c>
      <c r="BX433">
        <v>3.61</v>
      </c>
      <c r="BY433">
        <v>3.74</v>
      </c>
      <c r="BZ433">
        <v>3.62</v>
      </c>
      <c r="CA433">
        <v>3.79</v>
      </c>
      <c r="CB433">
        <v>3.56</v>
      </c>
      <c r="CC433">
        <v>3.37</v>
      </c>
      <c r="CD433">
        <v>7.0000000000000001E-3</v>
      </c>
      <c r="CE433">
        <v>1.2999999999999999E-2</v>
      </c>
      <c r="CF433">
        <v>7.0000000000000001E-3</v>
      </c>
      <c r="CG433">
        <v>7.0000000000000001E-3</v>
      </c>
      <c r="CH433">
        <v>7.0000000000000001E-3</v>
      </c>
      <c r="CI433">
        <v>0.01</v>
      </c>
      <c r="CJ433">
        <v>0.01</v>
      </c>
      <c r="CK433">
        <v>0.04</v>
      </c>
      <c r="CL433">
        <v>0.01</v>
      </c>
      <c r="CM433">
        <v>0.01</v>
      </c>
      <c r="CN433">
        <v>0</v>
      </c>
      <c r="CO433">
        <v>0</v>
      </c>
      <c r="CP433">
        <v>0.01</v>
      </c>
      <c r="CQ433">
        <v>0</v>
      </c>
      <c r="CR433">
        <v>0.01</v>
      </c>
      <c r="CS433">
        <v>0.01</v>
      </c>
      <c r="CT433">
        <v>0.06</v>
      </c>
      <c r="CU433">
        <v>0.05</v>
      </c>
      <c r="CV433">
        <v>3.91</v>
      </c>
      <c r="CW433">
        <v>3.88</v>
      </c>
      <c r="CX433">
        <v>3.87</v>
      </c>
      <c r="CY433">
        <v>3.85</v>
      </c>
      <c r="CZ433">
        <v>3.89</v>
      </c>
      <c r="DA433">
        <v>3.77</v>
      </c>
      <c r="DB433">
        <v>3.79</v>
      </c>
      <c r="DC433">
        <v>3.58</v>
      </c>
      <c r="DD433">
        <v>3.74</v>
      </c>
      <c r="DE433">
        <v>0.06</v>
      </c>
      <c r="DF433">
        <v>0.08</v>
      </c>
      <c r="DG433">
        <v>0.1</v>
      </c>
      <c r="DH433">
        <v>0.1</v>
      </c>
      <c r="DI433">
        <v>0.09</v>
      </c>
      <c r="DJ433">
        <v>0.2</v>
      </c>
      <c r="DK433">
        <v>0.18</v>
      </c>
      <c r="DL433">
        <v>0.18</v>
      </c>
      <c r="DM433">
        <v>0.15</v>
      </c>
      <c r="DN433">
        <v>0.01</v>
      </c>
      <c r="DO433">
        <v>0.01</v>
      </c>
      <c r="DP433">
        <v>0.01</v>
      </c>
      <c r="DQ433">
        <v>0.01</v>
      </c>
      <c r="DR433">
        <v>0.01</v>
      </c>
      <c r="DS433">
        <v>0.01</v>
      </c>
      <c r="DT433">
        <v>0.02</v>
      </c>
      <c r="DU433">
        <v>0.01</v>
      </c>
      <c r="DV433">
        <v>0.01</v>
      </c>
      <c r="DW433">
        <v>0.92</v>
      </c>
      <c r="DX433">
        <v>0.9</v>
      </c>
      <c r="DY433">
        <v>0.88</v>
      </c>
      <c r="DZ433">
        <v>0.86</v>
      </c>
      <c r="EA433">
        <v>0.9</v>
      </c>
      <c r="EB433">
        <v>0.78</v>
      </c>
      <c r="EC433">
        <v>0.79</v>
      </c>
      <c r="ED433">
        <v>0.71</v>
      </c>
      <c r="EE433">
        <v>0.79</v>
      </c>
      <c r="EF433">
        <v>0.53</v>
      </c>
      <c r="EG433">
        <v>0</v>
      </c>
      <c r="EH433">
        <v>0</v>
      </c>
      <c r="EI433">
        <v>0</v>
      </c>
      <c r="EJ433">
        <v>0</v>
      </c>
      <c r="EK433">
        <v>0.01</v>
      </c>
      <c r="EL433">
        <v>0.01</v>
      </c>
      <c r="EM433">
        <v>0.02</v>
      </c>
      <c r="EN433">
        <v>0.01</v>
      </c>
      <c r="EO433">
        <v>0.22</v>
      </c>
      <c r="EP433">
        <v>0.01</v>
      </c>
      <c r="EQ433">
        <v>7.0000000000000001E-3</v>
      </c>
      <c r="ER433">
        <v>0.01</v>
      </c>
      <c r="ES433">
        <v>7.0000000000000001E-3</v>
      </c>
      <c r="ET433">
        <v>0.01</v>
      </c>
      <c r="EU433">
        <v>0.1</v>
      </c>
      <c r="EV433">
        <v>0.03</v>
      </c>
      <c r="EW433">
        <v>0.01</v>
      </c>
      <c r="EX433">
        <v>9.8000000000000004E-2</v>
      </c>
      <c r="EY433">
        <v>0.2</v>
      </c>
      <c r="EZ433">
        <v>0.2</v>
      </c>
      <c r="FA433">
        <v>0.14000000000000001</v>
      </c>
      <c r="FB433">
        <v>0.1</v>
      </c>
      <c r="FC433">
        <v>0.21</v>
      </c>
      <c r="FD433">
        <v>0.28999999999999998</v>
      </c>
      <c r="FE433">
        <v>0.18</v>
      </c>
      <c r="FF433">
        <v>0.25</v>
      </c>
      <c r="FG433">
        <v>0.1</v>
      </c>
      <c r="FH433">
        <v>0.76</v>
      </c>
      <c r="FI433">
        <v>0.76</v>
      </c>
      <c r="FJ433">
        <v>0.82</v>
      </c>
      <c r="FK433">
        <v>0.84</v>
      </c>
      <c r="FL433">
        <v>0.71</v>
      </c>
      <c r="FM433">
        <v>0.52</v>
      </c>
      <c r="FN433">
        <v>0.74</v>
      </c>
      <c r="FO433">
        <v>0.69</v>
      </c>
      <c r="FP433">
        <v>0.05</v>
      </c>
      <c r="FQ433">
        <v>0.04</v>
      </c>
      <c r="FR433">
        <v>0.03</v>
      </c>
      <c r="FS433">
        <v>0.03</v>
      </c>
      <c r="FT433">
        <v>0.05</v>
      </c>
      <c r="FU433">
        <v>7.0000000000000007E-2</v>
      </c>
      <c r="FV433">
        <v>0.08</v>
      </c>
      <c r="FW433">
        <v>0.04</v>
      </c>
      <c r="FX433">
        <v>0.05</v>
      </c>
      <c r="FY433">
        <v>1.75</v>
      </c>
      <c r="FZ433">
        <v>3.78</v>
      </c>
      <c r="GA433">
        <v>3.78</v>
      </c>
      <c r="GB433">
        <v>3.84</v>
      </c>
      <c r="GC433">
        <v>3.88</v>
      </c>
      <c r="GD433">
        <v>3.73</v>
      </c>
      <c r="GE433">
        <v>3.42</v>
      </c>
      <c r="GF433">
        <v>3.7</v>
      </c>
      <c r="GG433">
        <v>3.71</v>
      </c>
      <c r="GH433">
        <v>9.48</v>
      </c>
      <c r="GI433">
        <v>0</v>
      </c>
      <c r="GJ433">
        <v>0</v>
      </c>
      <c r="GK433">
        <v>0</v>
      </c>
      <c r="GL433">
        <v>0.01</v>
      </c>
      <c r="GM433">
        <v>0.01</v>
      </c>
      <c r="GN433">
        <v>0.01</v>
      </c>
      <c r="GO433">
        <v>0.03</v>
      </c>
      <c r="GP433">
        <v>0.09</v>
      </c>
      <c r="GQ433">
        <v>0.1</v>
      </c>
      <c r="GR433">
        <v>0.68</v>
      </c>
      <c r="GS433">
        <v>7.0000000000000007E-2</v>
      </c>
      <c r="GT433">
        <v>0.44</v>
      </c>
      <c r="GU433">
        <v>0.54</v>
      </c>
      <c r="GV433">
        <v>0.22</v>
      </c>
      <c r="GW433">
        <v>0.19</v>
      </c>
      <c r="GX433">
        <v>4.5999999999999999E-2</v>
      </c>
      <c r="GY433">
        <v>0.18</v>
      </c>
      <c r="GZ433">
        <v>7.8E-2</v>
      </c>
      <c r="HA433">
        <v>5.1999999999999998E-2</v>
      </c>
      <c r="HB433">
        <v>0.21</v>
      </c>
      <c r="HC433">
        <v>0.09</v>
      </c>
      <c r="HD433">
        <v>0.06</v>
      </c>
      <c r="HE433">
        <v>0.24</v>
      </c>
      <c r="HF433">
        <v>0.2</v>
      </c>
      <c r="HG433">
        <v>0.3</v>
      </c>
      <c r="HH433">
        <v>0.15</v>
      </c>
      <c r="HI433">
        <v>0.01</v>
      </c>
      <c r="HJ433">
        <v>0.01</v>
      </c>
      <c r="HK433">
        <v>0</v>
      </c>
      <c r="HL433">
        <v>0.01</v>
      </c>
      <c r="HM433">
        <v>0.14000000000000001</v>
      </c>
      <c r="HN433">
        <v>0.01</v>
      </c>
      <c r="HO433">
        <v>0.22</v>
      </c>
      <c r="HP433">
        <v>0.24</v>
      </c>
      <c r="HQ433">
        <v>0.25</v>
      </c>
      <c r="HR433">
        <v>0.22</v>
      </c>
      <c r="HS433">
        <v>0.33</v>
      </c>
      <c r="HT433">
        <v>0.23</v>
      </c>
      <c r="HU433">
        <v>0.72</v>
      </c>
      <c r="HV433">
        <v>0.59</v>
      </c>
      <c r="HW433">
        <v>0.65</v>
      </c>
      <c r="HX433">
        <v>0.68</v>
      </c>
      <c r="HY433">
        <v>0.42</v>
      </c>
      <c r="HZ433">
        <v>0.69</v>
      </c>
      <c r="IA433">
        <v>0.01</v>
      </c>
      <c r="IB433">
        <v>0.11</v>
      </c>
      <c r="IC433">
        <v>0.04</v>
      </c>
      <c r="ID433">
        <v>0.02</v>
      </c>
      <c r="IE433">
        <v>0.05</v>
      </c>
      <c r="IF433">
        <v>1.2999999999999999E-2</v>
      </c>
      <c r="IG433">
        <v>0.02</v>
      </c>
      <c r="IH433">
        <v>0.02</v>
      </c>
      <c r="II433">
        <v>0.02</v>
      </c>
      <c r="IJ433">
        <v>0.01</v>
      </c>
      <c r="IK433">
        <v>2.5999999999999999E-2</v>
      </c>
      <c r="IL433">
        <v>1.2999999999999999E-2</v>
      </c>
      <c r="IM433">
        <v>0.03</v>
      </c>
      <c r="IN433">
        <v>0.03</v>
      </c>
      <c r="IO433">
        <v>0.04</v>
      </c>
      <c r="IP433">
        <v>0.06</v>
      </c>
      <c r="IQ433">
        <v>0.03</v>
      </c>
      <c r="IR433">
        <v>0.05</v>
      </c>
      <c r="IS433">
        <v>0.01</v>
      </c>
      <c r="IT433">
        <v>0.42</v>
      </c>
      <c r="IU433">
        <v>0.27</v>
      </c>
      <c r="IV433">
        <v>0</v>
      </c>
      <c r="IW433">
        <v>0.13</v>
      </c>
      <c r="IX433">
        <v>0.18</v>
      </c>
      <c r="IY433">
        <v>0.25</v>
      </c>
      <c r="IZ433">
        <v>0.37</v>
      </c>
      <c r="JA433">
        <v>0.08</v>
      </c>
      <c r="JB433">
        <v>0.39</v>
      </c>
      <c r="JC433">
        <v>0.37</v>
      </c>
      <c r="JD433">
        <v>0.08</v>
      </c>
      <c r="JE433">
        <v>0.08</v>
      </c>
      <c r="JF433">
        <v>0.28999999999999998</v>
      </c>
      <c r="JG433">
        <v>0.23</v>
      </c>
      <c r="JH433">
        <v>0.41</v>
      </c>
      <c r="JI433">
        <v>0.16</v>
      </c>
      <c r="JJ433">
        <v>0.2</v>
      </c>
      <c r="JK433">
        <v>0.57999999999999996</v>
      </c>
      <c r="JL433">
        <v>0.21</v>
      </c>
      <c r="JM433">
        <v>0.03</v>
      </c>
      <c r="JN433">
        <v>0.08</v>
      </c>
      <c r="JO433">
        <v>0.08</v>
      </c>
      <c r="JP433">
        <v>0.05</v>
      </c>
      <c r="JQ433">
        <v>0.04</v>
      </c>
      <c r="JR433">
        <v>3.22</v>
      </c>
      <c r="JS433">
        <v>1.98</v>
      </c>
      <c r="JT433">
        <v>2.2400000000000002</v>
      </c>
      <c r="JU433">
        <v>3.52</v>
      </c>
      <c r="JV433">
        <v>2.54</v>
      </c>
    </row>
    <row r="434" spans="1:282" x14ac:dyDescent="0.25">
      <c r="A434">
        <v>610090</v>
      </c>
      <c r="B434" t="s">
        <v>209</v>
      </c>
      <c r="C434" t="s">
        <v>1265</v>
      </c>
      <c r="D434" t="s">
        <v>5422</v>
      </c>
      <c r="E434" t="s">
        <v>5423</v>
      </c>
      <c r="F434" t="s">
        <v>1266</v>
      </c>
      <c r="G434" t="s">
        <v>1267</v>
      </c>
      <c r="H434" t="s">
        <v>1268</v>
      </c>
      <c r="I434" t="s">
        <v>5424</v>
      </c>
      <c r="J434" t="s">
        <v>5425</v>
      </c>
      <c r="K434" t="s">
        <v>5426</v>
      </c>
      <c r="L434" t="s">
        <v>546</v>
      </c>
      <c r="M434" t="s">
        <v>3399</v>
      </c>
      <c r="N434" t="s">
        <v>3657</v>
      </c>
      <c r="O434" t="s">
        <v>524</v>
      </c>
      <c r="P434">
        <v>508</v>
      </c>
      <c r="Q434" t="s">
        <v>537</v>
      </c>
      <c r="R434" t="s">
        <v>550</v>
      </c>
      <c r="S434" t="s">
        <v>550</v>
      </c>
      <c r="T434">
        <v>46</v>
      </c>
      <c r="U434">
        <v>5030</v>
      </c>
      <c r="V434" t="s">
        <v>651</v>
      </c>
      <c r="W434">
        <v>174</v>
      </c>
      <c r="X434">
        <v>507</v>
      </c>
      <c r="Y434">
        <v>34</v>
      </c>
      <c r="Z434" s="5" t="s">
        <v>799</v>
      </c>
      <c r="AA434" t="s">
        <v>524</v>
      </c>
      <c r="AB434" t="s">
        <v>564</v>
      </c>
      <c r="AC434" t="s">
        <v>555</v>
      </c>
      <c r="AD434" t="s">
        <v>564</v>
      </c>
      <c r="AE434">
        <v>45.8</v>
      </c>
      <c r="AF434">
        <v>27.4</v>
      </c>
      <c r="AG434">
        <v>59.8</v>
      </c>
      <c r="AH434">
        <v>3.4</v>
      </c>
      <c r="AI434" t="s">
        <v>3410</v>
      </c>
      <c r="AJ434">
        <v>135</v>
      </c>
      <c r="AK434">
        <v>12</v>
      </c>
      <c r="AL434">
        <v>99</v>
      </c>
      <c r="AM434">
        <v>9</v>
      </c>
      <c r="AN434">
        <v>3</v>
      </c>
      <c r="AO434">
        <v>1</v>
      </c>
      <c r="AQ434">
        <v>6</v>
      </c>
      <c r="AR434">
        <v>6</v>
      </c>
      <c r="AS434">
        <v>135</v>
      </c>
      <c r="AT434">
        <v>0</v>
      </c>
      <c r="AU434">
        <v>0</v>
      </c>
      <c r="AV434">
        <v>0.01</v>
      </c>
      <c r="AW434">
        <v>0</v>
      </c>
      <c r="AX434">
        <v>0.02</v>
      </c>
      <c r="AY434">
        <v>7.0000000000000007E-2</v>
      </c>
      <c r="AZ434">
        <v>0.01</v>
      </c>
      <c r="BA434">
        <v>0.111</v>
      </c>
      <c r="BB434">
        <v>0.06</v>
      </c>
      <c r="BC434">
        <v>0.02</v>
      </c>
      <c r="BD434">
        <v>0.13</v>
      </c>
      <c r="BE434">
        <v>0.22</v>
      </c>
      <c r="BF434">
        <v>0.42</v>
      </c>
      <c r="BG434">
        <v>0.25</v>
      </c>
      <c r="BH434">
        <v>0.31</v>
      </c>
      <c r="BI434">
        <v>0.19</v>
      </c>
      <c r="BJ434">
        <v>0.43</v>
      </c>
      <c r="BK434">
        <v>0.39</v>
      </c>
      <c r="BL434">
        <v>0.01</v>
      </c>
      <c r="BM434">
        <v>0.01</v>
      </c>
      <c r="BN434">
        <v>0.02</v>
      </c>
      <c r="BO434">
        <v>0.02</v>
      </c>
      <c r="BP434">
        <v>0.01</v>
      </c>
      <c r="BQ434">
        <v>0.02</v>
      </c>
      <c r="BR434">
        <v>0.56000000000000005</v>
      </c>
      <c r="BS434">
        <v>0.63</v>
      </c>
      <c r="BT434">
        <v>0.6</v>
      </c>
      <c r="BU434">
        <v>0.76</v>
      </c>
      <c r="BV434">
        <v>0.4</v>
      </c>
      <c r="BW434">
        <v>0.3</v>
      </c>
      <c r="BX434">
        <v>3.54</v>
      </c>
      <c r="BY434">
        <v>3.52</v>
      </c>
      <c r="BZ434">
        <v>3.54</v>
      </c>
      <c r="CA434">
        <v>3.76</v>
      </c>
      <c r="CB434">
        <v>3.23</v>
      </c>
      <c r="CC434">
        <v>2.95</v>
      </c>
      <c r="CD434">
        <v>0</v>
      </c>
      <c r="CE434">
        <v>1.4999999999999999E-2</v>
      </c>
      <c r="CF434">
        <v>7.0000000000000001E-3</v>
      </c>
      <c r="CG434">
        <v>7.0000000000000001E-3</v>
      </c>
      <c r="CH434">
        <v>1.4999999999999999E-2</v>
      </c>
      <c r="CI434">
        <v>0.03</v>
      </c>
      <c r="CJ434">
        <v>0.03</v>
      </c>
      <c r="CK434">
        <v>0.12</v>
      </c>
      <c r="CL434">
        <v>0.1</v>
      </c>
      <c r="CM434">
        <v>0.04</v>
      </c>
      <c r="CN434">
        <v>0.05</v>
      </c>
      <c r="CO434">
        <v>0.05</v>
      </c>
      <c r="CP434">
        <v>0.04</v>
      </c>
      <c r="CQ434">
        <v>0.04</v>
      </c>
      <c r="CR434">
        <v>0.1</v>
      </c>
      <c r="CS434">
        <v>0.12</v>
      </c>
      <c r="CT434">
        <v>0.21</v>
      </c>
      <c r="CU434">
        <v>0.15</v>
      </c>
      <c r="CV434">
        <v>3.73</v>
      </c>
      <c r="CW434">
        <v>3.63</v>
      </c>
      <c r="CX434">
        <v>3.63</v>
      </c>
      <c r="CY434">
        <v>3.71</v>
      </c>
      <c r="CZ434">
        <v>3.65</v>
      </c>
      <c r="DA434">
        <v>3.46</v>
      </c>
      <c r="DB434">
        <v>3.47</v>
      </c>
      <c r="DC434">
        <v>2.99</v>
      </c>
      <c r="DD434">
        <v>3.14</v>
      </c>
      <c r="DE434">
        <v>0.19</v>
      </c>
      <c r="DF434">
        <v>0.21</v>
      </c>
      <c r="DG434">
        <v>0.23</v>
      </c>
      <c r="DH434">
        <v>0.19</v>
      </c>
      <c r="DI434">
        <v>0.21</v>
      </c>
      <c r="DJ434">
        <v>0.23</v>
      </c>
      <c r="DK434">
        <v>0.2</v>
      </c>
      <c r="DL434">
        <v>0.21</v>
      </c>
      <c r="DM434">
        <v>0.24</v>
      </c>
      <c r="DN434">
        <v>0.01</v>
      </c>
      <c r="DO434">
        <v>0.01</v>
      </c>
      <c r="DP434">
        <v>0.03</v>
      </c>
      <c r="DQ434">
        <v>0.01</v>
      </c>
      <c r="DR434">
        <v>0.02</v>
      </c>
      <c r="DS434">
        <v>0.03</v>
      </c>
      <c r="DT434">
        <v>0.01</v>
      </c>
      <c r="DU434">
        <v>0.02</v>
      </c>
      <c r="DV434">
        <v>0.02</v>
      </c>
      <c r="DW434">
        <v>0.76</v>
      </c>
      <c r="DX434">
        <v>0.7</v>
      </c>
      <c r="DY434">
        <v>0.68</v>
      </c>
      <c r="DZ434">
        <v>0.76</v>
      </c>
      <c r="EA434">
        <v>0.71</v>
      </c>
      <c r="EB434">
        <v>0.61</v>
      </c>
      <c r="EC434">
        <v>0.64</v>
      </c>
      <c r="ED434">
        <v>0.44</v>
      </c>
      <c r="EE434">
        <v>0.49</v>
      </c>
      <c r="EF434">
        <v>0.43</v>
      </c>
      <c r="EG434">
        <v>0.01</v>
      </c>
      <c r="EH434">
        <v>0.01</v>
      </c>
      <c r="EI434">
        <v>0.03</v>
      </c>
      <c r="EJ434">
        <v>0.01</v>
      </c>
      <c r="EK434">
        <v>0.01</v>
      </c>
      <c r="EL434">
        <v>0.21</v>
      </c>
      <c r="EM434">
        <v>0.06</v>
      </c>
      <c r="EN434">
        <v>0.03</v>
      </c>
      <c r="EO434">
        <v>0.39</v>
      </c>
      <c r="EP434">
        <v>0.04</v>
      </c>
      <c r="EQ434">
        <v>2.1999999999999999E-2</v>
      </c>
      <c r="ER434">
        <v>7.0000000000000007E-2</v>
      </c>
      <c r="ES434">
        <v>5.1999999999999998E-2</v>
      </c>
      <c r="ET434">
        <v>0.08</v>
      </c>
      <c r="EU434">
        <v>0.24</v>
      </c>
      <c r="EV434">
        <v>0.06</v>
      </c>
      <c r="EW434">
        <v>0.08</v>
      </c>
      <c r="EX434">
        <v>5.1999999999999998E-2</v>
      </c>
      <c r="EY434">
        <v>0.32</v>
      </c>
      <c r="EZ434">
        <v>0.3</v>
      </c>
      <c r="FA434">
        <v>0.3</v>
      </c>
      <c r="FB434">
        <v>0.21</v>
      </c>
      <c r="FC434">
        <v>0.35</v>
      </c>
      <c r="FD434">
        <v>0.28999999999999998</v>
      </c>
      <c r="FE434">
        <v>0.44</v>
      </c>
      <c r="FF434">
        <v>0.5</v>
      </c>
      <c r="FG434">
        <v>0.09</v>
      </c>
      <c r="FH434">
        <v>0.62</v>
      </c>
      <c r="FI434">
        <v>0.64</v>
      </c>
      <c r="FJ434">
        <v>0.57999999999999996</v>
      </c>
      <c r="FK434">
        <v>0.71</v>
      </c>
      <c r="FL434">
        <v>0.54</v>
      </c>
      <c r="FM434">
        <v>0.21</v>
      </c>
      <c r="FN434">
        <v>0.42</v>
      </c>
      <c r="FO434">
        <v>0.36</v>
      </c>
      <c r="FP434">
        <v>0.04</v>
      </c>
      <c r="FQ434">
        <v>0.01</v>
      </c>
      <c r="FR434">
        <v>0.03</v>
      </c>
      <c r="FS434">
        <v>0.02</v>
      </c>
      <c r="FT434">
        <v>0.01</v>
      </c>
      <c r="FU434">
        <v>0.01</v>
      </c>
      <c r="FV434">
        <v>0.04</v>
      </c>
      <c r="FW434">
        <v>0.01</v>
      </c>
      <c r="FX434">
        <v>0.02</v>
      </c>
      <c r="FY434">
        <v>1.79</v>
      </c>
      <c r="FZ434">
        <v>3.57</v>
      </c>
      <c r="GA434">
        <v>3.62</v>
      </c>
      <c r="GB434">
        <v>3.46</v>
      </c>
      <c r="GC434">
        <v>3.65</v>
      </c>
      <c r="GD434">
        <v>3.44</v>
      </c>
      <c r="GE434">
        <v>2.52</v>
      </c>
      <c r="GF434">
        <v>3.25</v>
      </c>
      <c r="GG434">
        <v>3.23</v>
      </c>
      <c r="GH434">
        <v>8.19</v>
      </c>
      <c r="GI434">
        <v>0.01</v>
      </c>
      <c r="GJ434">
        <v>0</v>
      </c>
      <c r="GK434">
        <v>7.0000000000000001E-3</v>
      </c>
      <c r="GL434">
        <v>0.04</v>
      </c>
      <c r="GM434">
        <v>0.05</v>
      </c>
      <c r="GN434">
        <v>7.0000000000000007E-2</v>
      </c>
      <c r="GO434">
        <v>0.1</v>
      </c>
      <c r="GP434">
        <v>0.17</v>
      </c>
      <c r="GQ434">
        <v>0.24</v>
      </c>
      <c r="GR434">
        <v>0.28999999999999998</v>
      </c>
      <c r="GS434">
        <v>0.02</v>
      </c>
      <c r="GT434">
        <v>0.47</v>
      </c>
      <c r="GU434">
        <v>0.7</v>
      </c>
      <c r="GV434">
        <v>0.08</v>
      </c>
      <c r="GW434">
        <v>0.24</v>
      </c>
      <c r="GX434">
        <v>0.111</v>
      </c>
      <c r="GY434">
        <v>0.26</v>
      </c>
      <c r="GZ434">
        <v>0.14799999999999999</v>
      </c>
      <c r="HA434">
        <v>5.8999999999999997E-2</v>
      </c>
      <c r="HB434">
        <v>0.36</v>
      </c>
      <c r="HC434">
        <v>0.04</v>
      </c>
      <c r="HD434">
        <v>0.04</v>
      </c>
      <c r="HE434">
        <v>0.24</v>
      </c>
      <c r="HF434">
        <v>0.11</v>
      </c>
      <c r="HG434">
        <v>0.09</v>
      </c>
      <c r="HH434">
        <v>0.05</v>
      </c>
      <c r="HI434">
        <v>0</v>
      </c>
      <c r="HJ434">
        <v>0.04</v>
      </c>
      <c r="HK434">
        <v>0</v>
      </c>
      <c r="HL434">
        <v>0.03</v>
      </c>
      <c r="HM434">
        <v>0.16</v>
      </c>
      <c r="HN434">
        <v>0.01</v>
      </c>
      <c r="HO434">
        <v>0.31</v>
      </c>
      <c r="HP434">
        <v>0.22</v>
      </c>
      <c r="HQ434">
        <v>0.23</v>
      </c>
      <c r="HR434">
        <v>0.34</v>
      </c>
      <c r="HS434">
        <v>0.36</v>
      </c>
      <c r="HT434">
        <v>0.3</v>
      </c>
      <c r="HU434">
        <v>0.64</v>
      </c>
      <c r="HV434">
        <v>0.38</v>
      </c>
      <c r="HW434">
        <v>0.65</v>
      </c>
      <c r="HX434">
        <v>0.56999999999999995</v>
      </c>
      <c r="HY434">
        <v>0.31</v>
      </c>
      <c r="HZ434">
        <v>0.64</v>
      </c>
      <c r="IA434">
        <v>0.01</v>
      </c>
      <c r="IB434">
        <v>0.28999999999999998</v>
      </c>
      <c r="IC434">
        <v>0.08</v>
      </c>
      <c r="ID434">
        <v>0.02</v>
      </c>
      <c r="IE434">
        <v>0.1</v>
      </c>
      <c r="IF434">
        <v>0</v>
      </c>
      <c r="IG434">
        <v>0</v>
      </c>
      <c r="IH434">
        <v>0.02</v>
      </c>
      <c r="II434">
        <v>0</v>
      </c>
      <c r="IJ434">
        <v>0</v>
      </c>
      <c r="IK434">
        <v>0.03</v>
      </c>
      <c r="IL434">
        <v>0</v>
      </c>
      <c r="IM434">
        <v>0.04</v>
      </c>
      <c r="IN434">
        <v>0.05</v>
      </c>
      <c r="IO434">
        <v>0.04</v>
      </c>
      <c r="IP434">
        <v>0.04</v>
      </c>
      <c r="IQ434">
        <v>0.04</v>
      </c>
      <c r="IR434">
        <v>0.05</v>
      </c>
      <c r="IS434">
        <v>0</v>
      </c>
      <c r="IT434">
        <v>0.24</v>
      </c>
      <c r="IU434">
        <v>0.15</v>
      </c>
      <c r="IV434">
        <v>0</v>
      </c>
      <c r="IW434">
        <v>0.13</v>
      </c>
      <c r="IX434">
        <v>0.19</v>
      </c>
      <c r="IY434">
        <v>0.45</v>
      </c>
      <c r="IZ434">
        <v>0.37</v>
      </c>
      <c r="JA434">
        <v>0.09</v>
      </c>
      <c r="JB434">
        <v>0.43</v>
      </c>
      <c r="JC434">
        <v>0.4</v>
      </c>
      <c r="JD434">
        <v>0.16</v>
      </c>
      <c r="JE434">
        <v>0.32</v>
      </c>
      <c r="JF434">
        <v>0.28999999999999998</v>
      </c>
      <c r="JG434">
        <v>0.27</v>
      </c>
      <c r="JH434">
        <v>0.38</v>
      </c>
      <c r="JI434">
        <v>0.1</v>
      </c>
      <c r="JJ434">
        <v>0.13</v>
      </c>
      <c r="JK434">
        <v>0.59</v>
      </c>
      <c r="JL434">
        <v>0.14000000000000001</v>
      </c>
      <c r="JM434">
        <v>0.04</v>
      </c>
      <c r="JN434">
        <v>0.04</v>
      </c>
      <c r="JO434">
        <v>0.04</v>
      </c>
      <c r="JP434">
        <v>0.03</v>
      </c>
      <c r="JQ434">
        <v>0.03</v>
      </c>
      <c r="JR434">
        <v>3.2</v>
      </c>
      <c r="JS434">
        <v>2.13</v>
      </c>
      <c r="JT434">
        <v>2.44</v>
      </c>
      <c r="JU434">
        <v>3.52</v>
      </c>
      <c r="JV434">
        <v>2.44</v>
      </c>
    </row>
    <row r="435" spans="1:282" x14ac:dyDescent="0.25">
      <c r="A435">
        <v>610091</v>
      </c>
      <c r="B435" t="s">
        <v>2799</v>
      </c>
      <c r="C435" t="s">
        <v>2798</v>
      </c>
      <c r="D435" t="s">
        <v>5427</v>
      </c>
      <c r="E435" t="s">
        <v>5428</v>
      </c>
      <c r="F435" t="s">
        <v>2800</v>
      </c>
      <c r="G435" t="s">
        <v>2801</v>
      </c>
      <c r="H435" t="s">
        <v>2802</v>
      </c>
      <c r="I435" t="s">
        <v>5429</v>
      </c>
      <c r="J435" t="s">
        <v>5430</v>
      </c>
      <c r="K435" t="s">
        <v>5431</v>
      </c>
      <c r="L435" t="s">
        <v>546</v>
      </c>
      <c r="M435" t="s">
        <v>3399</v>
      </c>
      <c r="N435" t="s">
        <v>3908</v>
      </c>
      <c r="O435" t="s">
        <v>524</v>
      </c>
      <c r="P435">
        <v>287</v>
      </c>
      <c r="Q435" t="s">
        <v>566</v>
      </c>
      <c r="R435" t="s">
        <v>574</v>
      </c>
      <c r="S435" t="s">
        <v>574</v>
      </c>
      <c r="T435">
        <v>48</v>
      </c>
      <c r="U435">
        <v>5040</v>
      </c>
      <c r="V435" t="s">
        <v>655</v>
      </c>
      <c r="W435">
        <v>96</v>
      </c>
      <c r="X435">
        <v>304</v>
      </c>
      <c r="Y435">
        <v>32</v>
      </c>
      <c r="Z435" s="5" t="s">
        <v>962</v>
      </c>
      <c r="AA435" t="s">
        <v>524</v>
      </c>
      <c r="AB435" t="s">
        <v>533</v>
      </c>
      <c r="AC435" t="s">
        <v>533</v>
      </c>
      <c r="AD435" t="s">
        <v>533</v>
      </c>
      <c r="AE435">
        <v>74.8</v>
      </c>
      <c r="AF435">
        <v>79.8</v>
      </c>
      <c r="AG435">
        <v>75.599999999999994</v>
      </c>
      <c r="AH435">
        <v>3.2</v>
      </c>
      <c r="AI435" t="s">
        <v>3410</v>
      </c>
      <c r="AJ435">
        <v>56</v>
      </c>
      <c r="AL435">
        <v>53</v>
      </c>
      <c r="AN435">
        <v>1</v>
      </c>
      <c r="AQ435">
        <v>2</v>
      </c>
      <c r="AS435">
        <v>56</v>
      </c>
      <c r="AT435">
        <v>0</v>
      </c>
      <c r="AU435">
        <v>0</v>
      </c>
      <c r="AV435">
        <v>0</v>
      </c>
      <c r="AW435">
        <v>0.02</v>
      </c>
      <c r="AX435">
        <v>0</v>
      </c>
      <c r="AY435">
        <v>0.04</v>
      </c>
      <c r="AZ435">
        <v>0.04</v>
      </c>
      <c r="BA435">
        <v>1.7999999999999999E-2</v>
      </c>
      <c r="BB435">
        <v>0</v>
      </c>
      <c r="BC435">
        <v>0.02</v>
      </c>
      <c r="BD435">
        <v>0.11</v>
      </c>
      <c r="BE435">
        <v>0.13</v>
      </c>
      <c r="BF435">
        <v>0.21</v>
      </c>
      <c r="BG435">
        <v>0.16</v>
      </c>
      <c r="BH435">
        <v>0.23</v>
      </c>
      <c r="BI435">
        <v>0.18</v>
      </c>
      <c r="BJ435">
        <v>0.27</v>
      </c>
      <c r="BK435">
        <v>0.25</v>
      </c>
      <c r="BL435">
        <v>0</v>
      </c>
      <c r="BM435">
        <v>0</v>
      </c>
      <c r="BN435">
        <v>0</v>
      </c>
      <c r="BO435">
        <v>0.02</v>
      </c>
      <c r="BP435">
        <v>0.04</v>
      </c>
      <c r="BQ435">
        <v>0.04</v>
      </c>
      <c r="BR435">
        <v>0.75</v>
      </c>
      <c r="BS435">
        <v>0.82</v>
      </c>
      <c r="BT435">
        <v>0.77</v>
      </c>
      <c r="BU435">
        <v>0.77</v>
      </c>
      <c r="BV435">
        <v>0.59</v>
      </c>
      <c r="BW435">
        <v>0.55000000000000004</v>
      </c>
      <c r="BX435">
        <v>3.71</v>
      </c>
      <c r="BY435">
        <v>3.8</v>
      </c>
      <c r="BZ435">
        <v>3.77</v>
      </c>
      <c r="CA435">
        <v>3.73</v>
      </c>
      <c r="CB435">
        <v>3.5</v>
      </c>
      <c r="CC435">
        <v>3.37</v>
      </c>
      <c r="CD435">
        <v>0</v>
      </c>
      <c r="CE435">
        <v>0</v>
      </c>
      <c r="CF435">
        <v>0</v>
      </c>
      <c r="CG435">
        <v>1.7999999999999999E-2</v>
      </c>
      <c r="CH435">
        <v>0</v>
      </c>
      <c r="CI435">
        <v>0</v>
      </c>
      <c r="CJ435">
        <v>0.02</v>
      </c>
      <c r="CK435">
        <v>0.02</v>
      </c>
      <c r="CL435">
        <v>0.02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0.05</v>
      </c>
      <c r="CS435">
        <v>0</v>
      </c>
      <c r="CT435">
        <v>0</v>
      </c>
      <c r="CU435">
        <v>0.02</v>
      </c>
      <c r="CV435">
        <v>3.91</v>
      </c>
      <c r="CW435">
        <v>3.88</v>
      </c>
      <c r="CX435">
        <v>3.86</v>
      </c>
      <c r="CY435">
        <v>3.82</v>
      </c>
      <c r="CZ435">
        <v>3.89</v>
      </c>
      <c r="DA435">
        <v>3.65</v>
      </c>
      <c r="DB435">
        <v>3.75</v>
      </c>
      <c r="DC435">
        <v>3.7</v>
      </c>
      <c r="DD435">
        <v>3.64</v>
      </c>
      <c r="DE435">
        <v>0.09</v>
      </c>
      <c r="DF435">
        <v>0.13</v>
      </c>
      <c r="DG435">
        <v>0.14000000000000001</v>
      </c>
      <c r="DH435">
        <v>0.13</v>
      </c>
      <c r="DI435">
        <v>0.11</v>
      </c>
      <c r="DJ435">
        <v>0.23</v>
      </c>
      <c r="DK435">
        <v>0.2</v>
      </c>
      <c r="DL435">
        <v>0.25</v>
      </c>
      <c r="DM435">
        <v>0.27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0.02</v>
      </c>
      <c r="DT435">
        <v>0</v>
      </c>
      <c r="DU435">
        <v>0</v>
      </c>
      <c r="DV435">
        <v>0</v>
      </c>
      <c r="DW435">
        <v>0.91</v>
      </c>
      <c r="DX435">
        <v>0.88</v>
      </c>
      <c r="DY435">
        <v>0.86</v>
      </c>
      <c r="DZ435">
        <v>0.86</v>
      </c>
      <c r="EA435">
        <v>0.89</v>
      </c>
      <c r="EB435">
        <v>0.7</v>
      </c>
      <c r="EC435">
        <v>0.79</v>
      </c>
      <c r="ED435">
        <v>0.73</v>
      </c>
      <c r="EE435">
        <v>0.7</v>
      </c>
      <c r="EF435">
        <v>0.48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0.04</v>
      </c>
      <c r="EM435">
        <v>0.04</v>
      </c>
      <c r="EN435">
        <v>0</v>
      </c>
      <c r="EO435">
        <v>0.32</v>
      </c>
      <c r="EP435">
        <v>0.09</v>
      </c>
      <c r="EQ435">
        <v>3.5999999999999997E-2</v>
      </c>
      <c r="ER435">
        <v>0.11</v>
      </c>
      <c r="ES435">
        <v>3.5999999999999997E-2</v>
      </c>
      <c r="ET435">
        <v>0.09</v>
      </c>
      <c r="EU435">
        <v>0.18</v>
      </c>
      <c r="EV435">
        <v>0.05</v>
      </c>
      <c r="EW435">
        <v>0.13</v>
      </c>
      <c r="EX435">
        <v>8.8999999999999996E-2</v>
      </c>
      <c r="EY435">
        <v>0.34</v>
      </c>
      <c r="EZ435">
        <v>0.28999999999999998</v>
      </c>
      <c r="FA435">
        <v>0.32</v>
      </c>
      <c r="FB435">
        <v>0.27</v>
      </c>
      <c r="FC435">
        <v>0.27</v>
      </c>
      <c r="FD435">
        <v>0.32</v>
      </c>
      <c r="FE435">
        <v>0.25</v>
      </c>
      <c r="FF435">
        <v>0.39</v>
      </c>
      <c r="FG435">
        <v>0.05</v>
      </c>
      <c r="FH435">
        <v>0.56999999999999995</v>
      </c>
      <c r="FI435">
        <v>0.66</v>
      </c>
      <c r="FJ435">
        <v>0.56999999999999995</v>
      </c>
      <c r="FK435">
        <v>0.7</v>
      </c>
      <c r="FL435">
        <v>0.64</v>
      </c>
      <c r="FM435">
        <v>0.41</v>
      </c>
      <c r="FN435">
        <v>0.66</v>
      </c>
      <c r="FO435">
        <v>0.48</v>
      </c>
      <c r="FP435">
        <v>0.05</v>
      </c>
      <c r="FQ435">
        <v>0</v>
      </c>
      <c r="FR435">
        <v>0.02</v>
      </c>
      <c r="FS435">
        <v>0</v>
      </c>
      <c r="FT435">
        <v>0</v>
      </c>
      <c r="FU435">
        <v>0</v>
      </c>
      <c r="FV435">
        <v>0.05</v>
      </c>
      <c r="FW435">
        <v>0</v>
      </c>
      <c r="FX435">
        <v>0</v>
      </c>
      <c r="FY435">
        <v>1.7</v>
      </c>
      <c r="FZ435">
        <v>3.48</v>
      </c>
      <c r="GA435">
        <v>3.64</v>
      </c>
      <c r="GB435">
        <v>3.46</v>
      </c>
      <c r="GC435">
        <v>3.66</v>
      </c>
      <c r="GD435">
        <v>3.55</v>
      </c>
      <c r="GE435">
        <v>3.17</v>
      </c>
      <c r="GF435">
        <v>3.54</v>
      </c>
      <c r="GG435">
        <v>3.36</v>
      </c>
      <c r="GH435">
        <v>8.43</v>
      </c>
      <c r="GI435">
        <v>0</v>
      </c>
      <c r="GJ435">
        <v>0</v>
      </c>
      <c r="GK435">
        <v>0</v>
      </c>
      <c r="GL435">
        <v>0</v>
      </c>
      <c r="GM435">
        <v>0.13</v>
      </c>
      <c r="GN435">
        <v>0.05</v>
      </c>
      <c r="GO435">
        <v>0.02</v>
      </c>
      <c r="GP435">
        <v>0.23</v>
      </c>
      <c r="GQ435">
        <v>0.21</v>
      </c>
      <c r="GR435">
        <v>0.36</v>
      </c>
      <c r="GS435">
        <v>0</v>
      </c>
      <c r="GT435">
        <v>0.55000000000000004</v>
      </c>
      <c r="GU435">
        <v>0.7</v>
      </c>
      <c r="GV435">
        <v>0.28999999999999998</v>
      </c>
      <c r="GW435">
        <v>0.16</v>
      </c>
      <c r="GX435">
        <v>0.125</v>
      </c>
      <c r="GY435">
        <v>0.28999999999999998</v>
      </c>
      <c r="GZ435">
        <v>0.125</v>
      </c>
      <c r="HA435">
        <v>3.5999999999999997E-2</v>
      </c>
      <c r="HB435">
        <v>0.23</v>
      </c>
      <c r="HC435">
        <v>7.0000000000000007E-2</v>
      </c>
      <c r="HD435">
        <v>0.04</v>
      </c>
      <c r="HE435">
        <v>0.14000000000000001</v>
      </c>
      <c r="HF435">
        <v>0.09</v>
      </c>
      <c r="HG435">
        <v>0.11</v>
      </c>
      <c r="HH435">
        <v>0.05</v>
      </c>
      <c r="HI435">
        <v>0</v>
      </c>
      <c r="HJ435">
        <v>0</v>
      </c>
      <c r="HK435">
        <v>0</v>
      </c>
      <c r="HL435">
        <v>0.04</v>
      </c>
      <c r="HM435">
        <v>0.09</v>
      </c>
      <c r="HN435">
        <v>0</v>
      </c>
      <c r="HO435">
        <v>0.18</v>
      </c>
      <c r="HP435">
        <v>0.3</v>
      </c>
      <c r="HQ435">
        <v>0.28999999999999998</v>
      </c>
      <c r="HR435">
        <v>0.3</v>
      </c>
      <c r="HS435">
        <v>0.38</v>
      </c>
      <c r="HT435">
        <v>0.2</v>
      </c>
      <c r="HU435">
        <v>0.79</v>
      </c>
      <c r="HV435">
        <v>0.52</v>
      </c>
      <c r="HW435">
        <v>0.54</v>
      </c>
      <c r="HX435">
        <v>0.54</v>
      </c>
      <c r="HY435">
        <v>0.48</v>
      </c>
      <c r="HZ435">
        <v>0.75</v>
      </c>
      <c r="IA435">
        <v>0.02</v>
      </c>
      <c r="IB435">
        <v>0.13</v>
      </c>
      <c r="IC435">
        <v>0.13</v>
      </c>
      <c r="ID435">
        <v>0.09</v>
      </c>
      <c r="IE435">
        <v>0.05</v>
      </c>
      <c r="IF435">
        <v>3.5999999999999997E-2</v>
      </c>
      <c r="IG435">
        <v>0</v>
      </c>
      <c r="IH435">
        <v>0.02</v>
      </c>
      <c r="II435">
        <v>0</v>
      </c>
      <c r="IJ435">
        <v>0</v>
      </c>
      <c r="IK435">
        <v>0</v>
      </c>
      <c r="IL435">
        <v>0</v>
      </c>
      <c r="IM435">
        <v>0.02</v>
      </c>
      <c r="IN435">
        <v>0.04</v>
      </c>
      <c r="IO435">
        <v>0.05</v>
      </c>
      <c r="IP435">
        <v>0.04</v>
      </c>
      <c r="IQ435">
        <v>0</v>
      </c>
      <c r="IR435">
        <v>0.02</v>
      </c>
      <c r="IS435">
        <v>0.02</v>
      </c>
      <c r="IT435">
        <v>0.59</v>
      </c>
      <c r="IU435">
        <v>0.34</v>
      </c>
      <c r="IV435">
        <v>0</v>
      </c>
      <c r="IW435">
        <v>0.23</v>
      </c>
      <c r="IX435">
        <v>0.21</v>
      </c>
      <c r="IY435">
        <v>0.21</v>
      </c>
      <c r="IZ435">
        <v>0.25</v>
      </c>
      <c r="JA435">
        <v>0.11</v>
      </c>
      <c r="JB435">
        <v>0.43</v>
      </c>
      <c r="JC435">
        <v>0.38</v>
      </c>
      <c r="JD435">
        <v>0.09</v>
      </c>
      <c r="JE435">
        <v>0.2</v>
      </c>
      <c r="JF435">
        <v>0.28999999999999998</v>
      </c>
      <c r="JG435">
        <v>0.21</v>
      </c>
      <c r="JH435">
        <v>0.36</v>
      </c>
      <c r="JI435">
        <v>0.09</v>
      </c>
      <c r="JJ435">
        <v>0.18</v>
      </c>
      <c r="JK435">
        <v>0.59</v>
      </c>
      <c r="JL435">
        <v>0.11</v>
      </c>
      <c r="JM435">
        <v>0.04</v>
      </c>
      <c r="JN435">
        <v>0.02</v>
      </c>
      <c r="JO435">
        <v>0.04</v>
      </c>
      <c r="JP435">
        <v>0.02</v>
      </c>
      <c r="JQ435">
        <v>0.02</v>
      </c>
      <c r="JR435">
        <v>3.11</v>
      </c>
      <c r="JS435">
        <v>1.67</v>
      </c>
      <c r="JT435">
        <v>2.2200000000000002</v>
      </c>
      <c r="JU435">
        <v>3.49</v>
      </c>
      <c r="JV435">
        <v>2.2000000000000002</v>
      </c>
    </row>
    <row r="436" spans="1:282" x14ac:dyDescent="0.25">
      <c r="A436">
        <v>610092</v>
      </c>
      <c r="B436" t="s">
        <v>349</v>
      </c>
      <c r="C436" t="s">
        <v>2803</v>
      </c>
      <c r="D436" t="s">
        <v>3845</v>
      </c>
      <c r="E436" t="s">
        <v>3846</v>
      </c>
      <c r="F436" t="s">
        <v>1269</v>
      </c>
      <c r="G436" t="s">
        <v>1270</v>
      </c>
      <c r="H436" t="s">
        <v>1271</v>
      </c>
      <c r="I436" t="s">
        <v>5432</v>
      </c>
      <c r="J436" t="s">
        <v>5433</v>
      </c>
      <c r="K436" t="s">
        <v>5434</v>
      </c>
      <c r="L436" t="s">
        <v>546</v>
      </c>
      <c r="M436" t="s">
        <v>3399</v>
      </c>
      <c r="N436" t="s">
        <v>3908</v>
      </c>
      <c r="O436" t="s">
        <v>524</v>
      </c>
      <c r="P436">
        <v>409</v>
      </c>
      <c r="Q436" t="s">
        <v>539</v>
      </c>
      <c r="R436" t="s">
        <v>3437</v>
      </c>
      <c r="S436" t="s">
        <v>6522</v>
      </c>
      <c r="T436">
        <v>36</v>
      </c>
      <c r="U436">
        <v>5050</v>
      </c>
      <c r="V436" t="s">
        <v>655</v>
      </c>
      <c r="W436">
        <v>199</v>
      </c>
      <c r="X436">
        <v>419</v>
      </c>
      <c r="Y436">
        <v>47</v>
      </c>
      <c r="Z436" s="5" t="s">
        <v>943</v>
      </c>
      <c r="AA436" t="s">
        <v>524</v>
      </c>
      <c r="AB436" t="s">
        <v>576</v>
      </c>
      <c r="AC436" t="s">
        <v>576</v>
      </c>
      <c r="AD436" t="s">
        <v>576</v>
      </c>
      <c r="AE436">
        <v>16.600000000000001</v>
      </c>
      <c r="AF436">
        <v>0</v>
      </c>
      <c r="AG436">
        <v>8.9</v>
      </c>
      <c r="AH436">
        <v>4.7</v>
      </c>
      <c r="AI436" t="s">
        <v>3410</v>
      </c>
      <c r="AJ436">
        <v>98</v>
      </c>
      <c r="AK436">
        <v>1</v>
      </c>
      <c r="AL436">
        <v>65</v>
      </c>
      <c r="AN436">
        <v>17</v>
      </c>
      <c r="AQ436">
        <v>4</v>
      </c>
      <c r="AR436">
        <v>11</v>
      </c>
      <c r="AS436">
        <v>98</v>
      </c>
      <c r="AT436">
        <v>0.02</v>
      </c>
      <c r="AU436">
        <v>0.01</v>
      </c>
      <c r="AV436">
        <v>0.01</v>
      </c>
      <c r="AW436">
        <v>0</v>
      </c>
      <c r="AX436">
        <v>0</v>
      </c>
      <c r="AY436">
        <v>0.01</v>
      </c>
      <c r="AZ436">
        <v>0.21</v>
      </c>
      <c r="BA436">
        <v>0.153</v>
      </c>
      <c r="BB436">
        <v>7.0000000000000007E-2</v>
      </c>
      <c r="BC436">
        <v>0.05</v>
      </c>
      <c r="BD436">
        <v>0.14000000000000001</v>
      </c>
      <c r="BE436">
        <v>0.14000000000000001</v>
      </c>
      <c r="BF436">
        <v>0.54</v>
      </c>
      <c r="BG436">
        <v>0.51</v>
      </c>
      <c r="BH436">
        <v>0.55000000000000004</v>
      </c>
      <c r="BI436">
        <v>0.52</v>
      </c>
      <c r="BJ436">
        <v>0.54</v>
      </c>
      <c r="BK436">
        <v>0.55000000000000004</v>
      </c>
      <c r="BL436">
        <v>0.03</v>
      </c>
      <c r="BM436">
        <v>0.02</v>
      </c>
      <c r="BN436">
        <v>0.02</v>
      </c>
      <c r="BO436">
        <v>0.01</v>
      </c>
      <c r="BP436">
        <v>0.01</v>
      </c>
      <c r="BQ436">
        <v>0.03</v>
      </c>
      <c r="BR436">
        <v>0.19</v>
      </c>
      <c r="BS436">
        <v>0.31</v>
      </c>
      <c r="BT436">
        <v>0.35</v>
      </c>
      <c r="BU436">
        <v>0.42</v>
      </c>
      <c r="BV436">
        <v>0.31</v>
      </c>
      <c r="BW436">
        <v>0.27</v>
      </c>
      <c r="BX436">
        <v>2.94</v>
      </c>
      <c r="BY436">
        <v>3.14</v>
      </c>
      <c r="BZ436">
        <v>3.26</v>
      </c>
      <c r="CA436">
        <v>3.37</v>
      </c>
      <c r="CB436">
        <v>3.16</v>
      </c>
      <c r="CC436">
        <v>3.11</v>
      </c>
      <c r="CD436">
        <v>0</v>
      </c>
      <c r="CE436">
        <v>0.01</v>
      </c>
      <c r="CF436">
        <v>0</v>
      </c>
      <c r="CG436">
        <v>0.01</v>
      </c>
      <c r="CH436">
        <v>0</v>
      </c>
      <c r="CI436">
        <v>0</v>
      </c>
      <c r="CJ436">
        <v>0</v>
      </c>
      <c r="CK436">
        <v>0.02</v>
      </c>
      <c r="CL436">
        <v>0</v>
      </c>
      <c r="CM436">
        <v>0.09</v>
      </c>
      <c r="CN436">
        <v>0.02</v>
      </c>
      <c r="CO436">
        <v>7.0000000000000007E-2</v>
      </c>
      <c r="CP436">
        <v>0.32</v>
      </c>
      <c r="CQ436">
        <v>0.14000000000000001</v>
      </c>
      <c r="CR436">
        <v>0.28999999999999998</v>
      </c>
      <c r="CS436">
        <v>0.04</v>
      </c>
      <c r="CT436">
        <v>0.06</v>
      </c>
      <c r="CU436">
        <v>0.1</v>
      </c>
      <c r="CV436">
        <v>3.31</v>
      </c>
      <c r="CW436">
        <v>3.31</v>
      </c>
      <c r="CX436">
        <v>3.33</v>
      </c>
      <c r="CY436">
        <v>2.96</v>
      </c>
      <c r="CZ436">
        <v>3.18</v>
      </c>
      <c r="DA436">
        <v>2.98</v>
      </c>
      <c r="DB436">
        <v>3.28</v>
      </c>
      <c r="DC436">
        <v>3.19</v>
      </c>
      <c r="DD436">
        <v>3.16</v>
      </c>
      <c r="DE436">
        <v>0.5</v>
      </c>
      <c r="DF436">
        <v>0.61</v>
      </c>
      <c r="DG436">
        <v>0.52</v>
      </c>
      <c r="DH436">
        <v>0.36</v>
      </c>
      <c r="DI436">
        <v>0.53</v>
      </c>
      <c r="DJ436">
        <v>0.44</v>
      </c>
      <c r="DK436">
        <v>0.62</v>
      </c>
      <c r="DL436">
        <v>0.62</v>
      </c>
      <c r="DM436">
        <v>0.62</v>
      </c>
      <c r="DN436">
        <v>0.01</v>
      </c>
      <c r="DO436">
        <v>0.01</v>
      </c>
      <c r="DP436">
        <v>0.01</v>
      </c>
      <c r="DQ436">
        <v>0.02</v>
      </c>
      <c r="DR436">
        <v>0.01</v>
      </c>
      <c r="DS436">
        <v>0.01</v>
      </c>
      <c r="DT436">
        <v>0.02</v>
      </c>
      <c r="DU436">
        <v>0.01</v>
      </c>
      <c r="DV436">
        <v>0.01</v>
      </c>
      <c r="DW436">
        <v>0.4</v>
      </c>
      <c r="DX436">
        <v>0.35</v>
      </c>
      <c r="DY436">
        <v>0.4</v>
      </c>
      <c r="DZ436">
        <v>0.3</v>
      </c>
      <c r="EA436">
        <v>0.32</v>
      </c>
      <c r="EB436">
        <v>0.27</v>
      </c>
      <c r="EC436">
        <v>0.32</v>
      </c>
      <c r="ED436">
        <v>0.28999999999999998</v>
      </c>
      <c r="EE436">
        <v>0.27</v>
      </c>
      <c r="EF436">
        <v>0.27</v>
      </c>
      <c r="EG436">
        <v>0.03</v>
      </c>
      <c r="EH436">
        <v>0.02</v>
      </c>
      <c r="EI436">
        <v>0</v>
      </c>
      <c r="EJ436">
        <v>0.01</v>
      </c>
      <c r="EK436">
        <v>0.02</v>
      </c>
      <c r="EL436">
        <v>0.12</v>
      </c>
      <c r="EM436">
        <v>0.02</v>
      </c>
      <c r="EN436">
        <v>0</v>
      </c>
      <c r="EO436">
        <v>0.62</v>
      </c>
      <c r="EP436">
        <v>0.44</v>
      </c>
      <c r="EQ436">
        <v>7.0999999999999994E-2</v>
      </c>
      <c r="ER436">
        <v>0.12</v>
      </c>
      <c r="ES436">
        <v>5.0999999999999997E-2</v>
      </c>
      <c r="ET436">
        <v>0.2</v>
      </c>
      <c r="EU436">
        <v>0.27</v>
      </c>
      <c r="EV436">
        <v>0.16</v>
      </c>
      <c r="EW436">
        <v>0.11</v>
      </c>
      <c r="EX436">
        <v>8.2000000000000003E-2</v>
      </c>
      <c r="EY436">
        <v>0.33</v>
      </c>
      <c r="EZ436">
        <v>0.66</v>
      </c>
      <c r="FA436">
        <v>0.59</v>
      </c>
      <c r="FB436">
        <v>0.62</v>
      </c>
      <c r="FC436">
        <v>0.49</v>
      </c>
      <c r="FD436">
        <v>0.4</v>
      </c>
      <c r="FE436">
        <v>0.52</v>
      </c>
      <c r="FF436">
        <v>0.67</v>
      </c>
      <c r="FG436">
        <v>0.02</v>
      </c>
      <c r="FH436">
        <v>0.19</v>
      </c>
      <c r="FI436">
        <v>0.22</v>
      </c>
      <c r="FJ436">
        <v>0.27</v>
      </c>
      <c r="FK436">
        <v>0.31</v>
      </c>
      <c r="FL436">
        <v>0.28000000000000003</v>
      </c>
      <c r="FM436">
        <v>0.19</v>
      </c>
      <c r="FN436">
        <v>0.28999999999999998</v>
      </c>
      <c r="FO436">
        <v>0.2</v>
      </c>
      <c r="FP436">
        <v>0.01</v>
      </c>
      <c r="FQ436">
        <v>0.01</v>
      </c>
      <c r="FR436">
        <v>0.02</v>
      </c>
      <c r="FS436">
        <v>0.02</v>
      </c>
      <c r="FT436">
        <v>0.01</v>
      </c>
      <c r="FU436">
        <v>0.01</v>
      </c>
      <c r="FV436">
        <v>0.02</v>
      </c>
      <c r="FW436">
        <v>0.01</v>
      </c>
      <c r="FX436">
        <v>0.01</v>
      </c>
      <c r="FY436">
        <v>1.86</v>
      </c>
      <c r="FZ436">
        <v>2.69</v>
      </c>
      <c r="GA436">
        <v>3.11</v>
      </c>
      <c r="GB436">
        <v>3.15</v>
      </c>
      <c r="GC436">
        <v>3.24</v>
      </c>
      <c r="GD436">
        <v>3.03</v>
      </c>
      <c r="GE436">
        <v>2.68</v>
      </c>
      <c r="GF436">
        <v>3.08</v>
      </c>
      <c r="GG436">
        <v>3.09</v>
      </c>
      <c r="GH436">
        <v>8.0399999999999991</v>
      </c>
      <c r="GI436">
        <v>0</v>
      </c>
      <c r="GJ436">
        <v>0</v>
      </c>
      <c r="GK436">
        <v>0.02</v>
      </c>
      <c r="GL436">
        <v>0.01</v>
      </c>
      <c r="GM436">
        <v>0.05</v>
      </c>
      <c r="GN436">
        <v>0.09</v>
      </c>
      <c r="GO436">
        <v>0.11</v>
      </c>
      <c r="GP436">
        <v>0.23</v>
      </c>
      <c r="GQ436">
        <v>0.28999999999999998</v>
      </c>
      <c r="GR436">
        <v>0.17</v>
      </c>
      <c r="GS436">
        <v>0.02</v>
      </c>
      <c r="GT436">
        <v>0.65</v>
      </c>
      <c r="GU436">
        <v>0.68</v>
      </c>
      <c r="GV436">
        <v>0.4</v>
      </c>
      <c r="GW436">
        <v>0.22</v>
      </c>
      <c r="GX436">
        <v>0.153</v>
      </c>
      <c r="GY436">
        <v>0.35</v>
      </c>
      <c r="GZ436">
        <v>9.1999999999999998E-2</v>
      </c>
      <c r="HA436">
        <v>0.122</v>
      </c>
      <c r="HB436">
        <v>0.16</v>
      </c>
      <c r="HC436">
        <v>0.01</v>
      </c>
      <c r="HD436">
        <v>0.02</v>
      </c>
      <c r="HE436">
        <v>0.08</v>
      </c>
      <c r="HF436">
        <v>0.02</v>
      </c>
      <c r="HG436">
        <v>0.02</v>
      </c>
      <c r="HH436">
        <v>0.01</v>
      </c>
      <c r="HI436">
        <v>0.06</v>
      </c>
      <c r="HJ436">
        <v>0.06</v>
      </c>
      <c r="HK436">
        <v>0.14000000000000001</v>
      </c>
      <c r="HL436">
        <v>0.14000000000000001</v>
      </c>
      <c r="HM436">
        <v>0.15</v>
      </c>
      <c r="HN436">
        <v>0.03</v>
      </c>
      <c r="HO436">
        <v>0.53</v>
      </c>
      <c r="HP436">
        <v>0.46</v>
      </c>
      <c r="HQ436">
        <v>0.55000000000000004</v>
      </c>
      <c r="HR436">
        <v>0.53</v>
      </c>
      <c r="HS436">
        <v>0.64</v>
      </c>
      <c r="HT436">
        <v>0.56000000000000005</v>
      </c>
      <c r="HU436">
        <v>0.38</v>
      </c>
      <c r="HV436">
        <v>0.35</v>
      </c>
      <c r="HW436">
        <v>0.21</v>
      </c>
      <c r="HX436">
        <v>0.24</v>
      </c>
      <c r="HY436">
        <v>0.15</v>
      </c>
      <c r="HZ436">
        <v>0.36</v>
      </c>
      <c r="IA436">
        <v>0.01</v>
      </c>
      <c r="IB436">
        <v>0.06</v>
      </c>
      <c r="IC436">
        <v>0.03</v>
      </c>
      <c r="ID436">
        <v>7.0000000000000007E-2</v>
      </c>
      <c r="IE436">
        <v>0.02</v>
      </c>
      <c r="IF436">
        <v>0.01</v>
      </c>
      <c r="IG436">
        <v>0</v>
      </c>
      <c r="IH436">
        <v>0.05</v>
      </c>
      <c r="II436">
        <v>0.05</v>
      </c>
      <c r="IJ436">
        <v>0</v>
      </c>
      <c r="IK436">
        <v>0.01</v>
      </c>
      <c r="IL436">
        <v>0.01</v>
      </c>
      <c r="IM436">
        <v>0.02</v>
      </c>
      <c r="IN436">
        <v>0.02</v>
      </c>
      <c r="IO436">
        <v>0.01</v>
      </c>
      <c r="IP436">
        <v>0.01</v>
      </c>
      <c r="IQ436">
        <v>0.02</v>
      </c>
      <c r="IR436">
        <v>0.03</v>
      </c>
      <c r="IS436">
        <v>0</v>
      </c>
      <c r="IT436">
        <v>0.2</v>
      </c>
      <c r="IU436">
        <v>0.16</v>
      </c>
      <c r="IV436">
        <v>0.02</v>
      </c>
      <c r="IW436">
        <v>0.05</v>
      </c>
      <c r="IX436">
        <v>0.15</v>
      </c>
      <c r="IY436">
        <v>0.2</v>
      </c>
      <c r="IZ436">
        <v>0.27</v>
      </c>
      <c r="JA436">
        <v>0.12</v>
      </c>
      <c r="JB436">
        <v>0.28000000000000003</v>
      </c>
      <c r="JC436">
        <v>0.45</v>
      </c>
      <c r="JD436">
        <v>0.37</v>
      </c>
      <c r="JE436">
        <v>0.31</v>
      </c>
      <c r="JF436">
        <v>0.39</v>
      </c>
      <c r="JG436">
        <v>0.35</v>
      </c>
      <c r="JH436">
        <v>0.39</v>
      </c>
      <c r="JI436">
        <v>0.21</v>
      </c>
      <c r="JJ436">
        <v>0.26</v>
      </c>
      <c r="JK436">
        <v>0.46</v>
      </c>
      <c r="JL436">
        <v>0.32</v>
      </c>
      <c r="JM436">
        <v>0.01</v>
      </c>
      <c r="JN436">
        <v>0.01</v>
      </c>
      <c r="JO436">
        <v>0.01</v>
      </c>
      <c r="JP436">
        <v>0.01</v>
      </c>
      <c r="JQ436">
        <v>0.01</v>
      </c>
      <c r="JR436">
        <v>3.24</v>
      </c>
      <c r="JS436">
        <v>2.6</v>
      </c>
      <c r="JT436">
        <v>2.66</v>
      </c>
      <c r="JU436">
        <v>3.3</v>
      </c>
      <c r="JV436">
        <v>2.94</v>
      </c>
    </row>
    <row r="437" spans="1:282" x14ac:dyDescent="0.25">
      <c r="A437">
        <v>610093</v>
      </c>
      <c r="B437" t="s">
        <v>2805</v>
      </c>
      <c r="C437" t="s">
        <v>2804</v>
      </c>
      <c r="D437" t="s">
        <v>5435</v>
      </c>
      <c r="E437" t="s">
        <v>5436</v>
      </c>
      <c r="F437" t="s">
        <v>2806</v>
      </c>
      <c r="G437" t="s">
        <v>2807</v>
      </c>
      <c r="H437" t="s">
        <v>5437</v>
      </c>
      <c r="I437" t="s">
        <v>5438</v>
      </c>
      <c r="J437" t="s">
        <v>5439</v>
      </c>
      <c r="K437" t="s">
        <v>5440</v>
      </c>
      <c r="L437" t="s">
        <v>546</v>
      </c>
      <c r="M437" t="s">
        <v>3399</v>
      </c>
      <c r="N437" t="s">
        <v>3908</v>
      </c>
      <c r="O437" t="s">
        <v>524</v>
      </c>
      <c r="P437">
        <v>317</v>
      </c>
      <c r="Q437" t="s">
        <v>537</v>
      </c>
      <c r="R437" t="s">
        <v>557</v>
      </c>
      <c r="S437" t="s">
        <v>557</v>
      </c>
      <c r="T437">
        <v>45</v>
      </c>
      <c r="U437">
        <v>5060</v>
      </c>
      <c r="V437" t="s">
        <v>651</v>
      </c>
      <c r="W437">
        <v>137</v>
      </c>
      <c r="X437">
        <v>322</v>
      </c>
      <c r="Y437">
        <v>43</v>
      </c>
      <c r="Z437" s="5" t="s">
        <v>766</v>
      </c>
      <c r="AA437" t="s">
        <v>524</v>
      </c>
      <c r="AB437" t="s">
        <v>555</v>
      </c>
      <c r="AC437" t="s">
        <v>564</v>
      </c>
      <c r="AD437" t="s">
        <v>564</v>
      </c>
      <c r="AE437">
        <v>37.200000000000003</v>
      </c>
      <c r="AF437">
        <v>41.6</v>
      </c>
      <c r="AG437">
        <v>48.7</v>
      </c>
      <c r="AH437">
        <v>4.3</v>
      </c>
      <c r="AI437" t="s">
        <v>3410</v>
      </c>
      <c r="AJ437">
        <v>91</v>
      </c>
      <c r="AL437">
        <v>86</v>
      </c>
      <c r="AN437">
        <v>1</v>
      </c>
      <c r="AQ437">
        <v>2</v>
      </c>
      <c r="AR437">
        <v>2</v>
      </c>
      <c r="AS437">
        <v>91</v>
      </c>
      <c r="AT437">
        <v>0.02</v>
      </c>
      <c r="AU437">
        <v>0.01</v>
      </c>
      <c r="AV437">
        <v>0</v>
      </c>
      <c r="AW437">
        <v>0</v>
      </c>
      <c r="AX437">
        <v>0.03</v>
      </c>
      <c r="AY437">
        <v>7.0000000000000007E-2</v>
      </c>
      <c r="AZ437">
        <v>0.11</v>
      </c>
      <c r="BA437">
        <v>7.6999999999999999E-2</v>
      </c>
      <c r="BB437">
        <v>7.0000000000000007E-2</v>
      </c>
      <c r="BC437">
        <v>0.09</v>
      </c>
      <c r="BD437">
        <v>0.15</v>
      </c>
      <c r="BE437">
        <v>0.16</v>
      </c>
      <c r="BF437">
        <v>0.36</v>
      </c>
      <c r="BG437">
        <v>0.32</v>
      </c>
      <c r="BH437">
        <v>0.37</v>
      </c>
      <c r="BI437">
        <v>0.3</v>
      </c>
      <c r="BJ437">
        <v>0.34</v>
      </c>
      <c r="BK437">
        <v>0.34</v>
      </c>
      <c r="BL437">
        <v>0.01</v>
      </c>
      <c r="BM437">
        <v>0.01</v>
      </c>
      <c r="BN437">
        <v>0.01</v>
      </c>
      <c r="BO437">
        <v>0.01</v>
      </c>
      <c r="BP437">
        <v>0.02</v>
      </c>
      <c r="BQ437">
        <v>0.03</v>
      </c>
      <c r="BR437">
        <v>0.49</v>
      </c>
      <c r="BS437">
        <v>0.57999999999999996</v>
      </c>
      <c r="BT437">
        <v>0.55000000000000004</v>
      </c>
      <c r="BU437">
        <v>0.6</v>
      </c>
      <c r="BV437">
        <v>0.45</v>
      </c>
      <c r="BW437">
        <v>0.4</v>
      </c>
      <c r="BX437">
        <v>3.34</v>
      </c>
      <c r="BY437">
        <v>3.49</v>
      </c>
      <c r="BZ437">
        <v>3.49</v>
      </c>
      <c r="CA437">
        <v>3.52</v>
      </c>
      <c r="CB437">
        <v>3.24</v>
      </c>
      <c r="CC437">
        <v>3.1</v>
      </c>
      <c r="CD437">
        <v>0</v>
      </c>
      <c r="CE437">
        <v>1.0999999999999999E-2</v>
      </c>
      <c r="CF437">
        <v>1.0999999999999999E-2</v>
      </c>
      <c r="CG437">
        <v>0</v>
      </c>
      <c r="CH437">
        <v>0</v>
      </c>
      <c r="CI437">
        <v>0.01</v>
      </c>
      <c r="CJ437">
        <v>0.01</v>
      </c>
      <c r="CK437">
        <v>0.05</v>
      </c>
      <c r="CL437">
        <v>0.03</v>
      </c>
      <c r="CM437">
        <v>0.01</v>
      </c>
      <c r="CN437">
        <v>0.03</v>
      </c>
      <c r="CO437">
        <v>0.02</v>
      </c>
      <c r="CP437">
        <v>0.04</v>
      </c>
      <c r="CQ437">
        <v>0.01</v>
      </c>
      <c r="CR437">
        <v>0.08</v>
      </c>
      <c r="CS437">
        <v>0.14000000000000001</v>
      </c>
      <c r="CT437">
        <v>0.12</v>
      </c>
      <c r="CU437">
        <v>0.12</v>
      </c>
      <c r="CV437">
        <v>3.76</v>
      </c>
      <c r="CW437">
        <v>3.66</v>
      </c>
      <c r="CX437">
        <v>3.73</v>
      </c>
      <c r="CY437">
        <v>3.77</v>
      </c>
      <c r="CZ437">
        <v>3.78</v>
      </c>
      <c r="DA437">
        <v>3.47</v>
      </c>
      <c r="DB437">
        <v>3.42</v>
      </c>
      <c r="DC437">
        <v>3.41</v>
      </c>
      <c r="DD437">
        <v>3.44</v>
      </c>
      <c r="DE437">
        <v>0.22</v>
      </c>
      <c r="DF437">
        <v>0.24</v>
      </c>
      <c r="DG437">
        <v>0.19</v>
      </c>
      <c r="DH437">
        <v>0.14000000000000001</v>
      </c>
      <c r="DI437">
        <v>0.2</v>
      </c>
      <c r="DJ437">
        <v>0.32</v>
      </c>
      <c r="DK437">
        <v>0.25</v>
      </c>
      <c r="DL437">
        <v>0.18</v>
      </c>
      <c r="DM437">
        <v>0.21</v>
      </c>
      <c r="DN437">
        <v>0.01</v>
      </c>
      <c r="DO437">
        <v>0</v>
      </c>
      <c r="DP437">
        <v>0.01</v>
      </c>
      <c r="DQ437">
        <v>0</v>
      </c>
      <c r="DR437">
        <v>0.02</v>
      </c>
      <c r="DS437">
        <v>0.05</v>
      </c>
      <c r="DT437">
        <v>0.02</v>
      </c>
      <c r="DU437">
        <v>0.01</v>
      </c>
      <c r="DV437">
        <v>0.01</v>
      </c>
      <c r="DW437">
        <v>0.76</v>
      </c>
      <c r="DX437">
        <v>0.71</v>
      </c>
      <c r="DY437">
        <v>0.77</v>
      </c>
      <c r="DZ437">
        <v>0.81</v>
      </c>
      <c r="EA437">
        <v>0.77</v>
      </c>
      <c r="EB437">
        <v>0.54</v>
      </c>
      <c r="EC437">
        <v>0.56999999999999995</v>
      </c>
      <c r="ED437">
        <v>0.64</v>
      </c>
      <c r="EE437">
        <v>0.63</v>
      </c>
      <c r="EF437">
        <v>0.37</v>
      </c>
      <c r="EG437">
        <v>0</v>
      </c>
      <c r="EH437">
        <v>0</v>
      </c>
      <c r="EI437">
        <v>0.01</v>
      </c>
      <c r="EJ437">
        <v>0</v>
      </c>
      <c r="EK437">
        <v>0.01</v>
      </c>
      <c r="EL437">
        <v>0.13</v>
      </c>
      <c r="EM437">
        <v>0</v>
      </c>
      <c r="EN437">
        <v>0.05</v>
      </c>
      <c r="EO437">
        <v>0.33</v>
      </c>
      <c r="EP437">
        <v>0.01</v>
      </c>
      <c r="EQ437">
        <v>3.3000000000000002E-2</v>
      </c>
      <c r="ER437">
        <v>0.1</v>
      </c>
      <c r="ES437">
        <v>6.6000000000000003E-2</v>
      </c>
      <c r="ET437">
        <v>0.12</v>
      </c>
      <c r="EU437">
        <v>0.16</v>
      </c>
      <c r="EV437">
        <v>0.09</v>
      </c>
      <c r="EW437">
        <v>0.08</v>
      </c>
      <c r="EX437">
        <v>0.121</v>
      </c>
      <c r="EY437">
        <v>0.37</v>
      </c>
      <c r="EZ437">
        <v>0.32</v>
      </c>
      <c r="FA437">
        <v>0.31</v>
      </c>
      <c r="FB437">
        <v>0.32</v>
      </c>
      <c r="FC437">
        <v>0.34</v>
      </c>
      <c r="FD437">
        <v>0.33</v>
      </c>
      <c r="FE437">
        <v>0.4</v>
      </c>
      <c r="FF437">
        <v>0.41</v>
      </c>
      <c r="FG437">
        <v>0.16</v>
      </c>
      <c r="FH437">
        <v>0.57999999999999996</v>
      </c>
      <c r="FI437">
        <v>0.63</v>
      </c>
      <c r="FJ437">
        <v>0.56999999999999995</v>
      </c>
      <c r="FK437">
        <v>0.57999999999999996</v>
      </c>
      <c r="FL437">
        <v>0.51</v>
      </c>
      <c r="FM437">
        <v>0.31</v>
      </c>
      <c r="FN437">
        <v>0.47</v>
      </c>
      <c r="FO437">
        <v>0.4</v>
      </c>
      <c r="FP437">
        <v>0.01</v>
      </c>
      <c r="FQ437">
        <v>0.03</v>
      </c>
      <c r="FR437">
        <v>0.02</v>
      </c>
      <c r="FS437">
        <v>0.01</v>
      </c>
      <c r="FT437">
        <v>0.03</v>
      </c>
      <c r="FU437">
        <v>0.02</v>
      </c>
      <c r="FV437">
        <v>7.0000000000000007E-2</v>
      </c>
      <c r="FW437">
        <v>0.04</v>
      </c>
      <c r="FX437">
        <v>7.0000000000000007E-2</v>
      </c>
      <c r="FY437">
        <v>2.08</v>
      </c>
      <c r="FZ437">
        <v>3.59</v>
      </c>
      <c r="GA437">
        <v>3.61</v>
      </c>
      <c r="GB437">
        <v>3.46</v>
      </c>
      <c r="GC437">
        <v>3.53</v>
      </c>
      <c r="GD437">
        <v>3.37</v>
      </c>
      <c r="GE437">
        <v>2.87</v>
      </c>
      <c r="GF437">
        <v>3.4</v>
      </c>
      <c r="GG437">
        <v>3.22</v>
      </c>
      <c r="GH437">
        <v>7.47</v>
      </c>
      <c r="GI437">
        <v>0.02</v>
      </c>
      <c r="GJ437">
        <v>1.0999999999999999E-2</v>
      </c>
      <c r="GK437">
        <v>3.3000000000000002E-2</v>
      </c>
      <c r="GL437">
        <v>0.04</v>
      </c>
      <c r="GM437">
        <v>0.13</v>
      </c>
      <c r="GN437">
        <v>0.1</v>
      </c>
      <c r="GO437">
        <v>0.09</v>
      </c>
      <c r="GP437">
        <v>0.11</v>
      </c>
      <c r="GQ437">
        <v>0.1</v>
      </c>
      <c r="GR437">
        <v>0.32</v>
      </c>
      <c r="GS437">
        <v>0.04</v>
      </c>
      <c r="GT437">
        <v>0.6</v>
      </c>
      <c r="GU437">
        <v>0.63</v>
      </c>
      <c r="GV437">
        <v>0.28999999999999998</v>
      </c>
      <c r="GW437">
        <v>0.22</v>
      </c>
      <c r="GX437">
        <v>0.121</v>
      </c>
      <c r="GY437">
        <v>0.21</v>
      </c>
      <c r="GZ437">
        <v>4.3999999999999997E-2</v>
      </c>
      <c r="HA437">
        <v>0.121</v>
      </c>
      <c r="HB437">
        <v>0.25</v>
      </c>
      <c r="HC437">
        <v>0.05</v>
      </c>
      <c r="HD437">
        <v>0.05</v>
      </c>
      <c r="HE437">
        <v>0.24</v>
      </c>
      <c r="HF437">
        <v>0.08</v>
      </c>
      <c r="HG437">
        <v>0.08</v>
      </c>
      <c r="HH437">
        <v>0.01</v>
      </c>
      <c r="HI437">
        <v>0.02</v>
      </c>
      <c r="HJ437">
        <v>0.05</v>
      </c>
      <c r="HK437">
        <v>0</v>
      </c>
      <c r="HL437">
        <v>0.04</v>
      </c>
      <c r="HM437">
        <v>0.1</v>
      </c>
      <c r="HN437">
        <v>0.02</v>
      </c>
      <c r="HO437">
        <v>0.37</v>
      </c>
      <c r="HP437">
        <v>0.37</v>
      </c>
      <c r="HQ437">
        <v>0.27</v>
      </c>
      <c r="HR437">
        <v>0.46</v>
      </c>
      <c r="HS437">
        <v>0.45</v>
      </c>
      <c r="HT437">
        <v>0.38</v>
      </c>
      <c r="HU437">
        <v>0.49</v>
      </c>
      <c r="HV437">
        <v>0.36</v>
      </c>
      <c r="HW437">
        <v>0.6</v>
      </c>
      <c r="HX437">
        <v>0.41</v>
      </c>
      <c r="HY437">
        <v>0.31</v>
      </c>
      <c r="HZ437">
        <v>0.51</v>
      </c>
      <c r="IA437">
        <v>0.08</v>
      </c>
      <c r="IB437">
        <v>0.15</v>
      </c>
      <c r="IC437">
        <v>7.0000000000000007E-2</v>
      </c>
      <c r="ID437">
        <v>0.04</v>
      </c>
      <c r="IE437">
        <v>0.09</v>
      </c>
      <c r="IF437">
        <v>4.3999999999999997E-2</v>
      </c>
      <c r="IG437">
        <v>1.0999999999999999E-2</v>
      </c>
      <c r="IH437">
        <v>0.03</v>
      </c>
      <c r="II437">
        <v>0.01</v>
      </c>
      <c r="IJ437">
        <v>0</v>
      </c>
      <c r="IK437">
        <v>2.1999999999999999E-2</v>
      </c>
      <c r="IL437">
        <v>1.0999999999999999E-2</v>
      </c>
      <c r="IM437">
        <v>0.02</v>
      </c>
      <c r="IN437">
        <v>0.02</v>
      </c>
      <c r="IO437">
        <v>0.04</v>
      </c>
      <c r="IP437">
        <v>0.04</v>
      </c>
      <c r="IQ437">
        <v>0.03</v>
      </c>
      <c r="IR437">
        <v>0.03</v>
      </c>
      <c r="IS437">
        <v>0.01</v>
      </c>
      <c r="IT437">
        <v>0.52</v>
      </c>
      <c r="IU437">
        <v>0.32</v>
      </c>
      <c r="IV437">
        <v>0</v>
      </c>
      <c r="IW437">
        <v>0.21</v>
      </c>
      <c r="IX437">
        <v>0.15</v>
      </c>
      <c r="IY437">
        <v>0.27</v>
      </c>
      <c r="IZ437">
        <v>0.31</v>
      </c>
      <c r="JA437">
        <v>0.15</v>
      </c>
      <c r="JB437">
        <v>0.38</v>
      </c>
      <c r="JC437">
        <v>0.4</v>
      </c>
      <c r="JD437">
        <v>0.1</v>
      </c>
      <c r="JE437">
        <v>0.21</v>
      </c>
      <c r="JF437">
        <v>0.31</v>
      </c>
      <c r="JG437">
        <v>0.23</v>
      </c>
      <c r="JH437">
        <v>0.44</v>
      </c>
      <c r="JI437">
        <v>0.11</v>
      </c>
      <c r="JJ437">
        <v>0.15</v>
      </c>
      <c r="JK437">
        <v>0.53</v>
      </c>
      <c r="JL437">
        <v>0.16</v>
      </c>
      <c r="JM437">
        <v>0</v>
      </c>
      <c r="JN437">
        <v>0</v>
      </c>
      <c r="JO437">
        <v>0.01</v>
      </c>
      <c r="JP437">
        <v>0.01</v>
      </c>
      <c r="JQ437">
        <v>0.01</v>
      </c>
      <c r="JR437">
        <v>3.26</v>
      </c>
      <c r="JS437">
        <v>1.8</v>
      </c>
      <c r="JT437">
        <v>2.2000000000000002</v>
      </c>
      <c r="JU437">
        <v>3.38</v>
      </c>
      <c r="JV437">
        <v>2.36</v>
      </c>
    </row>
    <row r="438" spans="1:282" x14ac:dyDescent="0.25">
      <c r="A438">
        <v>610094</v>
      </c>
      <c r="B438" t="s">
        <v>359</v>
      </c>
      <c r="C438" t="s">
        <v>2808</v>
      </c>
      <c r="D438" t="s">
        <v>5441</v>
      </c>
      <c r="E438" t="s">
        <v>5442</v>
      </c>
      <c r="F438" t="s">
        <v>1272</v>
      </c>
      <c r="G438" t="s">
        <v>1273</v>
      </c>
      <c r="H438" t="s">
        <v>1274</v>
      </c>
      <c r="I438" t="s">
        <v>5443</v>
      </c>
      <c r="J438" t="s">
        <v>5444</v>
      </c>
      <c r="K438" t="s">
        <v>5445</v>
      </c>
      <c r="L438" t="s">
        <v>546</v>
      </c>
      <c r="M438" t="s">
        <v>3399</v>
      </c>
      <c r="N438" t="s">
        <v>3908</v>
      </c>
      <c r="O438" t="s">
        <v>524</v>
      </c>
      <c r="P438">
        <v>740</v>
      </c>
      <c r="Q438" t="s">
        <v>541</v>
      </c>
      <c r="R438" t="s">
        <v>613</v>
      </c>
      <c r="S438" t="s">
        <v>613</v>
      </c>
      <c r="T438">
        <v>33</v>
      </c>
      <c r="U438">
        <v>5070</v>
      </c>
      <c r="V438" t="s">
        <v>651</v>
      </c>
      <c r="W438">
        <v>642</v>
      </c>
      <c r="X438">
        <v>760</v>
      </c>
      <c r="Y438">
        <v>84</v>
      </c>
      <c r="Z438" s="5" t="s">
        <v>575</v>
      </c>
      <c r="AA438" t="s">
        <v>524</v>
      </c>
      <c r="AB438" t="s">
        <v>564</v>
      </c>
      <c r="AC438" t="s">
        <v>564</v>
      </c>
      <c r="AD438" t="s">
        <v>533</v>
      </c>
      <c r="AE438">
        <v>53.6</v>
      </c>
      <c r="AF438">
        <v>58.6</v>
      </c>
      <c r="AG438">
        <v>61</v>
      </c>
      <c r="AH438">
        <v>99</v>
      </c>
      <c r="AI438" t="s">
        <v>3400</v>
      </c>
      <c r="AJ438">
        <v>440</v>
      </c>
      <c r="AK438">
        <v>280</v>
      </c>
      <c r="AL438">
        <v>33</v>
      </c>
      <c r="AM438">
        <v>26</v>
      </c>
      <c r="AN438">
        <v>57</v>
      </c>
      <c r="AP438">
        <v>4</v>
      </c>
      <c r="AQ438">
        <v>39</v>
      </c>
      <c r="AR438">
        <v>21</v>
      </c>
      <c r="AS438">
        <v>440</v>
      </c>
      <c r="AT438">
        <v>0.02</v>
      </c>
      <c r="AU438">
        <v>0.01</v>
      </c>
      <c r="AV438">
        <v>0.01</v>
      </c>
      <c r="AW438">
        <v>0.01</v>
      </c>
      <c r="AX438">
        <v>0.01</v>
      </c>
      <c r="AY438">
        <v>0.04</v>
      </c>
      <c r="AZ438">
        <v>7.0000000000000007E-2</v>
      </c>
      <c r="BA438">
        <v>5.5E-2</v>
      </c>
      <c r="BB438">
        <v>0.03</v>
      </c>
      <c r="BC438">
        <v>0.03</v>
      </c>
      <c r="BD438">
        <v>0.1</v>
      </c>
      <c r="BE438">
        <v>0.17</v>
      </c>
      <c r="BF438">
        <v>0.37</v>
      </c>
      <c r="BG438">
        <v>0.28999999999999998</v>
      </c>
      <c r="BH438">
        <v>0.3</v>
      </c>
      <c r="BI438">
        <v>0.2</v>
      </c>
      <c r="BJ438">
        <v>0.39</v>
      </c>
      <c r="BK438">
        <v>0.33</v>
      </c>
      <c r="BL438">
        <v>0.01</v>
      </c>
      <c r="BM438">
        <v>0</v>
      </c>
      <c r="BN438">
        <v>0.01</v>
      </c>
      <c r="BO438">
        <v>0.01</v>
      </c>
      <c r="BP438">
        <v>0.01</v>
      </c>
      <c r="BQ438">
        <v>0.02</v>
      </c>
      <c r="BR438">
        <v>0.54</v>
      </c>
      <c r="BS438">
        <v>0.65</v>
      </c>
      <c r="BT438">
        <v>0.65</v>
      </c>
      <c r="BU438">
        <v>0.75</v>
      </c>
      <c r="BV438">
        <v>0.5</v>
      </c>
      <c r="BW438">
        <v>0.44</v>
      </c>
      <c r="BX438">
        <v>3.43</v>
      </c>
      <c r="BY438">
        <v>3.58</v>
      </c>
      <c r="BZ438">
        <v>3.61</v>
      </c>
      <c r="CA438">
        <v>3.71</v>
      </c>
      <c r="CB438">
        <v>3.39</v>
      </c>
      <c r="CC438">
        <v>3.18</v>
      </c>
      <c r="CD438">
        <v>5.0000000000000001E-3</v>
      </c>
      <c r="CE438">
        <v>7.0000000000000001E-3</v>
      </c>
      <c r="CF438">
        <v>5.0000000000000001E-3</v>
      </c>
      <c r="CG438">
        <v>7.0000000000000001E-3</v>
      </c>
      <c r="CH438">
        <v>5.0000000000000001E-3</v>
      </c>
      <c r="CI438">
        <v>0.01</v>
      </c>
      <c r="CJ438">
        <v>0.01</v>
      </c>
      <c r="CK438">
        <v>0.05</v>
      </c>
      <c r="CL438">
        <v>0.03</v>
      </c>
      <c r="CM438">
        <v>0.01</v>
      </c>
      <c r="CN438">
        <v>0.01</v>
      </c>
      <c r="CO438">
        <v>0.02</v>
      </c>
      <c r="CP438">
        <v>0.03</v>
      </c>
      <c r="CQ438">
        <v>0.02</v>
      </c>
      <c r="CR438">
        <v>0.04</v>
      </c>
      <c r="CS438">
        <v>0.05</v>
      </c>
      <c r="CT438">
        <v>0.12</v>
      </c>
      <c r="CU438">
        <v>0.09</v>
      </c>
      <c r="CV438">
        <v>3.82</v>
      </c>
      <c r="CW438">
        <v>3.8</v>
      </c>
      <c r="CX438">
        <v>3.77</v>
      </c>
      <c r="CY438">
        <v>3.81</v>
      </c>
      <c r="CZ438">
        <v>3.79</v>
      </c>
      <c r="DA438">
        <v>3.64</v>
      </c>
      <c r="DB438">
        <v>3.61</v>
      </c>
      <c r="DC438">
        <v>3.37</v>
      </c>
      <c r="DD438">
        <v>3.51</v>
      </c>
      <c r="DE438">
        <v>0.14000000000000001</v>
      </c>
      <c r="DF438">
        <v>0.15</v>
      </c>
      <c r="DG438">
        <v>0.18</v>
      </c>
      <c r="DH438">
        <v>0.11</v>
      </c>
      <c r="DI438">
        <v>0.15</v>
      </c>
      <c r="DJ438">
        <v>0.23</v>
      </c>
      <c r="DK438">
        <v>0.26</v>
      </c>
      <c r="DL438">
        <v>0.24</v>
      </c>
      <c r="DM438">
        <v>0.23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0.01</v>
      </c>
      <c r="DT438">
        <v>0.01</v>
      </c>
      <c r="DU438">
        <v>0.01</v>
      </c>
      <c r="DV438">
        <v>0.01</v>
      </c>
      <c r="DW438">
        <v>0.84</v>
      </c>
      <c r="DX438">
        <v>0.83</v>
      </c>
      <c r="DY438">
        <v>0.8</v>
      </c>
      <c r="DZ438">
        <v>0.85</v>
      </c>
      <c r="EA438">
        <v>0.82</v>
      </c>
      <c r="EB438">
        <v>0.71</v>
      </c>
      <c r="EC438">
        <v>0.68</v>
      </c>
      <c r="ED438">
        <v>0.57999999999999996</v>
      </c>
      <c r="EE438">
        <v>0.65</v>
      </c>
      <c r="EF438">
        <v>0.39</v>
      </c>
      <c r="EG438">
        <v>0.01</v>
      </c>
      <c r="EH438">
        <v>0.01</v>
      </c>
      <c r="EI438">
        <v>0.01</v>
      </c>
      <c r="EJ438">
        <v>0.01</v>
      </c>
      <c r="EK438">
        <v>0.01</v>
      </c>
      <c r="EL438">
        <v>7.0000000000000007E-2</v>
      </c>
      <c r="EM438">
        <v>0.01</v>
      </c>
      <c r="EN438">
        <v>0</v>
      </c>
      <c r="EO438">
        <v>0.47</v>
      </c>
      <c r="EP438">
        <v>0.02</v>
      </c>
      <c r="EQ438">
        <v>1.6E-2</v>
      </c>
      <c r="ER438">
        <v>0.03</v>
      </c>
      <c r="ES438">
        <v>3.2000000000000001E-2</v>
      </c>
      <c r="ET438">
        <v>0.04</v>
      </c>
      <c r="EU438">
        <v>0.19</v>
      </c>
      <c r="EV438">
        <v>0.08</v>
      </c>
      <c r="EW438">
        <v>0.01</v>
      </c>
      <c r="EX438">
        <v>5.5E-2</v>
      </c>
      <c r="EY438">
        <v>0.35</v>
      </c>
      <c r="EZ438">
        <v>0.31</v>
      </c>
      <c r="FA438">
        <v>0.24</v>
      </c>
      <c r="FB438">
        <v>0.19</v>
      </c>
      <c r="FC438">
        <v>0.36</v>
      </c>
      <c r="FD438">
        <v>0.39</v>
      </c>
      <c r="FE438">
        <v>0.42</v>
      </c>
      <c r="FF438">
        <v>0.41</v>
      </c>
      <c r="FG438">
        <v>0.05</v>
      </c>
      <c r="FH438">
        <v>0.6</v>
      </c>
      <c r="FI438">
        <v>0.63</v>
      </c>
      <c r="FJ438">
        <v>0.69</v>
      </c>
      <c r="FK438">
        <v>0.75</v>
      </c>
      <c r="FL438">
        <v>0.56999999999999995</v>
      </c>
      <c r="FM438">
        <v>0.28000000000000003</v>
      </c>
      <c r="FN438">
        <v>0.45</v>
      </c>
      <c r="FO438">
        <v>0.55000000000000004</v>
      </c>
      <c r="FP438">
        <v>0.04</v>
      </c>
      <c r="FQ438">
        <v>0.02</v>
      </c>
      <c r="FR438">
        <v>0.03</v>
      </c>
      <c r="FS438">
        <v>0.02</v>
      </c>
      <c r="FT438">
        <v>0.02</v>
      </c>
      <c r="FU438">
        <v>0.02</v>
      </c>
      <c r="FV438">
        <v>7.0000000000000007E-2</v>
      </c>
      <c r="FW438">
        <v>0.04</v>
      </c>
      <c r="FX438">
        <v>0.03</v>
      </c>
      <c r="FY438">
        <v>1.75</v>
      </c>
      <c r="FZ438">
        <v>3.57</v>
      </c>
      <c r="GA438">
        <v>3.62</v>
      </c>
      <c r="GB438">
        <v>3.65</v>
      </c>
      <c r="GC438">
        <v>3.72</v>
      </c>
      <c r="GD438">
        <v>3.53</v>
      </c>
      <c r="GE438">
        <v>2.96</v>
      </c>
      <c r="GF438">
        <v>3.36</v>
      </c>
      <c r="GG438">
        <v>3.54</v>
      </c>
      <c r="GH438">
        <v>9.01</v>
      </c>
      <c r="GI438">
        <v>0.01</v>
      </c>
      <c r="GJ438">
        <v>0</v>
      </c>
      <c r="GK438">
        <v>5.0000000000000001E-3</v>
      </c>
      <c r="GL438">
        <v>0</v>
      </c>
      <c r="GM438">
        <v>0.01</v>
      </c>
      <c r="GN438">
        <v>0.01</v>
      </c>
      <c r="GO438">
        <v>0.08</v>
      </c>
      <c r="GP438">
        <v>0.14000000000000001</v>
      </c>
      <c r="GQ438">
        <v>0.24</v>
      </c>
      <c r="GR438">
        <v>0.48</v>
      </c>
      <c r="GS438">
        <v>0.02</v>
      </c>
      <c r="GT438">
        <v>0.33</v>
      </c>
      <c r="GU438">
        <v>0.67</v>
      </c>
      <c r="GV438">
        <v>0.16</v>
      </c>
      <c r="GW438">
        <v>0.35</v>
      </c>
      <c r="GX438">
        <v>0.159</v>
      </c>
      <c r="GY438">
        <v>0.27</v>
      </c>
      <c r="GZ438">
        <v>0.184</v>
      </c>
      <c r="HA438">
        <v>5.1999999999999998E-2</v>
      </c>
      <c r="HB438">
        <v>0.35</v>
      </c>
      <c r="HC438">
        <v>7.0000000000000007E-2</v>
      </c>
      <c r="HD438">
        <v>0.04</v>
      </c>
      <c r="HE438">
        <v>0.18</v>
      </c>
      <c r="HF438">
        <v>0.06</v>
      </c>
      <c r="HG438">
        <v>0.08</v>
      </c>
      <c r="HH438">
        <v>0.04</v>
      </c>
      <c r="HI438">
        <v>0.01</v>
      </c>
      <c r="HJ438">
        <v>0.03</v>
      </c>
      <c r="HK438">
        <v>0.02</v>
      </c>
      <c r="HL438">
        <v>0.01</v>
      </c>
      <c r="HM438">
        <v>0.19</v>
      </c>
      <c r="HN438">
        <v>0.02</v>
      </c>
      <c r="HO438">
        <v>0.28000000000000003</v>
      </c>
      <c r="HP438">
        <v>0.32</v>
      </c>
      <c r="HQ438">
        <v>0.33</v>
      </c>
      <c r="HR438">
        <v>0.22</v>
      </c>
      <c r="HS438">
        <v>0.37</v>
      </c>
      <c r="HT438">
        <v>0.37</v>
      </c>
      <c r="HU438">
        <v>0.68</v>
      </c>
      <c r="HV438">
        <v>0.4</v>
      </c>
      <c r="HW438">
        <v>0.56999999999999995</v>
      </c>
      <c r="HX438">
        <v>0.67</v>
      </c>
      <c r="HY438">
        <v>0.24</v>
      </c>
      <c r="HZ438">
        <v>0.56999999999999995</v>
      </c>
      <c r="IA438">
        <v>0.01</v>
      </c>
      <c r="IB438">
        <v>0.2</v>
      </c>
      <c r="IC438">
        <v>0.03</v>
      </c>
      <c r="ID438">
        <v>0.05</v>
      </c>
      <c r="IE438">
        <v>0.1</v>
      </c>
      <c r="IF438">
        <v>1.6E-2</v>
      </c>
      <c r="IG438">
        <v>5.0000000000000001E-3</v>
      </c>
      <c r="IH438">
        <v>0.02</v>
      </c>
      <c r="II438">
        <v>0.02</v>
      </c>
      <c r="IJ438">
        <v>0.01</v>
      </c>
      <c r="IK438">
        <v>7.4999999999999997E-2</v>
      </c>
      <c r="IL438">
        <v>7.0000000000000001E-3</v>
      </c>
      <c r="IM438">
        <v>0.02</v>
      </c>
      <c r="IN438">
        <v>0.03</v>
      </c>
      <c r="IO438">
        <v>0.02</v>
      </c>
      <c r="IP438">
        <v>0.03</v>
      </c>
      <c r="IQ438">
        <v>0.03</v>
      </c>
      <c r="IR438">
        <v>0.03</v>
      </c>
      <c r="IS438">
        <v>0</v>
      </c>
      <c r="IT438">
        <v>0.25</v>
      </c>
      <c r="IU438">
        <v>0.11</v>
      </c>
      <c r="IV438">
        <v>0</v>
      </c>
      <c r="IW438">
        <v>0.18</v>
      </c>
      <c r="IX438">
        <v>0.13</v>
      </c>
      <c r="IY438">
        <v>0.34</v>
      </c>
      <c r="IZ438">
        <v>0.38</v>
      </c>
      <c r="JA438">
        <v>0.05</v>
      </c>
      <c r="JB438">
        <v>0.37</v>
      </c>
      <c r="JC438">
        <v>0.35</v>
      </c>
      <c r="JD438">
        <v>0.17</v>
      </c>
      <c r="JE438">
        <v>0.24</v>
      </c>
      <c r="JF438">
        <v>0.15</v>
      </c>
      <c r="JG438">
        <v>0.23</v>
      </c>
      <c r="JH438">
        <v>0.5</v>
      </c>
      <c r="JI438">
        <v>0.21</v>
      </c>
      <c r="JJ438">
        <v>0.25</v>
      </c>
      <c r="JK438">
        <v>0.76</v>
      </c>
      <c r="JL438">
        <v>0.2</v>
      </c>
      <c r="JM438">
        <v>0.02</v>
      </c>
      <c r="JN438">
        <v>0.03</v>
      </c>
      <c r="JO438">
        <v>0.02</v>
      </c>
      <c r="JP438">
        <v>0.03</v>
      </c>
      <c r="JQ438">
        <v>0.02</v>
      </c>
      <c r="JR438">
        <v>3.38</v>
      </c>
      <c r="JS438">
        <v>2.34</v>
      </c>
      <c r="JT438">
        <v>2.64</v>
      </c>
      <c r="JU438">
        <v>3.72</v>
      </c>
      <c r="JV438">
        <v>2.46</v>
      </c>
    </row>
    <row r="439" spans="1:282" x14ac:dyDescent="0.25">
      <c r="A439">
        <v>610095</v>
      </c>
      <c r="B439" t="s">
        <v>214</v>
      </c>
      <c r="C439" t="s">
        <v>2809</v>
      </c>
      <c r="D439" t="s">
        <v>5446</v>
      </c>
      <c r="E439" t="s">
        <v>5447</v>
      </c>
      <c r="F439" t="s">
        <v>1275</v>
      </c>
      <c r="G439" t="s">
        <v>1276</v>
      </c>
      <c r="H439" t="s">
        <v>1277</v>
      </c>
      <c r="I439" t="s">
        <v>5448</v>
      </c>
      <c r="J439" t="s">
        <v>5449</v>
      </c>
      <c r="K439" t="s">
        <v>5450</v>
      </c>
      <c r="L439" t="s">
        <v>546</v>
      </c>
      <c r="M439" t="s">
        <v>3399</v>
      </c>
      <c r="N439" t="s">
        <v>3657</v>
      </c>
      <c r="O439" t="s">
        <v>524</v>
      </c>
      <c r="P439">
        <v>562</v>
      </c>
      <c r="Q439" t="s">
        <v>541</v>
      </c>
      <c r="R439" t="s">
        <v>562</v>
      </c>
      <c r="S439" t="s">
        <v>562</v>
      </c>
      <c r="T439">
        <v>33</v>
      </c>
      <c r="U439">
        <v>5080</v>
      </c>
      <c r="V439" t="s">
        <v>651</v>
      </c>
      <c r="W439">
        <v>212</v>
      </c>
      <c r="X439">
        <v>557</v>
      </c>
      <c r="Y439">
        <v>38</v>
      </c>
      <c r="Z439" s="5" t="s">
        <v>625</v>
      </c>
      <c r="AA439" t="s">
        <v>524</v>
      </c>
      <c r="AB439" t="s">
        <v>564</v>
      </c>
      <c r="AC439" t="s">
        <v>555</v>
      </c>
      <c r="AD439" t="s">
        <v>564</v>
      </c>
      <c r="AE439">
        <v>55.9</v>
      </c>
      <c r="AF439">
        <v>31</v>
      </c>
      <c r="AG439">
        <v>43.2</v>
      </c>
      <c r="AH439">
        <v>3.8</v>
      </c>
      <c r="AI439" t="s">
        <v>3410</v>
      </c>
      <c r="AJ439">
        <v>158</v>
      </c>
      <c r="AK439">
        <v>50</v>
      </c>
      <c r="AL439">
        <v>45</v>
      </c>
      <c r="AM439">
        <v>5</v>
      </c>
      <c r="AN439">
        <v>47</v>
      </c>
      <c r="AQ439">
        <v>6</v>
      </c>
      <c r="AR439">
        <v>7</v>
      </c>
      <c r="AS439">
        <v>158</v>
      </c>
      <c r="AT439">
        <v>0.01</v>
      </c>
      <c r="AU439">
        <v>0.01</v>
      </c>
      <c r="AV439">
        <v>0.01</v>
      </c>
      <c r="AW439">
        <v>0.04</v>
      </c>
      <c r="AX439">
        <v>0.03</v>
      </c>
      <c r="AY439">
        <v>0.06</v>
      </c>
      <c r="AZ439">
        <v>0.06</v>
      </c>
      <c r="BA439">
        <v>5.7000000000000002E-2</v>
      </c>
      <c r="BB439">
        <v>0.03</v>
      </c>
      <c r="BC439">
        <v>0.03</v>
      </c>
      <c r="BD439">
        <v>0.1</v>
      </c>
      <c r="BE439">
        <v>0.19</v>
      </c>
      <c r="BF439">
        <v>0.22</v>
      </c>
      <c r="BG439">
        <v>0.18</v>
      </c>
      <c r="BH439">
        <v>0.28000000000000003</v>
      </c>
      <c r="BI439">
        <v>0.2</v>
      </c>
      <c r="BJ439">
        <v>0.39</v>
      </c>
      <c r="BK439">
        <v>0.32</v>
      </c>
      <c r="BL439">
        <v>0.03</v>
      </c>
      <c r="BM439">
        <v>0.04</v>
      </c>
      <c r="BN439">
        <v>0.03</v>
      </c>
      <c r="BO439">
        <v>0.01</v>
      </c>
      <c r="BP439">
        <v>0.02</v>
      </c>
      <c r="BQ439">
        <v>0.02</v>
      </c>
      <c r="BR439">
        <v>0.68</v>
      </c>
      <c r="BS439">
        <v>0.71</v>
      </c>
      <c r="BT439">
        <v>0.65</v>
      </c>
      <c r="BU439">
        <v>0.73</v>
      </c>
      <c r="BV439">
        <v>0.46</v>
      </c>
      <c r="BW439">
        <v>0.42</v>
      </c>
      <c r="BX439">
        <v>3.6</v>
      </c>
      <c r="BY439">
        <v>3.65</v>
      </c>
      <c r="BZ439">
        <v>3.63</v>
      </c>
      <c r="CA439">
        <v>3.62</v>
      </c>
      <c r="CB439">
        <v>3.3</v>
      </c>
      <c r="CC439">
        <v>3.12</v>
      </c>
      <c r="CD439">
        <v>0</v>
      </c>
      <c r="CE439">
        <v>0</v>
      </c>
      <c r="CF439">
        <v>0</v>
      </c>
      <c r="CG439">
        <v>1.9E-2</v>
      </c>
      <c r="CH439">
        <v>1.2999999999999999E-2</v>
      </c>
      <c r="CI439">
        <v>0.03</v>
      </c>
      <c r="CJ439">
        <v>0.02</v>
      </c>
      <c r="CK439">
        <v>0.11</v>
      </c>
      <c r="CL439">
        <v>0.03</v>
      </c>
      <c r="CM439">
        <v>0.03</v>
      </c>
      <c r="CN439">
        <v>0.06</v>
      </c>
      <c r="CO439">
        <v>0.05</v>
      </c>
      <c r="CP439">
        <v>0.05</v>
      </c>
      <c r="CQ439">
        <v>0.04</v>
      </c>
      <c r="CR439">
        <v>0.05</v>
      </c>
      <c r="CS439">
        <v>0.09</v>
      </c>
      <c r="CT439">
        <v>0.16</v>
      </c>
      <c r="CU439">
        <v>0.16</v>
      </c>
      <c r="CV439">
        <v>3.75</v>
      </c>
      <c r="CW439">
        <v>3.64</v>
      </c>
      <c r="CX439">
        <v>3.6</v>
      </c>
      <c r="CY439">
        <v>3.64</v>
      </c>
      <c r="CZ439">
        <v>3.65</v>
      </c>
      <c r="DA439">
        <v>3.49</v>
      </c>
      <c r="DB439">
        <v>3.49</v>
      </c>
      <c r="DC439">
        <v>3.15</v>
      </c>
      <c r="DD439">
        <v>3.33</v>
      </c>
      <c r="DE439">
        <v>0.2</v>
      </c>
      <c r="DF439">
        <v>0.25</v>
      </c>
      <c r="DG439">
        <v>0.3</v>
      </c>
      <c r="DH439">
        <v>0.2</v>
      </c>
      <c r="DI439">
        <v>0.23</v>
      </c>
      <c r="DJ439">
        <v>0.33</v>
      </c>
      <c r="DK439">
        <v>0.27</v>
      </c>
      <c r="DL439">
        <v>0.2</v>
      </c>
      <c r="DM439">
        <v>0.23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0.01</v>
      </c>
      <c r="DT439">
        <v>0</v>
      </c>
      <c r="DU439">
        <v>0.01</v>
      </c>
      <c r="DV439">
        <v>0.01</v>
      </c>
      <c r="DW439">
        <v>0.78</v>
      </c>
      <c r="DX439">
        <v>0.7</v>
      </c>
      <c r="DY439">
        <v>0.65</v>
      </c>
      <c r="DZ439">
        <v>0.73</v>
      </c>
      <c r="EA439">
        <v>0.72</v>
      </c>
      <c r="EB439">
        <v>0.59</v>
      </c>
      <c r="EC439">
        <v>0.62</v>
      </c>
      <c r="ED439">
        <v>0.53</v>
      </c>
      <c r="EE439">
        <v>0.56000000000000005</v>
      </c>
      <c r="EF439">
        <v>0.37</v>
      </c>
      <c r="EG439">
        <v>0.03</v>
      </c>
      <c r="EH439">
        <v>0.02</v>
      </c>
      <c r="EI439">
        <v>0.03</v>
      </c>
      <c r="EJ439">
        <v>0.02</v>
      </c>
      <c r="EK439">
        <v>0.03</v>
      </c>
      <c r="EL439">
        <v>0.15</v>
      </c>
      <c r="EM439">
        <v>0.03</v>
      </c>
      <c r="EN439">
        <v>0.03</v>
      </c>
      <c r="EO439">
        <v>0.42</v>
      </c>
      <c r="EP439">
        <v>0.03</v>
      </c>
      <c r="EQ439">
        <v>3.2000000000000001E-2</v>
      </c>
      <c r="ER439">
        <v>0.1</v>
      </c>
      <c r="ES439">
        <v>7.5999999999999998E-2</v>
      </c>
      <c r="ET439">
        <v>0.09</v>
      </c>
      <c r="EU439">
        <v>0.18</v>
      </c>
      <c r="EV439">
        <v>0.08</v>
      </c>
      <c r="EW439">
        <v>7.0000000000000007E-2</v>
      </c>
      <c r="EX439">
        <v>0.13300000000000001</v>
      </c>
      <c r="EY439">
        <v>0.39</v>
      </c>
      <c r="EZ439">
        <v>0.34</v>
      </c>
      <c r="FA439">
        <v>0.28000000000000003</v>
      </c>
      <c r="FB439">
        <v>0.31</v>
      </c>
      <c r="FC439">
        <v>0.35</v>
      </c>
      <c r="FD439">
        <v>0.31</v>
      </c>
      <c r="FE439">
        <v>0.34</v>
      </c>
      <c r="FF439">
        <v>0.38</v>
      </c>
      <c r="FG439">
        <v>0.04</v>
      </c>
      <c r="FH439">
        <v>0.54</v>
      </c>
      <c r="FI439">
        <v>0.56999999999999995</v>
      </c>
      <c r="FJ439">
        <v>0.56999999999999995</v>
      </c>
      <c r="FK439">
        <v>0.56999999999999995</v>
      </c>
      <c r="FL439">
        <v>0.49</v>
      </c>
      <c r="FM439">
        <v>0.28999999999999998</v>
      </c>
      <c r="FN439">
        <v>0.53</v>
      </c>
      <c r="FO439">
        <v>0.49</v>
      </c>
      <c r="FP439">
        <v>0.03</v>
      </c>
      <c r="FQ439">
        <v>0.02</v>
      </c>
      <c r="FR439">
        <v>0.04</v>
      </c>
      <c r="FS439">
        <v>0.02</v>
      </c>
      <c r="FT439">
        <v>0.03</v>
      </c>
      <c r="FU439">
        <v>0.03</v>
      </c>
      <c r="FV439">
        <v>7.0000000000000007E-2</v>
      </c>
      <c r="FW439">
        <v>0.04</v>
      </c>
      <c r="FX439">
        <v>0.04</v>
      </c>
      <c r="FY439">
        <v>1.85</v>
      </c>
      <c r="FZ439">
        <v>3.48</v>
      </c>
      <c r="GA439">
        <v>3.52</v>
      </c>
      <c r="GB439">
        <v>3.43</v>
      </c>
      <c r="GC439">
        <v>3.47</v>
      </c>
      <c r="GD439">
        <v>3.34</v>
      </c>
      <c r="GE439">
        <v>2.8</v>
      </c>
      <c r="GF439">
        <v>3.41</v>
      </c>
      <c r="GG439">
        <v>3.38</v>
      </c>
      <c r="GH439">
        <v>8.66</v>
      </c>
      <c r="GI439">
        <v>0.01</v>
      </c>
      <c r="GJ439">
        <v>6.0000000000000001E-3</v>
      </c>
      <c r="GK439">
        <v>1.9E-2</v>
      </c>
      <c r="GL439">
        <v>0.03</v>
      </c>
      <c r="GM439">
        <v>0.02</v>
      </c>
      <c r="GN439">
        <v>0.03</v>
      </c>
      <c r="GO439">
        <v>7.0000000000000007E-2</v>
      </c>
      <c r="GP439">
        <v>0.15</v>
      </c>
      <c r="GQ439">
        <v>0.18</v>
      </c>
      <c r="GR439">
        <v>0.47</v>
      </c>
      <c r="GS439">
        <v>0.03</v>
      </c>
      <c r="GT439">
        <v>0.39</v>
      </c>
      <c r="GU439">
        <v>0.56000000000000005</v>
      </c>
      <c r="GV439">
        <v>0.16</v>
      </c>
      <c r="GW439">
        <v>0.28000000000000003</v>
      </c>
      <c r="GX439">
        <v>0.14599999999999999</v>
      </c>
      <c r="GY439">
        <v>0.3</v>
      </c>
      <c r="GZ439">
        <v>0.12</v>
      </c>
      <c r="HA439">
        <v>0.114</v>
      </c>
      <c r="HB439">
        <v>0.27</v>
      </c>
      <c r="HC439">
        <v>0.12</v>
      </c>
      <c r="HD439">
        <v>0.11</v>
      </c>
      <c r="HE439">
        <v>0.26</v>
      </c>
      <c r="HF439">
        <v>0.09</v>
      </c>
      <c r="HG439">
        <v>7.0000000000000007E-2</v>
      </c>
      <c r="HH439">
        <v>0.02</v>
      </c>
      <c r="HI439">
        <v>0.01</v>
      </c>
      <c r="HJ439">
        <v>0.06</v>
      </c>
      <c r="HK439">
        <v>0.04</v>
      </c>
      <c r="HL439">
        <v>0.06</v>
      </c>
      <c r="HM439">
        <v>0.15</v>
      </c>
      <c r="HN439">
        <v>0.04</v>
      </c>
      <c r="HO439">
        <v>0.33</v>
      </c>
      <c r="HP439">
        <v>0.3</v>
      </c>
      <c r="HQ439">
        <v>0.39</v>
      </c>
      <c r="HR439">
        <v>0.5</v>
      </c>
      <c r="HS439">
        <v>0.44</v>
      </c>
      <c r="HT439">
        <v>0.3</v>
      </c>
      <c r="HU439">
        <v>0.62</v>
      </c>
      <c r="HV439">
        <v>0.31</v>
      </c>
      <c r="HW439">
        <v>0.41</v>
      </c>
      <c r="HX439">
        <v>0.35</v>
      </c>
      <c r="HY439">
        <v>0.23</v>
      </c>
      <c r="HZ439">
        <v>0.59</v>
      </c>
      <c r="IA439">
        <v>0.02</v>
      </c>
      <c r="IB439">
        <v>0.24</v>
      </c>
      <c r="IC439">
        <v>0.12</v>
      </c>
      <c r="ID439">
        <v>0.06</v>
      </c>
      <c r="IE439">
        <v>0.13</v>
      </c>
      <c r="IF439">
        <v>3.7999999999999999E-2</v>
      </c>
      <c r="IG439">
        <v>0</v>
      </c>
      <c r="IH439">
        <v>0.06</v>
      </c>
      <c r="II439">
        <v>0</v>
      </c>
      <c r="IJ439">
        <v>0.01</v>
      </c>
      <c r="IK439">
        <v>2.5000000000000001E-2</v>
      </c>
      <c r="IL439">
        <v>0</v>
      </c>
      <c r="IM439">
        <v>0.03</v>
      </c>
      <c r="IN439">
        <v>0.03</v>
      </c>
      <c r="IO439">
        <v>0.03</v>
      </c>
      <c r="IP439">
        <v>0.03</v>
      </c>
      <c r="IQ439">
        <v>0.04</v>
      </c>
      <c r="IR439">
        <v>0.04</v>
      </c>
      <c r="IS439">
        <v>0.01</v>
      </c>
      <c r="IT439">
        <v>0.38</v>
      </c>
      <c r="IU439">
        <v>0.2</v>
      </c>
      <c r="IV439">
        <v>0.02</v>
      </c>
      <c r="IW439">
        <v>0.27</v>
      </c>
      <c r="IX439">
        <v>0.21</v>
      </c>
      <c r="IY439">
        <v>0.39</v>
      </c>
      <c r="IZ439">
        <v>0.42</v>
      </c>
      <c r="JA439">
        <v>0.13</v>
      </c>
      <c r="JB439">
        <v>0.43</v>
      </c>
      <c r="JC439">
        <v>0.36</v>
      </c>
      <c r="JD439">
        <v>0.13</v>
      </c>
      <c r="JE439">
        <v>0.25</v>
      </c>
      <c r="JF439">
        <v>0.28999999999999998</v>
      </c>
      <c r="JG439">
        <v>0.17</v>
      </c>
      <c r="JH439">
        <v>0.39</v>
      </c>
      <c r="JI439">
        <v>0.08</v>
      </c>
      <c r="JJ439">
        <v>0.09</v>
      </c>
      <c r="JK439">
        <v>0.53</v>
      </c>
      <c r="JL439">
        <v>0.09</v>
      </c>
      <c r="JM439">
        <v>0.04</v>
      </c>
      <c r="JN439">
        <v>0.03</v>
      </c>
      <c r="JO439">
        <v>0.04</v>
      </c>
      <c r="JP439">
        <v>0.04</v>
      </c>
      <c r="JQ439">
        <v>0.04</v>
      </c>
      <c r="JR439">
        <v>3.17</v>
      </c>
      <c r="JS439">
        <v>1.9</v>
      </c>
      <c r="JT439">
        <v>2.23</v>
      </c>
      <c r="JU439">
        <v>3.38</v>
      </c>
      <c r="JV439">
        <v>2.1</v>
      </c>
    </row>
    <row r="440" spans="1:282" x14ac:dyDescent="0.25">
      <c r="A440">
        <v>610096</v>
      </c>
      <c r="B440" t="s">
        <v>215</v>
      </c>
      <c r="C440" t="s">
        <v>2810</v>
      </c>
      <c r="D440" t="s">
        <v>5451</v>
      </c>
      <c r="E440" t="s">
        <v>5452</v>
      </c>
      <c r="F440" t="s">
        <v>1278</v>
      </c>
      <c r="G440" t="s">
        <v>1279</v>
      </c>
      <c r="H440" t="s">
        <v>1280</v>
      </c>
      <c r="I440" t="s">
        <v>5453</v>
      </c>
      <c r="J440" t="s">
        <v>5454</v>
      </c>
      <c r="K440" t="s">
        <v>5455</v>
      </c>
      <c r="L440" t="s">
        <v>546</v>
      </c>
      <c r="M440" t="s">
        <v>3399</v>
      </c>
      <c r="N440" t="s">
        <v>3908</v>
      </c>
      <c r="O440" t="s">
        <v>524</v>
      </c>
      <c r="P440">
        <v>1393</v>
      </c>
      <c r="Q440" t="s">
        <v>530</v>
      </c>
      <c r="R440" t="s">
        <v>529</v>
      </c>
      <c r="S440" t="s">
        <v>529</v>
      </c>
      <c r="T440">
        <v>43</v>
      </c>
      <c r="U440">
        <v>5090</v>
      </c>
      <c r="V440" t="s">
        <v>655</v>
      </c>
      <c r="W440">
        <v>1012</v>
      </c>
      <c r="X440">
        <v>1395</v>
      </c>
      <c r="Y440">
        <v>73</v>
      </c>
      <c r="Z440" s="5" t="s">
        <v>1140</v>
      </c>
      <c r="AA440" t="s">
        <v>524</v>
      </c>
      <c r="AB440" t="s">
        <v>555</v>
      </c>
      <c r="AC440" t="s">
        <v>564</v>
      </c>
      <c r="AD440" t="s">
        <v>564</v>
      </c>
      <c r="AE440">
        <v>24.6</v>
      </c>
      <c r="AF440">
        <v>49.8</v>
      </c>
      <c r="AG440">
        <v>44</v>
      </c>
      <c r="AH440">
        <v>7.3</v>
      </c>
      <c r="AI440" t="s">
        <v>3410</v>
      </c>
      <c r="AJ440">
        <v>547</v>
      </c>
      <c r="AK440">
        <v>10</v>
      </c>
      <c r="AL440">
        <v>2</v>
      </c>
      <c r="AN440">
        <v>530</v>
      </c>
      <c r="AQ440">
        <v>1</v>
      </c>
      <c r="AR440">
        <v>8</v>
      </c>
      <c r="AS440">
        <v>547</v>
      </c>
      <c r="AT440">
        <v>0.03</v>
      </c>
      <c r="AU440">
        <v>0.02</v>
      </c>
      <c r="AV440">
        <v>0.02</v>
      </c>
      <c r="AW440">
        <v>0.01</v>
      </c>
      <c r="AX440">
        <v>0.02</v>
      </c>
      <c r="AY440">
        <v>0.09</v>
      </c>
      <c r="AZ440">
        <v>0.1</v>
      </c>
      <c r="BA440">
        <v>8.5999999999999993E-2</v>
      </c>
      <c r="BB440">
        <v>0.11</v>
      </c>
      <c r="BC440">
        <v>0.05</v>
      </c>
      <c r="BD440">
        <v>0.12</v>
      </c>
      <c r="BE440">
        <v>0.19</v>
      </c>
      <c r="BF440">
        <v>0.52</v>
      </c>
      <c r="BG440">
        <v>0.43</v>
      </c>
      <c r="BH440">
        <v>0.48</v>
      </c>
      <c r="BI440">
        <v>0.34</v>
      </c>
      <c r="BJ440">
        <v>0.47</v>
      </c>
      <c r="BK440">
        <v>0.41</v>
      </c>
      <c r="BL440">
        <v>0.02</v>
      </c>
      <c r="BM440">
        <v>0.01</v>
      </c>
      <c r="BN440">
        <v>0.03</v>
      </c>
      <c r="BO440">
        <v>0.02</v>
      </c>
      <c r="BP440">
        <v>0.02</v>
      </c>
      <c r="BQ440">
        <v>0.03</v>
      </c>
      <c r="BR440">
        <v>0.33</v>
      </c>
      <c r="BS440">
        <v>0.46</v>
      </c>
      <c r="BT440">
        <v>0.35</v>
      </c>
      <c r="BU440">
        <v>0.59</v>
      </c>
      <c r="BV440">
        <v>0.37</v>
      </c>
      <c r="BW440">
        <v>0.27</v>
      </c>
      <c r="BX440">
        <v>3.18</v>
      </c>
      <c r="BY440">
        <v>3.34</v>
      </c>
      <c r="BZ440">
        <v>3.21</v>
      </c>
      <c r="CA440">
        <v>3.53</v>
      </c>
      <c r="CB440">
        <v>3.21</v>
      </c>
      <c r="CC440">
        <v>2.9</v>
      </c>
      <c r="CD440">
        <v>5.0000000000000001E-3</v>
      </c>
      <c r="CE440">
        <v>2E-3</v>
      </c>
      <c r="CF440">
        <v>5.0000000000000001E-3</v>
      </c>
      <c r="CG440">
        <v>8.9999999999999993E-3</v>
      </c>
      <c r="CH440">
        <v>5.0000000000000001E-3</v>
      </c>
      <c r="CI440">
        <v>0</v>
      </c>
      <c r="CJ440">
        <v>0.02</v>
      </c>
      <c r="CK440">
        <v>7.0000000000000007E-2</v>
      </c>
      <c r="CL440">
        <v>0.03</v>
      </c>
      <c r="CM440">
        <v>0</v>
      </c>
      <c r="CN440">
        <v>0.01</v>
      </c>
      <c r="CO440">
        <v>0</v>
      </c>
      <c r="CP440">
        <v>0.03</v>
      </c>
      <c r="CQ440">
        <v>0.01</v>
      </c>
      <c r="CR440">
        <v>0.02</v>
      </c>
      <c r="CS440">
        <v>7.0000000000000007E-2</v>
      </c>
      <c r="CT440">
        <v>0.1</v>
      </c>
      <c r="CU440">
        <v>7.0000000000000007E-2</v>
      </c>
      <c r="CV440">
        <v>3.81</v>
      </c>
      <c r="CW440">
        <v>3.77</v>
      </c>
      <c r="CX440">
        <v>3.73</v>
      </c>
      <c r="CY440">
        <v>3.67</v>
      </c>
      <c r="CZ440">
        <v>3.74</v>
      </c>
      <c r="DA440">
        <v>3.68</v>
      </c>
      <c r="DB440">
        <v>3.55</v>
      </c>
      <c r="DC440">
        <v>3.34</v>
      </c>
      <c r="DD440">
        <v>3.49</v>
      </c>
      <c r="DE440">
        <v>0.17</v>
      </c>
      <c r="DF440">
        <v>0.2</v>
      </c>
      <c r="DG440">
        <v>0.25</v>
      </c>
      <c r="DH440">
        <v>0.23</v>
      </c>
      <c r="DI440">
        <v>0.22</v>
      </c>
      <c r="DJ440">
        <v>0.26</v>
      </c>
      <c r="DK440">
        <v>0.25</v>
      </c>
      <c r="DL440">
        <v>0.24</v>
      </c>
      <c r="DM440">
        <v>0.27</v>
      </c>
      <c r="DN440">
        <v>0.01</v>
      </c>
      <c r="DO440">
        <v>0.01</v>
      </c>
      <c r="DP440">
        <v>0</v>
      </c>
      <c r="DQ440">
        <v>0.01</v>
      </c>
      <c r="DR440">
        <v>0.01</v>
      </c>
      <c r="DS440">
        <v>0.02</v>
      </c>
      <c r="DT440">
        <v>0.01</v>
      </c>
      <c r="DU440">
        <v>0.01</v>
      </c>
      <c r="DV440">
        <v>0.01</v>
      </c>
      <c r="DW440">
        <v>0.81</v>
      </c>
      <c r="DX440">
        <v>0.78</v>
      </c>
      <c r="DY440">
        <v>0.74</v>
      </c>
      <c r="DZ440">
        <v>0.72</v>
      </c>
      <c r="EA440">
        <v>0.75</v>
      </c>
      <c r="EB440">
        <v>0.69</v>
      </c>
      <c r="EC440">
        <v>0.65</v>
      </c>
      <c r="ED440">
        <v>0.57999999999999996</v>
      </c>
      <c r="EE440">
        <v>0.62</v>
      </c>
      <c r="EF440">
        <v>0.33</v>
      </c>
      <c r="EG440">
        <v>0.03</v>
      </c>
      <c r="EH440">
        <v>0.01</v>
      </c>
      <c r="EI440">
        <v>0.01</v>
      </c>
      <c r="EJ440">
        <v>0.01</v>
      </c>
      <c r="EK440">
        <v>0.01</v>
      </c>
      <c r="EL440">
        <v>0.04</v>
      </c>
      <c r="EM440">
        <v>0.01</v>
      </c>
      <c r="EN440">
        <v>0.01</v>
      </c>
      <c r="EO440">
        <v>0.26</v>
      </c>
      <c r="EP440">
        <v>0.06</v>
      </c>
      <c r="EQ440">
        <v>4.2000000000000003E-2</v>
      </c>
      <c r="ER440">
        <v>0.04</v>
      </c>
      <c r="ES440">
        <v>3.6999999999999998E-2</v>
      </c>
      <c r="ET440">
        <v>0.05</v>
      </c>
      <c r="EU440">
        <v>0.1</v>
      </c>
      <c r="EV440">
        <v>0.03</v>
      </c>
      <c r="EW440">
        <v>0.09</v>
      </c>
      <c r="EX440">
        <v>0.218</v>
      </c>
      <c r="EY440">
        <v>0.41</v>
      </c>
      <c r="EZ440">
        <v>0.44</v>
      </c>
      <c r="FA440">
        <v>0.41</v>
      </c>
      <c r="FB440">
        <v>0.32</v>
      </c>
      <c r="FC440">
        <v>0.48</v>
      </c>
      <c r="FD440">
        <v>0.39</v>
      </c>
      <c r="FE440">
        <v>0.43</v>
      </c>
      <c r="FF440">
        <v>0.47</v>
      </c>
      <c r="FG440">
        <v>0.12</v>
      </c>
      <c r="FH440">
        <v>0.46</v>
      </c>
      <c r="FI440">
        <v>0.48</v>
      </c>
      <c r="FJ440">
        <v>0.5</v>
      </c>
      <c r="FK440">
        <v>0.59</v>
      </c>
      <c r="FL440">
        <v>0.38</v>
      </c>
      <c r="FM440">
        <v>0.44</v>
      </c>
      <c r="FN440">
        <v>0.5</v>
      </c>
      <c r="FO440">
        <v>0.39</v>
      </c>
      <c r="FP440">
        <v>0.08</v>
      </c>
      <c r="FQ440">
        <v>0.03</v>
      </c>
      <c r="FR440">
        <v>0.03</v>
      </c>
      <c r="FS440">
        <v>0.03</v>
      </c>
      <c r="FT440">
        <v>0.04</v>
      </c>
      <c r="FU440">
        <v>7.0000000000000007E-2</v>
      </c>
      <c r="FV440">
        <v>0.04</v>
      </c>
      <c r="FW440">
        <v>0.03</v>
      </c>
      <c r="FX440">
        <v>0.04</v>
      </c>
      <c r="FY440">
        <v>2.13</v>
      </c>
      <c r="FZ440">
        <v>3.36</v>
      </c>
      <c r="GA440">
        <v>3.43</v>
      </c>
      <c r="GB440">
        <v>3.46</v>
      </c>
      <c r="GC440">
        <v>3.57</v>
      </c>
      <c r="GD440">
        <v>3.32</v>
      </c>
      <c r="GE440">
        <v>3.28</v>
      </c>
      <c r="GF440">
        <v>3.45</v>
      </c>
      <c r="GG440">
        <v>3.28</v>
      </c>
      <c r="GH440">
        <v>8.32</v>
      </c>
      <c r="GI440">
        <v>0.01</v>
      </c>
      <c r="GJ440">
        <v>5.0000000000000001E-3</v>
      </c>
      <c r="GK440">
        <v>1.4999999999999999E-2</v>
      </c>
      <c r="GL440">
        <v>0.01</v>
      </c>
      <c r="GM440">
        <v>0.05</v>
      </c>
      <c r="GN440">
        <v>0.03</v>
      </c>
      <c r="GO440">
        <v>0.1</v>
      </c>
      <c r="GP440">
        <v>0.18</v>
      </c>
      <c r="GQ440">
        <v>0.18</v>
      </c>
      <c r="GR440">
        <v>0.33</v>
      </c>
      <c r="GS440">
        <v>0.09</v>
      </c>
      <c r="GT440">
        <v>0.35</v>
      </c>
      <c r="GU440">
        <v>0.49</v>
      </c>
      <c r="GV440">
        <v>0.28000000000000003</v>
      </c>
      <c r="GW440">
        <v>0.21</v>
      </c>
      <c r="GX440">
        <v>0.13900000000000001</v>
      </c>
      <c r="GY440">
        <v>0.23</v>
      </c>
      <c r="GZ440">
        <v>0.115</v>
      </c>
      <c r="HA440">
        <v>4.3999999999999997E-2</v>
      </c>
      <c r="HB440">
        <v>0.14000000000000001</v>
      </c>
      <c r="HC440">
        <v>0.12</v>
      </c>
      <c r="HD440">
        <v>0.06</v>
      </c>
      <c r="HE440">
        <v>0.19</v>
      </c>
      <c r="HF440">
        <v>0.2</v>
      </c>
      <c r="HG440">
        <v>0.27</v>
      </c>
      <c r="HH440">
        <v>0.16</v>
      </c>
      <c r="HI440">
        <v>0.01</v>
      </c>
      <c r="HJ440">
        <v>0.01</v>
      </c>
      <c r="HK440">
        <v>0.01</v>
      </c>
      <c r="HL440">
        <v>0.02</v>
      </c>
      <c r="HM440">
        <v>0.13</v>
      </c>
      <c r="HN440">
        <v>0.02</v>
      </c>
      <c r="HO440">
        <v>0.42</v>
      </c>
      <c r="HP440">
        <v>0.36</v>
      </c>
      <c r="HQ440">
        <v>0.34</v>
      </c>
      <c r="HR440">
        <v>0.38</v>
      </c>
      <c r="HS440">
        <v>0.4</v>
      </c>
      <c r="HT440">
        <v>0.4</v>
      </c>
      <c r="HU440">
        <v>0.49</v>
      </c>
      <c r="HV440">
        <v>0.37</v>
      </c>
      <c r="HW440">
        <v>0.43</v>
      </c>
      <c r="HX440">
        <v>0.38</v>
      </c>
      <c r="HY440">
        <v>0.32</v>
      </c>
      <c r="HZ440">
        <v>0.48</v>
      </c>
      <c r="IA440">
        <v>0.03</v>
      </c>
      <c r="IB440">
        <v>0.17</v>
      </c>
      <c r="IC440">
        <v>0.13</v>
      </c>
      <c r="ID440">
        <v>0.12</v>
      </c>
      <c r="IE440">
        <v>0.08</v>
      </c>
      <c r="IF440">
        <v>4.3999999999999997E-2</v>
      </c>
      <c r="IG440">
        <v>7.0000000000000001E-3</v>
      </c>
      <c r="IH440">
        <v>0.03</v>
      </c>
      <c r="II440">
        <v>0.02</v>
      </c>
      <c r="IJ440">
        <v>0.03</v>
      </c>
      <c r="IK440">
        <v>1.6E-2</v>
      </c>
      <c r="IL440">
        <v>7.0000000000000001E-3</v>
      </c>
      <c r="IM440">
        <v>0.04</v>
      </c>
      <c r="IN440">
        <v>0.06</v>
      </c>
      <c r="IO440">
        <v>7.0000000000000007E-2</v>
      </c>
      <c r="IP440">
        <v>7.0000000000000007E-2</v>
      </c>
      <c r="IQ440">
        <v>0.06</v>
      </c>
      <c r="IR440">
        <v>0.06</v>
      </c>
      <c r="IS440">
        <v>0.03</v>
      </c>
      <c r="IT440">
        <v>0.6</v>
      </c>
      <c r="IU440">
        <v>0.46</v>
      </c>
      <c r="IV440">
        <v>0.03</v>
      </c>
      <c r="IW440">
        <v>0.2</v>
      </c>
      <c r="IX440">
        <v>0.34</v>
      </c>
      <c r="IY440">
        <v>0.2</v>
      </c>
      <c r="IZ440">
        <v>0.3</v>
      </c>
      <c r="JA440">
        <v>0.22</v>
      </c>
      <c r="JB440">
        <v>0.36</v>
      </c>
      <c r="JC440">
        <v>0.37</v>
      </c>
      <c r="JD440">
        <v>7.0000000000000007E-2</v>
      </c>
      <c r="JE440">
        <v>0.09</v>
      </c>
      <c r="JF440">
        <v>0.28999999999999998</v>
      </c>
      <c r="JG440">
        <v>0.22</v>
      </c>
      <c r="JH440">
        <v>0.21</v>
      </c>
      <c r="JI440">
        <v>0.06</v>
      </c>
      <c r="JJ440">
        <v>0.06</v>
      </c>
      <c r="JK440">
        <v>0.41</v>
      </c>
      <c r="JL440">
        <v>0.16</v>
      </c>
      <c r="JM440">
        <v>0.06</v>
      </c>
      <c r="JN440">
        <v>7.0000000000000007E-2</v>
      </c>
      <c r="JO440">
        <v>0.09</v>
      </c>
      <c r="JP440">
        <v>0.06</v>
      </c>
      <c r="JQ440">
        <v>0.05</v>
      </c>
      <c r="JR440">
        <v>2.81</v>
      </c>
      <c r="JS440">
        <v>1.57</v>
      </c>
      <c r="JT440">
        <v>1.73</v>
      </c>
      <c r="JU440">
        <v>3.15</v>
      </c>
      <c r="JV440">
        <v>2.37</v>
      </c>
    </row>
    <row r="441" spans="1:282" x14ac:dyDescent="0.25">
      <c r="A441">
        <v>610097</v>
      </c>
      <c r="B441" t="s">
        <v>216</v>
      </c>
      <c r="C441" t="s">
        <v>2811</v>
      </c>
      <c r="D441" t="s">
        <v>5456</v>
      </c>
      <c r="E441" t="s">
        <v>5457</v>
      </c>
      <c r="F441" t="s">
        <v>1281</v>
      </c>
      <c r="G441" t="s">
        <v>1282</v>
      </c>
      <c r="H441" t="s">
        <v>5458</v>
      </c>
      <c r="I441" t="s">
        <v>5459</v>
      </c>
      <c r="J441" t="s">
        <v>5460</v>
      </c>
      <c r="K441" t="s">
        <v>5461</v>
      </c>
      <c r="L441" t="s">
        <v>546</v>
      </c>
      <c r="M441" t="s">
        <v>3399</v>
      </c>
      <c r="N441" t="s">
        <v>3908</v>
      </c>
      <c r="O441" t="s">
        <v>524</v>
      </c>
      <c r="P441">
        <v>1086</v>
      </c>
      <c r="Q441" t="s">
        <v>541</v>
      </c>
      <c r="R441" t="s">
        <v>562</v>
      </c>
      <c r="S441" t="s">
        <v>562</v>
      </c>
      <c r="T441">
        <v>34</v>
      </c>
      <c r="U441">
        <v>5100</v>
      </c>
      <c r="V441" t="s">
        <v>651</v>
      </c>
      <c r="W441">
        <v>730</v>
      </c>
      <c r="X441">
        <v>1099</v>
      </c>
      <c r="Y441">
        <v>66</v>
      </c>
      <c r="Z441" s="5" t="s">
        <v>1030</v>
      </c>
      <c r="AA441" t="s">
        <v>524</v>
      </c>
      <c r="AB441" t="s">
        <v>564</v>
      </c>
      <c r="AC441" t="s">
        <v>533</v>
      </c>
      <c r="AD441" t="s">
        <v>533</v>
      </c>
      <c r="AE441">
        <v>47.1</v>
      </c>
      <c r="AF441">
        <v>77.400000000000006</v>
      </c>
      <c r="AG441">
        <v>69.599999999999994</v>
      </c>
      <c r="AH441">
        <v>6.6</v>
      </c>
      <c r="AI441" t="s">
        <v>3410</v>
      </c>
      <c r="AJ441">
        <v>419</v>
      </c>
      <c r="AK441">
        <v>8</v>
      </c>
      <c r="AL441">
        <v>5</v>
      </c>
      <c r="AM441">
        <v>3</v>
      </c>
      <c r="AN441">
        <v>397</v>
      </c>
      <c r="AO441">
        <v>1</v>
      </c>
      <c r="AP441">
        <v>1</v>
      </c>
      <c r="AQ441">
        <v>2</v>
      </c>
      <c r="AR441">
        <v>4</v>
      </c>
      <c r="AS441">
        <v>419</v>
      </c>
      <c r="AT441">
        <v>0.01</v>
      </c>
      <c r="AU441">
        <v>0</v>
      </c>
      <c r="AV441">
        <v>0.02</v>
      </c>
      <c r="AW441">
        <v>0.01</v>
      </c>
      <c r="AX441">
        <v>0.01</v>
      </c>
      <c r="AY441">
        <v>0.04</v>
      </c>
      <c r="AZ441">
        <v>7.0000000000000007E-2</v>
      </c>
      <c r="BA441">
        <v>5.7000000000000002E-2</v>
      </c>
      <c r="BB441">
        <v>0.08</v>
      </c>
      <c r="BC441">
        <v>0.05</v>
      </c>
      <c r="BD441">
        <v>7.0000000000000007E-2</v>
      </c>
      <c r="BE441">
        <v>0.15</v>
      </c>
      <c r="BF441">
        <v>0.38</v>
      </c>
      <c r="BG441">
        <v>0.34</v>
      </c>
      <c r="BH441">
        <v>0.33</v>
      </c>
      <c r="BI441">
        <v>0.28000000000000003</v>
      </c>
      <c r="BJ441">
        <v>0.39</v>
      </c>
      <c r="BK441">
        <v>0.37</v>
      </c>
      <c r="BL441">
        <v>0</v>
      </c>
      <c r="BM441">
        <v>0</v>
      </c>
      <c r="BN441">
        <v>0.04</v>
      </c>
      <c r="BO441">
        <v>0.01</v>
      </c>
      <c r="BP441">
        <v>0.02</v>
      </c>
      <c r="BQ441">
        <v>0.02</v>
      </c>
      <c r="BR441">
        <v>0.54</v>
      </c>
      <c r="BS441">
        <v>0.6</v>
      </c>
      <c r="BT441">
        <v>0.53</v>
      </c>
      <c r="BU441">
        <v>0.65</v>
      </c>
      <c r="BV441">
        <v>0.51</v>
      </c>
      <c r="BW441">
        <v>0.42</v>
      </c>
      <c r="BX441">
        <v>3.45</v>
      </c>
      <c r="BY441">
        <v>3.54</v>
      </c>
      <c r="BZ441">
        <v>3.42</v>
      </c>
      <c r="CA441">
        <v>3.59</v>
      </c>
      <c r="CB441">
        <v>3.44</v>
      </c>
      <c r="CC441">
        <v>3.2</v>
      </c>
      <c r="CD441">
        <v>2E-3</v>
      </c>
      <c r="CE441">
        <v>2E-3</v>
      </c>
      <c r="CF441">
        <v>0</v>
      </c>
      <c r="CG441">
        <v>5.0000000000000001E-3</v>
      </c>
      <c r="CH441">
        <v>0</v>
      </c>
      <c r="CI441">
        <v>0</v>
      </c>
      <c r="CJ441">
        <v>0</v>
      </c>
      <c r="CK441">
        <v>0.04</v>
      </c>
      <c r="CL441">
        <v>0</v>
      </c>
      <c r="CM441">
        <v>0</v>
      </c>
      <c r="CN441">
        <v>0</v>
      </c>
      <c r="CO441">
        <v>0.01</v>
      </c>
      <c r="CP441">
        <v>0.01</v>
      </c>
      <c r="CQ441">
        <v>0</v>
      </c>
      <c r="CR441">
        <v>0.01</v>
      </c>
      <c r="CS441">
        <v>0.01</v>
      </c>
      <c r="CT441">
        <v>0.03</v>
      </c>
      <c r="CU441">
        <v>0.02</v>
      </c>
      <c r="CV441">
        <v>3.9</v>
      </c>
      <c r="CW441">
        <v>3.87</v>
      </c>
      <c r="CX441">
        <v>3.84</v>
      </c>
      <c r="CY441">
        <v>3.79</v>
      </c>
      <c r="CZ441">
        <v>3.86</v>
      </c>
      <c r="DA441">
        <v>3.8</v>
      </c>
      <c r="DB441">
        <v>3.75</v>
      </c>
      <c r="DC441">
        <v>3.56</v>
      </c>
      <c r="DD441">
        <v>3.7</v>
      </c>
      <c r="DE441">
        <v>0.09</v>
      </c>
      <c r="DF441">
        <v>0.12</v>
      </c>
      <c r="DG441">
        <v>0.14000000000000001</v>
      </c>
      <c r="DH441">
        <v>0.17</v>
      </c>
      <c r="DI441">
        <v>0.13</v>
      </c>
      <c r="DJ441">
        <v>0.17</v>
      </c>
      <c r="DK441">
        <v>0.21</v>
      </c>
      <c r="DL441">
        <v>0.26</v>
      </c>
      <c r="DM441">
        <v>0.23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0.01</v>
      </c>
      <c r="DT441">
        <v>0.01</v>
      </c>
      <c r="DU441">
        <v>0.02</v>
      </c>
      <c r="DV441">
        <v>0.01</v>
      </c>
      <c r="DW441">
        <v>0.9</v>
      </c>
      <c r="DX441">
        <v>0.87</v>
      </c>
      <c r="DY441">
        <v>0.85</v>
      </c>
      <c r="DZ441">
        <v>0.81</v>
      </c>
      <c r="EA441">
        <v>0.87</v>
      </c>
      <c r="EB441">
        <v>0.81</v>
      </c>
      <c r="EC441">
        <v>0.76</v>
      </c>
      <c r="ED441">
        <v>0.66</v>
      </c>
      <c r="EE441">
        <v>0.73</v>
      </c>
      <c r="EF441">
        <v>0.65</v>
      </c>
      <c r="EG441">
        <v>0</v>
      </c>
      <c r="EH441">
        <v>0</v>
      </c>
      <c r="EI441">
        <v>0</v>
      </c>
      <c r="EJ441">
        <v>0</v>
      </c>
      <c r="EK441">
        <v>0.01</v>
      </c>
      <c r="EL441">
        <v>0.02</v>
      </c>
      <c r="EM441">
        <v>0</v>
      </c>
      <c r="EN441">
        <v>0</v>
      </c>
      <c r="EO441">
        <v>0.25</v>
      </c>
      <c r="EP441">
        <v>0.05</v>
      </c>
      <c r="EQ441">
        <v>2.4E-2</v>
      </c>
      <c r="ER441">
        <v>0.03</v>
      </c>
      <c r="ES441">
        <v>2.9000000000000001E-2</v>
      </c>
      <c r="ET441">
        <v>0.05</v>
      </c>
      <c r="EU441">
        <v>7.0000000000000007E-2</v>
      </c>
      <c r="EV441">
        <v>0.03</v>
      </c>
      <c r="EW441">
        <v>0.05</v>
      </c>
      <c r="EX441">
        <v>4.2999999999999997E-2</v>
      </c>
      <c r="EY441">
        <v>0.31</v>
      </c>
      <c r="EZ441">
        <v>0.3</v>
      </c>
      <c r="FA441">
        <v>0.3</v>
      </c>
      <c r="FB441">
        <v>0.25</v>
      </c>
      <c r="FC441">
        <v>0.35</v>
      </c>
      <c r="FD441">
        <v>0.36</v>
      </c>
      <c r="FE441">
        <v>0.35</v>
      </c>
      <c r="FF441">
        <v>0.38</v>
      </c>
      <c r="FG441">
        <v>0.01</v>
      </c>
      <c r="FH441">
        <v>0.63</v>
      </c>
      <c r="FI441">
        <v>0.67</v>
      </c>
      <c r="FJ441">
        <v>0.66</v>
      </c>
      <c r="FK441">
        <v>0.71</v>
      </c>
      <c r="FL441">
        <v>0.56000000000000005</v>
      </c>
      <c r="FM441">
        <v>0.53</v>
      </c>
      <c r="FN441">
        <v>0.62</v>
      </c>
      <c r="FO441">
        <v>0.56999999999999995</v>
      </c>
      <c r="FP441">
        <v>0.05</v>
      </c>
      <c r="FQ441">
        <v>0</v>
      </c>
      <c r="FR441">
        <v>0.01</v>
      </c>
      <c r="FS441">
        <v>0.01</v>
      </c>
      <c r="FT441">
        <v>0.01</v>
      </c>
      <c r="FU441">
        <v>0.03</v>
      </c>
      <c r="FV441">
        <v>0.01</v>
      </c>
      <c r="FW441">
        <v>0</v>
      </c>
      <c r="FX441">
        <v>0</v>
      </c>
      <c r="FY441">
        <v>1.38</v>
      </c>
      <c r="FZ441">
        <v>3.58</v>
      </c>
      <c r="GA441">
        <v>3.64</v>
      </c>
      <c r="GB441">
        <v>3.63</v>
      </c>
      <c r="GC441">
        <v>3.69</v>
      </c>
      <c r="GD441">
        <v>3.5</v>
      </c>
      <c r="GE441">
        <v>3.42</v>
      </c>
      <c r="GF441">
        <v>3.59</v>
      </c>
      <c r="GG441">
        <v>3.52</v>
      </c>
      <c r="GH441">
        <v>8.83</v>
      </c>
      <c r="GI441">
        <v>0</v>
      </c>
      <c r="GJ441">
        <v>0</v>
      </c>
      <c r="GK441">
        <v>1.2E-2</v>
      </c>
      <c r="GL441">
        <v>0.01</v>
      </c>
      <c r="GM441">
        <v>0.04</v>
      </c>
      <c r="GN441">
        <v>0.04</v>
      </c>
      <c r="GO441">
        <v>0.06</v>
      </c>
      <c r="GP441">
        <v>0.15</v>
      </c>
      <c r="GQ441">
        <v>0.2</v>
      </c>
      <c r="GR441">
        <v>0.49</v>
      </c>
      <c r="GS441">
        <v>0.01</v>
      </c>
      <c r="GT441">
        <v>0.33</v>
      </c>
      <c r="GU441">
        <v>0.5</v>
      </c>
      <c r="GV441">
        <v>0.28000000000000003</v>
      </c>
      <c r="GW441">
        <v>0.37</v>
      </c>
      <c r="GX441">
        <v>0.31</v>
      </c>
      <c r="GY441">
        <v>0.37</v>
      </c>
      <c r="GZ441">
        <v>0.11700000000000001</v>
      </c>
      <c r="HA441">
        <v>8.1000000000000003E-2</v>
      </c>
      <c r="HB441">
        <v>0.15</v>
      </c>
      <c r="HC441">
        <v>0.15</v>
      </c>
      <c r="HD441">
        <v>7.0000000000000007E-2</v>
      </c>
      <c r="HE441">
        <v>0.17</v>
      </c>
      <c r="HF441">
        <v>0.04</v>
      </c>
      <c r="HG441">
        <v>0.04</v>
      </c>
      <c r="HH441">
        <v>0.03</v>
      </c>
      <c r="HI441">
        <v>0.01</v>
      </c>
      <c r="HJ441">
        <v>0</v>
      </c>
      <c r="HK441">
        <v>0</v>
      </c>
      <c r="HL441">
        <v>0</v>
      </c>
      <c r="HM441">
        <v>0.05</v>
      </c>
      <c r="HN441">
        <v>0.01</v>
      </c>
      <c r="HO441">
        <v>0.32</v>
      </c>
      <c r="HP441">
        <v>0.25</v>
      </c>
      <c r="HQ441">
        <v>0.25</v>
      </c>
      <c r="HR441">
        <v>0.25</v>
      </c>
      <c r="HS441">
        <v>0.31</v>
      </c>
      <c r="HT441">
        <v>0.34</v>
      </c>
      <c r="HU441">
        <v>0.63</v>
      </c>
      <c r="HV441">
        <v>0.48</v>
      </c>
      <c r="HW441">
        <v>0.56999999999999995</v>
      </c>
      <c r="HX441">
        <v>0.55000000000000004</v>
      </c>
      <c r="HY441">
        <v>0.52</v>
      </c>
      <c r="HZ441">
        <v>0.57999999999999996</v>
      </c>
      <c r="IA441">
        <v>0.02</v>
      </c>
      <c r="IB441">
        <v>0.24</v>
      </c>
      <c r="IC441">
        <v>0.16</v>
      </c>
      <c r="ID441">
        <v>0.16</v>
      </c>
      <c r="IE441">
        <v>0.11</v>
      </c>
      <c r="IF441">
        <v>4.2999999999999997E-2</v>
      </c>
      <c r="IG441">
        <v>1.2E-2</v>
      </c>
      <c r="IH441">
        <v>0.02</v>
      </c>
      <c r="II441">
        <v>0.01</v>
      </c>
      <c r="IJ441">
        <v>0.01</v>
      </c>
      <c r="IK441">
        <v>0.01</v>
      </c>
      <c r="IL441">
        <v>1.7000000000000001E-2</v>
      </c>
      <c r="IM441">
        <v>0.01</v>
      </c>
      <c r="IN441">
        <v>0.01</v>
      </c>
      <c r="IO441">
        <v>0</v>
      </c>
      <c r="IP441">
        <v>0.02</v>
      </c>
      <c r="IQ441">
        <v>0.01</v>
      </c>
      <c r="IR441">
        <v>0.01</v>
      </c>
      <c r="IS441">
        <v>0.03</v>
      </c>
      <c r="IT441">
        <v>0.65</v>
      </c>
      <c r="IU441">
        <v>0.53</v>
      </c>
      <c r="IV441">
        <v>0.04</v>
      </c>
      <c r="IW441">
        <v>0.24</v>
      </c>
      <c r="IX441">
        <v>0.26</v>
      </c>
      <c r="IY441">
        <v>0.19</v>
      </c>
      <c r="IZ441">
        <v>0.28999999999999998</v>
      </c>
      <c r="JA441">
        <v>0.23</v>
      </c>
      <c r="JB441">
        <v>0.36</v>
      </c>
      <c r="JC441">
        <v>0.38</v>
      </c>
      <c r="JD441">
        <v>7.0000000000000007E-2</v>
      </c>
      <c r="JE441">
        <v>0.08</v>
      </c>
      <c r="JF441">
        <v>0.28999999999999998</v>
      </c>
      <c r="JG441">
        <v>0.24</v>
      </c>
      <c r="JH441">
        <v>0.32</v>
      </c>
      <c r="JI441">
        <v>7.0000000000000007E-2</v>
      </c>
      <c r="JJ441">
        <v>7.0000000000000007E-2</v>
      </c>
      <c r="JK441">
        <v>0.44</v>
      </c>
      <c r="JL441">
        <v>0.15</v>
      </c>
      <c r="JM441">
        <v>0.02</v>
      </c>
      <c r="JN441">
        <v>0.02</v>
      </c>
      <c r="JO441">
        <v>0.03</v>
      </c>
      <c r="JP441">
        <v>0.01</v>
      </c>
      <c r="JQ441">
        <v>0.01</v>
      </c>
      <c r="JR441">
        <v>3.01</v>
      </c>
      <c r="JS441">
        <v>1.55</v>
      </c>
      <c r="JT441">
        <v>1.67</v>
      </c>
      <c r="JU441">
        <v>3.13</v>
      </c>
      <c r="JV441">
        <v>2.2999999999999998</v>
      </c>
    </row>
    <row r="442" spans="1:282" x14ac:dyDescent="0.25">
      <c r="A442">
        <v>610098</v>
      </c>
      <c r="B442" t="s">
        <v>217</v>
      </c>
      <c r="C442" t="s">
        <v>2812</v>
      </c>
      <c r="D442" t="s">
        <v>5462</v>
      </c>
      <c r="E442" t="s">
        <v>5463</v>
      </c>
      <c r="F442" t="s">
        <v>1283</v>
      </c>
      <c r="G442" t="s">
        <v>1284</v>
      </c>
      <c r="H442" t="s">
        <v>1285</v>
      </c>
      <c r="I442" t="s">
        <v>5464</v>
      </c>
      <c r="J442" t="s">
        <v>5465</v>
      </c>
      <c r="K442" t="s">
        <v>5466</v>
      </c>
      <c r="L442" t="s">
        <v>546</v>
      </c>
      <c r="M442" t="s">
        <v>3399</v>
      </c>
      <c r="N442" t="s">
        <v>3908</v>
      </c>
      <c r="O442" t="s">
        <v>524</v>
      </c>
      <c r="P442">
        <v>848</v>
      </c>
      <c r="Q442" t="s">
        <v>539</v>
      </c>
      <c r="R442" t="s">
        <v>538</v>
      </c>
      <c r="S442" t="s">
        <v>538</v>
      </c>
      <c r="T442">
        <v>34</v>
      </c>
      <c r="U442">
        <v>5110</v>
      </c>
      <c r="V442" t="s">
        <v>655</v>
      </c>
      <c r="W442">
        <v>490</v>
      </c>
      <c r="X442">
        <v>860</v>
      </c>
      <c r="Y442">
        <v>57</v>
      </c>
      <c r="Z442" s="5" t="s">
        <v>1020</v>
      </c>
      <c r="AA442" t="s">
        <v>524</v>
      </c>
      <c r="AB442" t="s">
        <v>564</v>
      </c>
      <c r="AC442" t="s">
        <v>533</v>
      </c>
      <c r="AD442" t="s">
        <v>564</v>
      </c>
      <c r="AE442">
        <v>45.3</v>
      </c>
      <c r="AF442">
        <v>65.400000000000006</v>
      </c>
      <c r="AG442">
        <v>57.6</v>
      </c>
      <c r="AH442">
        <v>5.7</v>
      </c>
      <c r="AI442" t="s">
        <v>3410</v>
      </c>
      <c r="AJ442">
        <v>283</v>
      </c>
      <c r="AK442">
        <v>10</v>
      </c>
      <c r="AL442">
        <v>30</v>
      </c>
      <c r="AM442">
        <v>1</v>
      </c>
      <c r="AN442">
        <v>236</v>
      </c>
      <c r="AQ442">
        <v>6</v>
      </c>
      <c r="AR442">
        <v>4</v>
      </c>
      <c r="AS442">
        <v>283</v>
      </c>
      <c r="AT442">
        <v>0.01</v>
      </c>
      <c r="AU442">
        <v>0.01</v>
      </c>
      <c r="AV442">
        <v>0.01</v>
      </c>
      <c r="AW442">
        <v>0.02</v>
      </c>
      <c r="AX442">
        <v>0.01</v>
      </c>
      <c r="AY442">
        <v>0.06</v>
      </c>
      <c r="AZ442">
        <v>0.06</v>
      </c>
      <c r="BA442">
        <v>4.2000000000000003E-2</v>
      </c>
      <c r="BB442">
        <v>0.06</v>
      </c>
      <c r="BC442">
        <v>0.06</v>
      </c>
      <c r="BD442">
        <v>0.11</v>
      </c>
      <c r="BE442">
        <v>0.16</v>
      </c>
      <c r="BF442">
        <v>0.37</v>
      </c>
      <c r="BG442">
        <v>0.28999999999999998</v>
      </c>
      <c r="BH442">
        <v>0.41</v>
      </c>
      <c r="BI442">
        <v>0.25</v>
      </c>
      <c r="BJ442">
        <v>0.37</v>
      </c>
      <c r="BK442">
        <v>0.38</v>
      </c>
      <c r="BL442">
        <v>0.03</v>
      </c>
      <c r="BM442">
        <v>0.01</v>
      </c>
      <c r="BN442">
        <v>0.02</v>
      </c>
      <c r="BO442">
        <v>0.02</v>
      </c>
      <c r="BP442">
        <v>0.02</v>
      </c>
      <c r="BQ442">
        <v>0.02</v>
      </c>
      <c r="BR442">
        <v>0.52</v>
      </c>
      <c r="BS442">
        <v>0.64</v>
      </c>
      <c r="BT442">
        <v>0.49</v>
      </c>
      <c r="BU442">
        <v>0.66</v>
      </c>
      <c r="BV442">
        <v>0.49</v>
      </c>
      <c r="BW442">
        <v>0.39</v>
      </c>
      <c r="BX442">
        <v>3.45</v>
      </c>
      <c r="BY442">
        <v>3.57</v>
      </c>
      <c r="BZ442">
        <v>3.43</v>
      </c>
      <c r="CA442">
        <v>3.57</v>
      </c>
      <c r="CB442">
        <v>3.37</v>
      </c>
      <c r="CC442">
        <v>3.13</v>
      </c>
      <c r="CD442">
        <v>4.0000000000000001E-3</v>
      </c>
      <c r="CE442">
        <v>7.0000000000000001E-3</v>
      </c>
      <c r="CF442">
        <v>7.0000000000000001E-3</v>
      </c>
      <c r="CG442">
        <v>7.0000000000000001E-3</v>
      </c>
      <c r="CH442">
        <v>7.0000000000000001E-3</v>
      </c>
      <c r="CI442">
        <v>0.01</v>
      </c>
      <c r="CJ442">
        <v>0.01</v>
      </c>
      <c r="CK442">
        <v>0.04</v>
      </c>
      <c r="CL442">
        <v>0.02</v>
      </c>
      <c r="CM442">
        <v>0</v>
      </c>
      <c r="CN442">
        <v>0</v>
      </c>
      <c r="CO442">
        <v>0.01</v>
      </c>
      <c r="CP442">
        <v>0.01</v>
      </c>
      <c r="CQ442">
        <v>0.01</v>
      </c>
      <c r="CR442">
        <v>0.02</v>
      </c>
      <c r="CS442">
        <v>0.05</v>
      </c>
      <c r="CT442">
        <v>0.05</v>
      </c>
      <c r="CU442">
        <v>0.04</v>
      </c>
      <c r="CV442">
        <v>3.85</v>
      </c>
      <c r="CW442">
        <v>3.81</v>
      </c>
      <c r="CX442">
        <v>3.76</v>
      </c>
      <c r="CY442">
        <v>3.74</v>
      </c>
      <c r="CZ442">
        <v>3.79</v>
      </c>
      <c r="DA442">
        <v>3.7</v>
      </c>
      <c r="DB442">
        <v>3.67</v>
      </c>
      <c r="DC442">
        <v>3.52</v>
      </c>
      <c r="DD442">
        <v>3.68</v>
      </c>
      <c r="DE442">
        <v>0.14000000000000001</v>
      </c>
      <c r="DF442">
        <v>0.17</v>
      </c>
      <c r="DG442">
        <v>0.2</v>
      </c>
      <c r="DH442">
        <v>0.21</v>
      </c>
      <c r="DI442">
        <v>0.17</v>
      </c>
      <c r="DJ442">
        <v>0.22</v>
      </c>
      <c r="DK442">
        <v>0.21</v>
      </c>
      <c r="DL442">
        <v>0.25</v>
      </c>
      <c r="DM442">
        <v>0.19</v>
      </c>
      <c r="DN442">
        <v>0.02</v>
      </c>
      <c r="DO442">
        <v>0</v>
      </c>
      <c r="DP442">
        <v>0</v>
      </c>
      <c r="DQ442">
        <v>0.02</v>
      </c>
      <c r="DR442">
        <v>0.01</v>
      </c>
      <c r="DS442">
        <v>0.03</v>
      </c>
      <c r="DT442">
        <v>0.02</v>
      </c>
      <c r="DU442">
        <v>0.02</v>
      </c>
      <c r="DV442">
        <v>0.01</v>
      </c>
      <c r="DW442">
        <v>0.84</v>
      </c>
      <c r="DX442">
        <v>0.82</v>
      </c>
      <c r="DY442">
        <v>0.78</v>
      </c>
      <c r="DZ442">
        <v>0.75</v>
      </c>
      <c r="EA442">
        <v>0.81</v>
      </c>
      <c r="EB442">
        <v>0.72</v>
      </c>
      <c r="EC442">
        <v>0.72</v>
      </c>
      <c r="ED442">
        <v>0.64</v>
      </c>
      <c r="EE442">
        <v>0.74</v>
      </c>
      <c r="EF442">
        <v>0.37</v>
      </c>
      <c r="EG442">
        <v>0</v>
      </c>
      <c r="EH442">
        <v>0.01</v>
      </c>
      <c r="EI442">
        <v>0</v>
      </c>
      <c r="EJ442">
        <v>0</v>
      </c>
      <c r="EK442">
        <v>0.01</v>
      </c>
      <c r="EL442">
        <v>0.02</v>
      </c>
      <c r="EM442">
        <v>0</v>
      </c>
      <c r="EN442">
        <v>0</v>
      </c>
      <c r="EO442">
        <v>0.27</v>
      </c>
      <c r="EP442">
        <v>7.0000000000000007E-2</v>
      </c>
      <c r="EQ442">
        <v>2.5000000000000001E-2</v>
      </c>
      <c r="ER442">
        <v>0.04</v>
      </c>
      <c r="ES442">
        <v>3.2000000000000001E-2</v>
      </c>
      <c r="ET442">
        <v>0.06</v>
      </c>
      <c r="EU442">
        <v>0.08</v>
      </c>
      <c r="EV442">
        <v>0.04</v>
      </c>
      <c r="EW442">
        <v>0.05</v>
      </c>
      <c r="EX442">
        <v>0.13800000000000001</v>
      </c>
      <c r="EY442">
        <v>0.28999999999999998</v>
      </c>
      <c r="EZ442">
        <v>0.35</v>
      </c>
      <c r="FA442">
        <v>0.31</v>
      </c>
      <c r="FB442">
        <v>0.25</v>
      </c>
      <c r="FC442">
        <v>0.35</v>
      </c>
      <c r="FD442">
        <v>0.27</v>
      </c>
      <c r="FE442">
        <v>0.32</v>
      </c>
      <c r="FF442">
        <v>0.38</v>
      </c>
      <c r="FG442">
        <v>0.13</v>
      </c>
      <c r="FH442">
        <v>0.56999999999999995</v>
      </c>
      <c r="FI442">
        <v>0.53</v>
      </c>
      <c r="FJ442">
        <v>0.57999999999999996</v>
      </c>
      <c r="FK442">
        <v>0.63</v>
      </c>
      <c r="FL442">
        <v>0.48</v>
      </c>
      <c r="FM442">
        <v>0.55000000000000004</v>
      </c>
      <c r="FN442">
        <v>0.56000000000000005</v>
      </c>
      <c r="FO442">
        <v>0.48</v>
      </c>
      <c r="FP442">
        <v>0.1</v>
      </c>
      <c r="FQ442">
        <v>7.0000000000000007E-2</v>
      </c>
      <c r="FR442">
        <v>0.08</v>
      </c>
      <c r="FS442">
        <v>7.0000000000000007E-2</v>
      </c>
      <c r="FT442">
        <v>0.09</v>
      </c>
      <c r="FU442">
        <v>0.1</v>
      </c>
      <c r="FV442">
        <v>0.08</v>
      </c>
      <c r="FW442">
        <v>7.0000000000000007E-2</v>
      </c>
      <c r="FX442">
        <v>0.08</v>
      </c>
      <c r="FY442">
        <v>2.04</v>
      </c>
      <c r="FZ442">
        <v>3.53</v>
      </c>
      <c r="GA442">
        <v>3.54</v>
      </c>
      <c r="GB442">
        <v>3.57</v>
      </c>
      <c r="GC442">
        <v>3.65</v>
      </c>
      <c r="GD442">
        <v>3.44</v>
      </c>
      <c r="GE442">
        <v>3.46</v>
      </c>
      <c r="GF442">
        <v>3.55</v>
      </c>
      <c r="GG442">
        <v>3.47</v>
      </c>
      <c r="GH442">
        <v>8.94</v>
      </c>
      <c r="GI442">
        <v>0</v>
      </c>
      <c r="GJ442">
        <v>0</v>
      </c>
      <c r="GK442">
        <v>1.0999999999999999E-2</v>
      </c>
      <c r="GL442">
        <v>0</v>
      </c>
      <c r="GM442">
        <v>0.02</v>
      </c>
      <c r="GN442">
        <v>0.03</v>
      </c>
      <c r="GO442">
        <v>0.06</v>
      </c>
      <c r="GP442">
        <v>0.13</v>
      </c>
      <c r="GQ442">
        <v>0.23</v>
      </c>
      <c r="GR442">
        <v>0.43</v>
      </c>
      <c r="GS442">
        <v>0.08</v>
      </c>
      <c r="GT442">
        <v>0.28999999999999998</v>
      </c>
      <c r="GU442">
        <v>0.43</v>
      </c>
      <c r="GV442">
        <v>0.19</v>
      </c>
      <c r="GW442">
        <v>0.27</v>
      </c>
      <c r="GX442">
        <v>0.16600000000000001</v>
      </c>
      <c r="GY442">
        <v>0.23</v>
      </c>
      <c r="GZ442">
        <v>0.113</v>
      </c>
      <c r="HA442">
        <v>3.9E-2</v>
      </c>
      <c r="HB442">
        <v>0.19</v>
      </c>
      <c r="HC442">
        <v>0.09</v>
      </c>
      <c r="HD442">
        <v>0.08</v>
      </c>
      <c r="HE442">
        <v>0.2</v>
      </c>
      <c r="HF442">
        <v>0.23</v>
      </c>
      <c r="HG442">
        <v>0.28000000000000003</v>
      </c>
      <c r="HH442">
        <v>0.19</v>
      </c>
      <c r="HI442">
        <v>0</v>
      </c>
      <c r="HJ442">
        <v>0</v>
      </c>
      <c r="HK442">
        <v>0.01</v>
      </c>
      <c r="HL442">
        <v>0.01</v>
      </c>
      <c r="HM442">
        <v>0.08</v>
      </c>
      <c r="HN442">
        <v>0.01</v>
      </c>
      <c r="HO442">
        <v>0.3</v>
      </c>
      <c r="HP442">
        <v>0.32</v>
      </c>
      <c r="HQ442">
        <v>0.3</v>
      </c>
      <c r="HR442">
        <v>0.31</v>
      </c>
      <c r="HS442">
        <v>0.37</v>
      </c>
      <c r="HT442">
        <v>0.3</v>
      </c>
      <c r="HU442">
        <v>0.56000000000000005</v>
      </c>
      <c r="HV442">
        <v>0.39</v>
      </c>
      <c r="HW442">
        <v>0.45</v>
      </c>
      <c r="HX442">
        <v>0.41</v>
      </c>
      <c r="HY442">
        <v>0.34</v>
      </c>
      <c r="HZ442">
        <v>0.49</v>
      </c>
      <c r="IA442">
        <v>0.04</v>
      </c>
      <c r="IB442">
        <v>0.16</v>
      </c>
      <c r="IC442">
        <v>0.12</v>
      </c>
      <c r="ID442">
        <v>0.13</v>
      </c>
      <c r="IE442">
        <v>0.09</v>
      </c>
      <c r="IF442">
        <v>6.7000000000000004E-2</v>
      </c>
      <c r="IG442">
        <v>1.0999999999999999E-2</v>
      </c>
      <c r="IH442">
        <v>0.02</v>
      </c>
      <c r="II442">
        <v>0.02</v>
      </c>
      <c r="IJ442">
        <v>0.02</v>
      </c>
      <c r="IK442">
        <v>2.1000000000000001E-2</v>
      </c>
      <c r="IL442">
        <v>2.1000000000000001E-2</v>
      </c>
      <c r="IM442">
        <v>0.08</v>
      </c>
      <c r="IN442">
        <v>0.11</v>
      </c>
      <c r="IO442">
        <v>0.1</v>
      </c>
      <c r="IP442">
        <v>0.11</v>
      </c>
      <c r="IQ442">
        <v>0.1</v>
      </c>
      <c r="IR442">
        <v>0.11</v>
      </c>
      <c r="IS442">
        <v>0.03</v>
      </c>
      <c r="IT442">
        <v>0.63</v>
      </c>
      <c r="IU442">
        <v>0.45</v>
      </c>
      <c r="IV442">
        <v>0.03</v>
      </c>
      <c r="IW442">
        <v>0.21</v>
      </c>
      <c r="IX442">
        <v>0.28999999999999998</v>
      </c>
      <c r="IY442">
        <v>0.17</v>
      </c>
      <c r="IZ442">
        <v>0.27</v>
      </c>
      <c r="JA442">
        <v>0.23</v>
      </c>
      <c r="JB442">
        <v>0.33</v>
      </c>
      <c r="JC442">
        <v>0.36</v>
      </c>
      <c r="JD442">
        <v>0.08</v>
      </c>
      <c r="JE442">
        <v>0.12</v>
      </c>
      <c r="JF442">
        <v>0.28000000000000003</v>
      </c>
      <c r="JG442">
        <v>0.2</v>
      </c>
      <c r="JH442">
        <v>0.25</v>
      </c>
      <c r="JI442">
        <v>0.03</v>
      </c>
      <c r="JJ442">
        <v>7.0000000000000007E-2</v>
      </c>
      <c r="JK442">
        <v>0.36</v>
      </c>
      <c r="JL442">
        <v>0.17</v>
      </c>
      <c r="JM442">
        <v>7.0000000000000007E-2</v>
      </c>
      <c r="JN442">
        <v>0.09</v>
      </c>
      <c r="JO442">
        <v>0.1</v>
      </c>
      <c r="JP442">
        <v>0.1</v>
      </c>
      <c r="JQ442">
        <v>0.08</v>
      </c>
      <c r="JR442">
        <v>2.89</v>
      </c>
      <c r="JS442">
        <v>1.46</v>
      </c>
      <c r="JT442">
        <v>1.79</v>
      </c>
      <c r="JU442">
        <v>3.07</v>
      </c>
      <c r="JV442">
        <v>2.36</v>
      </c>
    </row>
    <row r="443" spans="1:282" x14ac:dyDescent="0.25">
      <c r="A443">
        <v>610099</v>
      </c>
      <c r="B443" t="s">
        <v>220</v>
      </c>
      <c r="C443" t="s">
        <v>2813</v>
      </c>
      <c r="D443" t="s">
        <v>5467</v>
      </c>
      <c r="E443" t="s">
        <v>5468</v>
      </c>
      <c r="F443" t="s">
        <v>2814</v>
      </c>
      <c r="G443" t="s">
        <v>2815</v>
      </c>
      <c r="H443" t="s">
        <v>2816</v>
      </c>
      <c r="I443" t="s">
        <v>5469</v>
      </c>
      <c r="J443" t="s">
        <v>5470</v>
      </c>
      <c r="K443" t="s">
        <v>5471</v>
      </c>
      <c r="L443" t="s">
        <v>546</v>
      </c>
      <c r="M443" t="s">
        <v>3399</v>
      </c>
      <c r="N443" t="s">
        <v>3908</v>
      </c>
      <c r="O443" t="s">
        <v>524</v>
      </c>
      <c r="P443">
        <v>338</v>
      </c>
      <c r="Q443" t="s">
        <v>541</v>
      </c>
      <c r="R443" t="s">
        <v>544</v>
      </c>
      <c r="S443" t="s">
        <v>544</v>
      </c>
      <c r="T443">
        <v>30</v>
      </c>
      <c r="U443">
        <v>5120</v>
      </c>
      <c r="V443" t="s">
        <v>651</v>
      </c>
      <c r="W443">
        <v>132</v>
      </c>
      <c r="X443">
        <v>344</v>
      </c>
      <c r="Y443">
        <v>38</v>
      </c>
      <c r="Z443" s="5" t="s">
        <v>625</v>
      </c>
      <c r="AA443" t="s">
        <v>524</v>
      </c>
      <c r="AB443" t="s">
        <v>576</v>
      </c>
      <c r="AC443" t="s">
        <v>576</v>
      </c>
      <c r="AD443" t="s">
        <v>576</v>
      </c>
      <c r="AE443">
        <v>0</v>
      </c>
      <c r="AF443">
        <v>0</v>
      </c>
      <c r="AG443">
        <v>0</v>
      </c>
      <c r="AH443">
        <v>3.8</v>
      </c>
      <c r="AI443" t="s">
        <v>3410</v>
      </c>
      <c r="AJ443">
        <v>72</v>
      </c>
      <c r="AK443">
        <v>48</v>
      </c>
      <c r="AM443">
        <v>5</v>
      </c>
      <c r="AN443">
        <v>11</v>
      </c>
      <c r="AO443">
        <v>1</v>
      </c>
      <c r="AQ443">
        <v>3</v>
      </c>
      <c r="AR443">
        <v>6</v>
      </c>
      <c r="AS443">
        <v>72</v>
      </c>
      <c r="AT443">
        <v>7.0000000000000007E-2</v>
      </c>
      <c r="AU443">
        <v>0.24</v>
      </c>
      <c r="AV443">
        <v>0</v>
      </c>
      <c r="AW443">
        <v>0.06</v>
      </c>
      <c r="AX443">
        <v>0.21</v>
      </c>
      <c r="AY443">
        <v>0.32</v>
      </c>
      <c r="AZ443">
        <v>0.18</v>
      </c>
      <c r="BA443">
        <v>0.16700000000000001</v>
      </c>
      <c r="BB443">
        <v>0.13</v>
      </c>
      <c r="BC443">
        <v>0.14000000000000001</v>
      </c>
      <c r="BD443">
        <v>0.15</v>
      </c>
      <c r="BE443">
        <v>0.28000000000000003</v>
      </c>
      <c r="BF443">
        <v>0.32</v>
      </c>
      <c r="BG443">
        <v>0.26</v>
      </c>
      <c r="BH443">
        <v>0.46</v>
      </c>
      <c r="BI443">
        <v>0.31</v>
      </c>
      <c r="BJ443">
        <v>0.38</v>
      </c>
      <c r="BK443">
        <v>0.19</v>
      </c>
      <c r="BL443">
        <v>0.03</v>
      </c>
      <c r="BM443">
        <v>0.04</v>
      </c>
      <c r="BN443">
        <v>0.03</v>
      </c>
      <c r="BO443">
        <v>0.03</v>
      </c>
      <c r="BP443">
        <v>0.03</v>
      </c>
      <c r="BQ443">
        <v>0.03</v>
      </c>
      <c r="BR443">
        <v>0.4</v>
      </c>
      <c r="BS443">
        <v>0.28999999999999998</v>
      </c>
      <c r="BT443">
        <v>0.39</v>
      </c>
      <c r="BU443">
        <v>0.47</v>
      </c>
      <c r="BV443">
        <v>0.24</v>
      </c>
      <c r="BW443">
        <v>0.18</v>
      </c>
      <c r="BX443">
        <v>3.09</v>
      </c>
      <c r="BY443">
        <v>2.64</v>
      </c>
      <c r="BZ443">
        <v>3.27</v>
      </c>
      <c r="CA443">
        <v>3.23</v>
      </c>
      <c r="CB443">
        <v>2.66</v>
      </c>
      <c r="CC443">
        <v>2.2400000000000002</v>
      </c>
      <c r="CD443">
        <v>1.4E-2</v>
      </c>
      <c r="CE443">
        <v>2.8000000000000001E-2</v>
      </c>
      <c r="CF443">
        <v>2.8000000000000001E-2</v>
      </c>
      <c r="CG443">
        <v>4.2000000000000003E-2</v>
      </c>
      <c r="CH443">
        <v>2.8000000000000001E-2</v>
      </c>
      <c r="CI443">
        <v>0.11</v>
      </c>
      <c r="CJ443">
        <v>0.11</v>
      </c>
      <c r="CK443">
        <v>0.15</v>
      </c>
      <c r="CL443">
        <v>0.17</v>
      </c>
      <c r="CM443">
        <v>7.0000000000000007E-2</v>
      </c>
      <c r="CN443">
        <v>0.08</v>
      </c>
      <c r="CO443">
        <v>0.13</v>
      </c>
      <c r="CP443">
        <v>0.08</v>
      </c>
      <c r="CQ443">
        <v>0.13</v>
      </c>
      <c r="CR443">
        <v>0.1</v>
      </c>
      <c r="CS443">
        <v>0.11</v>
      </c>
      <c r="CT443">
        <v>0.19</v>
      </c>
      <c r="CU443">
        <v>0.13</v>
      </c>
      <c r="CV443">
        <v>3.53</v>
      </c>
      <c r="CW443">
        <v>3.49</v>
      </c>
      <c r="CX443">
        <v>3.4</v>
      </c>
      <c r="CY443">
        <v>3.44</v>
      </c>
      <c r="CZ443">
        <v>3.36</v>
      </c>
      <c r="DA443">
        <v>3.16</v>
      </c>
      <c r="DB443">
        <v>3.1</v>
      </c>
      <c r="DC443">
        <v>2.88</v>
      </c>
      <c r="DD443">
        <v>2.97</v>
      </c>
      <c r="DE443">
        <v>0.28000000000000003</v>
      </c>
      <c r="DF443">
        <v>0.25</v>
      </c>
      <c r="DG443">
        <v>0.25</v>
      </c>
      <c r="DH443">
        <v>0.25</v>
      </c>
      <c r="DI443">
        <v>0.28999999999999998</v>
      </c>
      <c r="DJ443">
        <v>0.28000000000000003</v>
      </c>
      <c r="DK443">
        <v>0.31</v>
      </c>
      <c r="DL443">
        <v>0.21</v>
      </c>
      <c r="DM443">
        <v>0.22</v>
      </c>
      <c r="DN443">
        <v>0.03</v>
      </c>
      <c r="DO443">
        <v>0.03</v>
      </c>
      <c r="DP443">
        <v>0.03</v>
      </c>
      <c r="DQ443">
        <v>0.03</v>
      </c>
      <c r="DR443">
        <v>0.03</v>
      </c>
      <c r="DS443">
        <v>0.04</v>
      </c>
      <c r="DT443">
        <v>0.04</v>
      </c>
      <c r="DU443">
        <v>0.06</v>
      </c>
      <c r="DV443">
        <v>0.06</v>
      </c>
      <c r="DW443">
        <v>0.61</v>
      </c>
      <c r="DX443">
        <v>0.61</v>
      </c>
      <c r="DY443">
        <v>0.56999999999999995</v>
      </c>
      <c r="DZ443">
        <v>0.6</v>
      </c>
      <c r="EA443">
        <v>0.53</v>
      </c>
      <c r="EB443">
        <v>0.47</v>
      </c>
      <c r="EC443">
        <v>0.43</v>
      </c>
      <c r="ED443">
        <v>0.39</v>
      </c>
      <c r="EE443">
        <v>0.43</v>
      </c>
      <c r="EF443">
        <v>0.24</v>
      </c>
      <c r="EG443">
        <v>0.03</v>
      </c>
      <c r="EH443">
        <v>0.03</v>
      </c>
      <c r="EI443">
        <v>7.0000000000000007E-2</v>
      </c>
      <c r="EJ443">
        <v>0.06</v>
      </c>
      <c r="EK443">
        <v>0.13</v>
      </c>
      <c r="EL443">
        <v>0.32</v>
      </c>
      <c r="EM443">
        <v>0.1</v>
      </c>
      <c r="EN443">
        <v>7.0000000000000007E-2</v>
      </c>
      <c r="EO443">
        <v>0.47</v>
      </c>
      <c r="EP443">
        <v>0.01</v>
      </c>
      <c r="EQ443">
        <v>6.9000000000000006E-2</v>
      </c>
      <c r="ER443">
        <v>0.18</v>
      </c>
      <c r="ES443">
        <v>0.125</v>
      </c>
      <c r="ET443">
        <v>0.13</v>
      </c>
      <c r="EU443">
        <v>0.18</v>
      </c>
      <c r="EV443">
        <v>0.1</v>
      </c>
      <c r="EW443">
        <v>0.08</v>
      </c>
      <c r="EX443">
        <v>6.9000000000000006E-2</v>
      </c>
      <c r="EY443">
        <v>0.24</v>
      </c>
      <c r="EZ443">
        <v>0.28000000000000003</v>
      </c>
      <c r="FA443">
        <v>0.28999999999999998</v>
      </c>
      <c r="FB443">
        <v>0.38</v>
      </c>
      <c r="FC443">
        <v>0.35</v>
      </c>
      <c r="FD443">
        <v>0.33</v>
      </c>
      <c r="FE443">
        <v>0.49</v>
      </c>
      <c r="FF443">
        <v>0.43</v>
      </c>
      <c r="FG443">
        <v>0.15</v>
      </c>
      <c r="FH443">
        <v>0.67</v>
      </c>
      <c r="FI443">
        <v>0.51</v>
      </c>
      <c r="FJ443">
        <v>0.4</v>
      </c>
      <c r="FK443">
        <v>0.39</v>
      </c>
      <c r="FL443">
        <v>0.35</v>
      </c>
      <c r="FM443">
        <v>0.08</v>
      </c>
      <c r="FN443">
        <v>0.26</v>
      </c>
      <c r="FO443">
        <v>0.36</v>
      </c>
      <c r="FP443">
        <v>7.0000000000000007E-2</v>
      </c>
      <c r="FQ443">
        <v>0.06</v>
      </c>
      <c r="FR443">
        <v>0.11</v>
      </c>
      <c r="FS443">
        <v>0.06</v>
      </c>
      <c r="FT443">
        <v>0.06</v>
      </c>
      <c r="FU443">
        <v>0.06</v>
      </c>
      <c r="FV443">
        <v>0.08</v>
      </c>
      <c r="FW443">
        <v>0.06</v>
      </c>
      <c r="FX443">
        <v>0.06</v>
      </c>
      <c r="FY443">
        <v>2.15</v>
      </c>
      <c r="FZ443">
        <v>3.63</v>
      </c>
      <c r="GA443">
        <v>3.44</v>
      </c>
      <c r="GB443">
        <v>3.09</v>
      </c>
      <c r="GC443">
        <v>3.16</v>
      </c>
      <c r="GD443">
        <v>2.97</v>
      </c>
      <c r="GE443">
        <v>2.2000000000000002</v>
      </c>
      <c r="GF443">
        <v>2.97</v>
      </c>
      <c r="GG443">
        <v>3.15</v>
      </c>
      <c r="GH443">
        <v>6.5</v>
      </c>
      <c r="GI443">
        <v>0.14000000000000001</v>
      </c>
      <c r="GJ443">
        <v>8.3000000000000004E-2</v>
      </c>
      <c r="GK443">
        <v>0</v>
      </c>
      <c r="GL443">
        <v>0.01</v>
      </c>
      <c r="GM443">
        <v>0.03</v>
      </c>
      <c r="GN443">
        <v>0.08</v>
      </c>
      <c r="GO443">
        <v>0.11</v>
      </c>
      <c r="GP443">
        <v>0.14000000000000001</v>
      </c>
      <c r="GQ443">
        <v>0.13</v>
      </c>
      <c r="GR443">
        <v>0.19</v>
      </c>
      <c r="GS443">
        <v>0.08</v>
      </c>
      <c r="GT443">
        <v>0.5</v>
      </c>
      <c r="GU443">
        <v>0.82</v>
      </c>
      <c r="GV443">
        <v>0.24</v>
      </c>
      <c r="GW443">
        <v>0.22</v>
      </c>
      <c r="GX443">
        <v>4.2000000000000003E-2</v>
      </c>
      <c r="GY443">
        <v>0.28999999999999998</v>
      </c>
      <c r="GZ443">
        <v>0.125</v>
      </c>
      <c r="HA443">
        <v>0</v>
      </c>
      <c r="HB443">
        <v>0.28999999999999998</v>
      </c>
      <c r="HC443">
        <v>7.0000000000000007E-2</v>
      </c>
      <c r="HD443">
        <v>0.03</v>
      </c>
      <c r="HE443">
        <v>0.11</v>
      </c>
      <c r="HF443">
        <v>0.08</v>
      </c>
      <c r="HG443">
        <v>0.11</v>
      </c>
      <c r="HH443">
        <v>7.0000000000000007E-2</v>
      </c>
      <c r="HI443">
        <v>0.03</v>
      </c>
      <c r="HJ443">
        <v>0.31</v>
      </c>
      <c r="HK443">
        <v>0.31</v>
      </c>
      <c r="HL443">
        <v>0.1</v>
      </c>
      <c r="HM443">
        <v>0.31</v>
      </c>
      <c r="HN443">
        <v>0.03</v>
      </c>
      <c r="HO443">
        <v>0.44</v>
      </c>
      <c r="HP443">
        <v>0.35</v>
      </c>
      <c r="HQ443">
        <v>0.32</v>
      </c>
      <c r="HR443">
        <v>0.43</v>
      </c>
      <c r="HS443">
        <v>0.39</v>
      </c>
      <c r="HT443">
        <v>0.28999999999999998</v>
      </c>
      <c r="HU443">
        <v>0.43</v>
      </c>
      <c r="HV443">
        <v>0.14000000000000001</v>
      </c>
      <c r="HW443">
        <v>0.17</v>
      </c>
      <c r="HX443">
        <v>0.38</v>
      </c>
      <c r="HY443">
        <v>0.06</v>
      </c>
      <c r="HZ443">
        <v>0.61</v>
      </c>
      <c r="IA443">
        <v>0.03</v>
      </c>
      <c r="IB443">
        <v>0.11</v>
      </c>
      <c r="IC443">
        <v>0.11</v>
      </c>
      <c r="ID443">
        <v>0.03</v>
      </c>
      <c r="IE443">
        <v>0.11</v>
      </c>
      <c r="IF443">
        <v>0</v>
      </c>
      <c r="IG443">
        <v>1.4E-2</v>
      </c>
      <c r="IH443">
        <v>0.01</v>
      </c>
      <c r="II443">
        <v>0.03</v>
      </c>
      <c r="IJ443">
        <v>0</v>
      </c>
      <c r="IK443">
        <v>8.3000000000000004E-2</v>
      </c>
      <c r="IL443">
        <v>1.4E-2</v>
      </c>
      <c r="IM443">
        <v>0.06</v>
      </c>
      <c r="IN443">
        <v>0.08</v>
      </c>
      <c r="IO443">
        <v>7.0000000000000007E-2</v>
      </c>
      <c r="IP443">
        <v>7.0000000000000007E-2</v>
      </c>
      <c r="IQ443">
        <v>0.06</v>
      </c>
      <c r="IR443">
        <v>0.06</v>
      </c>
      <c r="IS443">
        <v>0</v>
      </c>
      <c r="IT443">
        <v>0.28000000000000003</v>
      </c>
      <c r="IU443">
        <v>0.13</v>
      </c>
      <c r="IV443">
        <v>0</v>
      </c>
      <c r="IW443">
        <v>0.1</v>
      </c>
      <c r="IX443">
        <v>0.19</v>
      </c>
      <c r="IY443">
        <v>0.28000000000000003</v>
      </c>
      <c r="IZ443">
        <v>0.32</v>
      </c>
      <c r="JA443">
        <v>0.06</v>
      </c>
      <c r="JB443">
        <v>0.39</v>
      </c>
      <c r="JC443">
        <v>0.26</v>
      </c>
      <c r="JD443">
        <v>0.17</v>
      </c>
      <c r="JE443">
        <v>0.24</v>
      </c>
      <c r="JF443">
        <v>0.26</v>
      </c>
      <c r="JG443">
        <v>0.24</v>
      </c>
      <c r="JH443">
        <v>0.49</v>
      </c>
      <c r="JI443">
        <v>0.22</v>
      </c>
      <c r="JJ443">
        <v>0.24</v>
      </c>
      <c r="JK443">
        <v>0.61</v>
      </c>
      <c r="JL443">
        <v>0.21</v>
      </c>
      <c r="JM443">
        <v>0.06</v>
      </c>
      <c r="JN443">
        <v>0.06</v>
      </c>
      <c r="JO443">
        <v>0.08</v>
      </c>
      <c r="JP443">
        <v>7.0000000000000007E-2</v>
      </c>
      <c r="JQ443">
        <v>7.0000000000000007E-2</v>
      </c>
      <c r="JR443">
        <v>3.31</v>
      </c>
      <c r="JS443">
        <v>2.35</v>
      </c>
      <c r="JT443">
        <v>2.64</v>
      </c>
      <c r="JU443">
        <v>3.6</v>
      </c>
      <c r="JV443">
        <v>2.6</v>
      </c>
    </row>
    <row r="444" spans="1:282" x14ac:dyDescent="0.25">
      <c r="A444">
        <v>610100</v>
      </c>
      <c r="B444" t="s">
        <v>299</v>
      </c>
      <c r="C444" t="s">
        <v>1286</v>
      </c>
      <c r="D444" t="s">
        <v>5472</v>
      </c>
      <c r="E444" t="s">
        <v>5473</v>
      </c>
      <c r="F444" t="s">
        <v>1287</v>
      </c>
      <c r="G444" t="s">
        <v>1288</v>
      </c>
      <c r="H444" t="s">
        <v>5474</v>
      </c>
      <c r="I444" t="s">
        <v>5475</v>
      </c>
      <c r="J444" t="s">
        <v>5476</v>
      </c>
      <c r="K444" t="s">
        <v>5477</v>
      </c>
      <c r="L444" t="s">
        <v>546</v>
      </c>
      <c r="M444" t="s">
        <v>3399</v>
      </c>
      <c r="N444" t="s">
        <v>3908</v>
      </c>
      <c r="O444" t="s">
        <v>524</v>
      </c>
      <c r="P444">
        <v>660</v>
      </c>
      <c r="Q444" t="s">
        <v>539</v>
      </c>
      <c r="R444" t="s">
        <v>538</v>
      </c>
      <c r="S444" t="s">
        <v>538</v>
      </c>
      <c r="T444">
        <v>34</v>
      </c>
      <c r="U444">
        <v>5140</v>
      </c>
      <c r="V444" t="s">
        <v>655</v>
      </c>
      <c r="W444">
        <v>196</v>
      </c>
      <c r="X444">
        <v>658</v>
      </c>
      <c r="Y444">
        <v>30</v>
      </c>
      <c r="Z444" s="5" t="s">
        <v>669</v>
      </c>
      <c r="AA444" t="s">
        <v>524</v>
      </c>
      <c r="AB444" t="s">
        <v>564</v>
      </c>
      <c r="AC444" t="s">
        <v>533</v>
      </c>
      <c r="AD444" t="s">
        <v>533</v>
      </c>
      <c r="AE444">
        <v>51.7</v>
      </c>
      <c r="AF444">
        <v>79</v>
      </c>
      <c r="AG444">
        <v>69.099999999999994</v>
      </c>
      <c r="AH444">
        <v>3</v>
      </c>
      <c r="AI444" t="s">
        <v>3410</v>
      </c>
      <c r="AJ444">
        <v>108</v>
      </c>
      <c r="AK444">
        <v>1</v>
      </c>
      <c r="AL444">
        <v>21</v>
      </c>
      <c r="AN444">
        <v>79</v>
      </c>
      <c r="AQ444">
        <v>6</v>
      </c>
      <c r="AR444">
        <v>3</v>
      </c>
      <c r="AS444">
        <v>108</v>
      </c>
      <c r="AT444">
        <v>0</v>
      </c>
      <c r="AU444">
        <v>0.01</v>
      </c>
      <c r="AV444">
        <v>0.03</v>
      </c>
      <c r="AW444">
        <v>0.02</v>
      </c>
      <c r="AX444">
        <v>0.06</v>
      </c>
      <c r="AY444">
        <v>0.1</v>
      </c>
      <c r="AZ444">
        <v>0.05</v>
      </c>
      <c r="BA444">
        <v>6.5000000000000002E-2</v>
      </c>
      <c r="BB444">
        <v>0.03</v>
      </c>
      <c r="BC444">
        <v>0.06</v>
      </c>
      <c r="BD444">
        <v>0.1</v>
      </c>
      <c r="BE444">
        <v>0.15</v>
      </c>
      <c r="BF444">
        <v>0.35</v>
      </c>
      <c r="BG444">
        <v>0.19</v>
      </c>
      <c r="BH444">
        <v>0.36</v>
      </c>
      <c r="BI444">
        <v>0.21</v>
      </c>
      <c r="BJ444">
        <v>0.25</v>
      </c>
      <c r="BK444">
        <v>0.25</v>
      </c>
      <c r="BL444">
        <v>0.04</v>
      </c>
      <c r="BM444">
        <v>0.03</v>
      </c>
      <c r="BN444">
        <v>0.03</v>
      </c>
      <c r="BO444">
        <v>0</v>
      </c>
      <c r="BP444">
        <v>0.02</v>
      </c>
      <c r="BQ444">
        <v>0.03</v>
      </c>
      <c r="BR444">
        <v>0.56000000000000005</v>
      </c>
      <c r="BS444">
        <v>0.7</v>
      </c>
      <c r="BT444">
        <v>0.56000000000000005</v>
      </c>
      <c r="BU444">
        <v>0.71</v>
      </c>
      <c r="BV444">
        <v>0.56999999999999995</v>
      </c>
      <c r="BW444">
        <v>0.47</v>
      </c>
      <c r="BX444">
        <v>3.54</v>
      </c>
      <c r="BY444">
        <v>3.64</v>
      </c>
      <c r="BZ444">
        <v>3.49</v>
      </c>
      <c r="CA444">
        <v>3.62</v>
      </c>
      <c r="CB444">
        <v>3.37</v>
      </c>
      <c r="CC444">
        <v>3.12</v>
      </c>
      <c r="CD444">
        <v>8.9999999999999993E-3</v>
      </c>
      <c r="CE444">
        <v>8.9999999999999993E-3</v>
      </c>
      <c r="CF444">
        <v>8.9999999999999993E-3</v>
      </c>
      <c r="CG444">
        <v>8.9999999999999993E-3</v>
      </c>
      <c r="CH444">
        <v>0</v>
      </c>
      <c r="CI444">
        <v>0</v>
      </c>
      <c r="CJ444">
        <v>0.01</v>
      </c>
      <c r="CK444">
        <v>0.03</v>
      </c>
      <c r="CL444">
        <v>0.01</v>
      </c>
      <c r="CM444">
        <v>0.01</v>
      </c>
      <c r="CN444">
        <v>0.01</v>
      </c>
      <c r="CO444">
        <v>0.02</v>
      </c>
      <c r="CP444">
        <v>0.02</v>
      </c>
      <c r="CQ444">
        <v>0.02</v>
      </c>
      <c r="CR444">
        <v>0.04</v>
      </c>
      <c r="CS444">
        <v>0.02</v>
      </c>
      <c r="CT444">
        <v>0.03</v>
      </c>
      <c r="CU444">
        <v>0.01</v>
      </c>
      <c r="CV444">
        <v>3.85</v>
      </c>
      <c r="CW444">
        <v>3.85</v>
      </c>
      <c r="CX444">
        <v>3.82</v>
      </c>
      <c r="CY444">
        <v>3.75</v>
      </c>
      <c r="CZ444">
        <v>3.85</v>
      </c>
      <c r="DA444">
        <v>3.74</v>
      </c>
      <c r="DB444">
        <v>3.78</v>
      </c>
      <c r="DC444">
        <v>3.69</v>
      </c>
      <c r="DD444">
        <v>3.74</v>
      </c>
      <c r="DE444">
        <v>0.1</v>
      </c>
      <c r="DF444">
        <v>0.1</v>
      </c>
      <c r="DG444">
        <v>0.11</v>
      </c>
      <c r="DH444">
        <v>0.19</v>
      </c>
      <c r="DI444">
        <v>0.11</v>
      </c>
      <c r="DJ444">
        <v>0.19</v>
      </c>
      <c r="DK444">
        <v>0.16</v>
      </c>
      <c r="DL444">
        <v>0.17</v>
      </c>
      <c r="DM444">
        <v>0.21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0.01</v>
      </c>
      <c r="DW444">
        <v>0.88</v>
      </c>
      <c r="DX444">
        <v>0.88</v>
      </c>
      <c r="DY444">
        <v>0.86</v>
      </c>
      <c r="DZ444">
        <v>0.79</v>
      </c>
      <c r="EA444">
        <v>0.87</v>
      </c>
      <c r="EB444">
        <v>0.78</v>
      </c>
      <c r="EC444">
        <v>0.81</v>
      </c>
      <c r="ED444">
        <v>0.78</v>
      </c>
      <c r="EE444">
        <v>0.76</v>
      </c>
      <c r="EF444">
        <v>0.39</v>
      </c>
      <c r="EG444">
        <v>0.03</v>
      </c>
      <c r="EH444">
        <v>0</v>
      </c>
      <c r="EI444">
        <v>0.01</v>
      </c>
      <c r="EJ444">
        <v>0</v>
      </c>
      <c r="EK444">
        <v>0.04</v>
      </c>
      <c r="EL444">
        <v>0.01</v>
      </c>
      <c r="EM444">
        <v>0.01</v>
      </c>
      <c r="EN444">
        <v>0.01</v>
      </c>
      <c r="EO444">
        <v>0.3</v>
      </c>
      <c r="EP444">
        <v>7.0000000000000007E-2</v>
      </c>
      <c r="EQ444">
        <v>6.5000000000000002E-2</v>
      </c>
      <c r="ER444">
        <v>0.05</v>
      </c>
      <c r="ES444">
        <v>3.6999999999999998E-2</v>
      </c>
      <c r="ET444">
        <v>7.0000000000000007E-2</v>
      </c>
      <c r="EU444">
        <v>0.12</v>
      </c>
      <c r="EV444">
        <v>0.06</v>
      </c>
      <c r="EW444">
        <v>0.11</v>
      </c>
      <c r="EX444">
        <v>0.10199999999999999</v>
      </c>
      <c r="EY444">
        <v>0.3</v>
      </c>
      <c r="EZ444">
        <v>0.31</v>
      </c>
      <c r="FA444">
        <v>0.27</v>
      </c>
      <c r="FB444">
        <v>0.23</v>
      </c>
      <c r="FC444">
        <v>0.27</v>
      </c>
      <c r="FD444">
        <v>0.23</v>
      </c>
      <c r="FE444">
        <v>0.26</v>
      </c>
      <c r="FF444">
        <v>0.28999999999999998</v>
      </c>
      <c r="FG444">
        <v>0.17</v>
      </c>
      <c r="FH444">
        <v>0.57999999999999996</v>
      </c>
      <c r="FI444">
        <v>0.61</v>
      </c>
      <c r="FJ444">
        <v>0.65</v>
      </c>
      <c r="FK444">
        <v>0.71</v>
      </c>
      <c r="FL444">
        <v>0.6</v>
      </c>
      <c r="FM444">
        <v>0.62</v>
      </c>
      <c r="FN444">
        <v>0.66</v>
      </c>
      <c r="FO444">
        <v>0.56999999999999995</v>
      </c>
      <c r="FP444">
        <v>0.05</v>
      </c>
      <c r="FQ444">
        <v>0.02</v>
      </c>
      <c r="FR444">
        <v>0.02</v>
      </c>
      <c r="FS444">
        <v>0.03</v>
      </c>
      <c r="FT444">
        <v>0.02</v>
      </c>
      <c r="FU444">
        <v>0.02</v>
      </c>
      <c r="FV444">
        <v>0.02</v>
      </c>
      <c r="FW444">
        <v>0.02</v>
      </c>
      <c r="FX444">
        <v>0.02</v>
      </c>
      <c r="FY444">
        <v>2.0499999999999998</v>
      </c>
      <c r="FZ444">
        <v>3.46</v>
      </c>
      <c r="GA444">
        <v>3.56</v>
      </c>
      <c r="GB444">
        <v>3.6</v>
      </c>
      <c r="GC444">
        <v>3.69</v>
      </c>
      <c r="GD444">
        <v>3.46</v>
      </c>
      <c r="GE444">
        <v>3.49</v>
      </c>
      <c r="GF444">
        <v>3.59</v>
      </c>
      <c r="GG444">
        <v>3.45</v>
      </c>
      <c r="GH444">
        <v>8.33</v>
      </c>
      <c r="GI444">
        <v>0.01</v>
      </c>
      <c r="GJ444">
        <v>8.9999999999999993E-3</v>
      </c>
      <c r="GK444">
        <v>1.9E-2</v>
      </c>
      <c r="GL444">
        <v>0.05</v>
      </c>
      <c r="GM444">
        <v>0.04</v>
      </c>
      <c r="GN444">
        <v>0.06</v>
      </c>
      <c r="GO444">
        <v>0.06</v>
      </c>
      <c r="GP444">
        <v>0.13</v>
      </c>
      <c r="GQ444">
        <v>0.12</v>
      </c>
      <c r="GR444">
        <v>0.44</v>
      </c>
      <c r="GS444">
        <v>7.0000000000000007E-2</v>
      </c>
      <c r="GT444">
        <v>0.44</v>
      </c>
      <c r="GU444">
        <v>0.49</v>
      </c>
      <c r="GV444">
        <v>0.34</v>
      </c>
      <c r="GW444">
        <v>0.19</v>
      </c>
      <c r="GX444">
        <v>0.13900000000000001</v>
      </c>
      <c r="GY444">
        <v>0.21</v>
      </c>
      <c r="GZ444">
        <v>0.13</v>
      </c>
      <c r="HA444">
        <v>7.3999999999999996E-2</v>
      </c>
      <c r="HB444">
        <v>0.17</v>
      </c>
      <c r="HC444">
        <v>0.12</v>
      </c>
      <c r="HD444">
        <v>0.08</v>
      </c>
      <c r="HE444">
        <v>0.18</v>
      </c>
      <c r="HF444">
        <v>0.12</v>
      </c>
      <c r="HG444">
        <v>0.21</v>
      </c>
      <c r="HH444">
        <v>0.1</v>
      </c>
      <c r="HI444">
        <v>0</v>
      </c>
      <c r="HJ444">
        <v>0.03</v>
      </c>
      <c r="HK444">
        <v>0</v>
      </c>
      <c r="HL444">
        <v>0.03</v>
      </c>
      <c r="HM444">
        <v>0.1</v>
      </c>
      <c r="HN444">
        <v>0.01</v>
      </c>
      <c r="HO444">
        <v>0.18</v>
      </c>
      <c r="HP444">
        <v>0.21</v>
      </c>
      <c r="HQ444">
        <v>0.28999999999999998</v>
      </c>
      <c r="HR444">
        <v>0.27</v>
      </c>
      <c r="HS444">
        <v>0.35</v>
      </c>
      <c r="HT444">
        <v>0.3</v>
      </c>
      <c r="HU444">
        <v>0.79</v>
      </c>
      <c r="HV444">
        <v>0.56000000000000005</v>
      </c>
      <c r="HW444">
        <v>0.57999999999999996</v>
      </c>
      <c r="HX444">
        <v>0.59</v>
      </c>
      <c r="HY444">
        <v>0.42</v>
      </c>
      <c r="HZ444">
        <v>0.65</v>
      </c>
      <c r="IA444">
        <v>0.02</v>
      </c>
      <c r="IB444">
        <v>0.16</v>
      </c>
      <c r="IC444">
        <v>0.11</v>
      </c>
      <c r="ID444">
        <v>0.09</v>
      </c>
      <c r="IE444">
        <v>0.08</v>
      </c>
      <c r="IF444">
        <v>2.8000000000000001E-2</v>
      </c>
      <c r="IG444">
        <v>8.9999999999999993E-3</v>
      </c>
      <c r="IH444">
        <v>0.01</v>
      </c>
      <c r="II444">
        <v>0.01</v>
      </c>
      <c r="IJ444">
        <v>0.01</v>
      </c>
      <c r="IK444">
        <v>1.9E-2</v>
      </c>
      <c r="IL444">
        <v>8.9999999999999993E-3</v>
      </c>
      <c r="IM444">
        <v>0.01</v>
      </c>
      <c r="IN444">
        <v>0.03</v>
      </c>
      <c r="IO444">
        <v>0.01</v>
      </c>
      <c r="IP444">
        <v>0.01</v>
      </c>
      <c r="IQ444">
        <v>0.03</v>
      </c>
      <c r="IR444">
        <v>0.01</v>
      </c>
      <c r="IS444">
        <v>0.01</v>
      </c>
      <c r="IT444">
        <v>0.65</v>
      </c>
      <c r="IU444">
        <v>0.54</v>
      </c>
      <c r="IV444">
        <v>0.04</v>
      </c>
      <c r="IW444">
        <v>0.38</v>
      </c>
      <c r="IX444">
        <v>0.31</v>
      </c>
      <c r="IY444">
        <v>0.2</v>
      </c>
      <c r="IZ444">
        <v>0.31</v>
      </c>
      <c r="JA444">
        <v>0.26</v>
      </c>
      <c r="JB444">
        <v>0.3</v>
      </c>
      <c r="JC444">
        <v>0.41</v>
      </c>
      <c r="JD444">
        <v>0.06</v>
      </c>
      <c r="JE444">
        <v>0.05</v>
      </c>
      <c r="JF444">
        <v>0.34</v>
      </c>
      <c r="JG444">
        <v>0.2</v>
      </c>
      <c r="JH444">
        <v>0.26</v>
      </c>
      <c r="JI444">
        <v>0.06</v>
      </c>
      <c r="JJ444">
        <v>0.06</v>
      </c>
      <c r="JK444">
        <v>0.34</v>
      </c>
      <c r="JL444">
        <v>0.09</v>
      </c>
      <c r="JM444">
        <v>0.02</v>
      </c>
      <c r="JN444">
        <v>0.03</v>
      </c>
      <c r="JO444">
        <v>0.06</v>
      </c>
      <c r="JP444">
        <v>0.02</v>
      </c>
      <c r="JQ444">
        <v>0.03</v>
      </c>
      <c r="JR444">
        <v>2.93</v>
      </c>
      <c r="JS444">
        <v>1.52</v>
      </c>
      <c r="JT444">
        <v>1.6</v>
      </c>
      <c r="JU444">
        <v>3.01</v>
      </c>
      <c r="JV444">
        <v>2.0099999999999998</v>
      </c>
    </row>
    <row r="445" spans="1:282" x14ac:dyDescent="0.25">
      <c r="A445">
        <v>610101</v>
      </c>
      <c r="B445" t="s">
        <v>2818</v>
      </c>
      <c r="C445" t="s">
        <v>2817</v>
      </c>
      <c r="D445" t="s">
        <v>5478</v>
      </c>
      <c r="E445" t="s">
        <v>5479</v>
      </c>
      <c r="F445" t="s">
        <v>2819</v>
      </c>
      <c r="G445" t="s">
        <v>2820</v>
      </c>
      <c r="H445" t="s">
        <v>2821</v>
      </c>
      <c r="I445" t="s">
        <v>5480</v>
      </c>
      <c r="J445" t="s">
        <v>5481</v>
      </c>
      <c r="K445" t="s">
        <v>5482</v>
      </c>
      <c r="L445" t="s">
        <v>546</v>
      </c>
      <c r="M445" t="s">
        <v>3399</v>
      </c>
      <c r="N445" t="s">
        <v>3937</v>
      </c>
      <c r="O445" t="s">
        <v>524</v>
      </c>
      <c r="P445">
        <v>723</v>
      </c>
      <c r="Q445" t="s">
        <v>541</v>
      </c>
      <c r="R445" t="s">
        <v>562</v>
      </c>
      <c r="S445" t="s">
        <v>6521</v>
      </c>
      <c r="T445">
        <v>33</v>
      </c>
      <c r="U445">
        <v>5150</v>
      </c>
      <c r="V445" t="s">
        <v>651</v>
      </c>
      <c r="W445">
        <v>202</v>
      </c>
      <c r="X445">
        <v>1511</v>
      </c>
      <c r="Y445">
        <v>13</v>
      </c>
      <c r="Z445" s="5" t="s">
        <v>4119</v>
      </c>
      <c r="AA445" t="s">
        <v>524</v>
      </c>
      <c r="AB445" t="s">
        <v>555</v>
      </c>
      <c r="AC445" t="s">
        <v>555</v>
      </c>
      <c r="AD445" t="s">
        <v>534</v>
      </c>
      <c r="AE445">
        <v>28.7</v>
      </c>
      <c r="AF445">
        <v>36</v>
      </c>
      <c r="AG445">
        <v>80.3</v>
      </c>
      <c r="AH445">
        <v>1.3</v>
      </c>
      <c r="AI445" t="s">
        <v>3410</v>
      </c>
      <c r="AJ445">
        <v>110</v>
      </c>
      <c r="AK445">
        <v>56</v>
      </c>
      <c r="AL445">
        <v>15</v>
      </c>
      <c r="AM445">
        <v>16</v>
      </c>
      <c r="AN445">
        <v>12</v>
      </c>
      <c r="AO445">
        <v>1</v>
      </c>
      <c r="AQ445">
        <v>7</v>
      </c>
      <c r="AR445">
        <v>10</v>
      </c>
      <c r="AS445">
        <v>110</v>
      </c>
      <c r="AT445">
        <v>0</v>
      </c>
      <c r="AU445">
        <v>0</v>
      </c>
      <c r="AV445">
        <v>0.01</v>
      </c>
      <c r="AW445">
        <v>0.02</v>
      </c>
      <c r="AX445">
        <v>0.03</v>
      </c>
      <c r="AY445">
        <v>0.08</v>
      </c>
      <c r="AZ445">
        <v>0.15</v>
      </c>
      <c r="BA445">
        <v>0.11799999999999999</v>
      </c>
      <c r="BB445">
        <v>0.05</v>
      </c>
      <c r="BC445">
        <v>0.03</v>
      </c>
      <c r="BD445">
        <v>0.15</v>
      </c>
      <c r="BE445">
        <v>0.32</v>
      </c>
      <c r="BF445">
        <v>0.4</v>
      </c>
      <c r="BG445">
        <v>0.28999999999999998</v>
      </c>
      <c r="BH445">
        <v>0.33</v>
      </c>
      <c r="BI445">
        <v>0.2</v>
      </c>
      <c r="BJ445">
        <v>0.39</v>
      </c>
      <c r="BK445">
        <v>0.26</v>
      </c>
      <c r="BL445">
        <v>0.02</v>
      </c>
      <c r="BM445">
        <v>0.01</v>
      </c>
      <c r="BN445">
        <v>0.02</v>
      </c>
      <c r="BO445">
        <v>0.02</v>
      </c>
      <c r="BP445">
        <v>0.02</v>
      </c>
      <c r="BQ445">
        <v>0.03</v>
      </c>
      <c r="BR445">
        <v>0.43</v>
      </c>
      <c r="BS445">
        <v>0.57999999999999996</v>
      </c>
      <c r="BT445">
        <v>0.6</v>
      </c>
      <c r="BU445">
        <v>0.74</v>
      </c>
      <c r="BV445">
        <v>0.41</v>
      </c>
      <c r="BW445">
        <v>0.31</v>
      </c>
      <c r="BX445">
        <v>3.28</v>
      </c>
      <c r="BY445">
        <v>3.47</v>
      </c>
      <c r="BZ445">
        <v>3.55</v>
      </c>
      <c r="CA445">
        <v>3.69</v>
      </c>
      <c r="CB445">
        <v>3.2</v>
      </c>
      <c r="CC445">
        <v>2.82</v>
      </c>
      <c r="CD445">
        <v>0</v>
      </c>
      <c r="CE445">
        <v>0</v>
      </c>
      <c r="CF445">
        <v>0</v>
      </c>
      <c r="CG445">
        <v>8.9999999999999993E-3</v>
      </c>
      <c r="CH445">
        <v>0</v>
      </c>
      <c r="CI445">
        <v>0.02</v>
      </c>
      <c r="CJ445">
        <v>0</v>
      </c>
      <c r="CK445">
        <v>0.06</v>
      </c>
      <c r="CL445">
        <v>0.02</v>
      </c>
      <c r="CM445">
        <v>0.04</v>
      </c>
      <c r="CN445">
        <v>0.03</v>
      </c>
      <c r="CO445">
        <v>0.04</v>
      </c>
      <c r="CP445">
        <v>0.03</v>
      </c>
      <c r="CQ445">
        <v>0.05</v>
      </c>
      <c r="CR445">
        <v>0.06</v>
      </c>
      <c r="CS445">
        <v>0.11</v>
      </c>
      <c r="CT445">
        <v>0.13</v>
      </c>
      <c r="CU445">
        <v>0.16</v>
      </c>
      <c r="CV445">
        <v>3.79</v>
      </c>
      <c r="CW445">
        <v>3.82</v>
      </c>
      <c r="CX445">
        <v>3.72</v>
      </c>
      <c r="CY445">
        <v>3.75</v>
      </c>
      <c r="CZ445">
        <v>3.74</v>
      </c>
      <c r="DA445">
        <v>3.6</v>
      </c>
      <c r="DB445">
        <v>3.56</v>
      </c>
      <c r="DC445">
        <v>3.31</v>
      </c>
      <c r="DD445">
        <v>3.41</v>
      </c>
      <c r="DE445">
        <v>0.14000000000000001</v>
      </c>
      <c r="DF445">
        <v>0.13</v>
      </c>
      <c r="DG445">
        <v>0.2</v>
      </c>
      <c r="DH445">
        <v>0.16</v>
      </c>
      <c r="DI445">
        <v>0.16</v>
      </c>
      <c r="DJ445">
        <v>0.21</v>
      </c>
      <c r="DK445">
        <v>0.22</v>
      </c>
      <c r="DL445">
        <v>0.24</v>
      </c>
      <c r="DM445">
        <v>0.2</v>
      </c>
      <c r="DN445">
        <v>0.01</v>
      </c>
      <c r="DO445">
        <v>0.01</v>
      </c>
      <c r="DP445">
        <v>0.01</v>
      </c>
      <c r="DQ445">
        <v>0.02</v>
      </c>
      <c r="DR445">
        <v>0.01</v>
      </c>
      <c r="DS445">
        <v>0.03</v>
      </c>
      <c r="DT445">
        <v>0.01</v>
      </c>
      <c r="DU445">
        <v>0.02</v>
      </c>
      <c r="DV445">
        <v>0.02</v>
      </c>
      <c r="DW445">
        <v>0.82</v>
      </c>
      <c r="DX445">
        <v>0.84</v>
      </c>
      <c r="DY445">
        <v>0.75</v>
      </c>
      <c r="DZ445">
        <v>0.78</v>
      </c>
      <c r="EA445">
        <v>0.78</v>
      </c>
      <c r="EB445">
        <v>0.68</v>
      </c>
      <c r="EC445">
        <v>0.66</v>
      </c>
      <c r="ED445">
        <v>0.55000000000000004</v>
      </c>
      <c r="EE445">
        <v>0.6</v>
      </c>
      <c r="EF445">
        <v>0.44</v>
      </c>
      <c r="EG445">
        <v>0.01</v>
      </c>
      <c r="EH445">
        <v>0</v>
      </c>
      <c r="EI445">
        <v>0</v>
      </c>
      <c r="EJ445">
        <v>0</v>
      </c>
      <c r="EK445">
        <v>0</v>
      </c>
      <c r="EL445">
        <v>0.15</v>
      </c>
      <c r="EM445">
        <v>0.02</v>
      </c>
      <c r="EN445">
        <v>0</v>
      </c>
      <c r="EO445">
        <v>0.37</v>
      </c>
      <c r="EP445">
        <v>0.04</v>
      </c>
      <c r="EQ445">
        <v>2.7E-2</v>
      </c>
      <c r="ER445">
        <v>0.05</v>
      </c>
      <c r="ES445">
        <v>4.4999999999999998E-2</v>
      </c>
      <c r="ET445">
        <v>0.1</v>
      </c>
      <c r="EU445">
        <v>0.2</v>
      </c>
      <c r="EV445">
        <v>7.0000000000000007E-2</v>
      </c>
      <c r="EW445">
        <v>0.03</v>
      </c>
      <c r="EX445">
        <v>5.5E-2</v>
      </c>
      <c r="EY445">
        <v>0.25</v>
      </c>
      <c r="EZ445">
        <v>0.31</v>
      </c>
      <c r="FA445">
        <v>0.28000000000000003</v>
      </c>
      <c r="FB445">
        <v>0.25</v>
      </c>
      <c r="FC445">
        <v>0.28000000000000003</v>
      </c>
      <c r="FD445">
        <v>0.25</v>
      </c>
      <c r="FE445">
        <v>0.3</v>
      </c>
      <c r="FF445">
        <v>0.34</v>
      </c>
      <c r="FG445">
        <v>0.04</v>
      </c>
      <c r="FH445">
        <v>0.61</v>
      </c>
      <c r="FI445">
        <v>0.56999999999999995</v>
      </c>
      <c r="FJ445">
        <v>0.57999999999999996</v>
      </c>
      <c r="FK445">
        <v>0.62</v>
      </c>
      <c r="FL445">
        <v>0.53</v>
      </c>
      <c r="FM445">
        <v>0.23</v>
      </c>
      <c r="FN445">
        <v>0.5</v>
      </c>
      <c r="FO445">
        <v>0.53</v>
      </c>
      <c r="FP445">
        <v>0.1</v>
      </c>
      <c r="FQ445">
        <v>0.09</v>
      </c>
      <c r="FR445">
        <v>0.09</v>
      </c>
      <c r="FS445">
        <v>0.08</v>
      </c>
      <c r="FT445">
        <v>0.08</v>
      </c>
      <c r="FU445">
        <v>0.09</v>
      </c>
      <c r="FV445">
        <v>0.17</v>
      </c>
      <c r="FW445">
        <v>0.11</v>
      </c>
      <c r="FX445">
        <v>0.11</v>
      </c>
      <c r="FY445">
        <v>1.66</v>
      </c>
      <c r="FZ445">
        <v>3.61</v>
      </c>
      <c r="GA445">
        <v>3.6</v>
      </c>
      <c r="GB445">
        <v>3.57</v>
      </c>
      <c r="GC445">
        <v>3.62</v>
      </c>
      <c r="GD445">
        <v>3.47</v>
      </c>
      <c r="GE445">
        <v>2.66</v>
      </c>
      <c r="GF445">
        <v>3.44</v>
      </c>
      <c r="GG445">
        <v>3.56</v>
      </c>
      <c r="GH445">
        <v>9.08</v>
      </c>
      <c r="GI445">
        <v>0</v>
      </c>
      <c r="GJ445">
        <v>0</v>
      </c>
      <c r="GK445">
        <v>8.9999999999999993E-3</v>
      </c>
      <c r="GL445">
        <v>0.01</v>
      </c>
      <c r="GM445">
        <v>0.01</v>
      </c>
      <c r="GN445">
        <v>0.03</v>
      </c>
      <c r="GO445">
        <v>0.02</v>
      </c>
      <c r="GP445">
        <v>0.18</v>
      </c>
      <c r="GQ445">
        <v>0.15</v>
      </c>
      <c r="GR445">
        <v>0.51</v>
      </c>
      <c r="GS445">
        <v>0.08</v>
      </c>
      <c r="GT445">
        <v>0.37</v>
      </c>
      <c r="GU445">
        <v>0.64</v>
      </c>
      <c r="GV445">
        <v>0.21</v>
      </c>
      <c r="GW445">
        <v>0.3</v>
      </c>
      <c r="GX445">
        <v>9.0999999999999998E-2</v>
      </c>
      <c r="GY445">
        <v>0.2</v>
      </c>
      <c r="GZ445">
        <v>0.127</v>
      </c>
      <c r="HA445">
        <v>9.0999999999999998E-2</v>
      </c>
      <c r="HB445">
        <v>0.32</v>
      </c>
      <c r="HC445">
        <v>7.0000000000000007E-2</v>
      </c>
      <c r="HD445">
        <v>0.03</v>
      </c>
      <c r="HE445">
        <v>0.15</v>
      </c>
      <c r="HF445">
        <v>0.13</v>
      </c>
      <c r="HG445">
        <v>0.15</v>
      </c>
      <c r="HH445">
        <v>0.12</v>
      </c>
      <c r="HI445">
        <v>0.01</v>
      </c>
      <c r="HJ445">
        <v>0.01</v>
      </c>
      <c r="HK445">
        <v>0.02</v>
      </c>
      <c r="HL445">
        <v>0.01</v>
      </c>
      <c r="HM445">
        <v>0.1</v>
      </c>
      <c r="HN445">
        <v>0</v>
      </c>
      <c r="HO445">
        <v>0.11</v>
      </c>
      <c r="HP445">
        <v>0.13</v>
      </c>
      <c r="HQ445">
        <v>0.09</v>
      </c>
      <c r="HR445">
        <v>0.18</v>
      </c>
      <c r="HS445">
        <v>0.35</v>
      </c>
      <c r="HT445">
        <v>0.08</v>
      </c>
      <c r="HU445">
        <v>0.79</v>
      </c>
      <c r="HV445">
        <v>0.64</v>
      </c>
      <c r="HW445">
        <v>0.72</v>
      </c>
      <c r="HX445">
        <v>0.67</v>
      </c>
      <c r="HY445">
        <v>0.3</v>
      </c>
      <c r="HZ445">
        <v>0.83</v>
      </c>
      <c r="IA445">
        <v>0.01</v>
      </c>
      <c r="IB445">
        <v>0.15</v>
      </c>
      <c r="IC445">
        <v>0.08</v>
      </c>
      <c r="ID445">
        <v>0.05</v>
      </c>
      <c r="IE445">
        <v>0.1</v>
      </c>
      <c r="IF445">
        <v>8.9999999999999993E-3</v>
      </c>
      <c r="IG445">
        <v>0</v>
      </c>
      <c r="IH445">
        <v>0</v>
      </c>
      <c r="II445">
        <v>0</v>
      </c>
      <c r="IJ445">
        <v>0</v>
      </c>
      <c r="IK445">
        <v>5.5E-2</v>
      </c>
      <c r="IL445">
        <v>0</v>
      </c>
      <c r="IM445">
        <v>0.08</v>
      </c>
      <c r="IN445">
        <v>0.08</v>
      </c>
      <c r="IO445">
        <v>0.09</v>
      </c>
      <c r="IP445">
        <v>0.09</v>
      </c>
      <c r="IQ445">
        <v>0.09</v>
      </c>
      <c r="IR445">
        <v>0.08</v>
      </c>
      <c r="IS445">
        <v>0</v>
      </c>
      <c r="IT445">
        <v>0.2</v>
      </c>
      <c r="IU445">
        <v>0.08</v>
      </c>
      <c r="IV445">
        <v>0.01</v>
      </c>
      <c r="IW445">
        <v>0.12</v>
      </c>
      <c r="IX445">
        <v>0.08</v>
      </c>
      <c r="IY445">
        <v>0.33</v>
      </c>
      <c r="IZ445">
        <v>0.28000000000000003</v>
      </c>
      <c r="JA445">
        <v>0.05</v>
      </c>
      <c r="JB445">
        <v>0.35</v>
      </c>
      <c r="JC445">
        <v>0.28999999999999998</v>
      </c>
      <c r="JD445">
        <v>0.12</v>
      </c>
      <c r="JE445">
        <v>0.27</v>
      </c>
      <c r="JF445">
        <v>0.14000000000000001</v>
      </c>
      <c r="JG445">
        <v>0.27</v>
      </c>
      <c r="JH445">
        <v>0.55000000000000004</v>
      </c>
      <c r="JI445">
        <v>0.27</v>
      </c>
      <c r="JJ445">
        <v>0.27</v>
      </c>
      <c r="JK445">
        <v>0.73</v>
      </c>
      <c r="JL445">
        <v>0.16</v>
      </c>
      <c r="JM445">
        <v>0.08</v>
      </c>
      <c r="JN445">
        <v>0.08</v>
      </c>
      <c r="JO445">
        <v>0.09</v>
      </c>
      <c r="JP445">
        <v>0.08</v>
      </c>
      <c r="JQ445">
        <v>0.09</v>
      </c>
      <c r="JR445">
        <v>3.5</v>
      </c>
      <c r="JS445">
        <v>2.5</v>
      </c>
      <c r="JT445">
        <v>2.81</v>
      </c>
      <c r="JU445">
        <v>3.72</v>
      </c>
      <c r="JV445">
        <v>2.5299999999999998</v>
      </c>
    </row>
    <row r="446" spans="1:282" x14ac:dyDescent="0.25">
      <c r="A446">
        <v>610102</v>
      </c>
      <c r="B446" t="s">
        <v>221</v>
      </c>
      <c r="C446" t="s">
        <v>2822</v>
      </c>
      <c r="D446" t="s">
        <v>5483</v>
      </c>
      <c r="E446" t="s">
        <v>5484</v>
      </c>
      <c r="F446" t="s">
        <v>1289</v>
      </c>
      <c r="G446" t="s">
        <v>1290</v>
      </c>
      <c r="H446" t="s">
        <v>1291</v>
      </c>
      <c r="I446" t="s">
        <v>5485</v>
      </c>
      <c r="J446" t="s">
        <v>5486</v>
      </c>
      <c r="K446" t="s">
        <v>5487</v>
      </c>
      <c r="L446" t="s">
        <v>546</v>
      </c>
      <c r="M446" t="s">
        <v>3399</v>
      </c>
      <c r="N446" t="s">
        <v>3908</v>
      </c>
      <c r="O446" t="s">
        <v>524</v>
      </c>
      <c r="P446">
        <v>440</v>
      </c>
      <c r="Q446" t="s">
        <v>530</v>
      </c>
      <c r="R446" t="s">
        <v>621</v>
      </c>
      <c r="S446" t="s">
        <v>621</v>
      </c>
      <c r="T446">
        <v>45</v>
      </c>
      <c r="U446">
        <v>5170</v>
      </c>
      <c r="V446" t="s">
        <v>655</v>
      </c>
      <c r="Z446" s="5" t="s">
        <v>10</v>
      </c>
      <c r="AA446" t="s">
        <v>10</v>
      </c>
      <c r="AB446" t="s">
        <v>10</v>
      </c>
      <c r="AC446" t="s">
        <v>10</v>
      </c>
      <c r="AD446" t="s">
        <v>10</v>
      </c>
      <c r="AI446" t="s">
        <v>10</v>
      </c>
    </row>
    <row r="447" spans="1:282" x14ac:dyDescent="0.25">
      <c r="A447">
        <v>610103</v>
      </c>
      <c r="B447" t="s">
        <v>2824</v>
      </c>
      <c r="C447" t="s">
        <v>2823</v>
      </c>
      <c r="D447" t="s">
        <v>5488</v>
      </c>
      <c r="E447" t="s">
        <v>5489</v>
      </c>
      <c r="F447" t="s">
        <v>2825</v>
      </c>
      <c r="G447" t="s">
        <v>2826</v>
      </c>
      <c r="H447" t="s">
        <v>2827</v>
      </c>
      <c r="I447" t="s">
        <v>5490</v>
      </c>
      <c r="J447" t="s">
        <v>5491</v>
      </c>
      <c r="K447" t="s">
        <v>5492</v>
      </c>
      <c r="L447" t="s">
        <v>546</v>
      </c>
      <c r="M447" t="s">
        <v>3399</v>
      </c>
      <c r="N447" t="s">
        <v>3908</v>
      </c>
      <c r="O447" t="s">
        <v>524</v>
      </c>
      <c r="P447">
        <v>551</v>
      </c>
      <c r="Q447" t="s">
        <v>537</v>
      </c>
      <c r="R447" t="s">
        <v>557</v>
      </c>
      <c r="S447" t="s">
        <v>557</v>
      </c>
      <c r="T447">
        <v>46</v>
      </c>
      <c r="U447">
        <v>5180</v>
      </c>
      <c r="V447" t="s">
        <v>651</v>
      </c>
      <c r="W447">
        <v>189</v>
      </c>
      <c r="X447">
        <v>562</v>
      </c>
      <c r="Y447">
        <v>34</v>
      </c>
      <c r="Z447" s="5" t="s">
        <v>799</v>
      </c>
      <c r="AA447" t="s">
        <v>524</v>
      </c>
      <c r="AB447" t="s">
        <v>555</v>
      </c>
      <c r="AC447" t="s">
        <v>533</v>
      </c>
      <c r="AD447" t="s">
        <v>555</v>
      </c>
      <c r="AE447">
        <v>21.9</v>
      </c>
      <c r="AF447">
        <v>72.2</v>
      </c>
      <c r="AG447">
        <v>30.8</v>
      </c>
      <c r="AH447">
        <v>3.4</v>
      </c>
      <c r="AI447" t="s">
        <v>3410</v>
      </c>
      <c r="AJ447">
        <v>105</v>
      </c>
      <c r="AK447">
        <v>2</v>
      </c>
      <c r="AL447">
        <v>98</v>
      </c>
      <c r="AN447">
        <v>1</v>
      </c>
      <c r="AQ447">
        <v>4</v>
      </c>
      <c r="AR447">
        <v>2</v>
      </c>
      <c r="AS447">
        <v>105</v>
      </c>
      <c r="AT447">
        <v>0.05</v>
      </c>
      <c r="AU447">
        <v>0.03</v>
      </c>
      <c r="AV447">
        <v>0.01</v>
      </c>
      <c r="AW447">
        <v>0</v>
      </c>
      <c r="AX447">
        <v>0.03</v>
      </c>
      <c r="AY447">
        <v>0.1</v>
      </c>
      <c r="AZ447">
        <v>0.23</v>
      </c>
      <c r="BA447">
        <v>0.152</v>
      </c>
      <c r="BB447">
        <v>0.19</v>
      </c>
      <c r="BC447">
        <v>0.1</v>
      </c>
      <c r="BD447">
        <v>0.16</v>
      </c>
      <c r="BE447">
        <v>0.19</v>
      </c>
      <c r="BF447">
        <v>0.28999999999999998</v>
      </c>
      <c r="BG447">
        <v>0.28000000000000003</v>
      </c>
      <c r="BH447">
        <v>0.35</v>
      </c>
      <c r="BI447">
        <v>0.28999999999999998</v>
      </c>
      <c r="BJ447">
        <v>0.36</v>
      </c>
      <c r="BK447">
        <v>0.27</v>
      </c>
      <c r="BL447">
        <v>0.02</v>
      </c>
      <c r="BM447">
        <v>0.01</v>
      </c>
      <c r="BN447">
        <v>0.02</v>
      </c>
      <c r="BO447">
        <v>0.02</v>
      </c>
      <c r="BP447">
        <v>0.04</v>
      </c>
      <c r="BQ447">
        <v>0.03</v>
      </c>
      <c r="BR447">
        <v>0.42</v>
      </c>
      <c r="BS447">
        <v>0.53</v>
      </c>
      <c r="BT447">
        <v>0.43</v>
      </c>
      <c r="BU447">
        <v>0.6</v>
      </c>
      <c r="BV447">
        <v>0.41</v>
      </c>
      <c r="BW447">
        <v>0.42</v>
      </c>
      <c r="BX447">
        <v>3.1</v>
      </c>
      <c r="BY447">
        <v>3.33</v>
      </c>
      <c r="BZ447">
        <v>3.22</v>
      </c>
      <c r="CA447">
        <v>3.51</v>
      </c>
      <c r="CB447">
        <v>3.2</v>
      </c>
      <c r="CC447">
        <v>3.04</v>
      </c>
      <c r="CD447">
        <v>0.01</v>
      </c>
      <c r="CE447">
        <v>0.01</v>
      </c>
      <c r="CF447">
        <v>0</v>
      </c>
      <c r="CG447">
        <v>0.01</v>
      </c>
      <c r="CH447">
        <v>0</v>
      </c>
      <c r="CI447">
        <v>0</v>
      </c>
      <c r="CJ447">
        <v>0</v>
      </c>
      <c r="CK447">
        <v>0.04</v>
      </c>
      <c r="CL447">
        <v>0.02</v>
      </c>
      <c r="CM447">
        <v>0</v>
      </c>
      <c r="CN447">
        <v>0.03</v>
      </c>
      <c r="CO447">
        <v>0.01</v>
      </c>
      <c r="CP447">
        <v>0.01</v>
      </c>
      <c r="CQ447">
        <v>0.02</v>
      </c>
      <c r="CR447">
        <v>0.05</v>
      </c>
      <c r="CS447">
        <v>0.05</v>
      </c>
      <c r="CT447">
        <v>0.05</v>
      </c>
      <c r="CU447">
        <v>0.04</v>
      </c>
      <c r="CV447">
        <v>3.84</v>
      </c>
      <c r="CW447">
        <v>3.81</v>
      </c>
      <c r="CX447">
        <v>3.84</v>
      </c>
      <c r="CY447">
        <v>3.81</v>
      </c>
      <c r="CZ447">
        <v>3.83</v>
      </c>
      <c r="DA447">
        <v>3.64</v>
      </c>
      <c r="DB447">
        <v>3.75</v>
      </c>
      <c r="DC447">
        <v>3.59</v>
      </c>
      <c r="DD447">
        <v>3.69</v>
      </c>
      <c r="DE447">
        <v>0.12</v>
      </c>
      <c r="DF447">
        <v>0.1</v>
      </c>
      <c r="DG447">
        <v>0.13</v>
      </c>
      <c r="DH447">
        <v>0.14000000000000001</v>
      </c>
      <c r="DI447">
        <v>0.13</v>
      </c>
      <c r="DJ447">
        <v>0.26</v>
      </c>
      <c r="DK447">
        <v>0.14000000000000001</v>
      </c>
      <c r="DL447">
        <v>0.18</v>
      </c>
      <c r="DM447">
        <v>0.17</v>
      </c>
      <c r="DN447">
        <v>0.02</v>
      </c>
      <c r="DO447">
        <v>0.03</v>
      </c>
      <c r="DP447">
        <v>0.02</v>
      </c>
      <c r="DQ447">
        <v>0.02</v>
      </c>
      <c r="DR447">
        <v>0.02</v>
      </c>
      <c r="DS447">
        <v>0.03</v>
      </c>
      <c r="DT447">
        <v>0.03</v>
      </c>
      <c r="DU447">
        <v>0.04</v>
      </c>
      <c r="DV447">
        <v>0.03</v>
      </c>
      <c r="DW447">
        <v>0.85</v>
      </c>
      <c r="DX447">
        <v>0.84</v>
      </c>
      <c r="DY447">
        <v>0.84</v>
      </c>
      <c r="DZ447">
        <v>0.82</v>
      </c>
      <c r="EA447">
        <v>0.83</v>
      </c>
      <c r="EB447">
        <v>0.67</v>
      </c>
      <c r="EC447">
        <v>0.78</v>
      </c>
      <c r="ED447">
        <v>0.7</v>
      </c>
      <c r="EE447">
        <v>0.74</v>
      </c>
      <c r="EF447">
        <v>0.26</v>
      </c>
      <c r="EG447">
        <v>0.02</v>
      </c>
      <c r="EH447">
        <v>0.03</v>
      </c>
      <c r="EI447">
        <v>0.04</v>
      </c>
      <c r="EJ447">
        <v>0.01</v>
      </c>
      <c r="EK447">
        <v>0.02</v>
      </c>
      <c r="EL447">
        <v>0.05</v>
      </c>
      <c r="EM447">
        <v>0</v>
      </c>
      <c r="EN447">
        <v>0.09</v>
      </c>
      <c r="EO447">
        <v>0.28000000000000003</v>
      </c>
      <c r="EP447">
        <v>0.18</v>
      </c>
      <c r="EQ447">
        <v>0.13300000000000001</v>
      </c>
      <c r="ER447">
        <v>0.15</v>
      </c>
      <c r="ES447">
        <v>8.5999999999999993E-2</v>
      </c>
      <c r="ET447">
        <v>0.19</v>
      </c>
      <c r="EU447">
        <v>0.24</v>
      </c>
      <c r="EV447">
        <v>0.14000000000000001</v>
      </c>
      <c r="EW447">
        <v>0.22</v>
      </c>
      <c r="EX447">
        <v>0.17100000000000001</v>
      </c>
      <c r="EY447">
        <v>0.26</v>
      </c>
      <c r="EZ447">
        <v>0.34</v>
      </c>
      <c r="FA447">
        <v>0.3</v>
      </c>
      <c r="FB447">
        <v>0.27</v>
      </c>
      <c r="FC447">
        <v>0.28000000000000003</v>
      </c>
      <c r="FD447">
        <v>0.26</v>
      </c>
      <c r="FE447">
        <v>0.39</v>
      </c>
      <c r="FF447">
        <v>0.3</v>
      </c>
      <c r="FG447">
        <v>0.21</v>
      </c>
      <c r="FH447">
        <v>0.48</v>
      </c>
      <c r="FI447">
        <v>0.41</v>
      </c>
      <c r="FJ447">
        <v>0.43</v>
      </c>
      <c r="FK447">
        <v>0.51</v>
      </c>
      <c r="FL447">
        <v>0.44</v>
      </c>
      <c r="FM447">
        <v>0.32</v>
      </c>
      <c r="FN447">
        <v>0.37</v>
      </c>
      <c r="FO447">
        <v>0.31</v>
      </c>
      <c r="FP447">
        <v>0.09</v>
      </c>
      <c r="FQ447">
        <v>7.0000000000000007E-2</v>
      </c>
      <c r="FR447">
        <v>0.09</v>
      </c>
      <c r="FS447">
        <v>0.08</v>
      </c>
      <c r="FT447">
        <v>0.12</v>
      </c>
      <c r="FU447">
        <v>0.08</v>
      </c>
      <c r="FV447">
        <v>0.13</v>
      </c>
      <c r="FW447">
        <v>0.1</v>
      </c>
      <c r="FX447">
        <v>0.09</v>
      </c>
      <c r="FY447">
        <v>2.36</v>
      </c>
      <c r="FZ447">
        <v>3.28</v>
      </c>
      <c r="GA447">
        <v>3.24</v>
      </c>
      <c r="GB447">
        <v>3.22</v>
      </c>
      <c r="GC447">
        <v>3.47</v>
      </c>
      <c r="GD447">
        <v>3.23</v>
      </c>
      <c r="GE447">
        <v>2.99</v>
      </c>
      <c r="GF447">
        <v>3.25</v>
      </c>
      <c r="GG447">
        <v>2.92</v>
      </c>
      <c r="GH447">
        <v>6.05</v>
      </c>
      <c r="GI447">
        <v>0.06</v>
      </c>
      <c r="GJ447">
        <v>5.7000000000000002E-2</v>
      </c>
      <c r="GK447">
        <v>6.7000000000000004E-2</v>
      </c>
      <c r="GL447">
        <v>0.08</v>
      </c>
      <c r="GM447">
        <v>0.11</v>
      </c>
      <c r="GN447">
        <v>0.09</v>
      </c>
      <c r="GO447">
        <v>0.16</v>
      </c>
      <c r="GP447">
        <v>0.1</v>
      </c>
      <c r="GQ447">
        <v>0.03</v>
      </c>
      <c r="GR447">
        <v>0.14000000000000001</v>
      </c>
      <c r="GS447">
        <v>0.1</v>
      </c>
      <c r="GT447">
        <v>0.53</v>
      </c>
      <c r="GU447">
        <v>0.6</v>
      </c>
      <c r="GV447">
        <v>0.39</v>
      </c>
      <c r="GW447">
        <v>0.13</v>
      </c>
      <c r="GX447">
        <v>6.7000000000000004E-2</v>
      </c>
      <c r="GY447">
        <v>0.15</v>
      </c>
      <c r="GZ447">
        <v>7.5999999999999998E-2</v>
      </c>
      <c r="HA447">
        <v>7.5999999999999998E-2</v>
      </c>
      <c r="HB447">
        <v>0.16</v>
      </c>
      <c r="HC447">
        <v>0.09</v>
      </c>
      <c r="HD447">
        <v>0.1</v>
      </c>
      <c r="HE447">
        <v>0.17</v>
      </c>
      <c r="HF447">
        <v>0.17</v>
      </c>
      <c r="HG447">
        <v>0.16</v>
      </c>
      <c r="HH447">
        <v>0.12</v>
      </c>
      <c r="HI447">
        <v>0.01</v>
      </c>
      <c r="HJ447">
        <v>0.02</v>
      </c>
      <c r="HK447">
        <v>0.02</v>
      </c>
      <c r="HL447">
        <v>0.06</v>
      </c>
      <c r="HM447">
        <v>0.08</v>
      </c>
      <c r="HN447">
        <v>0.05</v>
      </c>
      <c r="HO447">
        <v>0.39</v>
      </c>
      <c r="HP447">
        <v>0.34</v>
      </c>
      <c r="HQ447">
        <v>0.38</v>
      </c>
      <c r="HR447">
        <v>0.43</v>
      </c>
      <c r="HS447">
        <v>0.43</v>
      </c>
      <c r="HT447">
        <v>0.45</v>
      </c>
      <c r="HU447">
        <v>0.47</v>
      </c>
      <c r="HV447">
        <v>0.25</v>
      </c>
      <c r="HW447">
        <v>0.24</v>
      </c>
      <c r="HX447">
        <v>0.2</v>
      </c>
      <c r="HY447">
        <v>0.28000000000000003</v>
      </c>
      <c r="HZ447">
        <v>0.31</v>
      </c>
      <c r="IA447">
        <v>0.04</v>
      </c>
      <c r="IB447">
        <v>0.19</v>
      </c>
      <c r="IC447">
        <v>0.18</v>
      </c>
      <c r="ID447">
        <v>0.14000000000000001</v>
      </c>
      <c r="IE447">
        <v>0.11</v>
      </c>
      <c r="IF447">
        <v>8.5999999999999993E-2</v>
      </c>
      <c r="IG447">
        <v>0.01</v>
      </c>
      <c r="IH447">
        <v>0.1</v>
      </c>
      <c r="II447">
        <v>0.08</v>
      </c>
      <c r="IJ447">
        <v>0.08</v>
      </c>
      <c r="IK447">
        <v>0.01</v>
      </c>
      <c r="IL447">
        <v>0.01</v>
      </c>
      <c r="IM447">
        <v>0.09</v>
      </c>
      <c r="IN447">
        <v>0.1</v>
      </c>
      <c r="IO447">
        <v>0.1</v>
      </c>
      <c r="IP447">
        <v>0.1</v>
      </c>
      <c r="IQ447">
        <v>0.1</v>
      </c>
      <c r="IR447">
        <v>0.1</v>
      </c>
      <c r="IS447">
        <v>0.03</v>
      </c>
      <c r="IT447">
        <v>0.44</v>
      </c>
      <c r="IU447">
        <v>0.42</v>
      </c>
      <c r="IV447">
        <v>0.04</v>
      </c>
      <c r="IW447">
        <v>0.28000000000000003</v>
      </c>
      <c r="IX447">
        <v>0.17</v>
      </c>
      <c r="IY447">
        <v>0.33</v>
      </c>
      <c r="IZ447">
        <v>0.28999999999999998</v>
      </c>
      <c r="JA447">
        <v>0.1</v>
      </c>
      <c r="JB447">
        <v>0.35</v>
      </c>
      <c r="JC447">
        <v>0.3</v>
      </c>
      <c r="JD447">
        <v>0.08</v>
      </c>
      <c r="JE447">
        <v>0.1</v>
      </c>
      <c r="JF447">
        <v>0.23</v>
      </c>
      <c r="JG447">
        <v>0.15</v>
      </c>
      <c r="JH447">
        <v>0.43</v>
      </c>
      <c r="JI447">
        <v>7.0000000000000007E-2</v>
      </c>
      <c r="JJ447">
        <v>0.1</v>
      </c>
      <c r="JK447">
        <v>0.55000000000000004</v>
      </c>
      <c r="JL447">
        <v>0.14000000000000001</v>
      </c>
      <c r="JM447">
        <v>0.08</v>
      </c>
      <c r="JN447">
        <v>0.09</v>
      </c>
      <c r="JO447">
        <v>0.1</v>
      </c>
      <c r="JP447">
        <v>0.08</v>
      </c>
      <c r="JQ447">
        <v>0.08</v>
      </c>
      <c r="JR447">
        <v>3.22</v>
      </c>
      <c r="JS447">
        <v>1.75</v>
      </c>
      <c r="JT447">
        <v>1.85</v>
      </c>
      <c r="JU447">
        <v>3.4</v>
      </c>
      <c r="JV447">
        <v>2.1800000000000002</v>
      </c>
    </row>
    <row r="448" spans="1:282" x14ac:dyDescent="0.25">
      <c r="A448">
        <v>610104</v>
      </c>
      <c r="B448" t="s">
        <v>2829</v>
      </c>
      <c r="C448" t="s">
        <v>2828</v>
      </c>
      <c r="D448" t="s">
        <v>5493</v>
      </c>
      <c r="E448" t="s">
        <v>5494</v>
      </c>
      <c r="F448" t="s">
        <v>2830</v>
      </c>
      <c r="G448" t="s">
        <v>2831</v>
      </c>
      <c r="H448" t="s">
        <v>2832</v>
      </c>
      <c r="I448" t="s">
        <v>5495</v>
      </c>
      <c r="J448" t="s">
        <v>5496</v>
      </c>
      <c r="K448" t="s">
        <v>5497</v>
      </c>
      <c r="L448" t="s">
        <v>546</v>
      </c>
      <c r="M448" t="s">
        <v>3399</v>
      </c>
      <c r="N448" t="s">
        <v>3908</v>
      </c>
      <c r="O448" t="s">
        <v>524</v>
      </c>
      <c r="P448">
        <v>651</v>
      </c>
      <c r="Q448" t="s">
        <v>541</v>
      </c>
      <c r="R448" t="s">
        <v>544</v>
      </c>
      <c r="S448" t="s">
        <v>544</v>
      </c>
      <c r="T448">
        <v>30</v>
      </c>
      <c r="U448">
        <v>5190</v>
      </c>
      <c r="V448" t="s">
        <v>651</v>
      </c>
      <c r="W448">
        <v>174</v>
      </c>
      <c r="X448">
        <v>675</v>
      </c>
      <c r="Y448">
        <v>26</v>
      </c>
      <c r="Z448" s="5" t="s">
        <v>3558</v>
      </c>
      <c r="AA448" t="s">
        <v>524</v>
      </c>
      <c r="AB448" t="s">
        <v>564</v>
      </c>
      <c r="AC448" t="s">
        <v>564</v>
      </c>
      <c r="AD448" t="s">
        <v>555</v>
      </c>
      <c r="AE448">
        <v>51.1</v>
      </c>
      <c r="AF448">
        <v>50.3</v>
      </c>
      <c r="AG448">
        <v>32.200000000000003</v>
      </c>
      <c r="AH448">
        <v>2.6</v>
      </c>
      <c r="AI448" t="s">
        <v>3410</v>
      </c>
      <c r="AJ448">
        <v>109</v>
      </c>
      <c r="AK448">
        <v>78</v>
      </c>
      <c r="AM448">
        <v>2</v>
      </c>
      <c r="AN448">
        <v>25</v>
      </c>
      <c r="AQ448">
        <v>1</v>
      </c>
      <c r="AR448">
        <v>5</v>
      </c>
      <c r="AS448">
        <v>109</v>
      </c>
      <c r="AT448">
        <v>0.01</v>
      </c>
      <c r="AU448">
        <v>0.01</v>
      </c>
      <c r="AV448">
        <v>0.02</v>
      </c>
      <c r="AW448">
        <v>0</v>
      </c>
      <c r="AX448">
        <v>0.03</v>
      </c>
      <c r="AY448">
        <v>0.09</v>
      </c>
      <c r="AZ448">
        <v>0.05</v>
      </c>
      <c r="BA448">
        <v>3.6999999999999998E-2</v>
      </c>
      <c r="BB448">
        <v>0.09</v>
      </c>
      <c r="BC448">
        <v>0.05</v>
      </c>
      <c r="BD448">
        <v>0.13</v>
      </c>
      <c r="BE448">
        <v>0.19</v>
      </c>
      <c r="BF448">
        <v>0.23</v>
      </c>
      <c r="BG448">
        <v>0.21</v>
      </c>
      <c r="BH448">
        <v>0.31</v>
      </c>
      <c r="BI448">
        <v>0.22</v>
      </c>
      <c r="BJ448">
        <v>0.32</v>
      </c>
      <c r="BK448">
        <v>0.34</v>
      </c>
      <c r="BL448">
        <v>0</v>
      </c>
      <c r="BM448">
        <v>0</v>
      </c>
      <c r="BN448">
        <v>0.01</v>
      </c>
      <c r="BO448">
        <v>0.01</v>
      </c>
      <c r="BP448">
        <v>0.02</v>
      </c>
      <c r="BQ448">
        <v>0.02</v>
      </c>
      <c r="BR448">
        <v>0.72</v>
      </c>
      <c r="BS448">
        <v>0.74</v>
      </c>
      <c r="BT448">
        <v>0.56999999999999995</v>
      </c>
      <c r="BU448">
        <v>0.72</v>
      </c>
      <c r="BV448">
        <v>0.5</v>
      </c>
      <c r="BW448">
        <v>0.36</v>
      </c>
      <c r="BX448">
        <v>3.65</v>
      </c>
      <c r="BY448">
        <v>3.69</v>
      </c>
      <c r="BZ448">
        <v>3.44</v>
      </c>
      <c r="CA448">
        <v>3.69</v>
      </c>
      <c r="CB448">
        <v>3.33</v>
      </c>
      <c r="CC448">
        <v>2.98</v>
      </c>
      <c r="CD448">
        <v>0</v>
      </c>
      <c r="CE448">
        <v>8.9999999999999993E-3</v>
      </c>
      <c r="CF448">
        <v>8.9999999999999993E-3</v>
      </c>
      <c r="CG448">
        <v>1.7999999999999999E-2</v>
      </c>
      <c r="CH448">
        <v>8.9999999999999993E-3</v>
      </c>
      <c r="CI448">
        <v>0.02</v>
      </c>
      <c r="CJ448">
        <v>0.03</v>
      </c>
      <c r="CK448">
        <v>0.06</v>
      </c>
      <c r="CL448">
        <v>0.04</v>
      </c>
      <c r="CM448">
        <v>0.02</v>
      </c>
      <c r="CN448">
        <v>0.05</v>
      </c>
      <c r="CO448">
        <v>0.06</v>
      </c>
      <c r="CP448">
        <v>0.02</v>
      </c>
      <c r="CQ448">
        <v>0.04</v>
      </c>
      <c r="CR448">
        <v>0.04</v>
      </c>
      <c r="CS448">
        <v>7.0000000000000007E-2</v>
      </c>
      <c r="CT448">
        <v>0.15</v>
      </c>
      <c r="CU448">
        <v>0.06</v>
      </c>
      <c r="CV448">
        <v>3.85</v>
      </c>
      <c r="CW448">
        <v>3.74</v>
      </c>
      <c r="CX448">
        <v>3.73</v>
      </c>
      <c r="CY448">
        <v>3.77</v>
      </c>
      <c r="CZ448">
        <v>3.76</v>
      </c>
      <c r="DA448">
        <v>3.64</v>
      </c>
      <c r="DB448">
        <v>3.52</v>
      </c>
      <c r="DC448">
        <v>3.28</v>
      </c>
      <c r="DD448">
        <v>3.48</v>
      </c>
      <c r="DE448">
        <v>0.11</v>
      </c>
      <c r="DF448">
        <v>0.14000000000000001</v>
      </c>
      <c r="DG448">
        <v>0.13</v>
      </c>
      <c r="DH448">
        <v>0.14000000000000001</v>
      </c>
      <c r="DI448">
        <v>0.14000000000000001</v>
      </c>
      <c r="DJ448">
        <v>0.23</v>
      </c>
      <c r="DK448">
        <v>0.25</v>
      </c>
      <c r="DL448">
        <v>0.26</v>
      </c>
      <c r="DM448">
        <v>0.28000000000000003</v>
      </c>
      <c r="DN448">
        <v>0</v>
      </c>
      <c r="DO448">
        <v>0</v>
      </c>
      <c r="DP448">
        <v>0.01</v>
      </c>
      <c r="DQ448">
        <v>0</v>
      </c>
      <c r="DR448">
        <v>0.01</v>
      </c>
      <c r="DS448">
        <v>0.01</v>
      </c>
      <c r="DT448">
        <v>0.01</v>
      </c>
      <c r="DU448">
        <v>0.01</v>
      </c>
      <c r="DV448">
        <v>0</v>
      </c>
      <c r="DW448">
        <v>0.87</v>
      </c>
      <c r="DX448">
        <v>0.81</v>
      </c>
      <c r="DY448">
        <v>0.8</v>
      </c>
      <c r="DZ448">
        <v>0.83</v>
      </c>
      <c r="EA448">
        <v>0.81</v>
      </c>
      <c r="EB448">
        <v>0.71</v>
      </c>
      <c r="EC448">
        <v>0.64</v>
      </c>
      <c r="ED448">
        <v>0.53</v>
      </c>
      <c r="EE448">
        <v>0.61</v>
      </c>
      <c r="EF448">
        <v>0.41</v>
      </c>
      <c r="EG448">
        <v>0</v>
      </c>
      <c r="EH448">
        <v>0</v>
      </c>
      <c r="EI448">
        <v>0.01</v>
      </c>
      <c r="EJ448">
        <v>0.01</v>
      </c>
      <c r="EK448">
        <v>0.05</v>
      </c>
      <c r="EL448">
        <v>0.16</v>
      </c>
      <c r="EM448">
        <v>0.02</v>
      </c>
      <c r="EN448">
        <v>0</v>
      </c>
      <c r="EO448">
        <v>0.45</v>
      </c>
      <c r="EP448">
        <v>0.02</v>
      </c>
      <c r="EQ448">
        <v>2.8000000000000001E-2</v>
      </c>
      <c r="ER448">
        <v>0.06</v>
      </c>
      <c r="ES448">
        <v>6.4000000000000001E-2</v>
      </c>
      <c r="ET448">
        <v>0.09</v>
      </c>
      <c r="EU448">
        <v>0.17</v>
      </c>
      <c r="EV448">
        <v>0.06</v>
      </c>
      <c r="EW448">
        <v>0.06</v>
      </c>
      <c r="EX448">
        <v>6.4000000000000001E-2</v>
      </c>
      <c r="EY448">
        <v>0.34</v>
      </c>
      <c r="EZ448">
        <v>0.3</v>
      </c>
      <c r="FA448">
        <v>0.27</v>
      </c>
      <c r="FB448">
        <v>0.28999999999999998</v>
      </c>
      <c r="FC448">
        <v>0.27</v>
      </c>
      <c r="FD448">
        <v>0.33</v>
      </c>
      <c r="FE448">
        <v>0.3</v>
      </c>
      <c r="FF448">
        <v>0.39</v>
      </c>
      <c r="FG448">
        <v>0.06</v>
      </c>
      <c r="FH448">
        <v>0.62</v>
      </c>
      <c r="FI448">
        <v>0.66</v>
      </c>
      <c r="FJ448">
        <v>0.67</v>
      </c>
      <c r="FK448">
        <v>0.63</v>
      </c>
      <c r="FL448">
        <v>0.6</v>
      </c>
      <c r="FM448">
        <v>0.3</v>
      </c>
      <c r="FN448">
        <v>0.6</v>
      </c>
      <c r="FO448">
        <v>0.53</v>
      </c>
      <c r="FP448">
        <v>0.01</v>
      </c>
      <c r="FQ448">
        <v>0.02</v>
      </c>
      <c r="FR448">
        <v>0.01</v>
      </c>
      <c r="FS448">
        <v>0</v>
      </c>
      <c r="FT448">
        <v>0</v>
      </c>
      <c r="FU448">
        <v>0</v>
      </c>
      <c r="FV448">
        <v>0.05</v>
      </c>
      <c r="FW448">
        <v>0.02</v>
      </c>
      <c r="FX448">
        <v>0.01</v>
      </c>
      <c r="FY448">
        <v>1.78</v>
      </c>
      <c r="FZ448">
        <v>3.62</v>
      </c>
      <c r="GA448">
        <v>3.64</v>
      </c>
      <c r="GB448">
        <v>3.6</v>
      </c>
      <c r="GC448">
        <v>3.55</v>
      </c>
      <c r="GD448">
        <v>3.41</v>
      </c>
      <c r="GE448">
        <v>2.82</v>
      </c>
      <c r="GF448">
        <v>3.5</v>
      </c>
      <c r="GG448">
        <v>3.47</v>
      </c>
      <c r="GH448">
        <v>8.75</v>
      </c>
      <c r="GI448">
        <v>0.01</v>
      </c>
      <c r="GJ448">
        <v>0</v>
      </c>
      <c r="GK448">
        <v>1.7999999999999999E-2</v>
      </c>
      <c r="GL448">
        <v>0.01</v>
      </c>
      <c r="GM448">
        <v>0.04</v>
      </c>
      <c r="GN448">
        <v>0.03</v>
      </c>
      <c r="GO448">
        <v>0.04</v>
      </c>
      <c r="GP448">
        <v>0.19</v>
      </c>
      <c r="GQ448">
        <v>0.17</v>
      </c>
      <c r="GR448">
        <v>0.48</v>
      </c>
      <c r="GS448">
        <v>0.02</v>
      </c>
      <c r="GT448">
        <v>0.51</v>
      </c>
      <c r="GU448">
        <v>0.83</v>
      </c>
      <c r="GV448">
        <v>0.18</v>
      </c>
      <c r="GW448">
        <v>0.26</v>
      </c>
      <c r="GX448">
        <v>9.1999999999999998E-2</v>
      </c>
      <c r="GY448">
        <v>0.32</v>
      </c>
      <c r="GZ448">
        <v>0.128</v>
      </c>
      <c r="HA448">
        <v>2.8000000000000001E-2</v>
      </c>
      <c r="HB448">
        <v>0.35</v>
      </c>
      <c r="HC448">
        <v>0.04</v>
      </c>
      <c r="HD448">
        <v>0</v>
      </c>
      <c r="HE448">
        <v>0.13</v>
      </c>
      <c r="HF448">
        <v>0.06</v>
      </c>
      <c r="HG448">
        <v>0.06</v>
      </c>
      <c r="HH448">
        <v>0.02</v>
      </c>
      <c r="HI448">
        <v>0.01</v>
      </c>
      <c r="HJ448">
        <v>0.27</v>
      </c>
      <c r="HK448">
        <v>0.12</v>
      </c>
      <c r="HL448">
        <v>0.1</v>
      </c>
      <c r="HM448">
        <v>0.17</v>
      </c>
      <c r="HN448">
        <v>0.02</v>
      </c>
      <c r="HO448">
        <v>0.28999999999999998</v>
      </c>
      <c r="HP448">
        <v>0.18</v>
      </c>
      <c r="HQ448">
        <v>0.4</v>
      </c>
      <c r="HR448">
        <v>0.47</v>
      </c>
      <c r="HS448">
        <v>0.5</v>
      </c>
      <c r="HT448">
        <v>0.28999999999999998</v>
      </c>
      <c r="HU448">
        <v>0.68</v>
      </c>
      <c r="HV448">
        <v>0.27</v>
      </c>
      <c r="HW448">
        <v>0.3</v>
      </c>
      <c r="HX448">
        <v>0.38</v>
      </c>
      <c r="HY448">
        <v>0.17</v>
      </c>
      <c r="HZ448">
        <v>0.66</v>
      </c>
      <c r="IA448">
        <v>0.01</v>
      </c>
      <c r="IB448">
        <v>0.23</v>
      </c>
      <c r="IC448">
        <v>0.16</v>
      </c>
      <c r="ID448">
        <v>0.05</v>
      </c>
      <c r="IE448">
        <v>0.12</v>
      </c>
      <c r="IF448">
        <v>1.7999999999999999E-2</v>
      </c>
      <c r="IG448">
        <v>8.9999999999999993E-3</v>
      </c>
      <c r="IH448">
        <v>0.05</v>
      </c>
      <c r="II448">
        <v>0.01</v>
      </c>
      <c r="IJ448">
        <v>0.01</v>
      </c>
      <c r="IK448">
        <v>4.5999999999999999E-2</v>
      </c>
      <c r="IL448">
        <v>8.9999999999999993E-3</v>
      </c>
      <c r="IM448">
        <v>0</v>
      </c>
      <c r="IN448">
        <v>0.01</v>
      </c>
      <c r="IO448">
        <v>0.01</v>
      </c>
      <c r="IP448">
        <v>0</v>
      </c>
      <c r="IQ448">
        <v>0.01</v>
      </c>
      <c r="IR448">
        <v>0</v>
      </c>
      <c r="IS448">
        <v>0.01</v>
      </c>
      <c r="IT448">
        <v>0.22</v>
      </c>
      <c r="IU448">
        <v>0.12</v>
      </c>
      <c r="IV448">
        <v>0.01</v>
      </c>
      <c r="IW448">
        <v>0.18</v>
      </c>
      <c r="IX448">
        <v>0.17</v>
      </c>
      <c r="IY448">
        <v>0.33</v>
      </c>
      <c r="IZ448">
        <v>0.28000000000000003</v>
      </c>
      <c r="JA448">
        <v>0.11</v>
      </c>
      <c r="JB448">
        <v>0.39</v>
      </c>
      <c r="JC448">
        <v>0.42</v>
      </c>
      <c r="JD448">
        <v>0.21</v>
      </c>
      <c r="JE448">
        <v>0.25</v>
      </c>
      <c r="JF448">
        <v>0.23</v>
      </c>
      <c r="JG448">
        <v>0.22</v>
      </c>
      <c r="JH448">
        <v>0.37</v>
      </c>
      <c r="JI448">
        <v>0.19</v>
      </c>
      <c r="JJ448">
        <v>0.32</v>
      </c>
      <c r="JK448">
        <v>0.62</v>
      </c>
      <c r="JL448">
        <v>0.18</v>
      </c>
      <c r="JM448">
        <v>0.04</v>
      </c>
      <c r="JN448">
        <v>0.05</v>
      </c>
      <c r="JO448">
        <v>0.04</v>
      </c>
      <c r="JP448">
        <v>0.03</v>
      </c>
      <c r="JQ448">
        <v>0.03</v>
      </c>
      <c r="JR448">
        <v>3.19</v>
      </c>
      <c r="JS448">
        <v>2.39</v>
      </c>
      <c r="JT448">
        <v>2.8</v>
      </c>
      <c r="JU448">
        <v>3.51</v>
      </c>
      <c r="JV448">
        <v>2.42</v>
      </c>
    </row>
    <row r="449" spans="1:282" x14ac:dyDescent="0.25">
      <c r="A449">
        <v>610105</v>
      </c>
      <c r="B449" t="s">
        <v>2834</v>
      </c>
      <c r="C449" t="s">
        <v>2833</v>
      </c>
      <c r="D449" t="s">
        <v>5498</v>
      </c>
      <c r="E449" t="s">
        <v>5499</v>
      </c>
      <c r="F449" t="s">
        <v>2835</v>
      </c>
      <c r="G449" t="s">
        <v>2836</v>
      </c>
      <c r="H449" t="s">
        <v>5500</v>
      </c>
      <c r="I449" t="s">
        <v>5501</v>
      </c>
      <c r="J449" t="s">
        <v>10</v>
      </c>
      <c r="K449" t="s">
        <v>10</v>
      </c>
      <c r="L449" t="s">
        <v>546</v>
      </c>
      <c r="M449" t="s">
        <v>3399</v>
      </c>
      <c r="N449" t="s">
        <v>3908</v>
      </c>
      <c r="O449" t="s">
        <v>524</v>
      </c>
      <c r="P449">
        <v>647</v>
      </c>
      <c r="Q449" t="s">
        <v>541</v>
      </c>
      <c r="R449" t="s">
        <v>544</v>
      </c>
      <c r="S449" t="s">
        <v>544</v>
      </c>
      <c r="T449">
        <v>30</v>
      </c>
      <c r="U449">
        <v>5200</v>
      </c>
      <c r="V449" t="s">
        <v>651</v>
      </c>
      <c r="W449">
        <v>145</v>
      </c>
      <c r="X449">
        <v>651</v>
      </c>
      <c r="Y449">
        <v>22</v>
      </c>
      <c r="Z449" s="5" t="s">
        <v>4107</v>
      </c>
      <c r="AA449" t="s">
        <v>524</v>
      </c>
      <c r="AB449" t="s">
        <v>533</v>
      </c>
      <c r="AC449" t="s">
        <v>564</v>
      </c>
      <c r="AD449" t="s">
        <v>576</v>
      </c>
      <c r="AE449">
        <v>77.400000000000006</v>
      </c>
      <c r="AF449">
        <v>59.2</v>
      </c>
      <c r="AG449">
        <v>7.2</v>
      </c>
      <c r="AH449">
        <v>2.2000000000000002</v>
      </c>
      <c r="AI449" t="s">
        <v>3410</v>
      </c>
      <c r="AJ449">
        <v>92</v>
      </c>
      <c r="AK449">
        <v>64</v>
      </c>
      <c r="AL449">
        <v>2</v>
      </c>
      <c r="AM449">
        <v>6</v>
      </c>
      <c r="AN449">
        <v>11</v>
      </c>
      <c r="AQ449">
        <v>3</v>
      </c>
      <c r="AR449">
        <v>9</v>
      </c>
      <c r="AS449">
        <v>92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0.01</v>
      </c>
      <c r="AZ449">
        <v>0.05</v>
      </c>
      <c r="BA449">
        <v>0</v>
      </c>
      <c r="BB449">
        <v>0.03</v>
      </c>
      <c r="BC449">
        <v>0.01</v>
      </c>
      <c r="BD449">
        <v>0.02</v>
      </c>
      <c r="BE449">
        <v>0.08</v>
      </c>
      <c r="BF449">
        <v>0.24</v>
      </c>
      <c r="BG449">
        <v>0.26</v>
      </c>
      <c r="BH449">
        <v>0.21</v>
      </c>
      <c r="BI449">
        <v>0.1</v>
      </c>
      <c r="BJ449">
        <v>0.37</v>
      </c>
      <c r="BK449">
        <v>0.34</v>
      </c>
      <c r="BL449">
        <v>0.01</v>
      </c>
      <c r="BM449">
        <v>0.01</v>
      </c>
      <c r="BN449">
        <v>0.05</v>
      </c>
      <c r="BO449">
        <v>0.01</v>
      </c>
      <c r="BP449">
        <v>0.01</v>
      </c>
      <c r="BQ449">
        <v>0.02</v>
      </c>
      <c r="BR449">
        <v>0.7</v>
      </c>
      <c r="BS449">
        <v>0.73</v>
      </c>
      <c r="BT449">
        <v>0.71</v>
      </c>
      <c r="BU449">
        <v>0.88</v>
      </c>
      <c r="BV449">
        <v>0.6</v>
      </c>
      <c r="BW449">
        <v>0.55000000000000004</v>
      </c>
      <c r="BX449">
        <v>3.65</v>
      </c>
      <c r="BY449">
        <v>3.74</v>
      </c>
      <c r="BZ449">
        <v>3.71</v>
      </c>
      <c r="CA449">
        <v>3.88</v>
      </c>
      <c r="CB449">
        <v>3.58</v>
      </c>
      <c r="CC449">
        <v>3.47</v>
      </c>
      <c r="CD449">
        <v>0</v>
      </c>
      <c r="CE449">
        <v>1.0999999999999999E-2</v>
      </c>
      <c r="CF449">
        <v>1.0999999999999999E-2</v>
      </c>
      <c r="CG449">
        <v>2.1999999999999999E-2</v>
      </c>
      <c r="CH449">
        <v>1.0999999999999999E-2</v>
      </c>
      <c r="CI449">
        <v>0.03</v>
      </c>
      <c r="CJ449">
        <v>0</v>
      </c>
      <c r="CK449">
        <v>0.05</v>
      </c>
      <c r="CL449">
        <v>0.04</v>
      </c>
      <c r="CM449">
        <v>0.03</v>
      </c>
      <c r="CN449">
        <v>0.01</v>
      </c>
      <c r="CO449">
        <v>0.02</v>
      </c>
      <c r="CP449">
        <v>0.04</v>
      </c>
      <c r="CQ449">
        <v>0.03</v>
      </c>
      <c r="CR449">
        <v>0.04</v>
      </c>
      <c r="CS449">
        <v>0.08</v>
      </c>
      <c r="CT449">
        <v>0.1</v>
      </c>
      <c r="CU449">
        <v>0.1</v>
      </c>
      <c r="CV449">
        <v>3.82</v>
      </c>
      <c r="CW449">
        <v>3.84</v>
      </c>
      <c r="CX449">
        <v>3.77</v>
      </c>
      <c r="CY449">
        <v>3.76</v>
      </c>
      <c r="CZ449">
        <v>3.73</v>
      </c>
      <c r="DA449">
        <v>3.63</v>
      </c>
      <c r="DB449">
        <v>3.67</v>
      </c>
      <c r="DC449">
        <v>3.49</v>
      </c>
      <c r="DD449">
        <v>3.48</v>
      </c>
      <c r="DE449">
        <v>0.11</v>
      </c>
      <c r="DF449">
        <v>0.11</v>
      </c>
      <c r="DG449">
        <v>0.15</v>
      </c>
      <c r="DH449">
        <v>0.09</v>
      </c>
      <c r="DI449">
        <v>0.17</v>
      </c>
      <c r="DJ449">
        <v>0.17</v>
      </c>
      <c r="DK449">
        <v>0.17</v>
      </c>
      <c r="DL449">
        <v>0.14000000000000001</v>
      </c>
      <c r="DM449">
        <v>0.18</v>
      </c>
      <c r="DN449">
        <v>0.01</v>
      </c>
      <c r="DO449">
        <v>0.01</v>
      </c>
      <c r="DP449">
        <v>0.01</v>
      </c>
      <c r="DQ449">
        <v>0.01</v>
      </c>
      <c r="DR449">
        <v>0.01</v>
      </c>
      <c r="DS449">
        <v>0.02</v>
      </c>
      <c r="DT449">
        <v>0.01</v>
      </c>
      <c r="DU449">
        <v>0.01</v>
      </c>
      <c r="DV449">
        <v>0.01</v>
      </c>
      <c r="DW449">
        <v>0.85</v>
      </c>
      <c r="DX449">
        <v>0.86</v>
      </c>
      <c r="DY449">
        <v>0.8</v>
      </c>
      <c r="DZ449">
        <v>0.84</v>
      </c>
      <c r="EA449">
        <v>0.77</v>
      </c>
      <c r="EB449">
        <v>0.73</v>
      </c>
      <c r="EC449">
        <v>0.74</v>
      </c>
      <c r="ED449">
        <v>0.7</v>
      </c>
      <c r="EE449">
        <v>0.66</v>
      </c>
      <c r="EF449">
        <v>0.41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7.0000000000000007E-2</v>
      </c>
      <c r="EM449">
        <v>0</v>
      </c>
      <c r="EN449">
        <v>0</v>
      </c>
      <c r="EO449">
        <v>0.51</v>
      </c>
      <c r="EP449">
        <v>0.01</v>
      </c>
      <c r="EQ449">
        <v>2.1999999999999999E-2</v>
      </c>
      <c r="ER449">
        <v>0.01</v>
      </c>
      <c r="ES449">
        <v>2.1999999999999999E-2</v>
      </c>
      <c r="ET449">
        <v>0</v>
      </c>
      <c r="EU449">
        <v>0.22</v>
      </c>
      <c r="EV449">
        <v>0.02</v>
      </c>
      <c r="EW449">
        <v>0.04</v>
      </c>
      <c r="EX449">
        <v>1.0999999999999999E-2</v>
      </c>
      <c r="EY449">
        <v>0.35</v>
      </c>
      <c r="EZ449">
        <v>0.36</v>
      </c>
      <c r="FA449">
        <v>0.32</v>
      </c>
      <c r="FB449">
        <v>0.24</v>
      </c>
      <c r="FC449">
        <v>0.42</v>
      </c>
      <c r="FD449">
        <v>0.3</v>
      </c>
      <c r="FE449">
        <v>0.37</v>
      </c>
      <c r="FF449">
        <v>0.33</v>
      </c>
      <c r="FG449">
        <v>0.03</v>
      </c>
      <c r="FH449">
        <v>0.63</v>
      </c>
      <c r="FI449">
        <v>0.59</v>
      </c>
      <c r="FJ449">
        <v>0.65</v>
      </c>
      <c r="FK449">
        <v>0.72</v>
      </c>
      <c r="FL449">
        <v>0.56999999999999995</v>
      </c>
      <c r="FM449">
        <v>0.28999999999999998</v>
      </c>
      <c r="FN449">
        <v>0.59</v>
      </c>
      <c r="FO449">
        <v>0.61</v>
      </c>
      <c r="FP449">
        <v>0.03</v>
      </c>
      <c r="FQ449">
        <v>0.01</v>
      </c>
      <c r="FR449">
        <v>0.03</v>
      </c>
      <c r="FS449">
        <v>0.02</v>
      </c>
      <c r="FT449">
        <v>0.02</v>
      </c>
      <c r="FU449">
        <v>0.01</v>
      </c>
      <c r="FV449">
        <v>0.12</v>
      </c>
      <c r="FW449">
        <v>0.02</v>
      </c>
      <c r="FX449">
        <v>0.02</v>
      </c>
      <c r="FY449">
        <v>1.65</v>
      </c>
      <c r="FZ449">
        <v>3.63</v>
      </c>
      <c r="GA449">
        <v>3.58</v>
      </c>
      <c r="GB449">
        <v>3.66</v>
      </c>
      <c r="GC449">
        <v>3.71</v>
      </c>
      <c r="GD449">
        <v>3.57</v>
      </c>
      <c r="GE449">
        <v>2.94</v>
      </c>
      <c r="GF449">
        <v>3.58</v>
      </c>
      <c r="GG449">
        <v>3.58</v>
      </c>
      <c r="GH449">
        <v>9.48</v>
      </c>
      <c r="GI449">
        <v>0</v>
      </c>
      <c r="GJ449">
        <v>0</v>
      </c>
      <c r="GK449">
        <v>0</v>
      </c>
      <c r="GL449">
        <v>0</v>
      </c>
      <c r="GM449">
        <v>0.01</v>
      </c>
      <c r="GN449">
        <v>0</v>
      </c>
      <c r="GO449">
        <v>0.04</v>
      </c>
      <c r="GP449">
        <v>7.0000000000000007E-2</v>
      </c>
      <c r="GQ449">
        <v>0.2</v>
      </c>
      <c r="GR449">
        <v>0.66</v>
      </c>
      <c r="GS449">
        <v>0.02</v>
      </c>
      <c r="GT449">
        <v>0.36</v>
      </c>
      <c r="GU449">
        <v>0.76</v>
      </c>
      <c r="GV449">
        <v>0.13</v>
      </c>
      <c r="GW449">
        <v>0.34</v>
      </c>
      <c r="GX449">
        <v>5.3999999999999999E-2</v>
      </c>
      <c r="GY449">
        <v>0.28999999999999998</v>
      </c>
      <c r="GZ449">
        <v>9.8000000000000004E-2</v>
      </c>
      <c r="HA449">
        <v>2.1999999999999999E-2</v>
      </c>
      <c r="HB449">
        <v>0.32</v>
      </c>
      <c r="HC449">
        <v>0.12</v>
      </c>
      <c r="HD449">
        <v>0.03</v>
      </c>
      <c r="HE449">
        <v>0.22</v>
      </c>
      <c r="HF449">
        <v>0.09</v>
      </c>
      <c r="HG449">
        <v>0.13</v>
      </c>
      <c r="HH449">
        <v>0.04</v>
      </c>
      <c r="HI449">
        <v>0.13</v>
      </c>
      <c r="HJ449">
        <v>0.05</v>
      </c>
      <c r="HK449">
        <v>0.15</v>
      </c>
      <c r="HL449">
        <v>0.28999999999999998</v>
      </c>
      <c r="HM449">
        <v>0.18</v>
      </c>
      <c r="HN449">
        <v>0.01</v>
      </c>
      <c r="HO449">
        <v>0.48</v>
      </c>
      <c r="HP449">
        <v>0.41</v>
      </c>
      <c r="HQ449">
        <v>0.18</v>
      </c>
      <c r="HR449">
        <v>0.52</v>
      </c>
      <c r="HS449">
        <v>0.34</v>
      </c>
      <c r="HT449">
        <v>0.37</v>
      </c>
      <c r="HU449">
        <v>0.38</v>
      </c>
      <c r="HV449">
        <v>0.28999999999999998</v>
      </c>
      <c r="HW449">
        <v>0.23</v>
      </c>
      <c r="HX449">
        <v>0.16</v>
      </c>
      <c r="HY449">
        <v>0.16</v>
      </c>
      <c r="HZ449">
        <v>0.57999999999999996</v>
      </c>
      <c r="IA449">
        <v>0</v>
      </c>
      <c r="IB449">
        <v>0.22</v>
      </c>
      <c r="IC449">
        <v>0.15</v>
      </c>
      <c r="ID449">
        <v>0</v>
      </c>
      <c r="IE449">
        <v>0.13</v>
      </c>
      <c r="IF449">
        <v>0</v>
      </c>
      <c r="IG449">
        <v>0</v>
      </c>
      <c r="IH449">
        <v>0</v>
      </c>
      <c r="II449">
        <v>0.24</v>
      </c>
      <c r="IJ449">
        <v>0</v>
      </c>
      <c r="IK449">
        <v>0.12</v>
      </c>
      <c r="IL449">
        <v>0</v>
      </c>
      <c r="IM449">
        <v>0.01</v>
      </c>
      <c r="IN449">
        <v>0.02</v>
      </c>
      <c r="IO449">
        <v>0.04</v>
      </c>
      <c r="IP449">
        <v>0.02</v>
      </c>
      <c r="IQ449">
        <v>7.0000000000000007E-2</v>
      </c>
      <c r="IR449">
        <v>0.04</v>
      </c>
      <c r="IS449">
        <v>0.01</v>
      </c>
      <c r="IT449">
        <v>0.22</v>
      </c>
      <c r="IU449">
        <v>0.11</v>
      </c>
      <c r="IV449">
        <v>0</v>
      </c>
      <c r="IW449">
        <v>0.17</v>
      </c>
      <c r="IX449">
        <v>0.15</v>
      </c>
      <c r="IY449">
        <v>0.38</v>
      </c>
      <c r="IZ449">
        <v>0.26</v>
      </c>
      <c r="JA449">
        <v>0.1</v>
      </c>
      <c r="JB449">
        <v>0.45</v>
      </c>
      <c r="JC449">
        <v>0.4</v>
      </c>
      <c r="JD449">
        <v>0.2</v>
      </c>
      <c r="JE449">
        <v>0.28999999999999998</v>
      </c>
      <c r="JF449">
        <v>0.28999999999999998</v>
      </c>
      <c r="JG449">
        <v>0.2</v>
      </c>
      <c r="JH449">
        <v>0.42</v>
      </c>
      <c r="JI449">
        <v>0.18</v>
      </c>
      <c r="JJ449">
        <v>0.32</v>
      </c>
      <c r="JK449">
        <v>0.6</v>
      </c>
      <c r="JL449">
        <v>0.16</v>
      </c>
      <c r="JM449">
        <v>0.01</v>
      </c>
      <c r="JN449">
        <v>0.02</v>
      </c>
      <c r="JO449">
        <v>0.02</v>
      </c>
      <c r="JP449">
        <v>0.01</v>
      </c>
      <c r="JQ449">
        <v>0.02</v>
      </c>
      <c r="JR449">
        <v>3.25</v>
      </c>
      <c r="JS449">
        <v>2.36</v>
      </c>
      <c r="JT449">
        <v>2.83</v>
      </c>
      <c r="JU449">
        <v>3.51</v>
      </c>
      <c r="JV449">
        <v>2.36</v>
      </c>
    </row>
    <row r="450" spans="1:282" x14ac:dyDescent="0.25">
      <c r="A450">
        <v>610106</v>
      </c>
      <c r="B450" t="s">
        <v>2839</v>
      </c>
      <c r="C450" t="s">
        <v>2838</v>
      </c>
      <c r="D450" t="s">
        <v>5502</v>
      </c>
      <c r="E450" t="s">
        <v>5503</v>
      </c>
      <c r="F450" t="s">
        <v>2840</v>
      </c>
      <c r="G450" t="s">
        <v>2841</v>
      </c>
      <c r="H450" t="s">
        <v>5504</v>
      </c>
      <c r="I450" t="s">
        <v>5505</v>
      </c>
      <c r="J450" t="s">
        <v>5506</v>
      </c>
      <c r="K450" t="s">
        <v>5507</v>
      </c>
      <c r="L450" t="s">
        <v>546</v>
      </c>
      <c r="M450" t="s">
        <v>3399</v>
      </c>
      <c r="N450" t="s">
        <v>3908</v>
      </c>
      <c r="O450" t="s">
        <v>524</v>
      </c>
      <c r="P450">
        <v>523</v>
      </c>
      <c r="Q450" t="s">
        <v>539</v>
      </c>
      <c r="R450" t="s">
        <v>538</v>
      </c>
      <c r="S450" t="s">
        <v>694</v>
      </c>
      <c r="T450">
        <v>34</v>
      </c>
      <c r="U450">
        <v>5210</v>
      </c>
      <c r="V450" t="s">
        <v>655</v>
      </c>
      <c r="W450">
        <v>263</v>
      </c>
      <c r="X450">
        <v>536</v>
      </c>
      <c r="Y450">
        <v>49</v>
      </c>
      <c r="Z450" s="5" t="s">
        <v>647</v>
      </c>
      <c r="AA450" t="s">
        <v>524</v>
      </c>
      <c r="AB450" t="s">
        <v>533</v>
      </c>
      <c r="AC450" t="s">
        <v>533</v>
      </c>
      <c r="AD450" t="s">
        <v>534</v>
      </c>
      <c r="AE450">
        <v>74.2</v>
      </c>
      <c r="AF450">
        <v>73.5</v>
      </c>
      <c r="AG450">
        <v>98.1</v>
      </c>
      <c r="AH450">
        <v>4.9000000000000004</v>
      </c>
      <c r="AI450" t="s">
        <v>3410</v>
      </c>
      <c r="AJ450">
        <v>147</v>
      </c>
      <c r="AK450">
        <v>3</v>
      </c>
      <c r="AL450">
        <v>88</v>
      </c>
      <c r="AN450">
        <v>53</v>
      </c>
      <c r="AQ450">
        <v>4</v>
      </c>
      <c r="AR450">
        <v>1</v>
      </c>
      <c r="AS450">
        <v>147</v>
      </c>
      <c r="AT450">
        <v>0</v>
      </c>
      <c r="AU450">
        <v>0</v>
      </c>
      <c r="AV450">
        <v>0</v>
      </c>
      <c r="AW450">
        <v>0.01</v>
      </c>
      <c r="AX450">
        <v>0.01</v>
      </c>
      <c r="AY450">
        <v>0.02</v>
      </c>
      <c r="AZ450">
        <v>0.02</v>
      </c>
      <c r="BA450">
        <v>2.7E-2</v>
      </c>
      <c r="BB450">
        <v>0.02</v>
      </c>
      <c r="BC450">
        <v>0.03</v>
      </c>
      <c r="BD450">
        <v>0.05</v>
      </c>
      <c r="BE450">
        <v>0.1</v>
      </c>
      <c r="BF450">
        <v>0.24</v>
      </c>
      <c r="BG450">
        <v>0.21</v>
      </c>
      <c r="BH450">
        <v>0.22</v>
      </c>
      <c r="BI450">
        <v>0.22</v>
      </c>
      <c r="BJ450">
        <v>0.24</v>
      </c>
      <c r="BK450">
        <v>0.27</v>
      </c>
      <c r="BL450">
        <v>0</v>
      </c>
      <c r="BM450">
        <v>0</v>
      </c>
      <c r="BN450">
        <v>0</v>
      </c>
      <c r="BO450">
        <v>0</v>
      </c>
      <c r="BP450">
        <v>0.02</v>
      </c>
      <c r="BQ450">
        <v>0.02</v>
      </c>
      <c r="BR450">
        <v>0.73</v>
      </c>
      <c r="BS450">
        <v>0.76</v>
      </c>
      <c r="BT450">
        <v>0.76</v>
      </c>
      <c r="BU450">
        <v>0.74</v>
      </c>
      <c r="BV450">
        <v>0.68</v>
      </c>
      <c r="BW450">
        <v>0.59</v>
      </c>
      <c r="BX450">
        <v>3.71</v>
      </c>
      <c r="BY450">
        <v>3.73</v>
      </c>
      <c r="BZ450">
        <v>3.73</v>
      </c>
      <c r="CA450">
        <v>3.69</v>
      </c>
      <c r="CB450">
        <v>3.63</v>
      </c>
      <c r="CC450">
        <v>3.45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0.01</v>
      </c>
      <c r="CK450">
        <v>0.04</v>
      </c>
      <c r="CL450">
        <v>0.02</v>
      </c>
      <c r="CM450">
        <v>0.02</v>
      </c>
      <c r="CN450">
        <v>0.01</v>
      </c>
      <c r="CO450">
        <v>0.01</v>
      </c>
      <c r="CP450">
        <v>0.02</v>
      </c>
      <c r="CQ450">
        <v>0.01</v>
      </c>
      <c r="CR450">
        <v>0.02</v>
      </c>
      <c r="CS450">
        <v>0.05</v>
      </c>
      <c r="CT450">
        <v>0.03</v>
      </c>
      <c r="CU450">
        <v>0.03</v>
      </c>
      <c r="CV450">
        <v>3.83</v>
      </c>
      <c r="CW450">
        <v>3.88</v>
      </c>
      <c r="CX450">
        <v>3.8</v>
      </c>
      <c r="CY450">
        <v>3.81</v>
      </c>
      <c r="CZ450">
        <v>3.82</v>
      </c>
      <c r="DA450">
        <v>3.65</v>
      </c>
      <c r="DB450">
        <v>3.69</v>
      </c>
      <c r="DC450">
        <v>3.66</v>
      </c>
      <c r="DD450">
        <v>3.69</v>
      </c>
      <c r="DE450">
        <v>0.13</v>
      </c>
      <c r="DF450">
        <v>0.11</v>
      </c>
      <c r="DG450">
        <v>0.17</v>
      </c>
      <c r="DH450">
        <v>0.15</v>
      </c>
      <c r="DI450">
        <v>0.16</v>
      </c>
      <c r="DJ450">
        <v>0.31</v>
      </c>
      <c r="DK450">
        <v>0.2</v>
      </c>
      <c r="DL450">
        <v>0.16</v>
      </c>
      <c r="DM450">
        <v>0.19</v>
      </c>
      <c r="DN450">
        <v>0</v>
      </c>
      <c r="DO450">
        <v>0.01</v>
      </c>
      <c r="DP450">
        <v>0</v>
      </c>
      <c r="DQ450">
        <v>0</v>
      </c>
      <c r="DR450">
        <v>0.01</v>
      </c>
      <c r="DS450">
        <v>0</v>
      </c>
      <c r="DT450">
        <v>0</v>
      </c>
      <c r="DU450">
        <v>0</v>
      </c>
      <c r="DV450">
        <v>0.01</v>
      </c>
      <c r="DW450">
        <v>0.85</v>
      </c>
      <c r="DX450">
        <v>0.88</v>
      </c>
      <c r="DY450">
        <v>0.82</v>
      </c>
      <c r="DZ450">
        <v>0.83</v>
      </c>
      <c r="EA450">
        <v>0.82</v>
      </c>
      <c r="EB450">
        <v>0.67</v>
      </c>
      <c r="EC450">
        <v>0.75</v>
      </c>
      <c r="ED450">
        <v>0.77</v>
      </c>
      <c r="EE450">
        <v>0.75</v>
      </c>
      <c r="EF450">
        <v>0.73</v>
      </c>
      <c r="EG450">
        <v>0</v>
      </c>
      <c r="EH450">
        <v>0</v>
      </c>
      <c r="EI450">
        <v>0</v>
      </c>
      <c r="EJ450">
        <v>0.01</v>
      </c>
      <c r="EK450">
        <v>0.01</v>
      </c>
      <c r="EL450">
        <v>0.01</v>
      </c>
      <c r="EM450">
        <v>0.01</v>
      </c>
      <c r="EN450">
        <v>0</v>
      </c>
      <c r="EO450">
        <v>0.2</v>
      </c>
      <c r="EP450">
        <v>0.02</v>
      </c>
      <c r="EQ450">
        <v>0</v>
      </c>
      <c r="ER450">
        <v>0.04</v>
      </c>
      <c r="ES450">
        <v>7.0000000000000001E-3</v>
      </c>
      <c r="ET450">
        <v>0.03</v>
      </c>
      <c r="EU450">
        <v>0.04</v>
      </c>
      <c r="EV450">
        <v>0.03</v>
      </c>
      <c r="EW450">
        <v>0.03</v>
      </c>
      <c r="EX450">
        <v>5.3999999999999999E-2</v>
      </c>
      <c r="EY450">
        <v>0.31</v>
      </c>
      <c r="EZ450">
        <v>0.32</v>
      </c>
      <c r="FA450">
        <v>0.24</v>
      </c>
      <c r="FB450">
        <v>0.2</v>
      </c>
      <c r="FC450">
        <v>0.3</v>
      </c>
      <c r="FD450">
        <v>0.31</v>
      </c>
      <c r="FE450">
        <v>0.27</v>
      </c>
      <c r="FF450">
        <v>0.35</v>
      </c>
      <c r="FG450">
        <v>0.01</v>
      </c>
      <c r="FH450">
        <v>0.67</v>
      </c>
      <c r="FI450">
        <v>0.67</v>
      </c>
      <c r="FJ450">
        <v>0.71</v>
      </c>
      <c r="FK450">
        <v>0.78</v>
      </c>
      <c r="FL450">
        <v>0.65</v>
      </c>
      <c r="FM450">
        <v>0.63</v>
      </c>
      <c r="FN450">
        <v>0.68</v>
      </c>
      <c r="FO450">
        <v>0.6</v>
      </c>
      <c r="FP450">
        <v>0.01</v>
      </c>
      <c r="FQ450">
        <v>0</v>
      </c>
      <c r="FR450">
        <v>0.01</v>
      </c>
      <c r="FS450">
        <v>0.01</v>
      </c>
      <c r="FT450">
        <v>0.01</v>
      </c>
      <c r="FU450">
        <v>0.01</v>
      </c>
      <c r="FV450">
        <v>0.01</v>
      </c>
      <c r="FW450">
        <v>0.01</v>
      </c>
      <c r="FX450">
        <v>0.01</v>
      </c>
      <c r="FY450">
        <v>1.33</v>
      </c>
      <c r="FZ450">
        <v>3.65</v>
      </c>
      <c r="GA450">
        <v>3.68</v>
      </c>
      <c r="GB450">
        <v>3.68</v>
      </c>
      <c r="GC450">
        <v>3.76</v>
      </c>
      <c r="GD450">
        <v>3.62</v>
      </c>
      <c r="GE450">
        <v>3.59</v>
      </c>
      <c r="GF450">
        <v>3.65</v>
      </c>
      <c r="GG450">
        <v>3.57</v>
      </c>
      <c r="GH450">
        <v>8.42</v>
      </c>
      <c r="GI450">
        <v>0</v>
      </c>
      <c r="GJ450">
        <v>7.0000000000000001E-3</v>
      </c>
      <c r="GK450">
        <v>0</v>
      </c>
      <c r="GL450">
        <v>0.01</v>
      </c>
      <c r="GM450">
        <v>0.05</v>
      </c>
      <c r="GN450">
        <v>0.05</v>
      </c>
      <c r="GO450">
        <v>0.13</v>
      </c>
      <c r="GP450">
        <v>0.2</v>
      </c>
      <c r="GQ450">
        <v>0.2</v>
      </c>
      <c r="GR450">
        <v>0.35</v>
      </c>
      <c r="GS450">
        <v>0.01</v>
      </c>
      <c r="GT450">
        <v>0.55000000000000004</v>
      </c>
      <c r="GU450">
        <v>0.62</v>
      </c>
      <c r="GV450">
        <v>0.36</v>
      </c>
      <c r="GW450">
        <v>0.18</v>
      </c>
      <c r="GX450">
        <v>0.15</v>
      </c>
      <c r="GY450">
        <v>0.24</v>
      </c>
      <c r="GZ450">
        <v>9.5000000000000001E-2</v>
      </c>
      <c r="HA450">
        <v>6.8000000000000005E-2</v>
      </c>
      <c r="HB450">
        <v>0.2</v>
      </c>
      <c r="HC450">
        <v>0.15</v>
      </c>
      <c r="HD450">
        <v>0.12</v>
      </c>
      <c r="HE450">
        <v>0.18</v>
      </c>
      <c r="HF450">
        <v>0.02</v>
      </c>
      <c r="HG450">
        <v>0.04</v>
      </c>
      <c r="HH450">
        <v>0.01</v>
      </c>
      <c r="HI450">
        <v>0</v>
      </c>
      <c r="HJ450">
        <v>0</v>
      </c>
      <c r="HK450">
        <v>0.01</v>
      </c>
      <c r="HL450">
        <v>0</v>
      </c>
      <c r="HM450">
        <v>0.02</v>
      </c>
      <c r="HN450">
        <v>0.01</v>
      </c>
      <c r="HO450">
        <v>0.15</v>
      </c>
      <c r="HP450">
        <v>0.16</v>
      </c>
      <c r="HQ450">
        <v>0.15</v>
      </c>
      <c r="HR450">
        <v>0.16</v>
      </c>
      <c r="HS450">
        <v>0.22</v>
      </c>
      <c r="HT450">
        <v>0.18</v>
      </c>
      <c r="HU450">
        <v>0.74</v>
      </c>
      <c r="HV450">
        <v>0.71</v>
      </c>
      <c r="HW450">
        <v>0.67</v>
      </c>
      <c r="HX450">
        <v>0.7</v>
      </c>
      <c r="HY450">
        <v>0.63</v>
      </c>
      <c r="HZ450">
        <v>0.76</v>
      </c>
      <c r="IA450">
        <v>0.09</v>
      </c>
      <c r="IB450">
        <v>0.12</v>
      </c>
      <c r="IC450">
        <v>0.14000000000000001</v>
      </c>
      <c r="ID450">
        <v>0.1</v>
      </c>
      <c r="IE450">
        <v>0.11</v>
      </c>
      <c r="IF450">
        <v>4.1000000000000002E-2</v>
      </c>
      <c r="IG450">
        <v>0.02</v>
      </c>
      <c r="IH450">
        <v>0.02</v>
      </c>
      <c r="II450">
        <v>0.03</v>
      </c>
      <c r="IJ450">
        <v>0.03</v>
      </c>
      <c r="IK450">
        <v>0.02</v>
      </c>
      <c r="IL450">
        <v>0.02</v>
      </c>
      <c r="IM450">
        <v>0</v>
      </c>
      <c r="IN450">
        <v>0</v>
      </c>
      <c r="IO450">
        <v>0.01</v>
      </c>
      <c r="IP450">
        <v>0.01</v>
      </c>
      <c r="IQ450">
        <v>0</v>
      </c>
      <c r="IR450">
        <v>0</v>
      </c>
      <c r="IS450">
        <v>0.01</v>
      </c>
      <c r="IT450">
        <v>0.63</v>
      </c>
      <c r="IU450">
        <v>0.59</v>
      </c>
      <c r="IV450">
        <v>0.01</v>
      </c>
      <c r="IW450">
        <v>0.14000000000000001</v>
      </c>
      <c r="IX450">
        <v>0.27</v>
      </c>
      <c r="IY450">
        <v>0.22</v>
      </c>
      <c r="IZ450">
        <v>0.27</v>
      </c>
      <c r="JA450">
        <v>0.28000000000000003</v>
      </c>
      <c r="JB450">
        <v>0.44</v>
      </c>
      <c r="JC450">
        <v>0.38</v>
      </c>
      <c r="JD450">
        <v>7.0000000000000007E-2</v>
      </c>
      <c r="JE450">
        <v>0.1</v>
      </c>
      <c r="JF450">
        <v>0.31</v>
      </c>
      <c r="JG450">
        <v>0.25</v>
      </c>
      <c r="JH450">
        <v>0.33</v>
      </c>
      <c r="JI450">
        <v>0.08</v>
      </c>
      <c r="JJ450">
        <v>0.05</v>
      </c>
      <c r="JK450">
        <v>0.41</v>
      </c>
      <c r="JL450">
        <v>0.18</v>
      </c>
      <c r="JM450">
        <v>0.01</v>
      </c>
      <c r="JN450">
        <v>0</v>
      </c>
      <c r="JO450">
        <v>0</v>
      </c>
      <c r="JP450">
        <v>0</v>
      </c>
      <c r="JQ450">
        <v>0</v>
      </c>
      <c r="JR450">
        <v>3.03</v>
      </c>
      <c r="JS450">
        <v>1.61</v>
      </c>
      <c r="JT450">
        <v>1.62</v>
      </c>
      <c r="JU450">
        <v>3.12</v>
      </c>
      <c r="JV450">
        <v>2.4700000000000002</v>
      </c>
    </row>
    <row r="451" spans="1:282" x14ac:dyDescent="0.25">
      <c r="A451">
        <v>610107</v>
      </c>
      <c r="B451" t="s">
        <v>224</v>
      </c>
      <c r="C451" t="s">
        <v>2842</v>
      </c>
      <c r="D451" t="s">
        <v>5508</v>
      </c>
      <c r="E451" t="s">
        <v>5509</v>
      </c>
      <c r="F451" t="s">
        <v>1292</v>
      </c>
      <c r="G451" t="s">
        <v>1293</v>
      </c>
      <c r="H451" t="s">
        <v>1294</v>
      </c>
      <c r="I451" t="s">
        <v>5510</v>
      </c>
      <c r="J451" t="s">
        <v>5511</v>
      </c>
      <c r="K451" t="s">
        <v>5512</v>
      </c>
      <c r="L451" t="s">
        <v>546</v>
      </c>
      <c r="M451" t="s">
        <v>3399</v>
      </c>
      <c r="N451" t="s">
        <v>3908</v>
      </c>
      <c r="O451" t="s">
        <v>524</v>
      </c>
      <c r="P451">
        <v>474</v>
      </c>
      <c r="Q451" t="s">
        <v>539</v>
      </c>
      <c r="R451" t="s">
        <v>591</v>
      </c>
      <c r="S451" t="s">
        <v>591</v>
      </c>
      <c r="T451">
        <v>35</v>
      </c>
      <c r="U451">
        <v>5220</v>
      </c>
      <c r="V451" t="s">
        <v>651</v>
      </c>
      <c r="W451">
        <v>237</v>
      </c>
      <c r="X451">
        <v>482</v>
      </c>
      <c r="Y451">
        <v>49</v>
      </c>
      <c r="Z451" s="5" t="s">
        <v>647</v>
      </c>
      <c r="AA451" t="s">
        <v>524</v>
      </c>
      <c r="AB451" t="s">
        <v>533</v>
      </c>
      <c r="AC451" t="s">
        <v>564</v>
      </c>
      <c r="AD451" t="s">
        <v>564</v>
      </c>
      <c r="AE451">
        <v>71.2</v>
      </c>
      <c r="AF451">
        <v>52.1</v>
      </c>
      <c r="AG451">
        <v>59.7</v>
      </c>
      <c r="AH451">
        <v>4.9000000000000004</v>
      </c>
      <c r="AI451" t="s">
        <v>3410</v>
      </c>
      <c r="AJ451">
        <v>140</v>
      </c>
      <c r="AK451">
        <v>6</v>
      </c>
      <c r="AL451">
        <v>20</v>
      </c>
      <c r="AN451">
        <v>107</v>
      </c>
      <c r="AO451">
        <v>1</v>
      </c>
      <c r="AQ451">
        <v>6</v>
      </c>
      <c r="AR451">
        <v>1</v>
      </c>
      <c r="AS451">
        <v>140</v>
      </c>
      <c r="AT451">
        <v>0</v>
      </c>
      <c r="AU451">
        <v>0</v>
      </c>
      <c r="AV451">
        <v>0</v>
      </c>
      <c r="AW451">
        <v>0.01</v>
      </c>
      <c r="AX451">
        <v>0.02</v>
      </c>
      <c r="AY451">
        <v>0.04</v>
      </c>
      <c r="AZ451">
        <v>0.01</v>
      </c>
      <c r="BA451">
        <v>0</v>
      </c>
      <c r="BB451">
        <v>0.02</v>
      </c>
      <c r="BC451">
        <v>0.03</v>
      </c>
      <c r="BD451">
        <v>0.09</v>
      </c>
      <c r="BE451">
        <v>0.19</v>
      </c>
      <c r="BF451">
        <v>0.16</v>
      </c>
      <c r="BG451">
        <v>0.11</v>
      </c>
      <c r="BH451">
        <v>0.31</v>
      </c>
      <c r="BI451">
        <v>0.22</v>
      </c>
      <c r="BJ451">
        <v>0.28999999999999998</v>
      </c>
      <c r="BK451">
        <v>0.31</v>
      </c>
      <c r="BL451">
        <v>0</v>
      </c>
      <c r="BM451">
        <v>0.01</v>
      </c>
      <c r="BN451">
        <v>0.01</v>
      </c>
      <c r="BO451">
        <v>0.01</v>
      </c>
      <c r="BP451">
        <v>0.01</v>
      </c>
      <c r="BQ451">
        <v>0.01</v>
      </c>
      <c r="BR451">
        <v>0.82</v>
      </c>
      <c r="BS451">
        <v>0.89</v>
      </c>
      <c r="BT451">
        <v>0.65</v>
      </c>
      <c r="BU451">
        <v>0.72</v>
      </c>
      <c r="BV451">
        <v>0.59</v>
      </c>
      <c r="BW451">
        <v>0.46</v>
      </c>
      <c r="BX451">
        <v>3.81</v>
      </c>
      <c r="BY451">
        <v>3.89</v>
      </c>
      <c r="BZ451">
        <v>3.64</v>
      </c>
      <c r="CA451">
        <v>3.67</v>
      </c>
      <c r="CB451">
        <v>3.47</v>
      </c>
      <c r="CC451">
        <v>3.2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0.01</v>
      </c>
      <c r="CJ451">
        <v>0.02</v>
      </c>
      <c r="CK451">
        <v>0.06</v>
      </c>
      <c r="CL451">
        <v>0.05</v>
      </c>
      <c r="CM451">
        <v>0.01</v>
      </c>
      <c r="CN451">
        <v>0</v>
      </c>
      <c r="CO451">
        <v>0.01</v>
      </c>
      <c r="CP451">
        <v>0.03</v>
      </c>
      <c r="CQ451">
        <v>0.02</v>
      </c>
      <c r="CR451">
        <v>0.04</v>
      </c>
      <c r="CS451">
        <v>7.0000000000000007E-2</v>
      </c>
      <c r="CT451">
        <v>0.12</v>
      </c>
      <c r="CU451">
        <v>7.0000000000000007E-2</v>
      </c>
      <c r="CV451">
        <v>3.8</v>
      </c>
      <c r="CW451">
        <v>3.81</v>
      </c>
      <c r="CX451">
        <v>3.78</v>
      </c>
      <c r="CY451">
        <v>3.74</v>
      </c>
      <c r="CZ451">
        <v>3.76</v>
      </c>
      <c r="DA451">
        <v>3.69</v>
      </c>
      <c r="DB451">
        <v>3.56</v>
      </c>
      <c r="DC451">
        <v>3.33</v>
      </c>
      <c r="DD451">
        <v>3.5</v>
      </c>
      <c r="DE451">
        <v>0.17</v>
      </c>
      <c r="DF451">
        <v>0.19</v>
      </c>
      <c r="DG451">
        <v>0.19</v>
      </c>
      <c r="DH451">
        <v>0.2</v>
      </c>
      <c r="DI451">
        <v>0.2</v>
      </c>
      <c r="DJ451">
        <v>0.22</v>
      </c>
      <c r="DK451">
        <v>0.24</v>
      </c>
      <c r="DL451">
        <v>0.23</v>
      </c>
      <c r="DM451">
        <v>0.21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0.01</v>
      </c>
      <c r="DV451">
        <v>0.01</v>
      </c>
      <c r="DW451">
        <v>0.81</v>
      </c>
      <c r="DX451">
        <v>0.81</v>
      </c>
      <c r="DY451">
        <v>0.79</v>
      </c>
      <c r="DZ451">
        <v>0.77</v>
      </c>
      <c r="EA451">
        <v>0.78</v>
      </c>
      <c r="EB451">
        <v>0.74</v>
      </c>
      <c r="EC451">
        <v>0.67</v>
      </c>
      <c r="ED451">
        <v>0.56999999999999995</v>
      </c>
      <c r="EE451">
        <v>0.66</v>
      </c>
      <c r="EF451">
        <v>0.69</v>
      </c>
      <c r="EG451">
        <v>0.01</v>
      </c>
      <c r="EH451">
        <v>0</v>
      </c>
      <c r="EI451">
        <v>0</v>
      </c>
      <c r="EJ451">
        <v>0</v>
      </c>
      <c r="EK451">
        <v>0</v>
      </c>
      <c r="EL451">
        <v>0.01</v>
      </c>
      <c r="EM451">
        <v>0</v>
      </c>
      <c r="EN451">
        <v>0.01</v>
      </c>
      <c r="EO451">
        <v>0.19</v>
      </c>
      <c r="EP451">
        <v>0.01</v>
      </c>
      <c r="EQ451">
        <v>7.0000000000000001E-3</v>
      </c>
      <c r="ER451">
        <v>0.03</v>
      </c>
      <c r="ES451">
        <v>7.0000000000000001E-3</v>
      </c>
      <c r="ET451">
        <v>0.03</v>
      </c>
      <c r="EU451">
        <v>0.09</v>
      </c>
      <c r="EV451">
        <v>0.04</v>
      </c>
      <c r="EW451">
        <v>0</v>
      </c>
      <c r="EX451">
        <v>7.9000000000000001E-2</v>
      </c>
      <c r="EY451">
        <v>0.26</v>
      </c>
      <c r="EZ451">
        <v>0.24</v>
      </c>
      <c r="FA451">
        <v>0.27</v>
      </c>
      <c r="FB451">
        <v>0.17</v>
      </c>
      <c r="FC451">
        <v>0.26</v>
      </c>
      <c r="FD451">
        <v>0.44</v>
      </c>
      <c r="FE451">
        <v>0.33</v>
      </c>
      <c r="FF451">
        <v>0.28000000000000003</v>
      </c>
      <c r="FG451">
        <v>0.01</v>
      </c>
      <c r="FH451">
        <v>0.69</v>
      </c>
      <c r="FI451">
        <v>0.74</v>
      </c>
      <c r="FJ451">
        <v>0.69</v>
      </c>
      <c r="FK451">
        <v>0.79</v>
      </c>
      <c r="FL451">
        <v>0.69</v>
      </c>
      <c r="FM451">
        <v>0.42</v>
      </c>
      <c r="FN451">
        <v>0.61</v>
      </c>
      <c r="FO451">
        <v>0.67</v>
      </c>
      <c r="FP451">
        <v>0.02</v>
      </c>
      <c r="FQ451">
        <v>0.02</v>
      </c>
      <c r="FR451">
        <v>0.01</v>
      </c>
      <c r="FS451">
        <v>0.01</v>
      </c>
      <c r="FT451">
        <v>0.03</v>
      </c>
      <c r="FU451">
        <v>0.02</v>
      </c>
      <c r="FV451">
        <v>0.04</v>
      </c>
      <c r="FW451">
        <v>0.03</v>
      </c>
      <c r="FX451">
        <v>0.04</v>
      </c>
      <c r="FY451">
        <v>1.4</v>
      </c>
      <c r="FZ451">
        <v>3.66</v>
      </c>
      <c r="GA451">
        <v>3.74</v>
      </c>
      <c r="GB451">
        <v>3.67</v>
      </c>
      <c r="GC451">
        <v>3.81</v>
      </c>
      <c r="GD451">
        <v>3.67</v>
      </c>
      <c r="GE451">
        <v>3.31</v>
      </c>
      <c r="GF451">
        <v>3.59</v>
      </c>
      <c r="GG451">
        <v>3.69</v>
      </c>
      <c r="GH451">
        <v>9.24</v>
      </c>
      <c r="GI451">
        <v>0</v>
      </c>
      <c r="GJ451">
        <v>0</v>
      </c>
      <c r="GK451">
        <v>0</v>
      </c>
      <c r="GL451">
        <v>0</v>
      </c>
      <c r="GM451">
        <v>0.01</v>
      </c>
      <c r="GN451">
        <v>0.01</v>
      </c>
      <c r="GO451">
        <v>0.04</v>
      </c>
      <c r="GP451">
        <v>0.16</v>
      </c>
      <c r="GQ451">
        <v>0.14000000000000001</v>
      </c>
      <c r="GR451">
        <v>0.59</v>
      </c>
      <c r="GS451">
        <v>0.04</v>
      </c>
      <c r="GT451">
        <v>0.51</v>
      </c>
      <c r="GU451">
        <v>0.53</v>
      </c>
      <c r="GV451">
        <v>0.32</v>
      </c>
      <c r="GW451">
        <v>0.14000000000000001</v>
      </c>
      <c r="GX451">
        <v>0.1</v>
      </c>
      <c r="GY451">
        <v>0.17</v>
      </c>
      <c r="GZ451">
        <v>7.9000000000000001E-2</v>
      </c>
      <c r="HA451">
        <v>8.5999999999999993E-2</v>
      </c>
      <c r="HB451">
        <v>0.14000000000000001</v>
      </c>
      <c r="HC451">
        <v>0.16</v>
      </c>
      <c r="HD451">
        <v>0.14000000000000001</v>
      </c>
      <c r="HE451">
        <v>0.26</v>
      </c>
      <c r="HF451">
        <v>0.11</v>
      </c>
      <c r="HG451">
        <v>0.14000000000000001</v>
      </c>
      <c r="HH451">
        <v>0.11</v>
      </c>
      <c r="HI451">
        <v>0</v>
      </c>
      <c r="HJ451">
        <v>0.01</v>
      </c>
      <c r="HK451">
        <v>0</v>
      </c>
      <c r="HL451">
        <v>0.01</v>
      </c>
      <c r="HM451">
        <v>7.0000000000000007E-2</v>
      </c>
      <c r="HN451">
        <v>0</v>
      </c>
      <c r="HO451">
        <v>0.35</v>
      </c>
      <c r="HP451">
        <v>0.32</v>
      </c>
      <c r="HQ451">
        <v>0.36</v>
      </c>
      <c r="HR451">
        <v>0.34</v>
      </c>
      <c r="HS451">
        <v>0.45</v>
      </c>
      <c r="HT451">
        <v>0.32</v>
      </c>
      <c r="HU451">
        <v>0.59</v>
      </c>
      <c r="HV451">
        <v>0.41</v>
      </c>
      <c r="HW451">
        <v>0.46</v>
      </c>
      <c r="HX451">
        <v>0.51</v>
      </c>
      <c r="HY451">
        <v>0.35</v>
      </c>
      <c r="HZ451">
        <v>0.61</v>
      </c>
      <c r="IA451">
        <v>0.03</v>
      </c>
      <c r="IB451">
        <v>0.21</v>
      </c>
      <c r="IC451">
        <v>0.14000000000000001</v>
      </c>
      <c r="ID451">
        <v>0.09</v>
      </c>
      <c r="IE451">
        <v>0.09</v>
      </c>
      <c r="IF451">
        <v>2.9000000000000001E-2</v>
      </c>
      <c r="IG451">
        <v>7.0000000000000001E-3</v>
      </c>
      <c r="IH451">
        <v>0.03</v>
      </c>
      <c r="II451">
        <v>0.01</v>
      </c>
      <c r="IJ451">
        <v>0.01</v>
      </c>
      <c r="IK451">
        <v>2.1000000000000001E-2</v>
      </c>
      <c r="IL451">
        <v>2.1000000000000001E-2</v>
      </c>
      <c r="IM451">
        <v>0.02</v>
      </c>
      <c r="IN451">
        <v>0.02</v>
      </c>
      <c r="IO451">
        <v>0.03</v>
      </c>
      <c r="IP451">
        <v>0.03</v>
      </c>
      <c r="IQ451">
        <v>0.02</v>
      </c>
      <c r="IR451">
        <v>0.02</v>
      </c>
      <c r="IS451">
        <v>0.01</v>
      </c>
      <c r="IT451">
        <v>0.52</v>
      </c>
      <c r="IU451">
        <v>0.41</v>
      </c>
      <c r="IV451">
        <v>0.03</v>
      </c>
      <c r="IW451">
        <v>0.28000000000000003</v>
      </c>
      <c r="IX451">
        <v>0.28000000000000003</v>
      </c>
      <c r="IY451">
        <v>0.3</v>
      </c>
      <c r="IZ451">
        <v>0.37</v>
      </c>
      <c r="JA451">
        <v>0.17</v>
      </c>
      <c r="JB451">
        <v>0.38</v>
      </c>
      <c r="JC451">
        <v>0.39</v>
      </c>
      <c r="JD451">
        <v>0.11</v>
      </c>
      <c r="JE451">
        <v>0.12</v>
      </c>
      <c r="JF451">
        <v>0.28000000000000003</v>
      </c>
      <c r="JG451">
        <v>0.14000000000000001</v>
      </c>
      <c r="JH451">
        <v>0.28999999999999998</v>
      </c>
      <c r="JI451">
        <v>0.04</v>
      </c>
      <c r="JJ451">
        <v>7.0000000000000007E-2</v>
      </c>
      <c r="JK451">
        <v>0.51</v>
      </c>
      <c r="JL451">
        <v>0.19</v>
      </c>
      <c r="JM451">
        <v>0.02</v>
      </c>
      <c r="JN451">
        <v>0.02</v>
      </c>
      <c r="JO451">
        <v>0.03</v>
      </c>
      <c r="JP451">
        <v>0.01</v>
      </c>
      <c r="JQ451">
        <v>0.02</v>
      </c>
      <c r="JR451">
        <v>2.99</v>
      </c>
      <c r="JS451">
        <v>1.67</v>
      </c>
      <c r="JT451">
        <v>1.85</v>
      </c>
      <c r="JU451">
        <v>3.28</v>
      </c>
      <c r="JV451">
        <v>2.23</v>
      </c>
    </row>
    <row r="452" spans="1:282" x14ac:dyDescent="0.25">
      <c r="A452">
        <v>610108</v>
      </c>
      <c r="B452" t="s">
        <v>2844</v>
      </c>
      <c r="C452" t="s">
        <v>2843</v>
      </c>
      <c r="D452" t="s">
        <v>5513</v>
      </c>
      <c r="E452" t="s">
        <v>5514</v>
      </c>
      <c r="F452" t="s">
        <v>2845</v>
      </c>
      <c r="G452" t="s">
        <v>2846</v>
      </c>
      <c r="H452" t="s">
        <v>2847</v>
      </c>
      <c r="I452" t="s">
        <v>5515</v>
      </c>
      <c r="J452" t="s">
        <v>5516</v>
      </c>
      <c r="K452" t="s">
        <v>5517</v>
      </c>
      <c r="L452" t="s">
        <v>546</v>
      </c>
      <c r="M452" t="s">
        <v>3399</v>
      </c>
      <c r="N452" t="s">
        <v>3908</v>
      </c>
      <c r="O452" t="s">
        <v>524</v>
      </c>
      <c r="P452">
        <v>434</v>
      </c>
      <c r="Q452" t="s">
        <v>530</v>
      </c>
      <c r="R452" t="s">
        <v>621</v>
      </c>
      <c r="S452" t="s">
        <v>621</v>
      </c>
      <c r="T452">
        <v>43</v>
      </c>
      <c r="U452">
        <v>5230</v>
      </c>
      <c r="V452" t="s">
        <v>655</v>
      </c>
      <c r="W452">
        <v>2</v>
      </c>
      <c r="X452">
        <v>433</v>
      </c>
      <c r="Y452">
        <v>0</v>
      </c>
      <c r="Z452" s="5" t="s">
        <v>3409</v>
      </c>
      <c r="AA452" t="s">
        <v>524</v>
      </c>
      <c r="AB452" t="s">
        <v>534</v>
      </c>
      <c r="AC452" t="s">
        <v>10</v>
      </c>
      <c r="AD452" t="s">
        <v>10</v>
      </c>
      <c r="AE452">
        <v>99</v>
      </c>
      <c r="AH452">
        <v>0</v>
      </c>
      <c r="AI452" t="s">
        <v>3410</v>
      </c>
      <c r="AJ452">
        <v>1</v>
      </c>
      <c r="AL452">
        <v>1</v>
      </c>
      <c r="AS452">
        <v>1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</v>
      </c>
      <c r="BS452">
        <v>1</v>
      </c>
      <c r="BT452">
        <v>0</v>
      </c>
      <c r="BU452">
        <v>1</v>
      </c>
      <c r="BV452">
        <v>1</v>
      </c>
      <c r="BW452">
        <v>1</v>
      </c>
      <c r="BX452">
        <v>4</v>
      </c>
      <c r="BY452">
        <v>4</v>
      </c>
      <c r="BZ452">
        <v>3</v>
      </c>
      <c r="CA452">
        <v>4</v>
      </c>
      <c r="CB452">
        <v>4</v>
      </c>
      <c r="CC452">
        <v>4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1</v>
      </c>
      <c r="DO452">
        <v>1</v>
      </c>
      <c r="DP452">
        <v>1</v>
      </c>
      <c r="DQ452">
        <v>1</v>
      </c>
      <c r="DR452">
        <v>1</v>
      </c>
      <c r="DS452">
        <v>1</v>
      </c>
      <c r="DT452">
        <v>1</v>
      </c>
      <c r="DU452">
        <v>1</v>
      </c>
      <c r="DV452">
        <v>1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1</v>
      </c>
      <c r="FQ452">
        <v>1</v>
      </c>
      <c r="FR452">
        <v>1</v>
      </c>
      <c r="FS452">
        <v>1</v>
      </c>
      <c r="FT452">
        <v>1</v>
      </c>
      <c r="FU452">
        <v>1</v>
      </c>
      <c r="FV452">
        <v>1</v>
      </c>
      <c r="FW452">
        <v>1</v>
      </c>
      <c r="FX452">
        <v>1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1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1</v>
      </c>
      <c r="HG452">
        <v>1</v>
      </c>
      <c r="HH452">
        <v>1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1</v>
      </c>
      <c r="IN452">
        <v>1</v>
      </c>
      <c r="IO452">
        <v>1</v>
      </c>
      <c r="IP452">
        <v>1</v>
      </c>
      <c r="IQ452">
        <v>1</v>
      </c>
      <c r="IR452">
        <v>1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1</v>
      </c>
      <c r="JN452">
        <v>1</v>
      </c>
      <c r="JO452">
        <v>1</v>
      </c>
      <c r="JP452">
        <v>1</v>
      </c>
      <c r="JQ452">
        <v>1</v>
      </c>
    </row>
    <row r="453" spans="1:282" x14ac:dyDescent="0.25">
      <c r="A453">
        <v>610109</v>
      </c>
      <c r="B453" t="s">
        <v>225</v>
      </c>
      <c r="C453" t="s">
        <v>2848</v>
      </c>
      <c r="D453" t="s">
        <v>5518</v>
      </c>
      <c r="E453" t="s">
        <v>5519</v>
      </c>
      <c r="F453" t="s">
        <v>1295</v>
      </c>
      <c r="G453" t="s">
        <v>1296</v>
      </c>
      <c r="H453" t="s">
        <v>1297</v>
      </c>
      <c r="I453" t="s">
        <v>5520</v>
      </c>
      <c r="J453" t="s">
        <v>5521</v>
      </c>
      <c r="K453" t="s">
        <v>5522</v>
      </c>
      <c r="L453" t="s">
        <v>546</v>
      </c>
      <c r="M453" t="s">
        <v>3399</v>
      </c>
      <c r="N453" t="s">
        <v>3657</v>
      </c>
      <c r="O453" t="s">
        <v>524</v>
      </c>
      <c r="P453">
        <v>244</v>
      </c>
      <c r="Q453" t="s">
        <v>530</v>
      </c>
      <c r="R453" t="s">
        <v>529</v>
      </c>
      <c r="S453" t="s">
        <v>529</v>
      </c>
      <c r="T453">
        <v>44</v>
      </c>
      <c r="U453">
        <v>5240</v>
      </c>
      <c r="V453" t="s">
        <v>651</v>
      </c>
      <c r="W453">
        <v>164</v>
      </c>
      <c r="X453">
        <v>241</v>
      </c>
      <c r="Y453">
        <v>68</v>
      </c>
      <c r="Z453" s="5" t="s">
        <v>886</v>
      </c>
      <c r="AA453" t="s">
        <v>524</v>
      </c>
      <c r="AB453" t="s">
        <v>534</v>
      </c>
      <c r="AC453" t="s">
        <v>533</v>
      </c>
      <c r="AD453" t="s">
        <v>564</v>
      </c>
      <c r="AE453">
        <v>99</v>
      </c>
      <c r="AF453">
        <v>66.099999999999994</v>
      </c>
      <c r="AG453">
        <v>58.2</v>
      </c>
      <c r="AH453">
        <v>6.8</v>
      </c>
      <c r="AI453" t="s">
        <v>3410</v>
      </c>
      <c r="AJ453">
        <v>123</v>
      </c>
      <c r="AL453">
        <v>108</v>
      </c>
      <c r="AN453">
        <v>8</v>
      </c>
      <c r="AQ453">
        <v>2</v>
      </c>
      <c r="AR453">
        <v>6</v>
      </c>
      <c r="AS453">
        <v>123</v>
      </c>
      <c r="AT453">
        <v>0</v>
      </c>
      <c r="AU453">
        <v>0.01</v>
      </c>
      <c r="AV453">
        <v>0</v>
      </c>
      <c r="AW453">
        <v>0.01</v>
      </c>
      <c r="AX453">
        <v>0.02</v>
      </c>
      <c r="AY453">
        <v>0.02</v>
      </c>
      <c r="AZ453">
        <v>0.02</v>
      </c>
      <c r="BA453">
        <v>1.6E-2</v>
      </c>
      <c r="BB453">
        <v>0</v>
      </c>
      <c r="BC453">
        <v>0</v>
      </c>
      <c r="BD453">
        <v>0.02</v>
      </c>
      <c r="BE453">
        <v>7.0000000000000007E-2</v>
      </c>
      <c r="BF453">
        <v>0.14000000000000001</v>
      </c>
      <c r="BG453">
        <v>0.08</v>
      </c>
      <c r="BH453">
        <v>0.12</v>
      </c>
      <c r="BI453">
        <v>0.05</v>
      </c>
      <c r="BJ453">
        <v>0.17</v>
      </c>
      <c r="BK453">
        <v>0.21</v>
      </c>
      <c r="BL453">
        <v>0.01</v>
      </c>
      <c r="BM453">
        <v>0</v>
      </c>
      <c r="BN453">
        <v>0.01</v>
      </c>
      <c r="BO453">
        <v>0.01</v>
      </c>
      <c r="BP453">
        <v>0</v>
      </c>
      <c r="BQ453">
        <v>0.04</v>
      </c>
      <c r="BR453">
        <v>0.84</v>
      </c>
      <c r="BS453">
        <v>0.89</v>
      </c>
      <c r="BT453">
        <v>0.87</v>
      </c>
      <c r="BU453">
        <v>0.93</v>
      </c>
      <c r="BV453">
        <v>0.79</v>
      </c>
      <c r="BW453">
        <v>0.66</v>
      </c>
      <c r="BX453">
        <v>3.83</v>
      </c>
      <c r="BY453">
        <v>3.86</v>
      </c>
      <c r="BZ453">
        <v>3.88</v>
      </c>
      <c r="CA453">
        <v>3.93</v>
      </c>
      <c r="CB453">
        <v>3.73</v>
      </c>
      <c r="CC453">
        <v>3.57</v>
      </c>
      <c r="CD453">
        <v>8.0000000000000002E-3</v>
      </c>
      <c r="CE453">
        <v>0</v>
      </c>
      <c r="CF453">
        <v>8.0000000000000002E-3</v>
      </c>
      <c r="CG453">
        <v>8.0000000000000002E-3</v>
      </c>
      <c r="CH453">
        <v>8.0000000000000002E-3</v>
      </c>
      <c r="CI453">
        <v>0.01</v>
      </c>
      <c r="CJ453">
        <v>0.02</v>
      </c>
      <c r="CK453">
        <v>0.1</v>
      </c>
      <c r="CL453">
        <v>0.05</v>
      </c>
      <c r="CM453">
        <v>0.01</v>
      </c>
      <c r="CN453">
        <v>0.02</v>
      </c>
      <c r="CO453">
        <v>0</v>
      </c>
      <c r="CP453">
        <v>0.02</v>
      </c>
      <c r="CQ453">
        <v>0</v>
      </c>
      <c r="CR453">
        <v>0.04</v>
      </c>
      <c r="CS453">
        <v>7.0000000000000007E-2</v>
      </c>
      <c r="CT453">
        <v>7.0000000000000007E-2</v>
      </c>
      <c r="CU453">
        <v>7.0000000000000007E-2</v>
      </c>
      <c r="CV453">
        <v>3.88</v>
      </c>
      <c r="CW453">
        <v>3.89</v>
      </c>
      <c r="CX453">
        <v>3.86</v>
      </c>
      <c r="CY453">
        <v>3.82</v>
      </c>
      <c r="CZ453">
        <v>3.8</v>
      </c>
      <c r="DA453">
        <v>3.63</v>
      </c>
      <c r="DB453">
        <v>3.61</v>
      </c>
      <c r="DC453">
        <v>3.41</v>
      </c>
      <c r="DD453">
        <v>3.55</v>
      </c>
      <c r="DE453">
        <v>0.08</v>
      </c>
      <c r="DF453">
        <v>0.08</v>
      </c>
      <c r="DG453">
        <v>0.11</v>
      </c>
      <c r="DH453">
        <v>0.11</v>
      </c>
      <c r="DI453">
        <v>0.17</v>
      </c>
      <c r="DJ453">
        <v>0.27</v>
      </c>
      <c r="DK453">
        <v>0.2</v>
      </c>
      <c r="DL453">
        <v>0.16</v>
      </c>
      <c r="DM453">
        <v>0.16</v>
      </c>
      <c r="DN453">
        <v>0</v>
      </c>
      <c r="DO453">
        <v>0</v>
      </c>
      <c r="DP453">
        <v>0.01</v>
      </c>
      <c r="DQ453">
        <v>0</v>
      </c>
      <c r="DR453">
        <v>0</v>
      </c>
      <c r="DS453">
        <v>0</v>
      </c>
      <c r="DT453">
        <v>0.01</v>
      </c>
      <c r="DU453">
        <v>0</v>
      </c>
      <c r="DV453">
        <v>0.02</v>
      </c>
      <c r="DW453">
        <v>0.9</v>
      </c>
      <c r="DX453">
        <v>0.9</v>
      </c>
      <c r="DY453">
        <v>0.87</v>
      </c>
      <c r="DZ453">
        <v>0.86</v>
      </c>
      <c r="EA453">
        <v>0.82</v>
      </c>
      <c r="EB453">
        <v>0.68</v>
      </c>
      <c r="EC453">
        <v>0.71</v>
      </c>
      <c r="ED453">
        <v>0.67</v>
      </c>
      <c r="EE453">
        <v>0.71</v>
      </c>
      <c r="EF453">
        <v>0.7</v>
      </c>
      <c r="EG453">
        <v>0.02</v>
      </c>
      <c r="EH453">
        <v>0.02</v>
      </c>
      <c r="EI453">
        <v>0.02</v>
      </c>
      <c r="EJ453">
        <v>0.01</v>
      </c>
      <c r="EK453">
        <v>0.01</v>
      </c>
      <c r="EL453">
        <v>7.0000000000000007E-2</v>
      </c>
      <c r="EM453">
        <v>0.02</v>
      </c>
      <c r="EN453">
        <v>0</v>
      </c>
      <c r="EO453">
        <v>0.15</v>
      </c>
      <c r="EP453">
        <v>0.02</v>
      </c>
      <c r="EQ453">
        <v>3.3000000000000002E-2</v>
      </c>
      <c r="ER453">
        <v>0.03</v>
      </c>
      <c r="ES453">
        <v>1.6E-2</v>
      </c>
      <c r="ET453">
        <v>7.0000000000000007E-2</v>
      </c>
      <c r="EU453">
        <v>0.15</v>
      </c>
      <c r="EV453">
        <v>0.02</v>
      </c>
      <c r="EW453">
        <v>0.01</v>
      </c>
      <c r="EX453">
        <v>4.1000000000000002E-2</v>
      </c>
      <c r="EY453">
        <v>0.2</v>
      </c>
      <c r="EZ453">
        <v>0.16</v>
      </c>
      <c r="FA453">
        <v>0.2</v>
      </c>
      <c r="FB453">
        <v>0.19</v>
      </c>
      <c r="FC453">
        <v>0.28000000000000003</v>
      </c>
      <c r="FD453">
        <v>0.26</v>
      </c>
      <c r="FE453">
        <v>0.28999999999999998</v>
      </c>
      <c r="FF453">
        <v>0.28000000000000003</v>
      </c>
      <c r="FG453">
        <v>7.0000000000000007E-2</v>
      </c>
      <c r="FH453">
        <v>0.73</v>
      </c>
      <c r="FI453">
        <v>0.76</v>
      </c>
      <c r="FJ453">
        <v>0.73</v>
      </c>
      <c r="FK453">
        <v>0.77</v>
      </c>
      <c r="FL453">
        <v>0.63</v>
      </c>
      <c r="FM453">
        <v>0.41</v>
      </c>
      <c r="FN453">
        <v>0.64</v>
      </c>
      <c r="FO453">
        <v>0.68</v>
      </c>
      <c r="FP453">
        <v>0.03</v>
      </c>
      <c r="FQ453">
        <v>0.02</v>
      </c>
      <c r="FR453">
        <v>0.02</v>
      </c>
      <c r="FS453">
        <v>0.02</v>
      </c>
      <c r="FT453">
        <v>0.02</v>
      </c>
      <c r="FU453">
        <v>0.02</v>
      </c>
      <c r="FV453">
        <v>0.11</v>
      </c>
      <c r="FW453">
        <v>0.02</v>
      </c>
      <c r="FX453">
        <v>0.03</v>
      </c>
      <c r="FY453">
        <v>1.47</v>
      </c>
      <c r="FZ453">
        <v>3.67</v>
      </c>
      <c r="GA453">
        <v>3.72</v>
      </c>
      <c r="GB453">
        <v>3.68</v>
      </c>
      <c r="GC453">
        <v>3.75</v>
      </c>
      <c r="GD453">
        <v>3.56</v>
      </c>
      <c r="GE453">
        <v>3.12</v>
      </c>
      <c r="GF453">
        <v>3.6</v>
      </c>
      <c r="GG453">
        <v>3.7</v>
      </c>
      <c r="GH453">
        <v>9.5</v>
      </c>
      <c r="GI453">
        <v>0</v>
      </c>
      <c r="GJ453">
        <v>0</v>
      </c>
      <c r="GK453">
        <v>0</v>
      </c>
      <c r="GL453">
        <v>0.01</v>
      </c>
      <c r="GM453">
        <v>0.01</v>
      </c>
      <c r="GN453">
        <v>0</v>
      </c>
      <c r="GO453">
        <v>0.02</v>
      </c>
      <c r="GP453">
        <v>0.1</v>
      </c>
      <c r="GQ453">
        <v>0.13</v>
      </c>
      <c r="GR453">
        <v>0.71</v>
      </c>
      <c r="GS453">
        <v>0.02</v>
      </c>
      <c r="GT453">
        <v>0.63</v>
      </c>
      <c r="GU453">
        <v>0.7</v>
      </c>
      <c r="GV453">
        <v>0.16</v>
      </c>
      <c r="GW453">
        <v>0.13</v>
      </c>
      <c r="GX453">
        <v>6.5000000000000002E-2</v>
      </c>
      <c r="GY453">
        <v>0.27</v>
      </c>
      <c r="GZ453">
        <v>5.7000000000000002E-2</v>
      </c>
      <c r="HA453">
        <v>5.7000000000000002E-2</v>
      </c>
      <c r="HB453">
        <v>0.3</v>
      </c>
      <c r="HC453">
        <v>7.0000000000000007E-2</v>
      </c>
      <c r="HD453">
        <v>0.06</v>
      </c>
      <c r="HE453">
        <v>0.23</v>
      </c>
      <c r="HF453">
        <v>0.11</v>
      </c>
      <c r="HG453">
        <v>0.12</v>
      </c>
      <c r="HH453">
        <v>0.04</v>
      </c>
      <c r="HI453">
        <v>0.01</v>
      </c>
      <c r="HJ453">
        <v>0.08</v>
      </c>
      <c r="HK453">
        <v>0.02</v>
      </c>
      <c r="HL453">
        <v>0.06</v>
      </c>
      <c r="HM453">
        <v>0.11</v>
      </c>
      <c r="HN453">
        <v>0.02</v>
      </c>
      <c r="HO453">
        <v>0.24</v>
      </c>
      <c r="HP453">
        <v>0.22</v>
      </c>
      <c r="HQ453">
        <v>0.32</v>
      </c>
      <c r="HR453">
        <v>0.39</v>
      </c>
      <c r="HS453">
        <v>0.39</v>
      </c>
      <c r="HT453">
        <v>0.21</v>
      </c>
      <c r="HU453">
        <v>0.69</v>
      </c>
      <c r="HV453">
        <v>0.47</v>
      </c>
      <c r="HW453">
        <v>0.51</v>
      </c>
      <c r="HX453">
        <v>0.47</v>
      </c>
      <c r="HY453">
        <v>0.37</v>
      </c>
      <c r="HZ453">
        <v>0.72</v>
      </c>
      <c r="IA453">
        <v>0.02</v>
      </c>
      <c r="IB453">
        <v>0.18</v>
      </c>
      <c r="IC453">
        <v>0.11</v>
      </c>
      <c r="ID453">
        <v>0.03</v>
      </c>
      <c r="IE453">
        <v>7.0000000000000007E-2</v>
      </c>
      <c r="IF453">
        <v>1.6E-2</v>
      </c>
      <c r="IG453">
        <v>8.0000000000000002E-3</v>
      </c>
      <c r="IH453">
        <v>0.02</v>
      </c>
      <c r="II453">
        <v>0.01</v>
      </c>
      <c r="IJ453">
        <v>0.01</v>
      </c>
      <c r="IK453">
        <v>2.4E-2</v>
      </c>
      <c r="IL453">
        <v>8.0000000000000002E-3</v>
      </c>
      <c r="IM453">
        <v>0.02</v>
      </c>
      <c r="IN453">
        <v>0.02</v>
      </c>
      <c r="IO453">
        <v>0.03</v>
      </c>
      <c r="IP453">
        <v>0.04</v>
      </c>
      <c r="IQ453">
        <v>0.04</v>
      </c>
      <c r="IR453">
        <v>0.02</v>
      </c>
      <c r="IS453">
        <v>0</v>
      </c>
      <c r="IT453">
        <v>0.28999999999999998</v>
      </c>
      <c r="IU453">
        <v>7.0000000000000007E-2</v>
      </c>
      <c r="IV453">
        <v>0</v>
      </c>
      <c r="IW453">
        <v>0.11</v>
      </c>
      <c r="IX453">
        <v>0.24</v>
      </c>
      <c r="IY453">
        <v>0.36</v>
      </c>
      <c r="IZ453">
        <v>0.3</v>
      </c>
      <c r="JA453">
        <v>0.14000000000000001</v>
      </c>
      <c r="JB453">
        <v>0.38</v>
      </c>
      <c r="JC453">
        <v>0.41</v>
      </c>
      <c r="JD453">
        <v>0.14000000000000001</v>
      </c>
      <c r="JE453">
        <v>0.33</v>
      </c>
      <c r="JF453">
        <v>0.33</v>
      </c>
      <c r="JG453">
        <v>0.28000000000000003</v>
      </c>
      <c r="JH453">
        <v>0.34</v>
      </c>
      <c r="JI453">
        <v>0.2</v>
      </c>
      <c r="JJ453">
        <v>0.28000000000000003</v>
      </c>
      <c r="JK453">
        <v>0.52</v>
      </c>
      <c r="JL453">
        <v>0.2</v>
      </c>
      <c r="JM453">
        <v>0.02</v>
      </c>
      <c r="JN453">
        <v>0.02</v>
      </c>
      <c r="JO453">
        <v>0.02</v>
      </c>
      <c r="JP453">
        <v>0.02</v>
      </c>
      <c r="JQ453">
        <v>0.02</v>
      </c>
      <c r="JR453">
        <v>3.11</v>
      </c>
      <c r="JS453">
        <v>2.2400000000000002</v>
      </c>
      <c r="JT453">
        <v>2.85</v>
      </c>
      <c r="JU453">
        <v>3.39</v>
      </c>
      <c r="JV453">
        <v>2.6</v>
      </c>
    </row>
    <row r="454" spans="1:282" x14ac:dyDescent="0.25">
      <c r="A454">
        <v>610110</v>
      </c>
      <c r="B454" t="s">
        <v>333</v>
      </c>
      <c r="C454" t="s">
        <v>2849</v>
      </c>
      <c r="D454" t="s">
        <v>4049</v>
      </c>
      <c r="E454" t="s">
        <v>4050</v>
      </c>
      <c r="F454" t="s">
        <v>1298</v>
      </c>
      <c r="G454" t="s">
        <v>1299</v>
      </c>
      <c r="H454" t="s">
        <v>5523</v>
      </c>
      <c r="I454" t="s">
        <v>5524</v>
      </c>
      <c r="J454" t="s">
        <v>5525</v>
      </c>
      <c r="K454" t="s">
        <v>5526</v>
      </c>
      <c r="L454" t="s">
        <v>546</v>
      </c>
      <c r="M454" t="s">
        <v>3399</v>
      </c>
      <c r="N454" t="s">
        <v>3908</v>
      </c>
      <c r="O454" t="s">
        <v>524</v>
      </c>
      <c r="P454">
        <v>193</v>
      </c>
      <c r="Q454" t="s">
        <v>537</v>
      </c>
      <c r="R454" t="s">
        <v>550</v>
      </c>
      <c r="S454" t="s">
        <v>550</v>
      </c>
      <c r="T454">
        <v>40</v>
      </c>
      <c r="U454">
        <v>5250</v>
      </c>
      <c r="V454" t="s">
        <v>655</v>
      </c>
      <c r="W454">
        <v>87</v>
      </c>
      <c r="X454">
        <v>186</v>
      </c>
      <c r="Y454">
        <v>47</v>
      </c>
      <c r="Z454" s="5" t="s">
        <v>943</v>
      </c>
      <c r="AA454" t="s">
        <v>524</v>
      </c>
      <c r="AB454" t="s">
        <v>533</v>
      </c>
      <c r="AC454" t="s">
        <v>533</v>
      </c>
      <c r="AD454" t="s">
        <v>564</v>
      </c>
      <c r="AE454">
        <v>60.5</v>
      </c>
      <c r="AF454">
        <v>72.7</v>
      </c>
      <c r="AG454">
        <v>56.2</v>
      </c>
      <c r="AH454">
        <v>4.7</v>
      </c>
      <c r="AI454" t="s">
        <v>3410</v>
      </c>
      <c r="AJ454">
        <v>52</v>
      </c>
      <c r="AL454">
        <v>50</v>
      </c>
      <c r="AR454">
        <v>2</v>
      </c>
      <c r="AS454">
        <v>52</v>
      </c>
      <c r="AT454">
        <v>0.06</v>
      </c>
      <c r="AU454">
        <v>0.02</v>
      </c>
      <c r="AV454">
        <v>0</v>
      </c>
      <c r="AW454">
        <v>0</v>
      </c>
      <c r="AX454">
        <v>0</v>
      </c>
      <c r="AY454">
        <v>0.02</v>
      </c>
      <c r="AZ454">
        <v>0.1</v>
      </c>
      <c r="BA454">
        <v>7.6999999999999999E-2</v>
      </c>
      <c r="BB454">
        <v>0.04</v>
      </c>
      <c r="BC454">
        <v>0.06</v>
      </c>
      <c r="BD454">
        <v>0.1</v>
      </c>
      <c r="BE454">
        <v>0.08</v>
      </c>
      <c r="BF454">
        <v>0.21</v>
      </c>
      <c r="BG454">
        <v>0.23</v>
      </c>
      <c r="BH454">
        <v>0.31</v>
      </c>
      <c r="BI454">
        <v>0.21</v>
      </c>
      <c r="BJ454">
        <v>0.28999999999999998</v>
      </c>
      <c r="BK454">
        <v>0.23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0.02</v>
      </c>
      <c r="BR454">
        <v>0.63</v>
      </c>
      <c r="BS454">
        <v>0.67</v>
      </c>
      <c r="BT454">
        <v>0.65</v>
      </c>
      <c r="BU454">
        <v>0.73</v>
      </c>
      <c r="BV454">
        <v>0.62</v>
      </c>
      <c r="BW454">
        <v>0.65</v>
      </c>
      <c r="BX454">
        <v>3.42</v>
      </c>
      <c r="BY454">
        <v>3.56</v>
      </c>
      <c r="BZ454">
        <v>3.62</v>
      </c>
      <c r="CA454">
        <v>3.67</v>
      </c>
      <c r="CB454">
        <v>3.52</v>
      </c>
      <c r="CC454">
        <v>3.55</v>
      </c>
      <c r="CD454">
        <v>1.9E-2</v>
      </c>
      <c r="CE454">
        <v>1.9E-2</v>
      </c>
      <c r="CF454">
        <v>1.9E-2</v>
      </c>
      <c r="CG454">
        <v>1.9E-2</v>
      </c>
      <c r="CH454">
        <v>1.9E-2</v>
      </c>
      <c r="CI454">
        <v>0.04</v>
      </c>
      <c r="CJ454">
        <v>0</v>
      </c>
      <c r="CK454">
        <v>0</v>
      </c>
      <c r="CL454">
        <v>0</v>
      </c>
      <c r="CM454">
        <v>0.04</v>
      </c>
      <c r="CN454">
        <v>0.02</v>
      </c>
      <c r="CO454">
        <v>0.04</v>
      </c>
      <c r="CP454">
        <v>0.04</v>
      </c>
      <c r="CQ454">
        <v>0.04</v>
      </c>
      <c r="CR454">
        <v>0.02</v>
      </c>
      <c r="CS454">
        <v>0.04</v>
      </c>
      <c r="CT454">
        <v>0.06</v>
      </c>
      <c r="CU454">
        <v>0.06</v>
      </c>
      <c r="CV454">
        <v>3.81</v>
      </c>
      <c r="CW454">
        <v>3.8</v>
      </c>
      <c r="CX454">
        <v>3.75</v>
      </c>
      <c r="CY454">
        <v>3.73</v>
      </c>
      <c r="CZ454">
        <v>3.79</v>
      </c>
      <c r="DA454">
        <v>3.61</v>
      </c>
      <c r="DB454">
        <v>3.77</v>
      </c>
      <c r="DC454">
        <v>3.71</v>
      </c>
      <c r="DD454">
        <v>3.71</v>
      </c>
      <c r="DE454">
        <v>0.06</v>
      </c>
      <c r="DF454">
        <v>0.1</v>
      </c>
      <c r="DG454">
        <v>0.12</v>
      </c>
      <c r="DH454">
        <v>0.13</v>
      </c>
      <c r="DI454">
        <v>0.08</v>
      </c>
      <c r="DJ454">
        <v>0.23</v>
      </c>
      <c r="DK454">
        <v>0.15</v>
      </c>
      <c r="DL454">
        <v>0.17</v>
      </c>
      <c r="DM454">
        <v>0.17</v>
      </c>
      <c r="DN454">
        <v>0</v>
      </c>
      <c r="DO454">
        <v>0.02</v>
      </c>
      <c r="DP454">
        <v>0.02</v>
      </c>
      <c r="DQ454">
        <v>0</v>
      </c>
      <c r="DR454">
        <v>0</v>
      </c>
      <c r="DS454">
        <v>0.02</v>
      </c>
      <c r="DT454">
        <v>0</v>
      </c>
      <c r="DU454">
        <v>0</v>
      </c>
      <c r="DV454">
        <v>0</v>
      </c>
      <c r="DW454">
        <v>0.88</v>
      </c>
      <c r="DX454">
        <v>0.85</v>
      </c>
      <c r="DY454">
        <v>0.81</v>
      </c>
      <c r="DZ454">
        <v>0.81</v>
      </c>
      <c r="EA454">
        <v>0.87</v>
      </c>
      <c r="EB454">
        <v>0.69</v>
      </c>
      <c r="EC454">
        <v>0.81</v>
      </c>
      <c r="ED454">
        <v>0.77</v>
      </c>
      <c r="EE454">
        <v>0.77</v>
      </c>
      <c r="EF454">
        <v>0.46</v>
      </c>
      <c r="EG454">
        <v>0</v>
      </c>
      <c r="EH454">
        <v>0</v>
      </c>
      <c r="EI454">
        <v>0.02</v>
      </c>
      <c r="EJ454">
        <v>0</v>
      </c>
      <c r="EK454">
        <v>0.02</v>
      </c>
      <c r="EL454">
        <v>0</v>
      </c>
      <c r="EM454">
        <v>0.02</v>
      </c>
      <c r="EN454">
        <v>0.02</v>
      </c>
      <c r="EO454">
        <v>0.23</v>
      </c>
      <c r="EP454">
        <v>0.1</v>
      </c>
      <c r="EQ454">
        <v>7.6999999999999999E-2</v>
      </c>
      <c r="ER454">
        <v>0.08</v>
      </c>
      <c r="ES454">
        <v>1.9E-2</v>
      </c>
      <c r="ET454">
        <v>0.08</v>
      </c>
      <c r="EU454">
        <v>0.15</v>
      </c>
      <c r="EV454">
        <v>0.06</v>
      </c>
      <c r="EW454">
        <v>0.08</v>
      </c>
      <c r="EX454">
        <v>7.6999999999999999E-2</v>
      </c>
      <c r="EY454">
        <v>0.28999999999999998</v>
      </c>
      <c r="EZ454">
        <v>0.27</v>
      </c>
      <c r="FA454">
        <v>0.25</v>
      </c>
      <c r="FB454">
        <v>0.21</v>
      </c>
      <c r="FC454">
        <v>0.28999999999999998</v>
      </c>
      <c r="FD454">
        <v>0.25</v>
      </c>
      <c r="FE454">
        <v>0.31</v>
      </c>
      <c r="FF454">
        <v>0.37</v>
      </c>
      <c r="FG454">
        <v>0.21</v>
      </c>
      <c r="FH454">
        <v>0.6</v>
      </c>
      <c r="FI454">
        <v>0.62</v>
      </c>
      <c r="FJ454">
        <v>0.63</v>
      </c>
      <c r="FK454">
        <v>0.71</v>
      </c>
      <c r="FL454">
        <v>0.6</v>
      </c>
      <c r="FM454">
        <v>0.5</v>
      </c>
      <c r="FN454">
        <v>0.57999999999999996</v>
      </c>
      <c r="FO454">
        <v>0.5</v>
      </c>
      <c r="FP454">
        <v>0.02</v>
      </c>
      <c r="FQ454">
        <v>0.02</v>
      </c>
      <c r="FR454">
        <v>0.04</v>
      </c>
      <c r="FS454">
        <v>0.02</v>
      </c>
      <c r="FT454">
        <v>0.06</v>
      </c>
      <c r="FU454">
        <v>0.02</v>
      </c>
      <c r="FV454">
        <v>0.1</v>
      </c>
      <c r="FW454">
        <v>0.04</v>
      </c>
      <c r="FX454">
        <v>0.04</v>
      </c>
      <c r="FY454">
        <v>2.04</v>
      </c>
      <c r="FZ454">
        <v>3.51</v>
      </c>
      <c r="GA454">
        <v>3.56</v>
      </c>
      <c r="GB454">
        <v>3.53</v>
      </c>
      <c r="GC454">
        <v>3.73</v>
      </c>
      <c r="GD454">
        <v>3.49</v>
      </c>
      <c r="GE454">
        <v>3.38</v>
      </c>
      <c r="GF454">
        <v>3.5</v>
      </c>
      <c r="GG454">
        <v>3.4</v>
      </c>
      <c r="GH454">
        <v>8.17</v>
      </c>
      <c r="GI454">
        <v>0</v>
      </c>
      <c r="GJ454">
        <v>0</v>
      </c>
      <c r="GK454">
        <v>3.7999999999999999E-2</v>
      </c>
      <c r="GL454">
        <v>0.06</v>
      </c>
      <c r="GM454">
        <v>0.08</v>
      </c>
      <c r="GN454">
        <v>0</v>
      </c>
      <c r="GO454">
        <v>0.06</v>
      </c>
      <c r="GP454">
        <v>0.17</v>
      </c>
      <c r="GQ454">
        <v>0.13</v>
      </c>
      <c r="GR454">
        <v>0.37</v>
      </c>
      <c r="GS454">
        <v>0.1</v>
      </c>
      <c r="GT454">
        <v>0.6</v>
      </c>
      <c r="GU454">
        <v>0.56000000000000005</v>
      </c>
      <c r="GV454">
        <v>0.25</v>
      </c>
      <c r="GW454">
        <v>0.12</v>
      </c>
      <c r="GX454">
        <v>0.17299999999999999</v>
      </c>
      <c r="GY454">
        <v>0.21</v>
      </c>
      <c r="GZ454">
        <v>0.154</v>
      </c>
      <c r="HA454">
        <v>0.154</v>
      </c>
      <c r="HB454">
        <v>0.19</v>
      </c>
      <c r="HC454">
        <v>0.1</v>
      </c>
      <c r="HD454">
        <v>0.08</v>
      </c>
      <c r="HE454">
        <v>0.31</v>
      </c>
      <c r="HF454">
        <v>0.04</v>
      </c>
      <c r="HG454">
        <v>0.04</v>
      </c>
      <c r="HH454">
        <v>0.04</v>
      </c>
      <c r="HI454">
        <v>0.04</v>
      </c>
      <c r="HJ454">
        <v>0</v>
      </c>
      <c r="HK454">
        <v>0.06</v>
      </c>
      <c r="HL454">
        <v>0.04</v>
      </c>
      <c r="HM454">
        <v>0.13</v>
      </c>
      <c r="HN454">
        <v>0</v>
      </c>
      <c r="HO454">
        <v>0.25</v>
      </c>
      <c r="HP454">
        <v>0.37</v>
      </c>
      <c r="HQ454">
        <v>0.23</v>
      </c>
      <c r="HR454">
        <v>0.33</v>
      </c>
      <c r="HS454">
        <v>0.37</v>
      </c>
      <c r="HT454">
        <v>0.31</v>
      </c>
      <c r="HU454">
        <v>0.65</v>
      </c>
      <c r="HV454">
        <v>0.5</v>
      </c>
      <c r="HW454">
        <v>0.5</v>
      </c>
      <c r="HX454">
        <v>0.54</v>
      </c>
      <c r="HY454">
        <v>0.4</v>
      </c>
      <c r="HZ454">
        <v>0.57999999999999996</v>
      </c>
      <c r="IA454">
        <v>0</v>
      </c>
      <c r="IB454">
        <v>0.08</v>
      </c>
      <c r="IC454">
        <v>0.08</v>
      </c>
      <c r="ID454">
        <v>0.08</v>
      </c>
      <c r="IE454">
        <v>0.04</v>
      </c>
      <c r="IF454">
        <v>7.6999999999999999E-2</v>
      </c>
      <c r="IG454">
        <v>1.9E-2</v>
      </c>
      <c r="IH454">
        <v>0.02</v>
      </c>
      <c r="II454">
        <v>0.08</v>
      </c>
      <c r="IJ454">
        <v>0</v>
      </c>
      <c r="IK454">
        <v>1.9E-2</v>
      </c>
      <c r="IL454">
        <v>0</v>
      </c>
      <c r="IM454">
        <v>0.04</v>
      </c>
      <c r="IN454">
        <v>0.04</v>
      </c>
      <c r="IO454">
        <v>0.06</v>
      </c>
      <c r="IP454">
        <v>0.02</v>
      </c>
      <c r="IQ454">
        <v>0.04</v>
      </c>
      <c r="IR454">
        <v>0.04</v>
      </c>
      <c r="IS454">
        <v>0.02</v>
      </c>
      <c r="IT454">
        <v>0.44</v>
      </c>
      <c r="IU454">
        <v>0.31</v>
      </c>
      <c r="IV454">
        <v>0.02</v>
      </c>
      <c r="IW454">
        <v>0.27</v>
      </c>
      <c r="IX454">
        <v>0.13</v>
      </c>
      <c r="IY454">
        <v>0.28999999999999998</v>
      </c>
      <c r="IZ454">
        <v>0.38</v>
      </c>
      <c r="JA454">
        <v>0.12</v>
      </c>
      <c r="JB454">
        <v>0.35</v>
      </c>
      <c r="JC454">
        <v>0.37</v>
      </c>
      <c r="JD454">
        <v>0.1</v>
      </c>
      <c r="JE454">
        <v>0.08</v>
      </c>
      <c r="JF454">
        <v>0.17</v>
      </c>
      <c r="JG454">
        <v>0.13</v>
      </c>
      <c r="JH454">
        <v>0.44</v>
      </c>
      <c r="JI454">
        <v>0.13</v>
      </c>
      <c r="JJ454">
        <v>0.17</v>
      </c>
      <c r="JK454">
        <v>0.67</v>
      </c>
      <c r="JL454">
        <v>0.21</v>
      </c>
      <c r="JM454">
        <v>0.04</v>
      </c>
      <c r="JN454">
        <v>0.04</v>
      </c>
      <c r="JO454">
        <v>0.06</v>
      </c>
      <c r="JP454">
        <v>0.02</v>
      </c>
      <c r="JQ454">
        <v>0.04</v>
      </c>
      <c r="JR454">
        <v>3.28</v>
      </c>
      <c r="JS454">
        <v>1.92</v>
      </c>
      <c r="JT454">
        <v>2.12</v>
      </c>
      <c r="JU454">
        <v>3.53</v>
      </c>
      <c r="JV454">
        <v>2.2999999999999998</v>
      </c>
    </row>
    <row r="455" spans="1:282" x14ac:dyDescent="0.25">
      <c r="A455">
        <v>610111</v>
      </c>
      <c r="B455" t="s">
        <v>2851</v>
      </c>
      <c r="C455" t="s">
        <v>2850</v>
      </c>
      <c r="D455" t="s">
        <v>5527</v>
      </c>
      <c r="E455" t="s">
        <v>5528</v>
      </c>
      <c r="F455" t="s">
        <v>2852</v>
      </c>
      <c r="G455" t="s">
        <v>2853</v>
      </c>
      <c r="H455" t="s">
        <v>5529</v>
      </c>
      <c r="I455" t="s">
        <v>5530</v>
      </c>
      <c r="J455" t="s">
        <v>5529</v>
      </c>
      <c r="K455" t="s">
        <v>5530</v>
      </c>
      <c r="L455" t="s">
        <v>546</v>
      </c>
      <c r="M455" t="s">
        <v>3399</v>
      </c>
      <c r="N455" t="s">
        <v>3908</v>
      </c>
      <c r="O455" t="s">
        <v>524</v>
      </c>
      <c r="P455">
        <v>974</v>
      </c>
      <c r="Q455" t="s">
        <v>541</v>
      </c>
      <c r="R455" t="s">
        <v>544</v>
      </c>
      <c r="S455" t="s">
        <v>544</v>
      </c>
      <c r="T455">
        <v>31</v>
      </c>
      <c r="U455">
        <v>5260</v>
      </c>
      <c r="V455" t="s">
        <v>651</v>
      </c>
      <c r="W455">
        <v>234</v>
      </c>
      <c r="X455">
        <v>983</v>
      </c>
      <c r="Y455">
        <v>24</v>
      </c>
      <c r="Z455" s="5" t="s">
        <v>3609</v>
      </c>
      <c r="AA455" t="s">
        <v>524</v>
      </c>
      <c r="AB455" t="s">
        <v>555</v>
      </c>
      <c r="AC455" t="s">
        <v>555</v>
      </c>
      <c r="AD455" t="s">
        <v>564</v>
      </c>
      <c r="AE455">
        <v>30.7</v>
      </c>
      <c r="AF455">
        <v>39.4</v>
      </c>
      <c r="AG455">
        <v>49.6</v>
      </c>
      <c r="AH455">
        <v>2.4</v>
      </c>
      <c r="AI455" t="s">
        <v>3410</v>
      </c>
      <c r="AJ455">
        <v>135</v>
      </c>
      <c r="AK455">
        <v>38</v>
      </c>
      <c r="AL455">
        <v>2</v>
      </c>
      <c r="AM455">
        <v>28</v>
      </c>
      <c r="AN455">
        <v>52</v>
      </c>
      <c r="AQ455">
        <v>5</v>
      </c>
      <c r="AR455">
        <v>13</v>
      </c>
      <c r="AS455">
        <v>135</v>
      </c>
      <c r="AT455">
        <v>0.03</v>
      </c>
      <c r="AU455">
        <v>0.01</v>
      </c>
      <c r="AV455">
        <v>0.02</v>
      </c>
      <c r="AW455">
        <v>0.01</v>
      </c>
      <c r="AX455">
        <v>0.04</v>
      </c>
      <c r="AY455">
        <v>7.0000000000000007E-2</v>
      </c>
      <c r="AZ455">
        <v>0.08</v>
      </c>
      <c r="BA455">
        <v>0.11899999999999999</v>
      </c>
      <c r="BB455">
        <v>0.09</v>
      </c>
      <c r="BC455">
        <v>0.05</v>
      </c>
      <c r="BD455">
        <v>0.13</v>
      </c>
      <c r="BE455">
        <v>0.19</v>
      </c>
      <c r="BF455">
        <v>0.39</v>
      </c>
      <c r="BG455">
        <v>0.33</v>
      </c>
      <c r="BH455">
        <v>0.43</v>
      </c>
      <c r="BI455">
        <v>0.32</v>
      </c>
      <c r="BJ455">
        <v>0.41</v>
      </c>
      <c r="BK455">
        <v>0.36</v>
      </c>
      <c r="BL455">
        <v>0.04</v>
      </c>
      <c r="BM455">
        <v>0.04</v>
      </c>
      <c r="BN455">
        <v>0.05</v>
      </c>
      <c r="BO455">
        <v>0.05</v>
      </c>
      <c r="BP455">
        <v>0.03</v>
      </c>
      <c r="BQ455">
        <v>0.06</v>
      </c>
      <c r="BR455">
        <v>0.47</v>
      </c>
      <c r="BS455">
        <v>0.5</v>
      </c>
      <c r="BT455">
        <v>0.41</v>
      </c>
      <c r="BU455">
        <v>0.56999999999999995</v>
      </c>
      <c r="BV455">
        <v>0.39</v>
      </c>
      <c r="BW455">
        <v>0.33</v>
      </c>
      <c r="BX455">
        <v>3.34</v>
      </c>
      <c r="BY455">
        <v>3.36</v>
      </c>
      <c r="BZ455">
        <v>3.29</v>
      </c>
      <c r="CA455">
        <v>3.53</v>
      </c>
      <c r="CB455">
        <v>3.18</v>
      </c>
      <c r="CC455">
        <v>3.02</v>
      </c>
      <c r="CD455">
        <v>7.0000000000000001E-3</v>
      </c>
      <c r="CE455">
        <v>0</v>
      </c>
      <c r="CF455">
        <v>7.0000000000000001E-3</v>
      </c>
      <c r="CG455">
        <v>1.4999999999999999E-2</v>
      </c>
      <c r="CH455">
        <v>1.4999999999999999E-2</v>
      </c>
      <c r="CI455">
        <v>0.01</v>
      </c>
      <c r="CJ455">
        <v>0.04</v>
      </c>
      <c r="CK455">
        <v>0.13</v>
      </c>
      <c r="CL455">
        <v>0.04</v>
      </c>
      <c r="CM455">
        <v>0.01</v>
      </c>
      <c r="CN455">
        <v>0.02</v>
      </c>
      <c r="CO455">
        <v>0.04</v>
      </c>
      <c r="CP455">
        <v>0.03</v>
      </c>
      <c r="CQ455">
        <v>0.01</v>
      </c>
      <c r="CR455">
        <v>0.06</v>
      </c>
      <c r="CS455">
        <v>0.08</v>
      </c>
      <c r="CT455">
        <v>0.12</v>
      </c>
      <c r="CU455">
        <v>0.13</v>
      </c>
      <c r="CV455">
        <v>3.8</v>
      </c>
      <c r="CW455">
        <v>3.79</v>
      </c>
      <c r="CX455">
        <v>3.68</v>
      </c>
      <c r="CY455">
        <v>3.68</v>
      </c>
      <c r="CZ455">
        <v>3.72</v>
      </c>
      <c r="DA455">
        <v>3.58</v>
      </c>
      <c r="DB455">
        <v>3.39</v>
      </c>
      <c r="DC455">
        <v>3.12</v>
      </c>
      <c r="DD455">
        <v>3.39</v>
      </c>
      <c r="DE455">
        <v>0.16</v>
      </c>
      <c r="DF455">
        <v>0.16</v>
      </c>
      <c r="DG455">
        <v>0.21</v>
      </c>
      <c r="DH455">
        <v>0.21</v>
      </c>
      <c r="DI455">
        <v>0.21</v>
      </c>
      <c r="DJ455">
        <v>0.27</v>
      </c>
      <c r="DK455">
        <v>0.31</v>
      </c>
      <c r="DL455">
        <v>0.24</v>
      </c>
      <c r="DM455">
        <v>0.21</v>
      </c>
      <c r="DN455">
        <v>0.02</v>
      </c>
      <c r="DO455">
        <v>0.02</v>
      </c>
      <c r="DP455">
        <v>0.03</v>
      </c>
      <c r="DQ455">
        <v>0.04</v>
      </c>
      <c r="DR455">
        <v>0.04</v>
      </c>
      <c r="DS455">
        <v>0.03</v>
      </c>
      <c r="DT455">
        <v>0.04</v>
      </c>
      <c r="DU455">
        <v>0.04</v>
      </c>
      <c r="DV455">
        <v>0.05</v>
      </c>
      <c r="DW455">
        <v>0.8</v>
      </c>
      <c r="DX455">
        <v>0.79</v>
      </c>
      <c r="DY455">
        <v>0.71</v>
      </c>
      <c r="DZ455">
        <v>0.71</v>
      </c>
      <c r="EA455">
        <v>0.73</v>
      </c>
      <c r="EB455">
        <v>0.64</v>
      </c>
      <c r="EC455">
        <v>0.53</v>
      </c>
      <c r="ED455">
        <v>0.48</v>
      </c>
      <c r="EE455">
        <v>0.56999999999999995</v>
      </c>
      <c r="EF455">
        <v>0.3</v>
      </c>
      <c r="EG455">
        <v>0.02</v>
      </c>
      <c r="EH455">
        <v>0.01</v>
      </c>
      <c r="EI455">
        <v>0.01</v>
      </c>
      <c r="EJ455">
        <v>0.01</v>
      </c>
      <c r="EK455">
        <v>0.01</v>
      </c>
      <c r="EL455">
        <v>0.06</v>
      </c>
      <c r="EM455">
        <v>0.01</v>
      </c>
      <c r="EN455">
        <v>0.02</v>
      </c>
      <c r="EO455">
        <v>0.4</v>
      </c>
      <c r="EP455">
        <v>0.06</v>
      </c>
      <c r="EQ455">
        <v>5.1999999999999998E-2</v>
      </c>
      <c r="ER455">
        <v>7.0000000000000007E-2</v>
      </c>
      <c r="ES455">
        <v>3.6999999999999998E-2</v>
      </c>
      <c r="ET455">
        <v>0.09</v>
      </c>
      <c r="EU455">
        <v>0.13</v>
      </c>
      <c r="EV455">
        <v>0.04</v>
      </c>
      <c r="EW455">
        <v>0.08</v>
      </c>
      <c r="EX455">
        <v>0.104</v>
      </c>
      <c r="EY455">
        <v>0.39</v>
      </c>
      <c r="EZ455">
        <v>0.38</v>
      </c>
      <c r="FA455">
        <v>0.4</v>
      </c>
      <c r="FB455">
        <v>0.38</v>
      </c>
      <c r="FC455">
        <v>0.4</v>
      </c>
      <c r="FD455">
        <v>0.32</v>
      </c>
      <c r="FE455">
        <v>0.42</v>
      </c>
      <c r="FF455">
        <v>0.39</v>
      </c>
      <c r="FG455">
        <v>0.11</v>
      </c>
      <c r="FH455">
        <v>0.47</v>
      </c>
      <c r="FI455">
        <v>0.5</v>
      </c>
      <c r="FJ455">
        <v>0.44</v>
      </c>
      <c r="FK455">
        <v>0.49</v>
      </c>
      <c r="FL455">
        <v>0.41</v>
      </c>
      <c r="FM455">
        <v>0.39</v>
      </c>
      <c r="FN455">
        <v>0.44</v>
      </c>
      <c r="FO455">
        <v>0.43</v>
      </c>
      <c r="FP455">
        <v>0.09</v>
      </c>
      <c r="FQ455">
        <v>0.06</v>
      </c>
      <c r="FR455">
        <v>0.06</v>
      </c>
      <c r="FS455">
        <v>0.08</v>
      </c>
      <c r="FT455">
        <v>0.09</v>
      </c>
      <c r="FU455">
        <v>0.09</v>
      </c>
      <c r="FV455">
        <v>0.1</v>
      </c>
      <c r="FW455">
        <v>0.08</v>
      </c>
      <c r="FX455">
        <v>0.08</v>
      </c>
      <c r="FY455">
        <v>2.0299999999999998</v>
      </c>
      <c r="FZ455">
        <v>3.39</v>
      </c>
      <c r="GA455">
        <v>3.46</v>
      </c>
      <c r="GB455">
        <v>3.38</v>
      </c>
      <c r="GC455">
        <v>3.48</v>
      </c>
      <c r="GD455">
        <v>3.32</v>
      </c>
      <c r="GE455">
        <v>3.16</v>
      </c>
      <c r="GF455">
        <v>3.4</v>
      </c>
      <c r="GG455">
        <v>3.33</v>
      </c>
      <c r="GH455">
        <v>7.88</v>
      </c>
      <c r="GI455">
        <v>0.02</v>
      </c>
      <c r="GJ455">
        <v>7.0000000000000001E-3</v>
      </c>
      <c r="GK455">
        <v>2.1999999999999999E-2</v>
      </c>
      <c r="GL455">
        <v>0.04</v>
      </c>
      <c r="GM455">
        <v>0.06</v>
      </c>
      <c r="GN455">
        <v>0.06</v>
      </c>
      <c r="GO455">
        <v>0.13</v>
      </c>
      <c r="GP455">
        <v>0.15</v>
      </c>
      <c r="GQ455">
        <v>0.12</v>
      </c>
      <c r="GR455">
        <v>0.33</v>
      </c>
      <c r="GS455">
        <v>7.0000000000000007E-2</v>
      </c>
      <c r="GT455">
        <v>0.27</v>
      </c>
      <c r="GU455">
        <v>0.44</v>
      </c>
      <c r="GV455">
        <v>0.17</v>
      </c>
      <c r="GW455">
        <v>0.18</v>
      </c>
      <c r="GX455">
        <v>0.14099999999999999</v>
      </c>
      <c r="GY455">
        <v>0.21</v>
      </c>
      <c r="GZ455">
        <v>0.17799999999999999</v>
      </c>
      <c r="HA455">
        <v>0.111</v>
      </c>
      <c r="HB455">
        <v>0.2</v>
      </c>
      <c r="HC455">
        <v>0.23</v>
      </c>
      <c r="HD455">
        <v>0.08</v>
      </c>
      <c r="HE455">
        <v>0.25</v>
      </c>
      <c r="HF455">
        <v>0.15</v>
      </c>
      <c r="HG455">
        <v>0.22</v>
      </c>
      <c r="HH455">
        <v>0.17</v>
      </c>
      <c r="HI455">
        <v>0.01</v>
      </c>
      <c r="HJ455">
        <v>0.08</v>
      </c>
      <c r="HK455">
        <v>0.04</v>
      </c>
      <c r="HL455">
        <v>0.03</v>
      </c>
      <c r="HM455">
        <v>0.12</v>
      </c>
      <c r="HN455">
        <v>0.02</v>
      </c>
      <c r="HO455">
        <v>0.26</v>
      </c>
      <c r="HP455">
        <v>0.24</v>
      </c>
      <c r="HQ455">
        <v>0.24</v>
      </c>
      <c r="HR455">
        <v>0.3</v>
      </c>
      <c r="HS455">
        <v>0.35</v>
      </c>
      <c r="HT455">
        <v>0.3</v>
      </c>
      <c r="HU455">
        <v>0.59</v>
      </c>
      <c r="HV455">
        <v>0.3</v>
      </c>
      <c r="HW455">
        <v>0.42</v>
      </c>
      <c r="HX455">
        <v>0.45</v>
      </c>
      <c r="HY455">
        <v>0.31</v>
      </c>
      <c r="HZ455">
        <v>0.54</v>
      </c>
      <c r="IA455">
        <v>0.04</v>
      </c>
      <c r="IB455">
        <v>0.24</v>
      </c>
      <c r="IC455">
        <v>0.17</v>
      </c>
      <c r="ID455">
        <v>0.12</v>
      </c>
      <c r="IE455">
        <v>0.1</v>
      </c>
      <c r="IF455">
        <v>4.3999999999999997E-2</v>
      </c>
      <c r="IG455">
        <v>1.4999999999999999E-2</v>
      </c>
      <c r="IH455">
        <v>0.05</v>
      </c>
      <c r="II455">
        <v>0.03</v>
      </c>
      <c r="IJ455">
        <v>0.01</v>
      </c>
      <c r="IK455">
        <v>3.6999999999999998E-2</v>
      </c>
      <c r="IL455">
        <v>1.4999999999999999E-2</v>
      </c>
      <c r="IM455">
        <v>7.0000000000000007E-2</v>
      </c>
      <c r="IN455">
        <v>0.08</v>
      </c>
      <c r="IO455">
        <v>0.09</v>
      </c>
      <c r="IP455">
        <v>0.09</v>
      </c>
      <c r="IQ455">
        <v>0.08</v>
      </c>
      <c r="IR455">
        <v>7.0000000000000007E-2</v>
      </c>
      <c r="IS455">
        <v>0.03</v>
      </c>
      <c r="IT455">
        <v>0.48</v>
      </c>
      <c r="IU455">
        <v>0.22</v>
      </c>
      <c r="IV455">
        <v>0.02</v>
      </c>
      <c r="IW455">
        <v>0.25</v>
      </c>
      <c r="IX455">
        <v>0.24</v>
      </c>
      <c r="IY455">
        <v>0.24</v>
      </c>
      <c r="IZ455">
        <v>0.4</v>
      </c>
      <c r="JA455">
        <v>0.2</v>
      </c>
      <c r="JB455">
        <v>0.36</v>
      </c>
      <c r="JC455">
        <v>0.3</v>
      </c>
      <c r="JD455">
        <v>0.08</v>
      </c>
      <c r="JE455">
        <v>0.18</v>
      </c>
      <c r="JF455">
        <v>0.31</v>
      </c>
      <c r="JG455">
        <v>0.15</v>
      </c>
      <c r="JH455">
        <v>0.31</v>
      </c>
      <c r="JI455">
        <v>0.08</v>
      </c>
      <c r="JJ455">
        <v>0.09</v>
      </c>
      <c r="JK455">
        <v>0.36</v>
      </c>
      <c r="JL455">
        <v>0.13</v>
      </c>
      <c r="JM455">
        <v>0.11</v>
      </c>
      <c r="JN455">
        <v>0.12</v>
      </c>
      <c r="JO455">
        <v>0.11</v>
      </c>
      <c r="JP455">
        <v>0.1</v>
      </c>
      <c r="JQ455">
        <v>0.11</v>
      </c>
      <c r="JR455">
        <v>3.01</v>
      </c>
      <c r="JS455">
        <v>1.73</v>
      </c>
      <c r="JT455">
        <v>2.15</v>
      </c>
      <c r="JU455">
        <v>3.13</v>
      </c>
      <c r="JV455">
        <v>2.17</v>
      </c>
    </row>
    <row r="456" spans="1:282" x14ac:dyDescent="0.25">
      <c r="A456">
        <v>610112</v>
      </c>
      <c r="B456" t="s">
        <v>226</v>
      </c>
      <c r="C456" t="s">
        <v>2854</v>
      </c>
      <c r="D456" t="s">
        <v>3411</v>
      </c>
      <c r="E456" t="s">
        <v>3412</v>
      </c>
      <c r="F456" t="s">
        <v>1300</v>
      </c>
      <c r="G456" t="s">
        <v>1301</v>
      </c>
      <c r="H456" t="s">
        <v>1302</v>
      </c>
      <c r="I456" t="s">
        <v>5531</v>
      </c>
      <c r="J456" t="s">
        <v>5532</v>
      </c>
      <c r="K456" t="s">
        <v>5533</v>
      </c>
      <c r="L456" t="s">
        <v>546</v>
      </c>
      <c r="M456" t="s">
        <v>3399</v>
      </c>
      <c r="N456" t="s">
        <v>3908</v>
      </c>
      <c r="O456" t="s">
        <v>524</v>
      </c>
      <c r="P456">
        <v>804</v>
      </c>
      <c r="Q456" t="s">
        <v>530</v>
      </c>
      <c r="R456" t="s">
        <v>621</v>
      </c>
      <c r="S456" t="s">
        <v>621</v>
      </c>
      <c r="T456">
        <v>45</v>
      </c>
      <c r="U456">
        <v>5270</v>
      </c>
      <c r="V456" t="s">
        <v>651</v>
      </c>
      <c r="W456">
        <v>422</v>
      </c>
      <c r="X456">
        <v>778</v>
      </c>
      <c r="Y456">
        <v>54</v>
      </c>
      <c r="Z456" s="5" t="s">
        <v>808</v>
      </c>
      <c r="AA456" t="s">
        <v>524</v>
      </c>
      <c r="AB456" t="s">
        <v>564</v>
      </c>
      <c r="AC456" t="s">
        <v>564</v>
      </c>
      <c r="AD456" t="s">
        <v>533</v>
      </c>
      <c r="AE456">
        <v>44.1</v>
      </c>
      <c r="AF456">
        <v>40</v>
      </c>
      <c r="AG456">
        <v>63.6</v>
      </c>
      <c r="AH456">
        <v>5.4</v>
      </c>
      <c r="AI456" t="s">
        <v>3410</v>
      </c>
      <c r="AJ456">
        <v>226</v>
      </c>
      <c r="AK456">
        <v>3</v>
      </c>
      <c r="AL456">
        <v>212</v>
      </c>
      <c r="AN456">
        <v>7</v>
      </c>
      <c r="AQ456">
        <v>3</v>
      </c>
      <c r="AR456">
        <v>3</v>
      </c>
      <c r="AS456">
        <v>226</v>
      </c>
      <c r="AT456">
        <v>0.05</v>
      </c>
      <c r="AU456">
        <v>0.03</v>
      </c>
      <c r="AV456">
        <v>0.03</v>
      </c>
      <c r="AW456">
        <v>0.01</v>
      </c>
      <c r="AX456">
        <v>0.05</v>
      </c>
      <c r="AY456">
        <v>0.06</v>
      </c>
      <c r="AZ456">
        <v>0.12</v>
      </c>
      <c r="BA456">
        <v>0.111</v>
      </c>
      <c r="BB456">
        <v>0.06</v>
      </c>
      <c r="BC456">
        <v>0.04</v>
      </c>
      <c r="BD456">
        <v>0.11</v>
      </c>
      <c r="BE456">
        <v>0.15</v>
      </c>
      <c r="BF456">
        <v>0.3</v>
      </c>
      <c r="BG456">
        <v>0.28000000000000003</v>
      </c>
      <c r="BH456">
        <v>0.31</v>
      </c>
      <c r="BI456">
        <v>0.19</v>
      </c>
      <c r="BJ456">
        <v>0.33</v>
      </c>
      <c r="BK456">
        <v>0.26</v>
      </c>
      <c r="BL456">
        <v>0</v>
      </c>
      <c r="BM456">
        <v>0</v>
      </c>
      <c r="BN456">
        <v>0.01</v>
      </c>
      <c r="BO456">
        <v>0</v>
      </c>
      <c r="BP456">
        <v>0</v>
      </c>
      <c r="BQ456">
        <v>0.01</v>
      </c>
      <c r="BR456">
        <v>0.53</v>
      </c>
      <c r="BS456">
        <v>0.57999999999999996</v>
      </c>
      <c r="BT456">
        <v>0.59</v>
      </c>
      <c r="BU456">
        <v>0.75</v>
      </c>
      <c r="BV456">
        <v>0.5</v>
      </c>
      <c r="BW456">
        <v>0.51</v>
      </c>
      <c r="BX456">
        <v>3.31</v>
      </c>
      <c r="BY456">
        <v>3.4</v>
      </c>
      <c r="BZ456">
        <v>3.48</v>
      </c>
      <c r="CA456">
        <v>3.68</v>
      </c>
      <c r="CB456">
        <v>3.29</v>
      </c>
      <c r="CC456">
        <v>3.23</v>
      </c>
      <c r="CD456">
        <v>2.1999999999999999E-2</v>
      </c>
      <c r="CE456">
        <v>2.1999999999999999E-2</v>
      </c>
      <c r="CF456">
        <v>1.7999999999999999E-2</v>
      </c>
      <c r="CG456">
        <v>2.1999999999999999E-2</v>
      </c>
      <c r="CH456">
        <v>1.7999999999999999E-2</v>
      </c>
      <c r="CI456">
        <v>0.02</v>
      </c>
      <c r="CJ456">
        <v>0.03</v>
      </c>
      <c r="CK456">
        <v>0.09</v>
      </c>
      <c r="CL456">
        <v>0.04</v>
      </c>
      <c r="CM456">
        <v>0.04</v>
      </c>
      <c r="CN456">
        <v>0.04</v>
      </c>
      <c r="CO456">
        <v>0.05</v>
      </c>
      <c r="CP456">
        <v>0.04</v>
      </c>
      <c r="CQ456">
        <v>0.04</v>
      </c>
      <c r="CR456">
        <v>0.09</v>
      </c>
      <c r="CS456">
        <v>0.09</v>
      </c>
      <c r="CT456">
        <v>0.11</v>
      </c>
      <c r="CU456">
        <v>0.12</v>
      </c>
      <c r="CV456">
        <v>3.69</v>
      </c>
      <c r="CW456">
        <v>3.68</v>
      </c>
      <c r="CX456">
        <v>3.64</v>
      </c>
      <c r="CY456">
        <v>3.65</v>
      </c>
      <c r="CZ456">
        <v>3.66</v>
      </c>
      <c r="DA456">
        <v>3.43</v>
      </c>
      <c r="DB456">
        <v>3.5</v>
      </c>
      <c r="DC456">
        <v>3.29</v>
      </c>
      <c r="DD456">
        <v>3.43</v>
      </c>
      <c r="DE456">
        <v>0.15</v>
      </c>
      <c r="DF456">
        <v>0.18</v>
      </c>
      <c r="DG456">
        <v>0.2</v>
      </c>
      <c r="DH456">
        <v>0.19</v>
      </c>
      <c r="DI456">
        <v>0.19</v>
      </c>
      <c r="DJ456">
        <v>0.31</v>
      </c>
      <c r="DK456">
        <v>0.25</v>
      </c>
      <c r="DL456">
        <v>0.22</v>
      </c>
      <c r="DM456">
        <v>0.21</v>
      </c>
      <c r="DN456">
        <v>0</v>
      </c>
      <c r="DO456">
        <v>0</v>
      </c>
      <c r="DP456">
        <v>0</v>
      </c>
      <c r="DQ456">
        <v>0</v>
      </c>
      <c r="DR456">
        <v>0.01</v>
      </c>
      <c r="DS456">
        <v>0</v>
      </c>
      <c r="DT456">
        <v>0</v>
      </c>
      <c r="DU456">
        <v>0</v>
      </c>
      <c r="DV456">
        <v>0</v>
      </c>
      <c r="DW456">
        <v>0.78</v>
      </c>
      <c r="DX456">
        <v>0.76</v>
      </c>
      <c r="DY456">
        <v>0.72</v>
      </c>
      <c r="DZ456">
        <v>0.74</v>
      </c>
      <c r="EA456">
        <v>0.73</v>
      </c>
      <c r="EB456">
        <v>0.56999999999999995</v>
      </c>
      <c r="EC456">
        <v>0.64</v>
      </c>
      <c r="ED456">
        <v>0.57999999999999996</v>
      </c>
      <c r="EE456">
        <v>0.63</v>
      </c>
      <c r="EF456">
        <v>0.53</v>
      </c>
      <c r="EG456">
        <v>0.04</v>
      </c>
      <c r="EH456">
        <v>0.02</v>
      </c>
      <c r="EI456">
        <v>0.05</v>
      </c>
      <c r="EJ456">
        <v>0.04</v>
      </c>
      <c r="EK456">
        <v>0.04</v>
      </c>
      <c r="EL456">
        <v>0.1</v>
      </c>
      <c r="EM456">
        <v>0.04</v>
      </c>
      <c r="EN456">
        <v>0.05</v>
      </c>
      <c r="EO456">
        <v>0.25</v>
      </c>
      <c r="EP456">
        <v>0.11</v>
      </c>
      <c r="EQ456">
        <v>7.4999999999999997E-2</v>
      </c>
      <c r="ER456">
        <v>0.09</v>
      </c>
      <c r="ES456">
        <v>7.0999999999999994E-2</v>
      </c>
      <c r="ET456">
        <v>0.11</v>
      </c>
      <c r="EU456">
        <v>0.11</v>
      </c>
      <c r="EV456">
        <v>0.08</v>
      </c>
      <c r="EW456">
        <v>0.13</v>
      </c>
      <c r="EX456">
        <v>9.2999999999999999E-2</v>
      </c>
      <c r="EY456">
        <v>0.25</v>
      </c>
      <c r="EZ456">
        <v>0.33</v>
      </c>
      <c r="FA456">
        <v>0.27</v>
      </c>
      <c r="FB456">
        <v>0.25</v>
      </c>
      <c r="FC456">
        <v>0.28000000000000003</v>
      </c>
      <c r="FD456">
        <v>0.31</v>
      </c>
      <c r="FE456">
        <v>0.31</v>
      </c>
      <c r="FF456">
        <v>0.32</v>
      </c>
      <c r="FG456">
        <v>0.13</v>
      </c>
      <c r="FH456">
        <v>0.6</v>
      </c>
      <c r="FI456">
        <v>0.56999999999999995</v>
      </c>
      <c r="FJ456">
        <v>0.57999999999999996</v>
      </c>
      <c r="FK456">
        <v>0.64</v>
      </c>
      <c r="FL456">
        <v>0.57999999999999996</v>
      </c>
      <c r="FM456">
        <v>0.48</v>
      </c>
      <c r="FN456">
        <v>0.56999999999999995</v>
      </c>
      <c r="FO456">
        <v>0.5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0.01</v>
      </c>
      <c r="FW456">
        <v>0</v>
      </c>
      <c r="FX456">
        <v>0</v>
      </c>
      <c r="FY456">
        <v>1.82</v>
      </c>
      <c r="FZ456">
        <v>3.41</v>
      </c>
      <c r="GA456">
        <v>3.46</v>
      </c>
      <c r="GB456">
        <v>3.39</v>
      </c>
      <c r="GC456">
        <v>3.48</v>
      </c>
      <c r="GD456">
        <v>3.4</v>
      </c>
      <c r="GE456">
        <v>3.18</v>
      </c>
      <c r="GF456">
        <v>3.41</v>
      </c>
      <c r="GG456">
        <v>3.28</v>
      </c>
      <c r="GH456">
        <v>8.1999999999999993</v>
      </c>
      <c r="GI456">
        <v>0.03</v>
      </c>
      <c r="GJ456">
        <v>8.9999999999999993E-3</v>
      </c>
      <c r="GK456">
        <v>1.7999999999999999E-2</v>
      </c>
      <c r="GL456">
        <v>0.01</v>
      </c>
      <c r="GM456">
        <v>0.06</v>
      </c>
      <c r="GN456">
        <v>0.04</v>
      </c>
      <c r="GO456">
        <v>0.11</v>
      </c>
      <c r="GP456">
        <v>0.19</v>
      </c>
      <c r="GQ456">
        <v>0.16</v>
      </c>
      <c r="GR456">
        <v>0.38</v>
      </c>
      <c r="GS456">
        <v>0</v>
      </c>
      <c r="GT456">
        <v>0.61</v>
      </c>
      <c r="GU456">
        <v>0.62</v>
      </c>
      <c r="GV456">
        <v>0.31</v>
      </c>
      <c r="GW456">
        <v>0.18</v>
      </c>
      <c r="GX456">
        <v>0.17699999999999999</v>
      </c>
      <c r="GY456">
        <v>0.19</v>
      </c>
      <c r="GZ456">
        <v>0.128</v>
      </c>
      <c r="HA456">
        <v>0.111</v>
      </c>
      <c r="HB456">
        <v>0.31</v>
      </c>
      <c r="HC456">
        <v>7.0000000000000007E-2</v>
      </c>
      <c r="HD456">
        <v>0.08</v>
      </c>
      <c r="HE456">
        <v>0.19</v>
      </c>
      <c r="HF456">
        <v>0.01</v>
      </c>
      <c r="HG456">
        <v>0.01</v>
      </c>
      <c r="HH456">
        <v>0.01</v>
      </c>
      <c r="HI456">
        <v>0.04</v>
      </c>
      <c r="HJ456">
        <v>0.03</v>
      </c>
      <c r="HK456">
        <v>0.02</v>
      </c>
      <c r="HL456">
        <v>0.02</v>
      </c>
      <c r="HM456">
        <v>0.08</v>
      </c>
      <c r="HN456">
        <v>0.04</v>
      </c>
      <c r="HO456">
        <v>0.27</v>
      </c>
      <c r="HP456">
        <v>0.28000000000000003</v>
      </c>
      <c r="HQ456">
        <v>0.28000000000000003</v>
      </c>
      <c r="HR456">
        <v>0.28000000000000003</v>
      </c>
      <c r="HS456">
        <v>0.33</v>
      </c>
      <c r="HT456">
        <v>0.28000000000000003</v>
      </c>
      <c r="HU456">
        <v>0.64</v>
      </c>
      <c r="HV456">
        <v>0.43</v>
      </c>
      <c r="HW456">
        <v>0.48</v>
      </c>
      <c r="HX456">
        <v>0.5</v>
      </c>
      <c r="HY456">
        <v>0.48</v>
      </c>
      <c r="HZ456">
        <v>0.62</v>
      </c>
      <c r="IA456">
        <v>0.04</v>
      </c>
      <c r="IB456">
        <v>0.22</v>
      </c>
      <c r="IC456">
        <v>0.18</v>
      </c>
      <c r="ID456">
        <v>0.16</v>
      </c>
      <c r="IE456">
        <v>7.0000000000000007E-2</v>
      </c>
      <c r="IF456">
        <v>3.1E-2</v>
      </c>
      <c r="IG456">
        <v>1.2999999999999999E-2</v>
      </c>
      <c r="IH456">
        <v>0.02</v>
      </c>
      <c r="II456">
        <v>0.03</v>
      </c>
      <c r="IJ456">
        <v>0.02</v>
      </c>
      <c r="IK456">
        <v>2.1999999999999999E-2</v>
      </c>
      <c r="IL456">
        <v>1.2999999999999999E-2</v>
      </c>
      <c r="IM456">
        <v>0</v>
      </c>
      <c r="IN456">
        <v>0.02</v>
      </c>
      <c r="IO456">
        <v>0.01</v>
      </c>
      <c r="IP456">
        <v>0.02</v>
      </c>
      <c r="IQ456">
        <v>0.02</v>
      </c>
      <c r="IR456">
        <v>0.01</v>
      </c>
      <c r="IS456">
        <v>0.03</v>
      </c>
      <c r="IT456">
        <v>0.38</v>
      </c>
      <c r="IU456">
        <v>0.4</v>
      </c>
      <c r="IV456">
        <v>0.04</v>
      </c>
      <c r="IW456">
        <v>0.25</v>
      </c>
      <c r="IX456">
        <v>0.28999999999999998</v>
      </c>
      <c r="IY456">
        <v>0.33</v>
      </c>
      <c r="IZ456">
        <v>0.31</v>
      </c>
      <c r="JA456">
        <v>0.2</v>
      </c>
      <c r="JB456">
        <v>0.36</v>
      </c>
      <c r="JC456">
        <v>0.35</v>
      </c>
      <c r="JD456">
        <v>0.15</v>
      </c>
      <c r="JE456">
        <v>0.19</v>
      </c>
      <c r="JF456">
        <v>0.24</v>
      </c>
      <c r="JG456">
        <v>0.24</v>
      </c>
      <c r="JH456">
        <v>0.33</v>
      </c>
      <c r="JI456">
        <v>0.12</v>
      </c>
      <c r="JJ456">
        <v>0.1</v>
      </c>
      <c r="JK456">
        <v>0.51</v>
      </c>
      <c r="JL456">
        <v>0.14000000000000001</v>
      </c>
      <c r="JM456">
        <v>0</v>
      </c>
      <c r="JN456">
        <v>0</v>
      </c>
      <c r="JO456">
        <v>0</v>
      </c>
      <c r="JP456">
        <v>0.01</v>
      </c>
      <c r="JQ456">
        <v>0</v>
      </c>
      <c r="JR456">
        <v>2.97</v>
      </c>
      <c r="JS456">
        <v>2.02</v>
      </c>
      <c r="JT456">
        <v>1.99</v>
      </c>
      <c r="JU456">
        <v>3.23</v>
      </c>
      <c r="JV456">
        <v>2.27</v>
      </c>
    </row>
    <row r="457" spans="1:282" x14ac:dyDescent="0.25">
      <c r="A457">
        <v>610115</v>
      </c>
      <c r="B457" t="s">
        <v>2856</v>
      </c>
      <c r="C457" t="s">
        <v>2855</v>
      </c>
      <c r="D457" t="s">
        <v>5534</v>
      </c>
      <c r="E457" t="s">
        <v>5535</v>
      </c>
      <c r="F457" t="s">
        <v>2857</v>
      </c>
      <c r="G457" t="s">
        <v>2858</v>
      </c>
      <c r="H457" t="s">
        <v>2859</v>
      </c>
      <c r="I457" t="s">
        <v>5536</v>
      </c>
      <c r="J457" t="s">
        <v>5537</v>
      </c>
      <c r="K457" t="s">
        <v>5538</v>
      </c>
      <c r="L457" t="s">
        <v>546</v>
      </c>
      <c r="M457" t="s">
        <v>3399</v>
      </c>
      <c r="N457" t="s">
        <v>3908</v>
      </c>
      <c r="O457" t="s">
        <v>524</v>
      </c>
      <c r="P457">
        <v>335</v>
      </c>
      <c r="Q457" t="s">
        <v>537</v>
      </c>
      <c r="R457" t="s">
        <v>557</v>
      </c>
      <c r="S457" t="s">
        <v>557</v>
      </c>
      <c r="T457">
        <v>46</v>
      </c>
      <c r="U457">
        <v>5290</v>
      </c>
      <c r="V457" t="s">
        <v>655</v>
      </c>
      <c r="W457">
        <v>194</v>
      </c>
      <c r="X457">
        <v>335</v>
      </c>
      <c r="Y457">
        <v>58</v>
      </c>
      <c r="Z457" s="5" t="s">
        <v>890</v>
      </c>
      <c r="AA457" t="s">
        <v>524</v>
      </c>
      <c r="AB457" t="s">
        <v>533</v>
      </c>
      <c r="AC457" t="s">
        <v>555</v>
      </c>
      <c r="AD457" t="s">
        <v>564</v>
      </c>
      <c r="AE457">
        <v>61.9</v>
      </c>
      <c r="AF457">
        <v>35</v>
      </c>
      <c r="AG457">
        <v>51.5</v>
      </c>
      <c r="AH457">
        <v>5.8</v>
      </c>
      <c r="AI457" t="s">
        <v>3410</v>
      </c>
      <c r="AJ457">
        <v>108</v>
      </c>
      <c r="AK457">
        <v>1</v>
      </c>
      <c r="AL457">
        <v>107</v>
      </c>
      <c r="AP457">
        <v>1</v>
      </c>
      <c r="AS457">
        <v>108</v>
      </c>
      <c r="AT457">
        <v>0.02</v>
      </c>
      <c r="AU457">
        <v>0.01</v>
      </c>
      <c r="AV457">
        <v>0.02</v>
      </c>
      <c r="AW457">
        <v>0.03</v>
      </c>
      <c r="AX457">
        <v>0.04</v>
      </c>
      <c r="AY457">
        <v>0.05</v>
      </c>
      <c r="AZ457">
        <v>0.03</v>
      </c>
      <c r="BA457">
        <v>6.5000000000000002E-2</v>
      </c>
      <c r="BB457">
        <v>0.04</v>
      </c>
      <c r="BC457">
        <v>0.03</v>
      </c>
      <c r="BD457">
        <v>0.08</v>
      </c>
      <c r="BE457">
        <v>0.12</v>
      </c>
      <c r="BF457">
        <v>0.28000000000000003</v>
      </c>
      <c r="BG457">
        <v>0.17</v>
      </c>
      <c r="BH457">
        <v>0.24</v>
      </c>
      <c r="BI457">
        <v>0.2</v>
      </c>
      <c r="BJ457">
        <v>0.32</v>
      </c>
      <c r="BK457">
        <v>0.32</v>
      </c>
      <c r="BL457">
        <v>0</v>
      </c>
      <c r="BM457">
        <v>0.01</v>
      </c>
      <c r="BN457">
        <v>0.01</v>
      </c>
      <c r="BO457">
        <v>0.01</v>
      </c>
      <c r="BP457">
        <v>0.01</v>
      </c>
      <c r="BQ457">
        <v>0.01</v>
      </c>
      <c r="BR457">
        <v>0.68</v>
      </c>
      <c r="BS457">
        <v>0.75</v>
      </c>
      <c r="BT457">
        <v>0.69</v>
      </c>
      <c r="BU457">
        <v>0.73</v>
      </c>
      <c r="BV457">
        <v>0.55000000000000004</v>
      </c>
      <c r="BW457">
        <v>0.5</v>
      </c>
      <c r="BX457">
        <v>3.61</v>
      </c>
      <c r="BY457">
        <v>3.67</v>
      </c>
      <c r="BZ457">
        <v>3.63</v>
      </c>
      <c r="CA457">
        <v>3.65</v>
      </c>
      <c r="CB457">
        <v>3.39</v>
      </c>
      <c r="CC457">
        <v>3.29</v>
      </c>
      <c r="CD457">
        <v>0</v>
      </c>
      <c r="CE457">
        <v>8.9999999999999993E-3</v>
      </c>
      <c r="CF457">
        <v>1.9E-2</v>
      </c>
      <c r="CG457">
        <v>0</v>
      </c>
      <c r="CH457">
        <v>8.9999999999999993E-3</v>
      </c>
      <c r="CI457">
        <v>0.01</v>
      </c>
      <c r="CJ457">
        <v>0.02</v>
      </c>
      <c r="CK457">
        <v>0.09</v>
      </c>
      <c r="CL457">
        <v>0.03</v>
      </c>
      <c r="CM457">
        <v>0.06</v>
      </c>
      <c r="CN457">
        <v>0.03</v>
      </c>
      <c r="CO457">
        <v>0.03</v>
      </c>
      <c r="CP457">
        <v>0.06</v>
      </c>
      <c r="CQ457">
        <v>0.05</v>
      </c>
      <c r="CR457">
        <v>0.1</v>
      </c>
      <c r="CS457">
        <v>0.1</v>
      </c>
      <c r="CT457">
        <v>0.1</v>
      </c>
      <c r="CU457">
        <v>0.08</v>
      </c>
      <c r="CV457">
        <v>3.71</v>
      </c>
      <c r="CW457">
        <v>3.75</v>
      </c>
      <c r="CX457">
        <v>3.64</v>
      </c>
      <c r="CY457">
        <v>3.65</v>
      </c>
      <c r="CZ457">
        <v>3.64</v>
      </c>
      <c r="DA457">
        <v>3.38</v>
      </c>
      <c r="DB457">
        <v>3.38</v>
      </c>
      <c r="DC457">
        <v>3.24</v>
      </c>
      <c r="DD457">
        <v>3.46</v>
      </c>
      <c r="DE457">
        <v>0.17</v>
      </c>
      <c r="DF457">
        <v>0.17</v>
      </c>
      <c r="DG457">
        <v>0.24</v>
      </c>
      <c r="DH457">
        <v>0.23</v>
      </c>
      <c r="DI457">
        <v>0.24</v>
      </c>
      <c r="DJ457">
        <v>0.38</v>
      </c>
      <c r="DK457">
        <v>0.35</v>
      </c>
      <c r="DL457">
        <v>0.27</v>
      </c>
      <c r="DM457">
        <v>0.28000000000000003</v>
      </c>
      <c r="DN457">
        <v>0.03</v>
      </c>
      <c r="DO457">
        <v>0.01</v>
      </c>
      <c r="DP457">
        <v>0.01</v>
      </c>
      <c r="DQ457">
        <v>0.03</v>
      </c>
      <c r="DR457">
        <v>0.01</v>
      </c>
      <c r="DS457">
        <v>0.02</v>
      </c>
      <c r="DT457">
        <v>0.01</v>
      </c>
      <c r="DU457">
        <v>0.01</v>
      </c>
      <c r="DV457">
        <v>0.03</v>
      </c>
      <c r="DW457">
        <v>0.75</v>
      </c>
      <c r="DX457">
        <v>0.79</v>
      </c>
      <c r="DY457">
        <v>0.7</v>
      </c>
      <c r="DZ457">
        <v>0.69</v>
      </c>
      <c r="EA457">
        <v>0.69</v>
      </c>
      <c r="EB457">
        <v>0.49</v>
      </c>
      <c r="EC457">
        <v>0.52</v>
      </c>
      <c r="ED457">
        <v>0.53</v>
      </c>
      <c r="EE457">
        <v>0.57999999999999996</v>
      </c>
      <c r="EF457">
        <v>0.35</v>
      </c>
      <c r="EG457">
        <v>0.05</v>
      </c>
      <c r="EH457">
        <v>0.03</v>
      </c>
      <c r="EI457">
        <v>0.01</v>
      </c>
      <c r="EJ457">
        <v>0.01</v>
      </c>
      <c r="EK457">
        <v>0.04</v>
      </c>
      <c r="EL457">
        <v>0.1</v>
      </c>
      <c r="EM457">
        <v>0.04</v>
      </c>
      <c r="EN457">
        <v>0.04</v>
      </c>
      <c r="EO457">
        <v>0.32</v>
      </c>
      <c r="EP457">
        <v>0.11</v>
      </c>
      <c r="EQ457">
        <v>2.8000000000000001E-2</v>
      </c>
      <c r="ER457">
        <v>7.0000000000000007E-2</v>
      </c>
      <c r="ES457">
        <v>3.6999999999999998E-2</v>
      </c>
      <c r="ET457">
        <v>0.15</v>
      </c>
      <c r="EU457">
        <v>0.1</v>
      </c>
      <c r="EV457">
        <v>0.03</v>
      </c>
      <c r="EW457">
        <v>0.08</v>
      </c>
      <c r="EX457">
        <v>9.2999999999999999E-2</v>
      </c>
      <c r="EY457">
        <v>0.35</v>
      </c>
      <c r="EZ457">
        <v>0.31</v>
      </c>
      <c r="FA457">
        <v>0.4</v>
      </c>
      <c r="FB457">
        <v>0.26</v>
      </c>
      <c r="FC457">
        <v>0.33</v>
      </c>
      <c r="FD457">
        <v>0.28000000000000003</v>
      </c>
      <c r="FE457">
        <v>0.4</v>
      </c>
      <c r="FF457">
        <v>0.44</v>
      </c>
      <c r="FG457">
        <v>0.18</v>
      </c>
      <c r="FH457">
        <v>0.45</v>
      </c>
      <c r="FI457">
        <v>0.57999999999999996</v>
      </c>
      <c r="FJ457">
        <v>0.46</v>
      </c>
      <c r="FK457">
        <v>0.65</v>
      </c>
      <c r="FL457">
        <v>0.44</v>
      </c>
      <c r="FM457">
        <v>0.44</v>
      </c>
      <c r="FN457">
        <v>0.47</v>
      </c>
      <c r="FO457">
        <v>0.38</v>
      </c>
      <c r="FP457">
        <v>0.06</v>
      </c>
      <c r="FQ457">
        <v>0.04</v>
      </c>
      <c r="FR457">
        <v>0.06</v>
      </c>
      <c r="FS457">
        <v>0.06</v>
      </c>
      <c r="FT457">
        <v>0.05</v>
      </c>
      <c r="FU457">
        <v>0.04</v>
      </c>
      <c r="FV457">
        <v>7.0000000000000007E-2</v>
      </c>
      <c r="FW457">
        <v>0.06</v>
      </c>
      <c r="FX457">
        <v>0.06</v>
      </c>
      <c r="FY457">
        <v>2.1</v>
      </c>
      <c r="FZ457">
        <v>3.26</v>
      </c>
      <c r="GA457">
        <v>3.53</v>
      </c>
      <c r="GB457">
        <v>3.39</v>
      </c>
      <c r="GC457">
        <v>3.62</v>
      </c>
      <c r="GD457">
        <v>3.23</v>
      </c>
      <c r="GE457">
        <v>3.15</v>
      </c>
      <c r="GF457">
        <v>3.4</v>
      </c>
      <c r="GG457">
        <v>3.24</v>
      </c>
      <c r="GH457">
        <v>8.1</v>
      </c>
      <c r="GI457">
        <v>0.03</v>
      </c>
      <c r="GJ457">
        <v>0</v>
      </c>
      <c r="GK457">
        <v>0</v>
      </c>
      <c r="GL457">
        <v>0.03</v>
      </c>
      <c r="GM457">
        <v>0.06</v>
      </c>
      <c r="GN457">
        <v>0.05</v>
      </c>
      <c r="GO457">
        <v>0.11</v>
      </c>
      <c r="GP457">
        <v>0.22</v>
      </c>
      <c r="GQ457">
        <v>0.14000000000000001</v>
      </c>
      <c r="GR457">
        <v>0.31</v>
      </c>
      <c r="GS457">
        <v>0.06</v>
      </c>
      <c r="GT457">
        <v>0.66</v>
      </c>
      <c r="GU457">
        <v>0.7</v>
      </c>
      <c r="GV457">
        <v>0.36</v>
      </c>
      <c r="GW457">
        <v>0.09</v>
      </c>
      <c r="GX457">
        <v>0.111</v>
      </c>
      <c r="GY457">
        <v>0.26</v>
      </c>
      <c r="GZ457">
        <v>9.2999999999999999E-2</v>
      </c>
      <c r="HA457">
        <v>4.5999999999999999E-2</v>
      </c>
      <c r="HB457">
        <v>0.16</v>
      </c>
      <c r="HC457">
        <v>0.06</v>
      </c>
      <c r="HD457">
        <v>0.06</v>
      </c>
      <c r="HE457">
        <v>0.18</v>
      </c>
      <c r="HF457">
        <v>0.09</v>
      </c>
      <c r="HG457">
        <v>0.08</v>
      </c>
      <c r="HH457">
        <v>0.05</v>
      </c>
      <c r="HI457">
        <v>0.01</v>
      </c>
      <c r="HJ457">
        <v>0.03</v>
      </c>
      <c r="HK457">
        <v>0.03</v>
      </c>
      <c r="HL457">
        <v>0.03</v>
      </c>
      <c r="HM457">
        <v>0.05</v>
      </c>
      <c r="HN457">
        <v>0.01</v>
      </c>
      <c r="HO457">
        <v>0.44</v>
      </c>
      <c r="HP457">
        <v>0.38</v>
      </c>
      <c r="HQ457">
        <v>0.38</v>
      </c>
      <c r="HR457">
        <v>0.39</v>
      </c>
      <c r="HS457">
        <v>0.48</v>
      </c>
      <c r="HT457">
        <v>0.4</v>
      </c>
      <c r="HU457">
        <v>0.48</v>
      </c>
      <c r="HV457">
        <v>0.44</v>
      </c>
      <c r="HW457">
        <v>0.43</v>
      </c>
      <c r="HX457">
        <v>0.44</v>
      </c>
      <c r="HY457">
        <v>0.37</v>
      </c>
      <c r="HZ457">
        <v>0.52</v>
      </c>
      <c r="IA457">
        <v>0</v>
      </c>
      <c r="IB457">
        <v>0.08</v>
      </c>
      <c r="IC457">
        <v>0.08</v>
      </c>
      <c r="ID457">
        <v>0.06</v>
      </c>
      <c r="IE457">
        <v>0.04</v>
      </c>
      <c r="IF457">
        <v>8.9999999999999993E-3</v>
      </c>
      <c r="IG457">
        <v>8.9999999999999993E-3</v>
      </c>
      <c r="IH457">
        <v>0.01</v>
      </c>
      <c r="II457">
        <v>0.02</v>
      </c>
      <c r="IJ457">
        <v>0.01</v>
      </c>
      <c r="IK457">
        <v>8.9999999999999993E-3</v>
      </c>
      <c r="IL457">
        <v>8.9999999999999993E-3</v>
      </c>
      <c r="IM457">
        <v>0.06</v>
      </c>
      <c r="IN457">
        <v>0.06</v>
      </c>
      <c r="IO457">
        <v>0.06</v>
      </c>
      <c r="IP457">
        <v>0.06</v>
      </c>
      <c r="IQ457">
        <v>0.06</v>
      </c>
      <c r="IR457">
        <v>0.06</v>
      </c>
      <c r="IS457">
        <v>0</v>
      </c>
      <c r="IT457">
        <v>0.36</v>
      </c>
      <c r="IU457">
        <v>0.28000000000000003</v>
      </c>
      <c r="IV457">
        <v>0</v>
      </c>
      <c r="IW457">
        <v>0.17</v>
      </c>
      <c r="IX457">
        <v>0.19</v>
      </c>
      <c r="IY457">
        <v>0.35</v>
      </c>
      <c r="IZ457">
        <v>0.35</v>
      </c>
      <c r="JA457">
        <v>0.13</v>
      </c>
      <c r="JB457">
        <v>0.36</v>
      </c>
      <c r="JC457">
        <v>0.35</v>
      </c>
      <c r="JD457">
        <v>0.06</v>
      </c>
      <c r="JE457">
        <v>0.14000000000000001</v>
      </c>
      <c r="JF457">
        <v>0.21</v>
      </c>
      <c r="JG457">
        <v>0.19</v>
      </c>
      <c r="JH457">
        <v>0.42</v>
      </c>
      <c r="JI457">
        <v>0.19</v>
      </c>
      <c r="JJ457">
        <v>0.18</v>
      </c>
      <c r="JK457">
        <v>0.61</v>
      </c>
      <c r="JL457">
        <v>0.24</v>
      </c>
      <c r="JM457">
        <v>0.04</v>
      </c>
      <c r="JN457">
        <v>0.04</v>
      </c>
      <c r="JO457">
        <v>0.06</v>
      </c>
      <c r="JP457">
        <v>0.05</v>
      </c>
      <c r="JQ457">
        <v>0.05</v>
      </c>
      <c r="JR457">
        <v>3.23</v>
      </c>
      <c r="JS457">
        <v>2.09</v>
      </c>
      <c r="JT457">
        <v>2.23</v>
      </c>
      <c r="JU457">
        <v>3.5</v>
      </c>
      <c r="JV457">
        <v>2.52</v>
      </c>
    </row>
    <row r="458" spans="1:282" x14ac:dyDescent="0.25">
      <c r="A458">
        <v>610116</v>
      </c>
      <c r="B458" t="s">
        <v>2861</v>
      </c>
      <c r="C458" t="s">
        <v>2860</v>
      </c>
      <c r="D458" t="s">
        <v>5539</v>
      </c>
      <c r="E458" t="s">
        <v>5540</v>
      </c>
      <c r="F458" t="s">
        <v>2862</v>
      </c>
      <c r="G458" t="s">
        <v>2863</v>
      </c>
      <c r="H458" t="s">
        <v>5541</v>
      </c>
      <c r="I458" t="s">
        <v>5542</v>
      </c>
      <c r="J458" t="s">
        <v>5543</v>
      </c>
      <c r="K458" t="s">
        <v>5544</v>
      </c>
      <c r="L458" t="s">
        <v>546</v>
      </c>
      <c r="M458" t="s">
        <v>3399</v>
      </c>
      <c r="N458" t="s">
        <v>3908</v>
      </c>
      <c r="O458" t="s">
        <v>524</v>
      </c>
      <c r="P458">
        <v>310</v>
      </c>
      <c r="Q458" t="s">
        <v>537</v>
      </c>
      <c r="R458" t="s">
        <v>557</v>
      </c>
      <c r="S458" t="s">
        <v>557</v>
      </c>
      <c r="T458">
        <v>46</v>
      </c>
      <c r="U458">
        <v>5300</v>
      </c>
      <c r="V458" t="s">
        <v>655</v>
      </c>
      <c r="W458">
        <v>225</v>
      </c>
      <c r="X458">
        <v>310</v>
      </c>
      <c r="Y458">
        <v>73</v>
      </c>
      <c r="Z458" s="5" t="s">
        <v>1140</v>
      </c>
      <c r="AA458" t="s">
        <v>524</v>
      </c>
      <c r="AB458" t="s">
        <v>555</v>
      </c>
      <c r="AC458" t="s">
        <v>555</v>
      </c>
      <c r="AD458" t="s">
        <v>555</v>
      </c>
      <c r="AE458">
        <v>21.4</v>
      </c>
      <c r="AF458">
        <v>21.5</v>
      </c>
      <c r="AG458">
        <v>26.1</v>
      </c>
      <c r="AH458">
        <v>7.3</v>
      </c>
      <c r="AI458" t="s">
        <v>3410</v>
      </c>
      <c r="AJ458">
        <v>127</v>
      </c>
      <c r="AK458">
        <v>1</v>
      </c>
      <c r="AL458">
        <v>125</v>
      </c>
      <c r="AM458">
        <v>1</v>
      </c>
      <c r="AO458">
        <v>1</v>
      </c>
      <c r="AR458">
        <v>2</v>
      </c>
      <c r="AS458">
        <v>127</v>
      </c>
      <c r="AT458">
        <v>0.04</v>
      </c>
      <c r="AU458">
        <v>0.04</v>
      </c>
      <c r="AV458">
        <v>0.02</v>
      </c>
      <c r="AW458">
        <v>0.02</v>
      </c>
      <c r="AX458">
        <v>0.06</v>
      </c>
      <c r="AY458">
        <v>0.11</v>
      </c>
      <c r="AZ458">
        <v>0.16</v>
      </c>
      <c r="BA458">
        <v>0.16500000000000001</v>
      </c>
      <c r="BB458">
        <v>0.15</v>
      </c>
      <c r="BC458">
        <v>0.09</v>
      </c>
      <c r="BD458">
        <v>0.16</v>
      </c>
      <c r="BE458">
        <v>0.17</v>
      </c>
      <c r="BF458">
        <v>0.37</v>
      </c>
      <c r="BG458">
        <v>0.3</v>
      </c>
      <c r="BH458">
        <v>0.35</v>
      </c>
      <c r="BI458">
        <v>0.32</v>
      </c>
      <c r="BJ458">
        <v>0.32</v>
      </c>
      <c r="BK458">
        <v>0.3</v>
      </c>
      <c r="BL458">
        <v>0.01</v>
      </c>
      <c r="BM458">
        <v>0.02</v>
      </c>
      <c r="BN458">
        <v>0.03</v>
      </c>
      <c r="BO458">
        <v>0.01</v>
      </c>
      <c r="BP458">
        <v>0.02</v>
      </c>
      <c r="BQ458">
        <v>0.02</v>
      </c>
      <c r="BR458">
        <v>0.43</v>
      </c>
      <c r="BS458">
        <v>0.48</v>
      </c>
      <c r="BT458">
        <v>0.45</v>
      </c>
      <c r="BU458">
        <v>0.55000000000000004</v>
      </c>
      <c r="BV458">
        <v>0.44</v>
      </c>
      <c r="BW458">
        <v>0.39</v>
      </c>
      <c r="BX458">
        <v>3.19</v>
      </c>
      <c r="BY458">
        <v>3.24</v>
      </c>
      <c r="BZ458">
        <v>3.26</v>
      </c>
      <c r="CA458">
        <v>3.41</v>
      </c>
      <c r="CB458">
        <v>3.18</v>
      </c>
      <c r="CC458">
        <v>3</v>
      </c>
      <c r="CD458">
        <v>0</v>
      </c>
      <c r="CE458">
        <v>8.0000000000000002E-3</v>
      </c>
      <c r="CF458">
        <v>0</v>
      </c>
      <c r="CG458">
        <v>1.6E-2</v>
      </c>
      <c r="CH458">
        <v>1.6E-2</v>
      </c>
      <c r="CI458">
        <v>0.04</v>
      </c>
      <c r="CJ458">
        <v>0.06</v>
      </c>
      <c r="CK458">
        <v>0.1</v>
      </c>
      <c r="CL458">
        <v>0.06</v>
      </c>
      <c r="CM458">
        <v>0.05</v>
      </c>
      <c r="CN458">
        <v>0.05</v>
      </c>
      <c r="CO458">
        <v>0.08</v>
      </c>
      <c r="CP458">
        <v>0.06</v>
      </c>
      <c r="CQ458">
        <v>0.08</v>
      </c>
      <c r="CR458">
        <v>0.09</v>
      </c>
      <c r="CS458">
        <v>0.11</v>
      </c>
      <c r="CT458">
        <v>0.13</v>
      </c>
      <c r="CU458">
        <v>0.09</v>
      </c>
      <c r="CV458">
        <v>3.74</v>
      </c>
      <c r="CW458">
        <v>3.6</v>
      </c>
      <c r="CX458">
        <v>3.57</v>
      </c>
      <c r="CY458">
        <v>3.58</v>
      </c>
      <c r="CZ458">
        <v>3.55</v>
      </c>
      <c r="DA458">
        <v>3.28</v>
      </c>
      <c r="DB458">
        <v>3.26</v>
      </c>
      <c r="DC458">
        <v>3.15</v>
      </c>
      <c r="DD458">
        <v>3.26</v>
      </c>
      <c r="DE458">
        <v>0.17</v>
      </c>
      <c r="DF458">
        <v>0.28000000000000003</v>
      </c>
      <c r="DG458">
        <v>0.27</v>
      </c>
      <c r="DH458">
        <v>0.24</v>
      </c>
      <c r="DI458">
        <v>0.24</v>
      </c>
      <c r="DJ458">
        <v>0.39</v>
      </c>
      <c r="DK458">
        <v>0.31</v>
      </c>
      <c r="DL458">
        <v>0.24</v>
      </c>
      <c r="DM458">
        <v>0.35</v>
      </c>
      <c r="DN458">
        <v>0.01</v>
      </c>
      <c r="DO458">
        <v>0.01</v>
      </c>
      <c r="DP458">
        <v>0.01</v>
      </c>
      <c r="DQ458">
        <v>0.02</v>
      </c>
      <c r="DR458">
        <v>0.02</v>
      </c>
      <c r="DS458">
        <v>0.02</v>
      </c>
      <c r="DT458">
        <v>0.02</v>
      </c>
      <c r="DU458">
        <v>0.03</v>
      </c>
      <c r="DV458">
        <v>0.02</v>
      </c>
      <c r="DW458">
        <v>0.78</v>
      </c>
      <c r="DX458">
        <v>0.66</v>
      </c>
      <c r="DY458">
        <v>0.65</v>
      </c>
      <c r="DZ458">
        <v>0.66</v>
      </c>
      <c r="EA458">
        <v>0.65</v>
      </c>
      <c r="EB458">
        <v>0.45</v>
      </c>
      <c r="EC458">
        <v>0.5</v>
      </c>
      <c r="ED458">
        <v>0.49</v>
      </c>
      <c r="EE458">
        <v>0.47</v>
      </c>
      <c r="EF458">
        <v>0.22</v>
      </c>
      <c r="EG458">
        <v>0.08</v>
      </c>
      <c r="EH458">
        <v>0.05</v>
      </c>
      <c r="EI458">
        <v>0.08</v>
      </c>
      <c r="EJ458">
        <v>0.05</v>
      </c>
      <c r="EK458">
        <v>0.08</v>
      </c>
      <c r="EL458">
        <v>0.1</v>
      </c>
      <c r="EM458">
        <v>0.02</v>
      </c>
      <c r="EN458">
        <v>0.11</v>
      </c>
      <c r="EO458">
        <v>0.39</v>
      </c>
      <c r="EP458">
        <v>0.15</v>
      </c>
      <c r="EQ458">
        <v>0.11</v>
      </c>
      <c r="ER458">
        <v>0.17</v>
      </c>
      <c r="ES458">
        <v>0.14199999999999999</v>
      </c>
      <c r="ET458">
        <v>0.2</v>
      </c>
      <c r="EU458">
        <v>0.21</v>
      </c>
      <c r="EV458">
        <v>0.24</v>
      </c>
      <c r="EW458">
        <v>0.2</v>
      </c>
      <c r="EX458">
        <v>0.14199999999999999</v>
      </c>
      <c r="EY458">
        <v>0.39</v>
      </c>
      <c r="EZ458">
        <v>0.4</v>
      </c>
      <c r="FA458">
        <v>0.32</v>
      </c>
      <c r="FB458">
        <v>0.31</v>
      </c>
      <c r="FC458">
        <v>0.33</v>
      </c>
      <c r="FD458">
        <v>0.31</v>
      </c>
      <c r="FE458">
        <v>0.35</v>
      </c>
      <c r="FF458">
        <v>0.35</v>
      </c>
      <c r="FG458">
        <v>0.23</v>
      </c>
      <c r="FH458">
        <v>0.34</v>
      </c>
      <c r="FI458">
        <v>0.39</v>
      </c>
      <c r="FJ458">
        <v>0.36</v>
      </c>
      <c r="FK458">
        <v>0.46</v>
      </c>
      <c r="FL458">
        <v>0.35</v>
      </c>
      <c r="FM458">
        <v>0.28999999999999998</v>
      </c>
      <c r="FN458">
        <v>0.32</v>
      </c>
      <c r="FO458">
        <v>0.3</v>
      </c>
      <c r="FP458">
        <v>0.02</v>
      </c>
      <c r="FQ458">
        <v>0.04</v>
      </c>
      <c r="FR458">
        <v>0.05</v>
      </c>
      <c r="FS458">
        <v>0.06</v>
      </c>
      <c r="FT458">
        <v>0.05</v>
      </c>
      <c r="FU458">
        <v>0.04</v>
      </c>
      <c r="FV458">
        <v>0.09</v>
      </c>
      <c r="FW458">
        <v>0.06</v>
      </c>
      <c r="FX458">
        <v>0.05</v>
      </c>
      <c r="FY458">
        <v>2.39</v>
      </c>
      <c r="FZ458">
        <v>3.03</v>
      </c>
      <c r="GA458">
        <v>3.2</v>
      </c>
      <c r="GB458">
        <v>3.03</v>
      </c>
      <c r="GC458">
        <v>3.23</v>
      </c>
      <c r="GD458">
        <v>3</v>
      </c>
      <c r="GE458">
        <v>2.86</v>
      </c>
      <c r="GF458">
        <v>3.03</v>
      </c>
      <c r="GG458">
        <v>2.88</v>
      </c>
      <c r="GH458">
        <v>5.91</v>
      </c>
      <c r="GI458">
        <v>0.09</v>
      </c>
      <c r="GJ458">
        <v>7.9000000000000001E-2</v>
      </c>
      <c r="GK458">
        <v>3.1E-2</v>
      </c>
      <c r="GL458">
        <v>0.11</v>
      </c>
      <c r="GM458">
        <v>0.08</v>
      </c>
      <c r="GN458">
        <v>0.08</v>
      </c>
      <c r="GO458">
        <v>0.1</v>
      </c>
      <c r="GP458">
        <v>0.14000000000000001</v>
      </c>
      <c r="GQ458">
        <v>0.08</v>
      </c>
      <c r="GR458">
        <v>0.12</v>
      </c>
      <c r="GS458">
        <v>0.09</v>
      </c>
      <c r="GT458">
        <v>0.5</v>
      </c>
      <c r="GU458">
        <v>0.56999999999999995</v>
      </c>
      <c r="GV458">
        <v>0.31</v>
      </c>
      <c r="GW458">
        <v>0.15</v>
      </c>
      <c r="GX458">
        <v>0.10199999999999999</v>
      </c>
      <c r="GY458">
        <v>0.17</v>
      </c>
      <c r="GZ458">
        <v>0.126</v>
      </c>
      <c r="HA458">
        <v>7.9000000000000001E-2</v>
      </c>
      <c r="HB458">
        <v>0.17</v>
      </c>
      <c r="HC458">
        <v>0.06</v>
      </c>
      <c r="HD458">
        <v>0.06</v>
      </c>
      <c r="HE458">
        <v>0.24</v>
      </c>
      <c r="HF458">
        <v>0.16</v>
      </c>
      <c r="HG458">
        <v>0.18</v>
      </c>
      <c r="HH458">
        <v>0.11</v>
      </c>
      <c r="HI458">
        <v>0.05</v>
      </c>
      <c r="HJ458">
        <v>0.02</v>
      </c>
      <c r="HK458">
        <v>0.05</v>
      </c>
      <c r="HL458">
        <v>0.09</v>
      </c>
      <c r="HM458">
        <v>0.09</v>
      </c>
      <c r="HN458">
        <v>0.02</v>
      </c>
      <c r="HO458">
        <v>0.39</v>
      </c>
      <c r="HP458">
        <v>0.31</v>
      </c>
      <c r="HQ458">
        <v>0.28999999999999998</v>
      </c>
      <c r="HR458">
        <v>0.3</v>
      </c>
      <c r="HS458">
        <v>0.39</v>
      </c>
      <c r="HT458">
        <v>0.48</v>
      </c>
      <c r="HU458">
        <v>0.39</v>
      </c>
      <c r="HV458">
        <v>0.28000000000000003</v>
      </c>
      <c r="HW458">
        <v>0.25</v>
      </c>
      <c r="HX458">
        <v>0.28999999999999998</v>
      </c>
      <c r="HY458">
        <v>0.31</v>
      </c>
      <c r="HZ458">
        <v>0.37</v>
      </c>
      <c r="IA458">
        <v>0.13</v>
      </c>
      <c r="IB458">
        <v>0.3</v>
      </c>
      <c r="IC458">
        <v>0.31</v>
      </c>
      <c r="ID458">
        <v>0.24</v>
      </c>
      <c r="IE458">
        <v>0.13</v>
      </c>
      <c r="IF458">
        <v>7.0999999999999994E-2</v>
      </c>
      <c r="IG458">
        <v>0</v>
      </c>
      <c r="IH458">
        <v>0.01</v>
      </c>
      <c r="II458">
        <v>0.05</v>
      </c>
      <c r="IJ458">
        <v>0.01</v>
      </c>
      <c r="IK458">
        <v>1.6E-2</v>
      </c>
      <c r="IL458">
        <v>1.6E-2</v>
      </c>
      <c r="IM458">
        <v>0.06</v>
      </c>
      <c r="IN458">
        <v>0.09</v>
      </c>
      <c r="IO458">
        <v>0.06</v>
      </c>
      <c r="IP458">
        <v>0.06</v>
      </c>
      <c r="IQ458">
        <v>0.06</v>
      </c>
      <c r="IR458">
        <v>0.05</v>
      </c>
      <c r="IS458">
        <v>0.03</v>
      </c>
      <c r="IT458">
        <v>0.61</v>
      </c>
      <c r="IU458">
        <v>0.5</v>
      </c>
      <c r="IV458">
        <v>0.01</v>
      </c>
      <c r="IW458">
        <v>0.33</v>
      </c>
      <c r="IX458">
        <v>0.33</v>
      </c>
      <c r="IY458">
        <v>0.22</v>
      </c>
      <c r="IZ458">
        <v>0.31</v>
      </c>
      <c r="JA458">
        <v>0.22</v>
      </c>
      <c r="JB458">
        <v>0.37</v>
      </c>
      <c r="JC458">
        <v>0.36</v>
      </c>
      <c r="JD458">
        <v>7.0000000000000007E-2</v>
      </c>
      <c r="JE458">
        <v>0.1</v>
      </c>
      <c r="JF458">
        <v>0.26</v>
      </c>
      <c r="JG458">
        <v>0.15</v>
      </c>
      <c r="JH458">
        <v>0.24</v>
      </c>
      <c r="JI458">
        <v>0.04</v>
      </c>
      <c r="JJ458">
        <v>0.04</v>
      </c>
      <c r="JK458">
        <v>0.46</v>
      </c>
      <c r="JL458">
        <v>0.11</v>
      </c>
      <c r="JM458">
        <v>0.03</v>
      </c>
      <c r="JN458">
        <v>0.06</v>
      </c>
      <c r="JO458">
        <v>0.05</v>
      </c>
      <c r="JP458">
        <v>0.05</v>
      </c>
      <c r="JQ458">
        <v>0.04</v>
      </c>
      <c r="JR458">
        <v>2.85</v>
      </c>
      <c r="JS458">
        <v>1.51</v>
      </c>
      <c r="JT458">
        <v>1.66</v>
      </c>
      <c r="JU458">
        <v>3.24</v>
      </c>
      <c r="JV458">
        <v>2.04</v>
      </c>
    </row>
    <row r="459" spans="1:282" x14ac:dyDescent="0.25">
      <c r="A459">
        <v>610117</v>
      </c>
      <c r="B459" t="s">
        <v>346</v>
      </c>
      <c r="C459" t="s">
        <v>2864</v>
      </c>
      <c r="D459" t="s">
        <v>5545</v>
      </c>
      <c r="E459" t="s">
        <v>5546</v>
      </c>
      <c r="F459" t="s">
        <v>1303</v>
      </c>
      <c r="G459" t="s">
        <v>1304</v>
      </c>
      <c r="H459" t="s">
        <v>5547</v>
      </c>
      <c r="I459" t="s">
        <v>5548</v>
      </c>
      <c r="J459" t="s">
        <v>5549</v>
      </c>
      <c r="K459" t="s">
        <v>5550</v>
      </c>
      <c r="L459" t="s">
        <v>546</v>
      </c>
      <c r="M459" t="s">
        <v>3399</v>
      </c>
      <c r="N459" t="s">
        <v>3908</v>
      </c>
      <c r="O459" t="s">
        <v>524</v>
      </c>
      <c r="P459">
        <v>1232</v>
      </c>
      <c r="Q459" t="s">
        <v>530</v>
      </c>
      <c r="R459" t="s">
        <v>529</v>
      </c>
      <c r="S459" t="s">
        <v>529</v>
      </c>
      <c r="T459">
        <v>44</v>
      </c>
      <c r="U459">
        <v>5310</v>
      </c>
      <c r="V459" t="s">
        <v>655</v>
      </c>
      <c r="W459">
        <v>586</v>
      </c>
      <c r="X459">
        <v>1249</v>
      </c>
      <c r="Y459">
        <v>47</v>
      </c>
      <c r="Z459" s="5" t="s">
        <v>943</v>
      </c>
      <c r="AA459" t="s">
        <v>524</v>
      </c>
      <c r="AB459" t="s">
        <v>564</v>
      </c>
      <c r="AC459" t="s">
        <v>564</v>
      </c>
      <c r="AD459" t="s">
        <v>555</v>
      </c>
      <c r="AE459">
        <v>41.2</v>
      </c>
      <c r="AF459">
        <v>47.9</v>
      </c>
      <c r="AG459">
        <v>32.4</v>
      </c>
      <c r="AH459">
        <v>4.7</v>
      </c>
      <c r="AI459" t="s">
        <v>3410</v>
      </c>
      <c r="AJ459">
        <v>349</v>
      </c>
      <c r="AK459">
        <v>22</v>
      </c>
      <c r="AL459">
        <v>2</v>
      </c>
      <c r="AM459">
        <v>3</v>
      </c>
      <c r="AN459">
        <v>309</v>
      </c>
      <c r="AO459">
        <v>4</v>
      </c>
      <c r="AQ459">
        <v>1</v>
      </c>
      <c r="AR459">
        <v>12</v>
      </c>
      <c r="AS459">
        <v>349</v>
      </c>
      <c r="AT459">
        <v>0.01</v>
      </c>
      <c r="AU459">
        <v>0.01</v>
      </c>
      <c r="AV459">
        <v>0.02</v>
      </c>
      <c r="AW459">
        <v>0.01</v>
      </c>
      <c r="AX459">
        <v>0.01</v>
      </c>
      <c r="AY459">
        <v>0.05</v>
      </c>
      <c r="AZ459">
        <v>0.08</v>
      </c>
      <c r="BA459">
        <v>0.06</v>
      </c>
      <c r="BB459">
        <v>0.1</v>
      </c>
      <c r="BC459">
        <v>0.03</v>
      </c>
      <c r="BD459">
        <v>0.11</v>
      </c>
      <c r="BE459">
        <v>0.21</v>
      </c>
      <c r="BF459">
        <v>0.4</v>
      </c>
      <c r="BG459">
        <v>0.32</v>
      </c>
      <c r="BH459">
        <v>0.44</v>
      </c>
      <c r="BI459">
        <v>0.27</v>
      </c>
      <c r="BJ459">
        <v>0.38</v>
      </c>
      <c r="BK459">
        <v>0.35</v>
      </c>
      <c r="BL459">
        <v>0.02</v>
      </c>
      <c r="BM459">
        <v>0.01</v>
      </c>
      <c r="BN459">
        <v>0.05</v>
      </c>
      <c r="BO459">
        <v>0.02</v>
      </c>
      <c r="BP459">
        <v>0.03</v>
      </c>
      <c r="BQ459">
        <v>0.02</v>
      </c>
      <c r="BR459">
        <v>0.5</v>
      </c>
      <c r="BS459">
        <v>0.6</v>
      </c>
      <c r="BT459">
        <v>0.4</v>
      </c>
      <c r="BU459">
        <v>0.67</v>
      </c>
      <c r="BV459">
        <v>0.47</v>
      </c>
      <c r="BW459">
        <v>0.37</v>
      </c>
      <c r="BX459">
        <v>3.41</v>
      </c>
      <c r="BY459">
        <v>3.54</v>
      </c>
      <c r="BZ459">
        <v>3.28</v>
      </c>
      <c r="CA459">
        <v>3.65</v>
      </c>
      <c r="CB459">
        <v>3.35</v>
      </c>
      <c r="CC459">
        <v>3.07</v>
      </c>
      <c r="CD459">
        <v>0</v>
      </c>
      <c r="CE459">
        <v>0</v>
      </c>
      <c r="CF459">
        <v>0</v>
      </c>
      <c r="CG459">
        <v>3.0000000000000001E-3</v>
      </c>
      <c r="CH459">
        <v>6.0000000000000001E-3</v>
      </c>
      <c r="CI459">
        <v>0.01</v>
      </c>
      <c r="CJ459">
        <v>0.02</v>
      </c>
      <c r="CK459">
        <v>0.06</v>
      </c>
      <c r="CL459">
        <v>0.04</v>
      </c>
      <c r="CM459">
        <v>0.02</v>
      </c>
      <c r="CN459">
        <v>0.01</v>
      </c>
      <c r="CO459">
        <v>0.02</v>
      </c>
      <c r="CP459">
        <v>0.03</v>
      </c>
      <c r="CQ459">
        <v>0.01</v>
      </c>
      <c r="CR459">
        <v>0.03</v>
      </c>
      <c r="CS459">
        <v>7.0000000000000007E-2</v>
      </c>
      <c r="CT459">
        <v>0.09</v>
      </c>
      <c r="CU459">
        <v>0.08</v>
      </c>
      <c r="CV459">
        <v>3.81</v>
      </c>
      <c r="CW459">
        <v>3.77</v>
      </c>
      <c r="CX459">
        <v>3.71</v>
      </c>
      <c r="CY459">
        <v>3.71</v>
      </c>
      <c r="CZ459">
        <v>3.75</v>
      </c>
      <c r="DA459">
        <v>3.64</v>
      </c>
      <c r="DB459">
        <v>3.51</v>
      </c>
      <c r="DC459">
        <v>3.35</v>
      </c>
      <c r="DD459">
        <v>3.47</v>
      </c>
      <c r="DE459">
        <v>0.15</v>
      </c>
      <c r="DF459">
        <v>0.21</v>
      </c>
      <c r="DG459">
        <v>0.24</v>
      </c>
      <c r="DH459">
        <v>0.23</v>
      </c>
      <c r="DI459">
        <v>0.22</v>
      </c>
      <c r="DJ459">
        <v>0.27</v>
      </c>
      <c r="DK459">
        <v>0.28000000000000003</v>
      </c>
      <c r="DL459">
        <v>0.27</v>
      </c>
      <c r="DM459">
        <v>0.24</v>
      </c>
      <c r="DN459">
        <v>0.02</v>
      </c>
      <c r="DO459">
        <v>0.02</v>
      </c>
      <c r="DP459">
        <v>0.03</v>
      </c>
      <c r="DQ459">
        <v>0.03</v>
      </c>
      <c r="DR459">
        <v>0.03</v>
      </c>
      <c r="DS459">
        <v>0.03</v>
      </c>
      <c r="DT459">
        <v>0.03</v>
      </c>
      <c r="DU459">
        <v>0.03</v>
      </c>
      <c r="DV459">
        <v>0.03</v>
      </c>
      <c r="DW459">
        <v>0.81</v>
      </c>
      <c r="DX459">
        <v>0.76</v>
      </c>
      <c r="DY459">
        <v>0.71</v>
      </c>
      <c r="DZ459">
        <v>0.72</v>
      </c>
      <c r="EA459">
        <v>0.74</v>
      </c>
      <c r="EB459">
        <v>0.66</v>
      </c>
      <c r="EC459">
        <v>0.6</v>
      </c>
      <c r="ED459">
        <v>0.55000000000000004</v>
      </c>
      <c r="EE459">
        <v>0.61</v>
      </c>
      <c r="EF459">
        <v>0.35</v>
      </c>
      <c r="EG459">
        <v>0</v>
      </c>
      <c r="EH459">
        <v>0.01</v>
      </c>
      <c r="EI459">
        <v>0.01</v>
      </c>
      <c r="EJ459">
        <v>0.01</v>
      </c>
      <c r="EK459">
        <v>0.02</v>
      </c>
      <c r="EL459">
        <v>0.04</v>
      </c>
      <c r="EM459">
        <v>0.01</v>
      </c>
      <c r="EN459">
        <v>0.01</v>
      </c>
      <c r="EO459">
        <v>0.28000000000000003</v>
      </c>
      <c r="EP459">
        <v>0.05</v>
      </c>
      <c r="EQ459">
        <v>3.2000000000000001E-2</v>
      </c>
      <c r="ER459">
        <v>0.04</v>
      </c>
      <c r="ES459">
        <v>3.2000000000000001E-2</v>
      </c>
      <c r="ET459">
        <v>0.05</v>
      </c>
      <c r="EU459">
        <v>0.12</v>
      </c>
      <c r="EV459">
        <v>7.0000000000000007E-2</v>
      </c>
      <c r="EW459">
        <v>0.05</v>
      </c>
      <c r="EX459">
        <v>0.106</v>
      </c>
      <c r="EY459">
        <v>0.34</v>
      </c>
      <c r="EZ459">
        <v>0.34</v>
      </c>
      <c r="FA459">
        <v>0.28000000000000003</v>
      </c>
      <c r="FB459">
        <v>0.28000000000000003</v>
      </c>
      <c r="FC459">
        <v>0.38</v>
      </c>
      <c r="FD459">
        <v>0.33</v>
      </c>
      <c r="FE459">
        <v>0.34</v>
      </c>
      <c r="FF459">
        <v>0.38</v>
      </c>
      <c r="FG459">
        <v>0.14000000000000001</v>
      </c>
      <c r="FH459">
        <v>0.53</v>
      </c>
      <c r="FI459">
        <v>0.54</v>
      </c>
      <c r="FJ459">
        <v>0.56999999999999995</v>
      </c>
      <c r="FK459">
        <v>0.59</v>
      </c>
      <c r="FL459">
        <v>0.44</v>
      </c>
      <c r="FM459">
        <v>0.43</v>
      </c>
      <c r="FN459">
        <v>0.51</v>
      </c>
      <c r="FO459">
        <v>0.49</v>
      </c>
      <c r="FP459">
        <v>0.13</v>
      </c>
      <c r="FQ459">
        <v>0.08</v>
      </c>
      <c r="FR459">
        <v>0.08</v>
      </c>
      <c r="FS459">
        <v>0.09</v>
      </c>
      <c r="FT459">
        <v>0.09</v>
      </c>
      <c r="FU459">
        <v>0.11</v>
      </c>
      <c r="FV459">
        <v>0.09</v>
      </c>
      <c r="FW459">
        <v>7.0000000000000007E-2</v>
      </c>
      <c r="FX459">
        <v>7.0000000000000007E-2</v>
      </c>
      <c r="FY459">
        <v>2.0499999999999998</v>
      </c>
      <c r="FZ459">
        <v>3.51</v>
      </c>
      <c r="GA459">
        <v>3.54</v>
      </c>
      <c r="GB459">
        <v>3.55</v>
      </c>
      <c r="GC459">
        <v>3.6</v>
      </c>
      <c r="GD459">
        <v>3.39</v>
      </c>
      <c r="GE459">
        <v>3.26</v>
      </c>
      <c r="GF459">
        <v>3.45</v>
      </c>
      <c r="GG459">
        <v>3.46</v>
      </c>
      <c r="GH459">
        <v>8.5</v>
      </c>
      <c r="GI459">
        <v>0.01</v>
      </c>
      <c r="GJ459">
        <v>6.0000000000000001E-3</v>
      </c>
      <c r="GK459">
        <v>1.0999999999999999E-2</v>
      </c>
      <c r="GL459">
        <v>0.01</v>
      </c>
      <c r="GM459">
        <v>0.04</v>
      </c>
      <c r="GN459">
        <v>0.03</v>
      </c>
      <c r="GO459">
        <v>0.08</v>
      </c>
      <c r="GP459">
        <v>0.17</v>
      </c>
      <c r="GQ459">
        <v>0.2</v>
      </c>
      <c r="GR459">
        <v>0.34</v>
      </c>
      <c r="GS459">
        <v>0.11</v>
      </c>
      <c r="GT459">
        <v>0.28999999999999998</v>
      </c>
      <c r="GU459">
        <v>0.39</v>
      </c>
      <c r="GV459">
        <v>0.2</v>
      </c>
      <c r="GW459">
        <v>0.18</v>
      </c>
      <c r="GX459">
        <v>0.11700000000000001</v>
      </c>
      <c r="GY459">
        <v>0.16</v>
      </c>
      <c r="GZ459">
        <v>0.14899999999999999</v>
      </c>
      <c r="HA459">
        <v>8.5999999999999993E-2</v>
      </c>
      <c r="HB459">
        <v>0.19</v>
      </c>
      <c r="HC459">
        <v>0.15</v>
      </c>
      <c r="HD459">
        <v>0.1</v>
      </c>
      <c r="HE459">
        <v>0.24</v>
      </c>
      <c r="HF459">
        <v>0.23</v>
      </c>
      <c r="HG459">
        <v>0.3</v>
      </c>
      <c r="HH459">
        <v>0.21</v>
      </c>
      <c r="HI459">
        <v>0.02</v>
      </c>
      <c r="HJ459">
        <v>0.02</v>
      </c>
      <c r="HK459">
        <v>0.03</v>
      </c>
      <c r="HL459">
        <v>0.08</v>
      </c>
      <c r="HM459">
        <v>0.14000000000000001</v>
      </c>
      <c r="HN459">
        <v>0.02</v>
      </c>
      <c r="HO459">
        <v>0.36</v>
      </c>
      <c r="HP459">
        <v>0.35</v>
      </c>
      <c r="HQ459">
        <v>0.34</v>
      </c>
      <c r="HR459">
        <v>0.33</v>
      </c>
      <c r="HS459">
        <v>0.36</v>
      </c>
      <c r="HT459">
        <v>0.43</v>
      </c>
      <c r="HU459">
        <v>0.45</v>
      </c>
      <c r="HV459">
        <v>0.31</v>
      </c>
      <c r="HW459">
        <v>0.38</v>
      </c>
      <c r="HX459">
        <v>0.36</v>
      </c>
      <c r="HY459">
        <v>0.28000000000000003</v>
      </c>
      <c r="HZ459">
        <v>0.38</v>
      </c>
      <c r="IA459">
        <v>0.04</v>
      </c>
      <c r="IB459">
        <v>0.17</v>
      </c>
      <c r="IC459">
        <v>0.11</v>
      </c>
      <c r="ID459">
        <v>0.09</v>
      </c>
      <c r="IE459">
        <v>0.08</v>
      </c>
      <c r="IF459">
        <v>4.9000000000000002E-2</v>
      </c>
      <c r="IG459">
        <v>2.3E-2</v>
      </c>
      <c r="IH459">
        <v>0.03</v>
      </c>
      <c r="II459">
        <v>0.03</v>
      </c>
      <c r="IJ459">
        <v>0.03</v>
      </c>
      <c r="IK459">
        <v>3.4000000000000002E-2</v>
      </c>
      <c r="IL459">
        <v>0.02</v>
      </c>
      <c r="IM459">
        <v>0.1</v>
      </c>
      <c r="IN459">
        <v>0.12</v>
      </c>
      <c r="IO459">
        <v>0.11</v>
      </c>
      <c r="IP459">
        <v>0.11</v>
      </c>
      <c r="IQ459">
        <v>0.11</v>
      </c>
      <c r="IR459">
        <v>0.1</v>
      </c>
      <c r="IS459">
        <v>0.02</v>
      </c>
      <c r="IT459">
        <v>0.51</v>
      </c>
      <c r="IU459">
        <v>0.37</v>
      </c>
      <c r="IV459">
        <v>0.03</v>
      </c>
      <c r="IW459">
        <v>0.2</v>
      </c>
      <c r="IX459">
        <v>0.26</v>
      </c>
      <c r="IY459">
        <v>0.21</v>
      </c>
      <c r="IZ459">
        <v>0.26</v>
      </c>
      <c r="JA459">
        <v>0.14000000000000001</v>
      </c>
      <c r="JB459">
        <v>0.31</v>
      </c>
      <c r="JC459">
        <v>0.37</v>
      </c>
      <c r="JD459">
        <v>0.09</v>
      </c>
      <c r="JE459">
        <v>0.16</v>
      </c>
      <c r="JF459">
        <v>0.3</v>
      </c>
      <c r="JG459">
        <v>0.21</v>
      </c>
      <c r="JH459">
        <v>0.23</v>
      </c>
      <c r="JI459">
        <v>0.08</v>
      </c>
      <c r="JJ459">
        <v>0.08</v>
      </c>
      <c r="JK459">
        <v>0.43</v>
      </c>
      <c r="JL459">
        <v>0.17</v>
      </c>
      <c r="JM459">
        <v>0.11</v>
      </c>
      <c r="JN459">
        <v>0.11</v>
      </c>
      <c r="JO459">
        <v>0.13</v>
      </c>
      <c r="JP459">
        <v>0.11</v>
      </c>
      <c r="JQ459">
        <v>0.11</v>
      </c>
      <c r="JR459">
        <v>2.92</v>
      </c>
      <c r="JS459">
        <v>1.7</v>
      </c>
      <c r="JT459">
        <v>1.95</v>
      </c>
      <c r="JU459">
        <v>3.27</v>
      </c>
      <c r="JV459">
        <v>2.39</v>
      </c>
    </row>
    <row r="460" spans="1:282" x14ac:dyDescent="0.25">
      <c r="A460">
        <v>610120</v>
      </c>
      <c r="B460" t="s">
        <v>2866</v>
      </c>
      <c r="C460" t="s">
        <v>2865</v>
      </c>
      <c r="D460" t="s">
        <v>5551</v>
      </c>
      <c r="E460" t="s">
        <v>5552</v>
      </c>
      <c r="F460" t="s">
        <v>2867</v>
      </c>
      <c r="G460" t="s">
        <v>2868</v>
      </c>
      <c r="H460" t="s">
        <v>2869</v>
      </c>
      <c r="I460" t="s">
        <v>5553</v>
      </c>
      <c r="J460" t="s">
        <v>5554</v>
      </c>
      <c r="K460" t="s">
        <v>5555</v>
      </c>
      <c r="L460" t="s">
        <v>546</v>
      </c>
      <c r="M460" t="s">
        <v>3399</v>
      </c>
      <c r="N460" t="s">
        <v>3908</v>
      </c>
      <c r="O460" t="s">
        <v>524</v>
      </c>
      <c r="P460">
        <v>1562</v>
      </c>
      <c r="Q460" t="s">
        <v>530</v>
      </c>
      <c r="R460" t="s">
        <v>529</v>
      </c>
      <c r="S460" t="s">
        <v>529</v>
      </c>
      <c r="T460">
        <v>44</v>
      </c>
      <c r="U460">
        <v>5340</v>
      </c>
      <c r="V460" t="s">
        <v>655</v>
      </c>
      <c r="W460">
        <v>553</v>
      </c>
      <c r="X460">
        <v>1589</v>
      </c>
      <c r="Y460">
        <v>35</v>
      </c>
      <c r="Z460" s="5" t="s">
        <v>792</v>
      </c>
      <c r="AA460" t="s">
        <v>524</v>
      </c>
      <c r="AB460" t="s">
        <v>564</v>
      </c>
      <c r="AC460" t="s">
        <v>564</v>
      </c>
      <c r="AD460" t="s">
        <v>555</v>
      </c>
      <c r="AE460">
        <v>43.8</v>
      </c>
      <c r="AF460">
        <v>54.9</v>
      </c>
      <c r="AG460">
        <v>29.1</v>
      </c>
      <c r="AH460">
        <v>3.5</v>
      </c>
      <c r="AI460" t="s">
        <v>3410</v>
      </c>
      <c r="AJ460">
        <v>313</v>
      </c>
      <c r="AK460">
        <v>7</v>
      </c>
      <c r="AL460">
        <v>2</v>
      </c>
      <c r="AM460">
        <v>1</v>
      </c>
      <c r="AN460">
        <v>301</v>
      </c>
      <c r="AR460">
        <v>4</v>
      </c>
      <c r="AS460">
        <v>313</v>
      </c>
      <c r="AT460">
        <v>0.02</v>
      </c>
      <c r="AU460">
        <v>0.02</v>
      </c>
      <c r="AV460">
        <v>0.02</v>
      </c>
      <c r="AW460">
        <v>0.01</v>
      </c>
      <c r="AX460">
        <v>0.02</v>
      </c>
      <c r="AY460">
        <v>0.08</v>
      </c>
      <c r="AZ460">
        <v>0.06</v>
      </c>
      <c r="BA460">
        <v>3.5000000000000003E-2</v>
      </c>
      <c r="BB460">
        <v>0.05</v>
      </c>
      <c r="BC460">
        <v>0.04</v>
      </c>
      <c r="BD460">
        <v>0.09</v>
      </c>
      <c r="BE460">
        <v>0.18</v>
      </c>
      <c r="BF460">
        <v>0.39</v>
      </c>
      <c r="BG460">
        <v>0.36</v>
      </c>
      <c r="BH460">
        <v>0.48</v>
      </c>
      <c r="BI460">
        <v>0.25</v>
      </c>
      <c r="BJ460">
        <v>0.42</v>
      </c>
      <c r="BK460">
        <v>0.35</v>
      </c>
      <c r="BL460">
        <v>0</v>
      </c>
      <c r="BM460">
        <v>0</v>
      </c>
      <c r="BN460">
        <v>0</v>
      </c>
      <c r="BO460">
        <v>0.01</v>
      </c>
      <c r="BP460">
        <v>0</v>
      </c>
      <c r="BQ460">
        <v>0.01</v>
      </c>
      <c r="BR460">
        <v>0.53</v>
      </c>
      <c r="BS460">
        <v>0.57999999999999996</v>
      </c>
      <c r="BT460">
        <v>0.46</v>
      </c>
      <c r="BU460">
        <v>0.69</v>
      </c>
      <c r="BV460">
        <v>0.47</v>
      </c>
      <c r="BW460">
        <v>0.38</v>
      </c>
      <c r="BX460">
        <v>3.44</v>
      </c>
      <c r="BY460">
        <v>3.51</v>
      </c>
      <c r="BZ460">
        <v>3.38</v>
      </c>
      <c r="CA460">
        <v>3.64</v>
      </c>
      <c r="CB460">
        <v>3.35</v>
      </c>
      <c r="CC460">
        <v>3.04</v>
      </c>
      <c r="CD460">
        <v>3.0000000000000001E-3</v>
      </c>
      <c r="CE460">
        <v>3.0000000000000001E-3</v>
      </c>
      <c r="CF460">
        <v>0</v>
      </c>
      <c r="CG460">
        <v>6.0000000000000001E-3</v>
      </c>
      <c r="CH460">
        <v>6.0000000000000001E-3</v>
      </c>
      <c r="CI460">
        <v>0.01</v>
      </c>
      <c r="CJ460">
        <v>0.01</v>
      </c>
      <c r="CK460">
        <v>7.0000000000000007E-2</v>
      </c>
      <c r="CL460">
        <v>0.04</v>
      </c>
      <c r="CM460">
        <v>0.01</v>
      </c>
      <c r="CN460">
        <v>0.02</v>
      </c>
      <c r="CO460">
        <v>0.03</v>
      </c>
      <c r="CP460">
        <v>0.04</v>
      </c>
      <c r="CQ460">
        <v>0.02</v>
      </c>
      <c r="CR460">
        <v>0.04</v>
      </c>
      <c r="CS460">
        <v>0.08</v>
      </c>
      <c r="CT460">
        <v>7.0000000000000007E-2</v>
      </c>
      <c r="CU460">
        <v>0.06</v>
      </c>
      <c r="CV460">
        <v>3.86</v>
      </c>
      <c r="CW460">
        <v>3.76</v>
      </c>
      <c r="CX460">
        <v>3.74</v>
      </c>
      <c r="CY460">
        <v>3.7</v>
      </c>
      <c r="CZ460">
        <v>3.76</v>
      </c>
      <c r="DA460">
        <v>3.65</v>
      </c>
      <c r="DB460">
        <v>3.6</v>
      </c>
      <c r="DC460">
        <v>3.38</v>
      </c>
      <c r="DD460">
        <v>3.54</v>
      </c>
      <c r="DE460">
        <v>0.12</v>
      </c>
      <c r="DF460">
        <v>0.18</v>
      </c>
      <c r="DG460">
        <v>0.19</v>
      </c>
      <c r="DH460">
        <v>0.2</v>
      </c>
      <c r="DI460">
        <v>0.18</v>
      </c>
      <c r="DJ460">
        <v>0.26</v>
      </c>
      <c r="DK460">
        <v>0.22</v>
      </c>
      <c r="DL460">
        <v>0.26</v>
      </c>
      <c r="DM460">
        <v>0.22</v>
      </c>
      <c r="DN460">
        <v>0</v>
      </c>
      <c r="DO460">
        <v>0</v>
      </c>
      <c r="DP460">
        <v>0</v>
      </c>
      <c r="DQ460">
        <v>0.01</v>
      </c>
      <c r="DR460">
        <v>0</v>
      </c>
      <c r="DS460">
        <v>0.01</v>
      </c>
      <c r="DT460">
        <v>0</v>
      </c>
      <c r="DU460">
        <v>0</v>
      </c>
      <c r="DV460">
        <v>0</v>
      </c>
      <c r="DW460">
        <v>0.87</v>
      </c>
      <c r="DX460">
        <v>0.79</v>
      </c>
      <c r="DY460">
        <v>0.77</v>
      </c>
      <c r="DZ460">
        <v>0.74</v>
      </c>
      <c r="EA460">
        <v>0.8</v>
      </c>
      <c r="EB460">
        <v>0.7</v>
      </c>
      <c r="EC460">
        <v>0.7</v>
      </c>
      <c r="ED460">
        <v>0.6</v>
      </c>
      <c r="EE460">
        <v>0.68</v>
      </c>
      <c r="EF460">
        <v>0.48</v>
      </c>
      <c r="EG460">
        <v>0.01</v>
      </c>
      <c r="EH460">
        <v>0.02</v>
      </c>
      <c r="EI460">
        <v>0.02</v>
      </c>
      <c r="EJ460">
        <v>0.01</v>
      </c>
      <c r="EK460">
        <v>0.02</v>
      </c>
      <c r="EL460">
        <v>0.05</v>
      </c>
      <c r="EM460">
        <v>0.02</v>
      </c>
      <c r="EN460">
        <v>0.01</v>
      </c>
      <c r="EO460">
        <v>0.23</v>
      </c>
      <c r="EP460">
        <v>0.03</v>
      </c>
      <c r="EQ460">
        <v>2.1999999999999999E-2</v>
      </c>
      <c r="ER460">
        <v>0.03</v>
      </c>
      <c r="ES460">
        <v>1.6E-2</v>
      </c>
      <c r="ET460">
        <v>0.05</v>
      </c>
      <c r="EU460">
        <v>0.11</v>
      </c>
      <c r="EV460">
        <v>0.03</v>
      </c>
      <c r="EW460">
        <v>0.03</v>
      </c>
      <c r="EX460">
        <v>0.214</v>
      </c>
      <c r="EY460">
        <v>0.38</v>
      </c>
      <c r="EZ460">
        <v>0.35</v>
      </c>
      <c r="FA460">
        <v>0.33</v>
      </c>
      <c r="FB460">
        <v>0.28000000000000003</v>
      </c>
      <c r="FC460">
        <v>0.39</v>
      </c>
      <c r="FD460">
        <v>0.4</v>
      </c>
      <c r="FE460">
        <v>0.35</v>
      </c>
      <c r="FF460">
        <v>0.36</v>
      </c>
      <c r="FG460">
        <v>0.06</v>
      </c>
      <c r="FH460">
        <v>0.57999999999999996</v>
      </c>
      <c r="FI460">
        <v>0.61</v>
      </c>
      <c r="FJ460">
        <v>0.63</v>
      </c>
      <c r="FK460">
        <v>0.68</v>
      </c>
      <c r="FL460">
        <v>0.53</v>
      </c>
      <c r="FM460">
        <v>0.44</v>
      </c>
      <c r="FN460">
        <v>0.59</v>
      </c>
      <c r="FO460">
        <v>0.59</v>
      </c>
      <c r="FP460">
        <v>0.01</v>
      </c>
      <c r="FQ460">
        <v>0.01</v>
      </c>
      <c r="FR460">
        <v>0</v>
      </c>
      <c r="FS460">
        <v>0</v>
      </c>
      <c r="FT460">
        <v>0.01</v>
      </c>
      <c r="FU460">
        <v>0.01</v>
      </c>
      <c r="FV460">
        <v>0</v>
      </c>
      <c r="FW460">
        <v>0</v>
      </c>
      <c r="FX460">
        <v>0</v>
      </c>
      <c r="FY460">
        <v>1.85</v>
      </c>
      <c r="FZ460">
        <v>3.53</v>
      </c>
      <c r="GA460">
        <v>3.55</v>
      </c>
      <c r="GB460">
        <v>3.57</v>
      </c>
      <c r="GC460">
        <v>3.65</v>
      </c>
      <c r="GD460">
        <v>3.44</v>
      </c>
      <c r="GE460">
        <v>3.23</v>
      </c>
      <c r="GF460">
        <v>3.53</v>
      </c>
      <c r="GG460">
        <v>3.55</v>
      </c>
      <c r="GH460">
        <v>8.92</v>
      </c>
      <c r="GI460">
        <v>0.01</v>
      </c>
      <c r="GJ460">
        <v>6.0000000000000001E-3</v>
      </c>
      <c r="GK460">
        <v>6.0000000000000001E-3</v>
      </c>
      <c r="GL460">
        <v>0.01</v>
      </c>
      <c r="GM460">
        <v>0.04</v>
      </c>
      <c r="GN460">
        <v>0.02</v>
      </c>
      <c r="GO460">
        <v>0.04</v>
      </c>
      <c r="GP460">
        <v>0.16</v>
      </c>
      <c r="GQ460">
        <v>0.19</v>
      </c>
      <c r="GR460">
        <v>0.52</v>
      </c>
      <c r="GS460">
        <v>0</v>
      </c>
      <c r="GT460">
        <v>0.44</v>
      </c>
      <c r="GU460">
        <v>0.71</v>
      </c>
      <c r="GV460">
        <v>0.42</v>
      </c>
      <c r="GW460">
        <v>0.28000000000000003</v>
      </c>
      <c r="GX460">
        <v>0.15</v>
      </c>
      <c r="GY460">
        <v>0.24</v>
      </c>
      <c r="GZ460">
        <v>0.125</v>
      </c>
      <c r="HA460">
        <v>7.2999999999999995E-2</v>
      </c>
      <c r="HB460">
        <v>0.17</v>
      </c>
      <c r="HC460">
        <v>0.13</v>
      </c>
      <c r="HD460">
        <v>0.05</v>
      </c>
      <c r="HE460">
        <v>0.17</v>
      </c>
      <c r="HF460">
        <v>0.02</v>
      </c>
      <c r="HG460">
        <v>0.02</v>
      </c>
      <c r="HH460">
        <v>0.01</v>
      </c>
      <c r="HI460">
        <v>0.03</v>
      </c>
      <c r="HJ460">
        <v>0.04</v>
      </c>
      <c r="HK460">
        <v>0.09</v>
      </c>
      <c r="HL460">
        <v>0.04</v>
      </c>
      <c r="HM460">
        <v>0.2</v>
      </c>
      <c r="HN460">
        <v>0.02</v>
      </c>
      <c r="HO460">
        <v>0.42</v>
      </c>
      <c r="HP460">
        <v>0.4</v>
      </c>
      <c r="HQ460">
        <v>0.31</v>
      </c>
      <c r="HR460">
        <v>0.42</v>
      </c>
      <c r="HS460">
        <v>0.46</v>
      </c>
      <c r="HT460">
        <v>0.48</v>
      </c>
      <c r="HU460">
        <v>0.5</v>
      </c>
      <c r="HV460">
        <v>0.38</v>
      </c>
      <c r="HW460">
        <v>0.25</v>
      </c>
      <c r="HX460">
        <v>0.4</v>
      </c>
      <c r="HY460">
        <v>0.25</v>
      </c>
      <c r="HZ460">
        <v>0.46</v>
      </c>
      <c r="IA460">
        <v>0.03</v>
      </c>
      <c r="IB460">
        <v>0.15</v>
      </c>
      <c r="IC460">
        <v>0.21</v>
      </c>
      <c r="ID460">
        <v>0.08</v>
      </c>
      <c r="IE460">
        <v>0.06</v>
      </c>
      <c r="IF460">
        <v>3.7999999999999999E-2</v>
      </c>
      <c r="IG460">
        <v>6.0000000000000001E-3</v>
      </c>
      <c r="IH460">
        <v>0.02</v>
      </c>
      <c r="II460">
        <v>0.13</v>
      </c>
      <c r="IJ460">
        <v>0.05</v>
      </c>
      <c r="IK460">
        <v>1.2999999999999999E-2</v>
      </c>
      <c r="IL460">
        <v>3.0000000000000001E-3</v>
      </c>
      <c r="IM460">
        <v>0.01</v>
      </c>
      <c r="IN460">
        <v>0.01</v>
      </c>
      <c r="IO460">
        <v>0.01</v>
      </c>
      <c r="IP460">
        <v>0.02</v>
      </c>
      <c r="IQ460">
        <v>0.02</v>
      </c>
      <c r="IR460">
        <v>0.01</v>
      </c>
      <c r="IS460">
        <v>0.02</v>
      </c>
      <c r="IT460">
        <v>0.56000000000000005</v>
      </c>
      <c r="IU460">
        <v>0.5</v>
      </c>
      <c r="IV460">
        <v>0.02</v>
      </c>
      <c r="IW460">
        <v>0.16</v>
      </c>
      <c r="IX460">
        <v>0.3</v>
      </c>
      <c r="IY460">
        <v>0.25</v>
      </c>
      <c r="IZ460">
        <v>0.27</v>
      </c>
      <c r="JA460">
        <v>0.17</v>
      </c>
      <c r="JB460">
        <v>0.32</v>
      </c>
      <c r="JC460">
        <v>0.38</v>
      </c>
      <c r="JD460">
        <v>0.09</v>
      </c>
      <c r="JE460">
        <v>0.13</v>
      </c>
      <c r="JF460">
        <v>0.35</v>
      </c>
      <c r="JG460">
        <v>0.27</v>
      </c>
      <c r="JH460">
        <v>0.3</v>
      </c>
      <c r="JI460">
        <v>0.1</v>
      </c>
      <c r="JJ460">
        <v>0.09</v>
      </c>
      <c r="JK460">
        <v>0.45</v>
      </c>
      <c r="JL460">
        <v>0.25</v>
      </c>
      <c r="JM460">
        <v>0</v>
      </c>
      <c r="JN460">
        <v>0</v>
      </c>
      <c r="JO460">
        <v>0.01</v>
      </c>
      <c r="JP460">
        <v>0.01</v>
      </c>
      <c r="JQ460">
        <v>0</v>
      </c>
      <c r="JR460">
        <v>2.96</v>
      </c>
      <c r="JS460">
        <v>1.73</v>
      </c>
      <c r="JT460">
        <v>1.81</v>
      </c>
      <c r="JU460">
        <v>3.24</v>
      </c>
      <c r="JV460">
        <v>2.6</v>
      </c>
    </row>
    <row r="461" spans="1:282" x14ac:dyDescent="0.25">
      <c r="A461">
        <v>610121</v>
      </c>
      <c r="B461" t="s">
        <v>161</v>
      </c>
      <c r="C461" t="s">
        <v>1305</v>
      </c>
      <c r="D461" t="s">
        <v>5556</v>
      </c>
      <c r="E461" t="s">
        <v>5557</v>
      </c>
      <c r="F461" t="s">
        <v>1306</v>
      </c>
      <c r="G461" t="s">
        <v>1307</v>
      </c>
      <c r="H461" t="s">
        <v>1308</v>
      </c>
      <c r="I461" t="s">
        <v>5558</v>
      </c>
      <c r="J461" t="s">
        <v>5559</v>
      </c>
      <c r="K461" t="s">
        <v>5560</v>
      </c>
      <c r="L461" t="s">
        <v>546</v>
      </c>
      <c r="M461" t="s">
        <v>3399</v>
      </c>
      <c r="N461" t="s">
        <v>3908</v>
      </c>
      <c r="O461" t="s">
        <v>524</v>
      </c>
      <c r="P461">
        <v>460</v>
      </c>
      <c r="Q461" t="s">
        <v>539</v>
      </c>
      <c r="R461" t="s">
        <v>591</v>
      </c>
      <c r="S461" t="s">
        <v>591</v>
      </c>
      <c r="T461">
        <v>38</v>
      </c>
      <c r="U461">
        <v>5350</v>
      </c>
      <c r="V461" t="s">
        <v>655</v>
      </c>
      <c r="W461">
        <v>259</v>
      </c>
      <c r="X461">
        <v>474</v>
      </c>
      <c r="Y461">
        <v>55</v>
      </c>
      <c r="Z461" s="5" t="s">
        <v>734</v>
      </c>
      <c r="AA461" t="s">
        <v>524</v>
      </c>
      <c r="AB461" t="s">
        <v>533</v>
      </c>
      <c r="AC461" t="s">
        <v>564</v>
      </c>
      <c r="AD461" t="s">
        <v>533</v>
      </c>
      <c r="AE461">
        <v>63.8</v>
      </c>
      <c r="AF461">
        <v>52</v>
      </c>
      <c r="AG461">
        <v>60.5</v>
      </c>
      <c r="AH461">
        <v>5.5</v>
      </c>
      <c r="AI461" t="s">
        <v>3410</v>
      </c>
      <c r="AJ461">
        <v>188</v>
      </c>
      <c r="AK461">
        <v>6</v>
      </c>
      <c r="AL461">
        <v>127</v>
      </c>
      <c r="AM461">
        <v>7</v>
      </c>
      <c r="AN461">
        <v>41</v>
      </c>
      <c r="AQ461">
        <v>5</v>
      </c>
      <c r="AR461">
        <v>7</v>
      </c>
      <c r="AS461">
        <v>188</v>
      </c>
      <c r="AT461">
        <v>0</v>
      </c>
      <c r="AU461">
        <v>0.01</v>
      </c>
      <c r="AV461">
        <v>0</v>
      </c>
      <c r="AW461">
        <v>0.02</v>
      </c>
      <c r="AX461">
        <v>0.03</v>
      </c>
      <c r="AY461">
        <v>0.05</v>
      </c>
      <c r="AZ461">
        <v>0.03</v>
      </c>
      <c r="BA461">
        <v>3.2000000000000001E-2</v>
      </c>
      <c r="BB461">
        <v>0.04</v>
      </c>
      <c r="BC461">
        <v>0.05</v>
      </c>
      <c r="BD461">
        <v>0.09</v>
      </c>
      <c r="BE461">
        <v>0.15</v>
      </c>
      <c r="BF461">
        <v>0.3</v>
      </c>
      <c r="BG461">
        <v>0.22</v>
      </c>
      <c r="BH461">
        <v>0.31</v>
      </c>
      <c r="BI461">
        <v>0.17</v>
      </c>
      <c r="BJ461">
        <v>0.28000000000000003</v>
      </c>
      <c r="BK461">
        <v>0.28000000000000003</v>
      </c>
      <c r="BL461">
        <v>0</v>
      </c>
      <c r="BM461">
        <v>0</v>
      </c>
      <c r="BN461">
        <v>0.01</v>
      </c>
      <c r="BO461">
        <v>0</v>
      </c>
      <c r="BP461">
        <v>0.02</v>
      </c>
      <c r="BQ461">
        <v>0.01</v>
      </c>
      <c r="BR461">
        <v>0.66</v>
      </c>
      <c r="BS461">
        <v>0.74</v>
      </c>
      <c r="BT461">
        <v>0.64</v>
      </c>
      <c r="BU461">
        <v>0.77</v>
      </c>
      <c r="BV461">
        <v>0.59</v>
      </c>
      <c r="BW461">
        <v>0.51</v>
      </c>
      <c r="BX461">
        <v>3.63</v>
      </c>
      <c r="BY461">
        <v>3.7</v>
      </c>
      <c r="BZ461">
        <v>3.6</v>
      </c>
      <c r="CA461">
        <v>3.69</v>
      </c>
      <c r="CB461">
        <v>3.46</v>
      </c>
      <c r="CC461">
        <v>3.25</v>
      </c>
      <c r="CD461">
        <v>0</v>
      </c>
      <c r="CE461">
        <v>0</v>
      </c>
      <c r="CF461">
        <v>0</v>
      </c>
      <c r="CG461">
        <v>0</v>
      </c>
      <c r="CH461">
        <v>5.0000000000000001E-3</v>
      </c>
      <c r="CI461">
        <v>0.01</v>
      </c>
      <c r="CJ461">
        <v>0.02</v>
      </c>
      <c r="CK461">
        <v>0.12</v>
      </c>
      <c r="CL461">
        <v>0.05</v>
      </c>
      <c r="CM461">
        <v>0.02</v>
      </c>
      <c r="CN461">
        <v>0.03</v>
      </c>
      <c r="CO461">
        <v>0.02</v>
      </c>
      <c r="CP461">
        <v>0.05</v>
      </c>
      <c r="CQ461">
        <v>0.03</v>
      </c>
      <c r="CR461">
        <v>0.09</v>
      </c>
      <c r="CS461">
        <v>0.1</v>
      </c>
      <c r="CT461">
        <v>7.0000000000000007E-2</v>
      </c>
      <c r="CU461">
        <v>0.1</v>
      </c>
      <c r="CV461">
        <v>3.86</v>
      </c>
      <c r="CW461">
        <v>3.81</v>
      </c>
      <c r="CX461">
        <v>3.79</v>
      </c>
      <c r="CY461">
        <v>3.75</v>
      </c>
      <c r="CZ461">
        <v>3.78</v>
      </c>
      <c r="DA461">
        <v>3.55</v>
      </c>
      <c r="DB461">
        <v>3.5</v>
      </c>
      <c r="DC461">
        <v>3.26</v>
      </c>
      <c r="DD461">
        <v>3.44</v>
      </c>
      <c r="DE461">
        <v>0.1</v>
      </c>
      <c r="DF461">
        <v>0.14000000000000001</v>
      </c>
      <c r="DG461">
        <v>0.16</v>
      </c>
      <c r="DH461">
        <v>0.14000000000000001</v>
      </c>
      <c r="DI461">
        <v>0.14000000000000001</v>
      </c>
      <c r="DJ461">
        <v>0.26</v>
      </c>
      <c r="DK461">
        <v>0.24</v>
      </c>
      <c r="DL461">
        <v>0.24</v>
      </c>
      <c r="DM461">
        <v>0.19</v>
      </c>
      <c r="DN461">
        <v>0.01</v>
      </c>
      <c r="DO461">
        <v>0.01</v>
      </c>
      <c r="DP461">
        <v>0.01</v>
      </c>
      <c r="DQ461">
        <v>0.01</v>
      </c>
      <c r="DR461">
        <v>0.01</v>
      </c>
      <c r="DS461">
        <v>0.02</v>
      </c>
      <c r="DT461">
        <v>0.01</v>
      </c>
      <c r="DU461">
        <v>0.01</v>
      </c>
      <c r="DV461">
        <v>0.02</v>
      </c>
      <c r="DW461">
        <v>0.88</v>
      </c>
      <c r="DX461">
        <v>0.83</v>
      </c>
      <c r="DY461">
        <v>0.81</v>
      </c>
      <c r="DZ461">
        <v>0.8</v>
      </c>
      <c r="EA461">
        <v>0.81</v>
      </c>
      <c r="EB461">
        <v>0.64</v>
      </c>
      <c r="EC461">
        <v>0.63</v>
      </c>
      <c r="ED461">
        <v>0.56000000000000005</v>
      </c>
      <c r="EE461">
        <v>0.64</v>
      </c>
      <c r="EF461">
        <v>0.47</v>
      </c>
      <c r="EG461">
        <v>0.02</v>
      </c>
      <c r="EH461">
        <v>0.02</v>
      </c>
      <c r="EI461">
        <v>0.03</v>
      </c>
      <c r="EJ461">
        <v>0.01</v>
      </c>
      <c r="EK461">
        <v>0.01</v>
      </c>
      <c r="EL461">
        <v>0.06</v>
      </c>
      <c r="EM461">
        <v>0</v>
      </c>
      <c r="EN461">
        <v>0</v>
      </c>
      <c r="EO461">
        <v>0.31</v>
      </c>
      <c r="EP461">
        <v>0.03</v>
      </c>
      <c r="EQ461">
        <v>2.7E-2</v>
      </c>
      <c r="ER461">
        <v>0.04</v>
      </c>
      <c r="ES461">
        <v>3.2000000000000001E-2</v>
      </c>
      <c r="ET461">
        <v>0.06</v>
      </c>
      <c r="EU461">
        <v>0.11</v>
      </c>
      <c r="EV461">
        <v>7.0000000000000007E-2</v>
      </c>
      <c r="EW461">
        <v>0.1</v>
      </c>
      <c r="EX461">
        <v>4.8000000000000001E-2</v>
      </c>
      <c r="EY461">
        <v>0.25</v>
      </c>
      <c r="EZ461">
        <v>0.21</v>
      </c>
      <c r="FA461">
        <v>0.28000000000000003</v>
      </c>
      <c r="FB461">
        <v>0.21</v>
      </c>
      <c r="FC461">
        <v>0.32</v>
      </c>
      <c r="FD461">
        <v>0.34</v>
      </c>
      <c r="FE461">
        <v>0.31</v>
      </c>
      <c r="FF461">
        <v>0.32</v>
      </c>
      <c r="FG461">
        <v>0.13</v>
      </c>
      <c r="FH461">
        <v>0.68</v>
      </c>
      <c r="FI461">
        <v>0.71</v>
      </c>
      <c r="FJ461">
        <v>0.61</v>
      </c>
      <c r="FK461">
        <v>0.72</v>
      </c>
      <c r="FL461">
        <v>0.59</v>
      </c>
      <c r="FM461">
        <v>0.43</v>
      </c>
      <c r="FN461">
        <v>0.59</v>
      </c>
      <c r="FO461">
        <v>0.55000000000000004</v>
      </c>
      <c r="FP461">
        <v>0.04</v>
      </c>
      <c r="FQ461">
        <v>0.03</v>
      </c>
      <c r="FR461">
        <v>0.04</v>
      </c>
      <c r="FS461">
        <v>0.04</v>
      </c>
      <c r="FT461">
        <v>0.03</v>
      </c>
      <c r="FU461">
        <v>0.02</v>
      </c>
      <c r="FV461">
        <v>0.06</v>
      </c>
      <c r="FW461">
        <v>0.03</v>
      </c>
      <c r="FX461">
        <v>0.03</v>
      </c>
      <c r="FY461">
        <v>1.82</v>
      </c>
      <c r="FZ461">
        <v>3.64</v>
      </c>
      <c r="GA461">
        <v>3.68</v>
      </c>
      <c r="GB461">
        <v>3.52</v>
      </c>
      <c r="GC461">
        <v>3.7</v>
      </c>
      <c r="GD461">
        <v>3.53</v>
      </c>
      <c r="GE461">
        <v>3.21</v>
      </c>
      <c r="GF461">
        <v>3.54</v>
      </c>
      <c r="GG461">
        <v>3.47</v>
      </c>
      <c r="GH461">
        <v>8.68</v>
      </c>
      <c r="GI461">
        <v>0.01</v>
      </c>
      <c r="GJ461">
        <v>5.0000000000000001E-3</v>
      </c>
      <c r="GK461">
        <v>0</v>
      </c>
      <c r="GL461">
        <v>0.01</v>
      </c>
      <c r="GM461">
        <v>0.02</v>
      </c>
      <c r="GN461">
        <v>0.04</v>
      </c>
      <c r="GO461">
        <v>0.1</v>
      </c>
      <c r="GP461">
        <v>0.18</v>
      </c>
      <c r="GQ461">
        <v>0.18</v>
      </c>
      <c r="GR461">
        <v>0.4</v>
      </c>
      <c r="GS461">
        <v>0.06</v>
      </c>
      <c r="GT461">
        <v>0.56000000000000005</v>
      </c>
      <c r="GU461">
        <v>0.64</v>
      </c>
      <c r="GV461">
        <v>0.24</v>
      </c>
      <c r="GW461">
        <v>0.16</v>
      </c>
      <c r="GX461">
        <v>0.128</v>
      </c>
      <c r="GY461">
        <v>0.27</v>
      </c>
      <c r="GZ461">
        <v>8.5000000000000006E-2</v>
      </c>
      <c r="HA461">
        <v>6.4000000000000001E-2</v>
      </c>
      <c r="HB461">
        <v>0.23</v>
      </c>
      <c r="HC461">
        <v>0.1</v>
      </c>
      <c r="HD461">
        <v>7.0000000000000007E-2</v>
      </c>
      <c r="HE461">
        <v>0.23</v>
      </c>
      <c r="HF461">
        <v>0.09</v>
      </c>
      <c r="HG461">
        <v>0.09</v>
      </c>
      <c r="HH461">
        <v>0.03</v>
      </c>
      <c r="HI461">
        <v>0.01</v>
      </c>
      <c r="HJ461">
        <v>0.02</v>
      </c>
      <c r="HK461">
        <v>0.02</v>
      </c>
      <c r="HL461">
        <v>0.02</v>
      </c>
      <c r="HM461">
        <v>0.11</v>
      </c>
      <c r="HN461">
        <v>0</v>
      </c>
      <c r="HO461">
        <v>0.28000000000000003</v>
      </c>
      <c r="HP461">
        <v>0.27</v>
      </c>
      <c r="HQ461">
        <v>0.24</v>
      </c>
      <c r="HR461">
        <v>0.33</v>
      </c>
      <c r="HS461">
        <v>0.39</v>
      </c>
      <c r="HT461">
        <v>0.34</v>
      </c>
      <c r="HU461">
        <v>0.63</v>
      </c>
      <c r="HV461">
        <v>0.51</v>
      </c>
      <c r="HW461">
        <v>0.43</v>
      </c>
      <c r="HX461">
        <v>0.52</v>
      </c>
      <c r="HY461">
        <v>0.36</v>
      </c>
      <c r="HZ461">
        <v>0.6</v>
      </c>
      <c r="IA461">
        <v>0.04</v>
      </c>
      <c r="IB461">
        <v>0.15</v>
      </c>
      <c r="IC461">
        <v>0.19</v>
      </c>
      <c r="ID461">
        <v>0.06</v>
      </c>
      <c r="IE461">
        <v>7.0000000000000007E-2</v>
      </c>
      <c r="IF461">
        <v>5.0000000000000001E-3</v>
      </c>
      <c r="IG461">
        <v>5.0000000000000001E-3</v>
      </c>
      <c r="IH461">
        <v>0.02</v>
      </c>
      <c r="II461">
        <v>7.0000000000000007E-2</v>
      </c>
      <c r="IJ461">
        <v>0.01</v>
      </c>
      <c r="IK461">
        <v>1.6E-2</v>
      </c>
      <c r="IL461">
        <v>1.6E-2</v>
      </c>
      <c r="IM461">
        <v>0.04</v>
      </c>
      <c r="IN461">
        <v>0.04</v>
      </c>
      <c r="IO461">
        <v>0.05</v>
      </c>
      <c r="IP461">
        <v>0.05</v>
      </c>
      <c r="IQ461">
        <v>0.05</v>
      </c>
      <c r="IR461">
        <v>0.05</v>
      </c>
      <c r="IS461">
        <v>0.02</v>
      </c>
      <c r="IT461">
        <v>0.48</v>
      </c>
      <c r="IU461">
        <v>0.28000000000000003</v>
      </c>
      <c r="IV461">
        <v>0.02</v>
      </c>
      <c r="IW461">
        <v>0.21</v>
      </c>
      <c r="IX461">
        <v>0.24</v>
      </c>
      <c r="IY461">
        <v>0.28999999999999998</v>
      </c>
      <c r="IZ461">
        <v>0.38</v>
      </c>
      <c r="JA461">
        <v>0.15</v>
      </c>
      <c r="JB461">
        <v>0.38</v>
      </c>
      <c r="JC461">
        <v>0.35</v>
      </c>
      <c r="JD461">
        <v>0.09</v>
      </c>
      <c r="JE461">
        <v>0.18</v>
      </c>
      <c r="JF461">
        <v>0.26</v>
      </c>
      <c r="JG461">
        <v>0.19</v>
      </c>
      <c r="JH461">
        <v>0.35</v>
      </c>
      <c r="JI461">
        <v>0.1</v>
      </c>
      <c r="JJ461">
        <v>0.12</v>
      </c>
      <c r="JK461">
        <v>0.53</v>
      </c>
      <c r="JL461">
        <v>0.17</v>
      </c>
      <c r="JM461">
        <v>0.04</v>
      </c>
      <c r="JN461">
        <v>0.04</v>
      </c>
      <c r="JO461">
        <v>0.04</v>
      </c>
      <c r="JP461">
        <v>0.05</v>
      </c>
      <c r="JQ461">
        <v>0.05</v>
      </c>
      <c r="JR461">
        <v>3.07</v>
      </c>
      <c r="JS461">
        <v>1.79</v>
      </c>
      <c r="JT461">
        <v>2.15</v>
      </c>
      <c r="JU461">
        <v>3.37</v>
      </c>
      <c r="JV461">
        <v>2.33</v>
      </c>
    </row>
    <row r="462" spans="1:282" x14ac:dyDescent="0.25">
      <c r="A462">
        <v>610122</v>
      </c>
      <c r="B462" t="s">
        <v>228</v>
      </c>
      <c r="C462" t="s">
        <v>2870</v>
      </c>
      <c r="D462" t="s">
        <v>5561</v>
      </c>
      <c r="E462" t="s">
        <v>5562</v>
      </c>
      <c r="F462" t="s">
        <v>1309</v>
      </c>
      <c r="G462" t="s">
        <v>1310</v>
      </c>
      <c r="H462" t="s">
        <v>1311</v>
      </c>
      <c r="I462" t="s">
        <v>5563</v>
      </c>
      <c r="J462" t="s">
        <v>5564</v>
      </c>
      <c r="K462" t="s">
        <v>5565</v>
      </c>
      <c r="L462" t="s">
        <v>546</v>
      </c>
      <c r="M462" t="s">
        <v>3399</v>
      </c>
      <c r="N462" t="s">
        <v>3908</v>
      </c>
      <c r="O462" t="s">
        <v>524</v>
      </c>
      <c r="P462">
        <v>1001</v>
      </c>
      <c r="Q462" t="s">
        <v>541</v>
      </c>
      <c r="R462" t="s">
        <v>613</v>
      </c>
      <c r="S462" t="s">
        <v>613</v>
      </c>
      <c r="T462">
        <v>32</v>
      </c>
      <c r="U462">
        <v>5360</v>
      </c>
      <c r="V462" t="s">
        <v>651</v>
      </c>
      <c r="W462">
        <v>571</v>
      </c>
      <c r="X462">
        <v>1035</v>
      </c>
      <c r="Y462">
        <v>55</v>
      </c>
      <c r="Z462" s="5" t="s">
        <v>734</v>
      </c>
      <c r="AA462" t="s">
        <v>524</v>
      </c>
      <c r="AB462" t="s">
        <v>555</v>
      </c>
      <c r="AC462" t="s">
        <v>564</v>
      </c>
      <c r="AD462" t="s">
        <v>564</v>
      </c>
      <c r="AE462">
        <v>32.299999999999997</v>
      </c>
      <c r="AF462">
        <v>46.3</v>
      </c>
      <c r="AG462">
        <v>52.6</v>
      </c>
      <c r="AH462">
        <v>5.5</v>
      </c>
      <c r="AI462" t="s">
        <v>3410</v>
      </c>
      <c r="AJ462">
        <v>344</v>
      </c>
      <c r="AK462">
        <v>95</v>
      </c>
      <c r="AL462">
        <v>20</v>
      </c>
      <c r="AM462">
        <v>36</v>
      </c>
      <c r="AN462">
        <v>167</v>
      </c>
      <c r="AO462">
        <v>2</v>
      </c>
      <c r="AP462">
        <v>1</v>
      </c>
      <c r="AQ462">
        <v>19</v>
      </c>
      <c r="AR462">
        <v>14</v>
      </c>
      <c r="AS462">
        <v>344</v>
      </c>
      <c r="AT462">
        <v>0.04</v>
      </c>
      <c r="AU462">
        <v>0.01</v>
      </c>
      <c r="AV462">
        <v>0.01</v>
      </c>
      <c r="AW462">
        <v>0</v>
      </c>
      <c r="AX462">
        <v>0.03</v>
      </c>
      <c r="AY462">
        <v>0.09</v>
      </c>
      <c r="AZ462">
        <v>0.14000000000000001</v>
      </c>
      <c r="BA462">
        <v>0.13100000000000001</v>
      </c>
      <c r="BB462">
        <v>0.1</v>
      </c>
      <c r="BC462">
        <v>0.04</v>
      </c>
      <c r="BD462">
        <v>0.15</v>
      </c>
      <c r="BE462">
        <v>0.21</v>
      </c>
      <c r="BF462">
        <v>0.39</v>
      </c>
      <c r="BG462">
        <v>0.31</v>
      </c>
      <c r="BH462">
        <v>0.34</v>
      </c>
      <c r="BI462">
        <v>0.23</v>
      </c>
      <c r="BJ462">
        <v>0.44</v>
      </c>
      <c r="BK462">
        <v>0.34</v>
      </c>
      <c r="BL462">
        <v>0.01</v>
      </c>
      <c r="BM462">
        <v>0.01</v>
      </c>
      <c r="BN462">
        <v>0.04</v>
      </c>
      <c r="BO462">
        <v>0.01</v>
      </c>
      <c r="BP462">
        <v>0.01</v>
      </c>
      <c r="BQ462">
        <v>0.03</v>
      </c>
      <c r="BR462">
        <v>0.42</v>
      </c>
      <c r="BS462">
        <v>0.54</v>
      </c>
      <c r="BT462">
        <v>0.51</v>
      </c>
      <c r="BU462">
        <v>0.71</v>
      </c>
      <c r="BV462">
        <v>0.38</v>
      </c>
      <c r="BW462">
        <v>0.32</v>
      </c>
      <c r="BX462">
        <v>3.2</v>
      </c>
      <c r="BY462">
        <v>3.4</v>
      </c>
      <c r="BZ462">
        <v>3.42</v>
      </c>
      <c r="CA462">
        <v>3.67</v>
      </c>
      <c r="CB462">
        <v>3.17</v>
      </c>
      <c r="CC462">
        <v>2.92</v>
      </c>
      <c r="CD462">
        <v>1.4999999999999999E-2</v>
      </c>
      <c r="CE462">
        <v>6.0000000000000001E-3</v>
      </c>
      <c r="CF462">
        <v>1.2E-2</v>
      </c>
      <c r="CG462">
        <v>1.7000000000000001E-2</v>
      </c>
      <c r="CH462">
        <v>8.9999999999999993E-3</v>
      </c>
      <c r="CI462">
        <v>0.01</v>
      </c>
      <c r="CJ462">
        <v>0.02</v>
      </c>
      <c r="CK462">
        <v>7.0000000000000007E-2</v>
      </c>
      <c r="CL462">
        <v>0.03</v>
      </c>
      <c r="CM462">
        <v>0.03</v>
      </c>
      <c r="CN462">
        <v>0.04</v>
      </c>
      <c r="CO462">
        <v>0.05</v>
      </c>
      <c r="CP462">
        <v>0.05</v>
      </c>
      <c r="CQ462">
        <v>0.03</v>
      </c>
      <c r="CR462">
        <v>0.06</v>
      </c>
      <c r="CS462">
        <v>0.08</v>
      </c>
      <c r="CT462">
        <v>0.11</v>
      </c>
      <c r="CU462">
        <v>7.0000000000000007E-2</v>
      </c>
      <c r="CV462">
        <v>3.73</v>
      </c>
      <c r="CW462">
        <v>3.74</v>
      </c>
      <c r="CX462">
        <v>3.67</v>
      </c>
      <c r="CY462">
        <v>3.65</v>
      </c>
      <c r="CZ462">
        <v>3.72</v>
      </c>
      <c r="DA462">
        <v>3.56</v>
      </c>
      <c r="DB462">
        <v>3.51</v>
      </c>
      <c r="DC462">
        <v>3.35</v>
      </c>
      <c r="DD462">
        <v>3.53</v>
      </c>
      <c r="DE462">
        <v>0.17</v>
      </c>
      <c r="DF462">
        <v>0.17</v>
      </c>
      <c r="DG462">
        <v>0.2</v>
      </c>
      <c r="DH462">
        <v>0.2</v>
      </c>
      <c r="DI462">
        <v>0.19</v>
      </c>
      <c r="DJ462">
        <v>0.27</v>
      </c>
      <c r="DK462">
        <v>0.26</v>
      </c>
      <c r="DL462">
        <v>0.22</v>
      </c>
      <c r="DM462">
        <v>0.23</v>
      </c>
      <c r="DN462">
        <v>0</v>
      </c>
      <c r="DO462">
        <v>0.01</v>
      </c>
      <c r="DP462">
        <v>0.01</v>
      </c>
      <c r="DQ462">
        <v>0</v>
      </c>
      <c r="DR462">
        <v>0.01</v>
      </c>
      <c r="DS462">
        <v>0.02</v>
      </c>
      <c r="DT462">
        <v>0.01</v>
      </c>
      <c r="DU462">
        <v>0.01</v>
      </c>
      <c r="DV462">
        <v>0.01</v>
      </c>
      <c r="DW462">
        <v>0.79</v>
      </c>
      <c r="DX462">
        <v>0.78</v>
      </c>
      <c r="DY462">
        <v>0.73</v>
      </c>
      <c r="DZ462">
        <v>0.73</v>
      </c>
      <c r="EA462">
        <v>0.76</v>
      </c>
      <c r="EB462">
        <v>0.64</v>
      </c>
      <c r="EC462">
        <v>0.63</v>
      </c>
      <c r="ED462">
        <v>0.59</v>
      </c>
      <c r="EE462">
        <v>0.66</v>
      </c>
      <c r="EF462">
        <v>0.39</v>
      </c>
      <c r="EG462">
        <v>0.01</v>
      </c>
      <c r="EH462">
        <v>0</v>
      </c>
      <c r="EI462">
        <v>0.01</v>
      </c>
      <c r="EJ462">
        <v>0.01</v>
      </c>
      <c r="EK462">
        <v>0.02</v>
      </c>
      <c r="EL462">
        <v>7.0000000000000007E-2</v>
      </c>
      <c r="EM462">
        <v>0.02</v>
      </c>
      <c r="EN462">
        <v>0</v>
      </c>
      <c r="EO462">
        <v>0.36</v>
      </c>
      <c r="EP462">
        <v>0.03</v>
      </c>
      <c r="EQ462">
        <v>4.7E-2</v>
      </c>
      <c r="ER462">
        <v>0.06</v>
      </c>
      <c r="ES462">
        <v>2.9000000000000001E-2</v>
      </c>
      <c r="ET462">
        <v>7.0000000000000007E-2</v>
      </c>
      <c r="EU462">
        <v>0.13</v>
      </c>
      <c r="EV462">
        <v>0.06</v>
      </c>
      <c r="EW462">
        <v>0.08</v>
      </c>
      <c r="EX462">
        <v>8.6999999999999994E-2</v>
      </c>
      <c r="EY462">
        <v>0.32</v>
      </c>
      <c r="EZ462">
        <v>0.32</v>
      </c>
      <c r="FA462">
        <v>0.3</v>
      </c>
      <c r="FB462">
        <v>0.26</v>
      </c>
      <c r="FC462">
        <v>0.4</v>
      </c>
      <c r="FD462">
        <v>0.31</v>
      </c>
      <c r="FE462">
        <v>0.39</v>
      </c>
      <c r="FF462">
        <v>0.43</v>
      </c>
      <c r="FG462">
        <v>0.1</v>
      </c>
      <c r="FH462">
        <v>0.62</v>
      </c>
      <c r="FI462">
        <v>0.61</v>
      </c>
      <c r="FJ462">
        <v>0.62</v>
      </c>
      <c r="FK462">
        <v>0.69</v>
      </c>
      <c r="FL462">
        <v>0.49</v>
      </c>
      <c r="FM462">
        <v>0.41</v>
      </c>
      <c r="FN462">
        <v>0.49</v>
      </c>
      <c r="FO462">
        <v>0.47</v>
      </c>
      <c r="FP462">
        <v>0.06</v>
      </c>
      <c r="FQ462">
        <v>0.02</v>
      </c>
      <c r="FR462">
        <v>0.02</v>
      </c>
      <c r="FS462">
        <v>0.01</v>
      </c>
      <c r="FT462">
        <v>0.01</v>
      </c>
      <c r="FU462">
        <v>0.02</v>
      </c>
      <c r="FV462">
        <v>0.08</v>
      </c>
      <c r="FW462">
        <v>0.04</v>
      </c>
      <c r="FX462">
        <v>0.02</v>
      </c>
      <c r="FY462">
        <v>1.89</v>
      </c>
      <c r="FZ462">
        <v>3.57</v>
      </c>
      <c r="GA462">
        <v>3.57</v>
      </c>
      <c r="GB462">
        <v>3.55</v>
      </c>
      <c r="GC462">
        <v>3.65</v>
      </c>
      <c r="GD462">
        <v>3.38</v>
      </c>
      <c r="GE462">
        <v>3.15</v>
      </c>
      <c r="GF462">
        <v>3.41</v>
      </c>
      <c r="GG462">
        <v>3.4</v>
      </c>
      <c r="GH462">
        <v>8.65</v>
      </c>
      <c r="GI462">
        <v>0</v>
      </c>
      <c r="GJ462">
        <v>1.7000000000000001E-2</v>
      </c>
      <c r="GK462">
        <v>8.9999999999999993E-3</v>
      </c>
      <c r="GL462">
        <v>0.01</v>
      </c>
      <c r="GM462">
        <v>0.03</v>
      </c>
      <c r="GN462">
        <v>0.02</v>
      </c>
      <c r="GO462">
        <v>0.06</v>
      </c>
      <c r="GP462">
        <v>0.17</v>
      </c>
      <c r="GQ462">
        <v>0.21</v>
      </c>
      <c r="GR462">
        <v>0.42</v>
      </c>
      <c r="GS462">
        <v>0.06</v>
      </c>
      <c r="GT462">
        <v>0.31</v>
      </c>
      <c r="GU462">
        <v>0.65</v>
      </c>
      <c r="GV462">
        <v>0.13</v>
      </c>
      <c r="GW462">
        <v>0.28999999999999998</v>
      </c>
      <c r="GX462">
        <v>9.6000000000000002E-2</v>
      </c>
      <c r="GY462">
        <v>0.28000000000000003</v>
      </c>
      <c r="GZ462">
        <v>0.17199999999999999</v>
      </c>
      <c r="HA462">
        <v>5.5E-2</v>
      </c>
      <c r="HB462">
        <v>0.28000000000000003</v>
      </c>
      <c r="HC462">
        <v>0.12</v>
      </c>
      <c r="HD462">
        <v>7.0000000000000007E-2</v>
      </c>
      <c r="HE462">
        <v>0.24</v>
      </c>
      <c r="HF462">
        <v>0.1</v>
      </c>
      <c r="HG462">
        <v>0.14000000000000001</v>
      </c>
      <c r="HH462">
        <v>0.06</v>
      </c>
      <c r="HI462">
        <v>0.01</v>
      </c>
      <c r="HJ462">
        <v>0.01</v>
      </c>
      <c r="HK462">
        <v>0.01</v>
      </c>
      <c r="HL462">
        <v>0.04</v>
      </c>
      <c r="HM462">
        <v>0.09</v>
      </c>
      <c r="HN462">
        <v>0</v>
      </c>
      <c r="HO462">
        <v>0.36</v>
      </c>
      <c r="HP462">
        <v>0.34</v>
      </c>
      <c r="HQ462">
        <v>0.31</v>
      </c>
      <c r="HR462">
        <v>0.42</v>
      </c>
      <c r="HS462">
        <v>0.52</v>
      </c>
      <c r="HT462">
        <v>0.34</v>
      </c>
      <c r="HU462">
        <v>0.57999999999999996</v>
      </c>
      <c r="HV462">
        <v>0.39</v>
      </c>
      <c r="HW462">
        <v>0.5</v>
      </c>
      <c r="HX462">
        <v>0.41</v>
      </c>
      <c r="HY462">
        <v>0.23</v>
      </c>
      <c r="HZ462">
        <v>0.61</v>
      </c>
      <c r="IA462">
        <v>0.03</v>
      </c>
      <c r="IB462">
        <v>0.22</v>
      </c>
      <c r="IC462">
        <v>0.16</v>
      </c>
      <c r="ID462">
        <v>0.08</v>
      </c>
      <c r="IE462">
        <v>0.1</v>
      </c>
      <c r="IF462">
        <v>3.5000000000000003E-2</v>
      </c>
      <c r="IG462">
        <v>3.0000000000000001E-3</v>
      </c>
      <c r="IH462">
        <v>0.03</v>
      </c>
      <c r="II462">
        <v>0.01</v>
      </c>
      <c r="IJ462">
        <v>0.02</v>
      </c>
      <c r="IK462">
        <v>4.1000000000000002E-2</v>
      </c>
      <c r="IL462">
        <v>0</v>
      </c>
      <c r="IM462">
        <v>0.01</v>
      </c>
      <c r="IN462">
        <v>0.02</v>
      </c>
      <c r="IO462">
        <v>0.01</v>
      </c>
      <c r="IP462">
        <v>0.02</v>
      </c>
      <c r="IQ462">
        <v>0.02</v>
      </c>
      <c r="IR462">
        <v>0.01</v>
      </c>
      <c r="IS462">
        <v>0.03</v>
      </c>
      <c r="IT462">
        <v>0.37</v>
      </c>
      <c r="IU462">
        <v>0.19</v>
      </c>
      <c r="IV462">
        <v>0.02</v>
      </c>
      <c r="IW462">
        <v>0.26</v>
      </c>
      <c r="IX462">
        <v>0.15</v>
      </c>
      <c r="IY462">
        <v>0.27</v>
      </c>
      <c r="IZ462">
        <v>0.33</v>
      </c>
      <c r="JA462">
        <v>0.15</v>
      </c>
      <c r="JB462">
        <v>0.35</v>
      </c>
      <c r="JC462">
        <v>0.38</v>
      </c>
      <c r="JD462">
        <v>0.15</v>
      </c>
      <c r="JE462">
        <v>0.26</v>
      </c>
      <c r="JF462">
        <v>0.25</v>
      </c>
      <c r="JG462">
        <v>0.19</v>
      </c>
      <c r="JH462">
        <v>0.41</v>
      </c>
      <c r="JI462">
        <v>0.19</v>
      </c>
      <c r="JJ462">
        <v>0.21</v>
      </c>
      <c r="JK462">
        <v>0.56999999999999995</v>
      </c>
      <c r="JL462">
        <v>0.18</v>
      </c>
      <c r="JM462">
        <v>0.02</v>
      </c>
      <c r="JN462">
        <v>0.01</v>
      </c>
      <c r="JO462">
        <v>0.02</v>
      </c>
      <c r="JP462">
        <v>0.01</v>
      </c>
      <c r="JQ462">
        <v>0.02</v>
      </c>
      <c r="JR462">
        <v>3.2</v>
      </c>
      <c r="JS462">
        <v>2.16</v>
      </c>
      <c r="JT462">
        <v>2.5</v>
      </c>
      <c r="JU462">
        <v>3.38</v>
      </c>
      <c r="JV462">
        <v>2.29</v>
      </c>
    </row>
    <row r="463" spans="1:282" x14ac:dyDescent="0.25">
      <c r="A463">
        <v>610123</v>
      </c>
      <c r="B463" t="s">
        <v>229</v>
      </c>
      <c r="C463" t="s">
        <v>2871</v>
      </c>
      <c r="D463" t="s">
        <v>3506</v>
      </c>
      <c r="E463" t="s">
        <v>3507</v>
      </c>
      <c r="F463" t="s">
        <v>1312</v>
      </c>
      <c r="G463" t="s">
        <v>1313</v>
      </c>
      <c r="H463" t="s">
        <v>1314</v>
      </c>
      <c r="I463" t="s">
        <v>5566</v>
      </c>
      <c r="J463" t="s">
        <v>5567</v>
      </c>
      <c r="K463" t="s">
        <v>5568</v>
      </c>
      <c r="L463" t="s">
        <v>546</v>
      </c>
      <c r="M463" t="s">
        <v>3399</v>
      </c>
      <c r="N463" t="s">
        <v>3908</v>
      </c>
      <c r="O463" t="s">
        <v>524</v>
      </c>
      <c r="P463">
        <v>373</v>
      </c>
      <c r="Q463" t="s">
        <v>539</v>
      </c>
      <c r="R463" t="s">
        <v>3437</v>
      </c>
      <c r="S463" t="s">
        <v>6522</v>
      </c>
      <c r="T463">
        <v>37</v>
      </c>
      <c r="U463">
        <v>5370</v>
      </c>
      <c r="V463" t="s">
        <v>655</v>
      </c>
      <c r="W463">
        <v>138</v>
      </c>
      <c r="X463">
        <v>390</v>
      </c>
      <c r="Y463">
        <v>35</v>
      </c>
      <c r="Z463" s="5" t="s">
        <v>792</v>
      </c>
      <c r="AA463" t="s">
        <v>524</v>
      </c>
      <c r="AB463" t="s">
        <v>533</v>
      </c>
      <c r="AC463" t="s">
        <v>564</v>
      </c>
      <c r="AD463" t="s">
        <v>564</v>
      </c>
      <c r="AE463">
        <v>67.400000000000006</v>
      </c>
      <c r="AF463">
        <v>43.4</v>
      </c>
      <c r="AG463">
        <v>58.6</v>
      </c>
      <c r="AH463">
        <v>3.5</v>
      </c>
      <c r="AI463" t="s">
        <v>3410</v>
      </c>
      <c r="AJ463">
        <v>71</v>
      </c>
      <c r="AL463">
        <v>57</v>
      </c>
      <c r="AN463">
        <v>9</v>
      </c>
      <c r="AQ463">
        <v>1</v>
      </c>
      <c r="AR463">
        <v>4</v>
      </c>
      <c r="AS463">
        <v>71</v>
      </c>
      <c r="AT463">
        <v>0.01</v>
      </c>
      <c r="AU463">
        <v>0</v>
      </c>
      <c r="AV463">
        <v>0</v>
      </c>
      <c r="AW463">
        <v>0.01</v>
      </c>
      <c r="AX463">
        <v>0</v>
      </c>
      <c r="AY463">
        <v>0.04</v>
      </c>
      <c r="AZ463">
        <v>0.03</v>
      </c>
      <c r="BA463">
        <v>2.8000000000000001E-2</v>
      </c>
      <c r="BB463">
        <v>0.03</v>
      </c>
      <c r="BC463">
        <v>0.04</v>
      </c>
      <c r="BD463">
        <v>0.04</v>
      </c>
      <c r="BE463">
        <v>0.06</v>
      </c>
      <c r="BF463">
        <v>0.24</v>
      </c>
      <c r="BG463">
        <v>0.23</v>
      </c>
      <c r="BH463">
        <v>0.31</v>
      </c>
      <c r="BI463">
        <v>0.21</v>
      </c>
      <c r="BJ463">
        <v>0.32</v>
      </c>
      <c r="BK463">
        <v>0.28000000000000003</v>
      </c>
      <c r="BL463">
        <v>0.1</v>
      </c>
      <c r="BM463">
        <v>0.1</v>
      </c>
      <c r="BN463">
        <v>0.11</v>
      </c>
      <c r="BO463">
        <v>0.04</v>
      </c>
      <c r="BP463">
        <v>0</v>
      </c>
      <c r="BQ463">
        <v>0.03</v>
      </c>
      <c r="BR463">
        <v>0.62</v>
      </c>
      <c r="BS463">
        <v>0.65</v>
      </c>
      <c r="BT463">
        <v>0.55000000000000004</v>
      </c>
      <c r="BU463">
        <v>0.69</v>
      </c>
      <c r="BV463">
        <v>0.63</v>
      </c>
      <c r="BW463">
        <v>0.59</v>
      </c>
      <c r="BX463">
        <v>3.63</v>
      </c>
      <c r="BY463">
        <v>3.69</v>
      </c>
      <c r="BZ463">
        <v>3.59</v>
      </c>
      <c r="CA463">
        <v>3.65</v>
      </c>
      <c r="CB463">
        <v>3.59</v>
      </c>
      <c r="CC463">
        <v>3.46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0.03</v>
      </c>
      <c r="CK463">
        <v>0.01</v>
      </c>
      <c r="CL463">
        <v>7.0000000000000007E-2</v>
      </c>
      <c r="CM463">
        <v>0.01</v>
      </c>
      <c r="CN463">
        <v>0.03</v>
      </c>
      <c r="CO463">
        <v>0.03</v>
      </c>
      <c r="CP463">
        <v>0.01</v>
      </c>
      <c r="CQ463">
        <v>0.01</v>
      </c>
      <c r="CR463">
        <v>0.04</v>
      </c>
      <c r="CS463">
        <v>0.06</v>
      </c>
      <c r="CT463">
        <v>0.06</v>
      </c>
      <c r="CU463">
        <v>0.04</v>
      </c>
      <c r="CV463">
        <v>3.73</v>
      </c>
      <c r="CW463">
        <v>3.69</v>
      </c>
      <c r="CX463">
        <v>3.65</v>
      </c>
      <c r="CY463">
        <v>3.69</v>
      </c>
      <c r="CZ463">
        <v>3.64</v>
      </c>
      <c r="DA463">
        <v>3.55</v>
      </c>
      <c r="DB463">
        <v>3.54</v>
      </c>
      <c r="DC463">
        <v>3.56</v>
      </c>
      <c r="DD463">
        <v>3.44</v>
      </c>
      <c r="DE463">
        <v>0.24</v>
      </c>
      <c r="DF463">
        <v>0.25</v>
      </c>
      <c r="DG463">
        <v>0.3</v>
      </c>
      <c r="DH463">
        <v>0.28000000000000003</v>
      </c>
      <c r="DI463">
        <v>0.32</v>
      </c>
      <c r="DJ463">
        <v>0.37</v>
      </c>
      <c r="DK463">
        <v>0.25</v>
      </c>
      <c r="DL463">
        <v>0.28000000000000003</v>
      </c>
      <c r="DM463">
        <v>0.24</v>
      </c>
      <c r="DN463">
        <v>0</v>
      </c>
      <c r="DO463">
        <v>0.01</v>
      </c>
      <c r="DP463">
        <v>0</v>
      </c>
      <c r="DQ463">
        <v>0</v>
      </c>
      <c r="DR463">
        <v>0.01</v>
      </c>
      <c r="DS463">
        <v>0</v>
      </c>
      <c r="DT463">
        <v>0.03</v>
      </c>
      <c r="DU463">
        <v>0.01</v>
      </c>
      <c r="DV463">
        <v>0.04</v>
      </c>
      <c r="DW463">
        <v>0.75</v>
      </c>
      <c r="DX463">
        <v>0.7</v>
      </c>
      <c r="DY463">
        <v>0.68</v>
      </c>
      <c r="DZ463">
        <v>0.7</v>
      </c>
      <c r="EA463">
        <v>0.65</v>
      </c>
      <c r="EB463">
        <v>0.59</v>
      </c>
      <c r="EC463">
        <v>0.63</v>
      </c>
      <c r="ED463">
        <v>0.63</v>
      </c>
      <c r="EE463">
        <v>0.61</v>
      </c>
      <c r="EF463">
        <v>0.32</v>
      </c>
      <c r="EG463">
        <v>0.03</v>
      </c>
      <c r="EH463">
        <v>0.01</v>
      </c>
      <c r="EI463">
        <v>0.03</v>
      </c>
      <c r="EJ463">
        <v>0.01</v>
      </c>
      <c r="EK463">
        <v>0</v>
      </c>
      <c r="EL463">
        <v>7.0000000000000007E-2</v>
      </c>
      <c r="EM463">
        <v>0</v>
      </c>
      <c r="EN463">
        <v>0.04</v>
      </c>
      <c r="EO463">
        <v>0.42</v>
      </c>
      <c r="EP463">
        <v>0.08</v>
      </c>
      <c r="EQ463">
        <v>2.8000000000000001E-2</v>
      </c>
      <c r="ER463">
        <v>0.1</v>
      </c>
      <c r="ES463">
        <v>1.4E-2</v>
      </c>
      <c r="ET463">
        <v>0.04</v>
      </c>
      <c r="EU463">
        <v>0.1</v>
      </c>
      <c r="EV463">
        <v>0.06</v>
      </c>
      <c r="EW463">
        <v>0.1</v>
      </c>
      <c r="EX463">
        <v>0.16900000000000001</v>
      </c>
      <c r="EY463">
        <v>0.46</v>
      </c>
      <c r="EZ463">
        <v>0.48</v>
      </c>
      <c r="FA463">
        <v>0.34</v>
      </c>
      <c r="FB463">
        <v>0.34</v>
      </c>
      <c r="FC463">
        <v>0.46</v>
      </c>
      <c r="FD463">
        <v>0.35</v>
      </c>
      <c r="FE463">
        <v>0.44</v>
      </c>
      <c r="FF463">
        <v>0.44</v>
      </c>
      <c r="FG463">
        <v>7.0000000000000007E-2</v>
      </c>
      <c r="FH463">
        <v>0.37</v>
      </c>
      <c r="FI463">
        <v>0.46</v>
      </c>
      <c r="FJ463">
        <v>0.49</v>
      </c>
      <c r="FK463">
        <v>0.61</v>
      </c>
      <c r="FL463">
        <v>0.45</v>
      </c>
      <c r="FM463">
        <v>0.44</v>
      </c>
      <c r="FN463">
        <v>0.45</v>
      </c>
      <c r="FO463">
        <v>0.37</v>
      </c>
      <c r="FP463">
        <v>0.01</v>
      </c>
      <c r="FQ463">
        <v>0.06</v>
      </c>
      <c r="FR463">
        <v>0.01</v>
      </c>
      <c r="FS463">
        <v>0.04</v>
      </c>
      <c r="FT463">
        <v>0.03</v>
      </c>
      <c r="FU463">
        <v>0.04</v>
      </c>
      <c r="FV463">
        <v>0.04</v>
      </c>
      <c r="FW463">
        <v>0.06</v>
      </c>
      <c r="FX463">
        <v>0.06</v>
      </c>
      <c r="FY463">
        <v>1.99</v>
      </c>
      <c r="FZ463">
        <v>3.24</v>
      </c>
      <c r="GA463">
        <v>3.41</v>
      </c>
      <c r="GB463">
        <v>3.35</v>
      </c>
      <c r="GC463">
        <v>3.58</v>
      </c>
      <c r="GD463">
        <v>3.43</v>
      </c>
      <c r="GE463">
        <v>3.21</v>
      </c>
      <c r="GF463">
        <v>3.42</v>
      </c>
      <c r="GG463">
        <v>3.19</v>
      </c>
      <c r="GH463">
        <v>7.76</v>
      </c>
      <c r="GI463">
        <v>0.01</v>
      </c>
      <c r="GJ463">
        <v>0</v>
      </c>
      <c r="GK463">
        <v>1.4E-2</v>
      </c>
      <c r="GL463">
        <v>0.01</v>
      </c>
      <c r="GM463">
        <v>0.14000000000000001</v>
      </c>
      <c r="GN463">
        <v>0.1</v>
      </c>
      <c r="GO463">
        <v>7.0000000000000007E-2</v>
      </c>
      <c r="GP463">
        <v>0.18</v>
      </c>
      <c r="GQ463">
        <v>0.13</v>
      </c>
      <c r="GR463">
        <v>0.28000000000000003</v>
      </c>
      <c r="GS463">
        <v>0.06</v>
      </c>
      <c r="GT463">
        <v>0.45</v>
      </c>
      <c r="GU463">
        <v>0.52</v>
      </c>
      <c r="GV463">
        <v>0.32</v>
      </c>
      <c r="GW463">
        <v>0.23</v>
      </c>
      <c r="GX463">
        <v>0.113</v>
      </c>
      <c r="GY463">
        <v>0.25</v>
      </c>
      <c r="GZ463">
        <v>0.113</v>
      </c>
      <c r="HA463">
        <v>9.9000000000000005E-2</v>
      </c>
      <c r="HB463">
        <v>0.14000000000000001</v>
      </c>
      <c r="HC463">
        <v>0.11</v>
      </c>
      <c r="HD463">
        <v>0.15</v>
      </c>
      <c r="HE463">
        <v>0.18</v>
      </c>
      <c r="HF463">
        <v>0.1</v>
      </c>
      <c r="HG463">
        <v>0.11</v>
      </c>
      <c r="HH463">
        <v>0.1</v>
      </c>
      <c r="HI463">
        <v>0.01</v>
      </c>
      <c r="HJ463">
        <v>0</v>
      </c>
      <c r="HK463">
        <v>0</v>
      </c>
      <c r="HL463">
        <v>0</v>
      </c>
      <c r="HM463">
        <v>0.14000000000000001</v>
      </c>
      <c r="HN463">
        <v>0</v>
      </c>
      <c r="HO463">
        <v>0.32</v>
      </c>
      <c r="HP463">
        <v>0.25</v>
      </c>
      <c r="HQ463">
        <v>0.28000000000000003</v>
      </c>
      <c r="HR463">
        <v>0.34</v>
      </c>
      <c r="HS463">
        <v>0.32</v>
      </c>
      <c r="HT463">
        <v>0.32</v>
      </c>
      <c r="HU463">
        <v>0.55000000000000004</v>
      </c>
      <c r="HV463">
        <v>0.54</v>
      </c>
      <c r="HW463">
        <v>0.49</v>
      </c>
      <c r="HX463">
        <v>0.41</v>
      </c>
      <c r="HY463">
        <v>0.32</v>
      </c>
      <c r="HZ463">
        <v>0.51</v>
      </c>
      <c r="IA463">
        <v>0.03</v>
      </c>
      <c r="IB463">
        <v>0.1</v>
      </c>
      <c r="IC463">
        <v>0.08</v>
      </c>
      <c r="ID463">
        <v>0.11</v>
      </c>
      <c r="IE463">
        <v>0.11</v>
      </c>
      <c r="IF463">
        <v>4.2000000000000003E-2</v>
      </c>
      <c r="IG463">
        <v>1.4E-2</v>
      </c>
      <c r="IH463">
        <v>0.01</v>
      </c>
      <c r="II463">
        <v>0.04</v>
      </c>
      <c r="IJ463">
        <v>0.01</v>
      </c>
      <c r="IK463">
        <v>1.4E-2</v>
      </c>
      <c r="IL463">
        <v>2.8000000000000001E-2</v>
      </c>
      <c r="IM463">
        <v>7.0000000000000007E-2</v>
      </c>
      <c r="IN463">
        <v>0.1</v>
      </c>
      <c r="IO463">
        <v>0.1</v>
      </c>
      <c r="IP463">
        <v>0.13</v>
      </c>
      <c r="IQ463">
        <v>0.08</v>
      </c>
      <c r="IR463">
        <v>0.1</v>
      </c>
      <c r="IS463">
        <v>0</v>
      </c>
      <c r="IT463">
        <v>0.31</v>
      </c>
      <c r="IU463">
        <v>0.31</v>
      </c>
      <c r="IV463">
        <v>0</v>
      </c>
      <c r="IW463">
        <v>0.1</v>
      </c>
      <c r="IX463">
        <v>0.18</v>
      </c>
      <c r="IY463">
        <v>0.3</v>
      </c>
      <c r="IZ463">
        <v>0.34</v>
      </c>
      <c r="JA463">
        <v>0.11</v>
      </c>
      <c r="JB463">
        <v>0.34</v>
      </c>
      <c r="JC463">
        <v>0.3</v>
      </c>
      <c r="JD463">
        <v>0.14000000000000001</v>
      </c>
      <c r="JE463">
        <v>0.11</v>
      </c>
      <c r="JF463">
        <v>0.23</v>
      </c>
      <c r="JG463">
        <v>0.2</v>
      </c>
      <c r="JH463">
        <v>0.45</v>
      </c>
      <c r="JI463">
        <v>0.18</v>
      </c>
      <c r="JJ463">
        <v>0.15</v>
      </c>
      <c r="JK463">
        <v>0.57999999999999996</v>
      </c>
      <c r="JL463">
        <v>0.3</v>
      </c>
      <c r="JM463">
        <v>7.0000000000000007E-2</v>
      </c>
      <c r="JN463">
        <v>7.0000000000000007E-2</v>
      </c>
      <c r="JO463">
        <v>0.08</v>
      </c>
      <c r="JP463">
        <v>0.08</v>
      </c>
      <c r="JQ463">
        <v>7.0000000000000007E-2</v>
      </c>
      <c r="JR463">
        <v>3.29</v>
      </c>
      <c r="JS463">
        <v>2.21</v>
      </c>
      <c r="JT463">
        <v>2.12</v>
      </c>
      <c r="JU463">
        <v>3.51</v>
      </c>
      <c r="JV463">
        <v>2.74</v>
      </c>
    </row>
    <row r="464" spans="1:282" x14ac:dyDescent="0.25">
      <c r="A464">
        <v>610124</v>
      </c>
      <c r="B464" t="s">
        <v>2873</v>
      </c>
      <c r="C464" t="s">
        <v>2872</v>
      </c>
      <c r="D464" t="s">
        <v>5569</v>
      </c>
      <c r="E464" t="s">
        <v>5570</v>
      </c>
      <c r="F464" t="s">
        <v>2874</v>
      </c>
      <c r="G464" t="s">
        <v>2875</v>
      </c>
      <c r="H464" t="s">
        <v>5571</v>
      </c>
      <c r="I464" t="s">
        <v>5572</v>
      </c>
      <c r="J464" t="s">
        <v>5573</v>
      </c>
      <c r="K464" t="s">
        <v>5574</v>
      </c>
      <c r="L464" t="s">
        <v>546</v>
      </c>
      <c r="M464" t="s">
        <v>3399</v>
      </c>
      <c r="N464" t="s">
        <v>3908</v>
      </c>
      <c r="O464" t="s">
        <v>524</v>
      </c>
      <c r="P464">
        <v>530</v>
      </c>
      <c r="Q464" t="s">
        <v>537</v>
      </c>
      <c r="R464" t="s">
        <v>557</v>
      </c>
      <c r="S464" t="s">
        <v>557</v>
      </c>
      <c r="T464">
        <v>48</v>
      </c>
      <c r="U464">
        <v>5380</v>
      </c>
      <c r="V464" t="s">
        <v>651</v>
      </c>
      <c r="W464">
        <v>190</v>
      </c>
      <c r="X464">
        <v>538</v>
      </c>
      <c r="Y464">
        <v>35</v>
      </c>
      <c r="Z464" s="5" t="s">
        <v>792</v>
      </c>
      <c r="AA464" t="s">
        <v>524</v>
      </c>
      <c r="AB464" t="s">
        <v>564</v>
      </c>
      <c r="AC464" t="s">
        <v>533</v>
      </c>
      <c r="AD464" t="s">
        <v>564</v>
      </c>
      <c r="AE464">
        <v>53.3</v>
      </c>
      <c r="AF464">
        <v>75.3</v>
      </c>
      <c r="AG464">
        <v>50.3</v>
      </c>
      <c r="AH464">
        <v>3.5</v>
      </c>
      <c r="AI464" t="s">
        <v>3410</v>
      </c>
      <c r="AJ464">
        <v>98</v>
      </c>
      <c r="AL464">
        <v>94</v>
      </c>
      <c r="AN464">
        <v>1</v>
      </c>
      <c r="AR464">
        <v>3</v>
      </c>
      <c r="AS464">
        <v>98</v>
      </c>
      <c r="AT464">
        <v>0.06</v>
      </c>
      <c r="AU464">
        <v>0</v>
      </c>
      <c r="AV464">
        <v>0.04</v>
      </c>
      <c r="AW464">
        <v>0.02</v>
      </c>
      <c r="AX464">
        <v>0.02</v>
      </c>
      <c r="AY464">
        <v>0.06</v>
      </c>
      <c r="AZ464">
        <v>0.06</v>
      </c>
      <c r="BA464">
        <v>0.122</v>
      </c>
      <c r="BB464">
        <v>0.05</v>
      </c>
      <c r="BC464">
        <v>0.01</v>
      </c>
      <c r="BD464">
        <v>0.11</v>
      </c>
      <c r="BE464">
        <v>0.16</v>
      </c>
      <c r="BF464">
        <v>0.42</v>
      </c>
      <c r="BG464">
        <v>0.21</v>
      </c>
      <c r="BH464">
        <v>0.27</v>
      </c>
      <c r="BI464">
        <v>0.17</v>
      </c>
      <c r="BJ464">
        <v>0.28000000000000003</v>
      </c>
      <c r="BK464">
        <v>0.23</v>
      </c>
      <c r="BL464">
        <v>0</v>
      </c>
      <c r="BM464">
        <v>0</v>
      </c>
      <c r="BN464">
        <v>0</v>
      </c>
      <c r="BO464">
        <v>0</v>
      </c>
      <c r="BP464">
        <v>0.01</v>
      </c>
      <c r="BQ464">
        <v>0</v>
      </c>
      <c r="BR464">
        <v>0.46</v>
      </c>
      <c r="BS464">
        <v>0.66</v>
      </c>
      <c r="BT464">
        <v>0.64</v>
      </c>
      <c r="BU464">
        <v>0.8</v>
      </c>
      <c r="BV464">
        <v>0.57999999999999996</v>
      </c>
      <c r="BW464">
        <v>0.54</v>
      </c>
      <c r="BX464">
        <v>3.28</v>
      </c>
      <c r="BY464">
        <v>3.54</v>
      </c>
      <c r="BZ464">
        <v>3.51</v>
      </c>
      <c r="CA464">
        <v>3.74</v>
      </c>
      <c r="CB464">
        <v>3.43</v>
      </c>
      <c r="CC464">
        <v>3.26</v>
      </c>
      <c r="CD464">
        <v>0.01</v>
      </c>
      <c r="CE464">
        <v>0</v>
      </c>
      <c r="CF464">
        <v>0.02</v>
      </c>
      <c r="CG464">
        <v>0.02</v>
      </c>
      <c r="CH464">
        <v>0.01</v>
      </c>
      <c r="CI464">
        <v>0.02</v>
      </c>
      <c r="CJ464">
        <v>0.04</v>
      </c>
      <c r="CK464">
        <v>0.04</v>
      </c>
      <c r="CL464">
        <v>0.04</v>
      </c>
      <c r="CM464">
        <v>0.02</v>
      </c>
      <c r="CN464">
        <v>0.05</v>
      </c>
      <c r="CO464">
        <v>0.02</v>
      </c>
      <c r="CP464">
        <v>0.01</v>
      </c>
      <c r="CQ464">
        <v>0.03</v>
      </c>
      <c r="CR464">
        <v>0.04</v>
      </c>
      <c r="CS464">
        <v>0.06</v>
      </c>
      <c r="CT464">
        <v>0.05</v>
      </c>
      <c r="CU464">
        <v>0.04</v>
      </c>
      <c r="CV464">
        <v>3.85</v>
      </c>
      <c r="CW464">
        <v>3.83</v>
      </c>
      <c r="CX464">
        <v>3.82</v>
      </c>
      <c r="CY464">
        <v>3.8</v>
      </c>
      <c r="CZ464">
        <v>3.8</v>
      </c>
      <c r="DA464">
        <v>3.62</v>
      </c>
      <c r="DB464">
        <v>3.67</v>
      </c>
      <c r="DC464">
        <v>3.62</v>
      </c>
      <c r="DD464">
        <v>3.65</v>
      </c>
      <c r="DE464">
        <v>0.08</v>
      </c>
      <c r="DF464">
        <v>7.0000000000000007E-2</v>
      </c>
      <c r="DG464">
        <v>0.08</v>
      </c>
      <c r="DH464">
        <v>0.12</v>
      </c>
      <c r="DI464">
        <v>0.11</v>
      </c>
      <c r="DJ464">
        <v>0.23</v>
      </c>
      <c r="DK464">
        <v>0.08</v>
      </c>
      <c r="DL464">
        <v>0.15</v>
      </c>
      <c r="DM464">
        <v>0.14000000000000001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0.01</v>
      </c>
      <c r="DT464">
        <v>0</v>
      </c>
      <c r="DU464">
        <v>0</v>
      </c>
      <c r="DV464">
        <v>0</v>
      </c>
      <c r="DW464">
        <v>0.89</v>
      </c>
      <c r="DX464">
        <v>0.88</v>
      </c>
      <c r="DY464">
        <v>0.88</v>
      </c>
      <c r="DZ464">
        <v>0.85</v>
      </c>
      <c r="EA464">
        <v>0.85</v>
      </c>
      <c r="EB464">
        <v>0.69</v>
      </c>
      <c r="EC464">
        <v>0.82</v>
      </c>
      <c r="ED464">
        <v>0.76</v>
      </c>
      <c r="EE464">
        <v>0.78</v>
      </c>
      <c r="EF464">
        <v>0.34</v>
      </c>
      <c r="EG464">
        <v>0</v>
      </c>
      <c r="EH464">
        <v>0.01</v>
      </c>
      <c r="EI464">
        <v>0.04</v>
      </c>
      <c r="EJ464">
        <v>0.02</v>
      </c>
      <c r="EK464">
        <v>0.01</v>
      </c>
      <c r="EL464">
        <v>0.08</v>
      </c>
      <c r="EM464">
        <v>0.04</v>
      </c>
      <c r="EN464">
        <v>0.04</v>
      </c>
      <c r="EO464">
        <v>0.34</v>
      </c>
      <c r="EP464">
        <v>7.0000000000000007E-2</v>
      </c>
      <c r="EQ464">
        <v>6.0999999999999999E-2</v>
      </c>
      <c r="ER464">
        <v>7.0000000000000007E-2</v>
      </c>
      <c r="ES464">
        <v>3.1E-2</v>
      </c>
      <c r="ET464">
        <v>0.09</v>
      </c>
      <c r="EU464">
        <v>7.0000000000000007E-2</v>
      </c>
      <c r="EV464">
        <v>0.05</v>
      </c>
      <c r="EW464">
        <v>0.08</v>
      </c>
      <c r="EX464">
        <v>0.14299999999999999</v>
      </c>
      <c r="EY464">
        <v>0.35</v>
      </c>
      <c r="EZ464">
        <v>0.33</v>
      </c>
      <c r="FA464">
        <v>0.28000000000000003</v>
      </c>
      <c r="FB464">
        <v>0.19</v>
      </c>
      <c r="FC464">
        <v>0.34</v>
      </c>
      <c r="FD464">
        <v>0.38</v>
      </c>
      <c r="FE464">
        <v>0.35</v>
      </c>
      <c r="FF464">
        <v>0.5</v>
      </c>
      <c r="FG464">
        <v>0.17</v>
      </c>
      <c r="FH464">
        <v>0.56999999999999995</v>
      </c>
      <c r="FI464">
        <v>0.57999999999999996</v>
      </c>
      <c r="FJ464">
        <v>0.6</v>
      </c>
      <c r="FK464">
        <v>0.73</v>
      </c>
      <c r="FL464">
        <v>0.54</v>
      </c>
      <c r="FM464">
        <v>0.45</v>
      </c>
      <c r="FN464">
        <v>0.53</v>
      </c>
      <c r="FO464">
        <v>0.34</v>
      </c>
      <c r="FP464">
        <v>0.01</v>
      </c>
      <c r="FQ464">
        <v>0.01</v>
      </c>
      <c r="FR464">
        <v>0.02</v>
      </c>
      <c r="FS464">
        <v>0.01</v>
      </c>
      <c r="FT464">
        <v>0.02</v>
      </c>
      <c r="FU464">
        <v>0.02</v>
      </c>
      <c r="FV464">
        <v>0.02</v>
      </c>
      <c r="FW464">
        <v>0.03</v>
      </c>
      <c r="FX464">
        <v>0.04</v>
      </c>
      <c r="FY464">
        <v>2.15</v>
      </c>
      <c r="FZ464">
        <v>3.51</v>
      </c>
      <c r="GA464">
        <v>3.51</v>
      </c>
      <c r="GB464">
        <v>3.45</v>
      </c>
      <c r="GC464">
        <v>3.68</v>
      </c>
      <c r="GD464">
        <v>3.44</v>
      </c>
      <c r="GE464">
        <v>3.22</v>
      </c>
      <c r="GF464">
        <v>3.41</v>
      </c>
      <c r="GG464">
        <v>3.18</v>
      </c>
      <c r="GH464">
        <v>8.2799999999999994</v>
      </c>
      <c r="GI464">
        <v>0.02</v>
      </c>
      <c r="GJ464">
        <v>0.02</v>
      </c>
      <c r="GK464">
        <v>0.01</v>
      </c>
      <c r="GL464">
        <v>0.01</v>
      </c>
      <c r="GM464">
        <v>0.05</v>
      </c>
      <c r="GN464">
        <v>0.01</v>
      </c>
      <c r="GO464">
        <v>0.1</v>
      </c>
      <c r="GP464">
        <v>0.19</v>
      </c>
      <c r="GQ464">
        <v>0.16</v>
      </c>
      <c r="GR464">
        <v>0.37</v>
      </c>
      <c r="GS464">
        <v>0.05</v>
      </c>
      <c r="GT464">
        <v>0.62</v>
      </c>
      <c r="GU464">
        <v>0.64</v>
      </c>
      <c r="GV464">
        <v>0.31</v>
      </c>
      <c r="GW464">
        <v>0.17</v>
      </c>
      <c r="GX464">
        <v>8.2000000000000003E-2</v>
      </c>
      <c r="GY464">
        <v>0.24</v>
      </c>
      <c r="GZ464">
        <v>8.2000000000000003E-2</v>
      </c>
      <c r="HA464">
        <v>0.112</v>
      </c>
      <c r="HB464">
        <v>0.3</v>
      </c>
      <c r="HC464">
        <v>0.08</v>
      </c>
      <c r="HD464">
        <v>0.08</v>
      </c>
      <c r="HE464">
        <v>0.12</v>
      </c>
      <c r="HF464">
        <v>0.04</v>
      </c>
      <c r="HG464">
        <v>0.08</v>
      </c>
      <c r="HH464">
        <v>0.03</v>
      </c>
      <c r="HI464">
        <v>0.03</v>
      </c>
      <c r="HJ464">
        <v>0.03</v>
      </c>
      <c r="HK464">
        <v>0.04</v>
      </c>
      <c r="HL464">
        <v>0.01</v>
      </c>
      <c r="HM464">
        <v>0.11</v>
      </c>
      <c r="HN464">
        <v>0.01</v>
      </c>
      <c r="HO464">
        <v>0.35</v>
      </c>
      <c r="HP464">
        <v>0.28000000000000003</v>
      </c>
      <c r="HQ464">
        <v>0.28999999999999998</v>
      </c>
      <c r="HR464">
        <v>0.39</v>
      </c>
      <c r="HS464">
        <v>0.47</v>
      </c>
      <c r="HT464">
        <v>0.47</v>
      </c>
      <c r="HU464">
        <v>0.55000000000000004</v>
      </c>
      <c r="HV464">
        <v>0.47</v>
      </c>
      <c r="HW464">
        <v>0.51</v>
      </c>
      <c r="HX464">
        <v>0.46</v>
      </c>
      <c r="HY464">
        <v>0.35</v>
      </c>
      <c r="HZ464">
        <v>0.47</v>
      </c>
      <c r="IA464">
        <v>0.05</v>
      </c>
      <c r="IB464">
        <v>0.17</v>
      </c>
      <c r="IC464">
        <v>0.13</v>
      </c>
      <c r="ID464">
        <v>0.09</v>
      </c>
      <c r="IE464">
        <v>0.04</v>
      </c>
      <c r="IF464">
        <v>3.1E-2</v>
      </c>
      <c r="IG464">
        <v>0.01</v>
      </c>
      <c r="IH464">
        <v>0.03</v>
      </c>
      <c r="II464">
        <v>0.02</v>
      </c>
      <c r="IJ464">
        <v>0.02</v>
      </c>
      <c r="IK464">
        <v>0.02</v>
      </c>
      <c r="IL464">
        <v>0.01</v>
      </c>
      <c r="IM464">
        <v>0.01</v>
      </c>
      <c r="IN464">
        <v>0.02</v>
      </c>
      <c r="IO464">
        <v>0.01</v>
      </c>
      <c r="IP464">
        <v>0.03</v>
      </c>
      <c r="IQ464">
        <v>0.01</v>
      </c>
      <c r="IR464">
        <v>0.01</v>
      </c>
      <c r="IS464">
        <v>0.03</v>
      </c>
      <c r="IT464">
        <v>0.53</v>
      </c>
      <c r="IU464">
        <v>0.35</v>
      </c>
      <c r="IV464">
        <v>0</v>
      </c>
      <c r="IW464">
        <v>0.19</v>
      </c>
      <c r="IX464">
        <v>0.23</v>
      </c>
      <c r="IY464">
        <v>0.28000000000000003</v>
      </c>
      <c r="IZ464">
        <v>0.35</v>
      </c>
      <c r="JA464">
        <v>0.16</v>
      </c>
      <c r="JB464">
        <v>0.4</v>
      </c>
      <c r="JC464">
        <v>0.35</v>
      </c>
      <c r="JD464">
        <v>0.08</v>
      </c>
      <c r="JE464">
        <v>0.13</v>
      </c>
      <c r="JF464">
        <v>0.32</v>
      </c>
      <c r="JG464">
        <v>0.16</v>
      </c>
      <c r="JH464">
        <v>0.37</v>
      </c>
      <c r="JI464">
        <v>0.09</v>
      </c>
      <c r="JJ464">
        <v>0.15</v>
      </c>
      <c r="JK464">
        <v>0.51</v>
      </c>
      <c r="JL464">
        <v>0.23</v>
      </c>
      <c r="JM464">
        <v>0.02</v>
      </c>
      <c r="JN464">
        <v>0.02</v>
      </c>
      <c r="JO464">
        <v>0.02</v>
      </c>
      <c r="JP464">
        <v>0.01</v>
      </c>
      <c r="JQ464">
        <v>0.01</v>
      </c>
      <c r="JR464">
        <v>3.07</v>
      </c>
      <c r="JS464">
        <v>1.73</v>
      </c>
      <c r="JT464">
        <v>2.09</v>
      </c>
      <c r="JU464">
        <v>3.35</v>
      </c>
      <c r="JV464">
        <v>2.44</v>
      </c>
    </row>
    <row r="465" spans="1:282" x14ac:dyDescent="0.25">
      <c r="A465">
        <v>610125</v>
      </c>
      <c r="B465" t="s">
        <v>2877</v>
      </c>
      <c r="C465" t="s">
        <v>2876</v>
      </c>
      <c r="D465" t="s">
        <v>5575</v>
      </c>
      <c r="E465" t="s">
        <v>5576</v>
      </c>
      <c r="F465" t="s">
        <v>2878</v>
      </c>
      <c r="G465" t="s">
        <v>2879</v>
      </c>
      <c r="H465" t="s">
        <v>2880</v>
      </c>
      <c r="I465" t="s">
        <v>5577</v>
      </c>
      <c r="J465" t="s">
        <v>5578</v>
      </c>
      <c r="K465" t="s">
        <v>5579</v>
      </c>
      <c r="L465" t="s">
        <v>546</v>
      </c>
      <c r="M465" t="s">
        <v>3399</v>
      </c>
      <c r="N465" t="s">
        <v>3908</v>
      </c>
      <c r="O465" t="s">
        <v>524</v>
      </c>
      <c r="P465">
        <v>927</v>
      </c>
      <c r="Q465" t="s">
        <v>539</v>
      </c>
      <c r="R465" t="s">
        <v>3621</v>
      </c>
      <c r="S465" t="s">
        <v>6523</v>
      </c>
      <c r="T465">
        <v>39</v>
      </c>
      <c r="U465">
        <v>5390</v>
      </c>
      <c r="V465" t="s">
        <v>651</v>
      </c>
      <c r="W465">
        <v>3</v>
      </c>
      <c r="X465">
        <v>950</v>
      </c>
      <c r="Y465">
        <v>0</v>
      </c>
      <c r="Z465" s="5" t="s">
        <v>3409</v>
      </c>
      <c r="AA465" t="s">
        <v>524</v>
      </c>
      <c r="AB465" t="s">
        <v>533</v>
      </c>
      <c r="AC465" t="s">
        <v>564</v>
      </c>
      <c r="AD465" t="s">
        <v>555</v>
      </c>
      <c r="AE465">
        <v>72.900000000000006</v>
      </c>
      <c r="AF465">
        <v>43.5</v>
      </c>
      <c r="AG465">
        <v>39.6</v>
      </c>
      <c r="AH465">
        <v>0</v>
      </c>
      <c r="AI465" t="s">
        <v>3410</v>
      </c>
      <c r="AJ465">
        <v>2</v>
      </c>
      <c r="AN465">
        <v>2</v>
      </c>
      <c r="AS465">
        <v>2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0.5</v>
      </c>
      <c r="BF465">
        <v>0</v>
      </c>
      <c r="BG465">
        <v>0</v>
      </c>
      <c r="BH465">
        <v>0.5</v>
      </c>
      <c r="BI465">
        <v>0</v>
      </c>
      <c r="BJ465">
        <v>0.5</v>
      </c>
      <c r="BK465">
        <v>0</v>
      </c>
      <c r="BL465">
        <v>0.5</v>
      </c>
      <c r="BM465">
        <v>0.5</v>
      </c>
      <c r="BN465">
        <v>0.5</v>
      </c>
      <c r="BO465">
        <v>0</v>
      </c>
      <c r="BP465">
        <v>0</v>
      </c>
      <c r="BQ465">
        <v>0</v>
      </c>
      <c r="BR465">
        <v>0.5</v>
      </c>
      <c r="BS465">
        <v>0.5</v>
      </c>
      <c r="BT465">
        <v>0</v>
      </c>
      <c r="BU465">
        <v>1</v>
      </c>
      <c r="BV465">
        <v>0.5</v>
      </c>
      <c r="BW465">
        <v>0.5</v>
      </c>
      <c r="BX465">
        <v>4</v>
      </c>
      <c r="BY465">
        <v>4</v>
      </c>
      <c r="BZ465">
        <v>3</v>
      </c>
      <c r="CA465">
        <v>4</v>
      </c>
      <c r="CB465">
        <v>3.5</v>
      </c>
      <c r="CC465">
        <v>3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0.5</v>
      </c>
      <c r="CU465">
        <v>0</v>
      </c>
      <c r="CV465">
        <v>4</v>
      </c>
      <c r="CW465">
        <v>4</v>
      </c>
      <c r="CX465">
        <v>4</v>
      </c>
      <c r="CY465">
        <v>4</v>
      </c>
      <c r="CZ465">
        <v>4</v>
      </c>
      <c r="DA465">
        <v>4</v>
      </c>
      <c r="DB465">
        <v>3</v>
      </c>
      <c r="DC465">
        <v>2</v>
      </c>
      <c r="DD465">
        <v>3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0.5</v>
      </c>
      <c r="DL465">
        <v>0</v>
      </c>
      <c r="DM465">
        <v>0.5</v>
      </c>
      <c r="DN465">
        <v>0.5</v>
      </c>
      <c r="DO465">
        <v>0.5</v>
      </c>
      <c r="DP465">
        <v>0.5</v>
      </c>
      <c r="DQ465">
        <v>0.5</v>
      </c>
      <c r="DR465">
        <v>0.5</v>
      </c>
      <c r="DS465">
        <v>0.5</v>
      </c>
      <c r="DT465">
        <v>0.5</v>
      </c>
      <c r="DU465">
        <v>0.5</v>
      </c>
      <c r="DV465">
        <v>0.5</v>
      </c>
      <c r="DW465">
        <v>0.5</v>
      </c>
      <c r="DX465">
        <v>0.5</v>
      </c>
      <c r="DY465">
        <v>0.5</v>
      </c>
      <c r="DZ465">
        <v>0.5</v>
      </c>
      <c r="EA465">
        <v>0.5</v>
      </c>
      <c r="EB465">
        <v>0.5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0.5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0.5</v>
      </c>
      <c r="FB465">
        <v>0.5</v>
      </c>
      <c r="FC465">
        <v>0.5</v>
      </c>
      <c r="FD465">
        <v>0.5</v>
      </c>
      <c r="FE465">
        <v>0</v>
      </c>
      <c r="FF465">
        <v>0.5</v>
      </c>
      <c r="FG465">
        <v>0</v>
      </c>
      <c r="FH465">
        <v>0.5</v>
      </c>
      <c r="FI465">
        <v>0.5</v>
      </c>
      <c r="FJ465">
        <v>0</v>
      </c>
      <c r="FK465">
        <v>0</v>
      </c>
      <c r="FL465">
        <v>0</v>
      </c>
      <c r="FM465">
        <v>0</v>
      </c>
      <c r="FN465">
        <v>0.5</v>
      </c>
      <c r="FO465">
        <v>0</v>
      </c>
      <c r="FP465">
        <v>0.5</v>
      </c>
      <c r="FQ465">
        <v>0.5</v>
      </c>
      <c r="FR465">
        <v>0.5</v>
      </c>
      <c r="FS465">
        <v>0.5</v>
      </c>
      <c r="FT465">
        <v>0.5</v>
      </c>
      <c r="FU465">
        <v>0.5</v>
      </c>
      <c r="FV465">
        <v>0.5</v>
      </c>
      <c r="FW465">
        <v>0.5</v>
      </c>
      <c r="FX465">
        <v>0.5</v>
      </c>
      <c r="FY465">
        <v>2</v>
      </c>
      <c r="FZ465">
        <v>4</v>
      </c>
      <c r="GA465">
        <v>4</v>
      </c>
      <c r="GB465">
        <v>3</v>
      </c>
      <c r="GC465">
        <v>3</v>
      </c>
      <c r="GD465">
        <v>3</v>
      </c>
      <c r="GE465">
        <v>3</v>
      </c>
      <c r="GF465">
        <v>4</v>
      </c>
      <c r="GG465">
        <v>3</v>
      </c>
      <c r="GH465">
        <v>7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0.5</v>
      </c>
      <c r="GP465">
        <v>0</v>
      </c>
      <c r="GQ465">
        <v>0</v>
      </c>
      <c r="GR465">
        <v>0</v>
      </c>
      <c r="GS465">
        <v>0.5</v>
      </c>
      <c r="GT465">
        <v>0</v>
      </c>
      <c r="GU465">
        <v>0.5</v>
      </c>
      <c r="GV465">
        <v>0</v>
      </c>
      <c r="GW465">
        <v>0.5</v>
      </c>
      <c r="GX465">
        <v>0</v>
      </c>
      <c r="GY465">
        <v>0</v>
      </c>
      <c r="GZ465">
        <v>0</v>
      </c>
      <c r="HA465">
        <v>0</v>
      </c>
      <c r="HB465">
        <v>0.5</v>
      </c>
      <c r="HC465">
        <v>0</v>
      </c>
      <c r="HD465">
        <v>0</v>
      </c>
      <c r="HE465">
        <v>0</v>
      </c>
      <c r="HF465">
        <v>0.5</v>
      </c>
      <c r="HG465">
        <v>0.5</v>
      </c>
      <c r="HH465">
        <v>0.5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0.5</v>
      </c>
      <c r="HQ465">
        <v>0.5</v>
      </c>
      <c r="HR465">
        <v>0</v>
      </c>
      <c r="HS465">
        <v>0.5</v>
      </c>
      <c r="HT465">
        <v>0.5</v>
      </c>
      <c r="HU465">
        <v>0.5</v>
      </c>
      <c r="HV465">
        <v>0</v>
      </c>
      <c r="HW465">
        <v>0</v>
      </c>
      <c r="HX465">
        <v>0.5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0.5</v>
      </c>
      <c r="IN465">
        <v>0.5</v>
      </c>
      <c r="IO465">
        <v>0.5</v>
      </c>
      <c r="IP465">
        <v>0.5</v>
      </c>
      <c r="IQ465">
        <v>0.5</v>
      </c>
      <c r="IR465">
        <v>0.5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0.5</v>
      </c>
      <c r="IZ465">
        <v>0</v>
      </c>
      <c r="JA465">
        <v>0</v>
      </c>
      <c r="JB465">
        <v>0.5</v>
      </c>
      <c r="JC465">
        <v>0</v>
      </c>
      <c r="JD465">
        <v>0</v>
      </c>
      <c r="JE465">
        <v>0.5</v>
      </c>
      <c r="JF465">
        <v>0</v>
      </c>
      <c r="JG465">
        <v>0</v>
      </c>
      <c r="JH465">
        <v>0.5</v>
      </c>
      <c r="JI465">
        <v>0</v>
      </c>
      <c r="JJ465">
        <v>0</v>
      </c>
      <c r="JK465">
        <v>0.5</v>
      </c>
      <c r="JL465">
        <v>0</v>
      </c>
      <c r="JM465">
        <v>0.5</v>
      </c>
      <c r="JN465">
        <v>0.5</v>
      </c>
      <c r="JO465">
        <v>0.5</v>
      </c>
      <c r="JP465">
        <v>0.5</v>
      </c>
      <c r="JQ465">
        <v>0.5</v>
      </c>
      <c r="JR465">
        <v>4</v>
      </c>
      <c r="JS465">
        <v>2</v>
      </c>
      <c r="JT465">
        <v>3</v>
      </c>
      <c r="JU465">
        <v>4</v>
      </c>
      <c r="JV465">
        <v>2</v>
      </c>
    </row>
    <row r="466" spans="1:282" x14ac:dyDescent="0.25">
      <c r="A466">
        <v>610126</v>
      </c>
      <c r="B466" t="s">
        <v>332</v>
      </c>
      <c r="C466" t="s">
        <v>2881</v>
      </c>
      <c r="D466" t="s">
        <v>5580</v>
      </c>
      <c r="E466" t="s">
        <v>5581</v>
      </c>
      <c r="F466" t="s">
        <v>1315</v>
      </c>
      <c r="G466" t="s">
        <v>1316</v>
      </c>
      <c r="H466" t="s">
        <v>1317</v>
      </c>
      <c r="I466" t="s">
        <v>5582</v>
      </c>
      <c r="J466" t="s">
        <v>5583</v>
      </c>
      <c r="K466" t="s">
        <v>5584</v>
      </c>
      <c r="L466" t="s">
        <v>546</v>
      </c>
      <c r="M466" t="s">
        <v>3399</v>
      </c>
      <c r="N466" t="s">
        <v>3657</v>
      </c>
      <c r="O466" t="s">
        <v>524</v>
      </c>
      <c r="P466">
        <v>250</v>
      </c>
      <c r="Q466" t="s">
        <v>537</v>
      </c>
      <c r="R466" t="s">
        <v>550</v>
      </c>
      <c r="S466" t="s">
        <v>550</v>
      </c>
      <c r="T466">
        <v>40</v>
      </c>
      <c r="U466">
        <v>5400</v>
      </c>
      <c r="V466" t="s">
        <v>651</v>
      </c>
      <c r="W466">
        <v>153</v>
      </c>
      <c r="X466">
        <v>243</v>
      </c>
      <c r="Y466">
        <v>63</v>
      </c>
      <c r="Z466" s="5" t="s">
        <v>751</v>
      </c>
      <c r="AA466" t="s">
        <v>524</v>
      </c>
      <c r="AB466" t="s">
        <v>533</v>
      </c>
      <c r="AC466" t="s">
        <v>533</v>
      </c>
      <c r="AD466" t="s">
        <v>533</v>
      </c>
      <c r="AE466">
        <v>79.599999999999994</v>
      </c>
      <c r="AF466">
        <v>70.3</v>
      </c>
      <c r="AG466">
        <v>62.8</v>
      </c>
      <c r="AH466">
        <v>6.3</v>
      </c>
      <c r="AI466" t="s">
        <v>3410</v>
      </c>
      <c r="AJ466">
        <v>129</v>
      </c>
      <c r="AK466">
        <v>2</v>
      </c>
      <c r="AL466">
        <v>118</v>
      </c>
      <c r="AQ466">
        <v>6</v>
      </c>
      <c r="AR466">
        <v>7</v>
      </c>
      <c r="AS466">
        <v>129</v>
      </c>
      <c r="AT466">
        <v>0.01</v>
      </c>
      <c r="AU466">
        <v>0.01</v>
      </c>
      <c r="AV466">
        <v>0</v>
      </c>
      <c r="AW466">
        <v>0.01</v>
      </c>
      <c r="AX466">
        <v>0.04</v>
      </c>
      <c r="AY466">
        <v>0.03</v>
      </c>
      <c r="AZ466">
        <v>0.04</v>
      </c>
      <c r="BA466">
        <v>7.0000000000000007E-2</v>
      </c>
      <c r="BB466">
        <v>0.02</v>
      </c>
      <c r="BC466">
        <v>0</v>
      </c>
      <c r="BD466">
        <v>0.04</v>
      </c>
      <c r="BE466">
        <v>0.13</v>
      </c>
      <c r="BF466">
        <v>0.17</v>
      </c>
      <c r="BG466">
        <v>0.12</v>
      </c>
      <c r="BH466">
        <v>0.15</v>
      </c>
      <c r="BI466">
        <v>0.14000000000000001</v>
      </c>
      <c r="BJ466">
        <v>0.26</v>
      </c>
      <c r="BK466">
        <v>0.26</v>
      </c>
      <c r="BL466">
        <v>0.02</v>
      </c>
      <c r="BM466">
        <v>0.02</v>
      </c>
      <c r="BN466">
        <v>0.02</v>
      </c>
      <c r="BO466">
        <v>0.02</v>
      </c>
      <c r="BP466">
        <v>0.02</v>
      </c>
      <c r="BQ466">
        <v>0.05</v>
      </c>
      <c r="BR466">
        <v>0.77</v>
      </c>
      <c r="BS466">
        <v>0.79</v>
      </c>
      <c r="BT466">
        <v>0.81</v>
      </c>
      <c r="BU466">
        <v>0.83</v>
      </c>
      <c r="BV466">
        <v>0.64</v>
      </c>
      <c r="BW466">
        <v>0.53</v>
      </c>
      <c r="BX466">
        <v>3.72</v>
      </c>
      <c r="BY466">
        <v>3.72</v>
      </c>
      <c r="BZ466">
        <v>3.8</v>
      </c>
      <c r="CA466">
        <v>3.83</v>
      </c>
      <c r="CB466">
        <v>3.54</v>
      </c>
      <c r="CC466">
        <v>3.35</v>
      </c>
      <c r="CD466">
        <v>0</v>
      </c>
      <c r="CE466">
        <v>0</v>
      </c>
      <c r="CF466">
        <v>8.0000000000000002E-3</v>
      </c>
      <c r="CG466">
        <v>8.0000000000000002E-3</v>
      </c>
      <c r="CH466">
        <v>0</v>
      </c>
      <c r="CI466">
        <v>0.01</v>
      </c>
      <c r="CJ466">
        <v>0.01</v>
      </c>
      <c r="CK466">
        <v>0.04</v>
      </c>
      <c r="CL466">
        <v>0.02</v>
      </c>
      <c r="CM466">
        <v>0.01</v>
      </c>
      <c r="CN466">
        <v>0.02</v>
      </c>
      <c r="CO466">
        <v>0.02</v>
      </c>
      <c r="CP466">
        <v>0.02</v>
      </c>
      <c r="CQ466">
        <v>0.02</v>
      </c>
      <c r="CR466">
        <v>0.04</v>
      </c>
      <c r="CS466">
        <v>0.03</v>
      </c>
      <c r="CT466">
        <v>0.09</v>
      </c>
      <c r="CU466">
        <v>0.02</v>
      </c>
      <c r="CV466">
        <v>3.9</v>
      </c>
      <c r="CW466">
        <v>3.89</v>
      </c>
      <c r="CX466">
        <v>3.86</v>
      </c>
      <c r="CY466">
        <v>3.83</v>
      </c>
      <c r="CZ466">
        <v>3.81</v>
      </c>
      <c r="DA466">
        <v>3.64</v>
      </c>
      <c r="DB466">
        <v>3.72</v>
      </c>
      <c r="DC466">
        <v>3.5</v>
      </c>
      <c r="DD466">
        <v>3.67</v>
      </c>
      <c r="DE466">
        <v>0.08</v>
      </c>
      <c r="DF466">
        <v>0.08</v>
      </c>
      <c r="DG466">
        <v>0.09</v>
      </c>
      <c r="DH466">
        <v>0.11</v>
      </c>
      <c r="DI466">
        <v>0.14000000000000001</v>
      </c>
      <c r="DJ466">
        <v>0.25</v>
      </c>
      <c r="DK466">
        <v>0.19</v>
      </c>
      <c r="DL466">
        <v>0.18</v>
      </c>
      <c r="DM466">
        <v>0.2</v>
      </c>
      <c r="DN466">
        <v>0.03</v>
      </c>
      <c r="DO466">
        <v>0.03</v>
      </c>
      <c r="DP466">
        <v>0.03</v>
      </c>
      <c r="DQ466">
        <v>0.03</v>
      </c>
      <c r="DR466">
        <v>0.02</v>
      </c>
      <c r="DS466">
        <v>0.04</v>
      </c>
      <c r="DT466">
        <v>0.03</v>
      </c>
      <c r="DU466">
        <v>0.04</v>
      </c>
      <c r="DV466">
        <v>0.03</v>
      </c>
      <c r="DW466">
        <v>0.88</v>
      </c>
      <c r="DX466">
        <v>0.88</v>
      </c>
      <c r="DY466">
        <v>0.86</v>
      </c>
      <c r="DZ466">
        <v>0.84</v>
      </c>
      <c r="EA466">
        <v>0.81</v>
      </c>
      <c r="EB466">
        <v>0.67</v>
      </c>
      <c r="EC466">
        <v>0.74</v>
      </c>
      <c r="ED466">
        <v>0.65</v>
      </c>
      <c r="EE466">
        <v>0.72</v>
      </c>
      <c r="EF466">
        <v>0.55000000000000004</v>
      </c>
      <c r="EG466">
        <v>0.02</v>
      </c>
      <c r="EH466">
        <v>0.02</v>
      </c>
      <c r="EI466">
        <v>0.04</v>
      </c>
      <c r="EJ466">
        <v>0.02</v>
      </c>
      <c r="EK466">
        <v>0.02</v>
      </c>
      <c r="EL466">
        <v>0.11</v>
      </c>
      <c r="EM466">
        <v>0.02</v>
      </c>
      <c r="EN466">
        <v>0</v>
      </c>
      <c r="EO466">
        <v>0.25</v>
      </c>
      <c r="EP466">
        <v>0.01</v>
      </c>
      <c r="EQ466">
        <v>2.3E-2</v>
      </c>
      <c r="ER466">
        <v>0.03</v>
      </c>
      <c r="ES466">
        <v>4.7E-2</v>
      </c>
      <c r="ET466">
        <v>0.08</v>
      </c>
      <c r="EU466">
        <v>0.16</v>
      </c>
      <c r="EV466">
        <v>0.05</v>
      </c>
      <c r="EW466">
        <v>0.04</v>
      </c>
      <c r="EX466">
        <v>3.1E-2</v>
      </c>
      <c r="EY466">
        <v>0.13</v>
      </c>
      <c r="EZ466">
        <v>0.16</v>
      </c>
      <c r="FA466">
        <v>0.19</v>
      </c>
      <c r="FB466">
        <v>0.12</v>
      </c>
      <c r="FC466">
        <v>0.19</v>
      </c>
      <c r="FD466">
        <v>0.28999999999999998</v>
      </c>
      <c r="FE466">
        <v>0.27</v>
      </c>
      <c r="FF466">
        <v>0.26</v>
      </c>
      <c r="FG466">
        <v>0.13</v>
      </c>
      <c r="FH466">
        <v>0.81</v>
      </c>
      <c r="FI466">
        <v>0.78</v>
      </c>
      <c r="FJ466">
        <v>0.71</v>
      </c>
      <c r="FK466">
        <v>0.79</v>
      </c>
      <c r="FL466">
        <v>0.69</v>
      </c>
      <c r="FM466">
        <v>0.36</v>
      </c>
      <c r="FN466">
        <v>0.63</v>
      </c>
      <c r="FO466">
        <v>0.67</v>
      </c>
      <c r="FP466">
        <v>0.04</v>
      </c>
      <c r="FQ466">
        <v>0.03</v>
      </c>
      <c r="FR466">
        <v>0.02</v>
      </c>
      <c r="FS466">
        <v>0.03</v>
      </c>
      <c r="FT466">
        <v>0.02</v>
      </c>
      <c r="FU466">
        <v>0.03</v>
      </c>
      <c r="FV466">
        <v>0.08</v>
      </c>
      <c r="FW466">
        <v>0.03</v>
      </c>
      <c r="FX466">
        <v>0.04</v>
      </c>
      <c r="FY466">
        <v>1.73</v>
      </c>
      <c r="FZ466">
        <v>3.8</v>
      </c>
      <c r="GA466">
        <v>3.75</v>
      </c>
      <c r="GB466">
        <v>3.62</v>
      </c>
      <c r="GC466">
        <v>3.73</v>
      </c>
      <c r="GD466">
        <v>3.6</v>
      </c>
      <c r="GE466">
        <v>2.98</v>
      </c>
      <c r="GF466">
        <v>3.56</v>
      </c>
      <c r="GG466">
        <v>3.65</v>
      </c>
      <c r="GH466">
        <v>8.7799999999999994</v>
      </c>
      <c r="GI466">
        <v>0.02</v>
      </c>
      <c r="GJ466">
        <v>1.6E-2</v>
      </c>
      <c r="GK466">
        <v>1.6E-2</v>
      </c>
      <c r="GL466">
        <v>0</v>
      </c>
      <c r="GM466">
        <v>0.02</v>
      </c>
      <c r="GN466">
        <v>0.02</v>
      </c>
      <c r="GO466">
        <v>0.05</v>
      </c>
      <c r="GP466">
        <v>0.12</v>
      </c>
      <c r="GQ466">
        <v>0.21</v>
      </c>
      <c r="GR466">
        <v>0.48</v>
      </c>
      <c r="GS466">
        <v>0.05</v>
      </c>
      <c r="GT466">
        <v>0.56999999999999995</v>
      </c>
      <c r="GU466">
        <v>0.65</v>
      </c>
      <c r="GV466">
        <v>0.16</v>
      </c>
      <c r="GW466">
        <v>0.18</v>
      </c>
      <c r="GX466">
        <v>0.13200000000000001</v>
      </c>
      <c r="GY466">
        <v>0.26</v>
      </c>
      <c r="GZ466">
        <v>0.10100000000000001</v>
      </c>
      <c r="HA466">
        <v>7.0000000000000007E-2</v>
      </c>
      <c r="HB466">
        <v>0.27</v>
      </c>
      <c r="HC466">
        <v>0.06</v>
      </c>
      <c r="HD466">
        <v>0.06</v>
      </c>
      <c r="HE466">
        <v>0.26</v>
      </c>
      <c r="HF466">
        <v>0.09</v>
      </c>
      <c r="HG466">
        <v>0.09</v>
      </c>
      <c r="HH466">
        <v>0.04</v>
      </c>
      <c r="HI466">
        <v>0.01</v>
      </c>
      <c r="HJ466">
        <v>0.05</v>
      </c>
      <c r="HK466">
        <v>0.04</v>
      </c>
      <c r="HL466">
        <v>7.0000000000000007E-2</v>
      </c>
      <c r="HM466">
        <v>7.0000000000000007E-2</v>
      </c>
      <c r="HN466">
        <v>0.01</v>
      </c>
      <c r="HO466">
        <v>0.19</v>
      </c>
      <c r="HP466">
        <v>0.26</v>
      </c>
      <c r="HQ466">
        <v>0.31</v>
      </c>
      <c r="HR466">
        <v>0.36</v>
      </c>
      <c r="HS466">
        <v>0.39</v>
      </c>
      <c r="HT466">
        <v>0.18</v>
      </c>
      <c r="HU466">
        <v>0.77</v>
      </c>
      <c r="HV466">
        <v>0.45</v>
      </c>
      <c r="HW466">
        <v>0.47</v>
      </c>
      <c r="HX466">
        <v>0.43</v>
      </c>
      <c r="HY466">
        <v>0.4</v>
      </c>
      <c r="HZ466">
        <v>0.75</v>
      </c>
      <c r="IA466">
        <v>0</v>
      </c>
      <c r="IB466">
        <v>0.16</v>
      </c>
      <c r="IC466">
        <v>0.13</v>
      </c>
      <c r="ID466">
        <v>0.06</v>
      </c>
      <c r="IE466">
        <v>0.06</v>
      </c>
      <c r="IF466">
        <v>1.6E-2</v>
      </c>
      <c r="IG466">
        <v>8.0000000000000002E-3</v>
      </c>
      <c r="IH466">
        <v>0.02</v>
      </c>
      <c r="II466">
        <v>0.03</v>
      </c>
      <c r="IJ466">
        <v>0.05</v>
      </c>
      <c r="IK466">
        <v>3.1E-2</v>
      </c>
      <c r="IL466">
        <v>8.0000000000000002E-3</v>
      </c>
      <c r="IM466">
        <v>0.03</v>
      </c>
      <c r="IN466">
        <v>0.05</v>
      </c>
      <c r="IO466">
        <v>0.02</v>
      </c>
      <c r="IP466">
        <v>0.03</v>
      </c>
      <c r="IQ466">
        <v>0.05</v>
      </c>
      <c r="IR466">
        <v>0.04</v>
      </c>
      <c r="IS466">
        <v>0.02</v>
      </c>
      <c r="IT466">
        <v>0.45</v>
      </c>
      <c r="IU466">
        <v>0.24</v>
      </c>
      <c r="IV466">
        <v>0.01</v>
      </c>
      <c r="IW466">
        <v>0.05</v>
      </c>
      <c r="IX466">
        <v>0.09</v>
      </c>
      <c r="IY466">
        <v>0.36</v>
      </c>
      <c r="IZ466">
        <v>0.45</v>
      </c>
      <c r="JA466">
        <v>0.05</v>
      </c>
      <c r="JB466">
        <v>0.27</v>
      </c>
      <c r="JC466">
        <v>0.34</v>
      </c>
      <c r="JD466">
        <v>0.09</v>
      </c>
      <c r="JE466">
        <v>0.16</v>
      </c>
      <c r="JF466">
        <v>0.33</v>
      </c>
      <c r="JG466">
        <v>0.4</v>
      </c>
      <c r="JH466">
        <v>0.52</v>
      </c>
      <c r="JI466">
        <v>0.06</v>
      </c>
      <c r="JJ466">
        <v>0.1</v>
      </c>
      <c r="JK466">
        <v>0.56000000000000005</v>
      </c>
      <c r="JL466">
        <v>0.24</v>
      </c>
      <c r="JM466">
        <v>0.03</v>
      </c>
      <c r="JN466">
        <v>0.04</v>
      </c>
      <c r="JO466">
        <v>0.05</v>
      </c>
      <c r="JP466">
        <v>0.05</v>
      </c>
      <c r="JQ466">
        <v>0.04</v>
      </c>
      <c r="JR466">
        <v>3.41</v>
      </c>
      <c r="JS466">
        <v>1.76</v>
      </c>
      <c r="JT466">
        <v>2.12</v>
      </c>
      <c r="JU466">
        <v>3.52</v>
      </c>
      <c r="JV466">
        <v>2.85</v>
      </c>
    </row>
    <row r="467" spans="1:282" x14ac:dyDescent="0.25">
      <c r="A467">
        <v>610127</v>
      </c>
      <c r="B467" t="s">
        <v>231</v>
      </c>
      <c r="C467" t="s">
        <v>2882</v>
      </c>
      <c r="D467" t="s">
        <v>5585</v>
      </c>
      <c r="E467" t="s">
        <v>5586</v>
      </c>
      <c r="F467" t="s">
        <v>1318</v>
      </c>
      <c r="G467" t="s">
        <v>1319</v>
      </c>
      <c r="H467" t="s">
        <v>1320</v>
      </c>
      <c r="I467" t="s">
        <v>5587</v>
      </c>
      <c r="J467" t="s">
        <v>5588</v>
      </c>
      <c r="K467" t="s">
        <v>5589</v>
      </c>
      <c r="L467" t="s">
        <v>546</v>
      </c>
      <c r="M467" t="s">
        <v>3399</v>
      </c>
      <c r="N467" t="s">
        <v>3908</v>
      </c>
      <c r="O467" t="s">
        <v>524</v>
      </c>
      <c r="P467">
        <v>847</v>
      </c>
      <c r="Q467" t="s">
        <v>541</v>
      </c>
      <c r="R467" t="s">
        <v>544</v>
      </c>
      <c r="S467" t="s">
        <v>544</v>
      </c>
      <c r="T467">
        <v>31</v>
      </c>
      <c r="U467">
        <v>5410</v>
      </c>
      <c r="V467" t="s">
        <v>651</v>
      </c>
      <c r="W467">
        <v>9</v>
      </c>
      <c r="X467">
        <v>889</v>
      </c>
      <c r="Y467">
        <v>1</v>
      </c>
      <c r="Z467" s="5" t="s">
        <v>3522</v>
      </c>
      <c r="AA467" t="s">
        <v>524</v>
      </c>
      <c r="AB467" t="s">
        <v>576</v>
      </c>
      <c r="AC467" t="s">
        <v>555</v>
      </c>
      <c r="AD467" t="s">
        <v>576</v>
      </c>
      <c r="AE467">
        <v>0</v>
      </c>
      <c r="AF467">
        <v>27</v>
      </c>
      <c r="AG467">
        <v>0</v>
      </c>
      <c r="AH467">
        <v>0.1</v>
      </c>
      <c r="AI467" t="s">
        <v>3410</v>
      </c>
      <c r="AJ467">
        <v>5</v>
      </c>
      <c r="AK467">
        <v>3</v>
      </c>
      <c r="AL467">
        <v>1</v>
      </c>
      <c r="AM467">
        <v>1</v>
      </c>
      <c r="AS467">
        <v>5</v>
      </c>
      <c r="AT467">
        <v>0.2</v>
      </c>
      <c r="AU467">
        <v>0.2</v>
      </c>
      <c r="AV467">
        <v>0.2</v>
      </c>
      <c r="AW467">
        <v>0</v>
      </c>
      <c r="AX467">
        <v>0.2</v>
      </c>
      <c r="AY467">
        <v>0.2</v>
      </c>
      <c r="AZ467">
        <v>0</v>
      </c>
      <c r="BA467">
        <v>0</v>
      </c>
      <c r="BB467">
        <v>0</v>
      </c>
      <c r="BC467">
        <v>0.2</v>
      </c>
      <c r="BD467">
        <v>0.4</v>
      </c>
      <c r="BE467">
        <v>0.2</v>
      </c>
      <c r="BF467">
        <v>0.6</v>
      </c>
      <c r="BG467">
        <v>0.4</v>
      </c>
      <c r="BH467">
        <v>0.2</v>
      </c>
      <c r="BI467">
        <v>0.4</v>
      </c>
      <c r="BJ467">
        <v>0.4</v>
      </c>
      <c r="BK467">
        <v>0.4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0.2</v>
      </c>
      <c r="BS467">
        <v>0.4</v>
      </c>
      <c r="BT467">
        <v>0.6</v>
      </c>
      <c r="BU467">
        <v>0.4</v>
      </c>
      <c r="BV467">
        <v>0</v>
      </c>
      <c r="BW467">
        <v>0.2</v>
      </c>
      <c r="BX467">
        <v>2.8</v>
      </c>
      <c r="BY467">
        <v>3</v>
      </c>
      <c r="BZ467">
        <v>3.2</v>
      </c>
      <c r="CA467">
        <v>3.2</v>
      </c>
      <c r="CB467">
        <v>2.2000000000000002</v>
      </c>
      <c r="CC467">
        <v>2.6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0.2</v>
      </c>
      <c r="CK467">
        <v>0.2</v>
      </c>
      <c r="CL467">
        <v>0.2</v>
      </c>
      <c r="CM467">
        <v>0</v>
      </c>
      <c r="CN467">
        <v>0</v>
      </c>
      <c r="CO467">
        <v>0</v>
      </c>
      <c r="CP467">
        <v>0.2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3.8</v>
      </c>
      <c r="CW467">
        <v>3.8</v>
      </c>
      <c r="CX467">
        <v>3.8</v>
      </c>
      <c r="CY467">
        <v>3.4</v>
      </c>
      <c r="CZ467">
        <v>3.8</v>
      </c>
      <c r="DA467">
        <v>3.6</v>
      </c>
      <c r="DB467">
        <v>2.8</v>
      </c>
      <c r="DC467">
        <v>2.8</v>
      </c>
      <c r="DD467">
        <v>3</v>
      </c>
      <c r="DE467">
        <v>0.2</v>
      </c>
      <c r="DF467">
        <v>0.2</v>
      </c>
      <c r="DG467">
        <v>0.2</v>
      </c>
      <c r="DH467">
        <v>0.2</v>
      </c>
      <c r="DI467">
        <v>0.2</v>
      </c>
      <c r="DJ467">
        <v>0.4</v>
      </c>
      <c r="DK467">
        <v>0.6</v>
      </c>
      <c r="DL467">
        <v>0.6</v>
      </c>
      <c r="DM467">
        <v>0.4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0.8</v>
      </c>
      <c r="DX467">
        <v>0.8</v>
      </c>
      <c r="DY467">
        <v>0.8</v>
      </c>
      <c r="DZ467">
        <v>0.6</v>
      </c>
      <c r="EA467">
        <v>0.8</v>
      </c>
      <c r="EB467">
        <v>0.6</v>
      </c>
      <c r="EC467">
        <v>0.2</v>
      </c>
      <c r="ED467">
        <v>0.2</v>
      </c>
      <c r="EE467">
        <v>0.4</v>
      </c>
      <c r="EF467">
        <v>0.2</v>
      </c>
      <c r="EG467">
        <v>0.2</v>
      </c>
      <c r="EH467">
        <v>0</v>
      </c>
      <c r="EI467">
        <v>0.2</v>
      </c>
      <c r="EJ467">
        <v>0.2</v>
      </c>
      <c r="EK467">
        <v>0.2</v>
      </c>
      <c r="EL467">
        <v>0.2</v>
      </c>
      <c r="EM467">
        <v>0</v>
      </c>
      <c r="EN467">
        <v>0</v>
      </c>
      <c r="EO467">
        <v>0.4</v>
      </c>
      <c r="EP467">
        <v>0</v>
      </c>
      <c r="EQ467">
        <v>0.2</v>
      </c>
      <c r="ER467">
        <v>0.2</v>
      </c>
      <c r="ES467">
        <v>0.2</v>
      </c>
      <c r="ET467">
        <v>0.2</v>
      </c>
      <c r="EU467">
        <v>0</v>
      </c>
      <c r="EV467">
        <v>0.4</v>
      </c>
      <c r="EW467">
        <v>0</v>
      </c>
      <c r="EX467">
        <v>0.2</v>
      </c>
      <c r="EY467">
        <v>0.4</v>
      </c>
      <c r="EZ467">
        <v>0.4</v>
      </c>
      <c r="FA467">
        <v>0.2</v>
      </c>
      <c r="FB467">
        <v>0.2</v>
      </c>
      <c r="FC467">
        <v>0.4</v>
      </c>
      <c r="FD467">
        <v>0.4</v>
      </c>
      <c r="FE467">
        <v>0.2</v>
      </c>
      <c r="FF467">
        <v>0.6</v>
      </c>
      <c r="FG467">
        <v>0.2</v>
      </c>
      <c r="FH467">
        <v>0.4</v>
      </c>
      <c r="FI467">
        <v>0.4</v>
      </c>
      <c r="FJ467">
        <v>0.4</v>
      </c>
      <c r="FK467">
        <v>0.4</v>
      </c>
      <c r="FL467">
        <v>0.2</v>
      </c>
      <c r="FM467">
        <v>0.4</v>
      </c>
      <c r="FN467">
        <v>0.4</v>
      </c>
      <c r="FO467">
        <v>0.4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2.4</v>
      </c>
      <c r="FZ467">
        <v>3</v>
      </c>
      <c r="GA467">
        <v>3.2</v>
      </c>
      <c r="GB467">
        <v>2.8</v>
      </c>
      <c r="GC467">
        <v>2.8</v>
      </c>
      <c r="GD467">
        <v>2.6</v>
      </c>
      <c r="GE467">
        <v>3</v>
      </c>
      <c r="GF467">
        <v>3</v>
      </c>
      <c r="GG467">
        <v>3.4</v>
      </c>
      <c r="GH467">
        <v>8.1999999999999993</v>
      </c>
      <c r="GI467">
        <v>0</v>
      </c>
      <c r="GJ467">
        <v>0</v>
      </c>
      <c r="GK467">
        <v>0</v>
      </c>
      <c r="GL467">
        <v>0</v>
      </c>
      <c r="GM467">
        <v>0.2</v>
      </c>
      <c r="GN467">
        <v>0</v>
      </c>
      <c r="GO467">
        <v>0.2</v>
      </c>
      <c r="GP467">
        <v>0</v>
      </c>
      <c r="GQ467">
        <v>0.2</v>
      </c>
      <c r="GR467">
        <v>0.4</v>
      </c>
      <c r="GS467">
        <v>0</v>
      </c>
      <c r="GT467">
        <v>0.4</v>
      </c>
      <c r="GU467">
        <v>0.8</v>
      </c>
      <c r="GV467">
        <v>0</v>
      </c>
      <c r="GW467">
        <v>0</v>
      </c>
      <c r="GX467">
        <v>0</v>
      </c>
      <c r="GY467">
        <v>0.4</v>
      </c>
      <c r="GZ467">
        <v>0.2</v>
      </c>
      <c r="HA467">
        <v>0</v>
      </c>
      <c r="HB467">
        <v>0</v>
      </c>
      <c r="HC467">
        <v>0.2</v>
      </c>
      <c r="HD467">
        <v>0</v>
      </c>
      <c r="HE467">
        <v>0.6</v>
      </c>
      <c r="HF467">
        <v>0.2</v>
      </c>
      <c r="HG467">
        <v>0.2</v>
      </c>
      <c r="HH467">
        <v>0</v>
      </c>
      <c r="HI467">
        <v>0</v>
      </c>
      <c r="HJ467">
        <v>0.2</v>
      </c>
      <c r="HK467">
        <v>0.4</v>
      </c>
      <c r="HL467">
        <v>0.4</v>
      </c>
      <c r="HM467">
        <v>0.4</v>
      </c>
      <c r="HN467">
        <v>0</v>
      </c>
      <c r="HO467">
        <v>0.4</v>
      </c>
      <c r="HP467">
        <v>0.4</v>
      </c>
      <c r="HQ467">
        <v>0.4</v>
      </c>
      <c r="HR467">
        <v>0.4</v>
      </c>
      <c r="HS467">
        <v>0.4</v>
      </c>
      <c r="HT467">
        <v>0.4</v>
      </c>
      <c r="HU467">
        <v>0.6</v>
      </c>
      <c r="HV467">
        <v>0.2</v>
      </c>
      <c r="HW467">
        <v>0.2</v>
      </c>
      <c r="HX467">
        <v>0.2</v>
      </c>
      <c r="HY467">
        <v>0.2</v>
      </c>
      <c r="HZ467">
        <v>0.6</v>
      </c>
      <c r="IA467">
        <v>0</v>
      </c>
      <c r="IB467">
        <v>0.2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0.6</v>
      </c>
      <c r="IU467">
        <v>0.2</v>
      </c>
      <c r="IV467">
        <v>0</v>
      </c>
      <c r="IW467">
        <v>0.6</v>
      </c>
      <c r="IX467">
        <v>0.4</v>
      </c>
      <c r="IY467">
        <v>0.2</v>
      </c>
      <c r="IZ467">
        <v>0.4</v>
      </c>
      <c r="JA467">
        <v>0</v>
      </c>
      <c r="JB467">
        <v>0</v>
      </c>
      <c r="JC467">
        <v>0.6</v>
      </c>
      <c r="JD467">
        <v>0</v>
      </c>
      <c r="JE467">
        <v>0.4</v>
      </c>
      <c r="JF467">
        <v>0.6</v>
      </c>
      <c r="JG467">
        <v>0.2</v>
      </c>
      <c r="JH467">
        <v>0</v>
      </c>
      <c r="JI467">
        <v>0.2</v>
      </c>
      <c r="JJ467">
        <v>0</v>
      </c>
      <c r="JK467">
        <v>0.4</v>
      </c>
      <c r="JL467">
        <v>0.2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2.6</v>
      </c>
      <c r="JS467">
        <v>1.8</v>
      </c>
      <c r="JT467">
        <v>2.2000000000000002</v>
      </c>
      <c r="JU467">
        <v>3.4</v>
      </c>
      <c r="JV467">
        <v>2</v>
      </c>
    </row>
    <row r="468" spans="1:282" x14ac:dyDescent="0.25">
      <c r="A468">
        <v>610128</v>
      </c>
      <c r="B468" t="s">
        <v>119</v>
      </c>
      <c r="C468" t="s">
        <v>2883</v>
      </c>
      <c r="D468" t="s">
        <v>5590</v>
      </c>
      <c r="E468" t="s">
        <v>5591</v>
      </c>
      <c r="F468" t="s">
        <v>1321</v>
      </c>
      <c r="G468" t="s">
        <v>1322</v>
      </c>
      <c r="H468" t="s">
        <v>1323</v>
      </c>
      <c r="I468" t="s">
        <v>5592</v>
      </c>
      <c r="J468" t="s">
        <v>5593</v>
      </c>
      <c r="K468" t="s">
        <v>5594</v>
      </c>
      <c r="L468" t="s">
        <v>546</v>
      </c>
      <c r="M468" t="s">
        <v>3399</v>
      </c>
      <c r="N468" t="s">
        <v>3908</v>
      </c>
      <c r="O468" t="s">
        <v>524</v>
      </c>
      <c r="P468">
        <v>294</v>
      </c>
      <c r="Q468" t="s">
        <v>566</v>
      </c>
      <c r="R468" t="s">
        <v>565</v>
      </c>
      <c r="S468" t="s">
        <v>565</v>
      </c>
      <c r="T468">
        <v>49</v>
      </c>
      <c r="U468">
        <v>5420</v>
      </c>
      <c r="V468" t="s">
        <v>655</v>
      </c>
      <c r="W468">
        <v>185</v>
      </c>
      <c r="X468">
        <v>287</v>
      </c>
      <c r="Y468">
        <v>64</v>
      </c>
      <c r="Z468" s="5" t="s">
        <v>924</v>
      </c>
      <c r="AA468" t="s">
        <v>524</v>
      </c>
      <c r="AB468" t="s">
        <v>534</v>
      </c>
      <c r="AC468" t="s">
        <v>534</v>
      </c>
      <c r="AD468" t="s">
        <v>534</v>
      </c>
      <c r="AE468">
        <v>99</v>
      </c>
      <c r="AF468">
        <v>95.2</v>
      </c>
      <c r="AG468">
        <v>99</v>
      </c>
      <c r="AH468">
        <v>6.4</v>
      </c>
      <c r="AI468" t="s">
        <v>3410</v>
      </c>
      <c r="AJ468">
        <v>108</v>
      </c>
      <c r="AL468">
        <v>104</v>
      </c>
      <c r="AN468">
        <v>2</v>
      </c>
      <c r="AO468">
        <v>1</v>
      </c>
      <c r="AQ468">
        <v>1</v>
      </c>
      <c r="AS468">
        <v>108</v>
      </c>
      <c r="AT468">
        <v>0</v>
      </c>
      <c r="AU468">
        <v>0</v>
      </c>
      <c r="AV468">
        <v>0</v>
      </c>
      <c r="AW468">
        <v>0</v>
      </c>
      <c r="AX468">
        <v>0.01</v>
      </c>
      <c r="AY468">
        <v>0.01</v>
      </c>
      <c r="AZ468">
        <v>0.06</v>
      </c>
      <c r="BA468">
        <v>4.5999999999999999E-2</v>
      </c>
      <c r="BB468">
        <v>0.04</v>
      </c>
      <c r="BC468">
        <v>0.02</v>
      </c>
      <c r="BD468">
        <v>0.02</v>
      </c>
      <c r="BE468">
        <v>0.03</v>
      </c>
      <c r="BF468">
        <v>0.13</v>
      </c>
      <c r="BG468">
        <v>0.12</v>
      </c>
      <c r="BH468">
        <v>0.13</v>
      </c>
      <c r="BI468">
        <v>0.06</v>
      </c>
      <c r="BJ468">
        <v>0.09</v>
      </c>
      <c r="BK468">
        <v>0.17</v>
      </c>
      <c r="BL468">
        <v>0.01</v>
      </c>
      <c r="BM468">
        <v>0.01</v>
      </c>
      <c r="BN468">
        <v>0.01</v>
      </c>
      <c r="BO468">
        <v>0.01</v>
      </c>
      <c r="BP468">
        <v>0.02</v>
      </c>
      <c r="BQ468">
        <v>0.03</v>
      </c>
      <c r="BR468">
        <v>0.8</v>
      </c>
      <c r="BS468">
        <v>0.82</v>
      </c>
      <c r="BT468">
        <v>0.82</v>
      </c>
      <c r="BU468">
        <v>0.92</v>
      </c>
      <c r="BV468">
        <v>0.86</v>
      </c>
      <c r="BW468">
        <v>0.77</v>
      </c>
      <c r="BX468">
        <v>3.74</v>
      </c>
      <c r="BY468">
        <v>3.79</v>
      </c>
      <c r="BZ468">
        <v>3.79</v>
      </c>
      <c r="CA468">
        <v>3.91</v>
      </c>
      <c r="CB468">
        <v>3.84</v>
      </c>
      <c r="CC468">
        <v>3.74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0.02</v>
      </c>
      <c r="CK468">
        <v>0.03</v>
      </c>
      <c r="CL468">
        <v>0.01</v>
      </c>
      <c r="CM468">
        <v>0.02</v>
      </c>
      <c r="CN468">
        <v>0.01</v>
      </c>
      <c r="CO468">
        <v>0.02</v>
      </c>
      <c r="CP468">
        <v>0.04</v>
      </c>
      <c r="CQ468">
        <v>0.02</v>
      </c>
      <c r="CR468">
        <v>0.02</v>
      </c>
      <c r="CS468">
        <v>0.05</v>
      </c>
      <c r="CT468">
        <v>0.01</v>
      </c>
      <c r="CU468">
        <v>0.03</v>
      </c>
      <c r="CV468">
        <v>3.92</v>
      </c>
      <c r="CW468">
        <v>3.93</v>
      </c>
      <c r="CX468">
        <v>3.91</v>
      </c>
      <c r="CY468">
        <v>3.87</v>
      </c>
      <c r="CZ468">
        <v>3.9</v>
      </c>
      <c r="DA468">
        <v>3.84</v>
      </c>
      <c r="DB468">
        <v>3.75</v>
      </c>
      <c r="DC468">
        <v>3.8</v>
      </c>
      <c r="DD468">
        <v>3.81</v>
      </c>
      <c r="DE468">
        <v>0.05</v>
      </c>
      <c r="DF468">
        <v>0.06</v>
      </c>
      <c r="DG468">
        <v>0.06</v>
      </c>
      <c r="DH468">
        <v>0.06</v>
      </c>
      <c r="DI468">
        <v>0.06</v>
      </c>
      <c r="DJ468">
        <v>0.12</v>
      </c>
      <c r="DK468">
        <v>0.1</v>
      </c>
      <c r="DL468">
        <v>0.09</v>
      </c>
      <c r="DM468">
        <v>0.1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0.01</v>
      </c>
      <c r="DV468">
        <v>0</v>
      </c>
      <c r="DW468">
        <v>0.94</v>
      </c>
      <c r="DX468">
        <v>0.94</v>
      </c>
      <c r="DY468">
        <v>0.93</v>
      </c>
      <c r="DZ468">
        <v>0.91</v>
      </c>
      <c r="EA468">
        <v>0.92</v>
      </c>
      <c r="EB468">
        <v>0.86</v>
      </c>
      <c r="EC468">
        <v>0.83</v>
      </c>
      <c r="ED468">
        <v>0.86</v>
      </c>
      <c r="EE468">
        <v>0.86</v>
      </c>
      <c r="EF468">
        <v>0.67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0.01</v>
      </c>
      <c r="EM468">
        <v>0</v>
      </c>
      <c r="EN468">
        <v>0</v>
      </c>
      <c r="EO468">
        <v>0.23</v>
      </c>
      <c r="EP468">
        <v>0.02</v>
      </c>
      <c r="EQ468">
        <v>1.9E-2</v>
      </c>
      <c r="ER468">
        <v>0.06</v>
      </c>
      <c r="ES468">
        <v>8.9999999999999993E-3</v>
      </c>
      <c r="ET468">
        <v>0.03</v>
      </c>
      <c r="EU468">
        <v>0.02</v>
      </c>
      <c r="EV468">
        <v>0.03</v>
      </c>
      <c r="EW468">
        <v>0.01</v>
      </c>
      <c r="EX468">
        <v>1.9E-2</v>
      </c>
      <c r="EY468">
        <v>0.13</v>
      </c>
      <c r="EZ468">
        <v>0.11</v>
      </c>
      <c r="FA468">
        <v>0.08</v>
      </c>
      <c r="FB468">
        <v>0.09</v>
      </c>
      <c r="FC468">
        <v>0.11</v>
      </c>
      <c r="FD468">
        <v>0.26</v>
      </c>
      <c r="FE468">
        <v>0.2</v>
      </c>
      <c r="FF468">
        <v>0.22</v>
      </c>
      <c r="FG468">
        <v>0.08</v>
      </c>
      <c r="FH468">
        <v>0.85</v>
      </c>
      <c r="FI468">
        <v>0.87</v>
      </c>
      <c r="FJ468">
        <v>0.86</v>
      </c>
      <c r="FK468">
        <v>0.9</v>
      </c>
      <c r="FL468">
        <v>0.86</v>
      </c>
      <c r="FM468">
        <v>0.71</v>
      </c>
      <c r="FN468">
        <v>0.75</v>
      </c>
      <c r="FO468">
        <v>0.77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0.02</v>
      </c>
      <c r="FX468">
        <v>0</v>
      </c>
      <c r="FY468">
        <v>1.52</v>
      </c>
      <c r="FZ468">
        <v>3.83</v>
      </c>
      <c r="GA468">
        <v>3.85</v>
      </c>
      <c r="GB468">
        <v>3.81</v>
      </c>
      <c r="GC468">
        <v>3.89</v>
      </c>
      <c r="GD468">
        <v>3.83</v>
      </c>
      <c r="GE468">
        <v>3.68</v>
      </c>
      <c r="GF468">
        <v>3.74</v>
      </c>
      <c r="GG468">
        <v>3.76</v>
      </c>
      <c r="GH468">
        <v>9.34</v>
      </c>
      <c r="GI468">
        <v>0</v>
      </c>
      <c r="GJ468">
        <v>0</v>
      </c>
      <c r="GK468">
        <v>8.9999999999999993E-3</v>
      </c>
      <c r="GL468">
        <v>0.01</v>
      </c>
      <c r="GM468">
        <v>0.02</v>
      </c>
      <c r="GN468">
        <v>0.01</v>
      </c>
      <c r="GO468">
        <v>0.02</v>
      </c>
      <c r="GP468">
        <v>0.11</v>
      </c>
      <c r="GQ468">
        <v>0.11</v>
      </c>
      <c r="GR468">
        <v>0.69</v>
      </c>
      <c r="GS468">
        <v>0.03</v>
      </c>
      <c r="GT468">
        <v>0.63</v>
      </c>
      <c r="GU468">
        <v>0.65</v>
      </c>
      <c r="GV468">
        <v>0.28999999999999998</v>
      </c>
      <c r="GW468">
        <v>0.15</v>
      </c>
      <c r="GX468">
        <v>8.3000000000000004E-2</v>
      </c>
      <c r="GY468">
        <v>0.31</v>
      </c>
      <c r="GZ468">
        <v>4.5999999999999999E-2</v>
      </c>
      <c r="HA468">
        <v>6.5000000000000002E-2</v>
      </c>
      <c r="HB468">
        <v>0.19</v>
      </c>
      <c r="HC468">
        <v>0.12</v>
      </c>
      <c r="HD468">
        <v>0.13</v>
      </c>
      <c r="HE468">
        <v>0.19</v>
      </c>
      <c r="HF468">
        <v>0.06</v>
      </c>
      <c r="HG468">
        <v>7.0000000000000007E-2</v>
      </c>
      <c r="HH468">
        <v>0.04</v>
      </c>
      <c r="HI468">
        <v>0</v>
      </c>
      <c r="HJ468">
        <v>0</v>
      </c>
      <c r="HK468">
        <v>0.01</v>
      </c>
      <c r="HL468">
        <v>0.01</v>
      </c>
      <c r="HM468">
        <v>0.04</v>
      </c>
      <c r="HN468">
        <v>0</v>
      </c>
      <c r="HO468">
        <v>0.1</v>
      </c>
      <c r="HP468">
        <v>0.11</v>
      </c>
      <c r="HQ468">
        <v>0.06</v>
      </c>
      <c r="HR468">
        <v>0.16</v>
      </c>
      <c r="HS468">
        <v>0.15</v>
      </c>
      <c r="HT468">
        <v>7.0000000000000007E-2</v>
      </c>
      <c r="HU468">
        <v>0.86</v>
      </c>
      <c r="HV468">
        <v>0.84</v>
      </c>
      <c r="HW468">
        <v>0.88</v>
      </c>
      <c r="HX468">
        <v>0.78</v>
      </c>
      <c r="HY468">
        <v>0.76</v>
      </c>
      <c r="HZ468">
        <v>0.89</v>
      </c>
      <c r="IA468">
        <v>0.01</v>
      </c>
      <c r="IB468">
        <v>0.03</v>
      </c>
      <c r="IC468">
        <v>0.03</v>
      </c>
      <c r="ID468">
        <v>0.03</v>
      </c>
      <c r="IE468">
        <v>0.04</v>
      </c>
      <c r="IF468">
        <v>1.9E-2</v>
      </c>
      <c r="IG468">
        <v>1.9E-2</v>
      </c>
      <c r="IH468">
        <v>0.02</v>
      </c>
      <c r="II468">
        <v>0.03</v>
      </c>
      <c r="IJ468">
        <v>0.03</v>
      </c>
      <c r="IK468">
        <v>1.9E-2</v>
      </c>
      <c r="IL468">
        <v>1.9E-2</v>
      </c>
      <c r="IM468">
        <v>0.01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0.02</v>
      </c>
      <c r="IT468">
        <v>0.38</v>
      </c>
      <c r="IU468">
        <v>0.17</v>
      </c>
      <c r="IV468">
        <v>0.02</v>
      </c>
      <c r="IW468">
        <v>0.05</v>
      </c>
      <c r="IX468">
        <v>0.11</v>
      </c>
      <c r="IY468">
        <v>0.35</v>
      </c>
      <c r="IZ468">
        <v>0.39</v>
      </c>
      <c r="JA468">
        <v>0.13</v>
      </c>
      <c r="JB468">
        <v>0.27</v>
      </c>
      <c r="JC468">
        <v>0.44</v>
      </c>
      <c r="JD468">
        <v>0.08</v>
      </c>
      <c r="JE468">
        <v>0.21</v>
      </c>
      <c r="JF468">
        <v>0.28000000000000003</v>
      </c>
      <c r="JG468">
        <v>0.32</v>
      </c>
      <c r="JH468">
        <v>0.43</v>
      </c>
      <c r="JI468">
        <v>0.17</v>
      </c>
      <c r="JJ468">
        <v>0.22</v>
      </c>
      <c r="JK468">
        <v>0.56999999999999995</v>
      </c>
      <c r="JL468">
        <v>0.36</v>
      </c>
      <c r="JM468">
        <v>0</v>
      </c>
      <c r="JN468">
        <v>0.02</v>
      </c>
      <c r="JO468">
        <v>0.01</v>
      </c>
      <c r="JP468">
        <v>0</v>
      </c>
      <c r="JQ468">
        <v>0</v>
      </c>
      <c r="JR468">
        <v>3.28</v>
      </c>
      <c r="JS468">
        <v>2.04</v>
      </c>
      <c r="JT468">
        <v>2.5</v>
      </c>
      <c r="JU468">
        <v>3.41</v>
      </c>
      <c r="JV468">
        <v>3</v>
      </c>
    </row>
    <row r="469" spans="1:282" x14ac:dyDescent="0.25">
      <c r="A469">
        <v>610129</v>
      </c>
      <c r="B469" t="s">
        <v>233</v>
      </c>
      <c r="C469" t="s">
        <v>2884</v>
      </c>
      <c r="D469" t="s">
        <v>5595</v>
      </c>
      <c r="E469" t="s">
        <v>5596</v>
      </c>
      <c r="F469" t="s">
        <v>1324</v>
      </c>
      <c r="G469" t="s">
        <v>1325</v>
      </c>
      <c r="H469" t="s">
        <v>1326</v>
      </c>
      <c r="I469" t="s">
        <v>5597</v>
      </c>
      <c r="J469" t="s">
        <v>5598</v>
      </c>
      <c r="K469" t="s">
        <v>5599</v>
      </c>
      <c r="L469" t="s">
        <v>546</v>
      </c>
      <c r="M469" t="s">
        <v>3399</v>
      </c>
      <c r="N469" t="s">
        <v>3908</v>
      </c>
      <c r="O469" t="s">
        <v>524</v>
      </c>
      <c r="P469">
        <v>633</v>
      </c>
      <c r="Q469" t="s">
        <v>539</v>
      </c>
      <c r="R469" t="s">
        <v>3621</v>
      </c>
      <c r="S469" t="s">
        <v>6523</v>
      </c>
      <c r="T469">
        <v>39</v>
      </c>
      <c r="U469">
        <v>5430</v>
      </c>
      <c r="V469" t="s">
        <v>655</v>
      </c>
      <c r="W469">
        <v>531</v>
      </c>
      <c r="X469">
        <v>647</v>
      </c>
      <c r="Y469">
        <v>82</v>
      </c>
      <c r="Z469" s="5" t="s">
        <v>575</v>
      </c>
      <c r="AA469" t="s">
        <v>524</v>
      </c>
      <c r="AB469" t="s">
        <v>564</v>
      </c>
      <c r="AC469" t="s">
        <v>533</v>
      </c>
      <c r="AD469" t="s">
        <v>533</v>
      </c>
      <c r="AE469">
        <v>40.299999999999997</v>
      </c>
      <c r="AF469">
        <v>62</v>
      </c>
      <c r="AG469">
        <v>66.7</v>
      </c>
      <c r="AH469">
        <v>99</v>
      </c>
      <c r="AI469" t="s">
        <v>3400</v>
      </c>
      <c r="AJ469">
        <v>294</v>
      </c>
      <c r="AK469">
        <v>13</v>
      </c>
      <c r="AL469">
        <v>5</v>
      </c>
      <c r="AN469">
        <v>269</v>
      </c>
      <c r="AQ469">
        <v>2</v>
      </c>
      <c r="AR469">
        <v>9</v>
      </c>
      <c r="AS469">
        <v>294</v>
      </c>
      <c r="AT469">
        <v>0.02</v>
      </c>
      <c r="AU469">
        <v>0.01</v>
      </c>
      <c r="AV469">
        <v>0.03</v>
      </c>
      <c r="AW469">
        <v>0.02</v>
      </c>
      <c r="AX469">
        <v>0.03</v>
      </c>
      <c r="AY469">
        <v>0.08</v>
      </c>
      <c r="AZ469">
        <v>7.0000000000000007E-2</v>
      </c>
      <c r="BA469">
        <v>3.6999999999999998E-2</v>
      </c>
      <c r="BB469">
        <v>0.06</v>
      </c>
      <c r="BC469">
        <v>7.0000000000000007E-2</v>
      </c>
      <c r="BD469">
        <v>0.11</v>
      </c>
      <c r="BE469">
        <v>0.13</v>
      </c>
      <c r="BF469">
        <v>0.42</v>
      </c>
      <c r="BG469">
        <v>0.34</v>
      </c>
      <c r="BH469">
        <v>0.39</v>
      </c>
      <c r="BI469">
        <v>0.28000000000000003</v>
      </c>
      <c r="BJ469">
        <v>0.38</v>
      </c>
      <c r="BK469">
        <v>0.34</v>
      </c>
      <c r="BL469">
        <v>0.02</v>
      </c>
      <c r="BM469">
        <v>0.02</v>
      </c>
      <c r="BN469">
        <v>0.03</v>
      </c>
      <c r="BO469">
        <v>0.02</v>
      </c>
      <c r="BP469">
        <v>0.02</v>
      </c>
      <c r="BQ469">
        <v>0.04</v>
      </c>
      <c r="BR469">
        <v>0.48</v>
      </c>
      <c r="BS469">
        <v>0.59</v>
      </c>
      <c r="BT469">
        <v>0.49</v>
      </c>
      <c r="BU469">
        <v>0.62</v>
      </c>
      <c r="BV469">
        <v>0.46</v>
      </c>
      <c r="BW469">
        <v>0.41</v>
      </c>
      <c r="BX469">
        <v>3.38</v>
      </c>
      <c r="BY469">
        <v>3.54</v>
      </c>
      <c r="BZ469">
        <v>3.39</v>
      </c>
      <c r="CA469">
        <v>3.51</v>
      </c>
      <c r="CB469">
        <v>3.3</v>
      </c>
      <c r="CC469">
        <v>3.13</v>
      </c>
      <c r="CD469">
        <v>3.0000000000000001E-3</v>
      </c>
      <c r="CE469">
        <v>0</v>
      </c>
      <c r="CF469">
        <v>0</v>
      </c>
      <c r="CG469">
        <v>3.0000000000000001E-3</v>
      </c>
      <c r="CH469">
        <v>0</v>
      </c>
      <c r="CI469">
        <v>0</v>
      </c>
      <c r="CJ469">
        <v>0.01</v>
      </c>
      <c r="CK469">
        <v>0.03</v>
      </c>
      <c r="CL469">
        <v>0.02</v>
      </c>
      <c r="CM469">
        <v>0</v>
      </c>
      <c r="CN469">
        <v>0.01</v>
      </c>
      <c r="CO469">
        <v>0.02</v>
      </c>
      <c r="CP469">
        <v>0.02</v>
      </c>
      <c r="CQ469">
        <v>0.01</v>
      </c>
      <c r="CR469">
        <v>0.02</v>
      </c>
      <c r="CS469">
        <v>0.06</v>
      </c>
      <c r="CT469">
        <v>7.0000000000000007E-2</v>
      </c>
      <c r="CU469">
        <v>0.03</v>
      </c>
      <c r="CV469">
        <v>3.79</v>
      </c>
      <c r="CW469">
        <v>3.8</v>
      </c>
      <c r="CX469">
        <v>3.76</v>
      </c>
      <c r="CY469">
        <v>3.73</v>
      </c>
      <c r="CZ469">
        <v>3.78</v>
      </c>
      <c r="DA469">
        <v>3.74</v>
      </c>
      <c r="DB469">
        <v>3.63</v>
      </c>
      <c r="DC469">
        <v>3.51</v>
      </c>
      <c r="DD469">
        <v>3.68</v>
      </c>
      <c r="DE469">
        <v>0.19</v>
      </c>
      <c r="DF469">
        <v>0.18</v>
      </c>
      <c r="DG469">
        <v>0.2</v>
      </c>
      <c r="DH469">
        <v>0.21</v>
      </c>
      <c r="DI469">
        <v>0.19</v>
      </c>
      <c r="DJ469">
        <v>0.22</v>
      </c>
      <c r="DK469">
        <v>0.21</v>
      </c>
      <c r="DL469">
        <v>0.26</v>
      </c>
      <c r="DM469">
        <v>0.2</v>
      </c>
      <c r="DN469">
        <v>0.01</v>
      </c>
      <c r="DO469">
        <v>0.02</v>
      </c>
      <c r="DP469">
        <v>0.02</v>
      </c>
      <c r="DQ469">
        <v>0.01</v>
      </c>
      <c r="DR469">
        <v>0.01</v>
      </c>
      <c r="DS469">
        <v>0.01</v>
      </c>
      <c r="DT469">
        <v>0.01</v>
      </c>
      <c r="DU469">
        <v>0.01</v>
      </c>
      <c r="DV469">
        <v>0.01</v>
      </c>
      <c r="DW469">
        <v>0.8</v>
      </c>
      <c r="DX469">
        <v>0.8</v>
      </c>
      <c r="DY469">
        <v>0.77</v>
      </c>
      <c r="DZ469">
        <v>0.75</v>
      </c>
      <c r="EA469">
        <v>0.79</v>
      </c>
      <c r="EB469">
        <v>0.75</v>
      </c>
      <c r="EC469">
        <v>0.71</v>
      </c>
      <c r="ED469">
        <v>0.64</v>
      </c>
      <c r="EE469">
        <v>0.74</v>
      </c>
      <c r="EF469">
        <v>0.4</v>
      </c>
      <c r="EG469">
        <v>0.02</v>
      </c>
      <c r="EH469">
        <v>0.01</v>
      </c>
      <c r="EI469">
        <v>0.01</v>
      </c>
      <c r="EJ469">
        <v>0.01</v>
      </c>
      <c r="EK469">
        <v>0.01</v>
      </c>
      <c r="EL469">
        <v>0.04</v>
      </c>
      <c r="EM469">
        <v>0.01</v>
      </c>
      <c r="EN469">
        <v>0</v>
      </c>
      <c r="EO469">
        <v>0.28000000000000003</v>
      </c>
      <c r="EP469">
        <v>0.04</v>
      </c>
      <c r="EQ469">
        <v>0.02</v>
      </c>
      <c r="ER469">
        <v>0.02</v>
      </c>
      <c r="ES469">
        <v>0.02</v>
      </c>
      <c r="ET469">
        <v>0.06</v>
      </c>
      <c r="EU469">
        <v>0.09</v>
      </c>
      <c r="EV469">
        <v>0.04</v>
      </c>
      <c r="EW469">
        <v>0.06</v>
      </c>
      <c r="EX469">
        <v>0.126</v>
      </c>
      <c r="EY469">
        <v>0.28000000000000003</v>
      </c>
      <c r="EZ469">
        <v>0.31</v>
      </c>
      <c r="FA469">
        <v>0.31</v>
      </c>
      <c r="FB469">
        <v>0.28000000000000003</v>
      </c>
      <c r="FC469">
        <v>0.34</v>
      </c>
      <c r="FD469">
        <v>0.24</v>
      </c>
      <c r="FE469">
        <v>0.3</v>
      </c>
      <c r="FF469">
        <v>0.34</v>
      </c>
      <c r="FG469">
        <v>0.13</v>
      </c>
      <c r="FH469">
        <v>0.64</v>
      </c>
      <c r="FI469">
        <v>0.64</v>
      </c>
      <c r="FJ469">
        <v>0.63</v>
      </c>
      <c r="FK469">
        <v>0.67</v>
      </c>
      <c r="FL469">
        <v>0.54</v>
      </c>
      <c r="FM469">
        <v>0.6</v>
      </c>
      <c r="FN469">
        <v>0.62</v>
      </c>
      <c r="FO469">
        <v>0.56999999999999995</v>
      </c>
      <c r="FP469">
        <v>0.06</v>
      </c>
      <c r="FQ469">
        <v>0.01</v>
      </c>
      <c r="FR469">
        <v>0.02</v>
      </c>
      <c r="FS469">
        <v>0.03</v>
      </c>
      <c r="FT469">
        <v>0.02</v>
      </c>
      <c r="FU469">
        <v>0.06</v>
      </c>
      <c r="FV469">
        <v>0.03</v>
      </c>
      <c r="FW469">
        <v>0.03</v>
      </c>
      <c r="FX469">
        <v>0.03</v>
      </c>
      <c r="FY469">
        <v>1.99</v>
      </c>
      <c r="FZ469">
        <v>3.57</v>
      </c>
      <c r="GA469">
        <v>3.61</v>
      </c>
      <c r="GB469">
        <v>3.6</v>
      </c>
      <c r="GC469">
        <v>3.66</v>
      </c>
      <c r="GD469">
        <v>3.49</v>
      </c>
      <c r="GE469">
        <v>3.45</v>
      </c>
      <c r="GF469">
        <v>3.58</v>
      </c>
      <c r="GG469">
        <v>3.52</v>
      </c>
      <c r="GH469">
        <v>8.69</v>
      </c>
      <c r="GI469">
        <v>0.01</v>
      </c>
      <c r="GJ469">
        <v>3.0000000000000001E-3</v>
      </c>
      <c r="GK469">
        <v>0.02</v>
      </c>
      <c r="GL469">
        <v>0.01</v>
      </c>
      <c r="GM469">
        <v>0.03</v>
      </c>
      <c r="GN469">
        <v>0.04</v>
      </c>
      <c r="GO469">
        <v>0.03</v>
      </c>
      <c r="GP469">
        <v>0.14000000000000001</v>
      </c>
      <c r="GQ469">
        <v>0.2</v>
      </c>
      <c r="GR469">
        <v>0.43</v>
      </c>
      <c r="GS469">
        <v>0.09</v>
      </c>
      <c r="GT469">
        <v>0.4</v>
      </c>
      <c r="GU469">
        <v>0.5</v>
      </c>
      <c r="GV469">
        <v>0.27</v>
      </c>
      <c r="GW469">
        <v>0.17</v>
      </c>
      <c r="GX469">
        <v>0.126</v>
      </c>
      <c r="GY469">
        <v>0.18</v>
      </c>
      <c r="GZ469">
        <v>0.122</v>
      </c>
      <c r="HA469">
        <v>6.5000000000000002E-2</v>
      </c>
      <c r="HB469">
        <v>0.18</v>
      </c>
      <c r="HC469">
        <v>0.11</v>
      </c>
      <c r="HD469">
        <v>0.06</v>
      </c>
      <c r="HE469">
        <v>0.21</v>
      </c>
      <c r="HF469">
        <v>0.19</v>
      </c>
      <c r="HG469">
        <v>0.24</v>
      </c>
      <c r="HH469">
        <v>0.16</v>
      </c>
      <c r="HI469">
        <v>0.01</v>
      </c>
      <c r="HJ469">
        <v>0.01</v>
      </c>
      <c r="HK469">
        <v>0.01</v>
      </c>
      <c r="HL469">
        <v>0.04</v>
      </c>
      <c r="HM469">
        <v>0.09</v>
      </c>
      <c r="HN469">
        <v>0.01</v>
      </c>
      <c r="HO469">
        <v>0.22</v>
      </c>
      <c r="HP469">
        <v>0.23</v>
      </c>
      <c r="HQ469">
        <v>0.22</v>
      </c>
      <c r="HR469">
        <v>0.3</v>
      </c>
      <c r="HS469">
        <v>0.32</v>
      </c>
      <c r="HT469">
        <v>0.33</v>
      </c>
      <c r="HU469">
        <v>0.69</v>
      </c>
      <c r="HV469">
        <v>0.55000000000000004</v>
      </c>
      <c r="HW469">
        <v>0.62</v>
      </c>
      <c r="HX469">
        <v>0.48</v>
      </c>
      <c r="HY469">
        <v>0.42</v>
      </c>
      <c r="HZ469">
        <v>0.56000000000000005</v>
      </c>
      <c r="IA469">
        <v>0.03</v>
      </c>
      <c r="IB469">
        <v>0.14000000000000001</v>
      </c>
      <c r="IC469">
        <v>7.0000000000000007E-2</v>
      </c>
      <c r="ID469">
        <v>0.11</v>
      </c>
      <c r="IE469">
        <v>0.08</v>
      </c>
      <c r="IF469">
        <v>3.6999999999999998E-2</v>
      </c>
      <c r="IG469">
        <v>1.7000000000000001E-2</v>
      </c>
      <c r="IH469">
        <v>0.02</v>
      </c>
      <c r="II469">
        <v>0.02</v>
      </c>
      <c r="IJ469">
        <v>0.02</v>
      </c>
      <c r="IK469">
        <v>0.02</v>
      </c>
      <c r="IL469">
        <v>1.4E-2</v>
      </c>
      <c r="IM469">
        <v>0.03</v>
      </c>
      <c r="IN469">
        <v>0.06</v>
      </c>
      <c r="IO469">
        <v>0.05</v>
      </c>
      <c r="IP469">
        <v>0.05</v>
      </c>
      <c r="IQ469">
        <v>0.06</v>
      </c>
      <c r="IR469">
        <v>0.05</v>
      </c>
      <c r="IS469">
        <v>0.02</v>
      </c>
      <c r="IT469">
        <v>0.62</v>
      </c>
      <c r="IU469">
        <v>0.59</v>
      </c>
      <c r="IV469">
        <v>0.05</v>
      </c>
      <c r="IW469">
        <v>0.21</v>
      </c>
      <c r="IX469">
        <v>0.3</v>
      </c>
      <c r="IY469">
        <v>0.19</v>
      </c>
      <c r="IZ469">
        <v>0.2</v>
      </c>
      <c r="JA469">
        <v>0.26</v>
      </c>
      <c r="JB469">
        <v>0.33</v>
      </c>
      <c r="JC469">
        <v>0.37</v>
      </c>
      <c r="JD469">
        <v>0.1</v>
      </c>
      <c r="JE469">
        <v>7.0000000000000007E-2</v>
      </c>
      <c r="JF469">
        <v>0.28999999999999998</v>
      </c>
      <c r="JG469">
        <v>0.24</v>
      </c>
      <c r="JH469">
        <v>0.27</v>
      </c>
      <c r="JI469">
        <v>0.06</v>
      </c>
      <c r="JJ469">
        <v>0.05</v>
      </c>
      <c r="JK469">
        <v>0.36</v>
      </c>
      <c r="JL469">
        <v>0.18</v>
      </c>
      <c r="JM469">
        <v>0.03</v>
      </c>
      <c r="JN469">
        <v>0.03</v>
      </c>
      <c r="JO469">
        <v>0.09</v>
      </c>
      <c r="JP469">
        <v>0.03</v>
      </c>
      <c r="JQ469">
        <v>0.04</v>
      </c>
      <c r="JR469">
        <v>2.93</v>
      </c>
      <c r="JS469">
        <v>1.58</v>
      </c>
      <c r="JT469">
        <v>1.55</v>
      </c>
      <c r="JU469">
        <v>3</v>
      </c>
      <c r="JV469">
        <v>2.41</v>
      </c>
    </row>
    <row r="470" spans="1:282" x14ac:dyDescent="0.25">
      <c r="A470">
        <v>610130</v>
      </c>
      <c r="B470" t="s">
        <v>312</v>
      </c>
      <c r="C470" t="s">
        <v>2885</v>
      </c>
      <c r="D470" t="s">
        <v>5600</v>
      </c>
      <c r="E470" t="s">
        <v>5601</v>
      </c>
      <c r="F470" t="s">
        <v>1327</v>
      </c>
      <c r="G470" t="s">
        <v>1328</v>
      </c>
      <c r="H470" t="s">
        <v>1329</v>
      </c>
      <c r="I470" t="s">
        <v>5602</v>
      </c>
      <c r="J470" t="s">
        <v>5603</v>
      </c>
      <c r="K470" t="s">
        <v>5604</v>
      </c>
      <c r="L470" t="s">
        <v>546</v>
      </c>
      <c r="M470" t="s">
        <v>3399</v>
      </c>
      <c r="N470" t="s">
        <v>3908</v>
      </c>
      <c r="O470" t="s">
        <v>524</v>
      </c>
      <c r="P470">
        <v>375</v>
      </c>
      <c r="Q470" t="s">
        <v>537</v>
      </c>
      <c r="R470" t="s">
        <v>557</v>
      </c>
      <c r="S470" t="s">
        <v>557</v>
      </c>
      <c r="T470">
        <v>45</v>
      </c>
      <c r="U470">
        <v>5440</v>
      </c>
      <c r="V470" t="s">
        <v>655</v>
      </c>
      <c r="W470">
        <v>11</v>
      </c>
      <c r="X470">
        <v>375</v>
      </c>
      <c r="Y470">
        <v>3</v>
      </c>
      <c r="Z470" s="5" t="s">
        <v>3644</v>
      </c>
      <c r="AA470" t="s">
        <v>524</v>
      </c>
      <c r="AB470" t="s">
        <v>534</v>
      </c>
      <c r="AC470" t="s">
        <v>564</v>
      </c>
      <c r="AD470" t="s">
        <v>534</v>
      </c>
      <c r="AE470">
        <v>99</v>
      </c>
      <c r="AF470">
        <v>59.4</v>
      </c>
      <c r="AG470">
        <v>99</v>
      </c>
      <c r="AH470">
        <v>0.3</v>
      </c>
      <c r="AI470" t="s">
        <v>3410</v>
      </c>
      <c r="AJ470">
        <v>4</v>
      </c>
      <c r="AL470">
        <v>1</v>
      </c>
      <c r="AN470">
        <v>3</v>
      </c>
      <c r="AS470">
        <v>4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0.25</v>
      </c>
      <c r="BK470">
        <v>0</v>
      </c>
      <c r="BL470">
        <v>0.5</v>
      </c>
      <c r="BM470">
        <v>0.25</v>
      </c>
      <c r="BN470">
        <v>0.5</v>
      </c>
      <c r="BO470">
        <v>0.5</v>
      </c>
      <c r="BP470">
        <v>0.5</v>
      </c>
      <c r="BQ470">
        <v>0.5</v>
      </c>
      <c r="BR470">
        <v>0.5</v>
      </c>
      <c r="BS470">
        <v>0.75</v>
      </c>
      <c r="BT470">
        <v>0.5</v>
      </c>
      <c r="BU470">
        <v>0.5</v>
      </c>
      <c r="BV470">
        <v>0.25</v>
      </c>
      <c r="BW470">
        <v>0.5</v>
      </c>
      <c r="BX470">
        <v>4</v>
      </c>
      <c r="BY470">
        <v>4</v>
      </c>
      <c r="BZ470">
        <v>4</v>
      </c>
      <c r="CA470">
        <v>4</v>
      </c>
      <c r="CB470">
        <v>3.5</v>
      </c>
      <c r="CC470">
        <v>4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0.25</v>
      </c>
      <c r="CU470">
        <v>0</v>
      </c>
      <c r="CV470">
        <v>3.5</v>
      </c>
      <c r="CW470">
        <v>4</v>
      </c>
      <c r="CX470">
        <v>3.5</v>
      </c>
      <c r="CY470">
        <v>4</v>
      </c>
      <c r="CZ470">
        <v>4</v>
      </c>
      <c r="DA470">
        <v>4</v>
      </c>
      <c r="DB470">
        <v>3.5</v>
      </c>
      <c r="DC470">
        <v>3</v>
      </c>
      <c r="DD470">
        <v>4</v>
      </c>
      <c r="DE470">
        <v>0.25</v>
      </c>
      <c r="DF470">
        <v>0</v>
      </c>
      <c r="DG470">
        <v>0.25</v>
      </c>
      <c r="DH470">
        <v>0</v>
      </c>
      <c r="DI470">
        <v>0</v>
      </c>
      <c r="DJ470">
        <v>0</v>
      </c>
      <c r="DK470">
        <v>0.25</v>
      </c>
      <c r="DL470">
        <v>0</v>
      </c>
      <c r="DM470">
        <v>0</v>
      </c>
      <c r="DN470">
        <v>0.5</v>
      </c>
      <c r="DO470">
        <v>0.25</v>
      </c>
      <c r="DP470">
        <v>0.5</v>
      </c>
      <c r="DQ470">
        <v>0.5</v>
      </c>
      <c r="DR470">
        <v>0.5</v>
      </c>
      <c r="DS470">
        <v>0.5</v>
      </c>
      <c r="DT470">
        <v>0.5</v>
      </c>
      <c r="DU470">
        <v>0.5</v>
      </c>
      <c r="DV470">
        <v>0.5</v>
      </c>
      <c r="DW470">
        <v>0.25</v>
      </c>
      <c r="DX470">
        <v>0.75</v>
      </c>
      <c r="DY470">
        <v>0.25</v>
      </c>
      <c r="DZ470">
        <v>0.5</v>
      </c>
      <c r="EA470">
        <v>0.5</v>
      </c>
      <c r="EB470">
        <v>0.5</v>
      </c>
      <c r="EC470">
        <v>0.25</v>
      </c>
      <c r="ED470">
        <v>0.25</v>
      </c>
      <c r="EE470">
        <v>0.5</v>
      </c>
      <c r="EF470">
        <v>0.25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0.25</v>
      </c>
      <c r="EP470">
        <v>0</v>
      </c>
      <c r="EQ470">
        <v>0.25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0.25</v>
      </c>
      <c r="EZ470">
        <v>0</v>
      </c>
      <c r="FA470">
        <v>0</v>
      </c>
      <c r="FB470">
        <v>0</v>
      </c>
      <c r="FC470">
        <v>0.25</v>
      </c>
      <c r="FD470">
        <v>0.25</v>
      </c>
      <c r="FE470">
        <v>0.25</v>
      </c>
      <c r="FF470">
        <v>0.25</v>
      </c>
      <c r="FG470">
        <v>0</v>
      </c>
      <c r="FH470">
        <v>0.25</v>
      </c>
      <c r="FI470">
        <v>0.25</v>
      </c>
      <c r="FJ470">
        <v>0.5</v>
      </c>
      <c r="FK470">
        <v>0.5</v>
      </c>
      <c r="FL470">
        <v>0.25</v>
      </c>
      <c r="FM470">
        <v>0.25</v>
      </c>
      <c r="FN470">
        <v>0.25</v>
      </c>
      <c r="FO470">
        <v>0.25</v>
      </c>
      <c r="FP470">
        <v>0.5</v>
      </c>
      <c r="FQ470">
        <v>0.5</v>
      </c>
      <c r="FR470">
        <v>0.5</v>
      </c>
      <c r="FS470">
        <v>0.5</v>
      </c>
      <c r="FT470">
        <v>0.5</v>
      </c>
      <c r="FU470">
        <v>0.5</v>
      </c>
      <c r="FV470">
        <v>0.5</v>
      </c>
      <c r="FW470">
        <v>0.5</v>
      </c>
      <c r="FX470">
        <v>0.5</v>
      </c>
      <c r="FY470">
        <v>1.5</v>
      </c>
      <c r="FZ470">
        <v>3.5</v>
      </c>
      <c r="GA470">
        <v>3</v>
      </c>
      <c r="GB470">
        <v>4</v>
      </c>
      <c r="GC470">
        <v>4</v>
      </c>
      <c r="GD470">
        <v>3.5</v>
      </c>
      <c r="GE470">
        <v>3.5</v>
      </c>
      <c r="GF470">
        <v>3.5</v>
      </c>
      <c r="GG470">
        <v>3.5</v>
      </c>
      <c r="GH470">
        <v>10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0.5</v>
      </c>
      <c r="GS470">
        <v>0.5</v>
      </c>
      <c r="GT470">
        <v>0.25</v>
      </c>
      <c r="GU470">
        <v>0.5</v>
      </c>
      <c r="GV470">
        <v>0.25</v>
      </c>
      <c r="GW470">
        <v>0.25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0.25</v>
      </c>
      <c r="HF470">
        <v>0.5</v>
      </c>
      <c r="HG470">
        <v>0.5</v>
      </c>
      <c r="HH470">
        <v>0.5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0.25</v>
      </c>
      <c r="HR470">
        <v>0</v>
      </c>
      <c r="HS470">
        <v>0.25</v>
      </c>
      <c r="HT470">
        <v>0</v>
      </c>
      <c r="HU470">
        <v>0.5</v>
      </c>
      <c r="HV470">
        <v>0.25</v>
      </c>
      <c r="HW470">
        <v>0.25</v>
      </c>
      <c r="HX470">
        <v>0.5</v>
      </c>
      <c r="HY470">
        <v>0.25</v>
      </c>
      <c r="HZ470">
        <v>0.5</v>
      </c>
      <c r="IA470">
        <v>0</v>
      </c>
      <c r="IB470">
        <v>0.25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0.5</v>
      </c>
      <c r="IN470">
        <v>0.5</v>
      </c>
      <c r="IO470">
        <v>0.5</v>
      </c>
      <c r="IP470">
        <v>0.5</v>
      </c>
      <c r="IQ470">
        <v>0.5</v>
      </c>
      <c r="IR470">
        <v>0.5</v>
      </c>
      <c r="IS470">
        <v>0.25</v>
      </c>
      <c r="IT470">
        <v>0.5</v>
      </c>
      <c r="IU470">
        <v>0.25</v>
      </c>
      <c r="IV470">
        <v>0.25</v>
      </c>
      <c r="IW470">
        <v>0.25</v>
      </c>
      <c r="IX470">
        <v>0</v>
      </c>
      <c r="IY470">
        <v>0</v>
      </c>
      <c r="IZ470">
        <v>0.25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0.25</v>
      </c>
      <c r="JI470">
        <v>0</v>
      </c>
      <c r="JJ470">
        <v>0</v>
      </c>
      <c r="JK470">
        <v>0.25</v>
      </c>
      <c r="JL470">
        <v>0.25</v>
      </c>
      <c r="JM470">
        <v>0.5</v>
      </c>
      <c r="JN470">
        <v>0.5</v>
      </c>
      <c r="JO470">
        <v>0.5</v>
      </c>
      <c r="JP470">
        <v>0.5</v>
      </c>
      <c r="JQ470">
        <v>0.5</v>
      </c>
      <c r="JR470">
        <v>2.5</v>
      </c>
      <c r="JS470">
        <v>1</v>
      </c>
      <c r="JT470">
        <v>1.5</v>
      </c>
      <c r="JU470">
        <v>2.5</v>
      </c>
      <c r="JV470">
        <v>2.5</v>
      </c>
    </row>
    <row r="471" spans="1:282" x14ac:dyDescent="0.25">
      <c r="A471">
        <v>610131</v>
      </c>
      <c r="B471" t="s">
        <v>2887</v>
      </c>
      <c r="C471" t="s">
        <v>2886</v>
      </c>
      <c r="D471" t="s">
        <v>5605</v>
      </c>
      <c r="E471" t="s">
        <v>5606</v>
      </c>
      <c r="F471" t="s">
        <v>2888</v>
      </c>
      <c r="G471" t="s">
        <v>2889</v>
      </c>
      <c r="H471" t="s">
        <v>2890</v>
      </c>
      <c r="I471" t="s">
        <v>5607</v>
      </c>
      <c r="J471" t="s">
        <v>5608</v>
      </c>
      <c r="K471" t="s">
        <v>5609</v>
      </c>
      <c r="L471" t="s">
        <v>546</v>
      </c>
      <c r="M471" t="s">
        <v>3399</v>
      </c>
      <c r="N471" t="s">
        <v>3908</v>
      </c>
      <c r="O471" t="s">
        <v>524</v>
      </c>
      <c r="P471">
        <v>188</v>
      </c>
      <c r="Q471" t="s">
        <v>539</v>
      </c>
      <c r="R471" t="s">
        <v>3437</v>
      </c>
      <c r="S471" t="s">
        <v>6522</v>
      </c>
      <c r="T471">
        <v>39</v>
      </c>
      <c r="U471">
        <v>5450</v>
      </c>
      <c r="V471" t="s">
        <v>655</v>
      </c>
      <c r="W471">
        <v>55</v>
      </c>
      <c r="X471">
        <v>191</v>
      </c>
      <c r="Y471">
        <v>29</v>
      </c>
      <c r="Z471" s="5" t="s">
        <v>4347</v>
      </c>
      <c r="AA471" t="s">
        <v>524</v>
      </c>
      <c r="AB471" t="s">
        <v>564</v>
      </c>
      <c r="AC471" t="s">
        <v>564</v>
      </c>
      <c r="AD471" t="s">
        <v>564</v>
      </c>
      <c r="AE471">
        <v>48.9</v>
      </c>
      <c r="AF471">
        <v>54.1</v>
      </c>
      <c r="AG471">
        <v>44.2</v>
      </c>
      <c r="AH471">
        <v>2.9</v>
      </c>
      <c r="AI471" t="s">
        <v>3410</v>
      </c>
      <c r="AJ471">
        <v>31</v>
      </c>
      <c r="AK471">
        <v>2</v>
      </c>
      <c r="AL471">
        <v>8</v>
      </c>
      <c r="AN471">
        <v>23</v>
      </c>
      <c r="AQ471">
        <v>2</v>
      </c>
      <c r="AR471">
        <v>1</v>
      </c>
      <c r="AS471">
        <v>31</v>
      </c>
      <c r="AT471">
        <v>0</v>
      </c>
      <c r="AU471">
        <v>0</v>
      </c>
      <c r="AV471">
        <v>0</v>
      </c>
      <c r="AW471">
        <v>0</v>
      </c>
      <c r="AX471">
        <v>0.03</v>
      </c>
      <c r="AY471">
        <v>0.1</v>
      </c>
      <c r="AZ471">
        <v>0.03</v>
      </c>
      <c r="BA471">
        <v>6.5000000000000002E-2</v>
      </c>
      <c r="BB471">
        <v>0.03</v>
      </c>
      <c r="BC471">
        <v>0</v>
      </c>
      <c r="BD471">
        <v>0.06</v>
      </c>
      <c r="BE471">
        <v>0.1</v>
      </c>
      <c r="BF471">
        <v>0.23</v>
      </c>
      <c r="BG471">
        <v>0.19</v>
      </c>
      <c r="BH471">
        <v>0.19</v>
      </c>
      <c r="BI471">
        <v>0.28999999999999998</v>
      </c>
      <c r="BJ471">
        <v>0.35</v>
      </c>
      <c r="BK471">
        <v>0.45</v>
      </c>
      <c r="BL471">
        <v>0.32</v>
      </c>
      <c r="BM471">
        <v>0.28999999999999998</v>
      </c>
      <c r="BN471">
        <v>0.28999999999999998</v>
      </c>
      <c r="BO471">
        <v>0.03</v>
      </c>
      <c r="BP471">
        <v>0.1</v>
      </c>
      <c r="BQ471">
        <v>0.03</v>
      </c>
      <c r="BR471">
        <v>0.42</v>
      </c>
      <c r="BS471">
        <v>0.45</v>
      </c>
      <c r="BT471">
        <v>0.48</v>
      </c>
      <c r="BU471">
        <v>0.68</v>
      </c>
      <c r="BV471">
        <v>0.45</v>
      </c>
      <c r="BW471">
        <v>0.32</v>
      </c>
      <c r="BX471">
        <v>3.57</v>
      </c>
      <c r="BY471">
        <v>3.55</v>
      </c>
      <c r="BZ471">
        <v>3.64</v>
      </c>
      <c r="CA471">
        <v>3.7</v>
      </c>
      <c r="CB471">
        <v>3.36</v>
      </c>
      <c r="CC471">
        <v>3.03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0.1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0.03</v>
      </c>
      <c r="CR471">
        <v>0.03</v>
      </c>
      <c r="CS471">
        <v>0.1</v>
      </c>
      <c r="CT471">
        <v>0.06</v>
      </c>
      <c r="CU471">
        <v>0.06</v>
      </c>
      <c r="CV471">
        <v>3.93</v>
      </c>
      <c r="CW471">
        <v>3.83</v>
      </c>
      <c r="CX471">
        <v>3.8</v>
      </c>
      <c r="CY471">
        <v>3.77</v>
      </c>
      <c r="CZ471">
        <v>3.73</v>
      </c>
      <c r="DA471">
        <v>3.66</v>
      </c>
      <c r="DB471">
        <v>3.53</v>
      </c>
      <c r="DC471">
        <v>3.3</v>
      </c>
      <c r="DD471">
        <v>3.5</v>
      </c>
      <c r="DE471">
        <v>0.06</v>
      </c>
      <c r="DF471">
        <v>0.16</v>
      </c>
      <c r="DG471">
        <v>0.19</v>
      </c>
      <c r="DH471">
        <v>0.23</v>
      </c>
      <c r="DI471">
        <v>0.19</v>
      </c>
      <c r="DJ471">
        <v>0.26</v>
      </c>
      <c r="DK471">
        <v>0.26</v>
      </c>
      <c r="DL471">
        <v>0.26</v>
      </c>
      <c r="DM471">
        <v>0.35</v>
      </c>
      <c r="DN471">
        <v>0.03</v>
      </c>
      <c r="DO471">
        <v>0.03</v>
      </c>
      <c r="DP471">
        <v>0.03</v>
      </c>
      <c r="DQ471">
        <v>0.03</v>
      </c>
      <c r="DR471">
        <v>0.03</v>
      </c>
      <c r="DS471">
        <v>0.06</v>
      </c>
      <c r="DT471">
        <v>0.03</v>
      </c>
      <c r="DU471">
        <v>0.03</v>
      </c>
      <c r="DV471">
        <v>0.03</v>
      </c>
      <c r="DW471">
        <v>0.9</v>
      </c>
      <c r="DX471">
        <v>0.81</v>
      </c>
      <c r="DY471">
        <v>0.77</v>
      </c>
      <c r="DZ471">
        <v>0.74</v>
      </c>
      <c r="EA471">
        <v>0.74</v>
      </c>
      <c r="EB471">
        <v>0.65</v>
      </c>
      <c r="EC471">
        <v>0.61</v>
      </c>
      <c r="ED471">
        <v>0.55000000000000004</v>
      </c>
      <c r="EE471">
        <v>0.55000000000000004</v>
      </c>
      <c r="EF471">
        <v>0.48</v>
      </c>
      <c r="EG471">
        <v>0.03</v>
      </c>
      <c r="EH471">
        <v>0.03</v>
      </c>
      <c r="EI471">
        <v>0.06</v>
      </c>
      <c r="EJ471">
        <v>0.03</v>
      </c>
      <c r="EK471">
        <v>0.03</v>
      </c>
      <c r="EL471">
        <v>0.1</v>
      </c>
      <c r="EM471">
        <v>0</v>
      </c>
      <c r="EN471">
        <v>0</v>
      </c>
      <c r="EO471">
        <v>0.35</v>
      </c>
      <c r="EP471">
        <v>0.06</v>
      </c>
      <c r="EQ471">
        <v>3.2000000000000001E-2</v>
      </c>
      <c r="ER471">
        <v>0.06</v>
      </c>
      <c r="ES471">
        <v>6.5000000000000002E-2</v>
      </c>
      <c r="ET471">
        <v>0.16</v>
      </c>
      <c r="EU471">
        <v>0.16</v>
      </c>
      <c r="EV471">
        <v>0.06</v>
      </c>
      <c r="EW471">
        <v>0.13</v>
      </c>
      <c r="EX471">
        <v>6.5000000000000002E-2</v>
      </c>
      <c r="EY471">
        <v>0.32</v>
      </c>
      <c r="EZ471">
        <v>0.28999999999999998</v>
      </c>
      <c r="FA471">
        <v>0.35</v>
      </c>
      <c r="FB471">
        <v>0.26</v>
      </c>
      <c r="FC471">
        <v>0.35</v>
      </c>
      <c r="FD471">
        <v>0.35</v>
      </c>
      <c r="FE471">
        <v>0.45</v>
      </c>
      <c r="FF471">
        <v>0.39</v>
      </c>
      <c r="FG471">
        <v>0.06</v>
      </c>
      <c r="FH471">
        <v>0.55000000000000004</v>
      </c>
      <c r="FI471">
        <v>0.61</v>
      </c>
      <c r="FJ471">
        <v>0.48</v>
      </c>
      <c r="FK471">
        <v>0.61</v>
      </c>
      <c r="FL471">
        <v>0.39</v>
      </c>
      <c r="FM471">
        <v>0.35</v>
      </c>
      <c r="FN471">
        <v>0.45</v>
      </c>
      <c r="FO471">
        <v>0.42</v>
      </c>
      <c r="FP471">
        <v>0.03</v>
      </c>
      <c r="FQ471">
        <v>0.03</v>
      </c>
      <c r="FR471">
        <v>0.03</v>
      </c>
      <c r="FS471">
        <v>0.03</v>
      </c>
      <c r="FT471">
        <v>0.03</v>
      </c>
      <c r="FU471">
        <v>0.06</v>
      </c>
      <c r="FV471">
        <v>0.03</v>
      </c>
      <c r="FW471">
        <v>0.03</v>
      </c>
      <c r="FX471">
        <v>0.06</v>
      </c>
      <c r="FY471">
        <v>1.7</v>
      </c>
      <c r="FZ471">
        <v>3.43</v>
      </c>
      <c r="GA471">
        <v>3.53</v>
      </c>
      <c r="GB471">
        <v>3.3</v>
      </c>
      <c r="GC471">
        <v>3.5</v>
      </c>
      <c r="GD471">
        <v>3.17</v>
      </c>
      <c r="GE471">
        <v>3</v>
      </c>
      <c r="GF471">
        <v>3.4</v>
      </c>
      <c r="GG471">
        <v>3.31</v>
      </c>
      <c r="GH471">
        <v>7.77</v>
      </c>
      <c r="GI471">
        <v>0.06</v>
      </c>
      <c r="GJ471">
        <v>3.2000000000000001E-2</v>
      </c>
      <c r="GK471">
        <v>6.5000000000000002E-2</v>
      </c>
      <c r="GL471">
        <v>0</v>
      </c>
      <c r="GM471">
        <v>0</v>
      </c>
      <c r="GN471">
        <v>0.03</v>
      </c>
      <c r="GO471">
        <v>0.1</v>
      </c>
      <c r="GP471">
        <v>0.13</v>
      </c>
      <c r="GQ471">
        <v>0.19</v>
      </c>
      <c r="GR471">
        <v>0.35</v>
      </c>
      <c r="GS471">
        <v>0.03</v>
      </c>
      <c r="GT471">
        <v>0.39</v>
      </c>
      <c r="GU471">
        <v>0.65</v>
      </c>
      <c r="GV471">
        <v>0.19</v>
      </c>
      <c r="GW471">
        <v>0.32</v>
      </c>
      <c r="GX471">
        <v>0.19400000000000001</v>
      </c>
      <c r="GY471">
        <v>0.32</v>
      </c>
      <c r="GZ471">
        <v>0.129</v>
      </c>
      <c r="HA471">
        <v>0</v>
      </c>
      <c r="HB471">
        <v>0.32</v>
      </c>
      <c r="HC471">
        <v>0.03</v>
      </c>
      <c r="HD471">
        <v>0.03</v>
      </c>
      <c r="HE471">
        <v>0.06</v>
      </c>
      <c r="HF471">
        <v>0.13</v>
      </c>
      <c r="HG471">
        <v>0.13</v>
      </c>
      <c r="HH471">
        <v>0.1</v>
      </c>
      <c r="HI471">
        <v>0</v>
      </c>
      <c r="HJ471">
        <v>0</v>
      </c>
      <c r="HK471">
        <v>0.03</v>
      </c>
      <c r="HL471">
        <v>0.16</v>
      </c>
      <c r="HM471">
        <v>0.19</v>
      </c>
      <c r="HN471">
        <v>0.06</v>
      </c>
      <c r="HO471">
        <v>0.35</v>
      </c>
      <c r="HP471">
        <v>0.32</v>
      </c>
      <c r="HQ471">
        <v>0.39</v>
      </c>
      <c r="HR471">
        <v>0.26</v>
      </c>
      <c r="HS471">
        <v>0.28999999999999998</v>
      </c>
      <c r="HT471">
        <v>0.26</v>
      </c>
      <c r="HU471">
        <v>0.55000000000000004</v>
      </c>
      <c r="HV471">
        <v>0.52</v>
      </c>
      <c r="HW471">
        <v>0.42</v>
      </c>
      <c r="HX471">
        <v>0.45</v>
      </c>
      <c r="HY471">
        <v>0.39</v>
      </c>
      <c r="HZ471">
        <v>0.57999999999999996</v>
      </c>
      <c r="IA471">
        <v>0.03</v>
      </c>
      <c r="IB471">
        <v>0.06</v>
      </c>
      <c r="IC471">
        <v>0.1</v>
      </c>
      <c r="ID471">
        <v>0.03</v>
      </c>
      <c r="IE471">
        <v>0.06</v>
      </c>
      <c r="IF471">
        <v>0</v>
      </c>
      <c r="IG471">
        <v>3.2000000000000001E-2</v>
      </c>
      <c r="IH471">
        <v>0</v>
      </c>
      <c r="II471">
        <v>0</v>
      </c>
      <c r="IJ471">
        <v>0.03</v>
      </c>
      <c r="IK471">
        <v>3.2000000000000001E-2</v>
      </c>
      <c r="IL471">
        <v>3.2000000000000001E-2</v>
      </c>
      <c r="IM471">
        <v>0.03</v>
      </c>
      <c r="IN471">
        <v>0.1</v>
      </c>
      <c r="IO471">
        <v>0.06</v>
      </c>
      <c r="IP471">
        <v>0.06</v>
      </c>
      <c r="IQ471">
        <v>0.03</v>
      </c>
      <c r="IR471">
        <v>0.06</v>
      </c>
      <c r="IS471">
        <v>0.03</v>
      </c>
      <c r="IT471">
        <v>0.61</v>
      </c>
      <c r="IU471">
        <v>0.42</v>
      </c>
      <c r="IV471">
        <v>0.03</v>
      </c>
      <c r="IW471">
        <v>0.23</v>
      </c>
      <c r="IX471">
        <v>0.28999999999999998</v>
      </c>
      <c r="IY471">
        <v>0.16</v>
      </c>
      <c r="IZ471">
        <v>0.35</v>
      </c>
      <c r="JA471">
        <v>0.1</v>
      </c>
      <c r="JB471">
        <v>0.35</v>
      </c>
      <c r="JC471">
        <v>0.39</v>
      </c>
      <c r="JD471">
        <v>0.13</v>
      </c>
      <c r="JE471">
        <v>0.1</v>
      </c>
      <c r="JF471">
        <v>0.26</v>
      </c>
      <c r="JG471">
        <v>0.06</v>
      </c>
      <c r="JH471">
        <v>0.26</v>
      </c>
      <c r="JI471">
        <v>0.03</v>
      </c>
      <c r="JJ471">
        <v>0.03</v>
      </c>
      <c r="JK471">
        <v>0.57999999999999996</v>
      </c>
      <c r="JL471">
        <v>0.32</v>
      </c>
      <c r="JM471">
        <v>0.03</v>
      </c>
      <c r="JN471">
        <v>0.06</v>
      </c>
      <c r="JO471">
        <v>0.1</v>
      </c>
      <c r="JP471">
        <v>0.03</v>
      </c>
      <c r="JQ471">
        <v>0.03</v>
      </c>
      <c r="JR471">
        <v>2.9</v>
      </c>
      <c r="JS471">
        <v>1.55</v>
      </c>
      <c r="JT471">
        <v>1.71</v>
      </c>
      <c r="JU471">
        <v>3.43</v>
      </c>
      <c r="JV471">
        <v>2.5</v>
      </c>
    </row>
    <row r="472" spans="1:282" x14ac:dyDescent="0.25">
      <c r="A472">
        <v>610132</v>
      </c>
      <c r="B472" t="s">
        <v>2892</v>
      </c>
      <c r="C472" t="s">
        <v>2891</v>
      </c>
      <c r="D472" t="s">
        <v>5610</v>
      </c>
      <c r="E472" t="s">
        <v>5611</v>
      </c>
      <c r="F472" t="s">
        <v>2893</v>
      </c>
      <c r="G472" t="s">
        <v>2894</v>
      </c>
      <c r="H472" t="s">
        <v>2895</v>
      </c>
      <c r="I472" t="s">
        <v>5612</v>
      </c>
      <c r="J472" t="s">
        <v>5613</v>
      </c>
      <c r="K472" t="s">
        <v>5614</v>
      </c>
      <c r="L472" t="s">
        <v>546</v>
      </c>
      <c r="M472" t="s">
        <v>4318</v>
      </c>
      <c r="N472" t="s">
        <v>3872</v>
      </c>
      <c r="O472" t="s">
        <v>524</v>
      </c>
      <c r="P472">
        <v>192</v>
      </c>
      <c r="Q472" t="s">
        <v>566</v>
      </c>
      <c r="R472" t="s">
        <v>574</v>
      </c>
      <c r="S472" t="s">
        <v>574</v>
      </c>
      <c r="T472">
        <v>48</v>
      </c>
      <c r="U472">
        <v>5460</v>
      </c>
      <c r="V472" t="s">
        <v>651</v>
      </c>
      <c r="W472">
        <v>49</v>
      </c>
      <c r="X472">
        <v>192</v>
      </c>
      <c r="Y472">
        <v>26</v>
      </c>
      <c r="Z472" s="5" t="s">
        <v>3558</v>
      </c>
      <c r="AA472" t="s">
        <v>524</v>
      </c>
      <c r="AB472" t="s">
        <v>533</v>
      </c>
      <c r="AC472" t="s">
        <v>533</v>
      </c>
      <c r="AD472" t="s">
        <v>555</v>
      </c>
      <c r="AE472">
        <v>62.9</v>
      </c>
      <c r="AF472">
        <v>64.599999999999994</v>
      </c>
      <c r="AG472">
        <v>39.9</v>
      </c>
      <c r="AH472">
        <v>2.6</v>
      </c>
      <c r="AI472" t="s">
        <v>3410</v>
      </c>
      <c r="AJ472">
        <v>45</v>
      </c>
      <c r="AK472">
        <v>1</v>
      </c>
      <c r="AL472">
        <v>42</v>
      </c>
      <c r="AN472">
        <v>1</v>
      </c>
      <c r="AR472">
        <v>1</v>
      </c>
      <c r="AS472">
        <v>45</v>
      </c>
      <c r="AT472">
        <v>0.02</v>
      </c>
      <c r="AU472">
        <v>0</v>
      </c>
      <c r="AV472">
        <v>0.02</v>
      </c>
      <c r="AW472">
        <v>0</v>
      </c>
      <c r="AX472">
        <v>0.04</v>
      </c>
      <c r="AY472">
        <v>0.09</v>
      </c>
      <c r="AZ472">
        <v>0.02</v>
      </c>
      <c r="BA472">
        <v>0</v>
      </c>
      <c r="BB472">
        <v>0</v>
      </c>
      <c r="BC472">
        <v>0.02</v>
      </c>
      <c r="BD472">
        <v>0.11</v>
      </c>
      <c r="BE472">
        <v>0.13</v>
      </c>
      <c r="BF472">
        <v>0.28999999999999998</v>
      </c>
      <c r="BG472">
        <v>0.28999999999999998</v>
      </c>
      <c r="BH472">
        <v>0.27</v>
      </c>
      <c r="BI472">
        <v>0.16</v>
      </c>
      <c r="BJ472">
        <v>0.36</v>
      </c>
      <c r="BK472">
        <v>0.31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0.67</v>
      </c>
      <c r="BS472">
        <v>0.71</v>
      </c>
      <c r="BT472">
        <v>0.71</v>
      </c>
      <c r="BU472">
        <v>0.82</v>
      </c>
      <c r="BV472">
        <v>0.49</v>
      </c>
      <c r="BW472">
        <v>0.47</v>
      </c>
      <c r="BX472">
        <v>3.6</v>
      </c>
      <c r="BY472">
        <v>3.71</v>
      </c>
      <c r="BZ472">
        <v>3.67</v>
      </c>
      <c r="CA472">
        <v>3.8</v>
      </c>
      <c r="CB472">
        <v>3.29</v>
      </c>
      <c r="CC472">
        <v>3.16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0.02</v>
      </c>
      <c r="CJ472">
        <v>0</v>
      </c>
      <c r="CK472">
        <v>0.04</v>
      </c>
      <c r="CL472">
        <v>0.02</v>
      </c>
      <c r="CM472">
        <v>0</v>
      </c>
      <c r="CN472">
        <v>0.02</v>
      </c>
      <c r="CO472">
        <v>0</v>
      </c>
      <c r="CP472">
        <v>0.02</v>
      </c>
      <c r="CQ472">
        <v>0.02</v>
      </c>
      <c r="CR472">
        <v>0.04</v>
      </c>
      <c r="CS472">
        <v>0.04</v>
      </c>
      <c r="CT472">
        <v>0.13</v>
      </c>
      <c r="CU472">
        <v>7.0000000000000007E-2</v>
      </c>
      <c r="CV472">
        <v>3.89</v>
      </c>
      <c r="CW472">
        <v>3.86</v>
      </c>
      <c r="CX472">
        <v>3.81</v>
      </c>
      <c r="CY472">
        <v>3.82</v>
      </c>
      <c r="CZ472">
        <v>3.8</v>
      </c>
      <c r="DA472">
        <v>3.6</v>
      </c>
      <c r="DB472">
        <v>3.77</v>
      </c>
      <c r="DC472">
        <v>3.32</v>
      </c>
      <c r="DD472">
        <v>3.58</v>
      </c>
      <c r="DE472">
        <v>0.11</v>
      </c>
      <c r="DF472">
        <v>0.09</v>
      </c>
      <c r="DG472">
        <v>0.18</v>
      </c>
      <c r="DH472">
        <v>0.13</v>
      </c>
      <c r="DI472">
        <v>0.16</v>
      </c>
      <c r="DJ472">
        <v>0.22</v>
      </c>
      <c r="DK472">
        <v>0.13</v>
      </c>
      <c r="DL472">
        <v>0.27</v>
      </c>
      <c r="DM472">
        <v>0.2</v>
      </c>
      <c r="DN472">
        <v>0.02</v>
      </c>
      <c r="DO472">
        <v>0.04</v>
      </c>
      <c r="DP472">
        <v>0.04</v>
      </c>
      <c r="DQ472">
        <v>0.02</v>
      </c>
      <c r="DR472">
        <v>0.02</v>
      </c>
      <c r="DS472">
        <v>7.0000000000000007E-2</v>
      </c>
      <c r="DT472">
        <v>0.02</v>
      </c>
      <c r="DU472">
        <v>0.02</v>
      </c>
      <c r="DV472">
        <v>0.04</v>
      </c>
      <c r="DW472">
        <v>0.87</v>
      </c>
      <c r="DX472">
        <v>0.84</v>
      </c>
      <c r="DY472">
        <v>0.78</v>
      </c>
      <c r="DZ472">
        <v>0.82</v>
      </c>
      <c r="EA472">
        <v>0.8</v>
      </c>
      <c r="EB472">
        <v>0.64</v>
      </c>
      <c r="EC472">
        <v>0.8</v>
      </c>
      <c r="ED472">
        <v>0.53</v>
      </c>
      <c r="EE472">
        <v>0.67</v>
      </c>
      <c r="EF472">
        <v>0.53</v>
      </c>
      <c r="EG472">
        <v>0</v>
      </c>
      <c r="EH472">
        <v>0.02</v>
      </c>
      <c r="EI472">
        <v>0.04</v>
      </c>
      <c r="EJ472">
        <v>0</v>
      </c>
      <c r="EK472">
        <v>0</v>
      </c>
      <c r="EL472">
        <v>0.13</v>
      </c>
      <c r="EM472">
        <v>0.02</v>
      </c>
      <c r="EN472">
        <v>0</v>
      </c>
      <c r="EO472">
        <v>0.38</v>
      </c>
      <c r="EP472">
        <v>0.02</v>
      </c>
      <c r="EQ472">
        <v>2.1999999999999999E-2</v>
      </c>
      <c r="ER472">
        <v>7.0000000000000007E-2</v>
      </c>
      <c r="ES472">
        <v>2.1999999999999999E-2</v>
      </c>
      <c r="ET472">
        <v>7.0000000000000007E-2</v>
      </c>
      <c r="EU472">
        <v>0.11</v>
      </c>
      <c r="EV472">
        <v>0.02</v>
      </c>
      <c r="EW472">
        <v>0.02</v>
      </c>
      <c r="EX472">
        <v>4.3999999999999997E-2</v>
      </c>
      <c r="EY472">
        <v>0.27</v>
      </c>
      <c r="EZ472">
        <v>0.2</v>
      </c>
      <c r="FA472">
        <v>0.24</v>
      </c>
      <c r="FB472">
        <v>0.24</v>
      </c>
      <c r="FC472">
        <v>0.33</v>
      </c>
      <c r="FD472">
        <v>0.36</v>
      </c>
      <c r="FE472">
        <v>0.24</v>
      </c>
      <c r="FF472">
        <v>0.28999999999999998</v>
      </c>
      <c r="FG472">
        <v>0.02</v>
      </c>
      <c r="FH472">
        <v>0.69</v>
      </c>
      <c r="FI472">
        <v>0.73</v>
      </c>
      <c r="FJ472">
        <v>0.62</v>
      </c>
      <c r="FK472">
        <v>0.69</v>
      </c>
      <c r="FL472">
        <v>0.57999999999999996</v>
      </c>
      <c r="FM472">
        <v>0.28999999999999998</v>
      </c>
      <c r="FN472">
        <v>0.69</v>
      </c>
      <c r="FO472">
        <v>0.64</v>
      </c>
      <c r="FP472">
        <v>0.02</v>
      </c>
      <c r="FQ472">
        <v>0.02</v>
      </c>
      <c r="FR472">
        <v>0.02</v>
      </c>
      <c r="FS472">
        <v>0.02</v>
      </c>
      <c r="FT472">
        <v>0.04</v>
      </c>
      <c r="FU472">
        <v>0.02</v>
      </c>
      <c r="FV472">
        <v>0.11</v>
      </c>
      <c r="FW472">
        <v>0.02</v>
      </c>
      <c r="FX472">
        <v>0.04</v>
      </c>
      <c r="FY472">
        <v>1.55</v>
      </c>
      <c r="FZ472">
        <v>3.68</v>
      </c>
      <c r="GA472">
        <v>3.68</v>
      </c>
      <c r="GB472">
        <v>3.48</v>
      </c>
      <c r="GC472">
        <v>3.7</v>
      </c>
      <c r="GD472">
        <v>3.52</v>
      </c>
      <c r="GE472">
        <v>2.9</v>
      </c>
      <c r="GF472">
        <v>3.64</v>
      </c>
      <c r="GG472">
        <v>3.65</v>
      </c>
      <c r="GH472">
        <v>8.98</v>
      </c>
      <c r="GI472">
        <v>0</v>
      </c>
      <c r="GJ472">
        <v>0</v>
      </c>
      <c r="GK472">
        <v>0</v>
      </c>
      <c r="GL472">
        <v>0</v>
      </c>
      <c r="GM472">
        <v>0.04</v>
      </c>
      <c r="GN472">
        <v>7.0000000000000007E-2</v>
      </c>
      <c r="GO472">
        <v>0.02</v>
      </c>
      <c r="GP472">
        <v>0.09</v>
      </c>
      <c r="GQ472">
        <v>0.22</v>
      </c>
      <c r="GR472">
        <v>0.49</v>
      </c>
      <c r="GS472">
        <v>7.0000000000000007E-2</v>
      </c>
      <c r="GT472">
        <v>0.51</v>
      </c>
      <c r="GU472">
        <v>0.78</v>
      </c>
      <c r="GV472">
        <v>0.13</v>
      </c>
      <c r="GW472">
        <v>0.27</v>
      </c>
      <c r="GX472">
        <v>0.156</v>
      </c>
      <c r="GY472">
        <v>0.2</v>
      </c>
      <c r="GZ472">
        <v>0.13300000000000001</v>
      </c>
      <c r="HA472">
        <v>0</v>
      </c>
      <c r="HB472">
        <v>0.53</v>
      </c>
      <c r="HC472">
        <v>7.0000000000000007E-2</v>
      </c>
      <c r="HD472">
        <v>0.04</v>
      </c>
      <c r="HE472">
        <v>0.11</v>
      </c>
      <c r="HF472">
        <v>0.02</v>
      </c>
      <c r="HG472">
        <v>0.02</v>
      </c>
      <c r="HH472">
        <v>0.02</v>
      </c>
      <c r="HI472">
        <v>0.02</v>
      </c>
      <c r="HJ472">
        <v>0.02</v>
      </c>
      <c r="HK472">
        <v>0.18</v>
      </c>
      <c r="HL472">
        <v>0.24</v>
      </c>
      <c r="HM472">
        <v>0.09</v>
      </c>
      <c r="HN472">
        <v>0.02</v>
      </c>
      <c r="HO472">
        <v>0.4</v>
      </c>
      <c r="HP472">
        <v>0.27</v>
      </c>
      <c r="HQ472">
        <v>0.33</v>
      </c>
      <c r="HR472">
        <v>0.47</v>
      </c>
      <c r="HS472">
        <v>0.56000000000000005</v>
      </c>
      <c r="HT472">
        <v>0.28999999999999998</v>
      </c>
      <c r="HU472">
        <v>0.56000000000000005</v>
      </c>
      <c r="HV472">
        <v>0.62</v>
      </c>
      <c r="HW472">
        <v>0.24</v>
      </c>
      <c r="HX472">
        <v>0.22</v>
      </c>
      <c r="HY472">
        <v>0.22</v>
      </c>
      <c r="HZ472">
        <v>0.64</v>
      </c>
      <c r="IA472">
        <v>0</v>
      </c>
      <c r="IB472">
        <v>0.04</v>
      </c>
      <c r="IC472">
        <v>0.11</v>
      </c>
      <c r="ID472">
        <v>0.02</v>
      </c>
      <c r="IE472">
        <v>0.09</v>
      </c>
      <c r="IF472">
        <v>0</v>
      </c>
      <c r="IG472">
        <v>0</v>
      </c>
      <c r="IH472">
        <v>0</v>
      </c>
      <c r="II472">
        <v>0.04</v>
      </c>
      <c r="IJ472">
        <v>0</v>
      </c>
      <c r="IK472">
        <v>2.1999999999999999E-2</v>
      </c>
      <c r="IL472">
        <v>0</v>
      </c>
      <c r="IM472">
        <v>0.02</v>
      </c>
      <c r="IN472">
        <v>0.04</v>
      </c>
      <c r="IO472">
        <v>0.09</v>
      </c>
      <c r="IP472">
        <v>0.04</v>
      </c>
      <c r="IQ472">
        <v>0.02</v>
      </c>
      <c r="IR472">
        <v>0.04</v>
      </c>
      <c r="IS472">
        <v>0</v>
      </c>
      <c r="IT472">
        <v>0.44</v>
      </c>
      <c r="IU472">
        <v>0.22</v>
      </c>
      <c r="IV472">
        <v>0</v>
      </c>
      <c r="IW472">
        <v>0.18</v>
      </c>
      <c r="IX472">
        <v>7.0000000000000007E-2</v>
      </c>
      <c r="IY472">
        <v>0.31</v>
      </c>
      <c r="IZ472">
        <v>0.36</v>
      </c>
      <c r="JA472">
        <v>0.13</v>
      </c>
      <c r="JB472">
        <v>0.4</v>
      </c>
      <c r="JC472">
        <v>0.38</v>
      </c>
      <c r="JD472">
        <v>0.11</v>
      </c>
      <c r="JE472">
        <v>0.28999999999999998</v>
      </c>
      <c r="JF472">
        <v>0.36</v>
      </c>
      <c r="JG472">
        <v>0.24</v>
      </c>
      <c r="JH472">
        <v>0.53</v>
      </c>
      <c r="JI472">
        <v>0.09</v>
      </c>
      <c r="JJ472">
        <v>0.09</v>
      </c>
      <c r="JK472">
        <v>0.44</v>
      </c>
      <c r="JL472">
        <v>0.16</v>
      </c>
      <c r="JM472">
        <v>0.02</v>
      </c>
      <c r="JN472">
        <v>0.04</v>
      </c>
      <c r="JO472">
        <v>0.04</v>
      </c>
      <c r="JP472">
        <v>7.0000000000000007E-2</v>
      </c>
      <c r="JQ472">
        <v>0.02</v>
      </c>
      <c r="JR472">
        <v>3.48</v>
      </c>
      <c r="JS472">
        <v>1.84</v>
      </c>
      <c r="JT472">
        <v>2.2599999999999998</v>
      </c>
      <c r="JU472">
        <v>3.33</v>
      </c>
      <c r="JV472">
        <v>2.39</v>
      </c>
    </row>
    <row r="473" spans="1:282" x14ac:dyDescent="0.25">
      <c r="A473">
        <v>610133</v>
      </c>
      <c r="B473" t="s">
        <v>350</v>
      </c>
      <c r="C473" t="s">
        <v>2896</v>
      </c>
      <c r="D473" t="s">
        <v>5615</v>
      </c>
      <c r="E473" t="s">
        <v>5616</v>
      </c>
      <c r="F473" t="s">
        <v>1330</v>
      </c>
      <c r="G473" t="s">
        <v>1331</v>
      </c>
      <c r="H473" t="s">
        <v>1332</v>
      </c>
      <c r="I473" t="s">
        <v>5617</v>
      </c>
      <c r="J473" t="s">
        <v>5618</v>
      </c>
      <c r="K473" t="s">
        <v>5619</v>
      </c>
      <c r="L473" t="s">
        <v>546</v>
      </c>
      <c r="M473" t="s">
        <v>3399</v>
      </c>
      <c r="N473" t="s">
        <v>3908</v>
      </c>
      <c r="O473" t="s">
        <v>524</v>
      </c>
      <c r="P473">
        <v>401</v>
      </c>
      <c r="Q473" t="s">
        <v>539</v>
      </c>
      <c r="R473" t="s">
        <v>538</v>
      </c>
      <c r="S473" t="s">
        <v>538</v>
      </c>
      <c r="T473">
        <v>34</v>
      </c>
      <c r="U473">
        <v>5470</v>
      </c>
      <c r="V473" t="s">
        <v>655</v>
      </c>
      <c r="W473">
        <v>356</v>
      </c>
      <c r="X473">
        <v>394</v>
      </c>
      <c r="Y473">
        <v>90</v>
      </c>
      <c r="Z473" s="5" t="s">
        <v>575</v>
      </c>
      <c r="AA473" t="s">
        <v>524</v>
      </c>
      <c r="AB473" t="s">
        <v>534</v>
      </c>
      <c r="AC473" t="s">
        <v>534</v>
      </c>
      <c r="AD473" t="s">
        <v>534</v>
      </c>
      <c r="AE473">
        <v>99</v>
      </c>
      <c r="AF473">
        <v>99</v>
      </c>
      <c r="AG473">
        <v>99</v>
      </c>
      <c r="AH473">
        <v>99</v>
      </c>
      <c r="AI473" t="s">
        <v>3400</v>
      </c>
      <c r="AJ473">
        <v>198</v>
      </c>
      <c r="AK473">
        <v>1</v>
      </c>
      <c r="AL473">
        <v>181</v>
      </c>
      <c r="AN473">
        <v>8</v>
      </c>
      <c r="AQ473">
        <v>1</v>
      </c>
      <c r="AR473">
        <v>14</v>
      </c>
      <c r="AS473">
        <v>198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0.01</v>
      </c>
      <c r="AZ473">
        <v>0</v>
      </c>
      <c r="BA473">
        <v>0</v>
      </c>
      <c r="BB473">
        <v>0.01</v>
      </c>
      <c r="BC473">
        <v>0</v>
      </c>
      <c r="BD473">
        <v>0.01</v>
      </c>
      <c r="BE473">
        <v>0.01</v>
      </c>
      <c r="BF473">
        <v>0.04</v>
      </c>
      <c r="BG473">
        <v>0.02</v>
      </c>
      <c r="BH473">
        <v>0.01</v>
      </c>
      <c r="BI473">
        <v>0.03</v>
      </c>
      <c r="BJ473">
        <v>0.02</v>
      </c>
      <c r="BK473">
        <v>0.04</v>
      </c>
      <c r="BL473">
        <v>0.01</v>
      </c>
      <c r="BM473">
        <v>0.01</v>
      </c>
      <c r="BN473">
        <v>0.01</v>
      </c>
      <c r="BO473">
        <v>0.02</v>
      </c>
      <c r="BP473">
        <v>0.03</v>
      </c>
      <c r="BQ473">
        <v>0.04</v>
      </c>
      <c r="BR473">
        <v>0.95</v>
      </c>
      <c r="BS473">
        <v>0.97</v>
      </c>
      <c r="BT473">
        <v>0.97</v>
      </c>
      <c r="BU473">
        <v>0.96</v>
      </c>
      <c r="BV473">
        <v>0.94</v>
      </c>
      <c r="BW473">
        <v>0.92</v>
      </c>
      <c r="BX473">
        <v>3.96</v>
      </c>
      <c r="BY473">
        <v>3.98</v>
      </c>
      <c r="BZ473">
        <v>3.98</v>
      </c>
      <c r="CA473">
        <v>3.97</v>
      </c>
      <c r="CB473">
        <v>3.97</v>
      </c>
      <c r="CC473">
        <v>3.94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0.01</v>
      </c>
      <c r="CQ473">
        <v>0</v>
      </c>
      <c r="CR473">
        <v>0</v>
      </c>
      <c r="CS473">
        <v>0.01</v>
      </c>
      <c r="CT473">
        <v>0.01</v>
      </c>
      <c r="CU473">
        <v>0.01</v>
      </c>
      <c r="CV473">
        <v>3.99</v>
      </c>
      <c r="CW473">
        <v>3.99</v>
      </c>
      <c r="CX473">
        <v>3.99</v>
      </c>
      <c r="CY473">
        <v>3.98</v>
      </c>
      <c r="CZ473">
        <v>3.99</v>
      </c>
      <c r="DA473">
        <v>3.98</v>
      </c>
      <c r="DB473">
        <v>3.99</v>
      </c>
      <c r="DC473">
        <v>3.98</v>
      </c>
      <c r="DD473">
        <v>3.98</v>
      </c>
      <c r="DE473">
        <v>0.01</v>
      </c>
      <c r="DF473">
        <v>0.01</v>
      </c>
      <c r="DG473">
        <v>0.01</v>
      </c>
      <c r="DH473">
        <v>0.01</v>
      </c>
      <c r="DI473">
        <v>0.01</v>
      </c>
      <c r="DJ473">
        <v>0.02</v>
      </c>
      <c r="DK473">
        <v>0</v>
      </c>
      <c r="DL473">
        <v>0.01</v>
      </c>
      <c r="DM473">
        <v>0.01</v>
      </c>
      <c r="DN473">
        <v>0.03</v>
      </c>
      <c r="DO473">
        <v>0.02</v>
      </c>
      <c r="DP473">
        <v>0</v>
      </c>
      <c r="DQ473">
        <v>0.01</v>
      </c>
      <c r="DR473">
        <v>0.01</v>
      </c>
      <c r="DS473">
        <v>0.01</v>
      </c>
      <c r="DT473">
        <v>0.01</v>
      </c>
      <c r="DU473">
        <v>0.03</v>
      </c>
      <c r="DV473">
        <v>0.1</v>
      </c>
      <c r="DW473">
        <v>0.96</v>
      </c>
      <c r="DX473">
        <v>0.98</v>
      </c>
      <c r="DY473">
        <v>0.99</v>
      </c>
      <c r="DZ473">
        <v>0.98</v>
      </c>
      <c r="EA473">
        <v>0.99</v>
      </c>
      <c r="EB473">
        <v>0.97</v>
      </c>
      <c r="EC473">
        <v>0.99</v>
      </c>
      <c r="ED473">
        <v>0.96</v>
      </c>
      <c r="EE473">
        <v>0.89</v>
      </c>
      <c r="EF473">
        <v>0.92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0.01</v>
      </c>
      <c r="EM473">
        <v>0</v>
      </c>
      <c r="EN473">
        <v>0.01</v>
      </c>
      <c r="EO473">
        <v>0.03</v>
      </c>
      <c r="EP473">
        <v>0.01</v>
      </c>
      <c r="EQ473">
        <v>0</v>
      </c>
      <c r="ER473">
        <v>0.02</v>
      </c>
      <c r="ES473">
        <v>0</v>
      </c>
      <c r="ET473">
        <v>0</v>
      </c>
      <c r="EU473">
        <v>0.01</v>
      </c>
      <c r="EV473">
        <v>0</v>
      </c>
      <c r="EW473">
        <v>0.02</v>
      </c>
      <c r="EX473">
        <v>1.4999999999999999E-2</v>
      </c>
      <c r="EY473">
        <v>0.04</v>
      </c>
      <c r="EZ473">
        <v>0.03</v>
      </c>
      <c r="FA473">
        <v>0.02</v>
      </c>
      <c r="FB473">
        <v>0.03</v>
      </c>
      <c r="FC473">
        <v>0.04</v>
      </c>
      <c r="FD473">
        <v>0.02</v>
      </c>
      <c r="FE473">
        <v>0.04</v>
      </c>
      <c r="FF473">
        <v>0.04</v>
      </c>
      <c r="FG473">
        <v>0.03</v>
      </c>
      <c r="FH473">
        <v>0.92</v>
      </c>
      <c r="FI473">
        <v>0.93</v>
      </c>
      <c r="FJ473">
        <v>0.92</v>
      </c>
      <c r="FK473">
        <v>0.93</v>
      </c>
      <c r="FL473">
        <v>0.82</v>
      </c>
      <c r="FM473">
        <v>0.94</v>
      </c>
      <c r="FN473">
        <v>0.91</v>
      </c>
      <c r="FO473">
        <v>0.8</v>
      </c>
      <c r="FP473">
        <v>0.01</v>
      </c>
      <c r="FQ473">
        <v>0.04</v>
      </c>
      <c r="FR473">
        <v>0.04</v>
      </c>
      <c r="FS473">
        <v>0.05</v>
      </c>
      <c r="FT473">
        <v>0.04</v>
      </c>
      <c r="FU473">
        <v>0.14000000000000001</v>
      </c>
      <c r="FV473">
        <v>0.03</v>
      </c>
      <c r="FW473">
        <v>0.05</v>
      </c>
      <c r="FX473">
        <v>0.14000000000000001</v>
      </c>
      <c r="FY473">
        <v>1.1499999999999999</v>
      </c>
      <c r="FZ473">
        <v>3.95</v>
      </c>
      <c r="GA473">
        <v>3.97</v>
      </c>
      <c r="GB473">
        <v>3.95</v>
      </c>
      <c r="GC473">
        <v>3.97</v>
      </c>
      <c r="GD473">
        <v>3.96</v>
      </c>
      <c r="GE473">
        <v>3.95</v>
      </c>
      <c r="GF473">
        <v>3.96</v>
      </c>
      <c r="GG473">
        <v>3.88</v>
      </c>
      <c r="GH473">
        <v>9.82</v>
      </c>
      <c r="GI473">
        <v>0</v>
      </c>
      <c r="GJ473">
        <v>0</v>
      </c>
      <c r="GK473">
        <v>0</v>
      </c>
      <c r="GL473">
        <v>0</v>
      </c>
      <c r="GM473">
        <v>0.01</v>
      </c>
      <c r="GN473">
        <v>0</v>
      </c>
      <c r="GO473">
        <v>0.02</v>
      </c>
      <c r="GP473">
        <v>0.02</v>
      </c>
      <c r="GQ473">
        <v>0.02</v>
      </c>
      <c r="GR473">
        <v>0.89</v>
      </c>
      <c r="GS473">
        <v>0.04</v>
      </c>
      <c r="GT473">
        <v>0.91</v>
      </c>
      <c r="GU473">
        <v>0.94</v>
      </c>
      <c r="GV473">
        <v>0.81</v>
      </c>
      <c r="GW473">
        <v>0.03</v>
      </c>
      <c r="GX473">
        <v>0.01</v>
      </c>
      <c r="GY473">
        <v>0.05</v>
      </c>
      <c r="GZ473">
        <v>1.4999999999999999E-2</v>
      </c>
      <c r="HA473">
        <v>2.5000000000000001E-2</v>
      </c>
      <c r="HB473">
        <v>0</v>
      </c>
      <c r="HC473">
        <v>0.04</v>
      </c>
      <c r="HD473">
        <v>0.02</v>
      </c>
      <c r="HE473">
        <v>0.06</v>
      </c>
      <c r="HF473">
        <v>0.01</v>
      </c>
      <c r="HG473">
        <v>0.01</v>
      </c>
      <c r="HH473">
        <v>0.08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0.04</v>
      </c>
      <c r="HP473">
        <v>0.03</v>
      </c>
      <c r="HQ473">
        <v>0.04</v>
      </c>
      <c r="HR473">
        <v>0.03</v>
      </c>
      <c r="HS473">
        <v>0.03</v>
      </c>
      <c r="HT473">
        <v>0.03</v>
      </c>
      <c r="HU473">
        <v>0.94</v>
      </c>
      <c r="HV473">
        <v>0.95</v>
      </c>
      <c r="HW473">
        <v>0.94</v>
      </c>
      <c r="HX473">
        <v>0.96</v>
      </c>
      <c r="HY473">
        <v>0.95</v>
      </c>
      <c r="HZ473">
        <v>0.9</v>
      </c>
      <c r="IA473">
        <v>0</v>
      </c>
      <c r="IB473">
        <v>0.01</v>
      </c>
      <c r="IC473">
        <v>0.01</v>
      </c>
      <c r="ID473">
        <v>0</v>
      </c>
      <c r="IE473">
        <v>0</v>
      </c>
      <c r="IF473">
        <v>0</v>
      </c>
      <c r="IG473">
        <v>5.0000000000000001E-3</v>
      </c>
      <c r="IH473">
        <v>0.01</v>
      </c>
      <c r="II473">
        <v>0.01</v>
      </c>
      <c r="IJ473">
        <v>0.01</v>
      </c>
      <c r="IK473">
        <v>5.0000000000000001E-3</v>
      </c>
      <c r="IL473">
        <v>5.0000000000000001E-3</v>
      </c>
      <c r="IM473">
        <v>0.02</v>
      </c>
      <c r="IN473">
        <v>0.01</v>
      </c>
      <c r="IO473">
        <v>0.01</v>
      </c>
      <c r="IP473">
        <v>0.01</v>
      </c>
      <c r="IQ473">
        <v>0.01</v>
      </c>
      <c r="IR473">
        <v>0.06</v>
      </c>
      <c r="IS473">
        <v>0</v>
      </c>
      <c r="IT473">
        <v>0.05</v>
      </c>
      <c r="IU473">
        <v>0.18</v>
      </c>
      <c r="IV473">
        <v>0</v>
      </c>
      <c r="IW473">
        <v>0.01</v>
      </c>
      <c r="IX473">
        <v>0.04</v>
      </c>
      <c r="IY473">
        <v>0.09</v>
      </c>
      <c r="IZ473">
        <v>0.06</v>
      </c>
      <c r="JA473">
        <v>0.04</v>
      </c>
      <c r="JB473">
        <v>0.06</v>
      </c>
      <c r="JC473">
        <v>0.19</v>
      </c>
      <c r="JD473">
        <v>0.17</v>
      </c>
      <c r="JE473">
        <v>0.17</v>
      </c>
      <c r="JF473">
        <v>0.17</v>
      </c>
      <c r="JG473">
        <v>0.16</v>
      </c>
      <c r="JH473">
        <v>0.74</v>
      </c>
      <c r="JI473">
        <v>0.66</v>
      </c>
      <c r="JJ473">
        <v>0.57999999999999996</v>
      </c>
      <c r="JK473">
        <v>0.78</v>
      </c>
      <c r="JL473">
        <v>0.67</v>
      </c>
      <c r="JM473">
        <v>0.03</v>
      </c>
      <c r="JN473">
        <v>0.04</v>
      </c>
      <c r="JO473">
        <v>0.02</v>
      </c>
      <c r="JP473">
        <v>0.01</v>
      </c>
      <c r="JQ473">
        <v>0.1</v>
      </c>
      <c r="JR473">
        <v>3.73</v>
      </c>
      <c r="JS473">
        <v>3.49</v>
      </c>
      <c r="JT473">
        <v>3.16</v>
      </c>
      <c r="JU473">
        <v>3.74</v>
      </c>
      <c r="JV473">
        <v>3.66</v>
      </c>
    </row>
    <row r="474" spans="1:282" x14ac:dyDescent="0.25">
      <c r="A474">
        <v>610135</v>
      </c>
      <c r="B474" t="s">
        <v>235</v>
      </c>
      <c r="C474" t="s">
        <v>2897</v>
      </c>
      <c r="D474" t="s">
        <v>5620</v>
      </c>
      <c r="E474" t="s">
        <v>5621</v>
      </c>
      <c r="F474" t="s">
        <v>2898</v>
      </c>
      <c r="G474" t="s">
        <v>2899</v>
      </c>
      <c r="H474" t="s">
        <v>5622</v>
      </c>
      <c r="I474" t="s">
        <v>5623</v>
      </c>
      <c r="J474" t="s">
        <v>5624</v>
      </c>
      <c r="K474" t="s">
        <v>5625</v>
      </c>
      <c r="L474" t="s">
        <v>546</v>
      </c>
      <c r="M474" t="s">
        <v>3399</v>
      </c>
      <c r="N474" t="s">
        <v>3908</v>
      </c>
      <c r="O474" t="s">
        <v>524</v>
      </c>
      <c r="P474">
        <v>1114</v>
      </c>
      <c r="Q474" t="s">
        <v>541</v>
      </c>
      <c r="R474" t="s">
        <v>544</v>
      </c>
      <c r="S474" t="s">
        <v>544</v>
      </c>
      <c r="T474">
        <v>30</v>
      </c>
      <c r="U474">
        <v>5490</v>
      </c>
      <c r="V474" t="s">
        <v>651</v>
      </c>
      <c r="W474">
        <v>349</v>
      </c>
      <c r="X474">
        <v>1145</v>
      </c>
      <c r="Y474">
        <v>30</v>
      </c>
      <c r="Z474" s="5" t="s">
        <v>669</v>
      </c>
      <c r="AA474" t="s">
        <v>524</v>
      </c>
      <c r="AB474" t="s">
        <v>555</v>
      </c>
      <c r="AC474" t="s">
        <v>555</v>
      </c>
      <c r="AD474" t="s">
        <v>564</v>
      </c>
      <c r="AE474">
        <v>27</v>
      </c>
      <c r="AF474">
        <v>26</v>
      </c>
      <c r="AG474">
        <v>58.2</v>
      </c>
      <c r="AH474">
        <v>3</v>
      </c>
      <c r="AI474" t="s">
        <v>3410</v>
      </c>
      <c r="AJ474">
        <v>220</v>
      </c>
      <c r="AK474">
        <v>74</v>
      </c>
      <c r="AL474">
        <v>3</v>
      </c>
      <c r="AM474">
        <v>9</v>
      </c>
      <c r="AN474">
        <v>106</v>
      </c>
      <c r="AO474">
        <v>3</v>
      </c>
      <c r="AP474">
        <v>1</v>
      </c>
      <c r="AQ474">
        <v>7</v>
      </c>
      <c r="AR474">
        <v>17</v>
      </c>
      <c r="AS474">
        <v>220</v>
      </c>
      <c r="AT474">
        <v>0.03</v>
      </c>
      <c r="AU474">
        <v>0.04</v>
      </c>
      <c r="AV474">
        <v>0.02</v>
      </c>
      <c r="AW474">
        <v>0.02</v>
      </c>
      <c r="AX474">
        <v>0.03</v>
      </c>
      <c r="AY474">
        <v>0.1</v>
      </c>
      <c r="AZ474">
        <v>0.1</v>
      </c>
      <c r="BA474">
        <v>7.2999999999999995E-2</v>
      </c>
      <c r="BB474">
        <v>0.1</v>
      </c>
      <c r="BC474">
        <v>0.08</v>
      </c>
      <c r="BD474">
        <v>0.14000000000000001</v>
      </c>
      <c r="BE474">
        <v>0.2</v>
      </c>
      <c r="BF474">
        <v>0.33</v>
      </c>
      <c r="BG474">
        <v>0.33</v>
      </c>
      <c r="BH474">
        <v>0.28999999999999998</v>
      </c>
      <c r="BI474">
        <v>0.25</v>
      </c>
      <c r="BJ474">
        <v>0.41</v>
      </c>
      <c r="BK474">
        <v>0.32</v>
      </c>
      <c r="BL474">
        <v>0.16</v>
      </c>
      <c r="BM474">
        <v>0.15</v>
      </c>
      <c r="BN474">
        <v>0.17</v>
      </c>
      <c r="BO474">
        <v>0.03</v>
      </c>
      <c r="BP474">
        <v>0.03</v>
      </c>
      <c r="BQ474">
        <v>0.02</v>
      </c>
      <c r="BR474">
        <v>0.38</v>
      </c>
      <c r="BS474">
        <v>0.4</v>
      </c>
      <c r="BT474">
        <v>0.43</v>
      </c>
      <c r="BU474">
        <v>0.63</v>
      </c>
      <c r="BV474">
        <v>0.39</v>
      </c>
      <c r="BW474">
        <v>0.37</v>
      </c>
      <c r="BX474">
        <v>3.26</v>
      </c>
      <c r="BY474">
        <v>3.3</v>
      </c>
      <c r="BZ474">
        <v>3.36</v>
      </c>
      <c r="CA474">
        <v>3.53</v>
      </c>
      <c r="CB474">
        <v>3.2</v>
      </c>
      <c r="CC474">
        <v>2.97</v>
      </c>
      <c r="CD474">
        <v>5.0000000000000001E-3</v>
      </c>
      <c r="CE474">
        <v>1.4E-2</v>
      </c>
      <c r="CF474">
        <v>1.7999999999999999E-2</v>
      </c>
      <c r="CG474">
        <v>2.3E-2</v>
      </c>
      <c r="CH474">
        <v>1.4E-2</v>
      </c>
      <c r="CI474">
        <v>0.04</v>
      </c>
      <c r="CJ474">
        <v>0.04</v>
      </c>
      <c r="CK474">
        <v>0.11</v>
      </c>
      <c r="CL474">
        <v>0.05</v>
      </c>
      <c r="CM474">
        <v>0.04</v>
      </c>
      <c r="CN474">
        <v>0.03</v>
      </c>
      <c r="CO474">
        <v>0.05</v>
      </c>
      <c r="CP474">
        <v>0.06</v>
      </c>
      <c r="CQ474">
        <v>0.06</v>
      </c>
      <c r="CR474">
        <v>0.1</v>
      </c>
      <c r="CS474">
        <v>0.14000000000000001</v>
      </c>
      <c r="CT474">
        <v>0.13</v>
      </c>
      <c r="CU474">
        <v>0.13</v>
      </c>
      <c r="CV474">
        <v>3.7</v>
      </c>
      <c r="CW474">
        <v>3.64</v>
      </c>
      <c r="CX474">
        <v>3.59</v>
      </c>
      <c r="CY474">
        <v>3.57</v>
      </c>
      <c r="CZ474">
        <v>3.6</v>
      </c>
      <c r="DA474">
        <v>3.4</v>
      </c>
      <c r="DB474">
        <v>3.35</v>
      </c>
      <c r="DC474">
        <v>3.16</v>
      </c>
      <c r="DD474">
        <v>3.35</v>
      </c>
      <c r="DE474">
        <v>0.21</v>
      </c>
      <c r="DF474">
        <v>0.25</v>
      </c>
      <c r="DG474">
        <v>0.26</v>
      </c>
      <c r="DH474">
        <v>0.23</v>
      </c>
      <c r="DI474">
        <v>0.23</v>
      </c>
      <c r="DJ474">
        <v>0.28999999999999998</v>
      </c>
      <c r="DK474">
        <v>0.25</v>
      </c>
      <c r="DL474">
        <v>0.25</v>
      </c>
      <c r="DM474">
        <v>0.23</v>
      </c>
      <c r="DN474">
        <v>0.01</v>
      </c>
      <c r="DO474">
        <v>0.01</v>
      </c>
      <c r="DP474">
        <v>0.02</v>
      </c>
      <c r="DQ474">
        <v>0.02</v>
      </c>
      <c r="DR474">
        <v>0.02</v>
      </c>
      <c r="DS474">
        <v>0.02</v>
      </c>
      <c r="DT474">
        <v>0.03</v>
      </c>
      <c r="DU474">
        <v>0.01</v>
      </c>
      <c r="DV474">
        <v>0.02</v>
      </c>
      <c r="DW474">
        <v>0.73</v>
      </c>
      <c r="DX474">
        <v>0.69</v>
      </c>
      <c r="DY474">
        <v>0.66</v>
      </c>
      <c r="DZ474">
        <v>0.67</v>
      </c>
      <c r="EA474">
        <v>0.68</v>
      </c>
      <c r="EB474">
        <v>0.56000000000000005</v>
      </c>
      <c r="EC474">
        <v>0.55000000000000004</v>
      </c>
      <c r="ED474">
        <v>0.5</v>
      </c>
      <c r="EE474">
        <v>0.56999999999999995</v>
      </c>
      <c r="EF474">
        <v>0.33</v>
      </c>
      <c r="EG474">
        <v>0.01</v>
      </c>
      <c r="EH474">
        <v>0.01</v>
      </c>
      <c r="EI474">
        <v>0.03</v>
      </c>
      <c r="EJ474">
        <v>0.02</v>
      </c>
      <c r="EK474">
        <v>0.02</v>
      </c>
      <c r="EL474">
        <v>0.13</v>
      </c>
      <c r="EM474">
        <v>0.04</v>
      </c>
      <c r="EN474">
        <v>0.02</v>
      </c>
      <c r="EO474">
        <v>0.47</v>
      </c>
      <c r="EP474">
        <v>0.06</v>
      </c>
      <c r="EQ474">
        <v>4.4999999999999998E-2</v>
      </c>
      <c r="ER474">
        <v>0.08</v>
      </c>
      <c r="ES474">
        <v>5.5E-2</v>
      </c>
      <c r="ET474">
        <v>0.1</v>
      </c>
      <c r="EU474">
        <v>0.18</v>
      </c>
      <c r="EV474">
        <v>0.1</v>
      </c>
      <c r="EW474">
        <v>0.06</v>
      </c>
      <c r="EX474">
        <v>9.5000000000000001E-2</v>
      </c>
      <c r="EY474">
        <v>0.37</v>
      </c>
      <c r="EZ474">
        <v>0.37</v>
      </c>
      <c r="FA474">
        <v>0.37</v>
      </c>
      <c r="FB474">
        <v>0.34</v>
      </c>
      <c r="FC474">
        <v>0.41</v>
      </c>
      <c r="FD474">
        <v>0.3</v>
      </c>
      <c r="FE474">
        <v>0.44</v>
      </c>
      <c r="FF474">
        <v>0.47</v>
      </c>
      <c r="FG474">
        <v>7.0000000000000007E-2</v>
      </c>
      <c r="FH474">
        <v>0.53</v>
      </c>
      <c r="FI474">
        <v>0.55000000000000004</v>
      </c>
      <c r="FJ474">
        <v>0.5</v>
      </c>
      <c r="FK474">
        <v>0.55000000000000004</v>
      </c>
      <c r="FL474">
        <v>0.44</v>
      </c>
      <c r="FM474">
        <v>0.33</v>
      </c>
      <c r="FN474">
        <v>0.38</v>
      </c>
      <c r="FO474">
        <v>0.4</v>
      </c>
      <c r="FP474">
        <v>0.04</v>
      </c>
      <c r="FQ474">
        <v>0.03</v>
      </c>
      <c r="FR474">
        <v>0.03</v>
      </c>
      <c r="FS474">
        <v>0.03</v>
      </c>
      <c r="FT474">
        <v>0.04</v>
      </c>
      <c r="FU474">
        <v>0.03</v>
      </c>
      <c r="FV474">
        <v>0.06</v>
      </c>
      <c r="FW474">
        <v>0.04</v>
      </c>
      <c r="FX474">
        <v>0.05</v>
      </c>
      <c r="FY474">
        <v>1.9</v>
      </c>
      <c r="FZ474">
        <v>3.47</v>
      </c>
      <c r="GA474">
        <v>3.5</v>
      </c>
      <c r="GB474">
        <v>3.37</v>
      </c>
      <c r="GC474">
        <v>3.48</v>
      </c>
      <c r="GD474">
        <v>3.31</v>
      </c>
      <c r="GE474">
        <v>2.88</v>
      </c>
      <c r="GF474">
        <v>3.21</v>
      </c>
      <c r="GG474">
        <v>3.31</v>
      </c>
      <c r="GH474">
        <v>8.1</v>
      </c>
      <c r="GI474">
        <v>0.01</v>
      </c>
      <c r="GJ474">
        <v>1.7999999999999999E-2</v>
      </c>
      <c r="GK474">
        <v>3.2000000000000001E-2</v>
      </c>
      <c r="GL474">
        <v>0.03</v>
      </c>
      <c r="GM474">
        <v>0.05</v>
      </c>
      <c r="GN474">
        <v>0.03</v>
      </c>
      <c r="GO474">
        <v>0.13</v>
      </c>
      <c r="GP474">
        <v>0.12</v>
      </c>
      <c r="GQ474">
        <v>0.2</v>
      </c>
      <c r="GR474">
        <v>0.35</v>
      </c>
      <c r="GS474">
        <v>0.05</v>
      </c>
      <c r="GT474">
        <v>0.46</v>
      </c>
      <c r="GU474">
        <v>0.61</v>
      </c>
      <c r="GV474">
        <v>0.21</v>
      </c>
      <c r="GW474">
        <v>0.25</v>
      </c>
      <c r="GX474">
        <v>0.159</v>
      </c>
      <c r="GY474">
        <v>0.26</v>
      </c>
      <c r="GZ474">
        <v>0.1</v>
      </c>
      <c r="HA474">
        <v>7.2999999999999995E-2</v>
      </c>
      <c r="HB474">
        <v>0.23</v>
      </c>
      <c r="HC474">
        <v>0.12</v>
      </c>
      <c r="HD474">
        <v>0.06</v>
      </c>
      <c r="HE474">
        <v>0.22</v>
      </c>
      <c r="HF474">
        <v>7.0000000000000007E-2</v>
      </c>
      <c r="HG474">
        <v>0.1</v>
      </c>
      <c r="HH474">
        <v>0.08</v>
      </c>
      <c r="HI474">
        <v>0.01</v>
      </c>
      <c r="HJ474">
        <v>0.01</v>
      </c>
      <c r="HK474">
        <v>0.02</v>
      </c>
      <c r="HL474">
        <v>0.02</v>
      </c>
      <c r="HM474">
        <v>0.18</v>
      </c>
      <c r="HN474">
        <v>0.01</v>
      </c>
      <c r="HO474">
        <v>0.31</v>
      </c>
      <c r="HP474">
        <v>0.22</v>
      </c>
      <c r="HQ474">
        <v>0.36</v>
      </c>
      <c r="HR474">
        <v>0.35</v>
      </c>
      <c r="HS474">
        <v>0.42</v>
      </c>
      <c r="HT474">
        <v>0.31</v>
      </c>
      <c r="HU474">
        <v>0.59</v>
      </c>
      <c r="HV474">
        <v>0.56000000000000005</v>
      </c>
      <c r="HW474">
        <v>0.44</v>
      </c>
      <c r="HX474">
        <v>0.49</v>
      </c>
      <c r="HY474">
        <v>0.24</v>
      </c>
      <c r="HZ474">
        <v>0.61</v>
      </c>
      <c r="IA474">
        <v>0.03</v>
      </c>
      <c r="IB474">
        <v>0.14000000000000001</v>
      </c>
      <c r="IC474">
        <v>0.13</v>
      </c>
      <c r="ID474">
        <v>0.09</v>
      </c>
      <c r="IE474">
        <v>0.1</v>
      </c>
      <c r="IF474">
        <v>1.7999999999999999E-2</v>
      </c>
      <c r="IG474">
        <v>1.7999999999999999E-2</v>
      </c>
      <c r="IH474">
        <v>0.01</v>
      </c>
      <c r="II474">
        <v>0.01</v>
      </c>
      <c r="IJ474">
        <v>0.01</v>
      </c>
      <c r="IK474">
        <v>2.7E-2</v>
      </c>
      <c r="IL474">
        <v>8.9999999999999993E-3</v>
      </c>
      <c r="IM474">
        <v>0.05</v>
      </c>
      <c r="IN474">
        <v>0.05</v>
      </c>
      <c r="IO474">
        <v>0.05</v>
      </c>
      <c r="IP474">
        <v>0.05</v>
      </c>
      <c r="IQ474">
        <v>0.05</v>
      </c>
      <c r="IR474">
        <v>0.05</v>
      </c>
      <c r="IS474">
        <v>0.02</v>
      </c>
      <c r="IT474">
        <v>0.48</v>
      </c>
      <c r="IU474">
        <v>0.21</v>
      </c>
      <c r="IV474">
        <v>0.04</v>
      </c>
      <c r="IW474">
        <v>0.25</v>
      </c>
      <c r="IX474">
        <v>0.21</v>
      </c>
      <c r="IY474">
        <v>0.25</v>
      </c>
      <c r="IZ474">
        <v>0.36</v>
      </c>
      <c r="JA474">
        <v>0.16</v>
      </c>
      <c r="JB474">
        <v>0.36</v>
      </c>
      <c r="JC474">
        <v>0.42</v>
      </c>
      <c r="JD474">
        <v>0.1</v>
      </c>
      <c r="JE474">
        <v>0.17</v>
      </c>
      <c r="JF474">
        <v>0.26</v>
      </c>
      <c r="JG474">
        <v>0.15</v>
      </c>
      <c r="JH474">
        <v>0.3</v>
      </c>
      <c r="JI474">
        <v>0.11</v>
      </c>
      <c r="JJ474">
        <v>0.18</v>
      </c>
      <c r="JK474">
        <v>0.49</v>
      </c>
      <c r="JL474">
        <v>0.19</v>
      </c>
      <c r="JM474">
        <v>0.05</v>
      </c>
      <c r="JN474">
        <v>0.05</v>
      </c>
      <c r="JO474">
        <v>0.08</v>
      </c>
      <c r="JP474">
        <v>0.05</v>
      </c>
      <c r="JQ474">
        <v>0.05</v>
      </c>
      <c r="JR474">
        <v>3.04</v>
      </c>
      <c r="JS474">
        <v>1.83</v>
      </c>
      <c r="JT474">
        <v>2.33</v>
      </c>
      <c r="JU474">
        <v>3.25</v>
      </c>
      <c r="JV474">
        <v>2.2799999999999998</v>
      </c>
    </row>
    <row r="475" spans="1:282" x14ac:dyDescent="0.25">
      <c r="A475">
        <v>610136</v>
      </c>
      <c r="B475" t="s">
        <v>237</v>
      </c>
      <c r="C475" t="s">
        <v>2900</v>
      </c>
      <c r="D475" t="s">
        <v>5626</v>
      </c>
      <c r="E475" t="s">
        <v>5627</v>
      </c>
      <c r="F475" t="s">
        <v>1333</v>
      </c>
      <c r="G475" t="s">
        <v>1334</v>
      </c>
      <c r="H475" t="s">
        <v>1335</v>
      </c>
      <c r="I475" t="s">
        <v>5628</v>
      </c>
      <c r="J475" t="s">
        <v>5629</v>
      </c>
      <c r="K475" t="s">
        <v>5630</v>
      </c>
      <c r="L475" t="s">
        <v>546</v>
      </c>
      <c r="M475" t="s">
        <v>3399</v>
      </c>
      <c r="N475" t="s">
        <v>3908</v>
      </c>
      <c r="O475" t="s">
        <v>524</v>
      </c>
      <c r="P475">
        <v>269</v>
      </c>
      <c r="Q475" t="s">
        <v>541</v>
      </c>
      <c r="R475" t="s">
        <v>562</v>
      </c>
      <c r="S475" t="s">
        <v>562</v>
      </c>
      <c r="T475">
        <v>33</v>
      </c>
      <c r="U475">
        <v>5500</v>
      </c>
      <c r="V475" t="s">
        <v>655</v>
      </c>
      <c r="W475">
        <v>184</v>
      </c>
      <c r="X475">
        <v>274</v>
      </c>
      <c r="Y475">
        <v>67</v>
      </c>
      <c r="Z475" s="5" t="s">
        <v>629</v>
      </c>
      <c r="AA475" t="s">
        <v>524</v>
      </c>
      <c r="AB475" t="s">
        <v>564</v>
      </c>
      <c r="AC475" t="s">
        <v>564</v>
      </c>
      <c r="AD475" t="s">
        <v>564</v>
      </c>
      <c r="AE475">
        <v>47.7</v>
      </c>
      <c r="AF475">
        <v>58.8</v>
      </c>
      <c r="AG475">
        <v>46.3</v>
      </c>
      <c r="AH475">
        <v>6.7</v>
      </c>
      <c r="AI475" t="s">
        <v>3410</v>
      </c>
      <c r="AJ475">
        <v>120</v>
      </c>
      <c r="AK475">
        <v>41</v>
      </c>
      <c r="AL475">
        <v>11</v>
      </c>
      <c r="AM475">
        <v>9</v>
      </c>
      <c r="AN475">
        <v>48</v>
      </c>
      <c r="AO475">
        <v>1</v>
      </c>
      <c r="AQ475">
        <v>3</v>
      </c>
      <c r="AR475">
        <v>7</v>
      </c>
      <c r="AS475">
        <v>120</v>
      </c>
      <c r="AT475">
        <v>0</v>
      </c>
      <c r="AU475">
        <v>0.03</v>
      </c>
      <c r="AV475">
        <v>0.03</v>
      </c>
      <c r="AW475">
        <v>0.01</v>
      </c>
      <c r="AX475">
        <v>0</v>
      </c>
      <c r="AY475">
        <v>0.04</v>
      </c>
      <c r="AZ475">
        <v>0.06</v>
      </c>
      <c r="BA475">
        <v>6.7000000000000004E-2</v>
      </c>
      <c r="BB475">
        <v>0.05</v>
      </c>
      <c r="BC475">
        <v>0.03</v>
      </c>
      <c r="BD475">
        <v>0.13</v>
      </c>
      <c r="BE475">
        <v>0.22</v>
      </c>
      <c r="BF475">
        <v>0.32</v>
      </c>
      <c r="BG475">
        <v>0.26</v>
      </c>
      <c r="BH475">
        <v>0.28999999999999998</v>
      </c>
      <c r="BI475">
        <v>0.24</v>
      </c>
      <c r="BJ475">
        <v>0.32</v>
      </c>
      <c r="BK475">
        <v>0.33</v>
      </c>
      <c r="BL475">
        <v>0.08</v>
      </c>
      <c r="BM475">
        <v>0.08</v>
      </c>
      <c r="BN475">
        <v>0.08</v>
      </c>
      <c r="BO475">
        <v>0</v>
      </c>
      <c r="BP475">
        <v>0</v>
      </c>
      <c r="BQ475">
        <v>0.01</v>
      </c>
      <c r="BR475">
        <v>0.54</v>
      </c>
      <c r="BS475">
        <v>0.56999999999999995</v>
      </c>
      <c r="BT475">
        <v>0.54</v>
      </c>
      <c r="BU475">
        <v>0.72</v>
      </c>
      <c r="BV475">
        <v>0.56000000000000005</v>
      </c>
      <c r="BW475">
        <v>0.41</v>
      </c>
      <c r="BX475">
        <v>3.53</v>
      </c>
      <c r="BY475">
        <v>3.49</v>
      </c>
      <c r="BZ475">
        <v>3.46</v>
      </c>
      <c r="CA475">
        <v>3.68</v>
      </c>
      <c r="CB475">
        <v>3.43</v>
      </c>
      <c r="CC475">
        <v>3.11</v>
      </c>
      <c r="CD475">
        <v>8.0000000000000002E-3</v>
      </c>
      <c r="CE475">
        <v>8.0000000000000002E-3</v>
      </c>
      <c r="CF475">
        <v>8.0000000000000002E-3</v>
      </c>
      <c r="CG475">
        <v>8.0000000000000002E-3</v>
      </c>
      <c r="CH475">
        <v>0</v>
      </c>
      <c r="CI475">
        <v>0.01</v>
      </c>
      <c r="CJ475">
        <v>0.02</v>
      </c>
      <c r="CK475">
        <v>0.06</v>
      </c>
      <c r="CL475">
        <v>0.03</v>
      </c>
      <c r="CM475">
        <v>0.02</v>
      </c>
      <c r="CN475">
        <v>0.02</v>
      </c>
      <c r="CO475">
        <v>0.03</v>
      </c>
      <c r="CP475">
        <v>0.05</v>
      </c>
      <c r="CQ475">
        <v>0.04</v>
      </c>
      <c r="CR475">
        <v>0.04</v>
      </c>
      <c r="CS475">
        <v>0.08</v>
      </c>
      <c r="CT475">
        <v>0.06</v>
      </c>
      <c r="CU475">
        <v>7.0000000000000007E-2</v>
      </c>
      <c r="CV475">
        <v>3.79</v>
      </c>
      <c r="CW475">
        <v>3.81</v>
      </c>
      <c r="CX475">
        <v>3.77</v>
      </c>
      <c r="CY475">
        <v>3.74</v>
      </c>
      <c r="CZ475">
        <v>3.77</v>
      </c>
      <c r="DA475">
        <v>3.69</v>
      </c>
      <c r="DB475">
        <v>3.59</v>
      </c>
      <c r="DC475">
        <v>3.48</v>
      </c>
      <c r="DD475">
        <v>3.6</v>
      </c>
      <c r="DE475">
        <v>0.15</v>
      </c>
      <c r="DF475">
        <v>0.13</v>
      </c>
      <c r="DG475">
        <v>0.14000000000000001</v>
      </c>
      <c r="DH475">
        <v>0.13</v>
      </c>
      <c r="DI475">
        <v>0.14000000000000001</v>
      </c>
      <c r="DJ475">
        <v>0.2</v>
      </c>
      <c r="DK475">
        <v>0.19</v>
      </c>
      <c r="DL475">
        <v>0.23</v>
      </c>
      <c r="DM475">
        <v>0.19</v>
      </c>
      <c r="DN475">
        <v>0.01</v>
      </c>
      <c r="DO475">
        <v>0</v>
      </c>
      <c r="DP475">
        <v>0</v>
      </c>
      <c r="DQ475">
        <v>0</v>
      </c>
      <c r="DR475">
        <v>0.01</v>
      </c>
      <c r="DS475">
        <v>0</v>
      </c>
      <c r="DT475">
        <v>0</v>
      </c>
      <c r="DU475">
        <v>0</v>
      </c>
      <c r="DV475">
        <v>0.01</v>
      </c>
      <c r="DW475">
        <v>0.82</v>
      </c>
      <c r="DX475">
        <v>0.84</v>
      </c>
      <c r="DY475">
        <v>0.82</v>
      </c>
      <c r="DZ475">
        <v>0.81</v>
      </c>
      <c r="EA475">
        <v>0.81</v>
      </c>
      <c r="EB475">
        <v>0.75</v>
      </c>
      <c r="EC475">
        <v>0.71</v>
      </c>
      <c r="ED475">
        <v>0.66</v>
      </c>
      <c r="EE475">
        <v>0.71</v>
      </c>
      <c r="EF475">
        <v>0.47</v>
      </c>
      <c r="EG475">
        <v>0.01</v>
      </c>
      <c r="EH475">
        <v>0</v>
      </c>
      <c r="EI475">
        <v>0</v>
      </c>
      <c r="EJ475">
        <v>0</v>
      </c>
      <c r="EK475">
        <v>0.03</v>
      </c>
      <c r="EL475">
        <v>7.0000000000000007E-2</v>
      </c>
      <c r="EM475">
        <v>0.02</v>
      </c>
      <c r="EN475">
        <v>0.01</v>
      </c>
      <c r="EO475">
        <v>0.37</v>
      </c>
      <c r="EP475">
        <v>0.03</v>
      </c>
      <c r="EQ475">
        <v>0.05</v>
      </c>
      <c r="ER475">
        <v>7.0000000000000007E-2</v>
      </c>
      <c r="ES475">
        <v>4.2000000000000003E-2</v>
      </c>
      <c r="ET475">
        <v>7.0000000000000007E-2</v>
      </c>
      <c r="EU475">
        <v>0.16</v>
      </c>
      <c r="EV475">
        <v>0.1</v>
      </c>
      <c r="EW475">
        <v>0.06</v>
      </c>
      <c r="EX475">
        <v>0.05</v>
      </c>
      <c r="EY475">
        <v>0.28000000000000003</v>
      </c>
      <c r="EZ475">
        <v>0.28000000000000003</v>
      </c>
      <c r="FA475">
        <v>0.27</v>
      </c>
      <c r="FB475">
        <v>0.27</v>
      </c>
      <c r="FC475">
        <v>0.25</v>
      </c>
      <c r="FD475">
        <v>0.4</v>
      </c>
      <c r="FE475">
        <v>0.33</v>
      </c>
      <c r="FF475">
        <v>0.28999999999999998</v>
      </c>
      <c r="FG475">
        <v>7.0000000000000007E-2</v>
      </c>
      <c r="FH475">
        <v>0.68</v>
      </c>
      <c r="FI475">
        <v>0.67</v>
      </c>
      <c r="FJ475">
        <v>0.66</v>
      </c>
      <c r="FK475">
        <v>0.68</v>
      </c>
      <c r="FL475">
        <v>0.64</v>
      </c>
      <c r="FM475">
        <v>0.35</v>
      </c>
      <c r="FN475">
        <v>0.53</v>
      </c>
      <c r="FO475">
        <v>0.64</v>
      </c>
      <c r="FP475">
        <v>0.04</v>
      </c>
      <c r="FQ475">
        <v>0</v>
      </c>
      <c r="FR475">
        <v>0</v>
      </c>
      <c r="FS475">
        <v>0</v>
      </c>
      <c r="FT475">
        <v>0.01</v>
      </c>
      <c r="FU475">
        <v>0.01</v>
      </c>
      <c r="FV475">
        <v>0.03</v>
      </c>
      <c r="FW475">
        <v>0.03</v>
      </c>
      <c r="FX475">
        <v>0</v>
      </c>
      <c r="FY475">
        <v>1.72</v>
      </c>
      <c r="FZ475">
        <v>3.63</v>
      </c>
      <c r="GA475">
        <v>3.62</v>
      </c>
      <c r="GB475">
        <v>3.58</v>
      </c>
      <c r="GC475">
        <v>3.65</v>
      </c>
      <c r="GD475">
        <v>3.52</v>
      </c>
      <c r="GE475">
        <v>3.06</v>
      </c>
      <c r="GF475">
        <v>3.41</v>
      </c>
      <c r="GG475">
        <v>3.57</v>
      </c>
      <c r="GH475">
        <v>8.44</v>
      </c>
      <c r="GI475">
        <v>0.04</v>
      </c>
      <c r="GJ475">
        <v>8.0000000000000002E-3</v>
      </c>
      <c r="GK475">
        <v>1.7000000000000001E-2</v>
      </c>
      <c r="GL475">
        <v>0</v>
      </c>
      <c r="GM475">
        <v>0.03</v>
      </c>
      <c r="GN475">
        <v>0.05</v>
      </c>
      <c r="GO475">
        <v>7.0000000000000007E-2</v>
      </c>
      <c r="GP475">
        <v>0.14000000000000001</v>
      </c>
      <c r="GQ475">
        <v>0.16</v>
      </c>
      <c r="GR475">
        <v>0.47</v>
      </c>
      <c r="GS475">
        <v>0.03</v>
      </c>
      <c r="GT475">
        <v>0.28000000000000003</v>
      </c>
      <c r="GU475">
        <v>0.51</v>
      </c>
      <c r="GV475">
        <v>0.16</v>
      </c>
      <c r="GW475">
        <v>0.28999999999999998</v>
      </c>
      <c r="GX475">
        <v>0.2</v>
      </c>
      <c r="GY475">
        <v>0.18</v>
      </c>
      <c r="GZ475">
        <v>0.2</v>
      </c>
      <c r="HA475">
        <v>8.3000000000000004E-2</v>
      </c>
      <c r="HB475">
        <v>0.36</v>
      </c>
      <c r="HC475">
        <v>0.13</v>
      </c>
      <c r="HD475">
        <v>0.06</v>
      </c>
      <c r="HE475">
        <v>0.25</v>
      </c>
      <c r="HF475">
        <v>0.11</v>
      </c>
      <c r="HG475">
        <v>0.15</v>
      </c>
      <c r="HH475">
        <v>0.05</v>
      </c>
      <c r="HI475">
        <v>0</v>
      </c>
      <c r="HJ475">
        <v>0.05</v>
      </c>
      <c r="HK475">
        <v>0.03</v>
      </c>
      <c r="HL475">
        <v>0.08</v>
      </c>
      <c r="HM475">
        <v>0.13</v>
      </c>
      <c r="HN475">
        <v>0</v>
      </c>
      <c r="HO475">
        <v>0.42</v>
      </c>
      <c r="HP475">
        <v>0.44</v>
      </c>
      <c r="HQ475">
        <v>0.38</v>
      </c>
      <c r="HR475">
        <v>0.42</v>
      </c>
      <c r="HS475">
        <v>0.47</v>
      </c>
      <c r="HT475">
        <v>0.35</v>
      </c>
      <c r="HU475">
        <v>0.53</v>
      </c>
      <c r="HV475">
        <v>0.3</v>
      </c>
      <c r="HW475">
        <v>0.52</v>
      </c>
      <c r="HX475">
        <v>0.43</v>
      </c>
      <c r="HY475">
        <v>0.32</v>
      </c>
      <c r="HZ475">
        <v>0.63</v>
      </c>
      <c r="IA475">
        <v>0.04</v>
      </c>
      <c r="IB475">
        <v>0.14000000000000001</v>
      </c>
      <c r="IC475">
        <v>0.05</v>
      </c>
      <c r="ID475">
        <v>0.04</v>
      </c>
      <c r="IE475">
        <v>0.05</v>
      </c>
      <c r="IF475">
        <v>8.0000000000000002E-3</v>
      </c>
      <c r="IG475">
        <v>0</v>
      </c>
      <c r="IH475">
        <v>0.03</v>
      </c>
      <c r="II475">
        <v>0.01</v>
      </c>
      <c r="IJ475">
        <v>0</v>
      </c>
      <c r="IK475">
        <v>2.5000000000000001E-2</v>
      </c>
      <c r="IL475">
        <v>0</v>
      </c>
      <c r="IM475">
        <v>0.01</v>
      </c>
      <c r="IN475">
        <v>0.04</v>
      </c>
      <c r="IO475">
        <v>0.03</v>
      </c>
      <c r="IP475">
        <v>0.02</v>
      </c>
      <c r="IQ475">
        <v>0.01</v>
      </c>
      <c r="IR475">
        <v>0.01</v>
      </c>
      <c r="IS475">
        <v>0.02</v>
      </c>
      <c r="IT475">
        <v>0.27</v>
      </c>
      <c r="IU475">
        <v>0.2</v>
      </c>
      <c r="IV475">
        <v>0.01</v>
      </c>
      <c r="IW475">
        <v>0.14000000000000001</v>
      </c>
      <c r="IX475">
        <v>0.17</v>
      </c>
      <c r="IY475">
        <v>0.36</v>
      </c>
      <c r="IZ475">
        <v>0.39</v>
      </c>
      <c r="JA475">
        <v>0.17</v>
      </c>
      <c r="JB475">
        <v>0.42</v>
      </c>
      <c r="JC475">
        <v>0.34</v>
      </c>
      <c r="JD475">
        <v>0.17</v>
      </c>
      <c r="JE475">
        <v>0.2</v>
      </c>
      <c r="JF475">
        <v>0.19</v>
      </c>
      <c r="JG475">
        <v>0.22</v>
      </c>
      <c r="JH475">
        <v>0.44</v>
      </c>
      <c r="JI475">
        <v>0.18</v>
      </c>
      <c r="JJ475">
        <v>0.17</v>
      </c>
      <c r="JK475">
        <v>0.61</v>
      </c>
      <c r="JL475">
        <v>0.21</v>
      </c>
      <c r="JM475">
        <v>0.03</v>
      </c>
      <c r="JN475">
        <v>0.03</v>
      </c>
      <c r="JO475">
        <v>0.04</v>
      </c>
      <c r="JP475">
        <v>0.02</v>
      </c>
      <c r="JQ475">
        <v>0.02</v>
      </c>
      <c r="JR475">
        <v>3.25</v>
      </c>
      <c r="JS475">
        <v>2.27</v>
      </c>
      <c r="JT475">
        <v>2.35</v>
      </c>
      <c r="JU475">
        <v>3.42</v>
      </c>
      <c r="JV475">
        <v>2.5</v>
      </c>
    </row>
    <row r="476" spans="1:282" x14ac:dyDescent="0.25">
      <c r="A476">
        <v>610137</v>
      </c>
      <c r="B476" t="s">
        <v>2902</v>
      </c>
      <c r="C476" t="s">
        <v>2901</v>
      </c>
      <c r="D476" t="s">
        <v>5631</v>
      </c>
      <c r="E476" t="s">
        <v>5632</v>
      </c>
      <c r="F476" t="s">
        <v>2903</v>
      </c>
      <c r="G476" t="s">
        <v>2904</v>
      </c>
      <c r="H476" t="s">
        <v>2905</v>
      </c>
      <c r="I476" t="s">
        <v>5633</v>
      </c>
      <c r="J476" t="s">
        <v>5634</v>
      </c>
      <c r="K476" t="s">
        <v>5635</v>
      </c>
      <c r="L476" t="s">
        <v>546</v>
      </c>
      <c r="M476" t="s">
        <v>3399</v>
      </c>
      <c r="N476" t="s">
        <v>3908</v>
      </c>
      <c r="O476" t="s">
        <v>524</v>
      </c>
      <c r="P476">
        <v>667</v>
      </c>
      <c r="Q476" t="s">
        <v>541</v>
      </c>
      <c r="R476" t="s">
        <v>544</v>
      </c>
      <c r="S476" t="s">
        <v>544</v>
      </c>
      <c r="T476">
        <v>30</v>
      </c>
      <c r="U476">
        <v>5510</v>
      </c>
      <c r="V476" t="s">
        <v>651</v>
      </c>
      <c r="W476">
        <v>250</v>
      </c>
      <c r="X476">
        <v>690</v>
      </c>
      <c r="Y476">
        <v>36</v>
      </c>
      <c r="Z476" s="5" t="s">
        <v>592</v>
      </c>
      <c r="AA476" t="s">
        <v>524</v>
      </c>
      <c r="AB476" t="s">
        <v>564</v>
      </c>
      <c r="AC476" t="s">
        <v>564</v>
      </c>
      <c r="AD476" t="s">
        <v>564</v>
      </c>
      <c r="AE476">
        <v>43.6</v>
      </c>
      <c r="AF476">
        <v>51.2</v>
      </c>
      <c r="AG476">
        <v>48.1</v>
      </c>
      <c r="AH476">
        <v>3.6</v>
      </c>
      <c r="AI476" t="s">
        <v>3410</v>
      </c>
      <c r="AJ476">
        <v>148</v>
      </c>
      <c r="AK476">
        <v>66</v>
      </c>
      <c r="AL476">
        <v>3</v>
      </c>
      <c r="AM476">
        <v>16</v>
      </c>
      <c r="AN476">
        <v>56</v>
      </c>
      <c r="AO476">
        <v>1</v>
      </c>
      <c r="AP476">
        <v>1</v>
      </c>
      <c r="AQ476">
        <v>7</v>
      </c>
      <c r="AR476">
        <v>5</v>
      </c>
      <c r="AS476">
        <v>148</v>
      </c>
      <c r="AT476">
        <v>0.01</v>
      </c>
      <c r="AU476">
        <v>0.01</v>
      </c>
      <c r="AV476">
        <v>0</v>
      </c>
      <c r="AW476">
        <v>0.01</v>
      </c>
      <c r="AX476">
        <v>0.03</v>
      </c>
      <c r="AY476">
        <v>7.0000000000000007E-2</v>
      </c>
      <c r="AZ476">
        <v>0.08</v>
      </c>
      <c r="BA476">
        <v>6.0999999999999999E-2</v>
      </c>
      <c r="BB476">
        <v>0.06</v>
      </c>
      <c r="BC476">
        <v>0.03</v>
      </c>
      <c r="BD476">
        <v>0.16</v>
      </c>
      <c r="BE476">
        <v>0.18</v>
      </c>
      <c r="BF476">
        <v>0.3</v>
      </c>
      <c r="BG476">
        <v>0.31</v>
      </c>
      <c r="BH476">
        <v>0.33</v>
      </c>
      <c r="BI476">
        <v>0.26</v>
      </c>
      <c r="BJ476">
        <v>0.41</v>
      </c>
      <c r="BK476">
        <v>0.33</v>
      </c>
      <c r="BL476">
        <v>0.01</v>
      </c>
      <c r="BM476">
        <v>0.01</v>
      </c>
      <c r="BN476">
        <v>0.04</v>
      </c>
      <c r="BO476">
        <v>0.01</v>
      </c>
      <c r="BP476">
        <v>0.01</v>
      </c>
      <c r="BQ476">
        <v>0.03</v>
      </c>
      <c r="BR476">
        <v>0.59</v>
      </c>
      <c r="BS476">
        <v>0.61</v>
      </c>
      <c r="BT476">
        <v>0.56999999999999995</v>
      </c>
      <c r="BU476">
        <v>0.69</v>
      </c>
      <c r="BV476">
        <v>0.39</v>
      </c>
      <c r="BW476">
        <v>0.39</v>
      </c>
      <c r="BX476">
        <v>3.51</v>
      </c>
      <c r="BY476">
        <v>3.54</v>
      </c>
      <c r="BZ476">
        <v>3.53</v>
      </c>
      <c r="CA476">
        <v>3.63</v>
      </c>
      <c r="CB476">
        <v>3.17</v>
      </c>
      <c r="CC476">
        <v>3.06</v>
      </c>
      <c r="CD476">
        <v>0</v>
      </c>
      <c r="CE476">
        <v>1.4E-2</v>
      </c>
      <c r="CF476">
        <v>1.4E-2</v>
      </c>
      <c r="CG476">
        <v>0.02</v>
      </c>
      <c r="CH476">
        <v>0.02</v>
      </c>
      <c r="CI476">
        <v>0.01</v>
      </c>
      <c r="CJ476">
        <v>0.01</v>
      </c>
      <c r="CK476">
        <v>7.0000000000000007E-2</v>
      </c>
      <c r="CL476">
        <v>0.03</v>
      </c>
      <c r="CM476">
        <v>0.04</v>
      </c>
      <c r="CN476">
        <v>0.01</v>
      </c>
      <c r="CO476">
        <v>0.01</v>
      </c>
      <c r="CP476">
        <v>0.02</v>
      </c>
      <c r="CQ476">
        <v>0.01</v>
      </c>
      <c r="CR476">
        <v>0.05</v>
      </c>
      <c r="CS476">
        <v>0.09</v>
      </c>
      <c r="CT476">
        <v>0.09</v>
      </c>
      <c r="CU476">
        <v>0.06</v>
      </c>
      <c r="CV476">
        <v>3.82</v>
      </c>
      <c r="CW476">
        <v>3.75</v>
      </c>
      <c r="CX476">
        <v>3.74</v>
      </c>
      <c r="CY476">
        <v>3.7</v>
      </c>
      <c r="CZ476">
        <v>3.73</v>
      </c>
      <c r="DA476">
        <v>3.62</v>
      </c>
      <c r="DB476">
        <v>3.51</v>
      </c>
      <c r="DC476">
        <v>3.33</v>
      </c>
      <c r="DD476">
        <v>3.53</v>
      </c>
      <c r="DE476">
        <v>0.1</v>
      </c>
      <c r="DF476">
        <v>0.18</v>
      </c>
      <c r="DG476">
        <v>0.2</v>
      </c>
      <c r="DH476">
        <v>0.2</v>
      </c>
      <c r="DI476">
        <v>0.18</v>
      </c>
      <c r="DJ476">
        <v>0.24</v>
      </c>
      <c r="DK476">
        <v>0.26</v>
      </c>
      <c r="DL476">
        <v>0.28000000000000003</v>
      </c>
      <c r="DM476">
        <v>0.26</v>
      </c>
      <c r="DN476">
        <v>0.01</v>
      </c>
      <c r="DO476">
        <v>0.01</v>
      </c>
      <c r="DP476">
        <v>0.02</v>
      </c>
      <c r="DQ476">
        <v>0.01</v>
      </c>
      <c r="DR476">
        <v>0.01</v>
      </c>
      <c r="DS476">
        <v>0.01</v>
      </c>
      <c r="DT476">
        <v>0.01</v>
      </c>
      <c r="DU476">
        <v>0.02</v>
      </c>
      <c r="DV476">
        <v>0.01</v>
      </c>
      <c r="DW476">
        <v>0.84</v>
      </c>
      <c r="DX476">
        <v>0.78</v>
      </c>
      <c r="DY476">
        <v>0.76</v>
      </c>
      <c r="DZ476">
        <v>0.75</v>
      </c>
      <c r="EA476">
        <v>0.78</v>
      </c>
      <c r="EB476">
        <v>0.69</v>
      </c>
      <c r="EC476">
        <v>0.63</v>
      </c>
      <c r="ED476">
        <v>0.55000000000000004</v>
      </c>
      <c r="EE476">
        <v>0.64</v>
      </c>
      <c r="EF476">
        <v>0.47</v>
      </c>
      <c r="EG476">
        <v>0.01</v>
      </c>
      <c r="EH476">
        <v>0.01</v>
      </c>
      <c r="EI476">
        <v>0.02</v>
      </c>
      <c r="EJ476">
        <v>0.01</v>
      </c>
      <c r="EK476">
        <v>0.01</v>
      </c>
      <c r="EL476">
        <v>0.1</v>
      </c>
      <c r="EM476">
        <v>0.03</v>
      </c>
      <c r="EN476">
        <v>0</v>
      </c>
      <c r="EO476">
        <v>0.32</v>
      </c>
      <c r="EP476">
        <v>0.03</v>
      </c>
      <c r="EQ476">
        <v>2.7E-2</v>
      </c>
      <c r="ER476">
        <v>0.05</v>
      </c>
      <c r="ES476">
        <v>5.3999999999999999E-2</v>
      </c>
      <c r="ET476">
        <v>0.08</v>
      </c>
      <c r="EU476">
        <v>0.13</v>
      </c>
      <c r="EV476">
        <v>7.0000000000000007E-2</v>
      </c>
      <c r="EW476">
        <v>0.04</v>
      </c>
      <c r="EX476">
        <v>6.8000000000000005E-2</v>
      </c>
      <c r="EY476">
        <v>0.25</v>
      </c>
      <c r="EZ476">
        <v>0.27</v>
      </c>
      <c r="FA476">
        <v>0.3</v>
      </c>
      <c r="FB476">
        <v>0.27</v>
      </c>
      <c r="FC476">
        <v>0.36</v>
      </c>
      <c r="FD476">
        <v>0.36</v>
      </c>
      <c r="FE476">
        <v>0.39</v>
      </c>
      <c r="FF476">
        <v>0.37</v>
      </c>
      <c r="FG476">
        <v>0.09</v>
      </c>
      <c r="FH476">
        <v>0.67</v>
      </c>
      <c r="FI476">
        <v>0.66</v>
      </c>
      <c r="FJ476">
        <v>0.6</v>
      </c>
      <c r="FK476">
        <v>0.63</v>
      </c>
      <c r="FL476">
        <v>0.51</v>
      </c>
      <c r="FM476">
        <v>0.33</v>
      </c>
      <c r="FN476">
        <v>0.46</v>
      </c>
      <c r="FO476">
        <v>0.55000000000000004</v>
      </c>
      <c r="FP476">
        <v>0.05</v>
      </c>
      <c r="FQ476">
        <v>0.03</v>
      </c>
      <c r="FR476">
        <v>0.03</v>
      </c>
      <c r="FS476">
        <v>0.03</v>
      </c>
      <c r="FT476">
        <v>0.03</v>
      </c>
      <c r="FU476">
        <v>0.03</v>
      </c>
      <c r="FV476">
        <v>0.08</v>
      </c>
      <c r="FW476">
        <v>0.05</v>
      </c>
      <c r="FX476">
        <v>0.04</v>
      </c>
      <c r="FY476">
        <v>1.76</v>
      </c>
      <c r="FZ476">
        <v>3.63</v>
      </c>
      <c r="GA476">
        <v>3.64</v>
      </c>
      <c r="GB476">
        <v>3.53</v>
      </c>
      <c r="GC476">
        <v>3.57</v>
      </c>
      <c r="GD476">
        <v>3.41</v>
      </c>
      <c r="GE476">
        <v>3</v>
      </c>
      <c r="GF476">
        <v>3.35</v>
      </c>
      <c r="GG476">
        <v>3.53</v>
      </c>
      <c r="GH476">
        <v>8.32</v>
      </c>
      <c r="GI476">
        <v>0.01</v>
      </c>
      <c r="GJ476">
        <v>0</v>
      </c>
      <c r="GK476">
        <v>1.4E-2</v>
      </c>
      <c r="GL476">
        <v>0.01</v>
      </c>
      <c r="GM476">
        <v>7.0000000000000007E-2</v>
      </c>
      <c r="GN476">
        <v>0.03</v>
      </c>
      <c r="GO476">
        <v>7.0000000000000007E-2</v>
      </c>
      <c r="GP476">
        <v>0.24</v>
      </c>
      <c r="GQ476">
        <v>0.16</v>
      </c>
      <c r="GR476">
        <v>0.36</v>
      </c>
      <c r="GS476">
        <v>0.02</v>
      </c>
      <c r="GT476">
        <v>0.32</v>
      </c>
      <c r="GU476">
        <v>0.56000000000000005</v>
      </c>
      <c r="GV476">
        <v>0.2</v>
      </c>
      <c r="GW476">
        <v>0.17</v>
      </c>
      <c r="GX476">
        <v>0.115</v>
      </c>
      <c r="GY476">
        <v>0.23</v>
      </c>
      <c r="GZ476">
        <v>0.182</v>
      </c>
      <c r="HA476">
        <v>8.7999999999999995E-2</v>
      </c>
      <c r="HB476">
        <v>0.19</v>
      </c>
      <c r="HC476">
        <v>0.19</v>
      </c>
      <c r="HD476">
        <v>7.0000000000000007E-2</v>
      </c>
      <c r="HE476">
        <v>0.31</v>
      </c>
      <c r="HF476">
        <v>0.14000000000000001</v>
      </c>
      <c r="HG476">
        <v>0.16</v>
      </c>
      <c r="HH476">
        <v>7.0000000000000007E-2</v>
      </c>
      <c r="HI476">
        <v>0</v>
      </c>
      <c r="HJ476">
        <v>0.03</v>
      </c>
      <c r="HK476">
        <v>0.04</v>
      </c>
      <c r="HL476">
        <v>0.04</v>
      </c>
      <c r="HM476">
        <v>7.0000000000000007E-2</v>
      </c>
      <c r="HN476">
        <v>0.01</v>
      </c>
      <c r="HO476">
        <v>0.34</v>
      </c>
      <c r="HP476">
        <v>0.35</v>
      </c>
      <c r="HQ476">
        <v>0.36</v>
      </c>
      <c r="HR476">
        <v>0.37</v>
      </c>
      <c r="HS476">
        <v>0.42</v>
      </c>
      <c r="HT476">
        <v>0.41</v>
      </c>
      <c r="HU476">
        <v>0.6</v>
      </c>
      <c r="HV476">
        <v>0.39</v>
      </c>
      <c r="HW476">
        <v>0.39</v>
      </c>
      <c r="HX476">
        <v>0.47</v>
      </c>
      <c r="HY476">
        <v>0.33</v>
      </c>
      <c r="HZ476">
        <v>0.51</v>
      </c>
      <c r="IA476">
        <v>0.01</v>
      </c>
      <c r="IB476">
        <v>0.18</v>
      </c>
      <c r="IC476">
        <v>0.16</v>
      </c>
      <c r="ID476">
        <v>7.0000000000000007E-2</v>
      </c>
      <c r="IE476">
        <v>0.11</v>
      </c>
      <c r="IF476">
        <v>2.7E-2</v>
      </c>
      <c r="IG476">
        <v>7.0000000000000001E-3</v>
      </c>
      <c r="IH476">
        <v>0.01</v>
      </c>
      <c r="II476">
        <v>0.01</v>
      </c>
      <c r="IJ476">
        <v>0.01</v>
      </c>
      <c r="IK476">
        <v>2.7E-2</v>
      </c>
      <c r="IL476">
        <v>7.0000000000000001E-3</v>
      </c>
      <c r="IM476">
        <v>0.05</v>
      </c>
      <c r="IN476">
        <v>0.04</v>
      </c>
      <c r="IO476">
        <v>0.05</v>
      </c>
      <c r="IP476">
        <v>0.05</v>
      </c>
      <c r="IQ476">
        <v>0.03</v>
      </c>
      <c r="IR476">
        <v>0.04</v>
      </c>
      <c r="IS476">
        <v>0</v>
      </c>
      <c r="IT476">
        <v>0.55000000000000004</v>
      </c>
      <c r="IU476">
        <v>0.27</v>
      </c>
      <c r="IV476">
        <v>0.01</v>
      </c>
      <c r="IW476">
        <v>0.23</v>
      </c>
      <c r="IX476">
        <v>0.24</v>
      </c>
      <c r="IY476">
        <v>0.28999999999999998</v>
      </c>
      <c r="IZ476">
        <v>0.36</v>
      </c>
      <c r="JA476">
        <v>0.21</v>
      </c>
      <c r="JB476">
        <v>0.41</v>
      </c>
      <c r="JC476">
        <v>0.43</v>
      </c>
      <c r="JD476">
        <v>0.05</v>
      </c>
      <c r="JE476">
        <v>0.19</v>
      </c>
      <c r="JF476">
        <v>0.24</v>
      </c>
      <c r="JG476">
        <v>0.19</v>
      </c>
      <c r="JH476">
        <v>0.28000000000000003</v>
      </c>
      <c r="JI476">
        <v>0.05</v>
      </c>
      <c r="JJ476">
        <v>0.11</v>
      </c>
      <c r="JK476">
        <v>0.48</v>
      </c>
      <c r="JL476">
        <v>0.13</v>
      </c>
      <c r="JM476">
        <v>0.05</v>
      </c>
      <c r="JN476">
        <v>0.06</v>
      </c>
      <c r="JO476">
        <v>7.0000000000000007E-2</v>
      </c>
      <c r="JP476">
        <v>0.05</v>
      </c>
      <c r="JQ476">
        <v>0.05</v>
      </c>
      <c r="JR476">
        <v>3.04</v>
      </c>
      <c r="JS476">
        <v>1.56</v>
      </c>
      <c r="JT476">
        <v>2.15</v>
      </c>
      <c r="JU476">
        <v>3.26</v>
      </c>
      <c r="JV476">
        <v>2.23</v>
      </c>
    </row>
    <row r="477" spans="1:282" x14ac:dyDescent="0.25">
      <c r="A477">
        <v>610138</v>
      </c>
      <c r="B477" t="s">
        <v>240</v>
      </c>
      <c r="C477" t="s">
        <v>5636</v>
      </c>
      <c r="D477" t="s">
        <v>5637</v>
      </c>
      <c r="E477" t="s">
        <v>5638</v>
      </c>
      <c r="F477" t="s">
        <v>1336</v>
      </c>
      <c r="G477" t="s">
        <v>1337</v>
      </c>
      <c r="H477" t="s">
        <v>1682</v>
      </c>
      <c r="I477" t="s">
        <v>5639</v>
      </c>
      <c r="J477" t="s">
        <v>5640</v>
      </c>
      <c r="K477" t="s">
        <v>5641</v>
      </c>
      <c r="L477" t="s">
        <v>546</v>
      </c>
      <c r="M477" t="s">
        <v>3399</v>
      </c>
      <c r="N477" t="s">
        <v>3908</v>
      </c>
      <c r="O477" t="s">
        <v>524</v>
      </c>
      <c r="P477">
        <v>886</v>
      </c>
      <c r="Q477" t="s">
        <v>541</v>
      </c>
      <c r="R477" t="s">
        <v>562</v>
      </c>
      <c r="S477" t="s">
        <v>562</v>
      </c>
      <c r="T477">
        <v>35</v>
      </c>
      <c r="U477">
        <v>5520</v>
      </c>
      <c r="V477" t="s">
        <v>651</v>
      </c>
      <c r="W477">
        <v>342</v>
      </c>
      <c r="X477">
        <v>890</v>
      </c>
      <c r="Y477">
        <v>38</v>
      </c>
      <c r="Z477" s="5" t="s">
        <v>625</v>
      </c>
      <c r="AA477" t="s">
        <v>524</v>
      </c>
      <c r="AB477" t="s">
        <v>564</v>
      </c>
      <c r="AC477" t="s">
        <v>564</v>
      </c>
      <c r="AD477" t="s">
        <v>555</v>
      </c>
      <c r="AE477">
        <v>55</v>
      </c>
      <c r="AF477">
        <v>43.6</v>
      </c>
      <c r="AG477">
        <v>36.5</v>
      </c>
      <c r="AH477">
        <v>3.8</v>
      </c>
      <c r="AI477" t="s">
        <v>3410</v>
      </c>
      <c r="AJ477">
        <v>209</v>
      </c>
      <c r="AK477">
        <v>37</v>
      </c>
      <c r="AL477">
        <v>6</v>
      </c>
      <c r="AM477">
        <v>4</v>
      </c>
      <c r="AN477">
        <v>160</v>
      </c>
      <c r="AO477">
        <v>3</v>
      </c>
      <c r="AQ477">
        <v>2</v>
      </c>
      <c r="AR477">
        <v>6</v>
      </c>
      <c r="AS477">
        <v>209</v>
      </c>
      <c r="AT477">
        <v>0</v>
      </c>
      <c r="AU477">
        <v>0</v>
      </c>
      <c r="AV477">
        <v>0.01</v>
      </c>
      <c r="AW477">
        <v>0</v>
      </c>
      <c r="AX477">
        <v>0</v>
      </c>
      <c r="AY477">
        <v>7.0000000000000007E-2</v>
      </c>
      <c r="AZ477">
        <v>0.04</v>
      </c>
      <c r="BA477">
        <v>4.8000000000000001E-2</v>
      </c>
      <c r="BB477">
        <v>0.06</v>
      </c>
      <c r="BC477">
        <v>0.01</v>
      </c>
      <c r="BD477">
        <v>0.11</v>
      </c>
      <c r="BE477">
        <v>0.15</v>
      </c>
      <c r="BF477">
        <v>0.35</v>
      </c>
      <c r="BG477">
        <v>0.27</v>
      </c>
      <c r="BH477">
        <v>0.33</v>
      </c>
      <c r="BI477">
        <v>0.17</v>
      </c>
      <c r="BJ477">
        <v>0.35</v>
      </c>
      <c r="BK477">
        <v>0.32</v>
      </c>
      <c r="BL477">
        <v>0.04</v>
      </c>
      <c r="BM477">
        <v>0.04</v>
      </c>
      <c r="BN477">
        <v>0.04</v>
      </c>
      <c r="BO477">
        <v>0.04</v>
      </c>
      <c r="BP477">
        <v>0.04</v>
      </c>
      <c r="BQ477">
        <v>0.04</v>
      </c>
      <c r="BR477">
        <v>0.56000000000000005</v>
      </c>
      <c r="BS477">
        <v>0.65</v>
      </c>
      <c r="BT477">
        <v>0.55000000000000004</v>
      </c>
      <c r="BU477">
        <v>0.77</v>
      </c>
      <c r="BV477">
        <v>0.5</v>
      </c>
      <c r="BW477">
        <v>0.42</v>
      </c>
      <c r="BX477">
        <v>3.54</v>
      </c>
      <c r="BY477">
        <v>3.62</v>
      </c>
      <c r="BZ477">
        <v>3.49</v>
      </c>
      <c r="CA477">
        <v>3.79</v>
      </c>
      <c r="CB477">
        <v>3.4</v>
      </c>
      <c r="CC477">
        <v>3.15</v>
      </c>
      <c r="CD477">
        <v>5.0000000000000001E-3</v>
      </c>
      <c r="CE477">
        <v>5.0000000000000001E-3</v>
      </c>
      <c r="CF477">
        <v>0</v>
      </c>
      <c r="CG477">
        <v>0</v>
      </c>
      <c r="CH477">
        <v>0</v>
      </c>
      <c r="CI477">
        <v>0</v>
      </c>
      <c r="CJ477">
        <v>0.02</v>
      </c>
      <c r="CK477">
        <v>0.06</v>
      </c>
      <c r="CL477">
        <v>0.03</v>
      </c>
      <c r="CM477">
        <v>0.01</v>
      </c>
      <c r="CN477">
        <v>0.03</v>
      </c>
      <c r="CO477">
        <v>0.03</v>
      </c>
      <c r="CP477">
        <v>0.04</v>
      </c>
      <c r="CQ477">
        <v>0.03</v>
      </c>
      <c r="CR477">
        <v>0.05</v>
      </c>
      <c r="CS477">
        <v>0.1</v>
      </c>
      <c r="CT477">
        <v>0.14000000000000001</v>
      </c>
      <c r="CU477">
        <v>0.11</v>
      </c>
      <c r="CV477">
        <v>3.81</v>
      </c>
      <c r="CW477">
        <v>3.75</v>
      </c>
      <c r="CX477">
        <v>3.71</v>
      </c>
      <c r="CY477">
        <v>3.7</v>
      </c>
      <c r="CZ477">
        <v>3.71</v>
      </c>
      <c r="DA477">
        <v>3.63</v>
      </c>
      <c r="DB477">
        <v>3.43</v>
      </c>
      <c r="DC477">
        <v>3.3</v>
      </c>
      <c r="DD477">
        <v>3.44</v>
      </c>
      <c r="DE477">
        <v>0.14000000000000001</v>
      </c>
      <c r="DF477">
        <v>0.16</v>
      </c>
      <c r="DG477">
        <v>0.21</v>
      </c>
      <c r="DH477">
        <v>0.2</v>
      </c>
      <c r="DI477">
        <v>0.21</v>
      </c>
      <c r="DJ477">
        <v>0.24</v>
      </c>
      <c r="DK477">
        <v>0.28000000000000003</v>
      </c>
      <c r="DL477">
        <v>0.21</v>
      </c>
      <c r="DM477">
        <v>0.22</v>
      </c>
      <c r="DN477">
        <v>0.03</v>
      </c>
      <c r="DO477">
        <v>0.04</v>
      </c>
      <c r="DP477">
        <v>0.04</v>
      </c>
      <c r="DQ477">
        <v>0.04</v>
      </c>
      <c r="DR477">
        <v>0.04</v>
      </c>
      <c r="DS477">
        <v>0.04</v>
      </c>
      <c r="DT477">
        <v>0.03</v>
      </c>
      <c r="DU477">
        <v>0.04</v>
      </c>
      <c r="DV477">
        <v>0.04</v>
      </c>
      <c r="DW477">
        <v>0.81</v>
      </c>
      <c r="DX477">
        <v>0.76</v>
      </c>
      <c r="DY477">
        <v>0.72</v>
      </c>
      <c r="DZ477">
        <v>0.72</v>
      </c>
      <c r="EA477">
        <v>0.72</v>
      </c>
      <c r="EB477">
        <v>0.66</v>
      </c>
      <c r="EC477">
        <v>0.56000000000000005</v>
      </c>
      <c r="ED477">
        <v>0.56000000000000005</v>
      </c>
      <c r="EE477">
        <v>0.6</v>
      </c>
      <c r="EF477">
        <v>0.42</v>
      </c>
      <c r="EG477">
        <v>0</v>
      </c>
      <c r="EH477">
        <v>0</v>
      </c>
      <c r="EI477">
        <v>0.01</v>
      </c>
      <c r="EJ477">
        <v>0</v>
      </c>
      <c r="EK477">
        <v>0.01</v>
      </c>
      <c r="EL477">
        <v>0.04</v>
      </c>
      <c r="EM477">
        <v>0.01</v>
      </c>
      <c r="EN477">
        <v>0</v>
      </c>
      <c r="EO477">
        <v>0.38</v>
      </c>
      <c r="EP477">
        <v>0.01</v>
      </c>
      <c r="EQ477">
        <v>1.4E-2</v>
      </c>
      <c r="ER477">
        <v>0.05</v>
      </c>
      <c r="ES477">
        <v>5.0000000000000001E-3</v>
      </c>
      <c r="ET477">
        <v>0.03</v>
      </c>
      <c r="EU477">
        <v>0.11</v>
      </c>
      <c r="EV477">
        <v>0.05</v>
      </c>
      <c r="EW477">
        <v>0.05</v>
      </c>
      <c r="EX477">
        <v>8.1000000000000003E-2</v>
      </c>
      <c r="EY477">
        <v>0.33</v>
      </c>
      <c r="EZ477">
        <v>0.33</v>
      </c>
      <c r="FA477">
        <v>0.3</v>
      </c>
      <c r="FB477">
        <v>0.28999999999999998</v>
      </c>
      <c r="FC477">
        <v>0.36</v>
      </c>
      <c r="FD477">
        <v>0.37</v>
      </c>
      <c r="FE477">
        <v>0.36</v>
      </c>
      <c r="FF477">
        <v>0.36</v>
      </c>
      <c r="FG477">
        <v>0.06</v>
      </c>
      <c r="FH477">
        <v>0.62</v>
      </c>
      <c r="FI477">
        <v>0.62</v>
      </c>
      <c r="FJ477">
        <v>0.61</v>
      </c>
      <c r="FK477">
        <v>0.67</v>
      </c>
      <c r="FL477">
        <v>0.54</v>
      </c>
      <c r="FM477">
        <v>0.41</v>
      </c>
      <c r="FN477">
        <v>0.52</v>
      </c>
      <c r="FO477">
        <v>0.54</v>
      </c>
      <c r="FP477">
        <v>0.05</v>
      </c>
      <c r="FQ477">
        <v>0.03</v>
      </c>
      <c r="FR477">
        <v>0.04</v>
      </c>
      <c r="FS477">
        <v>0.04</v>
      </c>
      <c r="FT477">
        <v>0.03</v>
      </c>
      <c r="FU477">
        <v>0.06</v>
      </c>
      <c r="FV477">
        <v>7.0000000000000007E-2</v>
      </c>
      <c r="FW477">
        <v>0.05</v>
      </c>
      <c r="FX477">
        <v>0.05</v>
      </c>
      <c r="FY477">
        <v>1.77</v>
      </c>
      <c r="FZ477">
        <v>3.63</v>
      </c>
      <c r="GA477">
        <v>3.63</v>
      </c>
      <c r="GB477">
        <v>3.56</v>
      </c>
      <c r="GC477">
        <v>3.69</v>
      </c>
      <c r="GD477">
        <v>3.5</v>
      </c>
      <c r="GE477">
        <v>3.23</v>
      </c>
      <c r="GF477">
        <v>3.47</v>
      </c>
      <c r="GG477">
        <v>3.52</v>
      </c>
      <c r="GH477">
        <v>8.9</v>
      </c>
      <c r="GI477">
        <v>0</v>
      </c>
      <c r="GJ477">
        <v>0</v>
      </c>
      <c r="GK477">
        <v>0</v>
      </c>
      <c r="GL477">
        <v>0.01</v>
      </c>
      <c r="GM477">
        <v>0.03</v>
      </c>
      <c r="GN477">
        <v>0.04</v>
      </c>
      <c r="GO477">
        <v>0.05</v>
      </c>
      <c r="GP477">
        <v>0.18</v>
      </c>
      <c r="GQ477">
        <v>0.17</v>
      </c>
      <c r="GR477">
        <v>0.47</v>
      </c>
      <c r="GS477">
        <v>0.05</v>
      </c>
      <c r="GT477">
        <v>0.25</v>
      </c>
      <c r="GU477">
        <v>0.47</v>
      </c>
      <c r="GV477">
        <v>0.14000000000000001</v>
      </c>
      <c r="GW477">
        <v>0.28999999999999998</v>
      </c>
      <c r="GX477">
        <v>0.16300000000000001</v>
      </c>
      <c r="GY477">
        <v>0.2</v>
      </c>
      <c r="GZ477">
        <v>0.17699999999999999</v>
      </c>
      <c r="HA477">
        <v>0.1</v>
      </c>
      <c r="HB477">
        <v>0.28999999999999998</v>
      </c>
      <c r="HC477">
        <v>0.13</v>
      </c>
      <c r="HD477">
        <v>0.09</v>
      </c>
      <c r="HE477">
        <v>0.28999999999999998</v>
      </c>
      <c r="HF477">
        <v>0.15</v>
      </c>
      <c r="HG477">
        <v>0.18</v>
      </c>
      <c r="HH477">
        <v>0.09</v>
      </c>
      <c r="HI477">
        <v>0.01</v>
      </c>
      <c r="HJ477">
        <v>0.04</v>
      </c>
      <c r="HK477">
        <v>0</v>
      </c>
      <c r="HL477">
        <v>0.08</v>
      </c>
      <c r="HM477">
        <v>0.19</v>
      </c>
      <c r="HN477">
        <v>0.03</v>
      </c>
      <c r="HO477">
        <v>0.35</v>
      </c>
      <c r="HP477">
        <v>0.37</v>
      </c>
      <c r="HQ477">
        <v>0.35</v>
      </c>
      <c r="HR477">
        <v>0.41</v>
      </c>
      <c r="HS477">
        <v>0.43</v>
      </c>
      <c r="HT477">
        <v>0.43</v>
      </c>
      <c r="HU477">
        <v>0.56000000000000005</v>
      </c>
      <c r="HV477">
        <v>0.32</v>
      </c>
      <c r="HW477">
        <v>0.43</v>
      </c>
      <c r="HX477">
        <v>0.32</v>
      </c>
      <c r="HY477">
        <v>0.23</v>
      </c>
      <c r="HZ477">
        <v>0.45</v>
      </c>
      <c r="IA477">
        <v>0.01</v>
      </c>
      <c r="IB477">
        <v>0.2</v>
      </c>
      <c r="IC477">
        <v>0.14000000000000001</v>
      </c>
      <c r="ID477">
        <v>0.12</v>
      </c>
      <c r="IE477">
        <v>7.0000000000000007E-2</v>
      </c>
      <c r="IF477">
        <v>1.9E-2</v>
      </c>
      <c r="IG477">
        <v>1.4E-2</v>
      </c>
      <c r="IH477">
        <v>0.02</v>
      </c>
      <c r="II477">
        <v>0.02</v>
      </c>
      <c r="IJ477">
        <v>0.01</v>
      </c>
      <c r="IK477">
        <v>3.3000000000000002E-2</v>
      </c>
      <c r="IL477">
        <v>1.4E-2</v>
      </c>
      <c r="IM477">
        <v>0.05</v>
      </c>
      <c r="IN477">
        <v>0.05</v>
      </c>
      <c r="IO477">
        <v>0.05</v>
      </c>
      <c r="IP477">
        <v>0.06</v>
      </c>
      <c r="IQ477">
        <v>0.05</v>
      </c>
      <c r="IR477">
        <v>0.06</v>
      </c>
      <c r="IS477">
        <v>0</v>
      </c>
      <c r="IT477">
        <v>0.46</v>
      </c>
      <c r="IU477">
        <v>0.32</v>
      </c>
      <c r="IV477">
        <v>0</v>
      </c>
      <c r="IW477">
        <v>0.13</v>
      </c>
      <c r="IX477">
        <v>0.21</v>
      </c>
      <c r="IY477">
        <v>0.28000000000000003</v>
      </c>
      <c r="IZ477">
        <v>0.43</v>
      </c>
      <c r="JA477">
        <v>0.15</v>
      </c>
      <c r="JB477">
        <v>0.41</v>
      </c>
      <c r="JC477">
        <v>0.46</v>
      </c>
      <c r="JD477">
        <v>0.08</v>
      </c>
      <c r="JE477">
        <v>0.11</v>
      </c>
      <c r="JF477">
        <v>0.23</v>
      </c>
      <c r="JG477">
        <v>0.22</v>
      </c>
      <c r="JH477">
        <v>0.28000000000000003</v>
      </c>
      <c r="JI477">
        <v>0.12</v>
      </c>
      <c r="JJ477">
        <v>0.1</v>
      </c>
      <c r="JK477">
        <v>0.56000000000000005</v>
      </c>
      <c r="JL477">
        <v>0.21</v>
      </c>
      <c r="JM477">
        <v>0.04</v>
      </c>
      <c r="JN477">
        <v>0.05</v>
      </c>
      <c r="JO477">
        <v>0.05</v>
      </c>
      <c r="JP477">
        <v>0.04</v>
      </c>
      <c r="JQ477">
        <v>0.04</v>
      </c>
      <c r="JR477">
        <v>3.06</v>
      </c>
      <c r="JS477">
        <v>1.85</v>
      </c>
      <c r="JT477">
        <v>1.98</v>
      </c>
      <c r="JU477">
        <v>3.42</v>
      </c>
      <c r="JV477">
        <v>2.52</v>
      </c>
    </row>
    <row r="478" spans="1:282" x14ac:dyDescent="0.25">
      <c r="A478">
        <v>610139</v>
      </c>
      <c r="B478" t="s">
        <v>241</v>
      </c>
      <c r="C478" t="s">
        <v>2906</v>
      </c>
      <c r="D478" t="s">
        <v>5642</v>
      </c>
      <c r="E478" t="s">
        <v>5643</v>
      </c>
      <c r="F478" t="s">
        <v>2907</v>
      </c>
      <c r="G478" t="s">
        <v>2908</v>
      </c>
      <c r="H478" t="s">
        <v>5644</v>
      </c>
      <c r="I478" t="s">
        <v>5645</v>
      </c>
      <c r="J478" t="s">
        <v>5646</v>
      </c>
      <c r="K478" t="s">
        <v>5647</v>
      </c>
      <c r="L478" t="s">
        <v>546</v>
      </c>
      <c r="M478" t="s">
        <v>3399</v>
      </c>
      <c r="N478" t="s">
        <v>3908</v>
      </c>
      <c r="O478" t="s">
        <v>524</v>
      </c>
      <c r="P478">
        <v>261</v>
      </c>
      <c r="Q478" t="s">
        <v>566</v>
      </c>
      <c r="R478" t="s">
        <v>574</v>
      </c>
      <c r="S478" t="s">
        <v>574</v>
      </c>
      <c r="T478">
        <v>48</v>
      </c>
      <c r="U478">
        <v>5530</v>
      </c>
      <c r="V478" t="s">
        <v>651</v>
      </c>
      <c r="W478">
        <v>100</v>
      </c>
      <c r="X478">
        <v>246</v>
      </c>
      <c r="Y478">
        <v>41</v>
      </c>
      <c r="Z478" s="5" t="s">
        <v>532</v>
      </c>
      <c r="AA478" t="s">
        <v>524</v>
      </c>
      <c r="AB478" t="s">
        <v>564</v>
      </c>
      <c r="AC478" t="s">
        <v>555</v>
      </c>
      <c r="AD478" t="s">
        <v>555</v>
      </c>
      <c r="AE478">
        <v>43.8</v>
      </c>
      <c r="AF478">
        <v>29.9</v>
      </c>
      <c r="AG478">
        <v>21.8</v>
      </c>
      <c r="AH478">
        <v>4.0999999999999996</v>
      </c>
      <c r="AI478" t="s">
        <v>3410</v>
      </c>
      <c r="AJ478">
        <v>61</v>
      </c>
      <c r="AL478">
        <v>46</v>
      </c>
      <c r="AN478">
        <v>9</v>
      </c>
      <c r="AO478">
        <v>1</v>
      </c>
      <c r="AQ478">
        <v>2</v>
      </c>
      <c r="AR478">
        <v>4</v>
      </c>
      <c r="AS478">
        <v>61</v>
      </c>
      <c r="AT478">
        <v>0.03</v>
      </c>
      <c r="AU478">
        <v>0.03</v>
      </c>
      <c r="AV478">
        <v>0.03</v>
      </c>
      <c r="AW478">
        <v>0.02</v>
      </c>
      <c r="AX478">
        <v>0.03</v>
      </c>
      <c r="AY478">
        <v>0.08</v>
      </c>
      <c r="AZ478">
        <v>0.05</v>
      </c>
      <c r="BA478">
        <v>9.8000000000000004E-2</v>
      </c>
      <c r="BB478">
        <v>0.1</v>
      </c>
      <c r="BC478">
        <v>0</v>
      </c>
      <c r="BD478">
        <v>0.18</v>
      </c>
      <c r="BE478">
        <v>0.25</v>
      </c>
      <c r="BF478">
        <v>0.21</v>
      </c>
      <c r="BG478">
        <v>0.15</v>
      </c>
      <c r="BH478">
        <v>0.28000000000000003</v>
      </c>
      <c r="BI478">
        <v>0.3</v>
      </c>
      <c r="BJ478">
        <v>0.28000000000000003</v>
      </c>
      <c r="BK478">
        <v>0.18</v>
      </c>
      <c r="BL478">
        <v>0</v>
      </c>
      <c r="BM478">
        <v>0.02</v>
      </c>
      <c r="BN478">
        <v>0.02</v>
      </c>
      <c r="BO478">
        <v>0.03</v>
      </c>
      <c r="BP478">
        <v>0.02</v>
      </c>
      <c r="BQ478">
        <v>0.02</v>
      </c>
      <c r="BR478">
        <v>0.7</v>
      </c>
      <c r="BS478">
        <v>0.7</v>
      </c>
      <c r="BT478">
        <v>0.56999999999999995</v>
      </c>
      <c r="BU478">
        <v>0.66</v>
      </c>
      <c r="BV478">
        <v>0.49</v>
      </c>
      <c r="BW478">
        <v>0.48</v>
      </c>
      <c r="BX478">
        <v>3.59</v>
      </c>
      <c r="BY478">
        <v>3.55</v>
      </c>
      <c r="BZ478">
        <v>3.42</v>
      </c>
      <c r="CA478">
        <v>3.64</v>
      </c>
      <c r="CB478">
        <v>3.25</v>
      </c>
      <c r="CC478">
        <v>3.07</v>
      </c>
      <c r="CD478">
        <v>1.6E-2</v>
      </c>
      <c r="CE478">
        <v>0</v>
      </c>
      <c r="CF478">
        <v>0</v>
      </c>
      <c r="CG478">
        <v>3.3000000000000002E-2</v>
      </c>
      <c r="CH478">
        <v>0</v>
      </c>
      <c r="CI478">
        <v>0</v>
      </c>
      <c r="CJ478">
        <v>0</v>
      </c>
      <c r="CK478">
        <v>0.13</v>
      </c>
      <c r="CL478">
        <v>0.03</v>
      </c>
      <c r="CM478">
        <v>0.02</v>
      </c>
      <c r="CN478">
        <v>0.03</v>
      </c>
      <c r="CO478">
        <v>0.05</v>
      </c>
      <c r="CP478">
        <v>0.03</v>
      </c>
      <c r="CQ478">
        <v>0.05</v>
      </c>
      <c r="CR478">
        <v>0.11</v>
      </c>
      <c r="CS478">
        <v>0.13</v>
      </c>
      <c r="CT478">
        <v>0.15</v>
      </c>
      <c r="CU478">
        <v>0.15</v>
      </c>
      <c r="CV478">
        <v>3.69</v>
      </c>
      <c r="CW478">
        <v>3.65</v>
      </c>
      <c r="CX478">
        <v>3.58</v>
      </c>
      <c r="CY478">
        <v>3.67</v>
      </c>
      <c r="CZ478">
        <v>3.64</v>
      </c>
      <c r="DA478">
        <v>3.41</v>
      </c>
      <c r="DB478">
        <v>3.43</v>
      </c>
      <c r="DC478">
        <v>3.12</v>
      </c>
      <c r="DD478">
        <v>3.28</v>
      </c>
      <c r="DE478">
        <v>0.21</v>
      </c>
      <c r="DF478">
        <v>0.28000000000000003</v>
      </c>
      <c r="DG478">
        <v>0.31</v>
      </c>
      <c r="DH478">
        <v>0.16</v>
      </c>
      <c r="DI478">
        <v>0.25</v>
      </c>
      <c r="DJ478">
        <v>0.34</v>
      </c>
      <c r="DK478">
        <v>0.3</v>
      </c>
      <c r="DL478">
        <v>0.18</v>
      </c>
      <c r="DM478">
        <v>0.31</v>
      </c>
      <c r="DN478">
        <v>0.05</v>
      </c>
      <c r="DO478">
        <v>0.02</v>
      </c>
      <c r="DP478">
        <v>0.03</v>
      </c>
      <c r="DQ478">
        <v>0.02</v>
      </c>
      <c r="DR478">
        <v>0.03</v>
      </c>
      <c r="DS478">
        <v>0.03</v>
      </c>
      <c r="DT478">
        <v>0.02</v>
      </c>
      <c r="DU478">
        <v>0.02</v>
      </c>
      <c r="DV478">
        <v>0.02</v>
      </c>
      <c r="DW478">
        <v>0.7</v>
      </c>
      <c r="DX478">
        <v>0.67</v>
      </c>
      <c r="DY478">
        <v>0.61</v>
      </c>
      <c r="DZ478">
        <v>0.75</v>
      </c>
      <c r="EA478">
        <v>0.67</v>
      </c>
      <c r="EB478">
        <v>0.51</v>
      </c>
      <c r="EC478">
        <v>0.56000000000000005</v>
      </c>
      <c r="ED478">
        <v>0.52</v>
      </c>
      <c r="EE478">
        <v>0.49</v>
      </c>
      <c r="EF478">
        <v>0.3</v>
      </c>
      <c r="EG478">
        <v>0.05</v>
      </c>
      <c r="EH478">
        <v>0.03</v>
      </c>
      <c r="EI478">
        <v>0.03</v>
      </c>
      <c r="EJ478">
        <v>0.02</v>
      </c>
      <c r="EK478">
        <v>0.05</v>
      </c>
      <c r="EL478">
        <v>7.0000000000000007E-2</v>
      </c>
      <c r="EM478">
        <v>0.03</v>
      </c>
      <c r="EN478">
        <v>0.02</v>
      </c>
      <c r="EO478">
        <v>0.36</v>
      </c>
      <c r="EP478">
        <v>0.05</v>
      </c>
      <c r="EQ478">
        <v>8.2000000000000003E-2</v>
      </c>
      <c r="ER478">
        <v>0.11</v>
      </c>
      <c r="ES478">
        <v>9.8000000000000004E-2</v>
      </c>
      <c r="ET478">
        <v>0.18</v>
      </c>
      <c r="EU478">
        <v>0.18</v>
      </c>
      <c r="EV478">
        <v>0.16</v>
      </c>
      <c r="EW478">
        <v>0.16</v>
      </c>
      <c r="EX478">
        <v>0.115</v>
      </c>
      <c r="EY478">
        <v>0.23</v>
      </c>
      <c r="EZ478">
        <v>0.3</v>
      </c>
      <c r="FA478">
        <v>0.36</v>
      </c>
      <c r="FB478">
        <v>0.25</v>
      </c>
      <c r="FC478">
        <v>0.28000000000000003</v>
      </c>
      <c r="FD478">
        <v>0.21</v>
      </c>
      <c r="FE478">
        <v>0.23</v>
      </c>
      <c r="FF478">
        <v>0.31</v>
      </c>
      <c r="FG478">
        <v>0.2</v>
      </c>
      <c r="FH478">
        <v>0.61</v>
      </c>
      <c r="FI478">
        <v>0.52</v>
      </c>
      <c r="FJ478">
        <v>0.44</v>
      </c>
      <c r="FK478">
        <v>0.59</v>
      </c>
      <c r="FL478">
        <v>0.44</v>
      </c>
      <c r="FM478">
        <v>0.48</v>
      </c>
      <c r="FN478">
        <v>0.52</v>
      </c>
      <c r="FO478">
        <v>0.41</v>
      </c>
      <c r="FP478">
        <v>0.03</v>
      </c>
      <c r="FQ478">
        <v>7.0000000000000007E-2</v>
      </c>
      <c r="FR478">
        <v>7.0000000000000007E-2</v>
      </c>
      <c r="FS478">
        <v>0.05</v>
      </c>
      <c r="FT478">
        <v>0.05</v>
      </c>
      <c r="FU478">
        <v>0.05</v>
      </c>
      <c r="FV478">
        <v>7.0000000000000007E-2</v>
      </c>
      <c r="FW478">
        <v>0.05</v>
      </c>
      <c r="FX478">
        <v>0.1</v>
      </c>
      <c r="FY478">
        <v>2.2200000000000002</v>
      </c>
      <c r="FZ478">
        <v>3.49</v>
      </c>
      <c r="GA478">
        <v>3.4</v>
      </c>
      <c r="GB478">
        <v>3.28</v>
      </c>
      <c r="GC478">
        <v>3.48</v>
      </c>
      <c r="GD478">
        <v>3.17</v>
      </c>
      <c r="GE478">
        <v>3.18</v>
      </c>
      <c r="GF478">
        <v>3.31</v>
      </c>
      <c r="GG478">
        <v>3.24</v>
      </c>
      <c r="GH478">
        <v>7.25</v>
      </c>
      <c r="GI478">
        <v>7.0000000000000007E-2</v>
      </c>
      <c r="GJ478">
        <v>3.3000000000000002E-2</v>
      </c>
      <c r="GK478">
        <v>4.9000000000000002E-2</v>
      </c>
      <c r="GL478">
        <v>0.02</v>
      </c>
      <c r="GM478">
        <v>0.1</v>
      </c>
      <c r="GN478">
        <v>0.08</v>
      </c>
      <c r="GO478">
        <v>7.0000000000000007E-2</v>
      </c>
      <c r="GP478">
        <v>0.08</v>
      </c>
      <c r="GQ478">
        <v>0.1</v>
      </c>
      <c r="GR478">
        <v>0.34</v>
      </c>
      <c r="GS478">
        <v>7.0000000000000007E-2</v>
      </c>
      <c r="GT478">
        <v>0.52</v>
      </c>
      <c r="GU478">
        <v>0.56999999999999995</v>
      </c>
      <c r="GV478">
        <v>0.3</v>
      </c>
      <c r="GW478">
        <v>0.26</v>
      </c>
      <c r="GX478">
        <v>0.21299999999999999</v>
      </c>
      <c r="GY478">
        <v>0.28000000000000003</v>
      </c>
      <c r="GZ478">
        <v>4.9000000000000002E-2</v>
      </c>
      <c r="HA478">
        <v>6.6000000000000003E-2</v>
      </c>
      <c r="HB478">
        <v>0.23</v>
      </c>
      <c r="HC478">
        <v>0.03</v>
      </c>
      <c r="HD478">
        <v>0.02</v>
      </c>
      <c r="HE478">
        <v>0.13</v>
      </c>
      <c r="HF478">
        <v>0.13</v>
      </c>
      <c r="HG478">
        <v>0.13</v>
      </c>
      <c r="HH478">
        <v>7.0000000000000007E-2</v>
      </c>
      <c r="HI478">
        <v>0.05</v>
      </c>
      <c r="HJ478">
        <v>0.05</v>
      </c>
      <c r="HK478">
        <v>0.11</v>
      </c>
      <c r="HL478">
        <v>0.1</v>
      </c>
      <c r="HM478">
        <v>0.11</v>
      </c>
      <c r="HN478">
        <v>0.05</v>
      </c>
      <c r="HO478">
        <v>0.43</v>
      </c>
      <c r="HP478">
        <v>0.31</v>
      </c>
      <c r="HQ478">
        <v>0.38</v>
      </c>
      <c r="HR478">
        <v>0.39</v>
      </c>
      <c r="HS478">
        <v>0.46</v>
      </c>
      <c r="HT478">
        <v>0.46</v>
      </c>
      <c r="HU478">
        <v>0.43</v>
      </c>
      <c r="HV478">
        <v>0.28000000000000003</v>
      </c>
      <c r="HW478">
        <v>0.21</v>
      </c>
      <c r="HX478">
        <v>0.3</v>
      </c>
      <c r="HY478">
        <v>0.23</v>
      </c>
      <c r="HZ478">
        <v>0.46</v>
      </c>
      <c r="IA478">
        <v>7.0000000000000007E-2</v>
      </c>
      <c r="IB478">
        <v>0.31</v>
      </c>
      <c r="IC478">
        <v>0.21</v>
      </c>
      <c r="ID478">
        <v>0.18</v>
      </c>
      <c r="IE478">
        <v>0.13</v>
      </c>
      <c r="IF478">
        <v>0</v>
      </c>
      <c r="IG478">
        <v>0</v>
      </c>
      <c r="IH478">
        <v>0</v>
      </c>
      <c r="II478">
        <v>0.02</v>
      </c>
      <c r="IJ478">
        <v>0</v>
      </c>
      <c r="IK478">
        <v>0</v>
      </c>
      <c r="IL478">
        <v>0</v>
      </c>
      <c r="IM478">
        <v>0.03</v>
      </c>
      <c r="IN478">
        <v>0.05</v>
      </c>
      <c r="IO478">
        <v>7.0000000000000007E-2</v>
      </c>
      <c r="IP478">
        <v>0.03</v>
      </c>
      <c r="IQ478">
        <v>7.0000000000000007E-2</v>
      </c>
      <c r="IR478">
        <v>0.03</v>
      </c>
      <c r="IS478">
        <v>0</v>
      </c>
      <c r="IT478">
        <v>0.56999999999999995</v>
      </c>
      <c r="IU478">
        <v>0.41</v>
      </c>
      <c r="IV478">
        <v>0.03</v>
      </c>
      <c r="IW478">
        <v>0.34</v>
      </c>
      <c r="IX478">
        <v>0.3</v>
      </c>
      <c r="IY478">
        <v>0.23</v>
      </c>
      <c r="IZ478">
        <v>0.3</v>
      </c>
      <c r="JA478">
        <v>0.28000000000000003</v>
      </c>
      <c r="JB478">
        <v>0.38</v>
      </c>
      <c r="JC478">
        <v>0.2</v>
      </c>
      <c r="JD478">
        <v>0.1</v>
      </c>
      <c r="JE478">
        <v>0.15</v>
      </c>
      <c r="JF478">
        <v>0.25</v>
      </c>
      <c r="JG478">
        <v>0.05</v>
      </c>
      <c r="JH478">
        <v>0.44</v>
      </c>
      <c r="JI478">
        <v>7.0000000000000007E-2</v>
      </c>
      <c r="JJ478">
        <v>0.1</v>
      </c>
      <c r="JK478">
        <v>0.41</v>
      </c>
      <c r="JL478">
        <v>0.2</v>
      </c>
      <c r="JM478">
        <v>7.0000000000000007E-2</v>
      </c>
      <c r="JN478">
        <v>0.03</v>
      </c>
      <c r="JO478">
        <v>0.05</v>
      </c>
      <c r="JP478">
        <v>0.03</v>
      </c>
      <c r="JQ478">
        <v>0.03</v>
      </c>
      <c r="JR478">
        <v>3.16</v>
      </c>
      <c r="JS478">
        <v>1.64</v>
      </c>
      <c r="JT478">
        <v>1.93</v>
      </c>
      <c r="JU478">
        <v>3.07</v>
      </c>
      <c r="JV478">
        <v>2.1</v>
      </c>
    </row>
    <row r="479" spans="1:282" x14ac:dyDescent="0.25">
      <c r="A479">
        <v>610141</v>
      </c>
      <c r="B479" t="s">
        <v>243</v>
      </c>
      <c r="C479" t="s">
        <v>1339</v>
      </c>
      <c r="D479" t="s">
        <v>5648</v>
      </c>
      <c r="E479" t="s">
        <v>5649</v>
      </c>
      <c r="F479" t="s">
        <v>1340</v>
      </c>
      <c r="G479" t="s">
        <v>1341</v>
      </c>
      <c r="H479" t="s">
        <v>1342</v>
      </c>
      <c r="I479" t="s">
        <v>5650</v>
      </c>
      <c r="J479" t="s">
        <v>5651</v>
      </c>
      <c r="K479" t="s">
        <v>5652</v>
      </c>
      <c r="L479" t="s">
        <v>546</v>
      </c>
      <c r="M479" t="s">
        <v>3399</v>
      </c>
      <c r="N479" t="s">
        <v>3908</v>
      </c>
      <c r="O479" t="s">
        <v>524</v>
      </c>
      <c r="P479">
        <v>470</v>
      </c>
      <c r="Q479" t="s">
        <v>541</v>
      </c>
      <c r="R479" t="s">
        <v>613</v>
      </c>
      <c r="S479" t="s">
        <v>613</v>
      </c>
      <c r="T479">
        <v>33</v>
      </c>
      <c r="U479">
        <v>5550</v>
      </c>
      <c r="V479" t="s">
        <v>651</v>
      </c>
      <c r="W479">
        <v>179</v>
      </c>
      <c r="X479">
        <v>480</v>
      </c>
      <c r="Y479">
        <v>37</v>
      </c>
      <c r="Z479" s="5" t="s">
        <v>687</v>
      </c>
      <c r="AA479" t="s">
        <v>524</v>
      </c>
      <c r="AB479" t="s">
        <v>564</v>
      </c>
      <c r="AC479" t="s">
        <v>564</v>
      </c>
      <c r="AD479" t="s">
        <v>576</v>
      </c>
      <c r="AE479">
        <v>54.5</v>
      </c>
      <c r="AF479">
        <v>55.6</v>
      </c>
      <c r="AG479">
        <v>8.9</v>
      </c>
      <c r="AH479">
        <v>3.7</v>
      </c>
      <c r="AI479" t="s">
        <v>3410</v>
      </c>
      <c r="AJ479">
        <v>118</v>
      </c>
      <c r="AK479">
        <v>55</v>
      </c>
      <c r="AL479">
        <v>11</v>
      </c>
      <c r="AM479">
        <v>2</v>
      </c>
      <c r="AN479">
        <v>33</v>
      </c>
      <c r="AQ479">
        <v>9</v>
      </c>
      <c r="AR479">
        <v>9</v>
      </c>
      <c r="AS479">
        <v>118</v>
      </c>
      <c r="AT479">
        <v>0.03</v>
      </c>
      <c r="AU479">
        <v>0.03</v>
      </c>
      <c r="AV479">
        <v>0</v>
      </c>
      <c r="AW479">
        <v>0.03</v>
      </c>
      <c r="AX479">
        <v>0.03</v>
      </c>
      <c r="AY479">
        <v>0.06</v>
      </c>
      <c r="AZ479">
        <v>7.0000000000000007E-2</v>
      </c>
      <c r="BA479">
        <v>2.5000000000000001E-2</v>
      </c>
      <c r="BB479">
        <v>0.01</v>
      </c>
      <c r="BC479">
        <v>0.01</v>
      </c>
      <c r="BD479">
        <v>0.1</v>
      </c>
      <c r="BE479">
        <v>0.18</v>
      </c>
      <c r="BF479">
        <v>0.42</v>
      </c>
      <c r="BG479">
        <v>0.3</v>
      </c>
      <c r="BH479">
        <v>0.38</v>
      </c>
      <c r="BI479">
        <v>0.11</v>
      </c>
      <c r="BJ479">
        <v>0.37</v>
      </c>
      <c r="BK479">
        <v>0.3</v>
      </c>
      <c r="BL479">
        <v>0.02</v>
      </c>
      <c r="BM479">
        <v>0.02</v>
      </c>
      <c r="BN479">
        <v>0.05</v>
      </c>
      <c r="BO479">
        <v>0.02</v>
      </c>
      <c r="BP479">
        <v>0.02</v>
      </c>
      <c r="BQ479">
        <v>0.03</v>
      </c>
      <c r="BR479">
        <v>0.47</v>
      </c>
      <c r="BS479">
        <v>0.63</v>
      </c>
      <c r="BT479">
        <v>0.56000000000000005</v>
      </c>
      <c r="BU479">
        <v>0.84</v>
      </c>
      <c r="BV479">
        <v>0.48</v>
      </c>
      <c r="BW479">
        <v>0.44</v>
      </c>
      <c r="BX479">
        <v>3.36</v>
      </c>
      <c r="BY479">
        <v>3.54</v>
      </c>
      <c r="BZ479">
        <v>3.58</v>
      </c>
      <c r="CA479">
        <v>3.79</v>
      </c>
      <c r="CB479">
        <v>3.34</v>
      </c>
      <c r="CC479">
        <v>3.15</v>
      </c>
      <c r="CD479">
        <v>0</v>
      </c>
      <c r="CE479">
        <v>0</v>
      </c>
      <c r="CF479">
        <v>0</v>
      </c>
      <c r="CG479">
        <v>8.0000000000000002E-3</v>
      </c>
      <c r="CH479">
        <v>0</v>
      </c>
      <c r="CI479">
        <v>0</v>
      </c>
      <c r="CJ479">
        <v>0.03</v>
      </c>
      <c r="CK479">
        <v>0.05</v>
      </c>
      <c r="CL479">
        <v>0.03</v>
      </c>
      <c r="CM479">
        <v>0</v>
      </c>
      <c r="CN479">
        <v>0.01</v>
      </c>
      <c r="CO479">
        <v>0.02</v>
      </c>
      <c r="CP479">
        <v>0.01</v>
      </c>
      <c r="CQ479">
        <v>0.02</v>
      </c>
      <c r="CR479">
        <v>0.03</v>
      </c>
      <c r="CS479">
        <v>0.06</v>
      </c>
      <c r="CT479">
        <v>0.13</v>
      </c>
      <c r="CU479">
        <v>0.08</v>
      </c>
      <c r="CV479">
        <v>3.87</v>
      </c>
      <c r="CW479">
        <v>3.8</v>
      </c>
      <c r="CX479">
        <v>3.75</v>
      </c>
      <c r="CY479">
        <v>3.8</v>
      </c>
      <c r="CZ479">
        <v>3.76</v>
      </c>
      <c r="DA479">
        <v>3.64</v>
      </c>
      <c r="DB479">
        <v>3.61</v>
      </c>
      <c r="DC479">
        <v>3.28</v>
      </c>
      <c r="DD479">
        <v>3.46</v>
      </c>
      <c r="DE479">
        <v>0.13</v>
      </c>
      <c r="DF479">
        <v>0.18</v>
      </c>
      <c r="DG479">
        <v>0.21</v>
      </c>
      <c r="DH479">
        <v>0.15</v>
      </c>
      <c r="DI479">
        <v>0.19</v>
      </c>
      <c r="DJ479">
        <v>0.28999999999999998</v>
      </c>
      <c r="DK479">
        <v>0.18</v>
      </c>
      <c r="DL479">
        <v>0.28999999999999998</v>
      </c>
      <c r="DM479">
        <v>0.25</v>
      </c>
      <c r="DN479">
        <v>0.03</v>
      </c>
      <c r="DO479">
        <v>0.04</v>
      </c>
      <c r="DP479">
        <v>0.03</v>
      </c>
      <c r="DQ479">
        <v>0.03</v>
      </c>
      <c r="DR479">
        <v>0.03</v>
      </c>
      <c r="DS479">
        <v>7.0000000000000007E-2</v>
      </c>
      <c r="DT479">
        <v>0.03</v>
      </c>
      <c r="DU479">
        <v>0.03</v>
      </c>
      <c r="DV479">
        <v>0.03</v>
      </c>
      <c r="DW479">
        <v>0.84</v>
      </c>
      <c r="DX479">
        <v>0.77</v>
      </c>
      <c r="DY479">
        <v>0.75</v>
      </c>
      <c r="DZ479">
        <v>0.81</v>
      </c>
      <c r="EA479">
        <v>0.75</v>
      </c>
      <c r="EB479">
        <v>0.62</v>
      </c>
      <c r="EC479">
        <v>0.7</v>
      </c>
      <c r="ED479">
        <v>0.5</v>
      </c>
      <c r="EE479">
        <v>0.6</v>
      </c>
      <c r="EF479">
        <v>0.44</v>
      </c>
      <c r="EG479">
        <v>0.02</v>
      </c>
      <c r="EH479">
        <v>0</v>
      </c>
      <c r="EI479">
        <v>0.03</v>
      </c>
      <c r="EJ479">
        <v>0.02</v>
      </c>
      <c r="EK479">
        <v>0.01</v>
      </c>
      <c r="EL479">
        <v>0.06</v>
      </c>
      <c r="EM479">
        <v>0.01</v>
      </c>
      <c r="EN479">
        <v>0.01</v>
      </c>
      <c r="EO479">
        <v>0.4</v>
      </c>
      <c r="EP479">
        <v>0</v>
      </c>
      <c r="EQ479">
        <v>8.0000000000000002E-3</v>
      </c>
      <c r="ER479">
        <v>0</v>
      </c>
      <c r="ES479">
        <v>2.5000000000000001E-2</v>
      </c>
      <c r="ET479">
        <v>0.05</v>
      </c>
      <c r="EU479">
        <v>0.12</v>
      </c>
      <c r="EV479">
        <v>0.03</v>
      </c>
      <c r="EW479">
        <v>0.03</v>
      </c>
      <c r="EX479">
        <v>2.5000000000000001E-2</v>
      </c>
      <c r="EY479">
        <v>0.25</v>
      </c>
      <c r="EZ479">
        <v>0.26</v>
      </c>
      <c r="FA479">
        <v>0.27</v>
      </c>
      <c r="FB479">
        <v>0.15</v>
      </c>
      <c r="FC479">
        <v>0.25</v>
      </c>
      <c r="FD479">
        <v>0.42</v>
      </c>
      <c r="FE479">
        <v>0.36</v>
      </c>
      <c r="FF479">
        <v>0.33</v>
      </c>
      <c r="FG479">
        <v>0.09</v>
      </c>
      <c r="FH479">
        <v>0.69</v>
      </c>
      <c r="FI479">
        <v>0.69</v>
      </c>
      <c r="FJ479">
        <v>0.66</v>
      </c>
      <c r="FK479">
        <v>0.76</v>
      </c>
      <c r="FL479">
        <v>0.65</v>
      </c>
      <c r="FM479">
        <v>0.28999999999999998</v>
      </c>
      <c r="FN479">
        <v>0.55000000000000004</v>
      </c>
      <c r="FO479">
        <v>0.57999999999999996</v>
      </c>
      <c r="FP479">
        <v>0.04</v>
      </c>
      <c r="FQ479">
        <v>0.04</v>
      </c>
      <c r="FR479">
        <v>0.03</v>
      </c>
      <c r="FS479">
        <v>0.04</v>
      </c>
      <c r="FT479">
        <v>0.04</v>
      </c>
      <c r="FU479">
        <v>0.04</v>
      </c>
      <c r="FV479">
        <v>0.11</v>
      </c>
      <c r="FW479">
        <v>0.05</v>
      </c>
      <c r="FX479">
        <v>0.05</v>
      </c>
      <c r="FY479">
        <v>1.76</v>
      </c>
      <c r="FZ479">
        <v>3.68</v>
      </c>
      <c r="GA479">
        <v>3.71</v>
      </c>
      <c r="GB479">
        <v>3.64</v>
      </c>
      <c r="GC479">
        <v>3.73</v>
      </c>
      <c r="GD479">
        <v>3.61</v>
      </c>
      <c r="GE479">
        <v>3.06</v>
      </c>
      <c r="GF479">
        <v>3.54</v>
      </c>
      <c r="GG479">
        <v>3.55</v>
      </c>
      <c r="GH479">
        <v>9.19</v>
      </c>
      <c r="GI479">
        <v>0.01</v>
      </c>
      <c r="GJ479">
        <v>8.0000000000000002E-3</v>
      </c>
      <c r="GK479">
        <v>0</v>
      </c>
      <c r="GL479">
        <v>0.01</v>
      </c>
      <c r="GM479">
        <v>0.01</v>
      </c>
      <c r="GN479">
        <v>0</v>
      </c>
      <c r="GO479">
        <v>0.02</v>
      </c>
      <c r="GP479">
        <v>0.12</v>
      </c>
      <c r="GQ479">
        <v>0.24</v>
      </c>
      <c r="GR479">
        <v>0.53</v>
      </c>
      <c r="GS479">
        <v>0.06</v>
      </c>
      <c r="GT479">
        <v>0.36</v>
      </c>
      <c r="GU479">
        <v>0.69</v>
      </c>
      <c r="GV479">
        <v>0.11</v>
      </c>
      <c r="GW479">
        <v>0.3</v>
      </c>
      <c r="GX479">
        <v>0.11</v>
      </c>
      <c r="GY479">
        <v>0.23</v>
      </c>
      <c r="GZ479">
        <v>0.127</v>
      </c>
      <c r="HA479">
        <v>5.0999999999999997E-2</v>
      </c>
      <c r="HB479">
        <v>0.44</v>
      </c>
      <c r="HC479">
        <v>0.08</v>
      </c>
      <c r="HD479">
        <v>0</v>
      </c>
      <c r="HE479">
        <v>0.15</v>
      </c>
      <c r="HF479">
        <v>0.14000000000000001</v>
      </c>
      <c r="HG479">
        <v>0.15</v>
      </c>
      <c r="HH479">
        <v>7.0000000000000007E-2</v>
      </c>
      <c r="HI479">
        <v>0</v>
      </c>
      <c r="HJ479">
        <v>0.13</v>
      </c>
      <c r="HK479">
        <v>0.24</v>
      </c>
      <c r="HL479">
        <v>0.08</v>
      </c>
      <c r="HM479">
        <v>0.31</v>
      </c>
      <c r="HN479">
        <v>0.01</v>
      </c>
      <c r="HO479">
        <v>0.37</v>
      </c>
      <c r="HP479">
        <v>0.41</v>
      </c>
      <c r="HQ479">
        <v>0.32</v>
      </c>
      <c r="HR479">
        <v>0.56999999999999995</v>
      </c>
      <c r="HS479">
        <v>0.43</v>
      </c>
      <c r="HT479">
        <v>0.48</v>
      </c>
      <c r="HU479">
        <v>0.56000000000000005</v>
      </c>
      <c r="HV479">
        <v>0.16</v>
      </c>
      <c r="HW479">
        <v>0.24</v>
      </c>
      <c r="HX479">
        <v>0.3</v>
      </c>
      <c r="HY479">
        <v>0.11</v>
      </c>
      <c r="HZ479">
        <v>0.46</v>
      </c>
      <c r="IA479">
        <v>0.01</v>
      </c>
      <c r="IB479">
        <v>0.24</v>
      </c>
      <c r="IC479">
        <v>0.09</v>
      </c>
      <c r="ID479">
        <v>0.01</v>
      </c>
      <c r="IE479">
        <v>0.05</v>
      </c>
      <c r="IF479">
        <v>8.0000000000000002E-3</v>
      </c>
      <c r="IG479">
        <v>0</v>
      </c>
      <c r="IH479">
        <v>0.03</v>
      </c>
      <c r="II479">
        <v>0.06</v>
      </c>
      <c r="IJ479">
        <v>0</v>
      </c>
      <c r="IK479">
        <v>5.0999999999999997E-2</v>
      </c>
      <c r="IL479">
        <v>0</v>
      </c>
      <c r="IM479">
        <v>0.06</v>
      </c>
      <c r="IN479">
        <v>0.04</v>
      </c>
      <c r="IO479">
        <v>0.05</v>
      </c>
      <c r="IP479">
        <v>0.05</v>
      </c>
      <c r="IQ479">
        <v>0.04</v>
      </c>
      <c r="IR479">
        <v>0.04</v>
      </c>
      <c r="IS479">
        <v>0</v>
      </c>
      <c r="IT479">
        <v>0.21</v>
      </c>
      <c r="IU479">
        <v>0.08</v>
      </c>
      <c r="IV479">
        <v>0.02</v>
      </c>
      <c r="IW479">
        <v>0.19</v>
      </c>
      <c r="IX479">
        <v>0.1</v>
      </c>
      <c r="IY479">
        <v>0.32</v>
      </c>
      <c r="IZ479">
        <v>0.32</v>
      </c>
      <c r="JA479">
        <v>0.06</v>
      </c>
      <c r="JB479">
        <v>0.38</v>
      </c>
      <c r="JC479">
        <v>0.31</v>
      </c>
      <c r="JD479">
        <v>0.21</v>
      </c>
      <c r="JE479">
        <v>0.19</v>
      </c>
      <c r="JF479">
        <v>0.22</v>
      </c>
      <c r="JG479">
        <v>0.2</v>
      </c>
      <c r="JH479">
        <v>0.54</v>
      </c>
      <c r="JI479">
        <v>0.21</v>
      </c>
      <c r="JJ479">
        <v>0.35</v>
      </c>
      <c r="JK479">
        <v>0.66</v>
      </c>
      <c r="JL479">
        <v>0.19</v>
      </c>
      <c r="JM479">
        <v>0.04</v>
      </c>
      <c r="JN479">
        <v>0.04</v>
      </c>
      <c r="JO479">
        <v>0.06</v>
      </c>
      <c r="JP479">
        <v>0.04</v>
      </c>
      <c r="JQ479">
        <v>0.04</v>
      </c>
      <c r="JR479">
        <v>3.46</v>
      </c>
      <c r="JS479">
        <v>2.44</v>
      </c>
      <c r="JT479">
        <v>2.85</v>
      </c>
      <c r="JU479">
        <v>3.59</v>
      </c>
      <c r="JV479">
        <v>2.41</v>
      </c>
    </row>
    <row r="480" spans="1:282" x14ac:dyDescent="0.25">
      <c r="A480">
        <v>610142</v>
      </c>
      <c r="B480" t="s">
        <v>2910</v>
      </c>
      <c r="C480" t="s">
        <v>2909</v>
      </c>
      <c r="D480" t="s">
        <v>5653</v>
      </c>
      <c r="E480" t="s">
        <v>5654</v>
      </c>
      <c r="F480" t="s">
        <v>2911</v>
      </c>
      <c r="G480" t="s">
        <v>2912</v>
      </c>
      <c r="H480" t="s">
        <v>2913</v>
      </c>
      <c r="I480" t="s">
        <v>5655</v>
      </c>
      <c r="J480" t="s">
        <v>5656</v>
      </c>
      <c r="K480" t="s">
        <v>5657</v>
      </c>
      <c r="L480" t="s">
        <v>546</v>
      </c>
      <c r="M480" t="s">
        <v>3399</v>
      </c>
      <c r="N480" t="s">
        <v>3908</v>
      </c>
      <c r="O480" t="s">
        <v>524</v>
      </c>
      <c r="P480">
        <v>674</v>
      </c>
      <c r="Q480" t="s">
        <v>537</v>
      </c>
      <c r="R480" t="s">
        <v>550</v>
      </c>
      <c r="S480" t="s">
        <v>550</v>
      </c>
      <c r="T480">
        <v>46</v>
      </c>
      <c r="U480">
        <v>5560</v>
      </c>
      <c r="V480" t="s">
        <v>651</v>
      </c>
      <c r="W480">
        <v>209</v>
      </c>
      <c r="X480">
        <v>671</v>
      </c>
      <c r="Y480">
        <v>31</v>
      </c>
      <c r="Z480" s="5" t="s">
        <v>608</v>
      </c>
      <c r="AA480" t="s">
        <v>524</v>
      </c>
      <c r="AB480" t="s">
        <v>576</v>
      </c>
      <c r="AC480" t="s">
        <v>564</v>
      </c>
      <c r="AD480" t="s">
        <v>555</v>
      </c>
      <c r="AE480">
        <v>19</v>
      </c>
      <c r="AF480">
        <v>44.4</v>
      </c>
      <c r="AG480">
        <v>20.9</v>
      </c>
      <c r="AH480">
        <v>3.1</v>
      </c>
      <c r="AI480" t="s">
        <v>3410</v>
      </c>
      <c r="AJ480">
        <v>153</v>
      </c>
      <c r="AK480">
        <v>41</v>
      </c>
      <c r="AL480">
        <v>65</v>
      </c>
      <c r="AM480">
        <v>29</v>
      </c>
      <c r="AN480">
        <v>8</v>
      </c>
      <c r="AO480">
        <v>1</v>
      </c>
      <c r="AQ480">
        <v>10</v>
      </c>
      <c r="AR480">
        <v>3</v>
      </c>
      <c r="AS480">
        <v>153</v>
      </c>
      <c r="AT480">
        <v>0.01</v>
      </c>
      <c r="AU480">
        <v>0.03</v>
      </c>
      <c r="AV480">
        <v>0.01</v>
      </c>
      <c r="AW480">
        <v>0.01</v>
      </c>
      <c r="AX480">
        <v>0.02</v>
      </c>
      <c r="AY480">
        <v>7.0000000000000007E-2</v>
      </c>
      <c r="AZ480">
        <v>0.25</v>
      </c>
      <c r="BA480">
        <v>0.20899999999999999</v>
      </c>
      <c r="BB480">
        <v>0.1</v>
      </c>
      <c r="BC480">
        <v>0.05</v>
      </c>
      <c r="BD480">
        <v>0.16</v>
      </c>
      <c r="BE480">
        <v>0.22</v>
      </c>
      <c r="BF480">
        <v>0.49</v>
      </c>
      <c r="BG480">
        <v>0.42</v>
      </c>
      <c r="BH480">
        <v>0.48</v>
      </c>
      <c r="BI480">
        <v>0.21</v>
      </c>
      <c r="BJ480">
        <v>0.49</v>
      </c>
      <c r="BK480">
        <v>0.44</v>
      </c>
      <c r="BL480">
        <v>0.01</v>
      </c>
      <c r="BM480">
        <v>0</v>
      </c>
      <c r="BN480">
        <v>0.04</v>
      </c>
      <c r="BO480">
        <v>0</v>
      </c>
      <c r="BP480">
        <v>0.01</v>
      </c>
      <c r="BQ480">
        <v>0.01</v>
      </c>
      <c r="BR480">
        <v>0.24</v>
      </c>
      <c r="BS480">
        <v>0.34</v>
      </c>
      <c r="BT480">
        <v>0.37</v>
      </c>
      <c r="BU480">
        <v>0.74</v>
      </c>
      <c r="BV480">
        <v>0.32</v>
      </c>
      <c r="BW480">
        <v>0.25</v>
      </c>
      <c r="BX480">
        <v>2.96</v>
      </c>
      <c r="BY480">
        <v>3.08</v>
      </c>
      <c r="BZ480">
        <v>3.27</v>
      </c>
      <c r="CA480">
        <v>3.68</v>
      </c>
      <c r="CB480">
        <v>3.13</v>
      </c>
      <c r="CC480">
        <v>2.89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0.02</v>
      </c>
      <c r="CJ480">
        <v>0.02</v>
      </c>
      <c r="CK480">
        <v>0.09</v>
      </c>
      <c r="CL480">
        <v>0.06</v>
      </c>
      <c r="CM480">
        <v>0.01</v>
      </c>
      <c r="CN480">
        <v>0.03</v>
      </c>
      <c r="CO480">
        <v>0.04</v>
      </c>
      <c r="CP480">
        <v>0.01</v>
      </c>
      <c r="CQ480">
        <v>0.06</v>
      </c>
      <c r="CR480">
        <v>0.06</v>
      </c>
      <c r="CS480">
        <v>7.0000000000000007E-2</v>
      </c>
      <c r="CT480">
        <v>0.16</v>
      </c>
      <c r="CU480">
        <v>0.12</v>
      </c>
      <c r="CV480">
        <v>3.83</v>
      </c>
      <c r="CW480">
        <v>3.79</v>
      </c>
      <c r="CX480">
        <v>3.71</v>
      </c>
      <c r="CY480">
        <v>3.81</v>
      </c>
      <c r="CZ480">
        <v>3.7</v>
      </c>
      <c r="DA480">
        <v>3.58</v>
      </c>
      <c r="DB480">
        <v>3.57</v>
      </c>
      <c r="DC480">
        <v>3.18</v>
      </c>
      <c r="DD480">
        <v>3.37</v>
      </c>
      <c r="DE480">
        <v>0.15</v>
      </c>
      <c r="DF480">
        <v>0.16</v>
      </c>
      <c r="DG480">
        <v>0.21</v>
      </c>
      <c r="DH480">
        <v>0.18</v>
      </c>
      <c r="DI480">
        <v>0.17</v>
      </c>
      <c r="DJ480">
        <v>0.22</v>
      </c>
      <c r="DK480">
        <v>0.21</v>
      </c>
      <c r="DL480">
        <v>0.2</v>
      </c>
      <c r="DM480">
        <v>0.2</v>
      </c>
      <c r="DN480">
        <v>0.02</v>
      </c>
      <c r="DO480">
        <v>0.02</v>
      </c>
      <c r="DP480">
        <v>0.02</v>
      </c>
      <c r="DQ480">
        <v>0.02</v>
      </c>
      <c r="DR480">
        <v>0.03</v>
      </c>
      <c r="DS480">
        <v>0.05</v>
      </c>
      <c r="DT480">
        <v>0.03</v>
      </c>
      <c r="DU480">
        <v>0.03</v>
      </c>
      <c r="DV480">
        <v>0.03</v>
      </c>
      <c r="DW480">
        <v>0.82</v>
      </c>
      <c r="DX480">
        <v>0.8</v>
      </c>
      <c r="DY480">
        <v>0.73</v>
      </c>
      <c r="DZ480">
        <v>0.8</v>
      </c>
      <c r="EA480">
        <v>0.75</v>
      </c>
      <c r="EB480">
        <v>0.65</v>
      </c>
      <c r="EC480">
        <v>0.67</v>
      </c>
      <c r="ED480">
        <v>0.52</v>
      </c>
      <c r="EE480">
        <v>0.59</v>
      </c>
      <c r="EF480">
        <v>0.33</v>
      </c>
      <c r="EG480">
        <v>0.01</v>
      </c>
      <c r="EH480">
        <v>0</v>
      </c>
      <c r="EI480">
        <v>0</v>
      </c>
      <c r="EJ480">
        <v>0</v>
      </c>
      <c r="EK480">
        <v>0.02</v>
      </c>
      <c r="EL480">
        <v>0.13</v>
      </c>
      <c r="EM480">
        <v>0.01</v>
      </c>
      <c r="EN480">
        <v>0.01</v>
      </c>
      <c r="EO480">
        <v>0.43</v>
      </c>
      <c r="EP480">
        <v>0.03</v>
      </c>
      <c r="EQ480">
        <v>4.5999999999999999E-2</v>
      </c>
      <c r="ER480">
        <v>7.0000000000000007E-2</v>
      </c>
      <c r="ES480">
        <v>5.8999999999999997E-2</v>
      </c>
      <c r="ET480">
        <v>0.08</v>
      </c>
      <c r="EU480">
        <v>0.2</v>
      </c>
      <c r="EV480">
        <v>0.09</v>
      </c>
      <c r="EW480">
        <v>0.05</v>
      </c>
      <c r="EX480">
        <v>0.105</v>
      </c>
      <c r="EY480">
        <v>0.37</v>
      </c>
      <c r="EZ480">
        <v>0.44</v>
      </c>
      <c r="FA480">
        <v>0.33</v>
      </c>
      <c r="FB480">
        <v>0.33</v>
      </c>
      <c r="FC480">
        <v>0.45</v>
      </c>
      <c r="FD480">
        <v>0.31</v>
      </c>
      <c r="FE480">
        <v>0.47</v>
      </c>
      <c r="FF480">
        <v>0.56000000000000005</v>
      </c>
      <c r="FG480">
        <v>7.0000000000000007E-2</v>
      </c>
      <c r="FH480">
        <v>0.56999999999999995</v>
      </c>
      <c r="FI480">
        <v>0.49</v>
      </c>
      <c r="FJ480">
        <v>0.57999999999999996</v>
      </c>
      <c r="FK480">
        <v>0.57999999999999996</v>
      </c>
      <c r="FL480">
        <v>0.41</v>
      </c>
      <c r="FM480">
        <v>0.25</v>
      </c>
      <c r="FN480">
        <v>0.39</v>
      </c>
      <c r="FO480">
        <v>0.35</v>
      </c>
      <c r="FP480">
        <v>0.06</v>
      </c>
      <c r="FQ480">
        <v>0.03</v>
      </c>
      <c r="FR480">
        <v>0.03</v>
      </c>
      <c r="FS480">
        <v>0.02</v>
      </c>
      <c r="FT480">
        <v>0.03</v>
      </c>
      <c r="FU480">
        <v>0.04</v>
      </c>
      <c r="FV480">
        <v>0.1</v>
      </c>
      <c r="FW480">
        <v>0.04</v>
      </c>
      <c r="FX480">
        <v>0.03</v>
      </c>
      <c r="FY480">
        <v>1.91</v>
      </c>
      <c r="FZ480">
        <v>3.54</v>
      </c>
      <c r="GA480">
        <v>3.46</v>
      </c>
      <c r="GB480">
        <v>3.53</v>
      </c>
      <c r="GC480">
        <v>3.54</v>
      </c>
      <c r="GD480">
        <v>3.31</v>
      </c>
      <c r="GE480">
        <v>2.77</v>
      </c>
      <c r="GF480">
        <v>3.28</v>
      </c>
      <c r="GG480">
        <v>3.3</v>
      </c>
      <c r="GH480">
        <v>8.06</v>
      </c>
      <c r="GI480">
        <v>0</v>
      </c>
      <c r="GJ480">
        <v>0</v>
      </c>
      <c r="GK480">
        <v>1.2999999999999999E-2</v>
      </c>
      <c r="GL480">
        <v>0</v>
      </c>
      <c r="GM480">
        <v>0.08</v>
      </c>
      <c r="GN480">
        <v>0.08</v>
      </c>
      <c r="GO480">
        <v>0.12</v>
      </c>
      <c r="GP480">
        <v>0.23</v>
      </c>
      <c r="GQ480">
        <v>0.24</v>
      </c>
      <c r="GR480">
        <v>0.2</v>
      </c>
      <c r="GS480">
        <v>0.05</v>
      </c>
      <c r="GT480">
        <v>0.4</v>
      </c>
      <c r="GU480">
        <v>0.71</v>
      </c>
      <c r="GV480">
        <v>0.17</v>
      </c>
      <c r="GW480">
        <v>0.28999999999999998</v>
      </c>
      <c r="GX480">
        <v>9.8000000000000004E-2</v>
      </c>
      <c r="GY480">
        <v>0.28000000000000003</v>
      </c>
      <c r="GZ480">
        <v>0.14399999999999999</v>
      </c>
      <c r="HA480">
        <v>3.9E-2</v>
      </c>
      <c r="HB480">
        <v>0.3</v>
      </c>
      <c r="HC480">
        <v>0.08</v>
      </c>
      <c r="HD480">
        <v>0.05</v>
      </c>
      <c r="HE480">
        <v>0.2</v>
      </c>
      <c r="HF480">
        <v>0.08</v>
      </c>
      <c r="HG480">
        <v>0.1</v>
      </c>
      <c r="HH480">
        <v>0.05</v>
      </c>
      <c r="HI480">
        <v>0.01</v>
      </c>
      <c r="HJ480">
        <v>0.02</v>
      </c>
      <c r="HK480">
        <v>0.03</v>
      </c>
      <c r="HL480">
        <v>0.08</v>
      </c>
      <c r="HM480">
        <v>0.2</v>
      </c>
      <c r="HN480">
        <v>0.03</v>
      </c>
      <c r="HO480">
        <v>0.46</v>
      </c>
      <c r="HP480">
        <v>0.42</v>
      </c>
      <c r="HQ480">
        <v>0.41</v>
      </c>
      <c r="HR480">
        <v>0.52</v>
      </c>
      <c r="HS480">
        <v>0.45</v>
      </c>
      <c r="HT480">
        <v>0.56999999999999995</v>
      </c>
      <c r="HU480">
        <v>0.48</v>
      </c>
      <c r="HV480">
        <v>0.28000000000000003</v>
      </c>
      <c r="HW480">
        <v>0.39</v>
      </c>
      <c r="HX480">
        <v>0.27</v>
      </c>
      <c r="HY480">
        <v>0.17</v>
      </c>
      <c r="HZ480">
        <v>0.34</v>
      </c>
      <c r="IA480">
        <v>0.03</v>
      </c>
      <c r="IB480">
        <v>0.22</v>
      </c>
      <c r="IC480">
        <v>0.12</v>
      </c>
      <c r="ID480">
        <v>7.0000000000000007E-2</v>
      </c>
      <c r="IE480">
        <v>0.1</v>
      </c>
      <c r="IF480">
        <v>0.02</v>
      </c>
      <c r="IG480">
        <v>0</v>
      </c>
      <c r="IH480">
        <v>0.01</v>
      </c>
      <c r="II480">
        <v>0</v>
      </c>
      <c r="IJ480">
        <v>0.01</v>
      </c>
      <c r="IK480">
        <v>3.3000000000000002E-2</v>
      </c>
      <c r="IL480">
        <v>0</v>
      </c>
      <c r="IM480">
        <v>0.03</v>
      </c>
      <c r="IN480">
        <v>0.05</v>
      </c>
      <c r="IO480">
        <v>0.05</v>
      </c>
      <c r="IP480">
        <v>0.05</v>
      </c>
      <c r="IQ480">
        <v>0.05</v>
      </c>
      <c r="IR480">
        <v>0.05</v>
      </c>
      <c r="IS480">
        <v>0.02</v>
      </c>
      <c r="IT480">
        <v>0.31</v>
      </c>
      <c r="IU480">
        <v>0.1</v>
      </c>
      <c r="IV480">
        <v>0.03</v>
      </c>
      <c r="IW480">
        <v>0.12</v>
      </c>
      <c r="IX480">
        <v>0.17</v>
      </c>
      <c r="IY480">
        <v>0.31</v>
      </c>
      <c r="IZ480">
        <v>0.52</v>
      </c>
      <c r="JA480">
        <v>0.12</v>
      </c>
      <c r="JB480">
        <v>0.37</v>
      </c>
      <c r="JC480">
        <v>0.35</v>
      </c>
      <c r="JD480">
        <v>0.16</v>
      </c>
      <c r="JE480">
        <v>0.17</v>
      </c>
      <c r="JF480">
        <v>0.24</v>
      </c>
      <c r="JG480">
        <v>0.21</v>
      </c>
      <c r="JH480">
        <v>0.42</v>
      </c>
      <c r="JI480">
        <v>0.18</v>
      </c>
      <c r="JJ480">
        <v>0.17</v>
      </c>
      <c r="JK480">
        <v>0.56999999999999995</v>
      </c>
      <c r="JL480">
        <v>0.24</v>
      </c>
      <c r="JM480">
        <v>0.04</v>
      </c>
      <c r="JN480">
        <v>0.05</v>
      </c>
      <c r="JO480">
        <v>0.04</v>
      </c>
      <c r="JP480">
        <v>0.05</v>
      </c>
      <c r="JQ480">
        <v>0.05</v>
      </c>
      <c r="JR480">
        <v>3.22</v>
      </c>
      <c r="JS480">
        <v>2.21</v>
      </c>
      <c r="JT480">
        <v>2.4300000000000002</v>
      </c>
      <c r="JU480">
        <v>3.41</v>
      </c>
      <c r="JV480">
        <v>2.6</v>
      </c>
    </row>
    <row r="481" spans="1:282" x14ac:dyDescent="0.25">
      <c r="A481">
        <v>610143</v>
      </c>
      <c r="B481" t="s">
        <v>244</v>
      </c>
      <c r="C481" t="s">
        <v>2914</v>
      </c>
      <c r="D481" t="s">
        <v>5658</v>
      </c>
      <c r="E481" t="s">
        <v>5659</v>
      </c>
      <c r="F481" t="s">
        <v>1343</v>
      </c>
      <c r="G481" t="s">
        <v>1344</v>
      </c>
      <c r="H481" t="s">
        <v>5660</v>
      </c>
      <c r="I481" t="s">
        <v>5661</v>
      </c>
      <c r="J481" t="s">
        <v>5662</v>
      </c>
      <c r="K481" t="s">
        <v>5663</v>
      </c>
      <c r="L481" t="s">
        <v>546</v>
      </c>
      <c r="M481" t="s">
        <v>3399</v>
      </c>
      <c r="N481" t="s">
        <v>3908</v>
      </c>
      <c r="O481" t="s">
        <v>524</v>
      </c>
      <c r="P481">
        <v>274</v>
      </c>
      <c r="Q481" t="s">
        <v>537</v>
      </c>
      <c r="R481" t="s">
        <v>550</v>
      </c>
      <c r="S481" t="s">
        <v>550</v>
      </c>
      <c r="T481">
        <v>42</v>
      </c>
      <c r="U481">
        <v>5580</v>
      </c>
      <c r="V481" t="s">
        <v>651</v>
      </c>
      <c r="Z481" s="5" t="s">
        <v>10</v>
      </c>
      <c r="AA481" t="s">
        <v>10</v>
      </c>
      <c r="AB481" t="s">
        <v>10</v>
      </c>
      <c r="AC481" t="s">
        <v>10</v>
      </c>
      <c r="AD481" t="s">
        <v>10</v>
      </c>
      <c r="AI481" t="s">
        <v>10</v>
      </c>
    </row>
    <row r="482" spans="1:282" x14ac:dyDescent="0.25">
      <c r="A482">
        <v>610144</v>
      </c>
      <c r="B482" t="s">
        <v>245</v>
      </c>
      <c r="C482" t="s">
        <v>2915</v>
      </c>
      <c r="D482" t="s">
        <v>5664</v>
      </c>
      <c r="E482" t="s">
        <v>5665</v>
      </c>
      <c r="F482" t="s">
        <v>1346</v>
      </c>
      <c r="G482" t="s">
        <v>1347</v>
      </c>
      <c r="H482" t="s">
        <v>5666</v>
      </c>
      <c r="I482" t="s">
        <v>5667</v>
      </c>
      <c r="J482" t="s">
        <v>5668</v>
      </c>
      <c r="K482" t="s">
        <v>5669</v>
      </c>
      <c r="L482" t="s">
        <v>546</v>
      </c>
      <c r="M482" t="s">
        <v>3399</v>
      </c>
      <c r="N482" t="s">
        <v>3908</v>
      </c>
      <c r="O482" t="s">
        <v>524</v>
      </c>
      <c r="P482">
        <v>1167</v>
      </c>
      <c r="Q482" t="s">
        <v>541</v>
      </c>
      <c r="R482" t="s">
        <v>562</v>
      </c>
      <c r="S482" t="s">
        <v>562</v>
      </c>
      <c r="T482">
        <v>29</v>
      </c>
      <c r="U482">
        <v>5590</v>
      </c>
      <c r="V482" t="s">
        <v>651</v>
      </c>
      <c r="W482">
        <v>119</v>
      </c>
      <c r="X482">
        <v>1184</v>
      </c>
      <c r="Y482">
        <v>10</v>
      </c>
      <c r="Z482" s="5" t="s">
        <v>3873</v>
      </c>
      <c r="AA482" t="s">
        <v>524</v>
      </c>
      <c r="AB482" t="s">
        <v>564</v>
      </c>
      <c r="AC482" t="s">
        <v>533</v>
      </c>
      <c r="AD482" t="s">
        <v>564</v>
      </c>
      <c r="AE482">
        <v>41.4</v>
      </c>
      <c r="AF482">
        <v>74.2</v>
      </c>
      <c r="AG482">
        <v>45.7</v>
      </c>
      <c r="AH482">
        <v>1</v>
      </c>
      <c r="AI482" t="s">
        <v>3410</v>
      </c>
      <c r="AJ482">
        <v>59</v>
      </c>
      <c r="AN482">
        <v>55</v>
      </c>
      <c r="AR482">
        <v>4</v>
      </c>
      <c r="AS482">
        <v>59</v>
      </c>
      <c r="AT482">
        <v>0</v>
      </c>
      <c r="AU482">
        <v>0</v>
      </c>
      <c r="AV482">
        <v>0</v>
      </c>
      <c r="AW482">
        <v>0.03</v>
      </c>
      <c r="AX482">
        <v>0.03</v>
      </c>
      <c r="AY482">
        <v>0.17</v>
      </c>
      <c r="AZ482">
        <v>0.02</v>
      </c>
      <c r="BA482">
        <v>5.0999999999999997E-2</v>
      </c>
      <c r="BB482">
        <v>0.03</v>
      </c>
      <c r="BC482">
        <v>0.05</v>
      </c>
      <c r="BD482">
        <v>0.05</v>
      </c>
      <c r="BE482">
        <v>0.08</v>
      </c>
      <c r="BF482">
        <v>0.12</v>
      </c>
      <c r="BG482">
        <v>7.0000000000000007E-2</v>
      </c>
      <c r="BH482">
        <v>0.12</v>
      </c>
      <c r="BI482">
        <v>0.28999999999999998</v>
      </c>
      <c r="BJ482">
        <v>0.34</v>
      </c>
      <c r="BK482">
        <v>0.39</v>
      </c>
      <c r="BL482">
        <v>0.69</v>
      </c>
      <c r="BM482">
        <v>0.69</v>
      </c>
      <c r="BN482">
        <v>0.69</v>
      </c>
      <c r="BO482">
        <v>0</v>
      </c>
      <c r="BP482">
        <v>0.03</v>
      </c>
      <c r="BQ482">
        <v>0</v>
      </c>
      <c r="BR482">
        <v>0.17</v>
      </c>
      <c r="BS482">
        <v>0.19</v>
      </c>
      <c r="BT482">
        <v>0.15</v>
      </c>
      <c r="BU482">
        <v>0.63</v>
      </c>
      <c r="BV482">
        <v>0.54</v>
      </c>
      <c r="BW482">
        <v>0.36</v>
      </c>
      <c r="BX482">
        <v>3.5</v>
      </c>
      <c r="BY482">
        <v>3.44</v>
      </c>
      <c r="BZ482">
        <v>3.39</v>
      </c>
      <c r="CA482">
        <v>3.51</v>
      </c>
      <c r="CB482">
        <v>3.44</v>
      </c>
      <c r="CC482">
        <v>2.93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0.02</v>
      </c>
      <c r="CJ482">
        <v>0</v>
      </c>
      <c r="CK482">
        <v>0.05</v>
      </c>
      <c r="CL482">
        <v>0</v>
      </c>
      <c r="CM482">
        <v>0.02</v>
      </c>
      <c r="CN482">
        <v>0</v>
      </c>
      <c r="CO482">
        <v>0</v>
      </c>
      <c r="CP482">
        <v>0.02</v>
      </c>
      <c r="CQ482">
        <v>0</v>
      </c>
      <c r="CR482">
        <v>0.02</v>
      </c>
      <c r="CS482">
        <v>0.05</v>
      </c>
      <c r="CT482">
        <v>0.12</v>
      </c>
      <c r="CU482">
        <v>0.05</v>
      </c>
      <c r="CV482">
        <v>3.85</v>
      </c>
      <c r="CW482">
        <v>3.9</v>
      </c>
      <c r="CX482">
        <v>3.86</v>
      </c>
      <c r="CY482">
        <v>3.8</v>
      </c>
      <c r="CZ482">
        <v>3.86</v>
      </c>
      <c r="DA482">
        <v>3.75</v>
      </c>
      <c r="DB482">
        <v>3.66</v>
      </c>
      <c r="DC482">
        <v>3.49</v>
      </c>
      <c r="DD482">
        <v>3.75</v>
      </c>
      <c r="DE482">
        <v>0.12</v>
      </c>
      <c r="DF482">
        <v>0.1</v>
      </c>
      <c r="DG482">
        <v>0.14000000000000001</v>
      </c>
      <c r="DH482">
        <v>0.17</v>
      </c>
      <c r="DI482">
        <v>0.14000000000000001</v>
      </c>
      <c r="DJ482">
        <v>0.17</v>
      </c>
      <c r="DK482">
        <v>0.24</v>
      </c>
      <c r="DL482">
        <v>0.12</v>
      </c>
      <c r="DM482">
        <v>0.15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0.86</v>
      </c>
      <c r="DX482">
        <v>0.9</v>
      </c>
      <c r="DY482">
        <v>0.86</v>
      </c>
      <c r="DZ482">
        <v>0.81</v>
      </c>
      <c r="EA482">
        <v>0.86</v>
      </c>
      <c r="EB482">
        <v>0.8</v>
      </c>
      <c r="EC482">
        <v>0.71</v>
      </c>
      <c r="ED482">
        <v>0.71</v>
      </c>
      <c r="EE482">
        <v>0.8</v>
      </c>
      <c r="EF482">
        <v>0.46</v>
      </c>
      <c r="EG482">
        <v>0.02</v>
      </c>
      <c r="EH482">
        <v>0</v>
      </c>
      <c r="EI482">
        <v>0</v>
      </c>
      <c r="EJ482">
        <v>0</v>
      </c>
      <c r="EK482">
        <v>0.03</v>
      </c>
      <c r="EL482">
        <v>0.02</v>
      </c>
      <c r="EM482">
        <v>0</v>
      </c>
      <c r="EN482">
        <v>0.03</v>
      </c>
      <c r="EO482">
        <v>0.24</v>
      </c>
      <c r="EP482">
        <v>0.1</v>
      </c>
      <c r="EQ482">
        <v>5.0999999999999997E-2</v>
      </c>
      <c r="ER482">
        <v>0.03</v>
      </c>
      <c r="ES482">
        <v>6.8000000000000005E-2</v>
      </c>
      <c r="ET482">
        <v>7.0000000000000007E-2</v>
      </c>
      <c r="EU482">
        <v>0.15</v>
      </c>
      <c r="EV482">
        <v>0.02</v>
      </c>
      <c r="EW482">
        <v>7.0000000000000007E-2</v>
      </c>
      <c r="EX482">
        <v>0.153</v>
      </c>
      <c r="EY482">
        <v>0.37</v>
      </c>
      <c r="EZ482">
        <v>0.41</v>
      </c>
      <c r="FA482">
        <v>0.39</v>
      </c>
      <c r="FB482">
        <v>0.24</v>
      </c>
      <c r="FC482">
        <v>0.41</v>
      </c>
      <c r="FD482">
        <v>0.34</v>
      </c>
      <c r="FE482">
        <v>0.34</v>
      </c>
      <c r="FF482">
        <v>0.37</v>
      </c>
      <c r="FG482">
        <v>0.14000000000000001</v>
      </c>
      <c r="FH482">
        <v>0.51</v>
      </c>
      <c r="FI482">
        <v>0.54</v>
      </c>
      <c r="FJ482">
        <v>0.57999999999999996</v>
      </c>
      <c r="FK482">
        <v>0.68</v>
      </c>
      <c r="FL482">
        <v>0.46</v>
      </c>
      <c r="FM482">
        <v>0.49</v>
      </c>
      <c r="FN482">
        <v>0.64</v>
      </c>
      <c r="FO482">
        <v>0.53</v>
      </c>
      <c r="FP482">
        <v>0.02</v>
      </c>
      <c r="FQ482">
        <v>0</v>
      </c>
      <c r="FR482">
        <v>0</v>
      </c>
      <c r="FS482">
        <v>0</v>
      </c>
      <c r="FT482">
        <v>0.02</v>
      </c>
      <c r="FU482">
        <v>0.03</v>
      </c>
      <c r="FV482">
        <v>0</v>
      </c>
      <c r="FW482">
        <v>0</v>
      </c>
      <c r="FX482">
        <v>0</v>
      </c>
      <c r="FY482">
        <v>1.97</v>
      </c>
      <c r="FZ482">
        <v>3.37</v>
      </c>
      <c r="GA482">
        <v>3.49</v>
      </c>
      <c r="GB482">
        <v>3.54</v>
      </c>
      <c r="GC482">
        <v>3.62</v>
      </c>
      <c r="GD482">
        <v>3.33</v>
      </c>
      <c r="GE482">
        <v>3.31</v>
      </c>
      <c r="GF482">
        <v>3.63</v>
      </c>
      <c r="GG482">
        <v>3.39</v>
      </c>
      <c r="GH482">
        <v>8.4700000000000006</v>
      </c>
      <c r="GI482">
        <v>0</v>
      </c>
      <c r="GJ482">
        <v>0</v>
      </c>
      <c r="GK482">
        <v>0</v>
      </c>
      <c r="GL482">
        <v>0.05</v>
      </c>
      <c r="GM482">
        <v>0.08</v>
      </c>
      <c r="GN482">
        <v>0.03</v>
      </c>
      <c r="GO482">
        <v>0.05</v>
      </c>
      <c r="GP482">
        <v>0.19</v>
      </c>
      <c r="GQ482">
        <v>0.14000000000000001</v>
      </c>
      <c r="GR482">
        <v>0.46</v>
      </c>
      <c r="GS482">
        <v>0</v>
      </c>
      <c r="GT482">
        <v>0.39</v>
      </c>
      <c r="GU482">
        <v>0.53</v>
      </c>
      <c r="GV482">
        <v>0.34</v>
      </c>
      <c r="GW482">
        <v>0.28999999999999998</v>
      </c>
      <c r="GX482">
        <v>0.22</v>
      </c>
      <c r="GY482">
        <v>0.27</v>
      </c>
      <c r="GZ482">
        <v>0.16900000000000001</v>
      </c>
      <c r="HA482">
        <v>5.0999999999999997E-2</v>
      </c>
      <c r="HB482">
        <v>0.1</v>
      </c>
      <c r="HC482">
        <v>0.14000000000000001</v>
      </c>
      <c r="HD482">
        <v>0.1</v>
      </c>
      <c r="HE482">
        <v>0.25</v>
      </c>
      <c r="HF482">
        <v>0.02</v>
      </c>
      <c r="HG482">
        <v>0.1</v>
      </c>
      <c r="HH482">
        <v>0.03</v>
      </c>
      <c r="HI482">
        <v>0.02</v>
      </c>
      <c r="HJ482">
        <v>0</v>
      </c>
      <c r="HK482">
        <v>0</v>
      </c>
      <c r="HL482">
        <v>0.02</v>
      </c>
      <c r="HM482">
        <v>0.17</v>
      </c>
      <c r="HN482">
        <v>0.08</v>
      </c>
      <c r="HO482">
        <v>0.44</v>
      </c>
      <c r="HP482">
        <v>0.44</v>
      </c>
      <c r="HQ482">
        <v>0.39</v>
      </c>
      <c r="HR482">
        <v>0.34</v>
      </c>
      <c r="HS482">
        <v>0.41</v>
      </c>
      <c r="HT482">
        <v>0.41</v>
      </c>
      <c r="HU482">
        <v>0.51</v>
      </c>
      <c r="HV482">
        <v>0.46</v>
      </c>
      <c r="HW482">
        <v>0.49</v>
      </c>
      <c r="HX482">
        <v>0.57999999999999996</v>
      </c>
      <c r="HY482">
        <v>0.36</v>
      </c>
      <c r="HZ482">
        <v>0.51</v>
      </c>
      <c r="IA482">
        <v>0.03</v>
      </c>
      <c r="IB482">
        <v>0.08</v>
      </c>
      <c r="IC482">
        <v>0.1</v>
      </c>
      <c r="ID482">
        <v>0.05</v>
      </c>
      <c r="IE482">
        <v>0.05</v>
      </c>
      <c r="IF482">
        <v>0</v>
      </c>
      <c r="IG482">
        <v>0</v>
      </c>
      <c r="IH482">
        <v>0.02</v>
      </c>
      <c r="II482">
        <v>0.02</v>
      </c>
      <c r="IJ482">
        <v>0.02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0.02</v>
      </c>
      <c r="IR482">
        <v>0</v>
      </c>
      <c r="IS482">
        <v>0.03</v>
      </c>
      <c r="IT482">
        <v>0.61</v>
      </c>
      <c r="IU482">
        <v>0.49</v>
      </c>
      <c r="IV482">
        <v>0.02</v>
      </c>
      <c r="IW482">
        <v>0.17</v>
      </c>
      <c r="IX482">
        <v>0.25</v>
      </c>
      <c r="IY482">
        <v>0.24</v>
      </c>
      <c r="IZ482">
        <v>0.28999999999999998</v>
      </c>
      <c r="JA482">
        <v>0.19</v>
      </c>
      <c r="JB482">
        <v>0.27</v>
      </c>
      <c r="JC482">
        <v>0.44</v>
      </c>
      <c r="JD482">
        <v>7.0000000000000007E-2</v>
      </c>
      <c r="JE482">
        <v>0.12</v>
      </c>
      <c r="JF482">
        <v>0.31</v>
      </c>
      <c r="JG482">
        <v>0.27</v>
      </c>
      <c r="JH482">
        <v>0.25</v>
      </c>
      <c r="JI482">
        <v>0.05</v>
      </c>
      <c r="JJ482">
        <v>0.08</v>
      </c>
      <c r="JK482">
        <v>0.47</v>
      </c>
      <c r="JL482">
        <v>0.27</v>
      </c>
      <c r="JM482">
        <v>0.02</v>
      </c>
      <c r="JN482">
        <v>0.03</v>
      </c>
      <c r="JO482">
        <v>0.02</v>
      </c>
      <c r="JP482">
        <v>0.02</v>
      </c>
      <c r="JQ482">
        <v>0.02</v>
      </c>
      <c r="JR482">
        <v>2.93</v>
      </c>
      <c r="JS482">
        <v>1.54</v>
      </c>
      <c r="JT482">
        <v>1.79</v>
      </c>
      <c r="JU482">
        <v>3.26</v>
      </c>
      <c r="JV482">
        <v>2.66</v>
      </c>
    </row>
    <row r="483" spans="1:282" x14ac:dyDescent="0.25">
      <c r="A483">
        <v>610145</v>
      </c>
      <c r="B483" t="s">
        <v>246</v>
      </c>
      <c r="C483" t="s">
        <v>2916</v>
      </c>
      <c r="D483" t="s">
        <v>5670</v>
      </c>
      <c r="E483" t="s">
        <v>5671</v>
      </c>
      <c r="F483" t="s">
        <v>1348</v>
      </c>
      <c r="G483" t="s">
        <v>1349</v>
      </c>
      <c r="H483" t="s">
        <v>1350</v>
      </c>
      <c r="I483" t="s">
        <v>5672</v>
      </c>
      <c r="J483" t="s">
        <v>5673</v>
      </c>
      <c r="K483" t="s">
        <v>5674</v>
      </c>
      <c r="L483" t="s">
        <v>546</v>
      </c>
      <c r="M483" t="s">
        <v>3399</v>
      </c>
      <c r="N483" t="s">
        <v>3908</v>
      </c>
      <c r="O483" t="s">
        <v>524</v>
      </c>
      <c r="P483">
        <v>865</v>
      </c>
      <c r="Q483" t="s">
        <v>541</v>
      </c>
      <c r="R483" t="s">
        <v>544</v>
      </c>
      <c r="S483" t="s">
        <v>544</v>
      </c>
      <c r="T483">
        <v>30</v>
      </c>
      <c r="U483">
        <v>5600</v>
      </c>
      <c r="V483" t="s">
        <v>651</v>
      </c>
      <c r="W483">
        <v>103</v>
      </c>
      <c r="X483">
        <v>872</v>
      </c>
      <c r="Y483">
        <v>12</v>
      </c>
      <c r="Z483" s="5" t="s">
        <v>4036</v>
      </c>
      <c r="AA483" t="s">
        <v>524</v>
      </c>
      <c r="AB483" t="s">
        <v>555</v>
      </c>
      <c r="AC483" t="s">
        <v>564</v>
      </c>
      <c r="AD483" t="s">
        <v>555</v>
      </c>
      <c r="AE483">
        <v>34.5</v>
      </c>
      <c r="AF483">
        <v>54.1</v>
      </c>
      <c r="AG483">
        <v>39.4</v>
      </c>
      <c r="AH483">
        <v>1.2</v>
      </c>
      <c r="AI483" t="s">
        <v>3410</v>
      </c>
      <c r="AJ483">
        <v>69</v>
      </c>
      <c r="AK483">
        <v>22</v>
      </c>
      <c r="AL483">
        <v>2</v>
      </c>
      <c r="AM483">
        <v>10</v>
      </c>
      <c r="AN483">
        <v>35</v>
      </c>
      <c r="AQ483">
        <v>2</v>
      </c>
      <c r="AR483">
        <v>1</v>
      </c>
      <c r="AS483">
        <v>69</v>
      </c>
      <c r="AT483">
        <v>0.04</v>
      </c>
      <c r="AU483">
        <v>0.04</v>
      </c>
      <c r="AV483">
        <v>0</v>
      </c>
      <c r="AW483">
        <v>0</v>
      </c>
      <c r="AX483">
        <v>0</v>
      </c>
      <c r="AY483">
        <v>0.17</v>
      </c>
      <c r="AZ483">
        <v>0.14000000000000001</v>
      </c>
      <c r="BA483">
        <v>8.6999999999999994E-2</v>
      </c>
      <c r="BB483">
        <v>0.12</v>
      </c>
      <c r="BC483">
        <v>0.03</v>
      </c>
      <c r="BD483">
        <v>0.09</v>
      </c>
      <c r="BE483">
        <v>0.12</v>
      </c>
      <c r="BF483">
        <v>0.36</v>
      </c>
      <c r="BG483">
        <v>0.3</v>
      </c>
      <c r="BH483">
        <v>0.38</v>
      </c>
      <c r="BI483">
        <v>0.22</v>
      </c>
      <c r="BJ483">
        <v>0.46</v>
      </c>
      <c r="BK483">
        <v>0.26</v>
      </c>
      <c r="BL483">
        <v>0.03</v>
      </c>
      <c r="BM483">
        <v>0.03</v>
      </c>
      <c r="BN483">
        <v>0.04</v>
      </c>
      <c r="BO483">
        <v>0.01</v>
      </c>
      <c r="BP483">
        <v>0</v>
      </c>
      <c r="BQ483">
        <v>0.04</v>
      </c>
      <c r="BR483">
        <v>0.42</v>
      </c>
      <c r="BS483">
        <v>0.54</v>
      </c>
      <c r="BT483">
        <v>0.46</v>
      </c>
      <c r="BU483">
        <v>0.74</v>
      </c>
      <c r="BV483">
        <v>0.45</v>
      </c>
      <c r="BW483">
        <v>0.41</v>
      </c>
      <c r="BX483">
        <v>3.19</v>
      </c>
      <c r="BY483">
        <v>3.37</v>
      </c>
      <c r="BZ483">
        <v>3.36</v>
      </c>
      <c r="CA483">
        <v>3.72</v>
      </c>
      <c r="CB483">
        <v>3.36</v>
      </c>
      <c r="CC483">
        <v>2.94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0.01</v>
      </c>
      <c r="CK483">
        <v>7.0000000000000007E-2</v>
      </c>
      <c r="CL483">
        <v>0.03</v>
      </c>
      <c r="CM483">
        <v>0.01</v>
      </c>
      <c r="CN483">
        <v>0</v>
      </c>
      <c r="CO483">
        <v>0</v>
      </c>
      <c r="CP483">
        <v>0.01</v>
      </c>
      <c r="CQ483">
        <v>0</v>
      </c>
      <c r="CR483">
        <v>0.01</v>
      </c>
      <c r="CS483">
        <v>0.06</v>
      </c>
      <c r="CT483">
        <v>0.06</v>
      </c>
      <c r="CU483">
        <v>7.0000000000000007E-2</v>
      </c>
      <c r="CV483">
        <v>3.8</v>
      </c>
      <c r="CW483">
        <v>3.77</v>
      </c>
      <c r="CX483">
        <v>3.84</v>
      </c>
      <c r="CY483">
        <v>3.76</v>
      </c>
      <c r="CZ483">
        <v>3.75</v>
      </c>
      <c r="DA483">
        <v>3.69</v>
      </c>
      <c r="DB483">
        <v>3.57</v>
      </c>
      <c r="DC483">
        <v>3.43</v>
      </c>
      <c r="DD483">
        <v>3.49</v>
      </c>
      <c r="DE483">
        <v>0.17</v>
      </c>
      <c r="DF483">
        <v>0.23</v>
      </c>
      <c r="DG483">
        <v>0.16</v>
      </c>
      <c r="DH483">
        <v>0.2</v>
      </c>
      <c r="DI483">
        <v>0.25</v>
      </c>
      <c r="DJ483">
        <v>0.28000000000000003</v>
      </c>
      <c r="DK483">
        <v>0.26</v>
      </c>
      <c r="DL483">
        <v>0.22</v>
      </c>
      <c r="DM483">
        <v>0.26</v>
      </c>
      <c r="DN483">
        <v>0</v>
      </c>
      <c r="DO483">
        <v>0</v>
      </c>
      <c r="DP483">
        <v>0.01</v>
      </c>
      <c r="DQ483">
        <v>0.03</v>
      </c>
      <c r="DR483">
        <v>0.01</v>
      </c>
      <c r="DS483">
        <v>0.01</v>
      </c>
      <c r="DT483">
        <v>0.03</v>
      </c>
      <c r="DU483">
        <v>0.03</v>
      </c>
      <c r="DV483">
        <v>0.03</v>
      </c>
      <c r="DW483">
        <v>0.81</v>
      </c>
      <c r="DX483">
        <v>0.77</v>
      </c>
      <c r="DY483">
        <v>0.83</v>
      </c>
      <c r="DZ483">
        <v>0.75</v>
      </c>
      <c r="EA483">
        <v>0.74</v>
      </c>
      <c r="EB483">
        <v>0.7</v>
      </c>
      <c r="EC483">
        <v>0.64</v>
      </c>
      <c r="ED483">
        <v>0.62</v>
      </c>
      <c r="EE483">
        <v>0.61</v>
      </c>
      <c r="EF483">
        <v>0.54</v>
      </c>
      <c r="EG483">
        <v>0.03</v>
      </c>
      <c r="EH483">
        <v>0</v>
      </c>
      <c r="EI483">
        <v>0.01</v>
      </c>
      <c r="EJ483">
        <v>0.01</v>
      </c>
      <c r="EK483">
        <v>0.01</v>
      </c>
      <c r="EL483">
        <v>7.0000000000000007E-2</v>
      </c>
      <c r="EM483">
        <v>0</v>
      </c>
      <c r="EN483">
        <v>0</v>
      </c>
      <c r="EO483">
        <v>0.19</v>
      </c>
      <c r="EP483">
        <v>0.04</v>
      </c>
      <c r="EQ483">
        <v>4.2999999999999997E-2</v>
      </c>
      <c r="ER483">
        <v>0.06</v>
      </c>
      <c r="ES483">
        <v>2.9000000000000001E-2</v>
      </c>
      <c r="ET483">
        <v>0.09</v>
      </c>
      <c r="EU483">
        <v>0.17</v>
      </c>
      <c r="EV483">
        <v>0.04</v>
      </c>
      <c r="EW483">
        <v>0.06</v>
      </c>
      <c r="EX483">
        <v>8.6999999999999994E-2</v>
      </c>
      <c r="EY483">
        <v>0.22</v>
      </c>
      <c r="EZ483">
        <v>0.28999999999999998</v>
      </c>
      <c r="FA483">
        <v>0.28000000000000003</v>
      </c>
      <c r="FB483">
        <v>0.25</v>
      </c>
      <c r="FC483">
        <v>0.28000000000000003</v>
      </c>
      <c r="FD483">
        <v>0.33</v>
      </c>
      <c r="FE483">
        <v>0.33</v>
      </c>
      <c r="FF483">
        <v>0.36</v>
      </c>
      <c r="FG483">
        <v>0.13</v>
      </c>
      <c r="FH483">
        <v>0.7</v>
      </c>
      <c r="FI483">
        <v>0.65</v>
      </c>
      <c r="FJ483">
        <v>0.59</v>
      </c>
      <c r="FK483">
        <v>0.67</v>
      </c>
      <c r="FL483">
        <v>0.55000000000000004</v>
      </c>
      <c r="FM483">
        <v>0.33</v>
      </c>
      <c r="FN483">
        <v>0.56999999999999995</v>
      </c>
      <c r="FO483">
        <v>0.52</v>
      </c>
      <c r="FP483">
        <v>0.06</v>
      </c>
      <c r="FQ483">
        <v>0.01</v>
      </c>
      <c r="FR483">
        <v>0.01</v>
      </c>
      <c r="FS483">
        <v>0.06</v>
      </c>
      <c r="FT483">
        <v>0.04</v>
      </c>
      <c r="FU483">
        <v>7.0000000000000007E-2</v>
      </c>
      <c r="FV483">
        <v>0.09</v>
      </c>
      <c r="FW483">
        <v>0.06</v>
      </c>
      <c r="FX483">
        <v>0.06</v>
      </c>
      <c r="FY483">
        <v>1.8</v>
      </c>
      <c r="FZ483">
        <v>3.6</v>
      </c>
      <c r="GA483">
        <v>3.62</v>
      </c>
      <c r="GB483">
        <v>3.54</v>
      </c>
      <c r="GC483">
        <v>3.64</v>
      </c>
      <c r="GD483">
        <v>3.47</v>
      </c>
      <c r="GE483">
        <v>3.02</v>
      </c>
      <c r="GF483">
        <v>3.55</v>
      </c>
      <c r="GG483">
        <v>3.49</v>
      </c>
      <c r="GH483">
        <v>8.69</v>
      </c>
      <c r="GI483">
        <v>0</v>
      </c>
      <c r="GJ483">
        <v>1.4E-2</v>
      </c>
      <c r="GK483">
        <v>1.4E-2</v>
      </c>
      <c r="GL483">
        <v>0.01</v>
      </c>
      <c r="GM483">
        <v>0.01</v>
      </c>
      <c r="GN483">
        <v>7.0000000000000007E-2</v>
      </c>
      <c r="GO483">
        <v>7.0000000000000007E-2</v>
      </c>
      <c r="GP483">
        <v>0.12</v>
      </c>
      <c r="GQ483">
        <v>0.17</v>
      </c>
      <c r="GR483">
        <v>0.49</v>
      </c>
      <c r="GS483">
        <v>0.01</v>
      </c>
      <c r="GT483">
        <v>0.23</v>
      </c>
      <c r="GU483">
        <v>0.46</v>
      </c>
      <c r="GV483">
        <v>0.2</v>
      </c>
      <c r="GW483">
        <v>0.23</v>
      </c>
      <c r="GX483">
        <v>0.159</v>
      </c>
      <c r="GY483">
        <v>0.19</v>
      </c>
      <c r="GZ483">
        <v>0.159</v>
      </c>
      <c r="HA483">
        <v>5.8000000000000003E-2</v>
      </c>
      <c r="HB483">
        <v>0.25</v>
      </c>
      <c r="HC483">
        <v>0.26</v>
      </c>
      <c r="HD483">
        <v>0.12</v>
      </c>
      <c r="HE483">
        <v>0.22</v>
      </c>
      <c r="HF483">
        <v>0.12</v>
      </c>
      <c r="HG483">
        <v>0.2</v>
      </c>
      <c r="HH483">
        <v>0.14000000000000001</v>
      </c>
      <c r="HI483">
        <v>0.01</v>
      </c>
      <c r="HJ483">
        <v>0.03</v>
      </c>
      <c r="HK483">
        <v>0</v>
      </c>
      <c r="HL483">
        <v>0.03</v>
      </c>
      <c r="HM483">
        <v>0.14000000000000001</v>
      </c>
      <c r="HN483">
        <v>0</v>
      </c>
      <c r="HO483">
        <v>0.41</v>
      </c>
      <c r="HP483">
        <v>0.28000000000000003</v>
      </c>
      <c r="HQ483">
        <v>0.3</v>
      </c>
      <c r="HR483">
        <v>0.42</v>
      </c>
      <c r="HS483">
        <v>0.45</v>
      </c>
      <c r="HT483">
        <v>0.36</v>
      </c>
      <c r="HU483">
        <v>0.54</v>
      </c>
      <c r="HV483">
        <v>0.3</v>
      </c>
      <c r="HW483">
        <v>0.41</v>
      </c>
      <c r="HX483">
        <v>0.28000000000000003</v>
      </c>
      <c r="HY483">
        <v>0.22</v>
      </c>
      <c r="HZ483">
        <v>0.43</v>
      </c>
      <c r="IA483">
        <v>0.01</v>
      </c>
      <c r="IB483">
        <v>0.26</v>
      </c>
      <c r="IC483">
        <v>0.26</v>
      </c>
      <c r="ID483">
        <v>0.16</v>
      </c>
      <c r="IE483">
        <v>0.09</v>
      </c>
      <c r="IF483">
        <v>0.159</v>
      </c>
      <c r="IG483">
        <v>0</v>
      </c>
      <c r="IH483">
        <v>7.0000000000000007E-2</v>
      </c>
      <c r="II483">
        <v>0.01</v>
      </c>
      <c r="IJ483">
        <v>7.0000000000000007E-2</v>
      </c>
      <c r="IK483">
        <v>5.8000000000000003E-2</v>
      </c>
      <c r="IL483">
        <v>1.4E-2</v>
      </c>
      <c r="IM483">
        <v>0.03</v>
      </c>
      <c r="IN483">
        <v>0.06</v>
      </c>
      <c r="IO483">
        <v>0.01</v>
      </c>
      <c r="IP483">
        <v>0.04</v>
      </c>
      <c r="IQ483">
        <v>0.04</v>
      </c>
      <c r="IR483">
        <v>0.03</v>
      </c>
      <c r="IS483">
        <v>0.01</v>
      </c>
      <c r="IT483">
        <v>0.75</v>
      </c>
      <c r="IU483">
        <v>0.23</v>
      </c>
      <c r="IV483">
        <v>0.01</v>
      </c>
      <c r="IW483">
        <v>0.28999999999999998</v>
      </c>
      <c r="IX483">
        <v>0.2</v>
      </c>
      <c r="IY483">
        <v>0.12</v>
      </c>
      <c r="IZ483">
        <v>0.3</v>
      </c>
      <c r="JA483">
        <v>0.16</v>
      </c>
      <c r="JB483">
        <v>0.32</v>
      </c>
      <c r="JC483">
        <v>0.45</v>
      </c>
      <c r="JD483">
        <v>0.01</v>
      </c>
      <c r="JE483">
        <v>0.28000000000000003</v>
      </c>
      <c r="JF483">
        <v>0.28999999999999998</v>
      </c>
      <c r="JG483">
        <v>0.23</v>
      </c>
      <c r="JH483">
        <v>0.28999999999999998</v>
      </c>
      <c r="JI483">
        <v>0.06</v>
      </c>
      <c r="JJ483">
        <v>0.1</v>
      </c>
      <c r="JK483">
        <v>0.48</v>
      </c>
      <c r="JL483">
        <v>0.12</v>
      </c>
      <c r="JM483">
        <v>0.04</v>
      </c>
      <c r="JN483">
        <v>0.06</v>
      </c>
      <c r="JO483">
        <v>0.09</v>
      </c>
      <c r="JP483">
        <v>0.06</v>
      </c>
      <c r="JQ483">
        <v>0.04</v>
      </c>
      <c r="JR483">
        <v>3.06</v>
      </c>
      <c r="JS483">
        <v>1.34</v>
      </c>
      <c r="JT483">
        <v>2.27</v>
      </c>
      <c r="JU483">
        <v>3.31</v>
      </c>
      <c r="JV483">
        <v>2.1800000000000002</v>
      </c>
    </row>
    <row r="484" spans="1:282" x14ac:dyDescent="0.25">
      <c r="A484">
        <v>610146</v>
      </c>
      <c r="B484" t="s">
        <v>247</v>
      </c>
      <c r="C484" t="s">
        <v>2917</v>
      </c>
      <c r="D484" t="s">
        <v>5675</v>
      </c>
      <c r="E484" t="s">
        <v>5676</v>
      </c>
      <c r="F484" t="s">
        <v>1351</v>
      </c>
      <c r="G484" t="s">
        <v>1352</v>
      </c>
      <c r="H484" t="s">
        <v>1353</v>
      </c>
      <c r="I484" t="s">
        <v>5677</v>
      </c>
      <c r="J484" t="s">
        <v>5678</v>
      </c>
      <c r="K484" t="s">
        <v>5679</v>
      </c>
      <c r="L484" t="s">
        <v>546</v>
      </c>
      <c r="M484" t="s">
        <v>3399</v>
      </c>
      <c r="N484" t="s">
        <v>3908</v>
      </c>
      <c r="O484" t="s">
        <v>524</v>
      </c>
      <c r="P484">
        <v>322</v>
      </c>
      <c r="Q484" t="s">
        <v>537</v>
      </c>
      <c r="R484" t="s">
        <v>557</v>
      </c>
      <c r="S484" t="s">
        <v>557</v>
      </c>
      <c r="T484">
        <v>46</v>
      </c>
      <c r="U484">
        <v>5610</v>
      </c>
      <c r="V484" t="s">
        <v>655</v>
      </c>
      <c r="W484">
        <v>144</v>
      </c>
      <c r="X484">
        <v>331</v>
      </c>
      <c r="Y484">
        <v>44</v>
      </c>
      <c r="Z484" s="5" t="s">
        <v>643</v>
      </c>
      <c r="AA484" t="s">
        <v>524</v>
      </c>
      <c r="AB484" t="s">
        <v>564</v>
      </c>
      <c r="AC484" t="s">
        <v>564</v>
      </c>
      <c r="AD484" t="s">
        <v>555</v>
      </c>
      <c r="AE484">
        <v>50.8</v>
      </c>
      <c r="AF484">
        <v>45.1</v>
      </c>
      <c r="AG484">
        <v>36.5</v>
      </c>
      <c r="AH484">
        <v>4.4000000000000004</v>
      </c>
      <c r="AI484" t="s">
        <v>3410</v>
      </c>
      <c r="AJ484">
        <v>87</v>
      </c>
      <c r="AL484">
        <v>84</v>
      </c>
      <c r="AQ484">
        <v>1</v>
      </c>
      <c r="AR484">
        <v>2</v>
      </c>
      <c r="AS484">
        <v>87</v>
      </c>
      <c r="AT484">
        <v>0.05</v>
      </c>
      <c r="AU484">
        <v>0.01</v>
      </c>
      <c r="AV484">
        <v>0.01</v>
      </c>
      <c r="AW484">
        <v>0.02</v>
      </c>
      <c r="AX484">
        <v>0.03</v>
      </c>
      <c r="AY484">
        <v>7.0000000000000007E-2</v>
      </c>
      <c r="AZ484">
        <v>0.08</v>
      </c>
      <c r="BA484">
        <v>6.9000000000000006E-2</v>
      </c>
      <c r="BB484">
        <v>0.08</v>
      </c>
      <c r="BC484">
        <v>0.05</v>
      </c>
      <c r="BD484">
        <v>0.13</v>
      </c>
      <c r="BE484">
        <v>0.14000000000000001</v>
      </c>
      <c r="BF484">
        <v>0.28999999999999998</v>
      </c>
      <c r="BG484">
        <v>0.26</v>
      </c>
      <c r="BH484">
        <v>0.22</v>
      </c>
      <c r="BI484">
        <v>0.18</v>
      </c>
      <c r="BJ484">
        <v>0.33</v>
      </c>
      <c r="BK484">
        <v>0.25</v>
      </c>
      <c r="BL484">
        <v>0</v>
      </c>
      <c r="BM484">
        <v>0.01</v>
      </c>
      <c r="BN484">
        <v>0.01</v>
      </c>
      <c r="BO484">
        <v>0.01</v>
      </c>
      <c r="BP484">
        <v>0</v>
      </c>
      <c r="BQ484">
        <v>0.02</v>
      </c>
      <c r="BR484">
        <v>0.59</v>
      </c>
      <c r="BS484">
        <v>0.64</v>
      </c>
      <c r="BT484">
        <v>0.68</v>
      </c>
      <c r="BU484">
        <v>0.74</v>
      </c>
      <c r="BV484">
        <v>0.51</v>
      </c>
      <c r="BW484">
        <v>0.52</v>
      </c>
      <c r="BX484">
        <v>3.41</v>
      </c>
      <c r="BY484">
        <v>3.56</v>
      </c>
      <c r="BZ484">
        <v>3.58</v>
      </c>
      <c r="CA484">
        <v>3.65</v>
      </c>
      <c r="CB484">
        <v>3.31</v>
      </c>
      <c r="CC484">
        <v>3.25</v>
      </c>
      <c r="CD484">
        <v>0</v>
      </c>
      <c r="CE484">
        <v>1.0999999999999999E-2</v>
      </c>
      <c r="CF484">
        <v>0</v>
      </c>
      <c r="CG484">
        <v>1.0999999999999999E-2</v>
      </c>
      <c r="CH484">
        <v>0</v>
      </c>
      <c r="CI484">
        <v>0</v>
      </c>
      <c r="CJ484">
        <v>0.03</v>
      </c>
      <c r="CK484">
        <v>0.08</v>
      </c>
      <c r="CL484">
        <v>0.06</v>
      </c>
      <c r="CM484">
        <v>0.03</v>
      </c>
      <c r="CN484">
        <v>0.05</v>
      </c>
      <c r="CO484">
        <v>0.05</v>
      </c>
      <c r="CP484">
        <v>0.05</v>
      </c>
      <c r="CQ484">
        <v>0.05</v>
      </c>
      <c r="CR484">
        <v>0.13</v>
      </c>
      <c r="CS484">
        <v>0.08</v>
      </c>
      <c r="CT484">
        <v>7.0000000000000007E-2</v>
      </c>
      <c r="CU484">
        <v>0.09</v>
      </c>
      <c r="CV484">
        <v>3.76</v>
      </c>
      <c r="CW484">
        <v>3.76</v>
      </c>
      <c r="CX484">
        <v>3.76</v>
      </c>
      <c r="CY484">
        <v>3.72</v>
      </c>
      <c r="CZ484">
        <v>3.75</v>
      </c>
      <c r="DA484">
        <v>3.48</v>
      </c>
      <c r="DB484">
        <v>3.46</v>
      </c>
      <c r="DC484">
        <v>3.32</v>
      </c>
      <c r="DD484">
        <v>3.4</v>
      </c>
      <c r="DE484">
        <v>0.17</v>
      </c>
      <c r="DF484">
        <v>0.11</v>
      </c>
      <c r="DG484">
        <v>0.15</v>
      </c>
      <c r="DH484">
        <v>0.15</v>
      </c>
      <c r="DI484">
        <v>0.16</v>
      </c>
      <c r="DJ484">
        <v>0.26</v>
      </c>
      <c r="DK484">
        <v>0.26</v>
      </c>
      <c r="DL484">
        <v>0.28999999999999998</v>
      </c>
      <c r="DM484">
        <v>0.24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0.02</v>
      </c>
      <c r="DU484">
        <v>0.02</v>
      </c>
      <c r="DV484">
        <v>0.01</v>
      </c>
      <c r="DW484">
        <v>0.79</v>
      </c>
      <c r="DX484">
        <v>0.83</v>
      </c>
      <c r="DY484">
        <v>0.8</v>
      </c>
      <c r="DZ484">
        <v>0.79</v>
      </c>
      <c r="EA484">
        <v>0.79</v>
      </c>
      <c r="EB484">
        <v>0.61</v>
      </c>
      <c r="EC484">
        <v>0.6</v>
      </c>
      <c r="ED484">
        <v>0.54</v>
      </c>
      <c r="EE484">
        <v>0.6</v>
      </c>
      <c r="EF484">
        <v>0.18</v>
      </c>
      <c r="EG484">
        <v>0.05</v>
      </c>
      <c r="EH484">
        <v>0</v>
      </c>
      <c r="EI484">
        <v>0.05</v>
      </c>
      <c r="EJ484">
        <v>0.02</v>
      </c>
      <c r="EK484">
        <v>0.01</v>
      </c>
      <c r="EL484">
        <v>7.0000000000000007E-2</v>
      </c>
      <c r="EM484">
        <v>0.05</v>
      </c>
      <c r="EN484">
        <v>0.08</v>
      </c>
      <c r="EO484">
        <v>0.46</v>
      </c>
      <c r="EP484">
        <v>0.18</v>
      </c>
      <c r="EQ484">
        <v>0.17199999999999999</v>
      </c>
      <c r="ER484">
        <v>0.13</v>
      </c>
      <c r="ES484">
        <v>0.10299999999999999</v>
      </c>
      <c r="ET484">
        <v>0.13</v>
      </c>
      <c r="EU484">
        <v>0.16</v>
      </c>
      <c r="EV484">
        <v>7.0000000000000007E-2</v>
      </c>
      <c r="EW484">
        <v>0.22</v>
      </c>
      <c r="EX484">
        <v>0.17199999999999999</v>
      </c>
      <c r="EY484">
        <v>0.37</v>
      </c>
      <c r="EZ484">
        <v>0.43</v>
      </c>
      <c r="FA484">
        <v>0.34</v>
      </c>
      <c r="FB484">
        <v>0.32</v>
      </c>
      <c r="FC484">
        <v>0.45</v>
      </c>
      <c r="FD484">
        <v>0.33</v>
      </c>
      <c r="FE484">
        <v>0.38</v>
      </c>
      <c r="FF484">
        <v>0.33</v>
      </c>
      <c r="FG484">
        <v>0.13</v>
      </c>
      <c r="FH484">
        <v>0.38</v>
      </c>
      <c r="FI484">
        <v>0.39</v>
      </c>
      <c r="FJ484">
        <v>0.45</v>
      </c>
      <c r="FK484">
        <v>0.54</v>
      </c>
      <c r="FL484">
        <v>0.39</v>
      </c>
      <c r="FM484">
        <v>0.39</v>
      </c>
      <c r="FN484">
        <v>0.48</v>
      </c>
      <c r="FO484">
        <v>0.32</v>
      </c>
      <c r="FP484">
        <v>0.06</v>
      </c>
      <c r="FQ484">
        <v>0.02</v>
      </c>
      <c r="FR484">
        <v>0.01</v>
      </c>
      <c r="FS484">
        <v>0.03</v>
      </c>
      <c r="FT484">
        <v>0.01</v>
      </c>
      <c r="FU484">
        <v>0.02</v>
      </c>
      <c r="FV484">
        <v>0.05</v>
      </c>
      <c r="FW484">
        <v>0.02</v>
      </c>
      <c r="FX484">
        <v>0.05</v>
      </c>
      <c r="FY484">
        <v>2.2599999999999998</v>
      </c>
      <c r="FZ484">
        <v>3.11</v>
      </c>
      <c r="GA484">
        <v>3.22</v>
      </c>
      <c r="GB484">
        <v>3.24</v>
      </c>
      <c r="GC484">
        <v>3.4</v>
      </c>
      <c r="GD484">
        <v>3.25</v>
      </c>
      <c r="GE484">
        <v>3.1</v>
      </c>
      <c r="GF484">
        <v>3.33</v>
      </c>
      <c r="GG484">
        <v>2.94</v>
      </c>
      <c r="GH484">
        <v>7.18</v>
      </c>
      <c r="GI484">
        <v>0.03</v>
      </c>
      <c r="GJ484">
        <v>3.4000000000000002E-2</v>
      </c>
      <c r="GK484">
        <v>2.3E-2</v>
      </c>
      <c r="GL484">
        <v>0.02</v>
      </c>
      <c r="GM484">
        <v>0.09</v>
      </c>
      <c r="GN484">
        <v>0.14000000000000001</v>
      </c>
      <c r="GO484">
        <v>0.15</v>
      </c>
      <c r="GP484">
        <v>0.13</v>
      </c>
      <c r="GQ484">
        <v>0.13</v>
      </c>
      <c r="GR484">
        <v>0.22</v>
      </c>
      <c r="GS484">
        <v>0.03</v>
      </c>
      <c r="GT484">
        <v>0.61</v>
      </c>
      <c r="GU484">
        <v>0.63</v>
      </c>
      <c r="GV484">
        <v>0.33</v>
      </c>
      <c r="GW484">
        <v>0.17</v>
      </c>
      <c r="GX484">
        <v>0.17199999999999999</v>
      </c>
      <c r="GY484">
        <v>0.22</v>
      </c>
      <c r="GZ484">
        <v>0.08</v>
      </c>
      <c r="HA484">
        <v>0.08</v>
      </c>
      <c r="HB484">
        <v>0.25</v>
      </c>
      <c r="HC484">
        <v>0.09</v>
      </c>
      <c r="HD484">
        <v>7.0000000000000007E-2</v>
      </c>
      <c r="HE484">
        <v>0.17</v>
      </c>
      <c r="HF484">
        <v>0.05</v>
      </c>
      <c r="HG484">
        <v>0.05</v>
      </c>
      <c r="HH484">
        <v>0.02</v>
      </c>
      <c r="HI484">
        <v>0.01</v>
      </c>
      <c r="HJ484">
        <v>0.05</v>
      </c>
      <c r="HK484">
        <v>7.0000000000000007E-2</v>
      </c>
      <c r="HL484">
        <v>0.06</v>
      </c>
      <c r="HM484">
        <v>0.16</v>
      </c>
      <c r="HN484">
        <v>0.01</v>
      </c>
      <c r="HO484">
        <v>0.49</v>
      </c>
      <c r="HP484">
        <v>0.34</v>
      </c>
      <c r="HQ484">
        <v>0.36</v>
      </c>
      <c r="HR484">
        <v>0.43</v>
      </c>
      <c r="HS484">
        <v>0.38</v>
      </c>
      <c r="HT484">
        <v>0.41</v>
      </c>
      <c r="HU484">
        <v>0.43</v>
      </c>
      <c r="HV484">
        <v>0.43</v>
      </c>
      <c r="HW484">
        <v>0.37</v>
      </c>
      <c r="HX484">
        <v>0.43</v>
      </c>
      <c r="HY484">
        <v>0.32</v>
      </c>
      <c r="HZ484">
        <v>0.48</v>
      </c>
      <c r="IA484">
        <v>0.05</v>
      </c>
      <c r="IB484">
        <v>0.15</v>
      </c>
      <c r="IC484">
        <v>0.15</v>
      </c>
      <c r="ID484">
        <v>0.06</v>
      </c>
      <c r="IE484">
        <v>0.09</v>
      </c>
      <c r="IF484">
        <v>4.5999999999999999E-2</v>
      </c>
      <c r="IG484">
        <v>0</v>
      </c>
      <c r="IH484">
        <v>0</v>
      </c>
      <c r="II484">
        <v>0.01</v>
      </c>
      <c r="IJ484">
        <v>0</v>
      </c>
      <c r="IK484">
        <v>0</v>
      </c>
      <c r="IL484">
        <v>0</v>
      </c>
      <c r="IM484">
        <v>0.02</v>
      </c>
      <c r="IN484">
        <v>0.03</v>
      </c>
      <c r="IO484">
        <v>0.05</v>
      </c>
      <c r="IP484">
        <v>0.03</v>
      </c>
      <c r="IQ484">
        <v>0.05</v>
      </c>
      <c r="IR484">
        <v>0.05</v>
      </c>
      <c r="IS484">
        <v>0.01</v>
      </c>
      <c r="IT484">
        <v>0.49</v>
      </c>
      <c r="IU484">
        <v>0.37</v>
      </c>
      <c r="IV484">
        <v>0.01</v>
      </c>
      <c r="IW484">
        <v>0.18</v>
      </c>
      <c r="IX484">
        <v>0.18</v>
      </c>
      <c r="IY484">
        <v>0.32</v>
      </c>
      <c r="IZ484">
        <v>0.3</v>
      </c>
      <c r="JA484">
        <v>0.13</v>
      </c>
      <c r="JB484">
        <v>0.45</v>
      </c>
      <c r="JC484">
        <v>0.28999999999999998</v>
      </c>
      <c r="JD484">
        <v>7.0000000000000007E-2</v>
      </c>
      <c r="JE484">
        <v>0.16</v>
      </c>
      <c r="JF484">
        <v>0.26</v>
      </c>
      <c r="JG484">
        <v>0.18</v>
      </c>
      <c r="JH484">
        <v>0.49</v>
      </c>
      <c r="JI484">
        <v>0.09</v>
      </c>
      <c r="JJ484">
        <v>0.14000000000000001</v>
      </c>
      <c r="JK484">
        <v>0.56999999999999995</v>
      </c>
      <c r="JL484">
        <v>0.16</v>
      </c>
      <c r="JM484">
        <v>0.02</v>
      </c>
      <c r="JN484">
        <v>0.02</v>
      </c>
      <c r="JO484">
        <v>0.03</v>
      </c>
      <c r="JP484">
        <v>0.02</v>
      </c>
      <c r="JQ484">
        <v>0.02</v>
      </c>
      <c r="JR484">
        <v>3.29</v>
      </c>
      <c r="JS484">
        <v>1.75</v>
      </c>
      <c r="JT484">
        <v>2.0699999999999998</v>
      </c>
      <c r="JU484">
        <v>3.44</v>
      </c>
      <c r="JV484">
        <v>2.33</v>
      </c>
    </row>
    <row r="485" spans="1:282" x14ac:dyDescent="0.25">
      <c r="A485">
        <v>610147</v>
      </c>
      <c r="B485" t="s">
        <v>249</v>
      </c>
      <c r="C485" t="s">
        <v>2918</v>
      </c>
      <c r="D485" t="s">
        <v>5680</v>
      </c>
      <c r="E485" t="s">
        <v>5681</v>
      </c>
      <c r="F485" t="s">
        <v>1354</v>
      </c>
      <c r="G485" t="s">
        <v>1355</v>
      </c>
      <c r="H485" t="s">
        <v>1356</v>
      </c>
      <c r="I485" t="s">
        <v>5682</v>
      </c>
      <c r="J485" t="s">
        <v>5683</v>
      </c>
      <c r="K485" t="s">
        <v>5684</v>
      </c>
      <c r="L485" t="s">
        <v>546</v>
      </c>
      <c r="M485" t="s">
        <v>3399</v>
      </c>
      <c r="N485" t="s">
        <v>3908</v>
      </c>
      <c r="O485" t="s">
        <v>524</v>
      </c>
      <c r="P485">
        <v>741</v>
      </c>
      <c r="Q485" t="s">
        <v>541</v>
      </c>
      <c r="R485" t="s">
        <v>613</v>
      </c>
      <c r="S485" t="s">
        <v>613</v>
      </c>
      <c r="T485">
        <v>32</v>
      </c>
      <c r="U485">
        <v>5630</v>
      </c>
      <c r="V485" t="s">
        <v>651</v>
      </c>
      <c r="W485">
        <v>413</v>
      </c>
      <c r="X485">
        <v>755</v>
      </c>
      <c r="Y485">
        <v>55</v>
      </c>
      <c r="Z485" s="5" t="s">
        <v>734</v>
      </c>
      <c r="AA485" t="s">
        <v>524</v>
      </c>
      <c r="AB485" t="s">
        <v>533</v>
      </c>
      <c r="AC485" t="s">
        <v>564</v>
      </c>
      <c r="AD485" t="s">
        <v>564</v>
      </c>
      <c r="AE485">
        <v>65.2</v>
      </c>
      <c r="AF485">
        <v>56</v>
      </c>
      <c r="AG485">
        <v>59.1</v>
      </c>
      <c r="AH485">
        <v>5.5</v>
      </c>
      <c r="AI485" t="s">
        <v>3410</v>
      </c>
      <c r="AJ485">
        <v>249</v>
      </c>
      <c r="AK485">
        <v>49</v>
      </c>
      <c r="AL485">
        <v>37</v>
      </c>
      <c r="AM485">
        <v>56</v>
      </c>
      <c r="AN485">
        <v>82</v>
      </c>
      <c r="AO485">
        <v>5</v>
      </c>
      <c r="AQ485">
        <v>12</v>
      </c>
      <c r="AR485">
        <v>10</v>
      </c>
      <c r="AS485">
        <v>249</v>
      </c>
      <c r="AT485">
        <v>0</v>
      </c>
      <c r="AU485">
        <v>0</v>
      </c>
      <c r="AV485">
        <v>0</v>
      </c>
      <c r="AW485">
        <v>0.02</v>
      </c>
      <c r="AX485">
        <v>0.01</v>
      </c>
      <c r="AY485">
        <v>0.05</v>
      </c>
      <c r="AZ485">
        <v>0.03</v>
      </c>
      <c r="BA485">
        <v>3.5999999999999997E-2</v>
      </c>
      <c r="BB485">
        <v>0.03</v>
      </c>
      <c r="BC485">
        <v>0.02</v>
      </c>
      <c r="BD485">
        <v>0.06</v>
      </c>
      <c r="BE485">
        <v>0.1</v>
      </c>
      <c r="BF485">
        <v>0.31</v>
      </c>
      <c r="BG485">
        <v>0.2</v>
      </c>
      <c r="BH485">
        <v>0.24</v>
      </c>
      <c r="BI485">
        <v>0.25</v>
      </c>
      <c r="BJ485">
        <v>0.34</v>
      </c>
      <c r="BK485">
        <v>0.36</v>
      </c>
      <c r="BL485">
        <v>0.02</v>
      </c>
      <c r="BM485">
        <v>0</v>
      </c>
      <c r="BN485">
        <v>0.02</v>
      </c>
      <c r="BO485">
        <v>0.01</v>
      </c>
      <c r="BP485">
        <v>0.02</v>
      </c>
      <c r="BQ485">
        <v>0.05</v>
      </c>
      <c r="BR485">
        <v>0.64</v>
      </c>
      <c r="BS485">
        <v>0.76</v>
      </c>
      <c r="BT485">
        <v>0.71</v>
      </c>
      <c r="BU485">
        <v>0.71</v>
      </c>
      <c r="BV485">
        <v>0.56999999999999995</v>
      </c>
      <c r="BW485">
        <v>0.44</v>
      </c>
      <c r="BX485">
        <v>3.61</v>
      </c>
      <c r="BY485">
        <v>3.73</v>
      </c>
      <c r="BZ485">
        <v>3.69</v>
      </c>
      <c r="CA485">
        <v>3.66</v>
      </c>
      <c r="CB485">
        <v>3.5</v>
      </c>
      <c r="CC485">
        <v>3.25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0.01</v>
      </c>
      <c r="CK485">
        <v>0.04</v>
      </c>
      <c r="CL485">
        <v>0</v>
      </c>
      <c r="CM485">
        <v>0</v>
      </c>
      <c r="CN485">
        <v>0</v>
      </c>
      <c r="CO485">
        <v>0.02</v>
      </c>
      <c r="CP485">
        <v>0.02</v>
      </c>
      <c r="CQ485">
        <v>0.01</v>
      </c>
      <c r="CR485">
        <v>0.03</v>
      </c>
      <c r="CS485">
        <v>0.04</v>
      </c>
      <c r="CT485">
        <v>0.11</v>
      </c>
      <c r="CU485">
        <v>0.08</v>
      </c>
      <c r="CV485">
        <v>3.84</v>
      </c>
      <c r="CW485">
        <v>3.82</v>
      </c>
      <c r="CX485">
        <v>3.75</v>
      </c>
      <c r="CY485">
        <v>3.75</v>
      </c>
      <c r="CZ485">
        <v>3.8</v>
      </c>
      <c r="DA485">
        <v>3.64</v>
      </c>
      <c r="DB485">
        <v>3.6</v>
      </c>
      <c r="DC485">
        <v>3.35</v>
      </c>
      <c r="DD485">
        <v>3.55</v>
      </c>
      <c r="DE485">
        <v>0.15</v>
      </c>
      <c r="DF485">
        <v>0.18</v>
      </c>
      <c r="DG485">
        <v>0.2</v>
      </c>
      <c r="DH485">
        <v>0.2</v>
      </c>
      <c r="DI485">
        <v>0.18</v>
      </c>
      <c r="DJ485">
        <v>0.28999999999999998</v>
      </c>
      <c r="DK485">
        <v>0.28999999999999998</v>
      </c>
      <c r="DL485">
        <v>0.31</v>
      </c>
      <c r="DM485">
        <v>0.28000000000000003</v>
      </c>
      <c r="DN485">
        <v>0.01</v>
      </c>
      <c r="DO485">
        <v>0.01</v>
      </c>
      <c r="DP485">
        <v>0.02</v>
      </c>
      <c r="DQ485">
        <v>0.02</v>
      </c>
      <c r="DR485">
        <v>0.01</v>
      </c>
      <c r="DS485">
        <v>0.01</v>
      </c>
      <c r="DT485">
        <v>0.02</v>
      </c>
      <c r="DU485">
        <v>0.02</v>
      </c>
      <c r="DV485">
        <v>0.02</v>
      </c>
      <c r="DW485">
        <v>0.83</v>
      </c>
      <c r="DX485">
        <v>0.81</v>
      </c>
      <c r="DY485">
        <v>0.76</v>
      </c>
      <c r="DZ485">
        <v>0.76</v>
      </c>
      <c r="EA485">
        <v>0.8</v>
      </c>
      <c r="EB485">
        <v>0.67</v>
      </c>
      <c r="EC485">
        <v>0.64</v>
      </c>
      <c r="ED485">
        <v>0.53</v>
      </c>
      <c r="EE485">
        <v>0.63</v>
      </c>
      <c r="EF485">
        <v>0.47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0.04</v>
      </c>
      <c r="EM485">
        <v>0</v>
      </c>
      <c r="EN485">
        <v>0</v>
      </c>
      <c r="EO485">
        <v>0.28000000000000003</v>
      </c>
      <c r="EP485">
        <v>0.02</v>
      </c>
      <c r="EQ485">
        <v>1.6E-2</v>
      </c>
      <c r="ER485">
        <v>0.01</v>
      </c>
      <c r="ES485">
        <v>8.0000000000000002E-3</v>
      </c>
      <c r="ET485">
        <v>0.01</v>
      </c>
      <c r="EU485">
        <v>0.11</v>
      </c>
      <c r="EV485">
        <v>0.03</v>
      </c>
      <c r="EW485">
        <v>0.02</v>
      </c>
      <c r="EX485">
        <v>6.8000000000000005E-2</v>
      </c>
      <c r="EY485">
        <v>0.28000000000000003</v>
      </c>
      <c r="EZ485">
        <v>0.24</v>
      </c>
      <c r="FA485">
        <v>0.26</v>
      </c>
      <c r="FB485">
        <v>0.19</v>
      </c>
      <c r="FC485">
        <v>0.31</v>
      </c>
      <c r="FD485">
        <v>0.35</v>
      </c>
      <c r="FE485">
        <v>0.33</v>
      </c>
      <c r="FF485">
        <v>0.27</v>
      </c>
      <c r="FG485">
        <v>0.1</v>
      </c>
      <c r="FH485">
        <v>0.66</v>
      </c>
      <c r="FI485">
        <v>0.71</v>
      </c>
      <c r="FJ485">
        <v>0.7</v>
      </c>
      <c r="FK485">
        <v>0.77</v>
      </c>
      <c r="FL485">
        <v>0.61</v>
      </c>
      <c r="FM485">
        <v>0.43</v>
      </c>
      <c r="FN485">
        <v>0.59</v>
      </c>
      <c r="FO485">
        <v>0.69</v>
      </c>
      <c r="FP485">
        <v>0.08</v>
      </c>
      <c r="FQ485">
        <v>0.03</v>
      </c>
      <c r="FR485">
        <v>0.03</v>
      </c>
      <c r="FS485">
        <v>0.02</v>
      </c>
      <c r="FT485">
        <v>0.03</v>
      </c>
      <c r="FU485">
        <v>0.06</v>
      </c>
      <c r="FV485">
        <v>7.0000000000000007E-2</v>
      </c>
      <c r="FW485">
        <v>0.04</v>
      </c>
      <c r="FX485">
        <v>0.03</v>
      </c>
      <c r="FY485">
        <v>1.79</v>
      </c>
      <c r="FZ485">
        <v>3.65</v>
      </c>
      <c r="GA485">
        <v>3.72</v>
      </c>
      <c r="GB485">
        <v>3.7</v>
      </c>
      <c r="GC485">
        <v>3.78</v>
      </c>
      <c r="GD485">
        <v>3.63</v>
      </c>
      <c r="GE485">
        <v>3.27</v>
      </c>
      <c r="GF485">
        <v>3.59</v>
      </c>
      <c r="GG485">
        <v>3.69</v>
      </c>
      <c r="GH485">
        <v>9.15</v>
      </c>
      <c r="GI485">
        <v>0</v>
      </c>
      <c r="GJ485">
        <v>0</v>
      </c>
      <c r="GK485">
        <v>4.0000000000000001E-3</v>
      </c>
      <c r="GL485">
        <v>0</v>
      </c>
      <c r="GM485">
        <v>0.02</v>
      </c>
      <c r="GN485">
        <v>0.01</v>
      </c>
      <c r="GO485">
        <v>0.04</v>
      </c>
      <c r="GP485">
        <v>0.15</v>
      </c>
      <c r="GQ485">
        <v>0.2</v>
      </c>
      <c r="GR485">
        <v>0.51</v>
      </c>
      <c r="GS485">
        <v>0.06</v>
      </c>
      <c r="GT485">
        <v>0.31</v>
      </c>
      <c r="GU485">
        <v>0.47</v>
      </c>
      <c r="GV485">
        <v>0.15</v>
      </c>
      <c r="GW485">
        <v>0.21</v>
      </c>
      <c r="GX485">
        <v>0.13700000000000001</v>
      </c>
      <c r="GY485">
        <v>0.3</v>
      </c>
      <c r="GZ485">
        <v>0.153</v>
      </c>
      <c r="HA485">
        <v>9.6000000000000002E-2</v>
      </c>
      <c r="HB485">
        <v>0.23</v>
      </c>
      <c r="HC485">
        <v>0.19</v>
      </c>
      <c r="HD485">
        <v>0.14000000000000001</v>
      </c>
      <c r="HE485">
        <v>0.21</v>
      </c>
      <c r="HF485">
        <v>0.13</v>
      </c>
      <c r="HG485">
        <v>0.16</v>
      </c>
      <c r="HH485">
        <v>0.11</v>
      </c>
      <c r="HI485">
        <v>0</v>
      </c>
      <c r="HJ485">
        <v>0</v>
      </c>
      <c r="HK485">
        <v>0.03</v>
      </c>
      <c r="HL485">
        <v>0.06</v>
      </c>
      <c r="HM485">
        <v>0.08</v>
      </c>
      <c r="HN485">
        <v>0</v>
      </c>
      <c r="HO485">
        <v>0.31</v>
      </c>
      <c r="HP485">
        <v>0.27</v>
      </c>
      <c r="HQ485">
        <v>0.31</v>
      </c>
      <c r="HR485">
        <v>0.33</v>
      </c>
      <c r="HS485">
        <v>0.43</v>
      </c>
      <c r="HT485">
        <v>0.31</v>
      </c>
      <c r="HU485">
        <v>0.6</v>
      </c>
      <c r="HV485">
        <v>0.51</v>
      </c>
      <c r="HW485">
        <v>0.5</v>
      </c>
      <c r="HX485">
        <v>0.45</v>
      </c>
      <c r="HY485">
        <v>0.3</v>
      </c>
      <c r="HZ485">
        <v>0.6</v>
      </c>
      <c r="IA485">
        <v>0.04</v>
      </c>
      <c r="IB485">
        <v>0.14000000000000001</v>
      </c>
      <c r="IC485">
        <v>0.1</v>
      </c>
      <c r="ID485">
        <v>0.09</v>
      </c>
      <c r="IE485">
        <v>0.1</v>
      </c>
      <c r="IF485">
        <v>3.2000000000000001E-2</v>
      </c>
      <c r="IG485">
        <v>4.0000000000000001E-3</v>
      </c>
      <c r="IH485">
        <v>0.02</v>
      </c>
      <c r="II485">
        <v>0.02</v>
      </c>
      <c r="IJ485">
        <v>0.01</v>
      </c>
      <c r="IK485">
        <v>2.4E-2</v>
      </c>
      <c r="IL485">
        <v>4.0000000000000001E-3</v>
      </c>
      <c r="IM485">
        <v>0.04</v>
      </c>
      <c r="IN485">
        <v>0.05</v>
      </c>
      <c r="IO485">
        <v>0.04</v>
      </c>
      <c r="IP485">
        <v>0.06</v>
      </c>
      <c r="IQ485">
        <v>0.05</v>
      </c>
      <c r="IR485">
        <v>0.05</v>
      </c>
      <c r="IS485">
        <v>0.03</v>
      </c>
      <c r="IT485">
        <v>0.5</v>
      </c>
      <c r="IU485">
        <v>0.24</v>
      </c>
      <c r="IV485">
        <v>0.05</v>
      </c>
      <c r="IW485">
        <v>0.33</v>
      </c>
      <c r="IX485">
        <v>0.28999999999999998</v>
      </c>
      <c r="IY485">
        <v>0.28000000000000003</v>
      </c>
      <c r="IZ485">
        <v>0.43</v>
      </c>
      <c r="JA485">
        <v>0.2</v>
      </c>
      <c r="JB485">
        <v>0.37</v>
      </c>
      <c r="JC485">
        <v>0.41</v>
      </c>
      <c r="JD485">
        <v>0.11</v>
      </c>
      <c r="JE485">
        <v>0.17</v>
      </c>
      <c r="JF485">
        <v>0.27</v>
      </c>
      <c r="JG485">
        <v>0.14000000000000001</v>
      </c>
      <c r="JH485">
        <v>0.24</v>
      </c>
      <c r="JI485">
        <v>0.06</v>
      </c>
      <c r="JJ485">
        <v>0.1</v>
      </c>
      <c r="JK485">
        <v>0.43</v>
      </c>
      <c r="JL485">
        <v>0.12</v>
      </c>
      <c r="JM485">
        <v>0.03</v>
      </c>
      <c r="JN485">
        <v>0.05</v>
      </c>
      <c r="JO485">
        <v>0.06</v>
      </c>
      <c r="JP485">
        <v>0.05</v>
      </c>
      <c r="JQ485">
        <v>0.04</v>
      </c>
      <c r="JR485">
        <v>2.89</v>
      </c>
      <c r="JS485">
        <v>1.7</v>
      </c>
      <c r="JT485">
        <v>2.15</v>
      </c>
      <c r="JU485">
        <v>3.14</v>
      </c>
      <c r="JV485">
        <v>2.06</v>
      </c>
    </row>
    <row r="486" spans="1:282" x14ac:dyDescent="0.25">
      <c r="A486">
        <v>610148</v>
      </c>
      <c r="B486" t="s">
        <v>59</v>
      </c>
      <c r="C486" t="s">
        <v>2919</v>
      </c>
      <c r="D486" t="s">
        <v>5685</v>
      </c>
      <c r="E486" t="s">
        <v>5686</v>
      </c>
      <c r="F486" t="s">
        <v>1357</v>
      </c>
      <c r="G486" t="s">
        <v>1358</v>
      </c>
      <c r="H486" t="s">
        <v>1359</v>
      </c>
      <c r="I486" t="s">
        <v>5687</v>
      </c>
      <c r="J486" t="s">
        <v>5688</v>
      </c>
      <c r="K486" t="s">
        <v>5689</v>
      </c>
      <c r="L486" t="s">
        <v>546</v>
      </c>
      <c r="M486" t="s">
        <v>3399</v>
      </c>
      <c r="N486" t="s">
        <v>3908</v>
      </c>
      <c r="O486" t="s">
        <v>524</v>
      </c>
      <c r="P486">
        <v>929</v>
      </c>
      <c r="Q486" t="s">
        <v>530</v>
      </c>
      <c r="R486" t="s">
        <v>558</v>
      </c>
      <c r="S486" t="s">
        <v>558</v>
      </c>
      <c r="T486">
        <v>42</v>
      </c>
      <c r="U486">
        <v>5640</v>
      </c>
      <c r="V486" t="s">
        <v>655</v>
      </c>
      <c r="W486">
        <v>705</v>
      </c>
      <c r="X486">
        <v>930</v>
      </c>
      <c r="Y486">
        <v>76</v>
      </c>
      <c r="Z486" s="5" t="s">
        <v>575</v>
      </c>
      <c r="AA486" t="s">
        <v>524</v>
      </c>
      <c r="AB486" t="s">
        <v>555</v>
      </c>
      <c r="AC486" t="s">
        <v>564</v>
      </c>
      <c r="AD486" t="s">
        <v>564</v>
      </c>
      <c r="AE486">
        <v>24.3</v>
      </c>
      <c r="AF486">
        <v>41.9</v>
      </c>
      <c r="AG486">
        <v>54.7</v>
      </c>
      <c r="AH486">
        <v>99</v>
      </c>
      <c r="AI486" t="s">
        <v>3400</v>
      </c>
      <c r="AJ486">
        <v>345</v>
      </c>
      <c r="AK486">
        <v>7</v>
      </c>
      <c r="AL486">
        <v>4</v>
      </c>
      <c r="AN486">
        <v>329</v>
      </c>
      <c r="AQ486">
        <v>1</v>
      </c>
      <c r="AR486">
        <v>9</v>
      </c>
      <c r="AS486">
        <v>345</v>
      </c>
      <c r="AT486">
        <v>0.04</v>
      </c>
      <c r="AU486">
        <v>0.01</v>
      </c>
      <c r="AV486">
        <v>0.03</v>
      </c>
      <c r="AW486">
        <v>0.01</v>
      </c>
      <c r="AX486">
        <v>0.01</v>
      </c>
      <c r="AY486">
        <v>0.09</v>
      </c>
      <c r="AZ486">
        <v>7.0000000000000007E-2</v>
      </c>
      <c r="BA486">
        <v>4.9000000000000002E-2</v>
      </c>
      <c r="BB486">
        <v>0.08</v>
      </c>
      <c r="BC486">
        <v>0.06</v>
      </c>
      <c r="BD486">
        <v>0.11</v>
      </c>
      <c r="BE486">
        <v>0.28999999999999998</v>
      </c>
      <c r="BF486">
        <v>0.48</v>
      </c>
      <c r="BG486">
        <v>0.48</v>
      </c>
      <c r="BH486">
        <v>0.5</v>
      </c>
      <c r="BI486">
        <v>0.35</v>
      </c>
      <c r="BJ486">
        <v>0.51</v>
      </c>
      <c r="BK486">
        <v>0.39</v>
      </c>
      <c r="BL486">
        <v>0.03</v>
      </c>
      <c r="BM486">
        <v>0.02</v>
      </c>
      <c r="BN486">
        <v>0.03</v>
      </c>
      <c r="BO486">
        <v>0.01</v>
      </c>
      <c r="BP486">
        <v>0.03</v>
      </c>
      <c r="BQ486">
        <v>0.01</v>
      </c>
      <c r="BR486">
        <v>0.38</v>
      </c>
      <c r="BS486">
        <v>0.44</v>
      </c>
      <c r="BT486">
        <v>0.35</v>
      </c>
      <c r="BU486">
        <v>0.56000000000000005</v>
      </c>
      <c r="BV486">
        <v>0.34</v>
      </c>
      <c r="BW486">
        <v>0.23</v>
      </c>
      <c r="BX486">
        <v>3.24</v>
      </c>
      <c r="BY486">
        <v>3.37</v>
      </c>
      <c r="BZ486">
        <v>3.22</v>
      </c>
      <c r="CA486">
        <v>3.47</v>
      </c>
      <c r="CB486">
        <v>3.23</v>
      </c>
      <c r="CC486">
        <v>2.76</v>
      </c>
      <c r="CD486">
        <v>0</v>
      </c>
      <c r="CE486">
        <v>3.0000000000000001E-3</v>
      </c>
      <c r="CF486">
        <v>6.0000000000000001E-3</v>
      </c>
      <c r="CG486">
        <v>8.9999999999999993E-3</v>
      </c>
      <c r="CH486">
        <v>3.0000000000000001E-3</v>
      </c>
      <c r="CI486">
        <v>0.01</v>
      </c>
      <c r="CJ486">
        <v>0.02</v>
      </c>
      <c r="CK486">
        <v>7.0000000000000007E-2</v>
      </c>
      <c r="CL486">
        <v>0.04</v>
      </c>
      <c r="CM486">
        <v>0.01</v>
      </c>
      <c r="CN486">
        <v>0.01</v>
      </c>
      <c r="CO486">
        <v>0.02</v>
      </c>
      <c r="CP486">
        <v>0.04</v>
      </c>
      <c r="CQ486">
        <v>0.02</v>
      </c>
      <c r="CR486">
        <v>0.03</v>
      </c>
      <c r="CS486">
        <v>0.08</v>
      </c>
      <c r="CT486">
        <v>0.1</v>
      </c>
      <c r="CU486">
        <v>0.06</v>
      </c>
      <c r="CV486">
        <v>3.77</v>
      </c>
      <c r="CW486">
        <v>3.74</v>
      </c>
      <c r="CX486">
        <v>3.65</v>
      </c>
      <c r="CY486">
        <v>3.61</v>
      </c>
      <c r="CZ486">
        <v>3.69</v>
      </c>
      <c r="DA486">
        <v>3.61</v>
      </c>
      <c r="DB486">
        <v>3.44</v>
      </c>
      <c r="DC486">
        <v>3.29</v>
      </c>
      <c r="DD486">
        <v>3.45</v>
      </c>
      <c r="DE486">
        <v>0.21</v>
      </c>
      <c r="DF486">
        <v>0.22</v>
      </c>
      <c r="DG486">
        <v>0.28000000000000003</v>
      </c>
      <c r="DH486">
        <v>0.28999999999999998</v>
      </c>
      <c r="DI486">
        <v>0.25</v>
      </c>
      <c r="DJ486">
        <v>0.3</v>
      </c>
      <c r="DK486">
        <v>0.32</v>
      </c>
      <c r="DL486">
        <v>0.3</v>
      </c>
      <c r="DM486">
        <v>0.28999999999999998</v>
      </c>
      <c r="DN486">
        <v>0.01</v>
      </c>
      <c r="DO486">
        <v>0.01</v>
      </c>
      <c r="DP486">
        <v>0.01</v>
      </c>
      <c r="DQ486">
        <v>0.01</v>
      </c>
      <c r="DR486">
        <v>0.01</v>
      </c>
      <c r="DS486">
        <v>0.01</v>
      </c>
      <c r="DT486">
        <v>0.02</v>
      </c>
      <c r="DU486">
        <v>0.02</v>
      </c>
      <c r="DV486">
        <v>0.01</v>
      </c>
      <c r="DW486">
        <v>0.78</v>
      </c>
      <c r="DX486">
        <v>0.75</v>
      </c>
      <c r="DY486">
        <v>0.68</v>
      </c>
      <c r="DZ486">
        <v>0.66</v>
      </c>
      <c r="EA486">
        <v>0.72</v>
      </c>
      <c r="EB486">
        <v>0.65</v>
      </c>
      <c r="EC486">
        <v>0.55000000000000004</v>
      </c>
      <c r="ED486">
        <v>0.52</v>
      </c>
      <c r="EE486">
        <v>0.59</v>
      </c>
      <c r="EF486">
        <v>0.48</v>
      </c>
      <c r="EG486">
        <v>0.01</v>
      </c>
      <c r="EH486">
        <v>0.01</v>
      </c>
      <c r="EI486">
        <v>0.01</v>
      </c>
      <c r="EJ486">
        <v>0</v>
      </c>
      <c r="EK486">
        <v>0.03</v>
      </c>
      <c r="EL486">
        <v>0.05</v>
      </c>
      <c r="EM486">
        <v>0.01</v>
      </c>
      <c r="EN486">
        <v>0.01</v>
      </c>
      <c r="EO486">
        <v>0.24</v>
      </c>
      <c r="EP486">
        <v>0.06</v>
      </c>
      <c r="EQ486">
        <v>2.9000000000000001E-2</v>
      </c>
      <c r="ER486">
        <v>0.04</v>
      </c>
      <c r="ES486">
        <v>2.5999999999999999E-2</v>
      </c>
      <c r="ET486">
        <v>0.06</v>
      </c>
      <c r="EU486">
        <v>7.0000000000000007E-2</v>
      </c>
      <c r="EV486">
        <v>0.04</v>
      </c>
      <c r="EW486">
        <v>0.04</v>
      </c>
      <c r="EX486">
        <v>9.6000000000000002E-2</v>
      </c>
      <c r="EY486">
        <v>0.37</v>
      </c>
      <c r="EZ486">
        <v>0.38</v>
      </c>
      <c r="FA486">
        <v>0.39</v>
      </c>
      <c r="FB486">
        <v>0.31</v>
      </c>
      <c r="FC486">
        <v>0.43</v>
      </c>
      <c r="FD486">
        <v>0.37</v>
      </c>
      <c r="FE486">
        <v>0.36</v>
      </c>
      <c r="FF486">
        <v>0.46</v>
      </c>
      <c r="FG486">
        <v>0.09</v>
      </c>
      <c r="FH486">
        <v>0.53</v>
      </c>
      <c r="FI486">
        <v>0.56999999999999995</v>
      </c>
      <c r="FJ486">
        <v>0.56000000000000005</v>
      </c>
      <c r="FK486">
        <v>0.65</v>
      </c>
      <c r="FL486">
        <v>0.4</v>
      </c>
      <c r="FM486">
        <v>0.47</v>
      </c>
      <c r="FN486">
        <v>0.57999999999999996</v>
      </c>
      <c r="FO486">
        <v>0.46</v>
      </c>
      <c r="FP486">
        <v>0.1</v>
      </c>
      <c r="FQ486">
        <v>0.03</v>
      </c>
      <c r="FR486">
        <v>0.02</v>
      </c>
      <c r="FS486">
        <v>0.01</v>
      </c>
      <c r="FT486">
        <v>0.02</v>
      </c>
      <c r="FU486">
        <v>0.08</v>
      </c>
      <c r="FV486">
        <v>0.04</v>
      </c>
      <c r="FW486">
        <v>0.01</v>
      </c>
      <c r="FX486">
        <v>0.03</v>
      </c>
      <c r="FY486">
        <v>1.77</v>
      </c>
      <c r="FZ486">
        <v>3.46</v>
      </c>
      <c r="GA486">
        <v>3.54</v>
      </c>
      <c r="GB486">
        <v>3.51</v>
      </c>
      <c r="GC486">
        <v>3.63</v>
      </c>
      <c r="GD486">
        <v>3.3</v>
      </c>
      <c r="GE486">
        <v>3.32</v>
      </c>
      <c r="GF486">
        <v>3.53</v>
      </c>
      <c r="GG486">
        <v>3.42</v>
      </c>
      <c r="GH486">
        <v>9.1199999999999992</v>
      </c>
      <c r="GI486">
        <v>0.01</v>
      </c>
      <c r="GJ486">
        <v>3.0000000000000001E-3</v>
      </c>
      <c r="GK486">
        <v>6.0000000000000001E-3</v>
      </c>
      <c r="GL486">
        <v>0.01</v>
      </c>
      <c r="GM486">
        <v>0.02</v>
      </c>
      <c r="GN486">
        <v>0.02</v>
      </c>
      <c r="GO486">
        <v>0.04</v>
      </c>
      <c r="GP486">
        <v>0.09</v>
      </c>
      <c r="GQ486">
        <v>0.18</v>
      </c>
      <c r="GR486">
        <v>0.56000000000000005</v>
      </c>
      <c r="GS486">
        <v>7.0000000000000007E-2</v>
      </c>
      <c r="GT486">
        <v>0.3</v>
      </c>
      <c r="GU486">
        <v>0.49</v>
      </c>
      <c r="GV486">
        <v>0.26</v>
      </c>
      <c r="GW486">
        <v>0.22</v>
      </c>
      <c r="GX486">
        <v>0.13</v>
      </c>
      <c r="GY486">
        <v>0.21</v>
      </c>
      <c r="GZ486">
        <v>0.13</v>
      </c>
      <c r="HA486">
        <v>6.0999999999999999E-2</v>
      </c>
      <c r="HB486">
        <v>0.15</v>
      </c>
      <c r="HC486">
        <v>0.14000000000000001</v>
      </c>
      <c r="HD486">
        <v>0.05</v>
      </c>
      <c r="HE486">
        <v>0.21</v>
      </c>
      <c r="HF486">
        <v>0.21</v>
      </c>
      <c r="HG486">
        <v>0.27</v>
      </c>
      <c r="HH486">
        <v>0.17</v>
      </c>
      <c r="HI486">
        <v>0.01</v>
      </c>
      <c r="HJ486">
        <v>0.01</v>
      </c>
      <c r="HK486">
        <v>0.01</v>
      </c>
      <c r="HL486">
        <v>0.01</v>
      </c>
      <c r="HM486">
        <v>0.12</v>
      </c>
      <c r="HN486">
        <v>0.01</v>
      </c>
      <c r="HO486">
        <v>0.37</v>
      </c>
      <c r="HP486">
        <v>0.32</v>
      </c>
      <c r="HQ486">
        <v>0.32</v>
      </c>
      <c r="HR486">
        <v>0.38</v>
      </c>
      <c r="HS486">
        <v>0.38</v>
      </c>
      <c r="HT486">
        <v>0.39</v>
      </c>
      <c r="HU486">
        <v>0.55000000000000004</v>
      </c>
      <c r="HV486">
        <v>0.46</v>
      </c>
      <c r="HW486">
        <v>0.49</v>
      </c>
      <c r="HX486">
        <v>0.46</v>
      </c>
      <c r="HY486">
        <v>0.39</v>
      </c>
      <c r="HZ486">
        <v>0.52</v>
      </c>
      <c r="IA486">
        <v>0.03</v>
      </c>
      <c r="IB486">
        <v>0.17</v>
      </c>
      <c r="IC486">
        <v>0.12</v>
      </c>
      <c r="ID486">
        <v>0.1</v>
      </c>
      <c r="IE486">
        <v>7.0000000000000007E-2</v>
      </c>
      <c r="IF486">
        <v>4.1000000000000002E-2</v>
      </c>
      <c r="IG486">
        <v>6.0000000000000001E-3</v>
      </c>
      <c r="IH486">
        <v>0.01</v>
      </c>
      <c r="II486">
        <v>0.01</v>
      </c>
      <c r="IJ486">
        <v>0.01</v>
      </c>
      <c r="IK486">
        <v>8.9999999999999993E-3</v>
      </c>
      <c r="IL486">
        <v>1.2E-2</v>
      </c>
      <c r="IM486">
        <v>0.03</v>
      </c>
      <c r="IN486">
        <v>0.04</v>
      </c>
      <c r="IO486">
        <v>0.03</v>
      </c>
      <c r="IP486">
        <v>0.04</v>
      </c>
      <c r="IQ486">
        <v>0.04</v>
      </c>
      <c r="IR486">
        <v>0.03</v>
      </c>
      <c r="IS486">
        <v>0.03</v>
      </c>
      <c r="IT486">
        <v>0.59</v>
      </c>
      <c r="IU486">
        <v>0.45</v>
      </c>
      <c r="IV486">
        <v>0.04</v>
      </c>
      <c r="IW486">
        <v>0.19</v>
      </c>
      <c r="IX486">
        <v>0.24</v>
      </c>
      <c r="IY486">
        <v>0.24</v>
      </c>
      <c r="IZ486">
        <v>0.33</v>
      </c>
      <c r="JA486">
        <v>0.16</v>
      </c>
      <c r="JB486">
        <v>0.41</v>
      </c>
      <c r="JC486">
        <v>0.44</v>
      </c>
      <c r="JD486">
        <v>0.06</v>
      </c>
      <c r="JE486">
        <v>7.0000000000000007E-2</v>
      </c>
      <c r="JF486">
        <v>0.3</v>
      </c>
      <c r="JG486">
        <v>0.23</v>
      </c>
      <c r="JH486">
        <v>0.28000000000000003</v>
      </c>
      <c r="JI486">
        <v>7.0000000000000007E-2</v>
      </c>
      <c r="JJ486">
        <v>0.08</v>
      </c>
      <c r="JK486">
        <v>0.46</v>
      </c>
      <c r="JL486">
        <v>0.14000000000000001</v>
      </c>
      <c r="JM486">
        <v>0.02</v>
      </c>
      <c r="JN486">
        <v>0.04</v>
      </c>
      <c r="JO486">
        <v>7.0000000000000007E-2</v>
      </c>
      <c r="JP486">
        <v>0.04</v>
      </c>
      <c r="JQ486">
        <v>0.04</v>
      </c>
      <c r="JR486">
        <v>2.97</v>
      </c>
      <c r="JS486">
        <v>1.58</v>
      </c>
      <c r="JT486">
        <v>1.76</v>
      </c>
      <c r="JU486">
        <v>3.24</v>
      </c>
      <c r="JV486">
        <v>2.3199999999999998</v>
      </c>
    </row>
    <row r="487" spans="1:282" x14ac:dyDescent="0.25">
      <c r="A487">
        <v>610152</v>
      </c>
      <c r="B487" t="s">
        <v>250</v>
      </c>
      <c r="C487" t="s">
        <v>2920</v>
      </c>
      <c r="D487" t="s">
        <v>5690</v>
      </c>
      <c r="E487" t="s">
        <v>5691</v>
      </c>
      <c r="F487" t="s">
        <v>1360</v>
      </c>
      <c r="G487" t="s">
        <v>1361</v>
      </c>
      <c r="H487" t="s">
        <v>1362</v>
      </c>
      <c r="I487" t="s">
        <v>5692</v>
      </c>
      <c r="J487" t="s">
        <v>5693</v>
      </c>
      <c r="K487" t="s">
        <v>5694</v>
      </c>
      <c r="L487" t="s">
        <v>546</v>
      </c>
      <c r="M487" t="s">
        <v>3399</v>
      </c>
      <c r="N487" t="s">
        <v>3908</v>
      </c>
      <c r="O487" t="s">
        <v>524</v>
      </c>
      <c r="P487">
        <v>415</v>
      </c>
      <c r="Q487" t="s">
        <v>537</v>
      </c>
      <c r="R487" t="s">
        <v>557</v>
      </c>
      <c r="S487" t="s">
        <v>557</v>
      </c>
      <c r="T487">
        <v>46</v>
      </c>
      <c r="U487">
        <v>5660</v>
      </c>
      <c r="V487" t="s">
        <v>655</v>
      </c>
      <c r="W487">
        <v>209</v>
      </c>
      <c r="X487">
        <v>415</v>
      </c>
      <c r="Y487">
        <v>50</v>
      </c>
      <c r="Z487" s="5" t="s">
        <v>870</v>
      </c>
      <c r="AA487" t="s">
        <v>524</v>
      </c>
      <c r="AB487" t="s">
        <v>533</v>
      </c>
      <c r="AC487" t="s">
        <v>564</v>
      </c>
      <c r="AD487" t="s">
        <v>564</v>
      </c>
      <c r="AE487">
        <v>72.7</v>
      </c>
      <c r="AF487">
        <v>41</v>
      </c>
      <c r="AG487">
        <v>55.8</v>
      </c>
      <c r="AH487">
        <v>5</v>
      </c>
      <c r="AI487" t="s">
        <v>3410</v>
      </c>
      <c r="AJ487">
        <v>129</v>
      </c>
      <c r="AL487">
        <v>125</v>
      </c>
      <c r="AQ487">
        <v>1</v>
      </c>
      <c r="AR487">
        <v>3</v>
      </c>
      <c r="AS487">
        <v>129</v>
      </c>
      <c r="AT487">
        <v>0</v>
      </c>
      <c r="AU487">
        <v>0</v>
      </c>
      <c r="AV487">
        <v>0.01</v>
      </c>
      <c r="AW487">
        <v>0.01</v>
      </c>
      <c r="AX487">
        <v>0.02</v>
      </c>
      <c r="AY487">
        <v>0.02</v>
      </c>
      <c r="AZ487">
        <v>0.04</v>
      </c>
      <c r="BA487">
        <v>3.1E-2</v>
      </c>
      <c r="BB487">
        <v>0.03</v>
      </c>
      <c r="BC487">
        <v>0.02</v>
      </c>
      <c r="BD487">
        <v>0.08</v>
      </c>
      <c r="BE487">
        <v>0.09</v>
      </c>
      <c r="BF487">
        <v>0.22</v>
      </c>
      <c r="BG487">
        <v>0.2</v>
      </c>
      <c r="BH487">
        <v>0.27</v>
      </c>
      <c r="BI487">
        <v>0.15</v>
      </c>
      <c r="BJ487">
        <v>0.28999999999999998</v>
      </c>
      <c r="BK487">
        <v>0.26</v>
      </c>
      <c r="BL487">
        <v>0.01</v>
      </c>
      <c r="BM487">
        <v>0.02</v>
      </c>
      <c r="BN487">
        <v>0.02</v>
      </c>
      <c r="BO487">
        <v>0.02</v>
      </c>
      <c r="BP487">
        <v>0.04</v>
      </c>
      <c r="BQ487">
        <v>0.04</v>
      </c>
      <c r="BR487">
        <v>0.73</v>
      </c>
      <c r="BS487">
        <v>0.75</v>
      </c>
      <c r="BT487">
        <v>0.67</v>
      </c>
      <c r="BU487">
        <v>0.8</v>
      </c>
      <c r="BV487">
        <v>0.56999999999999995</v>
      </c>
      <c r="BW487">
        <v>0.6</v>
      </c>
      <c r="BX487">
        <v>3.7</v>
      </c>
      <c r="BY487">
        <v>3.73</v>
      </c>
      <c r="BZ487">
        <v>3.63</v>
      </c>
      <c r="CA487">
        <v>3.78</v>
      </c>
      <c r="CB487">
        <v>3.48</v>
      </c>
      <c r="CC487">
        <v>3.48</v>
      </c>
      <c r="CD487">
        <v>0</v>
      </c>
      <c r="CE487">
        <v>8.0000000000000002E-3</v>
      </c>
      <c r="CF487">
        <v>8.0000000000000002E-3</v>
      </c>
      <c r="CG487">
        <v>8.0000000000000002E-3</v>
      </c>
      <c r="CH487">
        <v>8.0000000000000002E-3</v>
      </c>
      <c r="CI487">
        <v>0.03</v>
      </c>
      <c r="CJ487">
        <v>0.02</v>
      </c>
      <c r="CK487">
        <v>0.06</v>
      </c>
      <c r="CL487">
        <v>0.03</v>
      </c>
      <c r="CM487">
        <v>0</v>
      </c>
      <c r="CN487">
        <v>0.02</v>
      </c>
      <c r="CO487">
        <v>0.04</v>
      </c>
      <c r="CP487">
        <v>0.03</v>
      </c>
      <c r="CQ487">
        <v>0.03</v>
      </c>
      <c r="CR487">
        <v>0.05</v>
      </c>
      <c r="CS487">
        <v>0.08</v>
      </c>
      <c r="CT487">
        <v>7.0000000000000007E-2</v>
      </c>
      <c r="CU487">
        <v>0.13</v>
      </c>
      <c r="CV487">
        <v>3.8</v>
      </c>
      <c r="CW487">
        <v>3.74</v>
      </c>
      <c r="CX487">
        <v>3.65</v>
      </c>
      <c r="CY487">
        <v>3.69</v>
      </c>
      <c r="CZ487">
        <v>3.63</v>
      </c>
      <c r="DA487">
        <v>3.43</v>
      </c>
      <c r="DB487">
        <v>3.48</v>
      </c>
      <c r="DC487">
        <v>3.37</v>
      </c>
      <c r="DD487">
        <v>3.38</v>
      </c>
      <c r="DE487">
        <v>0.2</v>
      </c>
      <c r="DF487">
        <v>0.19</v>
      </c>
      <c r="DG487">
        <v>0.25</v>
      </c>
      <c r="DH487">
        <v>0.22</v>
      </c>
      <c r="DI487">
        <v>0.27</v>
      </c>
      <c r="DJ487">
        <v>0.35</v>
      </c>
      <c r="DK487">
        <v>0.32</v>
      </c>
      <c r="DL487">
        <v>0.28000000000000003</v>
      </c>
      <c r="DM487">
        <v>0.25</v>
      </c>
      <c r="DN487">
        <v>0.02</v>
      </c>
      <c r="DO487">
        <v>0.01</v>
      </c>
      <c r="DP487">
        <v>0.01</v>
      </c>
      <c r="DQ487">
        <v>0.02</v>
      </c>
      <c r="DR487">
        <v>0.02</v>
      </c>
      <c r="DS487">
        <v>0.03</v>
      </c>
      <c r="DT487">
        <v>0.01</v>
      </c>
      <c r="DU487">
        <v>0.04</v>
      </c>
      <c r="DV487">
        <v>0.02</v>
      </c>
      <c r="DW487">
        <v>0.78</v>
      </c>
      <c r="DX487">
        <v>0.78</v>
      </c>
      <c r="DY487">
        <v>0.7</v>
      </c>
      <c r="DZ487">
        <v>0.73</v>
      </c>
      <c r="EA487">
        <v>0.67</v>
      </c>
      <c r="EB487">
        <v>0.53</v>
      </c>
      <c r="EC487">
        <v>0.57999999999999996</v>
      </c>
      <c r="ED487">
        <v>0.55000000000000004</v>
      </c>
      <c r="EE487">
        <v>0.56999999999999995</v>
      </c>
      <c r="EF487">
        <v>0.45</v>
      </c>
      <c r="EG487">
        <v>0.02</v>
      </c>
      <c r="EH487">
        <v>0.02</v>
      </c>
      <c r="EI487">
        <v>0.04</v>
      </c>
      <c r="EJ487">
        <v>0.03</v>
      </c>
      <c r="EK487">
        <v>0.03</v>
      </c>
      <c r="EL487">
        <v>0.09</v>
      </c>
      <c r="EM487">
        <v>0.02</v>
      </c>
      <c r="EN487">
        <v>0.02</v>
      </c>
      <c r="EO487">
        <v>0.3</v>
      </c>
      <c r="EP487">
        <v>7.0000000000000007E-2</v>
      </c>
      <c r="EQ487">
        <v>3.1E-2</v>
      </c>
      <c r="ER487">
        <v>0.06</v>
      </c>
      <c r="ES487">
        <v>3.9E-2</v>
      </c>
      <c r="ET487">
        <v>0.06</v>
      </c>
      <c r="EU487">
        <v>0.16</v>
      </c>
      <c r="EV487">
        <v>0.09</v>
      </c>
      <c r="EW487">
        <v>0.12</v>
      </c>
      <c r="EX487">
        <v>9.2999999999999999E-2</v>
      </c>
      <c r="EY487">
        <v>0.33</v>
      </c>
      <c r="EZ487">
        <v>0.4</v>
      </c>
      <c r="FA487">
        <v>0.36</v>
      </c>
      <c r="FB487">
        <v>0.28000000000000003</v>
      </c>
      <c r="FC487">
        <v>0.4</v>
      </c>
      <c r="FD487">
        <v>0.32</v>
      </c>
      <c r="FE487">
        <v>0.4</v>
      </c>
      <c r="FF487">
        <v>0.38</v>
      </c>
      <c r="FG487">
        <v>0.15</v>
      </c>
      <c r="FH487">
        <v>0.57999999999999996</v>
      </c>
      <c r="FI487">
        <v>0.53</v>
      </c>
      <c r="FJ487">
        <v>0.51</v>
      </c>
      <c r="FK487">
        <v>0.6</v>
      </c>
      <c r="FL487">
        <v>0.48</v>
      </c>
      <c r="FM487">
        <v>0.4</v>
      </c>
      <c r="FN487">
        <v>0.47</v>
      </c>
      <c r="FO487">
        <v>0.45</v>
      </c>
      <c r="FP487">
        <v>0.01</v>
      </c>
      <c r="FQ487">
        <v>0.01</v>
      </c>
      <c r="FR487">
        <v>0.02</v>
      </c>
      <c r="FS487">
        <v>0.03</v>
      </c>
      <c r="FT487">
        <v>0.05</v>
      </c>
      <c r="FU487">
        <v>0.03</v>
      </c>
      <c r="FV487">
        <v>0.04</v>
      </c>
      <c r="FW487">
        <v>0.04</v>
      </c>
      <c r="FX487">
        <v>0.03</v>
      </c>
      <c r="FY487">
        <v>1.94</v>
      </c>
      <c r="FZ487">
        <v>3.48</v>
      </c>
      <c r="GA487">
        <v>3.48</v>
      </c>
      <c r="GB487">
        <v>3.38</v>
      </c>
      <c r="GC487">
        <v>3.53</v>
      </c>
      <c r="GD487">
        <v>3.37</v>
      </c>
      <c r="GE487">
        <v>3.06</v>
      </c>
      <c r="GF487">
        <v>3.36</v>
      </c>
      <c r="GG487">
        <v>3.3</v>
      </c>
      <c r="GH487">
        <v>7.62</v>
      </c>
      <c r="GI487">
        <v>0.02</v>
      </c>
      <c r="GJ487">
        <v>3.9E-2</v>
      </c>
      <c r="GK487">
        <v>1.6E-2</v>
      </c>
      <c r="GL487">
        <v>0.02</v>
      </c>
      <c r="GM487">
        <v>0.1</v>
      </c>
      <c r="GN487">
        <v>7.0000000000000007E-2</v>
      </c>
      <c r="GO487">
        <v>0.09</v>
      </c>
      <c r="GP487">
        <v>0.16</v>
      </c>
      <c r="GQ487">
        <v>0.12</v>
      </c>
      <c r="GR487">
        <v>0.28999999999999998</v>
      </c>
      <c r="GS487">
        <v>0.08</v>
      </c>
      <c r="GT487">
        <v>0.56999999999999995</v>
      </c>
      <c r="GU487">
        <v>0.64</v>
      </c>
      <c r="GV487">
        <v>0.28000000000000003</v>
      </c>
      <c r="GW487">
        <v>0.14000000000000001</v>
      </c>
      <c r="GX487">
        <v>7.8E-2</v>
      </c>
      <c r="GY487">
        <v>0.26</v>
      </c>
      <c r="GZ487">
        <v>8.5000000000000006E-2</v>
      </c>
      <c r="HA487">
        <v>7.0000000000000007E-2</v>
      </c>
      <c r="HB487">
        <v>0.2</v>
      </c>
      <c r="HC487">
        <v>0.05</v>
      </c>
      <c r="HD487">
        <v>0.06</v>
      </c>
      <c r="HE487">
        <v>0.22</v>
      </c>
      <c r="HF487">
        <v>0.15</v>
      </c>
      <c r="HG487">
        <v>0.16</v>
      </c>
      <c r="HH487">
        <v>0.04</v>
      </c>
      <c r="HI487">
        <v>0.02</v>
      </c>
      <c r="HJ487">
        <v>0.02</v>
      </c>
      <c r="HK487">
        <v>0.02</v>
      </c>
      <c r="HL487">
        <v>0.02</v>
      </c>
      <c r="HM487">
        <v>0.06</v>
      </c>
      <c r="HN487">
        <v>0.01</v>
      </c>
      <c r="HO487">
        <v>0.33</v>
      </c>
      <c r="HP487">
        <v>0.28000000000000003</v>
      </c>
      <c r="HQ487">
        <v>0.26</v>
      </c>
      <c r="HR487">
        <v>0.3</v>
      </c>
      <c r="HS487">
        <v>0.38</v>
      </c>
      <c r="HT487">
        <v>0.28999999999999998</v>
      </c>
      <c r="HU487">
        <v>0.53</v>
      </c>
      <c r="HV487">
        <v>0.36</v>
      </c>
      <c r="HW487">
        <v>0.43</v>
      </c>
      <c r="HX487">
        <v>0.41</v>
      </c>
      <c r="HY487">
        <v>0.35</v>
      </c>
      <c r="HZ487">
        <v>0.59</v>
      </c>
      <c r="IA487">
        <v>0.05</v>
      </c>
      <c r="IB487">
        <v>0.27</v>
      </c>
      <c r="IC487">
        <v>0.22</v>
      </c>
      <c r="ID487">
        <v>0.18</v>
      </c>
      <c r="IE487">
        <v>0.12</v>
      </c>
      <c r="IF487">
        <v>5.3999999999999999E-2</v>
      </c>
      <c r="IG487">
        <v>2.3E-2</v>
      </c>
      <c r="IH487">
        <v>0.03</v>
      </c>
      <c r="II487">
        <v>0.03</v>
      </c>
      <c r="IJ487">
        <v>0.03</v>
      </c>
      <c r="IK487">
        <v>3.1E-2</v>
      </c>
      <c r="IL487">
        <v>2.3E-2</v>
      </c>
      <c r="IM487">
        <v>0.03</v>
      </c>
      <c r="IN487">
        <v>0.04</v>
      </c>
      <c r="IO487">
        <v>0.05</v>
      </c>
      <c r="IP487">
        <v>0.05</v>
      </c>
      <c r="IQ487">
        <v>0.06</v>
      </c>
      <c r="IR487">
        <v>0.04</v>
      </c>
      <c r="IS487">
        <v>0.04</v>
      </c>
      <c r="IT487">
        <v>0.54</v>
      </c>
      <c r="IU487">
        <v>0.44</v>
      </c>
      <c r="IV487">
        <v>0.02</v>
      </c>
      <c r="IW487">
        <v>0.28000000000000003</v>
      </c>
      <c r="IX487">
        <v>0.16</v>
      </c>
      <c r="IY487">
        <v>0.28000000000000003</v>
      </c>
      <c r="IZ487">
        <v>0.31</v>
      </c>
      <c r="JA487">
        <v>0.09</v>
      </c>
      <c r="JB487">
        <v>0.38</v>
      </c>
      <c r="JC487">
        <v>0.4</v>
      </c>
      <c r="JD487">
        <v>0.08</v>
      </c>
      <c r="JE487">
        <v>0.1</v>
      </c>
      <c r="JF487">
        <v>0.26</v>
      </c>
      <c r="JG487">
        <v>0.18</v>
      </c>
      <c r="JH487">
        <v>0.37</v>
      </c>
      <c r="JI487">
        <v>0.08</v>
      </c>
      <c r="JJ487">
        <v>0.09</v>
      </c>
      <c r="JK487">
        <v>0.59</v>
      </c>
      <c r="JL487">
        <v>0.15</v>
      </c>
      <c r="JM487">
        <v>0.02</v>
      </c>
      <c r="JN487">
        <v>0.02</v>
      </c>
      <c r="JO487">
        <v>0.05</v>
      </c>
      <c r="JP487">
        <v>0.03</v>
      </c>
      <c r="JQ487">
        <v>0.02</v>
      </c>
      <c r="JR487">
        <v>3.13</v>
      </c>
      <c r="JS487">
        <v>1.68</v>
      </c>
      <c r="JT487">
        <v>1.84</v>
      </c>
      <c r="JU487">
        <v>3.46</v>
      </c>
      <c r="JV487">
        <v>2.2000000000000002</v>
      </c>
    </row>
    <row r="488" spans="1:282" x14ac:dyDescent="0.25">
      <c r="A488">
        <v>610153</v>
      </c>
      <c r="B488" t="s">
        <v>347</v>
      </c>
      <c r="C488" t="s">
        <v>2921</v>
      </c>
      <c r="D488" t="s">
        <v>5695</v>
      </c>
      <c r="E488" t="s">
        <v>5696</v>
      </c>
      <c r="F488" t="s">
        <v>1363</v>
      </c>
      <c r="G488" t="s">
        <v>1364</v>
      </c>
      <c r="H488" t="s">
        <v>5697</v>
      </c>
      <c r="I488" t="s">
        <v>5698</v>
      </c>
      <c r="J488" t="s">
        <v>5699</v>
      </c>
      <c r="K488" t="s">
        <v>5700</v>
      </c>
      <c r="L488" t="s">
        <v>546</v>
      </c>
      <c r="M488" t="s">
        <v>3399</v>
      </c>
      <c r="N488" t="s">
        <v>3908</v>
      </c>
      <c r="O488" t="s">
        <v>524</v>
      </c>
      <c r="P488">
        <v>276</v>
      </c>
      <c r="Q488" t="s">
        <v>530</v>
      </c>
      <c r="R488" t="s">
        <v>621</v>
      </c>
      <c r="S488" t="s">
        <v>621</v>
      </c>
      <c r="T488">
        <v>49</v>
      </c>
      <c r="U488">
        <v>5670</v>
      </c>
      <c r="V488" t="s">
        <v>655</v>
      </c>
      <c r="W488">
        <v>177</v>
      </c>
      <c r="X488">
        <v>279</v>
      </c>
      <c r="Y488">
        <v>63</v>
      </c>
      <c r="Z488" s="5" t="s">
        <v>751</v>
      </c>
      <c r="AA488" t="s">
        <v>524</v>
      </c>
      <c r="AB488" t="s">
        <v>555</v>
      </c>
      <c r="AC488" t="s">
        <v>564</v>
      </c>
      <c r="AD488" t="s">
        <v>555</v>
      </c>
      <c r="AE488">
        <v>29.2</v>
      </c>
      <c r="AF488">
        <v>41.6</v>
      </c>
      <c r="AG488">
        <v>38.700000000000003</v>
      </c>
      <c r="AH488">
        <v>6.3</v>
      </c>
      <c r="AI488" t="s">
        <v>3410</v>
      </c>
      <c r="AJ488">
        <v>107</v>
      </c>
      <c r="AK488">
        <v>1</v>
      </c>
      <c r="AL488">
        <v>105</v>
      </c>
      <c r="AN488">
        <v>1</v>
      </c>
      <c r="AQ488">
        <v>1</v>
      </c>
      <c r="AR488">
        <v>1</v>
      </c>
      <c r="AS488">
        <v>107</v>
      </c>
      <c r="AT488">
        <v>0.03</v>
      </c>
      <c r="AU488">
        <v>0.03</v>
      </c>
      <c r="AV488">
        <v>0.02</v>
      </c>
      <c r="AW488">
        <v>0.04</v>
      </c>
      <c r="AX488">
        <v>0.06</v>
      </c>
      <c r="AY488">
        <v>0.13</v>
      </c>
      <c r="AZ488">
        <v>0.09</v>
      </c>
      <c r="BA488">
        <v>9.2999999999999999E-2</v>
      </c>
      <c r="BB488">
        <v>7.0000000000000007E-2</v>
      </c>
      <c r="BC488">
        <v>0.08</v>
      </c>
      <c r="BD488">
        <v>0.16</v>
      </c>
      <c r="BE488">
        <v>0.15</v>
      </c>
      <c r="BF488">
        <v>0.44</v>
      </c>
      <c r="BG488">
        <v>0.32</v>
      </c>
      <c r="BH488">
        <v>0.42</v>
      </c>
      <c r="BI488">
        <v>0.3</v>
      </c>
      <c r="BJ488">
        <v>0.28999999999999998</v>
      </c>
      <c r="BK488">
        <v>0.28000000000000003</v>
      </c>
      <c r="BL488">
        <v>0</v>
      </c>
      <c r="BM488">
        <v>0.02</v>
      </c>
      <c r="BN488">
        <v>0</v>
      </c>
      <c r="BO488">
        <v>0.04</v>
      </c>
      <c r="BP488">
        <v>0</v>
      </c>
      <c r="BQ488">
        <v>0.02</v>
      </c>
      <c r="BR488">
        <v>0.44</v>
      </c>
      <c r="BS488">
        <v>0.54</v>
      </c>
      <c r="BT488">
        <v>0.5</v>
      </c>
      <c r="BU488">
        <v>0.54</v>
      </c>
      <c r="BV488">
        <v>0.5</v>
      </c>
      <c r="BW488">
        <v>0.42</v>
      </c>
      <c r="BX488">
        <v>3.29</v>
      </c>
      <c r="BY488">
        <v>3.4</v>
      </c>
      <c r="BZ488">
        <v>3.39</v>
      </c>
      <c r="CA488">
        <v>3.4</v>
      </c>
      <c r="CB488">
        <v>3.22</v>
      </c>
      <c r="CC488">
        <v>3.01</v>
      </c>
      <c r="CD488">
        <v>1.9E-2</v>
      </c>
      <c r="CE488">
        <v>1.9E-2</v>
      </c>
      <c r="CF488">
        <v>1.9E-2</v>
      </c>
      <c r="CG488">
        <v>1.9E-2</v>
      </c>
      <c r="CH488">
        <v>8.9999999999999993E-3</v>
      </c>
      <c r="CI488">
        <v>0.02</v>
      </c>
      <c r="CJ488">
        <v>0.04</v>
      </c>
      <c r="CK488">
        <v>0.05</v>
      </c>
      <c r="CL488">
        <v>0.06</v>
      </c>
      <c r="CM488">
        <v>0.02</v>
      </c>
      <c r="CN488">
        <v>0.03</v>
      </c>
      <c r="CO488">
        <v>0.04</v>
      </c>
      <c r="CP488">
        <v>0.04</v>
      </c>
      <c r="CQ488">
        <v>0.04</v>
      </c>
      <c r="CR488">
        <v>7.0000000000000007E-2</v>
      </c>
      <c r="CS488">
        <v>0.09</v>
      </c>
      <c r="CT488">
        <v>0.12</v>
      </c>
      <c r="CU488">
        <v>0.11</v>
      </c>
      <c r="CV488">
        <v>3.74</v>
      </c>
      <c r="CW488">
        <v>3.66</v>
      </c>
      <c r="CX488">
        <v>3.66</v>
      </c>
      <c r="CY488">
        <v>3.67</v>
      </c>
      <c r="CZ488">
        <v>3.66</v>
      </c>
      <c r="DA488">
        <v>3.49</v>
      </c>
      <c r="DB488">
        <v>3.5</v>
      </c>
      <c r="DC488">
        <v>3.44</v>
      </c>
      <c r="DD488">
        <v>3.42</v>
      </c>
      <c r="DE488">
        <v>0.16</v>
      </c>
      <c r="DF488">
        <v>0.22</v>
      </c>
      <c r="DG488">
        <v>0.21</v>
      </c>
      <c r="DH488">
        <v>0.2</v>
      </c>
      <c r="DI488">
        <v>0.23</v>
      </c>
      <c r="DJ488">
        <v>0.32</v>
      </c>
      <c r="DK488">
        <v>0.2</v>
      </c>
      <c r="DL488">
        <v>0.17</v>
      </c>
      <c r="DM488">
        <v>0.18</v>
      </c>
      <c r="DN488">
        <v>0.02</v>
      </c>
      <c r="DO488">
        <v>0.01</v>
      </c>
      <c r="DP488">
        <v>0.01</v>
      </c>
      <c r="DQ488">
        <v>0.01</v>
      </c>
      <c r="DR488">
        <v>0.02</v>
      </c>
      <c r="DS488">
        <v>0.01</v>
      </c>
      <c r="DT488">
        <v>0.01</v>
      </c>
      <c r="DU488">
        <v>0.01</v>
      </c>
      <c r="DV488">
        <v>0.01</v>
      </c>
      <c r="DW488">
        <v>0.79</v>
      </c>
      <c r="DX488">
        <v>0.72</v>
      </c>
      <c r="DY488">
        <v>0.73</v>
      </c>
      <c r="DZ488">
        <v>0.74</v>
      </c>
      <c r="EA488">
        <v>0.7</v>
      </c>
      <c r="EB488">
        <v>0.59</v>
      </c>
      <c r="EC488">
        <v>0.66</v>
      </c>
      <c r="ED488">
        <v>0.65</v>
      </c>
      <c r="EE488">
        <v>0.64</v>
      </c>
      <c r="EF488">
        <v>0.31</v>
      </c>
      <c r="EG488">
        <v>0.01</v>
      </c>
      <c r="EH488">
        <v>0</v>
      </c>
      <c r="EI488">
        <v>0.03</v>
      </c>
      <c r="EJ488">
        <v>0.01</v>
      </c>
      <c r="EK488">
        <v>0.02</v>
      </c>
      <c r="EL488">
        <v>0.03</v>
      </c>
      <c r="EM488">
        <v>0.04</v>
      </c>
      <c r="EN488">
        <v>0.02</v>
      </c>
      <c r="EO488">
        <v>0.45</v>
      </c>
      <c r="EP488">
        <v>0.09</v>
      </c>
      <c r="EQ488">
        <v>7.4999999999999997E-2</v>
      </c>
      <c r="ER488">
        <v>0.08</v>
      </c>
      <c r="ES488">
        <v>6.5000000000000002E-2</v>
      </c>
      <c r="ET488">
        <v>0.12</v>
      </c>
      <c r="EU488">
        <v>0.18</v>
      </c>
      <c r="EV488">
        <v>0.06</v>
      </c>
      <c r="EW488">
        <v>0.09</v>
      </c>
      <c r="EX488">
        <v>0.10299999999999999</v>
      </c>
      <c r="EY488">
        <v>0.36</v>
      </c>
      <c r="EZ488">
        <v>0.34</v>
      </c>
      <c r="FA488">
        <v>0.34</v>
      </c>
      <c r="FB488">
        <v>0.31</v>
      </c>
      <c r="FC488">
        <v>0.32</v>
      </c>
      <c r="FD488">
        <v>0.35</v>
      </c>
      <c r="FE488">
        <v>0.39</v>
      </c>
      <c r="FF488">
        <v>0.45</v>
      </c>
      <c r="FG488">
        <v>0.1</v>
      </c>
      <c r="FH488">
        <v>0.53</v>
      </c>
      <c r="FI488">
        <v>0.56999999999999995</v>
      </c>
      <c r="FJ488">
        <v>0.53</v>
      </c>
      <c r="FK488">
        <v>0.6</v>
      </c>
      <c r="FL488">
        <v>0.52</v>
      </c>
      <c r="FM488">
        <v>0.37</v>
      </c>
      <c r="FN488">
        <v>0.49</v>
      </c>
      <c r="FO488">
        <v>0.4</v>
      </c>
      <c r="FP488">
        <v>0.04</v>
      </c>
      <c r="FQ488">
        <v>0.01</v>
      </c>
      <c r="FR488">
        <v>0.02</v>
      </c>
      <c r="FS488">
        <v>0.02</v>
      </c>
      <c r="FT488">
        <v>0.02</v>
      </c>
      <c r="FU488">
        <v>0.02</v>
      </c>
      <c r="FV488">
        <v>7.0000000000000007E-2</v>
      </c>
      <c r="FW488">
        <v>0.03</v>
      </c>
      <c r="FX488">
        <v>0.04</v>
      </c>
      <c r="FY488">
        <v>2</v>
      </c>
      <c r="FZ488">
        <v>3.42</v>
      </c>
      <c r="GA488">
        <v>3.5</v>
      </c>
      <c r="GB488">
        <v>3.4</v>
      </c>
      <c r="GC488">
        <v>3.52</v>
      </c>
      <c r="GD488">
        <v>3.37</v>
      </c>
      <c r="GE488">
        <v>3.15</v>
      </c>
      <c r="GF488">
        <v>3.37</v>
      </c>
      <c r="GG488">
        <v>3.28</v>
      </c>
      <c r="GH488">
        <v>7.22</v>
      </c>
      <c r="GI488">
        <v>0.02</v>
      </c>
      <c r="GJ488">
        <v>3.6999999999999998E-2</v>
      </c>
      <c r="GK488">
        <v>2.8000000000000001E-2</v>
      </c>
      <c r="GL488">
        <v>0.03</v>
      </c>
      <c r="GM488">
        <v>0.14000000000000001</v>
      </c>
      <c r="GN488">
        <v>0.1</v>
      </c>
      <c r="GO488">
        <v>0.12</v>
      </c>
      <c r="GP488">
        <v>0.13</v>
      </c>
      <c r="GQ488">
        <v>0.08</v>
      </c>
      <c r="GR488">
        <v>0.26</v>
      </c>
      <c r="GS488">
        <v>0.05</v>
      </c>
      <c r="GT488">
        <v>0.56999999999999995</v>
      </c>
      <c r="GU488">
        <v>0.65</v>
      </c>
      <c r="GV488">
        <v>0.32</v>
      </c>
      <c r="GW488">
        <v>0.15</v>
      </c>
      <c r="GX488">
        <v>0.112</v>
      </c>
      <c r="GY488">
        <v>0.28999999999999998</v>
      </c>
      <c r="GZ488">
        <v>9.2999999999999999E-2</v>
      </c>
      <c r="HA488">
        <v>2.8000000000000001E-2</v>
      </c>
      <c r="HB488">
        <v>0.15</v>
      </c>
      <c r="HC488">
        <v>0.09</v>
      </c>
      <c r="HD488">
        <v>0.11</v>
      </c>
      <c r="HE488">
        <v>0.18</v>
      </c>
      <c r="HF488">
        <v>0.09</v>
      </c>
      <c r="HG488">
        <v>0.09</v>
      </c>
      <c r="HH488">
        <v>7.0000000000000007E-2</v>
      </c>
      <c r="HI488">
        <v>0.02</v>
      </c>
      <c r="HJ488">
        <v>0.05</v>
      </c>
      <c r="HK488">
        <v>7.0000000000000007E-2</v>
      </c>
      <c r="HL488">
        <v>7.0000000000000007E-2</v>
      </c>
      <c r="HM488">
        <v>0.05</v>
      </c>
      <c r="HN488">
        <v>0.01</v>
      </c>
      <c r="HO488">
        <v>0.42</v>
      </c>
      <c r="HP488">
        <v>0.36</v>
      </c>
      <c r="HQ488">
        <v>0.36</v>
      </c>
      <c r="HR488">
        <v>0.41</v>
      </c>
      <c r="HS488">
        <v>0.47</v>
      </c>
      <c r="HT488">
        <v>0.42</v>
      </c>
      <c r="HU488">
        <v>0.45</v>
      </c>
      <c r="HV488">
        <v>0.26</v>
      </c>
      <c r="HW488">
        <v>0.28000000000000003</v>
      </c>
      <c r="HX488">
        <v>0.33</v>
      </c>
      <c r="HY488">
        <v>0.37</v>
      </c>
      <c r="HZ488">
        <v>0.47</v>
      </c>
      <c r="IA488">
        <v>0.06</v>
      </c>
      <c r="IB488">
        <v>0.17</v>
      </c>
      <c r="IC488">
        <v>0.13</v>
      </c>
      <c r="ID488">
        <v>0.11</v>
      </c>
      <c r="IE488">
        <v>0.06</v>
      </c>
      <c r="IF488">
        <v>2.8000000000000001E-2</v>
      </c>
      <c r="IG488">
        <v>2.8000000000000001E-2</v>
      </c>
      <c r="IH488">
        <v>0.1</v>
      </c>
      <c r="II488">
        <v>0.09</v>
      </c>
      <c r="IJ488">
        <v>0.04</v>
      </c>
      <c r="IK488">
        <v>1.9E-2</v>
      </c>
      <c r="IL488">
        <v>1.9E-2</v>
      </c>
      <c r="IM488">
        <v>0.03</v>
      </c>
      <c r="IN488">
        <v>0.06</v>
      </c>
      <c r="IO488">
        <v>0.06</v>
      </c>
      <c r="IP488">
        <v>0.04</v>
      </c>
      <c r="IQ488">
        <v>0.04</v>
      </c>
      <c r="IR488">
        <v>0.06</v>
      </c>
      <c r="IS488">
        <v>0.02</v>
      </c>
      <c r="IT488">
        <v>0.59</v>
      </c>
      <c r="IU488">
        <v>0.5</v>
      </c>
      <c r="IV488">
        <v>0.03</v>
      </c>
      <c r="IW488">
        <v>0.28000000000000003</v>
      </c>
      <c r="IX488">
        <v>0.23</v>
      </c>
      <c r="IY488">
        <v>0.18</v>
      </c>
      <c r="IZ488">
        <v>0.3</v>
      </c>
      <c r="JA488">
        <v>0.2</v>
      </c>
      <c r="JB488">
        <v>0.28999999999999998</v>
      </c>
      <c r="JC488">
        <v>0.26</v>
      </c>
      <c r="JD488">
        <v>0.09</v>
      </c>
      <c r="JE488">
        <v>7.0000000000000007E-2</v>
      </c>
      <c r="JF488">
        <v>0.12</v>
      </c>
      <c r="JG488">
        <v>0.23</v>
      </c>
      <c r="JH488">
        <v>0.44</v>
      </c>
      <c r="JI488">
        <v>0.11</v>
      </c>
      <c r="JJ488">
        <v>0.11</v>
      </c>
      <c r="JK488">
        <v>0.63</v>
      </c>
      <c r="JL488">
        <v>0.16</v>
      </c>
      <c r="JM488">
        <v>0.05</v>
      </c>
      <c r="JN488">
        <v>0.03</v>
      </c>
      <c r="JO488">
        <v>0.03</v>
      </c>
      <c r="JP488">
        <v>0.03</v>
      </c>
      <c r="JQ488">
        <v>0.04</v>
      </c>
      <c r="JR488">
        <v>3.18</v>
      </c>
      <c r="JS488">
        <v>1.72</v>
      </c>
      <c r="JT488">
        <v>1.79</v>
      </c>
      <c r="JU488">
        <v>3.38</v>
      </c>
      <c r="JV488">
        <v>2.2799999999999998</v>
      </c>
    </row>
    <row r="489" spans="1:282" x14ac:dyDescent="0.25">
      <c r="A489">
        <v>610155</v>
      </c>
      <c r="B489" t="s">
        <v>337</v>
      </c>
      <c r="C489" t="s">
        <v>1365</v>
      </c>
      <c r="D489" t="s">
        <v>5701</v>
      </c>
      <c r="E489" t="s">
        <v>5702</v>
      </c>
      <c r="F489" t="s">
        <v>1366</v>
      </c>
      <c r="G489" t="s">
        <v>1367</v>
      </c>
      <c r="H489" t="s">
        <v>1368</v>
      </c>
      <c r="I489" t="s">
        <v>5703</v>
      </c>
      <c r="J489" t="s">
        <v>5704</v>
      </c>
      <c r="K489" t="s">
        <v>5705</v>
      </c>
      <c r="L489" t="s">
        <v>546</v>
      </c>
      <c r="M489" t="s">
        <v>3399</v>
      </c>
      <c r="N489" t="s">
        <v>3908</v>
      </c>
      <c r="O489" t="s">
        <v>524</v>
      </c>
      <c r="P489">
        <v>569</v>
      </c>
      <c r="Q489" t="s">
        <v>541</v>
      </c>
      <c r="R489" t="s">
        <v>544</v>
      </c>
      <c r="S489" t="s">
        <v>544</v>
      </c>
      <c r="T489">
        <v>31</v>
      </c>
      <c r="U489">
        <v>5690</v>
      </c>
      <c r="V489" t="s">
        <v>651</v>
      </c>
      <c r="W489">
        <v>244</v>
      </c>
      <c r="X489">
        <v>582</v>
      </c>
      <c r="Y489">
        <v>42</v>
      </c>
      <c r="Z489" s="5" t="s">
        <v>612</v>
      </c>
      <c r="AA489" t="s">
        <v>524</v>
      </c>
      <c r="AB489" t="s">
        <v>534</v>
      </c>
      <c r="AC489" t="s">
        <v>533</v>
      </c>
      <c r="AD489" t="s">
        <v>533</v>
      </c>
      <c r="AE489">
        <v>81.400000000000006</v>
      </c>
      <c r="AF489">
        <v>77</v>
      </c>
      <c r="AG489">
        <v>71.400000000000006</v>
      </c>
      <c r="AH489">
        <v>4.2</v>
      </c>
      <c r="AI489" t="s">
        <v>3410</v>
      </c>
      <c r="AJ489">
        <v>157</v>
      </c>
      <c r="AK489">
        <v>99</v>
      </c>
      <c r="AL489">
        <v>2</v>
      </c>
      <c r="AM489">
        <v>24</v>
      </c>
      <c r="AN489">
        <v>23</v>
      </c>
      <c r="AP489">
        <v>3</v>
      </c>
      <c r="AQ489">
        <v>3</v>
      </c>
      <c r="AR489">
        <v>7</v>
      </c>
      <c r="AS489">
        <v>157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0.03</v>
      </c>
      <c r="AZ489">
        <v>0.01</v>
      </c>
      <c r="BA489">
        <v>1.2999999999999999E-2</v>
      </c>
      <c r="BB489">
        <v>0.01</v>
      </c>
      <c r="BC489">
        <v>0.01</v>
      </c>
      <c r="BD489">
        <v>0.04</v>
      </c>
      <c r="BE489">
        <v>0.08</v>
      </c>
      <c r="BF489">
        <v>0.24</v>
      </c>
      <c r="BG489">
        <v>0.19</v>
      </c>
      <c r="BH489">
        <v>0.2</v>
      </c>
      <c r="BI489">
        <v>0.13</v>
      </c>
      <c r="BJ489">
        <v>0.31</v>
      </c>
      <c r="BK489">
        <v>0.31</v>
      </c>
      <c r="BL489">
        <v>0.01</v>
      </c>
      <c r="BM489">
        <v>0.01</v>
      </c>
      <c r="BN489">
        <v>0.01</v>
      </c>
      <c r="BO489">
        <v>0</v>
      </c>
      <c r="BP489">
        <v>0.01</v>
      </c>
      <c r="BQ489">
        <v>0.01</v>
      </c>
      <c r="BR489">
        <v>0.75</v>
      </c>
      <c r="BS489">
        <v>0.79</v>
      </c>
      <c r="BT489">
        <v>0.78</v>
      </c>
      <c r="BU489">
        <v>0.87</v>
      </c>
      <c r="BV489">
        <v>0.64</v>
      </c>
      <c r="BW489">
        <v>0.56999999999999995</v>
      </c>
      <c r="BX489">
        <v>3.74</v>
      </c>
      <c r="BY489">
        <v>3.78</v>
      </c>
      <c r="BZ489">
        <v>3.78</v>
      </c>
      <c r="CA489">
        <v>3.86</v>
      </c>
      <c r="CB489">
        <v>3.6</v>
      </c>
      <c r="CC489">
        <v>3.44</v>
      </c>
      <c r="CD489">
        <v>0</v>
      </c>
      <c r="CE489">
        <v>0</v>
      </c>
      <c r="CF489">
        <v>0</v>
      </c>
      <c r="CG489">
        <v>6.0000000000000001E-3</v>
      </c>
      <c r="CH489">
        <v>0</v>
      </c>
      <c r="CI489">
        <v>0</v>
      </c>
      <c r="CJ489">
        <v>0.01</v>
      </c>
      <c r="CK489">
        <v>0.04</v>
      </c>
      <c r="CL489">
        <v>0.01</v>
      </c>
      <c r="CM489">
        <v>0</v>
      </c>
      <c r="CN489">
        <v>0</v>
      </c>
      <c r="CO489">
        <v>0.02</v>
      </c>
      <c r="CP489">
        <v>0.01</v>
      </c>
      <c r="CQ489">
        <v>0</v>
      </c>
      <c r="CR489">
        <v>0.04</v>
      </c>
      <c r="CS489">
        <v>0.06</v>
      </c>
      <c r="CT489">
        <v>0.1</v>
      </c>
      <c r="CU489">
        <v>0.09</v>
      </c>
      <c r="CV489">
        <v>3.91</v>
      </c>
      <c r="CW489">
        <v>3.9</v>
      </c>
      <c r="CX489">
        <v>3.88</v>
      </c>
      <c r="CY489">
        <v>3.89</v>
      </c>
      <c r="CZ489">
        <v>3.92</v>
      </c>
      <c r="DA489">
        <v>3.8</v>
      </c>
      <c r="DB489">
        <v>3.65</v>
      </c>
      <c r="DC489">
        <v>3.5</v>
      </c>
      <c r="DD489">
        <v>3.57</v>
      </c>
      <c r="DE489">
        <v>0.09</v>
      </c>
      <c r="DF489">
        <v>0.1</v>
      </c>
      <c r="DG489">
        <v>0.08</v>
      </c>
      <c r="DH489">
        <v>0.08</v>
      </c>
      <c r="DI489">
        <v>0.08</v>
      </c>
      <c r="DJ489">
        <v>0.11</v>
      </c>
      <c r="DK489">
        <v>0.21</v>
      </c>
      <c r="DL489">
        <v>0.18</v>
      </c>
      <c r="DM489">
        <v>0.2</v>
      </c>
      <c r="DN489">
        <v>0.01</v>
      </c>
      <c r="DO489">
        <v>0.01</v>
      </c>
      <c r="DP489">
        <v>0.01</v>
      </c>
      <c r="DQ489">
        <v>0.01</v>
      </c>
      <c r="DR489">
        <v>0.02</v>
      </c>
      <c r="DS489">
        <v>0.02</v>
      </c>
      <c r="DT489">
        <v>0.01</v>
      </c>
      <c r="DU489">
        <v>0.01</v>
      </c>
      <c r="DV489">
        <v>0.01</v>
      </c>
      <c r="DW489">
        <v>0.9</v>
      </c>
      <c r="DX489">
        <v>0.89</v>
      </c>
      <c r="DY489">
        <v>0.89</v>
      </c>
      <c r="DZ489">
        <v>0.9</v>
      </c>
      <c r="EA489">
        <v>0.9</v>
      </c>
      <c r="EB489">
        <v>0.83</v>
      </c>
      <c r="EC489">
        <v>0.72</v>
      </c>
      <c r="ED489">
        <v>0.67</v>
      </c>
      <c r="EE489">
        <v>0.68</v>
      </c>
      <c r="EF489">
        <v>0.52</v>
      </c>
      <c r="EG489">
        <v>0.01</v>
      </c>
      <c r="EH489">
        <v>0.01</v>
      </c>
      <c r="EI489">
        <v>0.01</v>
      </c>
      <c r="EJ489">
        <v>0.01</v>
      </c>
      <c r="EK489">
        <v>0.01</v>
      </c>
      <c r="EL489">
        <v>0.06</v>
      </c>
      <c r="EM489">
        <v>0.01</v>
      </c>
      <c r="EN489">
        <v>0</v>
      </c>
      <c r="EO489">
        <v>0.41</v>
      </c>
      <c r="EP489">
        <v>0.01</v>
      </c>
      <c r="EQ489">
        <v>6.0000000000000001E-3</v>
      </c>
      <c r="ER489">
        <v>0.03</v>
      </c>
      <c r="ES489">
        <v>6.0000000000000001E-3</v>
      </c>
      <c r="ET489">
        <v>0.01</v>
      </c>
      <c r="EU489">
        <v>0.14000000000000001</v>
      </c>
      <c r="EV489">
        <v>0.04</v>
      </c>
      <c r="EW489">
        <v>0</v>
      </c>
      <c r="EX489">
        <v>6.0000000000000001E-3</v>
      </c>
      <c r="EY489">
        <v>0.2</v>
      </c>
      <c r="EZ489">
        <v>0.15</v>
      </c>
      <c r="FA489">
        <v>0.2</v>
      </c>
      <c r="FB489">
        <v>0.19</v>
      </c>
      <c r="FC489">
        <v>0.25</v>
      </c>
      <c r="FD489">
        <v>0.44</v>
      </c>
      <c r="FE489">
        <v>0.31</v>
      </c>
      <c r="FF489">
        <v>0.26</v>
      </c>
      <c r="FG489">
        <v>0.03</v>
      </c>
      <c r="FH489">
        <v>0.73</v>
      </c>
      <c r="FI489">
        <v>0.8</v>
      </c>
      <c r="FJ489">
        <v>0.73</v>
      </c>
      <c r="FK489">
        <v>0.76</v>
      </c>
      <c r="FL489">
        <v>0.68</v>
      </c>
      <c r="FM489">
        <v>0.25</v>
      </c>
      <c r="FN489">
        <v>0.6</v>
      </c>
      <c r="FO489">
        <v>0.69</v>
      </c>
      <c r="FP489">
        <v>0.04</v>
      </c>
      <c r="FQ489">
        <v>0.04</v>
      </c>
      <c r="FR489">
        <v>0.03</v>
      </c>
      <c r="FS489">
        <v>0.04</v>
      </c>
      <c r="FT489">
        <v>0.04</v>
      </c>
      <c r="FU489">
        <v>0.05</v>
      </c>
      <c r="FV489">
        <v>0.11</v>
      </c>
      <c r="FW489">
        <v>0.04</v>
      </c>
      <c r="FX489">
        <v>0.04</v>
      </c>
      <c r="FY489">
        <v>1.52</v>
      </c>
      <c r="FZ489">
        <v>3.72</v>
      </c>
      <c r="GA489">
        <v>3.79</v>
      </c>
      <c r="GB489">
        <v>3.72</v>
      </c>
      <c r="GC489">
        <v>3.77</v>
      </c>
      <c r="GD489">
        <v>3.68</v>
      </c>
      <c r="GE489">
        <v>2.99</v>
      </c>
      <c r="GF489">
        <v>3.56</v>
      </c>
      <c r="GG489">
        <v>3.73</v>
      </c>
      <c r="GH489">
        <v>9.5299999999999994</v>
      </c>
      <c r="GI489">
        <v>0</v>
      </c>
      <c r="GJ489">
        <v>0</v>
      </c>
      <c r="GK489">
        <v>0</v>
      </c>
      <c r="GL489">
        <v>0</v>
      </c>
      <c r="GM489">
        <v>0.01</v>
      </c>
      <c r="GN489">
        <v>0.01</v>
      </c>
      <c r="GO489">
        <v>0.01</v>
      </c>
      <c r="GP489">
        <v>7.0000000000000007E-2</v>
      </c>
      <c r="GQ489">
        <v>0.18</v>
      </c>
      <c r="GR489">
        <v>0.67</v>
      </c>
      <c r="GS489">
        <v>0.04</v>
      </c>
      <c r="GT489">
        <v>0.39</v>
      </c>
      <c r="GU489">
        <v>0.75</v>
      </c>
      <c r="GV489">
        <v>0.2</v>
      </c>
      <c r="GW489">
        <v>0.34</v>
      </c>
      <c r="GX489">
        <v>8.8999999999999996E-2</v>
      </c>
      <c r="GY489">
        <v>0.35</v>
      </c>
      <c r="GZ489">
        <v>0.10199999999999999</v>
      </c>
      <c r="HA489">
        <v>3.2000000000000001E-2</v>
      </c>
      <c r="HB489">
        <v>0.23</v>
      </c>
      <c r="HC489">
        <v>0.09</v>
      </c>
      <c r="HD489">
        <v>0.04</v>
      </c>
      <c r="HE489">
        <v>0.16</v>
      </c>
      <c r="HF489">
        <v>0.08</v>
      </c>
      <c r="HG489">
        <v>0.1</v>
      </c>
      <c r="HH489">
        <v>0.06</v>
      </c>
      <c r="HI489">
        <v>0</v>
      </c>
      <c r="HJ489">
        <v>0.02</v>
      </c>
      <c r="HK489">
        <v>0.11</v>
      </c>
      <c r="HL489">
        <v>0.09</v>
      </c>
      <c r="HM489">
        <v>0.15</v>
      </c>
      <c r="HN489">
        <v>0</v>
      </c>
      <c r="HO489">
        <v>0.12</v>
      </c>
      <c r="HP489">
        <v>0.18</v>
      </c>
      <c r="HQ489">
        <v>0.13</v>
      </c>
      <c r="HR489">
        <v>0.35</v>
      </c>
      <c r="HS489">
        <v>0.38</v>
      </c>
      <c r="HT489">
        <v>0.1</v>
      </c>
      <c r="HU489">
        <v>0.81</v>
      </c>
      <c r="HV489">
        <v>0.6</v>
      </c>
      <c r="HW489">
        <v>0.27</v>
      </c>
      <c r="HX489">
        <v>0.46</v>
      </c>
      <c r="HY489">
        <v>0.36</v>
      </c>
      <c r="HZ489">
        <v>0.85</v>
      </c>
      <c r="IA489">
        <v>0.03</v>
      </c>
      <c r="IB489">
        <v>0.15</v>
      </c>
      <c r="IC489">
        <v>0.15</v>
      </c>
      <c r="ID489">
        <v>0.04</v>
      </c>
      <c r="IE489">
        <v>0.06</v>
      </c>
      <c r="IF489">
        <v>0</v>
      </c>
      <c r="IG489">
        <v>1.2999999999999999E-2</v>
      </c>
      <c r="IH489">
        <v>0.01</v>
      </c>
      <c r="II489">
        <v>0.28999999999999998</v>
      </c>
      <c r="IJ489">
        <v>0.02</v>
      </c>
      <c r="IK489">
        <v>1.9E-2</v>
      </c>
      <c r="IL489">
        <v>1.2999999999999999E-2</v>
      </c>
      <c r="IM489">
        <v>0.03</v>
      </c>
      <c r="IN489">
        <v>0.04</v>
      </c>
      <c r="IO489">
        <v>0.04</v>
      </c>
      <c r="IP489">
        <v>0.04</v>
      </c>
      <c r="IQ489">
        <v>0.03</v>
      </c>
      <c r="IR489">
        <v>0.03</v>
      </c>
      <c r="IS489">
        <v>0</v>
      </c>
      <c r="IT489">
        <v>0.18</v>
      </c>
      <c r="IU489">
        <v>0.08</v>
      </c>
      <c r="IV489">
        <v>0.01</v>
      </c>
      <c r="IW489">
        <v>0.15</v>
      </c>
      <c r="IX489">
        <v>0.2</v>
      </c>
      <c r="IY489">
        <v>0.35</v>
      </c>
      <c r="IZ489">
        <v>0.28000000000000003</v>
      </c>
      <c r="JA489">
        <v>0.09</v>
      </c>
      <c r="JB489">
        <v>0.31</v>
      </c>
      <c r="JC489">
        <v>0.36</v>
      </c>
      <c r="JD489">
        <v>0.11</v>
      </c>
      <c r="JE489">
        <v>0.23</v>
      </c>
      <c r="JF489">
        <v>0.28999999999999998</v>
      </c>
      <c r="JG489">
        <v>0.22</v>
      </c>
      <c r="JH489">
        <v>0.4</v>
      </c>
      <c r="JI489">
        <v>0.31</v>
      </c>
      <c r="JJ489">
        <v>0.36</v>
      </c>
      <c r="JK489">
        <v>0.56999999999999995</v>
      </c>
      <c r="JL489">
        <v>0.27</v>
      </c>
      <c r="JM489">
        <v>0.04</v>
      </c>
      <c r="JN489">
        <v>0.04</v>
      </c>
      <c r="JO489">
        <v>0.04</v>
      </c>
      <c r="JP489">
        <v>0.04</v>
      </c>
      <c r="JQ489">
        <v>0.06</v>
      </c>
      <c r="JR489">
        <v>3.21</v>
      </c>
      <c r="JS489">
        <v>2.57</v>
      </c>
      <c r="JT489">
        <v>2.91</v>
      </c>
      <c r="JU489">
        <v>3.49</v>
      </c>
      <c r="JV489">
        <v>2.66</v>
      </c>
    </row>
    <row r="490" spans="1:282" x14ac:dyDescent="0.25">
      <c r="A490">
        <v>610157</v>
      </c>
      <c r="B490" t="s">
        <v>254</v>
      </c>
      <c r="C490" t="s">
        <v>2922</v>
      </c>
      <c r="D490" t="s">
        <v>5706</v>
      </c>
      <c r="E490" t="s">
        <v>5707</v>
      </c>
      <c r="F490" t="s">
        <v>1369</v>
      </c>
      <c r="G490" t="s">
        <v>1370</v>
      </c>
      <c r="H490" t="s">
        <v>1371</v>
      </c>
      <c r="I490" t="s">
        <v>5708</v>
      </c>
      <c r="J490" t="s">
        <v>10</v>
      </c>
      <c r="K490" t="s">
        <v>10</v>
      </c>
      <c r="L490" t="s">
        <v>546</v>
      </c>
      <c r="M490" t="s">
        <v>3399</v>
      </c>
      <c r="N490" t="s">
        <v>3908</v>
      </c>
      <c r="O490" t="s">
        <v>524</v>
      </c>
      <c r="P490">
        <v>1899</v>
      </c>
      <c r="Q490" t="s">
        <v>530</v>
      </c>
      <c r="R490" t="s">
        <v>529</v>
      </c>
      <c r="S490" t="s">
        <v>529</v>
      </c>
      <c r="T490">
        <v>44</v>
      </c>
      <c r="U490">
        <v>5710</v>
      </c>
      <c r="V490" t="s">
        <v>651</v>
      </c>
      <c r="W490">
        <v>477</v>
      </c>
      <c r="X490">
        <v>1913</v>
      </c>
      <c r="Y490">
        <v>25</v>
      </c>
      <c r="Z490" s="5" t="s">
        <v>3426</v>
      </c>
      <c r="AA490" t="s">
        <v>524</v>
      </c>
      <c r="AB490" t="s">
        <v>555</v>
      </c>
      <c r="AC490" t="s">
        <v>564</v>
      </c>
      <c r="AD490" t="s">
        <v>564</v>
      </c>
      <c r="AE490">
        <v>28.3</v>
      </c>
      <c r="AF490">
        <v>48.8</v>
      </c>
      <c r="AG490">
        <v>51.2</v>
      </c>
      <c r="AH490">
        <v>2.5</v>
      </c>
      <c r="AI490" t="s">
        <v>3410</v>
      </c>
      <c r="AJ490">
        <v>283</v>
      </c>
      <c r="AK490">
        <v>2</v>
      </c>
      <c r="AL490">
        <v>2</v>
      </c>
      <c r="AN490">
        <v>276</v>
      </c>
      <c r="AP490">
        <v>1</v>
      </c>
      <c r="AR490">
        <v>7</v>
      </c>
      <c r="AS490">
        <v>283</v>
      </c>
      <c r="AT490">
        <v>0.02</v>
      </c>
      <c r="AU490">
        <v>0.02</v>
      </c>
      <c r="AV490">
        <v>0.01</v>
      </c>
      <c r="AW490">
        <v>0.01</v>
      </c>
      <c r="AX490">
        <v>0.02</v>
      </c>
      <c r="AY490">
        <v>0.12</v>
      </c>
      <c r="AZ490">
        <v>0.06</v>
      </c>
      <c r="BA490">
        <v>6.7000000000000004E-2</v>
      </c>
      <c r="BB490">
        <v>0.08</v>
      </c>
      <c r="BC490">
        <v>7.0000000000000007E-2</v>
      </c>
      <c r="BD490">
        <v>0.1</v>
      </c>
      <c r="BE490">
        <v>0.2</v>
      </c>
      <c r="BF490">
        <v>0.49</v>
      </c>
      <c r="BG490">
        <v>0.39</v>
      </c>
      <c r="BH490">
        <v>0.49</v>
      </c>
      <c r="BI490">
        <v>0.32</v>
      </c>
      <c r="BJ490">
        <v>0.43</v>
      </c>
      <c r="BK490">
        <v>0.37</v>
      </c>
      <c r="BL490">
        <v>0.03</v>
      </c>
      <c r="BM490">
        <v>0.04</v>
      </c>
      <c r="BN490">
        <v>0.04</v>
      </c>
      <c r="BO490">
        <v>0.02</v>
      </c>
      <c r="BP490">
        <v>0.03</v>
      </c>
      <c r="BQ490">
        <v>0.04</v>
      </c>
      <c r="BR490">
        <v>0.4</v>
      </c>
      <c r="BS490">
        <v>0.49</v>
      </c>
      <c r="BT490">
        <v>0.37</v>
      </c>
      <c r="BU490">
        <v>0.57999999999999996</v>
      </c>
      <c r="BV490">
        <v>0.42</v>
      </c>
      <c r="BW490">
        <v>0.28000000000000003</v>
      </c>
      <c r="BX490">
        <v>3.3</v>
      </c>
      <c r="BY490">
        <v>3.4</v>
      </c>
      <c r="BZ490">
        <v>3.27</v>
      </c>
      <c r="CA490">
        <v>3.5</v>
      </c>
      <c r="CB490">
        <v>3.28</v>
      </c>
      <c r="CC490">
        <v>2.84</v>
      </c>
      <c r="CD490">
        <v>0</v>
      </c>
      <c r="CE490">
        <v>0</v>
      </c>
      <c r="CF490">
        <v>0</v>
      </c>
      <c r="CG490">
        <v>1.4E-2</v>
      </c>
      <c r="CH490">
        <v>0</v>
      </c>
      <c r="CI490">
        <v>0</v>
      </c>
      <c r="CJ490">
        <v>0.02</v>
      </c>
      <c r="CK490">
        <v>0.1</v>
      </c>
      <c r="CL490">
        <v>0.02</v>
      </c>
      <c r="CM490">
        <v>0</v>
      </c>
      <c r="CN490">
        <v>0.02</v>
      </c>
      <c r="CO490">
        <v>0.03</v>
      </c>
      <c r="CP490">
        <v>0.03</v>
      </c>
      <c r="CQ490">
        <v>0.01</v>
      </c>
      <c r="CR490">
        <v>0.02</v>
      </c>
      <c r="CS490">
        <v>0.06</v>
      </c>
      <c r="CT490">
        <v>0.06</v>
      </c>
      <c r="CU490">
        <v>0.05</v>
      </c>
      <c r="CV490">
        <v>3.84</v>
      </c>
      <c r="CW490">
        <v>3.78</v>
      </c>
      <c r="CX490">
        <v>3.67</v>
      </c>
      <c r="CY490">
        <v>3.65</v>
      </c>
      <c r="CZ490">
        <v>3.75</v>
      </c>
      <c r="DA490">
        <v>3.66</v>
      </c>
      <c r="DB490">
        <v>3.53</v>
      </c>
      <c r="DC490">
        <v>3.26</v>
      </c>
      <c r="DD490">
        <v>3.56</v>
      </c>
      <c r="DE490">
        <v>0.16</v>
      </c>
      <c r="DF490">
        <v>0.18</v>
      </c>
      <c r="DG490">
        <v>0.27</v>
      </c>
      <c r="DH490">
        <v>0.24</v>
      </c>
      <c r="DI490">
        <v>0.22</v>
      </c>
      <c r="DJ490">
        <v>0.27</v>
      </c>
      <c r="DK490">
        <v>0.28000000000000003</v>
      </c>
      <c r="DL490">
        <v>0.31</v>
      </c>
      <c r="DM490">
        <v>0.27</v>
      </c>
      <c r="DN490">
        <v>0.01</v>
      </c>
      <c r="DO490">
        <v>0.01</v>
      </c>
      <c r="DP490">
        <v>0.01</v>
      </c>
      <c r="DQ490">
        <v>0.01</v>
      </c>
      <c r="DR490">
        <v>0.01</v>
      </c>
      <c r="DS490">
        <v>0.02</v>
      </c>
      <c r="DT490">
        <v>0.01</v>
      </c>
      <c r="DU490">
        <v>0.02</v>
      </c>
      <c r="DV490">
        <v>0.01</v>
      </c>
      <c r="DW490">
        <v>0.83</v>
      </c>
      <c r="DX490">
        <v>0.79</v>
      </c>
      <c r="DY490">
        <v>0.69</v>
      </c>
      <c r="DZ490">
        <v>0.71</v>
      </c>
      <c r="EA490">
        <v>0.75</v>
      </c>
      <c r="EB490">
        <v>0.68</v>
      </c>
      <c r="EC490">
        <v>0.63</v>
      </c>
      <c r="ED490">
        <v>0.51</v>
      </c>
      <c r="EE490">
        <v>0.65</v>
      </c>
      <c r="EF490">
        <v>0.47</v>
      </c>
      <c r="EG490">
        <v>0.02</v>
      </c>
      <c r="EH490">
        <v>0.01</v>
      </c>
      <c r="EI490">
        <v>0.02</v>
      </c>
      <c r="EJ490">
        <v>0.01</v>
      </c>
      <c r="EK490">
        <v>0.02</v>
      </c>
      <c r="EL490">
        <v>0.03</v>
      </c>
      <c r="EM490">
        <v>0.01</v>
      </c>
      <c r="EN490">
        <v>0</v>
      </c>
      <c r="EO490">
        <v>0.19</v>
      </c>
      <c r="EP490">
        <v>0.06</v>
      </c>
      <c r="EQ490">
        <v>4.2000000000000003E-2</v>
      </c>
      <c r="ER490">
        <v>0.04</v>
      </c>
      <c r="ES490">
        <v>2.5000000000000001E-2</v>
      </c>
      <c r="ET490">
        <v>0.09</v>
      </c>
      <c r="EU490">
        <v>0.06</v>
      </c>
      <c r="EV490">
        <v>0.04</v>
      </c>
      <c r="EW490">
        <v>0.05</v>
      </c>
      <c r="EX490">
        <v>0.152</v>
      </c>
      <c r="EY490">
        <v>0.34</v>
      </c>
      <c r="EZ490">
        <v>0.36</v>
      </c>
      <c r="FA490">
        <v>0.32</v>
      </c>
      <c r="FB490">
        <v>0.27</v>
      </c>
      <c r="FC490">
        <v>0.38</v>
      </c>
      <c r="FD490">
        <v>0.39</v>
      </c>
      <c r="FE490">
        <v>0.35</v>
      </c>
      <c r="FF490">
        <v>0.41</v>
      </c>
      <c r="FG490">
        <v>0.11</v>
      </c>
      <c r="FH490">
        <v>0.54</v>
      </c>
      <c r="FI490">
        <v>0.54</v>
      </c>
      <c r="FJ490">
        <v>0.56999999999999995</v>
      </c>
      <c r="FK490">
        <v>0.63</v>
      </c>
      <c r="FL490">
        <v>0.43</v>
      </c>
      <c r="FM490">
        <v>0.47</v>
      </c>
      <c r="FN490">
        <v>0.56999999999999995</v>
      </c>
      <c r="FO490">
        <v>0.5</v>
      </c>
      <c r="FP490">
        <v>0.08</v>
      </c>
      <c r="FQ490">
        <v>0.04</v>
      </c>
      <c r="FR490">
        <v>0.05</v>
      </c>
      <c r="FS490">
        <v>0.05</v>
      </c>
      <c r="FT490">
        <v>7.0000000000000007E-2</v>
      </c>
      <c r="FU490">
        <v>7.0000000000000007E-2</v>
      </c>
      <c r="FV490">
        <v>0.05</v>
      </c>
      <c r="FW490">
        <v>0.04</v>
      </c>
      <c r="FX490">
        <v>0.04</v>
      </c>
      <c r="FY490">
        <v>1.9</v>
      </c>
      <c r="FZ490">
        <v>3.47</v>
      </c>
      <c r="GA490">
        <v>3.51</v>
      </c>
      <c r="GB490">
        <v>3.53</v>
      </c>
      <c r="GC490">
        <v>3.63</v>
      </c>
      <c r="GD490">
        <v>3.32</v>
      </c>
      <c r="GE490">
        <v>3.37</v>
      </c>
      <c r="GF490">
        <v>3.54</v>
      </c>
      <c r="GG490">
        <v>3.47</v>
      </c>
      <c r="GH490">
        <v>8.77</v>
      </c>
      <c r="GI490">
        <v>0</v>
      </c>
      <c r="GJ490">
        <v>4.0000000000000001E-3</v>
      </c>
      <c r="GK490">
        <v>1.0999999999999999E-2</v>
      </c>
      <c r="GL490">
        <v>0.02</v>
      </c>
      <c r="GM490">
        <v>0.03</v>
      </c>
      <c r="GN490">
        <v>0.02</v>
      </c>
      <c r="GO490">
        <v>0.06</v>
      </c>
      <c r="GP490">
        <v>0.16</v>
      </c>
      <c r="GQ490">
        <v>0.16</v>
      </c>
      <c r="GR490">
        <v>0.46</v>
      </c>
      <c r="GS490">
        <v>0.08</v>
      </c>
      <c r="GT490">
        <v>0.37</v>
      </c>
      <c r="GU490">
        <v>0.49</v>
      </c>
      <c r="GV490">
        <v>0.3</v>
      </c>
      <c r="GW490">
        <v>0.2</v>
      </c>
      <c r="GX490">
        <v>0.14099999999999999</v>
      </c>
      <c r="GY490">
        <v>0.24</v>
      </c>
      <c r="GZ490">
        <v>0.10199999999999999</v>
      </c>
      <c r="HA490">
        <v>4.9000000000000002E-2</v>
      </c>
      <c r="HB490">
        <v>0.12</v>
      </c>
      <c r="HC490">
        <v>0.14000000000000001</v>
      </c>
      <c r="HD490">
        <v>0.06</v>
      </c>
      <c r="HE490">
        <v>0.16</v>
      </c>
      <c r="HF490">
        <v>0.18</v>
      </c>
      <c r="HG490">
        <v>0.26</v>
      </c>
      <c r="HH490">
        <v>0.18</v>
      </c>
      <c r="HI490">
        <v>0.01</v>
      </c>
      <c r="HJ490">
        <v>0.01</v>
      </c>
      <c r="HK490">
        <v>0</v>
      </c>
      <c r="HL490">
        <v>0.02</v>
      </c>
      <c r="HM490">
        <v>0.09</v>
      </c>
      <c r="HN490">
        <v>0.01</v>
      </c>
      <c r="HO490">
        <v>0.35</v>
      </c>
      <c r="HP490">
        <v>0.36</v>
      </c>
      <c r="HQ490">
        <v>0.33</v>
      </c>
      <c r="HR490">
        <v>0.35</v>
      </c>
      <c r="HS490">
        <v>0.42</v>
      </c>
      <c r="HT490">
        <v>0.35</v>
      </c>
      <c r="HU490">
        <v>0.56999999999999995</v>
      </c>
      <c r="HV490">
        <v>0.37</v>
      </c>
      <c r="HW490">
        <v>0.42</v>
      </c>
      <c r="HX490">
        <v>0.45</v>
      </c>
      <c r="HY490">
        <v>0.31</v>
      </c>
      <c r="HZ490">
        <v>0.5</v>
      </c>
      <c r="IA490">
        <v>0.01</v>
      </c>
      <c r="IB490">
        <v>0.2</v>
      </c>
      <c r="IC490">
        <v>0.18</v>
      </c>
      <c r="ID490">
        <v>0.11</v>
      </c>
      <c r="IE490">
        <v>0.11</v>
      </c>
      <c r="IF490">
        <v>4.9000000000000002E-2</v>
      </c>
      <c r="IG490">
        <v>1.7999999999999999E-2</v>
      </c>
      <c r="IH490">
        <v>0.01</v>
      </c>
      <c r="II490">
        <v>0.02</v>
      </c>
      <c r="IJ490">
        <v>0.01</v>
      </c>
      <c r="IK490">
        <v>1.4E-2</v>
      </c>
      <c r="IL490">
        <v>1.0999999999999999E-2</v>
      </c>
      <c r="IM490">
        <v>0.04</v>
      </c>
      <c r="IN490">
        <v>0.04</v>
      </c>
      <c r="IO490">
        <v>0.05</v>
      </c>
      <c r="IP490">
        <v>0.06</v>
      </c>
      <c r="IQ490">
        <v>0.06</v>
      </c>
      <c r="IR490">
        <v>7.0000000000000007E-2</v>
      </c>
      <c r="IS490">
        <v>0.04</v>
      </c>
      <c r="IT490">
        <v>0.56000000000000005</v>
      </c>
      <c r="IU490">
        <v>0.52</v>
      </c>
      <c r="IV490">
        <v>0.06</v>
      </c>
      <c r="IW490">
        <v>0.19</v>
      </c>
      <c r="IX490">
        <v>0.25</v>
      </c>
      <c r="IY490">
        <v>0.26</v>
      </c>
      <c r="IZ490">
        <v>0.22</v>
      </c>
      <c r="JA490">
        <v>0.17</v>
      </c>
      <c r="JB490">
        <v>0.28999999999999998</v>
      </c>
      <c r="JC490">
        <v>0.4</v>
      </c>
      <c r="JD490">
        <v>0.06</v>
      </c>
      <c r="JE490">
        <v>0.1</v>
      </c>
      <c r="JF490">
        <v>0.31</v>
      </c>
      <c r="JG490">
        <v>0.24</v>
      </c>
      <c r="JH490">
        <v>0.23</v>
      </c>
      <c r="JI490">
        <v>0.05</v>
      </c>
      <c r="JJ490">
        <v>0.09</v>
      </c>
      <c r="JK490">
        <v>0.39</v>
      </c>
      <c r="JL490">
        <v>0.21</v>
      </c>
      <c r="JM490">
        <v>7.0000000000000007E-2</v>
      </c>
      <c r="JN490">
        <v>0.06</v>
      </c>
      <c r="JO490">
        <v>7.0000000000000007E-2</v>
      </c>
      <c r="JP490">
        <v>7.0000000000000007E-2</v>
      </c>
      <c r="JQ490">
        <v>7.0000000000000007E-2</v>
      </c>
      <c r="JR490">
        <v>2.9</v>
      </c>
      <c r="JS490">
        <v>1.58</v>
      </c>
      <c r="JT490">
        <v>1.75</v>
      </c>
      <c r="JU490">
        <v>3.11</v>
      </c>
      <c r="JV490">
        <v>2.5099999999999998</v>
      </c>
    </row>
    <row r="491" spans="1:282" x14ac:dyDescent="0.25">
      <c r="A491">
        <v>610158</v>
      </c>
      <c r="B491" t="s">
        <v>2924</v>
      </c>
      <c r="C491" t="s">
        <v>2923</v>
      </c>
      <c r="D491" t="s">
        <v>5709</v>
      </c>
      <c r="E491" t="s">
        <v>5710</v>
      </c>
      <c r="F491" t="s">
        <v>2925</v>
      </c>
      <c r="G491" t="s">
        <v>2926</v>
      </c>
      <c r="H491" t="s">
        <v>2927</v>
      </c>
      <c r="I491" t="s">
        <v>5711</v>
      </c>
      <c r="J491" t="s">
        <v>5712</v>
      </c>
      <c r="K491" t="s">
        <v>5713</v>
      </c>
      <c r="L491" t="s">
        <v>546</v>
      </c>
      <c r="M491" t="s">
        <v>3399</v>
      </c>
      <c r="N491" t="s">
        <v>3908</v>
      </c>
      <c r="O491" t="s">
        <v>524</v>
      </c>
      <c r="P491">
        <v>589</v>
      </c>
      <c r="Q491" t="s">
        <v>539</v>
      </c>
      <c r="R491" t="s">
        <v>3437</v>
      </c>
      <c r="S491" t="s">
        <v>6522</v>
      </c>
      <c r="T491">
        <v>29</v>
      </c>
      <c r="U491">
        <v>5720</v>
      </c>
      <c r="V491" t="s">
        <v>651</v>
      </c>
      <c r="W491">
        <v>384</v>
      </c>
      <c r="X491">
        <v>593</v>
      </c>
      <c r="Y491">
        <v>65</v>
      </c>
      <c r="Z491" s="5" t="s">
        <v>563</v>
      </c>
      <c r="AA491" t="s">
        <v>524</v>
      </c>
      <c r="AB491" t="s">
        <v>555</v>
      </c>
      <c r="AC491" t="s">
        <v>555</v>
      </c>
      <c r="AD491" t="s">
        <v>564</v>
      </c>
      <c r="AE491">
        <v>20.9</v>
      </c>
      <c r="AF491">
        <v>38.5</v>
      </c>
      <c r="AG491">
        <v>46.3</v>
      </c>
      <c r="AH491">
        <v>6.5</v>
      </c>
      <c r="AI491" t="s">
        <v>3410</v>
      </c>
      <c r="AJ491">
        <v>258</v>
      </c>
      <c r="AK491">
        <v>45</v>
      </c>
      <c r="AL491">
        <v>96</v>
      </c>
      <c r="AM491">
        <v>4</v>
      </c>
      <c r="AN491">
        <v>94</v>
      </c>
      <c r="AP491">
        <v>3</v>
      </c>
      <c r="AQ491">
        <v>10</v>
      </c>
      <c r="AR491">
        <v>15</v>
      </c>
      <c r="AS491">
        <v>258</v>
      </c>
      <c r="AT491">
        <v>0.05</v>
      </c>
      <c r="AU491">
        <v>0.05</v>
      </c>
      <c r="AV491">
        <v>0.02</v>
      </c>
      <c r="AW491">
        <v>0.02</v>
      </c>
      <c r="AX491">
        <v>7.0000000000000007E-2</v>
      </c>
      <c r="AY491">
        <v>0.08</v>
      </c>
      <c r="AZ491">
        <v>0.18</v>
      </c>
      <c r="BA491">
        <v>0.17399999999999999</v>
      </c>
      <c r="BB491">
        <v>0.11</v>
      </c>
      <c r="BC491">
        <v>0.05</v>
      </c>
      <c r="BD491">
        <v>0.13</v>
      </c>
      <c r="BE491">
        <v>0.2</v>
      </c>
      <c r="BF491">
        <v>0.34</v>
      </c>
      <c r="BG491">
        <v>0.28999999999999998</v>
      </c>
      <c r="BH491">
        <v>0.43</v>
      </c>
      <c r="BI491">
        <v>0.3</v>
      </c>
      <c r="BJ491">
        <v>0.41</v>
      </c>
      <c r="BK491">
        <v>0.31</v>
      </c>
      <c r="BL491">
        <v>0.03</v>
      </c>
      <c r="BM491">
        <v>0.02</v>
      </c>
      <c r="BN491">
        <v>0.03</v>
      </c>
      <c r="BO491">
        <v>0.03</v>
      </c>
      <c r="BP491">
        <v>0.04</v>
      </c>
      <c r="BQ491">
        <v>0.05</v>
      </c>
      <c r="BR491">
        <v>0.39</v>
      </c>
      <c r="BS491">
        <v>0.47</v>
      </c>
      <c r="BT491">
        <v>0.41</v>
      </c>
      <c r="BU491">
        <v>0.6</v>
      </c>
      <c r="BV491">
        <v>0.35</v>
      </c>
      <c r="BW491">
        <v>0.36</v>
      </c>
      <c r="BX491">
        <v>3.11</v>
      </c>
      <c r="BY491">
        <v>3.21</v>
      </c>
      <c r="BZ491">
        <v>3.27</v>
      </c>
      <c r="CA491">
        <v>3.54</v>
      </c>
      <c r="CB491">
        <v>3.09</v>
      </c>
      <c r="CC491">
        <v>2.99</v>
      </c>
      <c r="CD491">
        <v>4.0000000000000001E-3</v>
      </c>
      <c r="CE491">
        <v>4.0000000000000001E-3</v>
      </c>
      <c r="CF491">
        <v>4.0000000000000001E-3</v>
      </c>
      <c r="CG491">
        <v>1.2E-2</v>
      </c>
      <c r="CH491">
        <v>1.2E-2</v>
      </c>
      <c r="CI491">
        <v>0.01</v>
      </c>
      <c r="CJ491">
        <v>0.05</v>
      </c>
      <c r="CK491">
        <v>0.1</v>
      </c>
      <c r="CL491">
        <v>7.0000000000000007E-2</v>
      </c>
      <c r="CM491">
        <v>0.02</v>
      </c>
      <c r="CN491">
        <v>0.03</v>
      </c>
      <c r="CO491">
        <v>0.03</v>
      </c>
      <c r="CP491">
        <v>0.02</v>
      </c>
      <c r="CQ491">
        <v>0.03</v>
      </c>
      <c r="CR491">
        <v>0.1</v>
      </c>
      <c r="CS491">
        <v>0.1</v>
      </c>
      <c r="CT491">
        <v>0.12</v>
      </c>
      <c r="CU491">
        <v>0.09</v>
      </c>
      <c r="CV491">
        <v>3.77</v>
      </c>
      <c r="CW491">
        <v>3.68</v>
      </c>
      <c r="CX491">
        <v>3.71</v>
      </c>
      <c r="CY491">
        <v>3.77</v>
      </c>
      <c r="CZ491">
        <v>3.68</v>
      </c>
      <c r="DA491">
        <v>3.47</v>
      </c>
      <c r="DB491">
        <v>3.41</v>
      </c>
      <c r="DC491">
        <v>3.19</v>
      </c>
      <c r="DD491">
        <v>3.33</v>
      </c>
      <c r="DE491">
        <v>0.17</v>
      </c>
      <c r="DF491">
        <v>0.23</v>
      </c>
      <c r="DG491">
        <v>0.21</v>
      </c>
      <c r="DH491">
        <v>0.15</v>
      </c>
      <c r="DI491">
        <v>0.21</v>
      </c>
      <c r="DJ491">
        <v>0.28000000000000003</v>
      </c>
      <c r="DK491">
        <v>0.23</v>
      </c>
      <c r="DL491">
        <v>0.24</v>
      </c>
      <c r="DM491">
        <v>0.26</v>
      </c>
      <c r="DN491">
        <v>0.04</v>
      </c>
      <c r="DO491">
        <v>0.03</v>
      </c>
      <c r="DP491">
        <v>0.03</v>
      </c>
      <c r="DQ491">
        <v>0.04</v>
      </c>
      <c r="DR491">
        <v>0.04</v>
      </c>
      <c r="DS491">
        <v>0.04</v>
      </c>
      <c r="DT491">
        <v>0.04</v>
      </c>
      <c r="DU491">
        <v>0.05</v>
      </c>
      <c r="DV491">
        <v>0.04</v>
      </c>
      <c r="DW491">
        <v>0.77</v>
      </c>
      <c r="DX491">
        <v>0.71</v>
      </c>
      <c r="DY491">
        <v>0.72</v>
      </c>
      <c r="DZ491">
        <v>0.78</v>
      </c>
      <c r="EA491">
        <v>0.71</v>
      </c>
      <c r="EB491">
        <v>0.56999999999999995</v>
      </c>
      <c r="EC491">
        <v>0.59</v>
      </c>
      <c r="ED491">
        <v>0.49</v>
      </c>
      <c r="EE491">
        <v>0.54</v>
      </c>
      <c r="EF491">
        <v>0.36</v>
      </c>
      <c r="EG491">
        <v>0</v>
      </c>
      <c r="EH491">
        <v>0</v>
      </c>
      <c r="EI491">
        <v>0.02</v>
      </c>
      <c r="EJ491">
        <v>0.01</v>
      </c>
      <c r="EK491">
        <v>0.02</v>
      </c>
      <c r="EL491">
        <v>0.12</v>
      </c>
      <c r="EM491">
        <v>0.01</v>
      </c>
      <c r="EN491">
        <v>0.03</v>
      </c>
      <c r="EO491">
        <v>0.37</v>
      </c>
      <c r="EP491">
        <v>0.03</v>
      </c>
      <c r="EQ491">
        <v>4.2999999999999997E-2</v>
      </c>
      <c r="ER491">
        <v>0.09</v>
      </c>
      <c r="ES491">
        <v>4.7E-2</v>
      </c>
      <c r="ET491">
        <v>0.1</v>
      </c>
      <c r="EU491">
        <v>0.17</v>
      </c>
      <c r="EV491">
        <v>0.08</v>
      </c>
      <c r="EW491">
        <v>0.06</v>
      </c>
      <c r="EX491">
        <v>0.109</v>
      </c>
      <c r="EY491">
        <v>0.36</v>
      </c>
      <c r="EZ491">
        <v>0.33</v>
      </c>
      <c r="FA491">
        <v>0.38</v>
      </c>
      <c r="FB491">
        <v>0.32</v>
      </c>
      <c r="FC491">
        <v>0.38</v>
      </c>
      <c r="FD491">
        <v>0.31</v>
      </c>
      <c r="FE491">
        <v>0.45</v>
      </c>
      <c r="FF491">
        <v>0.46</v>
      </c>
      <c r="FG491">
        <v>0.1</v>
      </c>
      <c r="FH491">
        <v>0.54</v>
      </c>
      <c r="FI491">
        <v>0.56000000000000005</v>
      </c>
      <c r="FJ491">
        <v>0.45</v>
      </c>
      <c r="FK491">
        <v>0.56000000000000005</v>
      </c>
      <c r="FL491">
        <v>0.45</v>
      </c>
      <c r="FM491">
        <v>0.27</v>
      </c>
      <c r="FN491">
        <v>0.38</v>
      </c>
      <c r="FO491">
        <v>0.38</v>
      </c>
      <c r="FP491">
        <v>0.06</v>
      </c>
      <c r="FQ491">
        <v>0.06</v>
      </c>
      <c r="FR491">
        <v>7.0000000000000007E-2</v>
      </c>
      <c r="FS491">
        <v>7.0000000000000007E-2</v>
      </c>
      <c r="FT491">
        <v>0.06</v>
      </c>
      <c r="FU491">
        <v>0.05</v>
      </c>
      <c r="FV491">
        <v>0.14000000000000001</v>
      </c>
      <c r="FW491">
        <v>7.0000000000000007E-2</v>
      </c>
      <c r="FX491">
        <v>7.0000000000000007E-2</v>
      </c>
      <c r="FY491">
        <v>1.95</v>
      </c>
      <c r="FZ491">
        <v>3.53</v>
      </c>
      <c r="GA491">
        <v>3.54</v>
      </c>
      <c r="GB491">
        <v>3.36</v>
      </c>
      <c r="GC491">
        <v>3.52</v>
      </c>
      <c r="GD491">
        <v>3.34</v>
      </c>
      <c r="GE491">
        <v>2.85</v>
      </c>
      <c r="GF491">
        <v>3.31</v>
      </c>
      <c r="GG491">
        <v>3.28</v>
      </c>
      <c r="GH491">
        <v>7.82</v>
      </c>
      <c r="GI491">
        <v>0.02</v>
      </c>
      <c r="GJ491">
        <v>1.6E-2</v>
      </c>
      <c r="GK491">
        <v>1.2E-2</v>
      </c>
      <c r="GL491">
        <v>0.02</v>
      </c>
      <c r="GM491">
        <v>7.0000000000000007E-2</v>
      </c>
      <c r="GN491">
        <v>0.06</v>
      </c>
      <c r="GO491">
        <v>0.12</v>
      </c>
      <c r="GP491">
        <v>0.19</v>
      </c>
      <c r="GQ491">
        <v>0.17</v>
      </c>
      <c r="GR491">
        <v>0.24</v>
      </c>
      <c r="GS491">
        <v>0.08</v>
      </c>
      <c r="GT491">
        <v>0.47</v>
      </c>
      <c r="GU491">
        <v>0.69</v>
      </c>
      <c r="GV491">
        <v>0.23</v>
      </c>
      <c r="GW491">
        <v>0.17</v>
      </c>
      <c r="GX491">
        <v>4.2999999999999997E-2</v>
      </c>
      <c r="GY491">
        <v>0.2</v>
      </c>
      <c r="GZ491">
        <v>9.7000000000000003E-2</v>
      </c>
      <c r="HA491">
        <v>6.2E-2</v>
      </c>
      <c r="HB491">
        <v>0.26</v>
      </c>
      <c r="HC491">
        <v>0.14000000000000001</v>
      </c>
      <c r="HD491">
        <v>7.0000000000000007E-2</v>
      </c>
      <c r="HE491">
        <v>0.22</v>
      </c>
      <c r="HF491">
        <v>0.12</v>
      </c>
      <c r="HG491">
        <v>0.14000000000000001</v>
      </c>
      <c r="HH491">
        <v>0.09</v>
      </c>
      <c r="HI491">
        <v>0</v>
      </c>
      <c r="HJ491">
        <v>0.01</v>
      </c>
      <c r="HK491">
        <v>0.01</v>
      </c>
      <c r="HL491">
        <v>0.02</v>
      </c>
      <c r="HM491">
        <v>0.14000000000000001</v>
      </c>
      <c r="HN491">
        <v>0.01</v>
      </c>
      <c r="HO491">
        <v>0.39</v>
      </c>
      <c r="HP491">
        <v>0.31</v>
      </c>
      <c r="HQ491">
        <v>0.35</v>
      </c>
      <c r="HR491">
        <v>0.37</v>
      </c>
      <c r="HS491">
        <v>0.4</v>
      </c>
      <c r="HT491">
        <v>0.34</v>
      </c>
      <c r="HU491">
        <v>0.49</v>
      </c>
      <c r="HV491">
        <v>0.32</v>
      </c>
      <c r="HW491">
        <v>0.36</v>
      </c>
      <c r="HX491">
        <v>0.38</v>
      </c>
      <c r="HY491">
        <v>0.19</v>
      </c>
      <c r="HZ491">
        <v>0.52</v>
      </c>
      <c r="IA491">
        <v>0.04</v>
      </c>
      <c r="IB491">
        <v>0.24</v>
      </c>
      <c r="IC491">
        <v>0.17</v>
      </c>
      <c r="ID491">
        <v>0.11</v>
      </c>
      <c r="IE491">
        <v>0.14000000000000001</v>
      </c>
      <c r="IF491">
        <v>3.1E-2</v>
      </c>
      <c r="IG491">
        <v>8.0000000000000002E-3</v>
      </c>
      <c r="IH491">
        <v>0.02</v>
      </c>
      <c r="II491">
        <v>0.02</v>
      </c>
      <c r="IJ491">
        <v>0.03</v>
      </c>
      <c r="IK491">
        <v>5.3999999999999999E-2</v>
      </c>
      <c r="IL491">
        <v>4.0000000000000001E-3</v>
      </c>
      <c r="IM491">
        <v>7.0000000000000007E-2</v>
      </c>
      <c r="IN491">
        <v>0.09</v>
      </c>
      <c r="IO491">
        <v>0.09</v>
      </c>
      <c r="IP491">
        <v>0.09</v>
      </c>
      <c r="IQ491">
        <v>0.08</v>
      </c>
      <c r="IR491">
        <v>0.09</v>
      </c>
      <c r="IS491">
        <v>0.01</v>
      </c>
      <c r="IT491">
        <v>0.51</v>
      </c>
      <c r="IU491">
        <v>0.31</v>
      </c>
      <c r="IV491">
        <v>0.02</v>
      </c>
      <c r="IW491">
        <v>0.23</v>
      </c>
      <c r="IX491">
        <v>0.22</v>
      </c>
      <c r="IY491">
        <v>0.28000000000000003</v>
      </c>
      <c r="IZ491">
        <v>0.4</v>
      </c>
      <c r="JA491">
        <v>0.16</v>
      </c>
      <c r="JB491">
        <v>0.38</v>
      </c>
      <c r="JC491">
        <v>0.39</v>
      </c>
      <c r="JD491">
        <v>7.0000000000000007E-2</v>
      </c>
      <c r="JE491">
        <v>0.14000000000000001</v>
      </c>
      <c r="JF491">
        <v>0.24</v>
      </c>
      <c r="JG491">
        <v>0.19</v>
      </c>
      <c r="JH491">
        <v>0.31</v>
      </c>
      <c r="JI491">
        <v>0.05</v>
      </c>
      <c r="JJ491">
        <v>0.06</v>
      </c>
      <c r="JK491">
        <v>0.5</v>
      </c>
      <c r="JL491">
        <v>0.12</v>
      </c>
      <c r="JM491">
        <v>0.08</v>
      </c>
      <c r="JN491">
        <v>0.09</v>
      </c>
      <c r="JO491">
        <v>0.09</v>
      </c>
      <c r="JP491">
        <v>0.09</v>
      </c>
      <c r="JQ491">
        <v>0.09</v>
      </c>
      <c r="JR491">
        <v>3.08</v>
      </c>
      <c r="JS491">
        <v>1.63</v>
      </c>
      <c r="JT491">
        <v>1.94</v>
      </c>
      <c r="JU491">
        <v>3.34</v>
      </c>
      <c r="JV491">
        <v>2.21</v>
      </c>
    </row>
    <row r="492" spans="1:282" x14ac:dyDescent="0.25">
      <c r="A492">
        <v>610159</v>
      </c>
      <c r="B492" t="s">
        <v>2929</v>
      </c>
      <c r="C492" t="s">
        <v>2928</v>
      </c>
      <c r="D492" t="s">
        <v>5714</v>
      </c>
      <c r="E492" t="s">
        <v>5715</v>
      </c>
      <c r="F492" t="s">
        <v>2930</v>
      </c>
      <c r="G492" t="s">
        <v>2931</v>
      </c>
      <c r="H492" t="s">
        <v>2932</v>
      </c>
      <c r="I492" t="s">
        <v>5716</v>
      </c>
      <c r="J492" t="s">
        <v>5717</v>
      </c>
      <c r="K492" t="s">
        <v>5718</v>
      </c>
      <c r="L492" t="s">
        <v>546</v>
      </c>
      <c r="M492" t="s">
        <v>3399</v>
      </c>
      <c r="N492" t="s">
        <v>3908</v>
      </c>
      <c r="O492" t="s">
        <v>524</v>
      </c>
      <c r="P492">
        <v>891</v>
      </c>
      <c r="Q492" t="s">
        <v>541</v>
      </c>
      <c r="R492" t="s">
        <v>544</v>
      </c>
      <c r="S492" t="s">
        <v>544</v>
      </c>
      <c r="T492">
        <v>29</v>
      </c>
      <c r="U492">
        <v>5730</v>
      </c>
      <c r="V492" t="s">
        <v>655</v>
      </c>
      <c r="W492">
        <v>155</v>
      </c>
      <c r="X492">
        <v>929</v>
      </c>
      <c r="Y492">
        <v>17</v>
      </c>
      <c r="Z492" s="5" t="s">
        <v>3680</v>
      </c>
      <c r="AA492" t="s">
        <v>524</v>
      </c>
      <c r="AB492" t="s">
        <v>555</v>
      </c>
      <c r="AC492" t="s">
        <v>564</v>
      </c>
      <c r="AD492" t="s">
        <v>564</v>
      </c>
      <c r="AE492">
        <v>35.200000000000003</v>
      </c>
      <c r="AF492">
        <v>48</v>
      </c>
      <c r="AG492">
        <v>44.5</v>
      </c>
      <c r="AH492">
        <v>1.7</v>
      </c>
      <c r="AI492" t="s">
        <v>3410</v>
      </c>
      <c r="AJ492">
        <v>84</v>
      </c>
      <c r="AK492">
        <v>13</v>
      </c>
      <c r="AL492">
        <v>2</v>
      </c>
      <c r="AM492">
        <v>2</v>
      </c>
      <c r="AN492">
        <v>62</v>
      </c>
      <c r="AR492">
        <v>5</v>
      </c>
      <c r="AS492">
        <v>84</v>
      </c>
      <c r="AT492">
        <v>0.01</v>
      </c>
      <c r="AU492">
        <v>0</v>
      </c>
      <c r="AV492">
        <v>0</v>
      </c>
      <c r="AW492">
        <v>0.01</v>
      </c>
      <c r="AX492">
        <v>0.01</v>
      </c>
      <c r="AY492">
        <v>0.13</v>
      </c>
      <c r="AZ492">
        <v>0.04</v>
      </c>
      <c r="BA492">
        <v>1.2E-2</v>
      </c>
      <c r="BB492">
        <v>0.04</v>
      </c>
      <c r="BC492">
        <v>0.1</v>
      </c>
      <c r="BD492">
        <v>0.11</v>
      </c>
      <c r="BE492">
        <v>0.19</v>
      </c>
      <c r="BF492">
        <v>0.24</v>
      </c>
      <c r="BG492">
        <v>0.19</v>
      </c>
      <c r="BH492">
        <v>0.17</v>
      </c>
      <c r="BI492">
        <v>0.28999999999999998</v>
      </c>
      <c r="BJ492">
        <v>0.44</v>
      </c>
      <c r="BK492">
        <v>0.27</v>
      </c>
      <c r="BL492">
        <v>0.42</v>
      </c>
      <c r="BM492">
        <v>0.43</v>
      </c>
      <c r="BN492">
        <v>0.44</v>
      </c>
      <c r="BO492">
        <v>0.02</v>
      </c>
      <c r="BP492">
        <v>0.04</v>
      </c>
      <c r="BQ492">
        <v>0.02</v>
      </c>
      <c r="BR492">
        <v>0.3</v>
      </c>
      <c r="BS492">
        <v>0.37</v>
      </c>
      <c r="BT492">
        <v>0.36</v>
      </c>
      <c r="BU492">
        <v>0.57999999999999996</v>
      </c>
      <c r="BV492">
        <v>0.4</v>
      </c>
      <c r="BW492">
        <v>0.38</v>
      </c>
      <c r="BX492">
        <v>3.41</v>
      </c>
      <c r="BY492">
        <v>3.63</v>
      </c>
      <c r="BZ492">
        <v>3.57</v>
      </c>
      <c r="CA492">
        <v>3.48</v>
      </c>
      <c r="CB492">
        <v>3.28</v>
      </c>
      <c r="CC492">
        <v>2.93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7.0000000000000007E-2</v>
      </c>
      <c r="CL492">
        <v>0.02</v>
      </c>
      <c r="CM492">
        <v>0.01</v>
      </c>
      <c r="CN492">
        <v>0.02</v>
      </c>
      <c r="CO492">
        <v>0.02</v>
      </c>
      <c r="CP492">
        <v>0.04</v>
      </c>
      <c r="CQ492">
        <v>0.04</v>
      </c>
      <c r="CR492">
        <v>0.06</v>
      </c>
      <c r="CS492">
        <v>0.06</v>
      </c>
      <c r="CT492">
        <v>0.06</v>
      </c>
      <c r="CU492">
        <v>0.04</v>
      </c>
      <c r="CV492">
        <v>3.83</v>
      </c>
      <c r="CW492">
        <v>3.78</v>
      </c>
      <c r="CX492">
        <v>3.72</v>
      </c>
      <c r="CY492">
        <v>3.69</v>
      </c>
      <c r="CZ492">
        <v>3.66</v>
      </c>
      <c r="DA492">
        <v>3.6</v>
      </c>
      <c r="DB492">
        <v>3.49</v>
      </c>
      <c r="DC492">
        <v>3.35</v>
      </c>
      <c r="DD492">
        <v>3.54</v>
      </c>
      <c r="DE492">
        <v>0.14000000000000001</v>
      </c>
      <c r="DF492">
        <v>0.17</v>
      </c>
      <c r="DG492">
        <v>0.23</v>
      </c>
      <c r="DH492">
        <v>0.23</v>
      </c>
      <c r="DI492">
        <v>0.26</v>
      </c>
      <c r="DJ492">
        <v>0.26</v>
      </c>
      <c r="DK492">
        <v>0.37</v>
      </c>
      <c r="DL492">
        <v>0.3</v>
      </c>
      <c r="DM492">
        <v>0.31</v>
      </c>
      <c r="DN492">
        <v>0.02</v>
      </c>
      <c r="DO492">
        <v>0.02</v>
      </c>
      <c r="DP492">
        <v>0.04</v>
      </c>
      <c r="DQ492">
        <v>0.04</v>
      </c>
      <c r="DR492">
        <v>0.02</v>
      </c>
      <c r="DS492">
        <v>0.04</v>
      </c>
      <c r="DT492">
        <v>0.04</v>
      </c>
      <c r="DU492">
        <v>0.04</v>
      </c>
      <c r="DV492">
        <v>0.02</v>
      </c>
      <c r="DW492">
        <v>0.82</v>
      </c>
      <c r="DX492">
        <v>0.79</v>
      </c>
      <c r="DY492">
        <v>0.71</v>
      </c>
      <c r="DZ492">
        <v>0.7</v>
      </c>
      <c r="EA492">
        <v>0.68</v>
      </c>
      <c r="EB492">
        <v>0.64</v>
      </c>
      <c r="EC492">
        <v>0.54</v>
      </c>
      <c r="ED492">
        <v>0.54</v>
      </c>
      <c r="EE492">
        <v>0.61</v>
      </c>
      <c r="EF492">
        <v>0.46</v>
      </c>
      <c r="EG492">
        <v>0.01</v>
      </c>
      <c r="EH492">
        <v>0</v>
      </c>
      <c r="EI492">
        <v>0.02</v>
      </c>
      <c r="EJ492">
        <v>0</v>
      </c>
      <c r="EK492">
        <v>0.04</v>
      </c>
      <c r="EL492">
        <v>0.01</v>
      </c>
      <c r="EM492">
        <v>0</v>
      </c>
      <c r="EN492">
        <v>0.04</v>
      </c>
      <c r="EO492">
        <v>0.35</v>
      </c>
      <c r="EP492">
        <v>0.04</v>
      </c>
      <c r="EQ492">
        <v>7.0999999999999994E-2</v>
      </c>
      <c r="ER492">
        <v>7.0000000000000007E-2</v>
      </c>
      <c r="ES492">
        <v>4.8000000000000001E-2</v>
      </c>
      <c r="ET492">
        <v>0.13</v>
      </c>
      <c r="EU492">
        <v>0.12</v>
      </c>
      <c r="EV492">
        <v>7.0000000000000007E-2</v>
      </c>
      <c r="EW492">
        <v>0.05</v>
      </c>
      <c r="EX492">
        <v>7.0999999999999994E-2</v>
      </c>
      <c r="EY492">
        <v>0.3</v>
      </c>
      <c r="EZ492">
        <v>0.36</v>
      </c>
      <c r="FA492">
        <v>0.31</v>
      </c>
      <c r="FB492">
        <v>0.27</v>
      </c>
      <c r="FC492">
        <v>0.33</v>
      </c>
      <c r="FD492">
        <v>0.35</v>
      </c>
      <c r="FE492">
        <v>0.35</v>
      </c>
      <c r="FF492">
        <v>0.38</v>
      </c>
      <c r="FG492">
        <v>0.08</v>
      </c>
      <c r="FH492">
        <v>0.62</v>
      </c>
      <c r="FI492">
        <v>0.55000000000000004</v>
      </c>
      <c r="FJ492">
        <v>0.56999999999999995</v>
      </c>
      <c r="FK492">
        <v>0.65</v>
      </c>
      <c r="FL492">
        <v>0.46</v>
      </c>
      <c r="FM492">
        <v>0.48</v>
      </c>
      <c r="FN492">
        <v>0.52</v>
      </c>
      <c r="FO492">
        <v>0.5</v>
      </c>
      <c r="FP492">
        <v>0.04</v>
      </c>
      <c r="FQ492">
        <v>0.04</v>
      </c>
      <c r="FR492">
        <v>0.02</v>
      </c>
      <c r="FS492">
        <v>0.02</v>
      </c>
      <c r="FT492">
        <v>0.02</v>
      </c>
      <c r="FU492">
        <v>0.04</v>
      </c>
      <c r="FV492">
        <v>0.05</v>
      </c>
      <c r="FW492">
        <v>0.06</v>
      </c>
      <c r="FX492">
        <v>0.04</v>
      </c>
      <c r="FY492">
        <v>1.77</v>
      </c>
      <c r="FZ492">
        <v>3.58</v>
      </c>
      <c r="GA492">
        <v>3.49</v>
      </c>
      <c r="GB492">
        <v>3.46</v>
      </c>
      <c r="GC492">
        <v>3.62</v>
      </c>
      <c r="GD492">
        <v>3.27</v>
      </c>
      <c r="GE492">
        <v>3.35</v>
      </c>
      <c r="GF492">
        <v>3.48</v>
      </c>
      <c r="GG492">
        <v>3.4</v>
      </c>
      <c r="GH492">
        <v>7.9</v>
      </c>
      <c r="GI492">
        <v>0.01</v>
      </c>
      <c r="GJ492">
        <v>0</v>
      </c>
      <c r="GK492">
        <v>3.5999999999999997E-2</v>
      </c>
      <c r="GL492">
        <v>0.06</v>
      </c>
      <c r="GM492">
        <v>7.0000000000000007E-2</v>
      </c>
      <c r="GN492">
        <v>0.06</v>
      </c>
      <c r="GO492">
        <v>0.06</v>
      </c>
      <c r="GP492">
        <v>0.19</v>
      </c>
      <c r="GQ492">
        <v>0.18</v>
      </c>
      <c r="GR492">
        <v>0.31</v>
      </c>
      <c r="GS492">
        <v>0.02</v>
      </c>
      <c r="GT492">
        <v>0.46</v>
      </c>
      <c r="GU492">
        <v>0.62</v>
      </c>
      <c r="GV492">
        <v>0.36</v>
      </c>
      <c r="GW492">
        <v>0.26</v>
      </c>
      <c r="GX492">
        <v>0.155</v>
      </c>
      <c r="GY492">
        <v>0.26</v>
      </c>
      <c r="GZ492">
        <v>0.14299999999999999</v>
      </c>
      <c r="HA492">
        <v>7.0999999999999994E-2</v>
      </c>
      <c r="HB492">
        <v>0.12</v>
      </c>
      <c r="HC492">
        <v>0.06</v>
      </c>
      <c r="HD492">
        <v>0.04</v>
      </c>
      <c r="HE492">
        <v>0.19</v>
      </c>
      <c r="HF492">
        <v>7.0000000000000007E-2</v>
      </c>
      <c r="HG492">
        <v>0.12</v>
      </c>
      <c r="HH492">
        <v>7.0000000000000007E-2</v>
      </c>
      <c r="HI492">
        <v>0</v>
      </c>
      <c r="HJ492">
        <v>0</v>
      </c>
      <c r="HK492">
        <v>0.04</v>
      </c>
      <c r="HL492">
        <v>0.06</v>
      </c>
      <c r="HM492">
        <v>0.23</v>
      </c>
      <c r="HN492">
        <v>0.04</v>
      </c>
      <c r="HO492">
        <v>0.39</v>
      </c>
      <c r="HP492">
        <v>0.38</v>
      </c>
      <c r="HQ492">
        <v>0.32</v>
      </c>
      <c r="HR492">
        <v>0.4</v>
      </c>
      <c r="HS492">
        <v>0.43</v>
      </c>
      <c r="HT492">
        <v>0.36</v>
      </c>
      <c r="HU492">
        <v>0.52</v>
      </c>
      <c r="HV492">
        <v>0.54</v>
      </c>
      <c r="HW492">
        <v>0.52</v>
      </c>
      <c r="HX492">
        <v>0.46</v>
      </c>
      <c r="HY492">
        <v>0.27</v>
      </c>
      <c r="HZ492">
        <v>0.55000000000000004</v>
      </c>
      <c r="IA492">
        <v>0.06</v>
      </c>
      <c r="IB492">
        <v>0.05</v>
      </c>
      <c r="IC492">
        <v>0.06</v>
      </c>
      <c r="ID492">
        <v>0.04</v>
      </c>
      <c r="IE492">
        <v>0.02</v>
      </c>
      <c r="IF492">
        <v>1.2E-2</v>
      </c>
      <c r="IG492">
        <v>0</v>
      </c>
      <c r="IH492">
        <v>0</v>
      </c>
      <c r="II492">
        <v>0</v>
      </c>
      <c r="IJ492">
        <v>0</v>
      </c>
      <c r="IK492">
        <v>1.2E-2</v>
      </c>
      <c r="IL492">
        <v>1.2E-2</v>
      </c>
      <c r="IM492">
        <v>0.02</v>
      </c>
      <c r="IN492">
        <v>0.04</v>
      </c>
      <c r="IO492">
        <v>0.06</v>
      </c>
      <c r="IP492">
        <v>0.04</v>
      </c>
      <c r="IQ492">
        <v>0.04</v>
      </c>
      <c r="IR492">
        <v>0.04</v>
      </c>
      <c r="IS492">
        <v>0.01</v>
      </c>
      <c r="IT492">
        <v>0.54</v>
      </c>
      <c r="IU492">
        <v>0.36</v>
      </c>
      <c r="IV492">
        <v>0.02</v>
      </c>
      <c r="IW492">
        <v>0.28999999999999998</v>
      </c>
      <c r="IX492">
        <v>0.35</v>
      </c>
      <c r="IY492">
        <v>0.19</v>
      </c>
      <c r="IZ492">
        <v>0.31</v>
      </c>
      <c r="JA492">
        <v>0.21</v>
      </c>
      <c r="JB492">
        <v>0.35</v>
      </c>
      <c r="JC492">
        <v>0.36</v>
      </c>
      <c r="JD492">
        <v>7.0000000000000007E-2</v>
      </c>
      <c r="JE492">
        <v>0.13</v>
      </c>
      <c r="JF492">
        <v>0.25</v>
      </c>
      <c r="JG492">
        <v>0.15</v>
      </c>
      <c r="JH492">
        <v>0.26</v>
      </c>
      <c r="JI492">
        <v>0.18</v>
      </c>
      <c r="JJ492">
        <v>0.17</v>
      </c>
      <c r="JK492">
        <v>0.45</v>
      </c>
      <c r="JL492">
        <v>0.18</v>
      </c>
      <c r="JM492">
        <v>0.02</v>
      </c>
      <c r="JN492">
        <v>0.02</v>
      </c>
      <c r="JO492">
        <v>0.04</v>
      </c>
      <c r="JP492">
        <v>0.06</v>
      </c>
      <c r="JQ492">
        <v>0.04</v>
      </c>
      <c r="JR492">
        <v>2.89</v>
      </c>
      <c r="JS492">
        <v>1.89</v>
      </c>
      <c r="JT492">
        <v>2.11</v>
      </c>
      <c r="JU492">
        <v>3.2</v>
      </c>
      <c r="JV492">
        <v>2.23</v>
      </c>
    </row>
    <row r="493" spans="1:282" x14ac:dyDescent="0.25">
      <c r="A493">
        <v>610163</v>
      </c>
      <c r="B493" t="s">
        <v>275</v>
      </c>
      <c r="C493" t="s">
        <v>2933</v>
      </c>
      <c r="D493" t="s">
        <v>5719</v>
      </c>
      <c r="E493" t="s">
        <v>5720</v>
      </c>
      <c r="F493" t="s">
        <v>1372</v>
      </c>
      <c r="G493" t="s">
        <v>1373</v>
      </c>
      <c r="H493" t="s">
        <v>1374</v>
      </c>
      <c r="I493" t="s">
        <v>5721</v>
      </c>
      <c r="J493" t="s">
        <v>5722</v>
      </c>
      <c r="K493" t="s">
        <v>5723</v>
      </c>
      <c r="L493" t="s">
        <v>546</v>
      </c>
      <c r="M493" t="s">
        <v>4131</v>
      </c>
      <c r="N493" t="s">
        <v>3908</v>
      </c>
      <c r="O493" t="s">
        <v>524</v>
      </c>
      <c r="P493">
        <v>286</v>
      </c>
      <c r="Q493" t="s">
        <v>541</v>
      </c>
      <c r="R493" t="s">
        <v>544</v>
      </c>
      <c r="S493" t="s">
        <v>544</v>
      </c>
      <c r="T493">
        <v>30</v>
      </c>
      <c r="U493">
        <v>5770</v>
      </c>
      <c r="V493" t="s">
        <v>651</v>
      </c>
      <c r="W493">
        <v>193</v>
      </c>
      <c r="X493">
        <v>297</v>
      </c>
      <c r="Y493">
        <v>65</v>
      </c>
      <c r="Z493" s="5" t="s">
        <v>563</v>
      </c>
      <c r="AA493" t="s">
        <v>524</v>
      </c>
      <c r="AB493" t="s">
        <v>534</v>
      </c>
      <c r="AC493" t="s">
        <v>534</v>
      </c>
      <c r="AD493" t="s">
        <v>534</v>
      </c>
      <c r="AE493">
        <v>99</v>
      </c>
      <c r="AF493">
        <v>99</v>
      </c>
      <c r="AG493">
        <v>89.7</v>
      </c>
      <c r="AH493">
        <v>6.5</v>
      </c>
      <c r="AI493" t="s">
        <v>3410</v>
      </c>
      <c r="AJ493">
        <v>177</v>
      </c>
      <c r="AK493">
        <v>129</v>
      </c>
      <c r="AM493">
        <v>12</v>
      </c>
      <c r="AN493">
        <v>30</v>
      </c>
      <c r="AO493">
        <v>1</v>
      </c>
      <c r="AQ493">
        <v>6</v>
      </c>
      <c r="AR493">
        <v>5</v>
      </c>
      <c r="AS493">
        <v>177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0.03</v>
      </c>
      <c r="AZ493">
        <v>0.01</v>
      </c>
      <c r="BA493">
        <v>6.0000000000000001E-3</v>
      </c>
      <c r="BB493">
        <v>0.01</v>
      </c>
      <c r="BC493">
        <v>0</v>
      </c>
      <c r="BD493">
        <v>0.02</v>
      </c>
      <c r="BE493">
        <v>0.08</v>
      </c>
      <c r="BF493">
        <v>0.02</v>
      </c>
      <c r="BG493">
        <v>0.02</v>
      </c>
      <c r="BH493">
        <v>0.03</v>
      </c>
      <c r="BI493">
        <v>0.01</v>
      </c>
      <c r="BJ493">
        <v>0.16</v>
      </c>
      <c r="BK493">
        <v>0.24</v>
      </c>
      <c r="BL493">
        <v>0.01</v>
      </c>
      <c r="BM493">
        <v>0.01</v>
      </c>
      <c r="BN493">
        <v>0.01</v>
      </c>
      <c r="BO493">
        <v>0</v>
      </c>
      <c r="BP493">
        <v>0.02</v>
      </c>
      <c r="BQ493">
        <v>0.01</v>
      </c>
      <c r="BR493">
        <v>0.97</v>
      </c>
      <c r="BS493">
        <v>0.97</v>
      </c>
      <c r="BT493">
        <v>0.95</v>
      </c>
      <c r="BU493">
        <v>0.99</v>
      </c>
      <c r="BV493">
        <v>0.81</v>
      </c>
      <c r="BW493">
        <v>0.64</v>
      </c>
      <c r="BX493">
        <v>3.97</v>
      </c>
      <c r="BY493">
        <v>3.97</v>
      </c>
      <c r="BZ493">
        <v>3.95</v>
      </c>
      <c r="CA493">
        <v>3.99</v>
      </c>
      <c r="CB493">
        <v>3.8</v>
      </c>
      <c r="CC493">
        <v>3.5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0.01</v>
      </c>
      <c r="CL493">
        <v>0</v>
      </c>
      <c r="CM493">
        <v>0.01</v>
      </c>
      <c r="CN493">
        <v>0</v>
      </c>
      <c r="CO493">
        <v>0</v>
      </c>
      <c r="CP493">
        <v>0.02</v>
      </c>
      <c r="CQ493">
        <v>0.01</v>
      </c>
      <c r="CR493">
        <v>0.02</v>
      </c>
      <c r="CS493">
        <v>0.01</v>
      </c>
      <c r="CT493">
        <v>0.01</v>
      </c>
      <c r="CU493">
        <v>0.02</v>
      </c>
      <c r="CV493">
        <v>3.97</v>
      </c>
      <c r="CW493">
        <v>3.97</v>
      </c>
      <c r="CX493">
        <v>3.97</v>
      </c>
      <c r="CY493">
        <v>3.96</v>
      </c>
      <c r="CZ493">
        <v>3.94</v>
      </c>
      <c r="DA493">
        <v>3.87</v>
      </c>
      <c r="DB493">
        <v>3.9</v>
      </c>
      <c r="DC493">
        <v>3.82</v>
      </c>
      <c r="DD493">
        <v>3.82</v>
      </c>
      <c r="DE493">
        <v>0.02</v>
      </c>
      <c r="DF493">
        <v>0.03</v>
      </c>
      <c r="DG493">
        <v>0.03</v>
      </c>
      <c r="DH493">
        <v>0.01</v>
      </c>
      <c r="DI493">
        <v>0.05</v>
      </c>
      <c r="DJ493">
        <v>0.1</v>
      </c>
      <c r="DK493">
        <v>0.08</v>
      </c>
      <c r="DL493">
        <v>0.14000000000000001</v>
      </c>
      <c r="DM493">
        <v>0.14000000000000001</v>
      </c>
      <c r="DN493">
        <v>0</v>
      </c>
      <c r="DO493">
        <v>0</v>
      </c>
      <c r="DP493">
        <v>0.01</v>
      </c>
      <c r="DQ493">
        <v>0</v>
      </c>
      <c r="DR493">
        <v>0</v>
      </c>
      <c r="DS493">
        <v>0.01</v>
      </c>
      <c r="DT493">
        <v>0.01</v>
      </c>
      <c r="DU493">
        <v>0</v>
      </c>
      <c r="DV493">
        <v>0</v>
      </c>
      <c r="DW493">
        <v>0.97</v>
      </c>
      <c r="DX493">
        <v>0.97</v>
      </c>
      <c r="DY493">
        <v>0.95</v>
      </c>
      <c r="DZ493">
        <v>0.98</v>
      </c>
      <c r="EA493">
        <v>0.95</v>
      </c>
      <c r="EB493">
        <v>0.88</v>
      </c>
      <c r="EC493">
        <v>0.9</v>
      </c>
      <c r="ED493">
        <v>0.85</v>
      </c>
      <c r="EE493">
        <v>0.84</v>
      </c>
      <c r="EF493">
        <v>0.89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0.03</v>
      </c>
      <c r="EM493">
        <v>0</v>
      </c>
      <c r="EN493">
        <v>0</v>
      </c>
      <c r="EO493">
        <v>0.03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0.11</v>
      </c>
      <c r="EV493">
        <v>0.01</v>
      </c>
      <c r="EW493">
        <v>0</v>
      </c>
      <c r="EX493">
        <v>1.0999999999999999E-2</v>
      </c>
      <c r="EY493">
        <v>0.06</v>
      </c>
      <c r="EZ493">
        <v>0.05</v>
      </c>
      <c r="FA493">
        <v>7.0000000000000007E-2</v>
      </c>
      <c r="FB493">
        <v>0.04</v>
      </c>
      <c r="FC493">
        <v>7.0000000000000007E-2</v>
      </c>
      <c r="FD493">
        <v>0.16</v>
      </c>
      <c r="FE493">
        <v>0.08</v>
      </c>
      <c r="FF493">
        <v>0.05</v>
      </c>
      <c r="FG493">
        <v>0.05</v>
      </c>
      <c r="FH493">
        <v>0.93</v>
      </c>
      <c r="FI493">
        <v>0.95</v>
      </c>
      <c r="FJ493">
        <v>0.93</v>
      </c>
      <c r="FK493">
        <v>0.96</v>
      </c>
      <c r="FL493">
        <v>0.93</v>
      </c>
      <c r="FM493">
        <v>0.63</v>
      </c>
      <c r="FN493">
        <v>0.87</v>
      </c>
      <c r="FO493">
        <v>0.94</v>
      </c>
      <c r="FP493">
        <v>0.02</v>
      </c>
      <c r="FQ493">
        <v>0.01</v>
      </c>
      <c r="FR493">
        <v>0</v>
      </c>
      <c r="FS493">
        <v>0</v>
      </c>
      <c r="FT493">
        <v>0</v>
      </c>
      <c r="FU493">
        <v>0</v>
      </c>
      <c r="FV493">
        <v>7.0000000000000007E-2</v>
      </c>
      <c r="FW493">
        <v>0.04</v>
      </c>
      <c r="FX493">
        <v>0.02</v>
      </c>
      <c r="FY493">
        <v>1.2</v>
      </c>
      <c r="FZ493">
        <v>3.94</v>
      </c>
      <c r="GA493">
        <v>3.95</v>
      </c>
      <c r="GB493">
        <v>3.93</v>
      </c>
      <c r="GC493">
        <v>3.96</v>
      </c>
      <c r="GD493">
        <v>3.93</v>
      </c>
      <c r="GE493">
        <v>3.49</v>
      </c>
      <c r="GF493">
        <v>3.9</v>
      </c>
      <c r="GG493">
        <v>3.95</v>
      </c>
      <c r="GH493">
        <v>9.83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0.01</v>
      </c>
      <c r="GO493">
        <v>0.01</v>
      </c>
      <c r="GP493">
        <v>0.03</v>
      </c>
      <c r="GQ493">
        <v>0.06</v>
      </c>
      <c r="GR493">
        <v>0.88</v>
      </c>
      <c r="GS493">
        <v>0.02</v>
      </c>
      <c r="GT493">
        <v>0.37</v>
      </c>
      <c r="GU493">
        <v>0.78</v>
      </c>
      <c r="GV493">
        <v>0.31</v>
      </c>
      <c r="GW493">
        <v>0.27</v>
      </c>
      <c r="GX493">
        <v>0.10199999999999999</v>
      </c>
      <c r="GY493">
        <v>0.28000000000000003</v>
      </c>
      <c r="GZ493">
        <v>0.186</v>
      </c>
      <c r="HA493">
        <v>2.3E-2</v>
      </c>
      <c r="HB493">
        <v>0.25</v>
      </c>
      <c r="HC493">
        <v>0.15</v>
      </c>
      <c r="HD493">
        <v>7.0000000000000007E-2</v>
      </c>
      <c r="HE493">
        <v>0.11</v>
      </c>
      <c r="HF493">
        <v>0.02</v>
      </c>
      <c r="HG493">
        <v>0.03</v>
      </c>
      <c r="HH493">
        <v>0.04</v>
      </c>
      <c r="HI493">
        <v>0</v>
      </c>
      <c r="HJ493">
        <v>0.01</v>
      </c>
      <c r="HK493">
        <v>0.01</v>
      </c>
      <c r="HL493">
        <v>0.01</v>
      </c>
      <c r="HM493">
        <v>0</v>
      </c>
      <c r="HN493">
        <v>0</v>
      </c>
      <c r="HO493">
        <v>7.0000000000000007E-2</v>
      </c>
      <c r="HP493">
        <v>0.05</v>
      </c>
      <c r="HQ493">
        <v>7.0000000000000007E-2</v>
      </c>
      <c r="HR493">
        <v>0.18</v>
      </c>
      <c r="HS493">
        <v>7.0000000000000007E-2</v>
      </c>
      <c r="HT493">
        <v>0.13</v>
      </c>
      <c r="HU493">
        <v>0.92</v>
      </c>
      <c r="HV493">
        <v>0.27</v>
      </c>
      <c r="HW493">
        <v>0.31</v>
      </c>
      <c r="HX493">
        <v>0.76</v>
      </c>
      <c r="HY493">
        <v>0.31</v>
      </c>
      <c r="HZ493">
        <v>0.85</v>
      </c>
      <c r="IA493">
        <v>0</v>
      </c>
      <c r="IB493">
        <v>0.23</v>
      </c>
      <c r="IC493">
        <v>0.19</v>
      </c>
      <c r="ID493">
        <v>0.04</v>
      </c>
      <c r="IE493">
        <v>0.11</v>
      </c>
      <c r="IF493">
        <v>0</v>
      </c>
      <c r="IG493">
        <v>6.0000000000000001E-3</v>
      </c>
      <c r="IH493">
        <v>0.44</v>
      </c>
      <c r="II493">
        <v>0.4</v>
      </c>
      <c r="IJ493">
        <v>0.01</v>
      </c>
      <c r="IK493">
        <v>0.49199999999999999</v>
      </c>
      <c r="IL493">
        <v>6.0000000000000001E-3</v>
      </c>
      <c r="IM493">
        <v>0.01</v>
      </c>
      <c r="IN493">
        <v>0.02</v>
      </c>
      <c r="IO493">
        <v>0.03</v>
      </c>
      <c r="IP493">
        <v>0.01</v>
      </c>
      <c r="IQ493">
        <v>0.03</v>
      </c>
      <c r="IR493">
        <v>0.01</v>
      </c>
      <c r="IS493">
        <v>0.01</v>
      </c>
      <c r="IT493">
        <v>0.36</v>
      </c>
      <c r="IU493">
        <v>0.09</v>
      </c>
      <c r="IV493">
        <v>0</v>
      </c>
      <c r="IW493">
        <v>0.18</v>
      </c>
      <c r="IX493">
        <v>0.05</v>
      </c>
      <c r="IY493">
        <v>0.33</v>
      </c>
      <c r="IZ493">
        <v>0.46</v>
      </c>
      <c r="JA493">
        <v>0.09</v>
      </c>
      <c r="JB493">
        <v>0.38</v>
      </c>
      <c r="JC493">
        <v>0.19</v>
      </c>
      <c r="JD493">
        <v>0.2</v>
      </c>
      <c r="JE493">
        <v>0.31</v>
      </c>
      <c r="JF493">
        <v>0.11</v>
      </c>
      <c r="JG493">
        <v>0.24</v>
      </c>
      <c r="JH493">
        <v>0.75</v>
      </c>
      <c r="JI493">
        <v>0.11</v>
      </c>
      <c r="JJ493">
        <v>0.14000000000000001</v>
      </c>
      <c r="JK493">
        <v>0.8</v>
      </c>
      <c r="JL493">
        <v>0.2</v>
      </c>
      <c r="JM493">
        <v>0.01</v>
      </c>
      <c r="JN493">
        <v>0.01</v>
      </c>
      <c r="JO493">
        <v>0.01</v>
      </c>
      <c r="JP493">
        <v>0.01</v>
      </c>
      <c r="JQ493">
        <v>0.01</v>
      </c>
      <c r="JR493">
        <v>3.7</v>
      </c>
      <c r="JS493">
        <v>2.06</v>
      </c>
      <c r="JT493">
        <v>2.5</v>
      </c>
      <c r="JU493">
        <v>3.71</v>
      </c>
      <c r="JV493">
        <v>2.46</v>
      </c>
    </row>
    <row r="494" spans="1:282" x14ac:dyDescent="0.25">
      <c r="A494">
        <v>610165</v>
      </c>
      <c r="B494" t="s">
        <v>257</v>
      </c>
      <c r="C494" t="s">
        <v>2934</v>
      </c>
      <c r="D494" t="s">
        <v>5724</v>
      </c>
      <c r="E494" t="s">
        <v>5725</v>
      </c>
      <c r="F494" t="s">
        <v>1375</v>
      </c>
      <c r="G494" t="s">
        <v>1376</v>
      </c>
      <c r="H494" t="s">
        <v>5726</v>
      </c>
      <c r="I494" t="s">
        <v>5727</v>
      </c>
      <c r="J494" t="s">
        <v>5728</v>
      </c>
      <c r="K494" t="s">
        <v>5729</v>
      </c>
      <c r="L494" t="s">
        <v>546</v>
      </c>
      <c r="M494" t="s">
        <v>3399</v>
      </c>
      <c r="N494" t="s">
        <v>3908</v>
      </c>
      <c r="O494" t="s">
        <v>524</v>
      </c>
      <c r="P494">
        <v>930</v>
      </c>
      <c r="Q494" t="s">
        <v>541</v>
      </c>
      <c r="R494" t="s">
        <v>562</v>
      </c>
      <c r="S494" t="s">
        <v>562</v>
      </c>
      <c r="T494">
        <v>29</v>
      </c>
      <c r="U494">
        <v>5800</v>
      </c>
      <c r="V494" t="s">
        <v>655</v>
      </c>
      <c r="W494">
        <v>828</v>
      </c>
      <c r="X494">
        <v>947</v>
      </c>
      <c r="Y494">
        <v>87</v>
      </c>
      <c r="Z494" s="5" t="s">
        <v>575</v>
      </c>
      <c r="AA494" t="s">
        <v>524</v>
      </c>
      <c r="AB494" t="s">
        <v>555</v>
      </c>
      <c r="AC494" t="s">
        <v>533</v>
      </c>
      <c r="AD494" t="s">
        <v>564</v>
      </c>
      <c r="AE494">
        <v>31.2</v>
      </c>
      <c r="AF494">
        <v>62.2</v>
      </c>
      <c r="AG494">
        <v>54.1</v>
      </c>
      <c r="AH494">
        <v>99</v>
      </c>
      <c r="AI494" t="s">
        <v>3400</v>
      </c>
      <c r="AJ494">
        <v>506</v>
      </c>
      <c r="AK494">
        <v>25</v>
      </c>
      <c r="AL494">
        <v>4</v>
      </c>
      <c r="AM494">
        <v>2</v>
      </c>
      <c r="AN494">
        <v>464</v>
      </c>
      <c r="AO494">
        <v>1</v>
      </c>
      <c r="AQ494">
        <v>8</v>
      </c>
      <c r="AR494">
        <v>9</v>
      </c>
      <c r="AS494">
        <v>506</v>
      </c>
      <c r="AT494">
        <v>0.05</v>
      </c>
      <c r="AU494">
        <v>0.02</v>
      </c>
      <c r="AV494">
        <v>0.04</v>
      </c>
      <c r="AW494">
        <v>0.01</v>
      </c>
      <c r="AX494">
        <v>0.02</v>
      </c>
      <c r="AY494">
        <v>7.0000000000000007E-2</v>
      </c>
      <c r="AZ494">
        <v>0.11</v>
      </c>
      <c r="BA494">
        <v>8.3000000000000004E-2</v>
      </c>
      <c r="BB494">
        <v>0.09</v>
      </c>
      <c r="BC494">
        <v>0.04</v>
      </c>
      <c r="BD494">
        <v>0.11</v>
      </c>
      <c r="BE494">
        <v>0.19</v>
      </c>
      <c r="BF494">
        <v>0.45</v>
      </c>
      <c r="BG494">
        <v>0.4</v>
      </c>
      <c r="BH494">
        <v>0.41</v>
      </c>
      <c r="BI494">
        <v>0.3</v>
      </c>
      <c r="BJ494">
        <v>0.39</v>
      </c>
      <c r="BK494">
        <v>0.37</v>
      </c>
      <c r="BL494">
        <v>0.02</v>
      </c>
      <c r="BM494">
        <v>0.02</v>
      </c>
      <c r="BN494">
        <v>0.04</v>
      </c>
      <c r="BO494">
        <v>0.03</v>
      </c>
      <c r="BP494">
        <v>0.03</v>
      </c>
      <c r="BQ494">
        <v>0.05</v>
      </c>
      <c r="BR494">
        <v>0.37</v>
      </c>
      <c r="BS494">
        <v>0.47</v>
      </c>
      <c r="BT494">
        <v>0.43</v>
      </c>
      <c r="BU494">
        <v>0.63</v>
      </c>
      <c r="BV494">
        <v>0.46</v>
      </c>
      <c r="BW494">
        <v>0.33</v>
      </c>
      <c r="BX494">
        <v>3.17</v>
      </c>
      <c r="BY494">
        <v>3.36</v>
      </c>
      <c r="BZ494">
        <v>3.27</v>
      </c>
      <c r="CA494">
        <v>3.59</v>
      </c>
      <c r="CB494">
        <v>3.32</v>
      </c>
      <c r="CC494">
        <v>3</v>
      </c>
      <c r="CD494">
        <v>4.0000000000000001E-3</v>
      </c>
      <c r="CE494">
        <v>8.0000000000000002E-3</v>
      </c>
      <c r="CF494">
        <v>6.0000000000000001E-3</v>
      </c>
      <c r="CG494">
        <v>4.0000000000000001E-3</v>
      </c>
      <c r="CH494">
        <v>4.0000000000000001E-3</v>
      </c>
      <c r="CI494">
        <v>0</v>
      </c>
      <c r="CJ494">
        <v>0.01</v>
      </c>
      <c r="CK494">
        <v>0.03</v>
      </c>
      <c r="CL494">
        <v>0.01</v>
      </c>
      <c r="CM494">
        <v>0.01</v>
      </c>
      <c r="CN494">
        <v>0.01</v>
      </c>
      <c r="CO494">
        <v>0.01</v>
      </c>
      <c r="CP494">
        <v>0.02</v>
      </c>
      <c r="CQ494">
        <v>0.01</v>
      </c>
      <c r="CR494">
        <v>0.02</v>
      </c>
      <c r="CS494">
        <v>0.04</v>
      </c>
      <c r="CT494">
        <v>0.08</v>
      </c>
      <c r="CU494">
        <v>0.03</v>
      </c>
      <c r="CV494">
        <v>3.83</v>
      </c>
      <c r="CW494">
        <v>3.79</v>
      </c>
      <c r="CX494">
        <v>3.75</v>
      </c>
      <c r="CY494">
        <v>3.74</v>
      </c>
      <c r="CZ494">
        <v>3.77</v>
      </c>
      <c r="DA494">
        <v>3.7</v>
      </c>
      <c r="DB494">
        <v>3.62</v>
      </c>
      <c r="DC494">
        <v>3.49</v>
      </c>
      <c r="DD494">
        <v>3.68</v>
      </c>
      <c r="DE494">
        <v>0.13</v>
      </c>
      <c r="DF494">
        <v>0.17</v>
      </c>
      <c r="DG494">
        <v>0.2</v>
      </c>
      <c r="DH494">
        <v>0.2</v>
      </c>
      <c r="DI494">
        <v>0.18</v>
      </c>
      <c r="DJ494">
        <v>0.24</v>
      </c>
      <c r="DK494">
        <v>0.26</v>
      </c>
      <c r="DL494">
        <v>0.26</v>
      </c>
      <c r="DM494">
        <v>0.23</v>
      </c>
      <c r="DN494">
        <v>0.02</v>
      </c>
      <c r="DO494">
        <v>0.01</v>
      </c>
      <c r="DP494">
        <v>0.02</v>
      </c>
      <c r="DQ494">
        <v>0.02</v>
      </c>
      <c r="DR494">
        <v>0.02</v>
      </c>
      <c r="DS494">
        <v>0.02</v>
      </c>
      <c r="DT494">
        <v>0.02</v>
      </c>
      <c r="DU494">
        <v>0.03</v>
      </c>
      <c r="DV494">
        <v>0.02</v>
      </c>
      <c r="DW494">
        <v>0.84</v>
      </c>
      <c r="DX494">
        <v>0.8</v>
      </c>
      <c r="DY494">
        <v>0.76</v>
      </c>
      <c r="DZ494">
        <v>0.75</v>
      </c>
      <c r="EA494">
        <v>0.78</v>
      </c>
      <c r="EB494">
        <v>0.72</v>
      </c>
      <c r="EC494">
        <v>0.67</v>
      </c>
      <c r="ED494">
        <v>0.6</v>
      </c>
      <c r="EE494">
        <v>0.71</v>
      </c>
      <c r="EF494">
        <v>0.36</v>
      </c>
      <c r="EG494">
        <v>0.02</v>
      </c>
      <c r="EH494">
        <v>0.01</v>
      </c>
      <c r="EI494">
        <v>0.01</v>
      </c>
      <c r="EJ494">
        <v>0.01</v>
      </c>
      <c r="EK494">
        <v>0.01</v>
      </c>
      <c r="EL494">
        <v>0.03</v>
      </c>
      <c r="EM494">
        <v>0</v>
      </c>
      <c r="EN494">
        <v>0</v>
      </c>
      <c r="EO494">
        <v>0.25</v>
      </c>
      <c r="EP494">
        <v>0.04</v>
      </c>
      <c r="EQ494">
        <v>4.7E-2</v>
      </c>
      <c r="ER494">
        <v>0.03</v>
      </c>
      <c r="ES494">
        <v>2.5999999999999999E-2</v>
      </c>
      <c r="ET494">
        <v>0.05</v>
      </c>
      <c r="EU494">
        <v>7.0000000000000007E-2</v>
      </c>
      <c r="EV494">
        <v>0.04</v>
      </c>
      <c r="EW494">
        <v>0.03</v>
      </c>
      <c r="EX494">
        <v>0.186</v>
      </c>
      <c r="EY494">
        <v>0.39</v>
      </c>
      <c r="EZ494">
        <v>0.37</v>
      </c>
      <c r="FA494">
        <v>0.36</v>
      </c>
      <c r="FB494">
        <v>0.3</v>
      </c>
      <c r="FC494">
        <v>0.42</v>
      </c>
      <c r="FD494">
        <v>0.33</v>
      </c>
      <c r="FE494">
        <v>0.37</v>
      </c>
      <c r="FF494">
        <v>0.42</v>
      </c>
      <c r="FG494">
        <v>0.1</v>
      </c>
      <c r="FH494">
        <v>0.47</v>
      </c>
      <c r="FI494">
        <v>0.49</v>
      </c>
      <c r="FJ494">
        <v>0.53</v>
      </c>
      <c r="FK494">
        <v>0.59</v>
      </c>
      <c r="FL494">
        <v>0.41</v>
      </c>
      <c r="FM494">
        <v>0.47</v>
      </c>
      <c r="FN494">
        <v>0.5</v>
      </c>
      <c r="FO494">
        <v>0.46</v>
      </c>
      <c r="FP494">
        <v>0.1</v>
      </c>
      <c r="FQ494">
        <v>0.08</v>
      </c>
      <c r="FR494">
        <v>0.08</v>
      </c>
      <c r="FS494">
        <v>7.0000000000000007E-2</v>
      </c>
      <c r="FT494">
        <v>7.0000000000000007E-2</v>
      </c>
      <c r="FU494">
        <v>0.1</v>
      </c>
      <c r="FV494">
        <v>0.1</v>
      </c>
      <c r="FW494">
        <v>0.09</v>
      </c>
      <c r="FX494">
        <v>0.09</v>
      </c>
      <c r="FY494">
        <v>2.04</v>
      </c>
      <c r="FZ494">
        <v>3.43</v>
      </c>
      <c r="GA494">
        <v>3.46</v>
      </c>
      <c r="GB494">
        <v>3.53</v>
      </c>
      <c r="GC494">
        <v>3.6</v>
      </c>
      <c r="GD494">
        <v>3.37</v>
      </c>
      <c r="GE494">
        <v>3.36</v>
      </c>
      <c r="GF494">
        <v>3.5</v>
      </c>
      <c r="GG494">
        <v>3.46</v>
      </c>
      <c r="GH494">
        <v>8.2899999999999991</v>
      </c>
      <c r="GI494">
        <v>0</v>
      </c>
      <c r="GJ494">
        <v>1.6E-2</v>
      </c>
      <c r="GK494">
        <v>1.6E-2</v>
      </c>
      <c r="GL494">
        <v>0.01</v>
      </c>
      <c r="GM494">
        <v>0.06</v>
      </c>
      <c r="GN494">
        <v>0.03</v>
      </c>
      <c r="GO494">
        <v>0.09</v>
      </c>
      <c r="GP494">
        <v>0.14000000000000001</v>
      </c>
      <c r="GQ494">
        <v>0.17</v>
      </c>
      <c r="GR494">
        <v>0.34</v>
      </c>
      <c r="GS494">
        <v>0.13</v>
      </c>
      <c r="GT494">
        <v>0.25</v>
      </c>
      <c r="GU494">
        <v>0.39</v>
      </c>
      <c r="GV494">
        <v>0.19</v>
      </c>
      <c r="GW494">
        <v>0.22</v>
      </c>
      <c r="GX494">
        <v>0.15</v>
      </c>
      <c r="GY494">
        <v>0.21</v>
      </c>
      <c r="GZ494">
        <v>0.13800000000000001</v>
      </c>
      <c r="HA494">
        <v>7.2999999999999995E-2</v>
      </c>
      <c r="HB494">
        <v>0.15</v>
      </c>
      <c r="HC494">
        <v>0.17</v>
      </c>
      <c r="HD494">
        <v>0.09</v>
      </c>
      <c r="HE494">
        <v>0.23</v>
      </c>
      <c r="HF494">
        <v>0.22</v>
      </c>
      <c r="HG494">
        <v>0.3</v>
      </c>
      <c r="HH494">
        <v>0.22</v>
      </c>
      <c r="HI494">
        <v>0</v>
      </c>
      <c r="HJ494">
        <v>0.01</v>
      </c>
      <c r="HK494">
        <v>0.02</v>
      </c>
      <c r="HL494">
        <v>0.02</v>
      </c>
      <c r="HM494">
        <v>0.06</v>
      </c>
      <c r="HN494">
        <v>0.01</v>
      </c>
      <c r="HO494">
        <v>0.31</v>
      </c>
      <c r="HP494">
        <v>0.27</v>
      </c>
      <c r="HQ494">
        <v>0.31</v>
      </c>
      <c r="HR494">
        <v>0.33</v>
      </c>
      <c r="HS494">
        <v>0.39</v>
      </c>
      <c r="HT494">
        <v>0.35</v>
      </c>
      <c r="HU494">
        <v>0.54</v>
      </c>
      <c r="HV494">
        <v>0.35</v>
      </c>
      <c r="HW494">
        <v>0.4</v>
      </c>
      <c r="HX494">
        <v>0.36</v>
      </c>
      <c r="HY494">
        <v>0.32</v>
      </c>
      <c r="HZ494">
        <v>0.46</v>
      </c>
      <c r="IA494">
        <v>0.04</v>
      </c>
      <c r="IB494">
        <v>0.23</v>
      </c>
      <c r="IC494">
        <v>0.14000000000000001</v>
      </c>
      <c r="ID494">
        <v>0.16</v>
      </c>
      <c r="IE494">
        <v>0.11</v>
      </c>
      <c r="IF494">
        <v>5.2999999999999999E-2</v>
      </c>
      <c r="IG494">
        <v>0.02</v>
      </c>
      <c r="IH494">
        <v>0.03</v>
      </c>
      <c r="II494">
        <v>0.02</v>
      </c>
      <c r="IJ494">
        <v>0.02</v>
      </c>
      <c r="IK494">
        <v>2.4E-2</v>
      </c>
      <c r="IL494">
        <v>2.5999999999999999E-2</v>
      </c>
      <c r="IM494">
        <v>0.08</v>
      </c>
      <c r="IN494">
        <v>0.11</v>
      </c>
      <c r="IO494">
        <v>0.11</v>
      </c>
      <c r="IP494">
        <v>0.11</v>
      </c>
      <c r="IQ494">
        <v>0.11</v>
      </c>
      <c r="IR494">
        <v>0.1</v>
      </c>
      <c r="IS494">
        <v>0.01</v>
      </c>
      <c r="IT494">
        <v>0.66</v>
      </c>
      <c r="IU494">
        <v>0.51</v>
      </c>
      <c r="IV494">
        <v>0.04</v>
      </c>
      <c r="IW494">
        <v>0.28999999999999998</v>
      </c>
      <c r="IX494">
        <v>0.27</v>
      </c>
      <c r="IY494">
        <v>0.14000000000000001</v>
      </c>
      <c r="IZ494">
        <v>0.26</v>
      </c>
      <c r="JA494">
        <v>0.24</v>
      </c>
      <c r="JB494">
        <v>0.35</v>
      </c>
      <c r="JC494">
        <v>0.4</v>
      </c>
      <c r="JD494">
        <v>0.04</v>
      </c>
      <c r="JE494">
        <v>7.0000000000000007E-2</v>
      </c>
      <c r="JF494">
        <v>0.3</v>
      </c>
      <c r="JG494">
        <v>0.17</v>
      </c>
      <c r="JH494">
        <v>0.23</v>
      </c>
      <c r="JI494">
        <v>0.04</v>
      </c>
      <c r="JJ494">
        <v>0.04</v>
      </c>
      <c r="JK494">
        <v>0.32</v>
      </c>
      <c r="JL494">
        <v>0.09</v>
      </c>
      <c r="JM494">
        <v>0.09</v>
      </c>
      <c r="JN494">
        <v>0.11</v>
      </c>
      <c r="JO494">
        <v>0.12</v>
      </c>
      <c r="JP494">
        <v>0.11</v>
      </c>
      <c r="JQ494">
        <v>0.1</v>
      </c>
      <c r="JR494">
        <v>2.93</v>
      </c>
      <c r="JS494">
        <v>1.4</v>
      </c>
      <c r="JT494">
        <v>1.58</v>
      </c>
      <c r="JU494">
        <v>3</v>
      </c>
      <c r="JV494">
        <v>2.0699999999999998</v>
      </c>
    </row>
    <row r="495" spans="1:282" x14ac:dyDescent="0.25">
      <c r="A495">
        <v>610167</v>
      </c>
      <c r="B495" t="s">
        <v>258</v>
      </c>
      <c r="C495" t="s">
        <v>2935</v>
      </c>
      <c r="D495" t="s">
        <v>5730</v>
      </c>
      <c r="E495" t="s">
        <v>5731</v>
      </c>
      <c r="F495" t="s">
        <v>1377</v>
      </c>
      <c r="G495" t="s">
        <v>1378</v>
      </c>
      <c r="H495" t="s">
        <v>1379</v>
      </c>
      <c r="I495" t="s">
        <v>5732</v>
      </c>
      <c r="J495" t="s">
        <v>5733</v>
      </c>
      <c r="K495" t="s">
        <v>5734</v>
      </c>
      <c r="L495" t="s">
        <v>546</v>
      </c>
      <c r="M495" t="s">
        <v>3399</v>
      </c>
      <c r="N495" t="s">
        <v>3908</v>
      </c>
      <c r="O495" t="s">
        <v>524</v>
      </c>
      <c r="P495">
        <v>852</v>
      </c>
      <c r="Q495" t="s">
        <v>530</v>
      </c>
      <c r="R495" t="s">
        <v>558</v>
      </c>
      <c r="S495" t="s">
        <v>558</v>
      </c>
      <c r="T495">
        <v>42</v>
      </c>
      <c r="U495">
        <v>5820</v>
      </c>
      <c r="V495" t="s">
        <v>651</v>
      </c>
      <c r="W495">
        <v>549</v>
      </c>
      <c r="X495">
        <v>865</v>
      </c>
      <c r="Y495">
        <v>63</v>
      </c>
      <c r="Z495" s="5" t="s">
        <v>751</v>
      </c>
      <c r="AA495" t="s">
        <v>524</v>
      </c>
      <c r="AB495" t="s">
        <v>564</v>
      </c>
      <c r="AC495" t="s">
        <v>555</v>
      </c>
      <c r="AD495" t="s">
        <v>564</v>
      </c>
      <c r="AE495">
        <v>41.1</v>
      </c>
      <c r="AF495">
        <v>39.799999999999997</v>
      </c>
      <c r="AG495">
        <v>53.1</v>
      </c>
      <c r="AH495">
        <v>6.3</v>
      </c>
      <c r="AI495" t="s">
        <v>3410</v>
      </c>
      <c r="AJ495">
        <v>318</v>
      </c>
      <c r="AK495">
        <v>5</v>
      </c>
      <c r="AL495">
        <v>4</v>
      </c>
      <c r="AN495">
        <v>305</v>
      </c>
      <c r="AO495">
        <v>2</v>
      </c>
      <c r="AQ495">
        <v>1</v>
      </c>
      <c r="AR495">
        <v>8</v>
      </c>
      <c r="AS495">
        <v>318</v>
      </c>
      <c r="AT495">
        <v>0.01</v>
      </c>
      <c r="AU495">
        <v>0.01</v>
      </c>
      <c r="AV495">
        <v>0.03</v>
      </c>
      <c r="AW495">
        <v>0.02</v>
      </c>
      <c r="AX495">
        <v>0.01</v>
      </c>
      <c r="AY495">
        <v>0.08</v>
      </c>
      <c r="AZ495">
        <v>0.03</v>
      </c>
      <c r="BA495">
        <v>3.1E-2</v>
      </c>
      <c r="BB495">
        <v>0.08</v>
      </c>
      <c r="BC495">
        <v>7.0000000000000007E-2</v>
      </c>
      <c r="BD495">
        <v>0.13</v>
      </c>
      <c r="BE495">
        <v>0.16</v>
      </c>
      <c r="BF495">
        <v>0.41</v>
      </c>
      <c r="BG495">
        <v>0.35</v>
      </c>
      <c r="BH495">
        <v>0.41</v>
      </c>
      <c r="BI495">
        <v>0.31</v>
      </c>
      <c r="BJ495">
        <v>0.37</v>
      </c>
      <c r="BK495">
        <v>0.37</v>
      </c>
      <c r="BL495">
        <v>0</v>
      </c>
      <c r="BM495">
        <v>0</v>
      </c>
      <c r="BN495">
        <v>0.01</v>
      </c>
      <c r="BO495">
        <v>0.01</v>
      </c>
      <c r="BP495">
        <v>0.01</v>
      </c>
      <c r="BQ495">
        <v>0.01</v>
      </c>
      <c r="BR495">
        <v>0.55000000000000004</v>
      </c>
      <c r="BS495">
        <v>0.61</v>
      </c>
      <c r="BT495">
        <v>0.47</v>
      </c>
      <c r="BU495">
        <v>0.59</v>
      </c>
      <c r="BV495">
        <v>0.47</v>
      </c>
      <c r="BW495">
        <v>0.38</v>
      </c>
      <c r="BX495">
        <v>3.5</v>
      </c>
      <c r="BY495">
        <v>3.56</v>
      </c>
      <c r="BZ495">
        <v>3.34</v>
      </c>
      <c r="CA495">
        <v>3.48</v>
      </c>
      <c r="CB495">
        <v>3.33</v>
      </c>
      <c r="CC495">
        <v>3.07</v>
      </c>
      <c r="CD495">
        <v>6.0000000000000001E-3</v>
      </c>
      <c r="CE495">
        <v>6.0000000000000001E-3</v>
      </c>
      <c r="CF495">
        <v>6.0000000000000001E-3</v>
      </c>
      <c r="CG495">
        <v>1.6E-2</v>
      </c>
      <c r="CH495">
        <v>6.0000000000000001E-3</v>
      </c>
      <c r="CI495">
        <v>0.01</v>
      </c>
      <c r="CJ495">
        <v>0.02</v>
      </c>
      <c r="CK495">
        <v>0.04</v>
      </c>
      <c r="CL495">
        <v>0.02</v>
      </c>
      <c r="CM495">
        <v>0</v>
      </c>
      <c r="CN495">
        <v>0.01</v>
      </c>
      <c r="CO495">
        <v>0.01</v>
      </c>
      <c r="CP495">
        <v>0.02</v>
      </c>
      <c r="CQ495">
        <v>0.01</v>
      </c>
      <c r="CR495">
        <v>0.03</v>
      </c>
      <c r="CS495">
        <v>7.0000000000000007E-2</v>
      </c>
      <c r="CT495">
        <v>0.08</v>
      </c>
      <c r="CU495">
        <v>0.06</v>
      </c>
      <c r="CV495">
        <v>3.71</v>
      </c>
      <c r="CW495">
        <v>3.68</v>
      </c>
      <c r="CX495">
        <v>3.67</v>
      </c>
      <c r="CY495">
        <v>3.6</v>
      </c>
      <c r="CZ495">
        <v>3.65</v>
      </c>
      <c r="DA495">
        <v>3.57</v>
      </c>
      <c r="DB495">
        <v>3.49</v>
      </c>
      <c r="DC495">
        <v>3.34</v>
      </c>
      <c r="DD495">
        <v>3.49</v>
      </c>
      <c r="DE495">
        <v>0.26</v>
      </c>
      <c r="DF495">
        <v>0.28000000000000003</v>
      </c>
      <c r="DG495">
        <v>0.3</v>
      </c>
      <c r="DH495">
        <v>0.31</v>
      </c>
      <c r="DI495">
        <v>0.31</v>
      </c>
      <c r="DJ495">
        <v>0.35</v>
      </c>
      <c r="DK495">
        <v>0.33</v>
      </c>
      <c r="DL495">
        <v>0.37</v>
      </c>
      <c r="DM495">
        <v>0.35</v>
      </c>
      <c r="DN495">
        <v>0.01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0.01</v>
      </c>
      <c r="DV495">
        <v>0</v>
      </c>
      <c r="DW495">
        <v>0.72</v>
      </c>
      <c r="DX495">
        <v>0.7</v>
      </c>
      <c r="DY495">
        <v>0.68</v>
      </c>
      <c r="DZ495">
        <v>0.65</v>
      </c>
      <c r="EA495">
        <v>0.68</v>
      </c>
      <c r="EB495">
        <v>0.61</v>
      </c>
      <c r="EC495">
        <v>0.57999999999999996</v>
      </c>
      <c r="ED495">
        <v>0.5</v>
      </c>
      <c r="EE495">
        <v>0.56999999999999995</v>
      </c>
      <c r="EF495">
        <v>0.34</v>
      </c>
      <c r="EG495">
        <v>0.01</v>
      </c>
      <c r="EH495">
        <v>0.01</v>
      </c>
      <c r="EI495">
        <v>0.01</v>
      </c>
      <c r="EJ495">
        <v>0.01</v>
      </c>
      <c r="EK495">
        <v>0.02</v>
      </c>
      <c r="EL495">
        <v>0.04</v>
      </c>
      <c r="EM495">
        <v>0.01</v>
      </c>
      <c r="EN495">
        <v>0.01</v>
      </c>
      <c r="EO495">
        <v>0.22</v>
      </c>
      <c r="EP495">
        <v>0.05</v>
      </c>
      <c r="EQ495">
        <v>2.8000000000000001E-2</v>
      </c>
      <c r="ER495">
        <v>0.02</v>
      </c>
      <c r="ES495">
        <v>1.2999999999999999E-2</v>
      </c>
      <c r="ET495">
        <v>0.06</v>
      </c>
      <c r="EU495">
        <v>0.15</v>
      </c>
      <c r="EV495">
        <v>0.08</v>
      </c>
      <c r="EW495">
        <v>0.12</v>
      </c>
      <c r="EX495">
        <v>0.24199999999999999</v>
      </c>
      <c r="EY495">
        <v>0.43</v>
      </c>
      <c r="EZ495">
        <v>0.36</v>
      </c>
      <c r="FA495">
        <v>0.38</v>
      </c>
      <c r="FB495">
        <v>0.33</v>
      </c>
      <c r="FC495">
        <v>0.4</v>
      </c>
      <c r="FD495">
        <v>0.3</v>
      </c>
      <c r="FE495">
        <v>0.34</v>
      </c>
      <c r="FF495">
        <v>0.33</v>
      </c>
      <c r="FG495">
        <v>0.19</v>
      </c>
      <c r="FH495">
        <v>0.5</v>
      </c>
      <c r="FI495">
        <v>0.6</v>
      </c>
      <c r="FJ495">
        <v>0.57999999999999996</v>
      </c>
      <c r="FK495">
        <v>0.64</v>
      </c>
      <c r="FL495">
        <v>0.52</v>
      </c>
      <c r="FM495">
        <v>0.5</v>
      </c>
      <c r="FN495">
        <v>0.57999999999999996</v>
      </c>
      <c r="FO495">
        <v>0.53</v>
      </c>
      <c r="FP495">
        <v>0.01</v>
      </c>
      <c r="FQ495">
        <v>0.01</v>
      </c>
      <c r="FR495">
        <v>0</v>
      </c>
      <c r="FS495">
        <v>0.01</v>
      </c>
      <c r="FT495">
        <v>0.01</v>
      </c>
      <c r="FU495">
        <v>0.01</v>
      </c>
      <c r="FV495">
        <v>0.01</v>
      </c>
      <c r="FW495">
        <v>0</v>
      </c>
      <c r="FX495">
        <v>0.01</v>
      </c>
      <c r="FY495">
        <v>2.2799999999999998</v>
      </c>
      <c r="FZ495">
        <v>3.43</v>
      </c>
      <c r="GA495">
        <v>3.56</v>
      </c>
      <c r="GB495">
        <v>3.56</v>
      </c>
      <c r="GC495">
        <v>3.62</v>
      </c>
      <c r="GD495">
        <v>3.43</v>
      </c>
      <c r="GE495">
        <v>3.28</v>
      </c>
      <c r="GF495">
        <v>3.49</v>
      </c>
      <c r="GG495">
        <v>3.39</v>
      </c>
      <c r="GH495">
        <v>8.6999999999999993</v>
      </c>
      <c r="GI495">
        <v>0</v>
      </c>
      <c r="GJ495">
        <v>0</v>
      </c>
      <c r="GK495">
        <v>3.0000000000000001E-3</v>
      </c>
      <c r="GL495">
        <v>0.01</v>
      </c>
      <c r="GM495">
        <v>0.03</v>
      </c>
      <c r="GN495">
        <v>0.04</v>
      </c>
      <c r="GO495">
        <v>0.1</v>
      </c>
      <c r="GP495">
        <v>0.18</v>
      </c>
      <c r="GQ495">
        <v>0.21</v>
      </c>
      <c r="GR495">
        <v>0.39</v>
      </c>
      <c r="GS495">
        <v>0.03</v>
      </c>
      <c r="GT495">
        <v>0.42</v>
      </c>
      <c r="GU495">
        <v>0.55000000000000004</v>
      </c>
      <c r="GV495">
        <v>0.37</v>
      </c>
      <c r="GW495">
        <v>0.26</v>
      </c>
      <c r="GX495">
        <v>0.157</v>
      </c>
      <c r="GY495">
        <v>0.23</v>
      </c>
      <c r="GZ495">
        <v>0.129</v>
      </c>
      <c r="HA495">
        <v>0.151</v>
      </c>
      <c r="HB495">
        <v>0.17</v>
      </c>
      <c r="HC495">
        <v>0.18</v>
      </c>
      <c r="HD495">
        <v>0.09</v>
      </c>
      <c r="HE495">
        <v>0.2</v>
      </c>
      <c r="HF495">
        <v>0.02</v>
      </c>
      <c r="HG495">
        <v>0.05</v>
      </c>
      <c r="HH495">
        <v>0.03</v>
      </c>
      <c r="HI495">
        <v>0</v>
      </c>
      <c r="HJ495">
        <v>0.01</v>
      </c>
      <c r="HK495">
        <v>0.01</v>
      </c>
      <c r="HL495">
        <v>0</v>
      </c>
      <c r="HM495">
        <v>0.09</v>
      </c>
      <c r="HN495">
        <v>0.01</v>
      </c>
      <c r="HO495">
        <v>0.41</v>
      </c>
      <c r="HP495">
        <v>0.38</v>
      </c>
      <c r="HQ495">
        <v>0.39</v>
      </c>
      <c r="HR495">
        <v>0.4</v>
      </c>
      <c r="HS495">
        <v>0.41</v>
      </c>
      <c r="HT495">
        <v>0.37</v>
      </c>
      <c r="HU495">
        <v>0.55000000000000004</v>
      </c>
      <c r="HV495">
        <v>0.46</v>
      </c>
      <c r="HW495">
        <v>0.5</v>
      </c>
      <c r="HX495">
        <v>0.52</v>
      </c>
      <c r="HY495">
        <v>0.44</v>
      </c>
      <c r="HZ495">
        <v>0.56999999999999995</v>
      </c>
      <c r="IA495">
        <v>0.03</v>
      </c>
      <c r="IB495">
        <v>0.12</v>
      </c>
      <c r="IC495">
        <v>7.0000000000000007E-2</v>
      </c>
      <c r="ID495">
        <v>0.06</v>
      </c>
      <c r="IE495">
        <v>0.04</v>
      </c>
      <c r="IF495">
        <v>3.1E-2</v>
      </c>
      <c r="IG495">
        <v>8.9999999999999993E-3</v>
      </c>
      <c r="IH495">
        <v>0.02</v>
      </c>
      <c r="II495">
        <v>0.02</v>
      </c>
      <c r="IJ495">
        <v>0.01</v>
      </c>
      <c r="IK495">
        <v>8.9999999999999993E-3</v>
      </c>
      <c r="IL495">
        <v>1.2999999999999999E-2</v>
      </c>
      <c r="IM495">
        <v>0</v>
      </c>
      <c r="IN495">
        <v>0.02</v>
      </c>
      <c r="IO495">
        <v>0.01</v>
      </c>
      <c r="IP495">
        <v>0.01</v>
      </c>
      <c r="IQ495">
        <v>0.01</v>
      </c>
      <c r="IR495">
        <v>0</v>
      </c>
      <c r="IS495">
        <v>0.03</v>
      </c>
      <c r="IT495">
        <v>0.62</v>
      </c>
      <c r="IU495">
        <v>0.54</v>
      </c>
      <c r="IV495">
        <v>0.03</v>
      </c>
      <c r="IW495">
        <v>0.18</v>
      </c>
      <c r="IX495">
        <v>0.27</v>
      </c>
      <c r="IY495">
        <v>0.21</v>
      </c>
      <c r="IZ495">
        <v>0.25</v>
      </c>
      <c r="JA495">
        <v>0.23</v>
      </c>
      <c r="JB495">
        <v>0.33</v>
      </c>
      <c r="JC495">
        <v>0.46</v>
      </c>
      <c r="JD495">
        <v>0.1</v>
      </c>
      <c r="JE495">
        <v>0.11</v>
      </c>
      <c r="JF495">
        <v>0.31</v>
      </c>
      <c r="JG495">
        <v>0.26</v>
      </c>
      <c r="JH495">
        <v>0.24</v>
      </c>
      <c r="JI495">
        <v>7.0000000000000007E-2</v>
      </c>
      <c r="JJ495">
        <v>0.08</v>
      </c>
      <c r="JK495">
        <v>0.42</v>
      </c>
      <c r="JL495">
        <v>0.23</v>
      </c>
      <c r="JM495">
        <v>0</v>
      </c>
      <c r="JN495">
        <v>0</v>
      </c>
      <c r="JO495">
        <v>0.03</v>
      </c>
      <c r="JP495">
        <v>0.01</v>
      </c>
      <c r="JQ495">
        <v>0</v>
      </c>
      <c r="JR495">
        <v>2.92</v>
      </c>
      <c r="JS495">
        <v>1.62</v>
      </c>
      <c r="JT495">
        <v>1.73</v>
      </c>
      <c r="JU495">
        <v>3.12</v>
      </c>
      <c r="JV495">
        <v>2.5499999999999998</v>
      </c>
    </row>
    <row r="496" spans="1:282" x14ac:dyDescent="0.25">
      <c r="A496">
        <v>610170</v>
      </c>
      <c r="B496" t="s">
        <v>74</v>
      </c>
      <c r="C496" t="s">
        <v>1380</v>
      </c>
      <c r="D496" t="s">
        <v>5735</v>
      </c>
      <c r="E496" t="s">
        <v>5736</v>
      </c>
      <c r="F496" t="s">
        <v>1381</v>
      </c>
      <c r="G496" t="s">
        <v>1382</v>
      </c>
      <c r="H496" t="s">
        <v>1383</v>
      </c>
      <c r="I496" t="s">
        <v>5737</v>
      </c>
      <c r="J496" t="s">
        <v>5738</v>
      </c>
      <c r="K496" t="s">
        <v>5739</v>
      </c>
      <c r="L496" t="s">
        <v>546</v>
      </c>
      <c r="M496" t="s">
        <v>3399</v>
      </c>
      <c r="N496" t="s">
        <v>3908</v>
      </c>
      <c r="O496" t="s">
        <v>524</v>
      </c>
      <c r="P496">
        <v>1059</v>
      </c>
      <c r="Q496" t="s">
        <v>530</v>
      </c>
      <c r="R496" t="s">
        <v>558</v>
      </c>
      <c r="S496" t="s">
        <v>558</v>
      </c>
      <c r="T496">
        <v>39</v>
      </c>
      <c r="U496">
        <v>5860</v>
      </c>
      <c r="V496" t="s">
        <v>655</v>
      </c>
      <c r="W496">
        <v>716</v>
      </c>
      <c r="X496">
        <v>1081</v>
      </c>
      <c r="Y496">
        <v>66</v>
      </c>
      <c r="Z496" s="5" t="s">
        <v>1030</v>
      </c>
      <c r="AA496" t="s">
        <v>524</v>
      </c>
      <c r="AB496" t="s">
        <v>564</v>
      </c>
      <c r="AC496" t="s">
        <v>533</v>
      </c>
      <c r="AD496" t="s">
        <v>534</v>
      </c>
      <c r="AE496">
        <v>55.3</v>
      </c>
      <c r="AF496">
        <v>70.400000000000006</v>
      </c>
      <c r="AG496">
        <v>81.099999999999994</v>
      </c>
      <c r="AH496">
        <v>6.6</v>
      </c>
      <c r="AI496" t="s">
        <v>3410</v>
      </c>
      <c r="AJ496">
        <v>411</v>
      </c>
      <c r="AK496">
        <v>14</v>
      </c>
      <c r="AL496">
        <v>1</v>
      </c>
      <c r="AN496">
        <v>393</v>
      </c>
      <c r="AQ496">
        <v>2</v>
      </c>
      <c r="AR496">
        <v>8</v>
      </c>
      <c r="AS496">
        <v>411</v>
      </c>
      <c r="AT496">
        <v>0.02</v>
      </c>
      <c r="AU496">
        <v>0</v>
      </c>
      <c r="AV496">
        <v>0.01</v>
      </c>
      <c r="AW496">
        <v>0.01</v>
      </c>
      <c r="AX496">
        <v>0.01</v>
      </c>
      <c r="AY496">
        <v>0.05</v>
      </c>
      <c r="AZ496">
        <v>0.06</v>
      </c>
      <c r="BA496">
        <v>4.3999999999999997E-2</v>
      </c>
      <c r="BB496">
        <v>0.05</v>
      </c>
      <c r="BC496">
        <v>0.02</v>
      </c>
      <c r="BD496">
        <v>0.06</v>
      </c>
      <c r="BE496">
        <v>0.15</v>
      </c>
      <c r="BF496">
        <v>0.32</v>
      </c>
      <c r="BG496">
        <v>0.3</v>
      </c>
      <c r="BH496">
        <v>0.35</v>
      </c>
      <c r="BI496">
        <v>0.18</v>
      </c>
      <c r="BJ496">
        <v>0.32</v>
      </c>
      <c r="BK496">
        <v>0.3</v>
      </c>
      <c r="BL496">
        <v>0.02</v>
      </c>
      <c r="BM496">
        <v>0.01</v>
      </c>
      <c r="BN496">
        <v>0.03</v>
      </c>
      <c r="BO496">
        <v>0.03</v>
      </c>
      <c r="BP496">
        <v>0.03</v>
      </c>
      <c r="BQ496">
        <v>0.04</v>
      </c>
      <c r="BR496">
        <v>0.57999999999999996</v>
      </c>
      <c r="BS496">
        <v>0.65</v>
      </c>
      <c r="BT496">
        <v>0.56000000000000005</v>
      </c>
      <c r="BU496">
        <v>0.75</v>
      </c>
      <c r="BV496">
        <v>0.56999999999999995</v>
      </c>
      <c r="BW496">
        <v>0.45</v>
      </c>
      <c r="BX496">
        <v>3.49</v>
      </c>
      <c r="BY496">
        <v>3.61</v>
      </c>
      <c r="BZ496">
        <v>3.51</v>
      </c>
      <c r="CA496">
        <v>3.74</v>
      </c>
      <c r="CB496">
        <v>3.5</v>
      </c>
      <c r="CC496">
        <v>3.21</v>
      </c>
      <c r="CD496">
        <v>5.0000000000000001E-3</v>
      </c>
      <c r="CE496">
        <v>2E-3</v>
      </c>
      <c r="CF496">
        <v>0</v>
      </c>
      <c r="CG496">
        <v>5.0000000000000001E-3</v>
      </c>
      <c r="CH496">
        <v>0</v>
      </c>
      <c r="CI496">
        <v>0</v>
      </c>
      <c r="CJ496">
        <v>0.01</v>
      </c>
      <c r="CK496">
        <v>0.04</v>
      </c>
      <c r="CL496">
        <v>0.01</v>
      </c>
      <c r="CM496">
        <v>0</v>
      </c>
      <c r="CN496">
        <v>0.01</v>
      </c>
      <c r="CO496">
        <v>0.01</v>
      </c>
      <c r="CP496">
        <v>0.03</v>
      </c>
      <c r="CQ496">
        <v>0.01</v>
      </c>
      <c r="CR496">
        <v>0.01</v>
      </c>
      <c r="CS496">
        <v>0.05</v>
      </c>
      <c r="CT496">
        <v>0.09</v>
      </c>
      <c r="CU496">
        <v>0.05</v>
      </c>
      <c r="CV496">
        <v>3.86</v>
      </c>
      <c r="CW496">
        <v>3.87</v>
      </c>
      <c r="CX496">
        <v>3.82</v>
      </c>
      <c r="CY496">
        <v>3.77</v>
      </c>
      <c r="CZ496">
        <v>3.86</v>
      </c>
      <c r="DA496">
        <v>3.76</v>
      </c>
      <c r="DB496">
        <v>3.68</v>
      </c>
      <c r="DC496">
        <v>3.5</v>
      </c>
      <c r="DD496">
        <v>3.69</v>
      </c>
      <c r="DE496">
        <v>0.11</v>
      </c>
      <c r="DF496">
        <v>0.1</v>
      </c>
      <c r="DG496">
        <v>0.15</v>
      </c>
      <c r="DH496">
        <v>0.16</v>
      </c>
      <c r="DI496">
        <v>0.12</v>
      </c>
      <c r="DJ496">
        <v>0.21</v>
      </c>
      <c r="DK496">
        <v>0.18</v>
      </c>
      <c r="DL496">
        <v>0.2</v>
      </c>
      <c r="DM496">
        <v>0.18</v>
      </c>
      <c r="DN496">
        <v>0.02</v>
      </c>
      <c r="DO496">
        <v>0.01</v>
      </c>
      <c r="DP496">
        <v>0.01</v>
      </c>
      <c r="DQ496">
        <v>0.02</v>
      </c>
      <c r="DR496">
        <v>0.02</v>
      </c>
      <c r="DS496">
        <v>0.01</v>
      </c>
      <c r="DT496">
        <v>0.02</v>
      </c>
      <c r="DU496">
        <v>0.02</v>
      </c>
      <c r="DV496">
        <v>0.02</v>
      </c>
      <c r="DW496">
        <v>0.85</v>
      </c>
      <c r="DX496">
        <v>0.87</v>
      </c>
      <c r="DY496">
        <v>0.82</v>
      </c>
      <c r="DZ496">
        <v>0.79</v>
      </c>
      <c r="EA496">
        <v>0.85</v>
      </c>
      <c r="EB496">
        <v>0.76</v>
      </c>
      <c r="EC496">
        <v>0.73</v>
      </c>
      <c r="ED496">
        <v>0.65</v>
      </c>
      <c r="EE496">
        <v>0.74</v>
      </c>
      <c r="EF496">
        <v>0.43</v>
      </c>
      <c r="EG496">
        <v>0.01</v>
      </c>
      <c r="EH496">
        <v>0</v>
      </c>
      <c r="EI496">
        <v>0</v>
      </c>
      <c r="EJ496">
        <v>0</v>
      </c>
      <c r="EK496">
        <v>0.02</v>
      </c>
      <c r="EL496">
        <v>0.02</v>
      </c>
      <c r="EM496">
        <v>0.01</v>
      </c>
      <c r="EN496">
        <v>0</v>
      </c>
      <c r="EO496">
        <v>0.18</v>
      </c>
      <c r="EP496">
        <v>0.04</v>
      </c>
      <c r="EQ496">
        <v>1.9E-2</v>
      </c>
      <c r="ER496">
        <v>0.02</v>
      </c>
      <c r="ES496">
        <v>2.9000000000000001E-2</v>
      </c>
      <c r="ET496">
        <v>0.04</v>
      </c>
      <c r="EU496">
        <v>7.0000000000000007E-2</v>
      </c>
      <c r="EV496">
        <v>0.03</v>
      </c>
      <c r="EW496">
        <v>0.02</v>
      </c>
      <c r="EX496">
        <v>0.127</v>
      </c>
      <c r="EY496">
        <v>0.25</v>
      </c>
      <c r="EZ496">
        <v>0.22</v>
      </c>
      <c r="FA496">
        <v>0.25</v>
      </c>
      <c r="FB496">
        <v>0.21</v>
      </c>
      <c r="FC496">
        <v>0.31</v>
      </c>
      <c r="FD496">
        <v>0.26</v>
      </c>
      <c r="FE496">
        <v>0.28000000000000003</v>
      </c>
      <c r="FF496">
        <v>0.31</v>
      </c>
      <c r="FG496">
        <v>0.14000000000000001</v>
      </c>
      <c r="FH496">
        <v>0.64</v>
      </c>
      <c r="FI496">
        <v>0.7</v>
      </c>
      <c r="FJ496">
        <v>0.66</v>
      </c>
      <c r="FK496">
        <v>0.69</v>
      </c>
      <c r="FL496">
        <v>0.55000000000000004</v>
      </c>
      <c r="FM496">
        <v>0.59</v>
      </c>
      <c r="FN496">
        <v>0.62</v>
      </c>
      <c r="FO496">
        <v>0.59</v>
      </c>
      <c r="FP496">
        <v>0.12</v>
      </c>
      <c r="FQ496">
        <v>0.06</v>
      </c>
      <c r="FR496">
        <v>0.06</v>
      </c>
      <c r="FS496">
        <v>0.06</v>
      </c>
      <c r="FT496">
        <v>7.0000000000000007E-2</v>
      </c>
      <c r="FU496">
        <v>0.09</v>
      </c>
      <c r="FV496">
        <v>7.0000000000000007E-2</v>
      </c>
      <c r="FW496">
        <v>0.06</v>
      </c>
      <c r="FX496">
        <v>0.08</v>
      </c>
      <c r="FY496">
        <v>1.97</v>
      </c>
      <c r="FZ496">
        <v>3.63</v>
      </c>
      <c r="GA496">
        <v>3.71</v>
      </c>
      <c r="GB496">
        <v>3.67</v>
      </c>
      <c r="GC496">
        <v>3.71</v>
      </c>
      <c r="GD496">
        <v>3.52</v>
      </c>
      <c r="GE496">
        <v>3.52</v>
      </c>
      <c r="GF496">
        <v>3.61</v>
      </c>
      <c r="GG496">
        <v>3.62</v>
      </c>
      <c r="GH496">
        <v>9.24</v>
      </c>
      <c r="GI496">
        <v>0</v>
      </c>
      <c r="GJ496">
        <v>2E-3</v>
      </c>
      <c r="GK496">
        <v>5.0000000000000001E-3</v>
      </c>
      <c r="GL496">
        <v>0.01</v>
      </c>
      <c r="GM496">
        <v>0.01</v>
      </c>
      <c r="GN496">
        <v>0.02</v>
      </c>
      <c r="GO496">
        <v>0.04</v>
      </c>
      <c r="GP496">
        <v>0.09</v>
      </c>
      <c r="GQ496">
        <v>0.16</v>
      </c>
      <c r="GR496">
        <v>0.56000000000000005</v>
      </c>
      <c r="GS496">
        <v>0.11</v>
      </c>
      <c r="GT496">
        <v>0.33</v>
      </c>
      <c r="GU496">
        <v>0.45</v>
      </c>
      <c r="GV496">
        <v>0.24</v>
      </c>
      <c r="GW496">
        <v>0.19</v>
      </c>
      <c r="GX496">
        <v>0.112</v>
      </c>
      <c r="GY496">
        <v>0.2</v>
      </c>
      <c r="GZ496">
        <v>0.1</v>
      </c>
      <c r="HA496">
        <v>5.8000000000000003E-2</v>
      </c>
      <c r="HB496">
        <v>0.15</v>
      </c>
      <c r="HC496">
        <v>0.17</v>
      </c>
      <c r="HD496">
        <v>0.1</v>
      </c>
      <c r="HE496">
        <v>0.21</v>
      </c>
      <c r="HF496">
        <v>0.2</v>
      </c>
      <c r="HG496">
        <v>0.28000000000000003</v>
      </c>
      <c r="HH496">
        <v>0.2</v>
      </c>
      <c r="HI496">
        <v>0</v>
      </c>
      <c r="HJ496">
        <v>0</v>
      </c>
      <c r="HK496">
        <v>0</v>
      </c>
      <c r="HL496">
        <v>0</v>
      </c>
      <c r="HM496">
        <v>0.06</v>
      </c>
      <c r="HN496">
        <v>0</v>
      </c>
      <c r="HO496">
        <v>0.21</v>
      </c>
      <c r="HP496">
        <v>0.22</v>
      </c>
      <c r="HQ496">
        <v>0.22</v>
      </c>
      <c r="HR496">
        <v>0.23</v>
      </c>
      <c r="HS496">
        <v>0.32</v>
      </c>
      <c r="HT496">
        <v>0.22</v>
      </c>
      <c r="HU496">
        <v>0.67</v>
      </c>
      <c r="HV496">
        <v>0.56999999999999995</v>
      </c>
      <c r="HW496">
        <v>0.63</v>
      </c>
      <c r="HX496">
        <v>0.62</v>
      </c>
      <c r="HY496">
        <v>0.46</v>
      </c>
      <c r="HZ496">
        <v>0.65</v>
      </c>
      <c r="IA496">
        <v>0.03</v>
      </c>
      <c r="IB496">
        <v>0.1</v>
      </c>
      <c r="IC496">
        <v>0.05</v>
      </c>
      <c r="ID496">
        <v>0.04</v>
      </c>
      <c r="IE496">
        <v>0.05</v>
      </c>
      <c r="IF496">
        <v>2.7E-2</v>
      </c>
      <c r="IG496">
        <v>1.4999999999999999E-2</v>
      </c>
      <c r="IH496">
        <v>0.02</v>
      </c>
      <c r="II496">
        <v>0.02</v>
      </c>
      <c r="IJ496">
        <v>0.01</v>
      </c>
      <c r="IK496">
        <v>0.01</v>
      </c>
      <c r="IL496">
        <v>0.01</v>
      </c>
      <c r="IM496">
        <v>7.0000000000000007E-2</v>
      </c>
      <c r="IN496">
        <v>0.09</v>
      </c>
      <c r="IO496">
        <v>0.08</v>
      </c>
      <c r="IP496">
        <v>0.09</v>
      </c>
      <c r="IQ496">
        <v>0.1</v>
      </c>
      <c r="IR496">
        <v>0.09</v>
      </c>
      <c r="IS496">
        <v>0.03</v>
      </c>
      <c r="IT496">
        <v>0.6</v>
      </c>
      <c r="IU496">
        <v>0.45</v>
      </c>
      <c r="IV496">
        <v>0.03</v>
      </c>
      <c r="IW496">
        <v>0.19</v>
      </c>
      <c r="IX496">
        <v>0.31</v>
      </c>
      <c r="IY496">
        <v>0.17</v>
      </c>
      <c r="IZ496">
        <v>0.24</v>
      </c>
      <c r="JA496">
        <v>0.21</v>
      </c>
      <c r="JB496">
        <v>0.35</v>
      </c>
      <c r="JC496">
        <v>0.36</v>
      </c>
      <c r="JD496">
        <v>0.05</v>
      </c>
      <c r="JE496">
        <v>0.09</v>
      </c>
      <c r="JF496">
        <v>0.26</v>
      </c>
      <c r="JG496">
        <v>0.19</v>
      </c>
      <c r="JH496">
        <v>0.2</v>
      </c>
      <c r="JI496">
        <v>0.06</v>
      </c>
      <c r="JJ496">
        <v>0.05</v>
      </c>
      <c r="JK496">
        <v>0.38</v>
      </c>
      <c r="JL496">
        <v>0.18</v>
      </c>
      <c r="JM496">
        <v>0.1</v>
      </c>
      <c r="JN496">
        <v>0.12</v>
      </c>
      <c r="JO496">
        <v>0.16</v>
      </c>
      <c r="JP496">
        <v>0.12</v>
      </c>
      <c r="JQ496">
        <v>0.1</v>
      </c>
      <c r="JR496">
        <v>2.81</v>
      </c>
      <c r="JS496">
        <v>1.5</v>
      </c>
      <c r="JT496">
        <v>1.71</v>
      </c>
      <c r="JU496">
        <v>3.12</v>
      </c>
      <c r="JV496">
        <v>2.39</v>
      </c>
    </row>
    <row r="497" spans="1:282" x14ac:dyDescent="0.25">
      <c r="A497">
        <v>610171</v>
      </c>
      <c r="B497" t="s">
        <v>200</v>
      </c>
      <c r="C497" t="s">
        <v>2936</v>
      </c>
      <c r="D497" t="s">
        <v>5740</v>
      </c>
      <c r="E497" t="s">
        <v>5741</v>
      </c>
      <c r="F497" t="s">
        <v>1384</v>
      </c>
      <c r="G497" t="s">
        <v>1385</v>
      </c>
      <c r="H497" t="s">
        <v>2562</v>
      </c>
      <c r="I497" t="s">
        <v>5742</v>
      </c>
      <c r="J497" t="s">
        <v>5743</v>
      </c>
      <c r="K497" t="s">
        <v>5744</v>
      </c>
      <c r="L497" t="s">
        <v>546</v>
      </c>
      <c r="M497" t="s">
        <v>3399</v>
      </c>
      <c r="N497" t="s">
        <v>3908</v>
      </c>
      <c r="O497" t="s">
        <v>524</v>
      </c>
      <c r="P497">
        <v>817</v>
      </c>
      <c r="Q497" t="s">
        <v>537</v>
      </c>
      <c r="R497" t="s">
        <v>557</v>
      </c>
      <c r="S497" t="s">
        <v>557</v>
      </c>
      <c r="T497">
        <v>47</v>
      </c>
      <c r="U497">
        <v>5880</v>
      </c>
      <c r="V497" t="s">
        <v>655</v>
      </c>
      <c r="W497">
        <v>358</v>
      </c>
      <c r="X497">
        <v>813</v>
      </c>
      <c r="Y497">
        <v>44</v>
      </c>
      <c r="Z497" s="5" t="s">
        <v>643</v>
      </c>
      <c r="AA497" t="s">
        <v>524</v>
      </c>
      <c r="AB497" t="s">
        <v>564</v>
      </c>
      <c r="AC497" t="s">
        <v>564</v>
      </c>
      <c r="AD497" t="s">
        <v>564</v>
      </c>
      <c r="AE497">
        <v>44.2</v>
      </c>
      <c r="AF497">
        <v>50.9</v>
      </c>
      <c r="AG497">
        <v>43.1</v>
      </c>
      <c r="AH497">
        <v>4.4000000000000004</v>
      </c>
      <c r="AI497" t="s">
        <v>3410</v>
      </c>
      <c r="AJ497">
        <v>201</v>
      </c>
      <c r="AK497">
        <v>2</v>
      </c>
      <c r="AL497">
        <v>77</v>
      </c>
      <c r="AN497">
        <v>118</v>
      </c>
      <c r="AO497">
        <v>1</v>
      </c>
      <c r="AQ497">
        <v>3</v>
      </c>
      <c r="AR497">
        <v>6</v>
      </c>
      <c r="AS497">
        <v>201</v>
      </c>
      <c r="AT497">
        <v>0.01</v>
      </c>
      <c r="AU497">
        <v>0</v>
      </c>
      <c r="AV497">
        <v>0.01</v>
      </c>
      <c r="AW497">
        <v>0</v>
      </c>
      <c r="AX497">
        <v>0</v>
      </c>
      <c r="AY497">
        <v>0.05</v>
      </c>
      <c r="AZ497">
        <v>0.08</v>
      </c>
      <c r="BA497">
        <v>0.09</v>
      </c>
      <c r="BB497">
        <v>0.08</v>
      </c>
      <c r="BC497">
        <v>0.03</v>
      </c>
      <c r="BD497">
        <v>0.1</v>
      </c>
      <c r="BE497">
        <v>0.13</v>
      </c>
      <c r="BF497">
        <v>0.36</v>
      </c>
      <c r="BG497">
        <v>0.36</v>
      </c>
      <c r="BH497">
        <v>0.37</v>
      </c>
      <c r="BI497">
        <v>0.25</v>
      </c>
      <c r="BJ497">
        <v>0.39</v>
      </c>
      <c r="BK497">
        <v>0.35</v>
      </c>
      <c r="BL497">
        <v>0.01</v>
      </c>
      <c r="BM497">
        <v>0.01</v>
      </c>
      <c r="BN497">
        <v>0.01</v>
      </c>
      <c r="BO497">
        <v>0.01</v>
      </c>
      <c r="BP497">
        <v>0.02</v>
      </c>
      <c r="BQ497">
        <v>0.02</v>
      </c>
      <c r="BR497">
        <v>0.53</v>
      </c>
      <c r="BS497">
        <v>0.54</v>
      </c>
      <c r="BT497">
        <v>0.52</v>
      </c>
      <c r="BU497">
        <v>0.7</v>
      </c>
      <c r="BV497">
        <v>0.48</v>
      </c>
      <c r="BW497">
        <v>0.44</v>
      </c>
      <c r="BX497">
        <v>3.42</v>
      </c>
      <c r="BY497">
        <v>3.45</v>
      </c>
      <c r="BZ497">
        <v>3.42</v>
      </c>
      <c r="CA497">
        <v>3.66</v>
      </c>
      <c r="CB497">
        <v>3.38</v>
      </c>
      <c r="CC497">
        <v>3.2</v>
      </c>
      <c r="CD497">
        <v>5.0000000000000001E-3</v>
      </c>
      <c r="CE497">
        <v>0</v>
      </c>
      <c r="CF497">
        <v>0.01</v>
      </c>
      <c r="CG497">
        <v>5.0000000000000001E-3</v>
      </c>
      <c r="CH497">
        <v>0.01</v>
      </c>
      <c r="CI497">
        <v>0.01</v>
      </c>
      <c r="CJ497">
        <v>0.03</v>
      </c>
      <c r="CK497">
        <v>0.04</v>
      </c>
      <c r="CL497">
        <v>0.04</v>
      </c>
      <c r="CM497">
        <v>0.01</v>
      </c>
      <c r="CN497">
        <v>0.01</v>
      </c>
      <c r="CO497">
        <v>0.01</v>
      </c>
      <c r="CP497">
        <v>0.02</v>
      </c>
      <c r="CQ497">
        <v>0.03</v>
      </c>
      <c r="CR497">
        <v>0.04</v>
      </c>
      <c r="CS497">
        <v>0.04</v>
      </c>
      <c r="CT497">
        <v>0.12</v>
      </c>
      <c r="CU497">
        <v>0.06</v>
      </c>
      <c r="CV497">
        <v>3.8</v>
      </c>
      <c r="CW497">
        <v>3.8</v>
      </c>
      <c r="CX497">
        <v>3.74</v>
      </c>
      <c r="CY497">
        <v>3.72</v>
      </c>
      <c r="CZ497">
        <v>3.71</v>
      </c>
      <c r="DA497">
        <v>3.6</v>
      </c>
      <c r="DB497">
        <v>3.54</v>
      </c>
      <c r="DC497">
        <v>3.36</v>
      </c>
      <c r="DD497">
        <v>3.49</v>
      </c>
      <c r="DE497">
        <v>0.15</v>
      </c>
      <c r="DF497">
        <v>0.16</v>
      </c>
      <c r="DG497">
        <v>0.2</v>
      </c>
      <c r="DH497">
        <v>0.22</v>
      </c>
      <c r="DI497">
        <v>0.19</v>
      </c>
      <c r="DJ497">
        <v>0.26</v>
      </c>
      <c r="DK497">
        <v>0.27</v>
      </c>
      <c r="DL497">
        <v>0.24</v>
      </c>
      <c r="DM497">
        <v>0.24</v>
      </c>
      <c r="DN497">
        <v>0.01</v>
      </c>
      <c r="DO497">
        <v>0.02</v>
      </c>
      <c r="DP497">
        <v>0.01</v>
      </c>
      <c r="DQ497">
        <v>0.01</v>
      </c>
      <c r="DR497">
        <v>0.01</v>
      </c>
      <c r="DS497">
        <v>0.01</v>
      </c>
      <c r="DT497">
        <v>0.02</v>
      </c>
      <c r="DU497">
        <v>0.02</v>
      </c>
      <c r="DV497">
        <v>0.01</v>
      </c>
      <c r="DW497">
        <v>0.82</v>
      </c>
      <c r="DX497">
        <v>0.8</v>
      </c>
      <c r="DY497">
        <v>0.76</v>
      </c>
      <c r="DZ497">
        <v>0.74</v>
      </c>
      <c r="EA497">
        <v>0.75</v>
      </c>
      <c r="EB497">
        <v>0.66</v>
      </c>
      <c r="EC497">
        <v>0.63</v>
      </c>
      <c r="ED497">
        <v>0.56000000000000005</v>
      </c>
      <c r="EE497">
        <v>0.64</v>
      </c>
      <c r="EF497">
        <v>0.26</v>
      </c>
      <c r="EG497">
        <v>0.03</v>
      </c>
      <c r="EH497">
        <v>0.01</v>
      </c>
      <c r="EI497">
        <v>0.02</v>
      </c>
      <c r="EJ497">
        <v>0.01</v>
      </c>
      <c r="EK497">
        <v>0.02</v>
      </c>
      <c r="EL497">
        <v>0.04</v>
      </c>
      <c r="EM497">
        <v>0.01</v>
      </c>
      <c r="EN497">
        <v>0.02</v>
      </c>
      <c r="EO497">
        <v>0.28000000000000003</v>
      </c>
      <c r="EP497">
        <v>0.14000000000000001</v>
      </c>
      <c r="EQ497">
        <v>7.0000000000000007E-2</v>
      </c>
      <c r="ER497">
        <v>0.09</v>
      </c>
      <c r="ES497">
        <v>0.02</v>
      </c>
      <c r="ET497">
        <v>0.11</v>
      </c>
      <c r="EU497">
        <v>0.1</v>
      </c>
      <c r="EV497">
        <v>0.09</v>
      </c>
      <c r="EW497">
        <v>0.14000000000000001</v>
      </c>
      <c r="EX497">
        <v>0.20399999999999999</v>
      </c>
      <c r="EY497">
        <v>0.37</v>
      </c>
      <c r="EZ497">
        <v>0.43</v>
      </c>
      <c r="FA497">
        <v>0.38</v>
      </c>
      <c r="FB497">
        <v>0.4</v>
      </c>
      <c r="FC497">
        <v>0.4</v>
      </c>
      <c r="FD497">
        <v>0.35</v>
      </c>
      <c r="FE497">
        <v>0.39</v>
      </c>
      <c r="FF497">
        <v>0.38</v>
      </c>
      <c r="FG497">
        <v>0.19</v>
      </c>
      <c r="FH497">
        <v>0.41</v>
      </c>
      <c r="FI497">
        <v>0.43</v>
      </c>
      <c r="FJ497">
        <v>0.46</v>
      </c>
      <c r="FK497">
        <v>0.5</v>
      </c>
      <c r="FL497">
        <v>0.4</v>
      </c>
      <c r="FM497">
        <v>0.46</v>
      </c>
      <c r="FN497">
        <v>0.45</v>
      </c>
      <c r="FO497">
        <v>0.4</v>
      </c>
      <c r="FP497">
        <v>0.05</v>
      </c>
      <c r="FQ497">
        <v>0.04</v>
      </c>
      <c r="FR497">
        <v>0.05</v>
      </c>
      <c r="FS497">
        <v>0.04</v>
      </c>
      <c r="FT497">
        <v>7.0000000000000007E-2</v>
      </c>
      <c r="FU497">
        <v>0.06</v>
      </c>
      <c r="FV497">
        <v>0.05</v>
      </c>
      <c r="FW497">
        <v>0.04</v>
      </c>
      <c r="FX497">
        <v>0.04</v>
      </c>
      <c r="FY497">
        <v>2.35</v>
      </c>
      <c r="FZ497">
        <v>3.22</v>
      </c>
      <c r="GA497">
        <v>3.35</v>
      </c>
      <c r="GB497">
        <v>3.35</v>
      </c>
      <c r="GC497">
        <v>3.48</v>
      </c>
      <c r="GD497">
        <v>3.26</v>
      </c>
      <c r="GE497">
        <v>3.29</v>
      </c>
      <c r="GF497">
        <v>3.34</v>
      </c>
      <c r="GG497">
        <v>3.22</v>
      </c>
      <c r="GH497">
        <v>7.58</v>
      </c>
      <c r="GI497">
        <v>0.01</v>
      </c>
      <c r="GJ497">
        <v>0.01</v>
      </c>
      <c r="GK497">
        <v>3.5000000000000003E-2</v>
      </c>
      <c r="GL497">
        <v>0.03</v>
      </c>
      <c r="GM497">
        <v>0.08</v>
      </c>
      <c r="GN497">
        <v>0.06</v>
      </c>
      <c r="GO497">
        <v>0.11</v>
      </c>
      <c r="GP497">
        <v>0.22</v>
      </c>
      <c r="GQ497">
        <v>0.12</v>
      </c>
      <c r="GR497">
        <v>0.22</v>
      </c>
      <c r="GS497">
        <v>0.09</v>
      </c>
      <c r="GT497">
        <v>0.44</v>
      </c>
      <c r="GU497">
        <v>0.54</v>
      </c>
      <c r="GV497">
        <v>0.28000000000000003</v>
      </c>
      <c r="GW497">
        <v>0.19</v>
      </c>
      <c r="GX497">
        <v>0.13400000000000001</v>
      </c>
      <c r="GY497">
        <v>0.28000000000000003</v>
      </c>
      <c r="GZ497">
        <v>9.5000000000000001E-2</v>
      </c>
      <c r="HA497">
        <v>0.05</v>
      </c>
      <c r="HB497">
        <v>0.14000000000000001</v>
      </c>
      <c r="HC497">
        <v>0.16</v>
      </c>
      <c r="HD497">
        <v>0.12</v>
      </c>
      <c r="HE497">
        <v>0.2</v>
      </c>
      <c r="HF497">
        <v>0.11</v>
      </c>
      <c r="HG497">
        <v>0.15</v>
      </c>
      <c r="HH497">
        <v>0.09</v>
      </c>
      <c r="HI497">
        <v>0</v>
      </c>
      <c r="HJ497">
        <v>0.01</v>
      </c>
      <c r="HK497">
        <v>0.02</v>
      </c>
      <c r="HL497">
        <v>0.04</v>
      </c>
      <c r="HM497">
        <v>0.12</v>
      </c>
      <c r="HN497">
        <v>0.02</v>
      </c>
      <c r="HO497">
        <v>0.43</v>
      </c>
      <c r="HP497">
        <v>0.35</v>
      </c>
      <c r="HQ497">
        <v>0.38</v>
      </c>
      <c r="HR497">
        <v>0.39</v>
      </c>
      <c r="HS497">
        <v>0.38</v>
      </c>
      <c r="HT497">
        <v>0.4</v>
      </c>
      <c r="HU497">
        <v>0.44</v>
      </c>
      <c r="HV497">
        <v>0.39</v>
      </c>
      <c r="HW497">
        <v>0.39</v>
      </c>
      <c r="HX497">
        <v>0.37</v>
      </c>
      <c r="HY497">
        <v>0.36</v>
      </c>
      <c r="HZ497">
        <v>0.47</v>
      </c>
      <c r="IA497">
        <v>0.05</v>
      </c>
      <c r="IB497">
        <v>0.15</v>
      </c>
      <c r="IC497">
        <v>0.12</v>
      </c>
      <c r="ID497">
        <v>0.12</v>
      </c>
      <c r="IE497">
        <v>7.0000000000000007E-2</v>
      </c>
      <c r="IF497">
        <v>0.04</v>
      </c>
      <c r="IG497">
        <v>2.5000000000000001E-2</v>
      </c>
      <c r="IH497">
        <v>0.04</v>
      </c>
      <c r="II497">
        <v>0.02</v>
      </c>
      <c r="IJ497">
        <v>0.02</v>
      </c>
      <c r="IK497">
        <v>0.02</v>
      </c>
      <c r="IL497">
        <v>2.5000000000000001E-2</v>
      </c>
      <c r="IM497">
        <v>0.05</v>
      </c>
      <c r="IN497">
        <v>0.05</v>
      </c>
      <c r="IO497">
        <v>0.06</v>
      </c>
      <c r="IP497">
        <v>0.05</v>
      </c>
      <c r="IQ497">
        <v>0.05</v>
      </c>
      <c r="IR497">
        <v>0.04</v>
      </c>
      <c r="IS497">
        <v>0.01</v>
      </c>
      <c r="IT497">
        <v>0.47</v>
      </c>
      <c r="IU497">
        <v>0.49</v>
      </c>
      <c r="IV497">
        <v>0.02</v>
      </c>
      <c r="IW497">
        <v>0.19</v>
      </c>
      <c r="IX497">
        <v>0.25</v>
      </c>
      <c r="IY497">
        <v>0.22</v>
      </c>
      <c r="IZ497">
        <v>0.21</v>
      </c>
      <c r="JA497">
        <v>0.15</v>
      </c>
      <c r="JB497">
        <v>0.33</v>
      </c>
      <c r="JC497">
        <v>0.36</v>
      </c>
      <c r="JD497">
        <v>0.1</v>
      </c>
      <c r="JE497">
        <v>0.12</v>
      </c>
      <c r="JF497">
        <v>0.3</v>
      </c>
      <c r="JG497">
        <v>0.19</v>
      </c>
      <c r="JH497">
        <v>0.33</v>
      </c>
      <c r="JI497">
        <v>0.17</v>
      </c>
      <c r="JJ497">
        <v>0.11</v>
      </c>
      <c r="JK497">
        <v>0.49</v>
      </c>
      <c r="JL497">
        <v>0.25</v>
      </c>
      <c r="JM497">
        <v>0.04</v>
      </c>
      <c r="JN497">
        <v>0.04</v>
      </c>
      <c r="JO497">
        <v>0.06</v>
      </c>
      <c r="JP497">
        <v>0.04</v>
      </c>
      <c r="JQ497">
        <v>0.03</v>
      </c>
      <c r="JR497">
        <v>3.06</v>
      </c>
      <c r="JS497">
        <v>1.98</v>
      </c>
      <c r="JT497">
        <v>1.85</v>
      </c>
      <c r="JU497">
        <v>3.31</v>
      </c>
      <c r="JV497">
        <v>2.52</v>
      </c>
    </row>
    <row r="498" spans="1:282" x14ac:dyDescent="0.25">
      <c r="A498">
        <v>610172</v>
      </c>
      <c r="B498" t="s">
        <v>260</v>
      </c>
      <c r="C498" t="s">
        <v>2937</v>
      </c>
      <c r="D498" t="s">
        <v>5745</v>
      </c>
      <c r="E498" t="s">
        <v>5746</v>
      </c>
      <c r="F498" t="s">
        <v>1386</v>
      </c>
      <c r="G498" t="s">
        <v>1387</v>
      </c>
      <c r="H498" t="s">
        <v>1388</v>
      </c>
      <c r="I498" t="s">
        <v>5747</v>
      </c>
      <c r="J498" t="s">
        <v>10</v>
      </c>
      <c r="K498" t="s">
        <v>10</v>
      </c>
      <c r="L498" t="s">
        <v>1062</v>
      </c>
      <c r="M498" t="s">
        <v>3399</v>
      </c>
      <c r="N498" t="s">
        <v>3908</v>
      </c>
      <c r="O498" t="s">
        <v>524</v>
      </c>
      <c r="P498">
        <v>423</v>
      </c>
      <c r="Q498" t="s">
        <v>530</v>
      </c>
      <c r="R498" t="s">
        <v>558</v>
      </c>
      <c r="S498" t="s">
        <v>694</v>
      </c>
      <c r="T498">
        <v>45</v>
      </c>
      <c r="U498">
        <v>5890</v>
      </c>
      <c r="V498" t="s">
        <v>655</v>
      </c>
      <c r="W498">
        <v>208</v>
      </c>
      <c r="X498">
        <v>421</v>
      </c>
      <c r="Y498">
        <v>49</v>
      </c>
      <c r="Z498" s="5" t="s">
        <v>647</v>
      </c>
      <c r="AA498" t="s">
        <v>524</v>
      </c>
      <c r="AB498" t="s">
        <v>533</v>
      </c>
      <c r="AC498" t="s">
        <v>533</v>
      </c>
      <c r="AD498" t="s">
        <v>533</v>
      </c>
      <c r="AE498">
        <v>62.1</v>
      </c>
      <c r="AF498">
        <v>63.7</v>
      </c>
      <c r="AG498">
        <v>68.2</v>
      </c>
      <c r="AH498">
        <v>4.9000000000000004</v>
      </c>
      <c r="AI498" t="s">
        <v>3410</v>
      </c>
      <c r="AJ498">
        <v>107</v>
      </c>
      <c r="AL498">
        <v>98</v>
      </c>
      <c r="AN498">
        <v>6</v>
      </c>
      <c r="AQ498">
        <v>2</v>
      </c>
      <c r="AR498">
        <v>4</v>
      </c>
      <c r="AS498">
        <v>107</v>
      </c>
      <c r="AT498">
        <v>0</v>
      </c>
      <c r="AU498">
        <v>0</v>
      </c>
      <c r="AV498">
        <v>0.01</v>
      </c>
      <c r="AW498">
        <v>0.02</v>
      </c>
      <c r="AX498">
        <v>0.04</v>
      </c>
      <c r="AY498">
        <v>0.04</v>
      </c>
      <c r="AZ498">
        <v>0.03</v>
      </c>
      <c r="BA498">
        <v>3.6999999999999998E-2</v>
      </c>
      <c r="BB498">
        <v>0.03</v>
      </c>
      <c r="BC498">
        <v>0.03</v>
      </c>
      <c r="BD498">
        <v>7.0000000000000007E-2</v>
      </c>
      <c r="BE498">
        <v>0.15</v>
      </c>
      <c r="BF498">
        <v>0.27</v>
      </c>
      <c r="BG498">
        <v>0.26</v>
      </c>
      <c r="BH498">
        <v>0.27</v>
      </c>
      <c r="BI498">
        <v>0.24</v>
      </c>
      <c r="BJ498">
        <v>0.24</v>
      </c>
      <c r="BK498">
        <v>0.27</v>
      </c>
      <c r="BL498">
        <v>0.01</v>
      </c>
      <c r="BM498">
        <v>0.02</v>
      </c>
      <c r="BN498">
        <v>0.01</v>
      </c>
      <c r="BO498">
        <v>0</v>
      </c>
      <c r="BP498">
        <v>0.03</v>
      </c>
      <c r="BQ498">
        <v>0.05</v>
      </c>
      <c r="BR498">
        <v>0.69</v>
      </c>
      <c r="BS498">
        <v>0.68</v>
      </c>
      <c r="BT498">
        <v>0.68</v>
      </c>
      <c r="BU498">
        <v>0.71</v>
      </c>
      <c r="BV498">
        <v>0.63</v>
      </c>
      <c r="BW498">
        <v>0.5</v>
      </c>
      <c r="BX498">
        <v>3.67</v>
      </c>
      <c r="BY498">
        <v>3.66</v>
      </c>
      <c r="BZ498">
        <v>3.64</v>
      </c>
      <c r="CA498">
        <v>3.64</v>
      </c>
      <c r="CB498">
        <v>3.5</v>
      </c>
      <c r="CC498">
        <v>3.28</v>
      </c>
      <c r="CD498">
        <v>0</v>
      </c>
      <c r="CE498">
        <v>1.9E-2</v>
      </c>
      <c r="CF498">
        <v>8.9999999999999993E-3</v>
      </c>
      <c r="CG498">
        <v>8.9999999999999993E-3</v>
      </c>
      <c r="CH498">
        <v>8.9999999999999993E-3</v>
      </c>
      <c r="CI498">
        <v>0.01</v>
      </c>
      <c r="CJ498">
        <v>0.02</v>
      </c>
      <c r="CK498">
        <v>0.05</v>
      </c>
      <c r="CL498">
        <v>0.06</v>
      </c>
      <c r="CM498">
        <v>0.03</v>
      </c>
      <c r="CN498">
        <v>0.03</v>
      </c>
      <c r="CO498">
        <v>0.03</v>
      </c>
      <c r="CP498">
        <v>0.01</v>
      </c>
      <c r="CQ498">
        <v>0.02</v>
      </c>
      <c r="CR498">
        <v>0.05</v>
      </c>
      <c r="CS498">
        <v>0.05</v>
      </c>
      <c r="CT498">
        <v>7.0000000000000007E-2</v>
      </c>
      <c r="CU498">
        <v>0.04</v>
      </c>
      <c r="CV498">
        <v>3.81</v>
      </c>
      <c r="CW498">
        <v>3.75</v>
      </c>
      <c r="CX498">
        <v>3.78</v>
      </c>
      <c r="CY498">
        <v>3.82</v>
      </c>
      <c r="CZ498">
        <v>3.8</v>
      </c>
      <c r="DA498">
        <v>3.61</v>
      </c>
      <c r="DB498">
        <v>3.63</v>
      </c>
      <c r="DC498">
        <v>3.52</v>
      </c>
      <c r="DD498">
        <v>3.56</v>
      </c>
      <c r="DE498">
        <v>0.13</v>
      </c>
      <c r="DF498">
        <v>0.14000000000000001</v>
      </c>
      <c r="DG498">
        <v>0.13</v>
      </c>
      <c r="DH498">
        <v>0.13</v>
      </c>
      <c r="DI498">
        <v>0.13</v>
      </c>
      <c r="DJ498">
        <v>0.26</v>
      </c>
      <c r="DK498">
        <v>0.21</v>
      </c>
      <c r="DL498">
        <v>0.2</v>
      </c>
      <c r="DM498">
        <v>0.19</v>
      </c>
      <c r="DN498">
        <v>0.02</v>
      </c>
      <c r="DO498">
        <v>0.01</v>
      </c>
      <c r="DP498">
        <v>0.02</v>
      </c>
      <c r="DQ498">
        <v>0.03</v>
      </c>
      <c r="DR498">
        <v>0.02</v>
      </c>
      <c r="DS498">
        <v>0.02</v>
      </c>
      <c r="DT498">
        <v>0.03</v>
      </c>
      <c r="DU498">
        <v>0.02</v>
      </c>
      <c r="DV498">
        <v>0.02</v>
      </c>
      <c r="DW498">
        <v>0.82</v>
      </c>
      <c r="DX498">
        <v>0.8</v>
      </c>
      <c r="DY498">
        <v>0.81</v>
      </c>
      <c r="DZ498">
        <v>0.82</v>
      </c>
      <c r="EA498">
        <v>0.82</v>
      </c>
      <c r="EB498">
        <v>0.66</v>
      </c>
      <c r="EC498">
        <v>0.7</v>
      </c>
      <c r="ED498">
        <v>0.67</v>
      </c>
      <c r="EE498">
        <v>0.7</v>
      </c>
      <c r="EF498">
        <v>0.27</v>
      </c>
      <c r="EG498">
        <v>0.06</v>
      </c>
      <c r="EH498">
        <v>0.03</v>
      </c>
      <c r="EI498">
        <v>0.04</v>
      </c>
      <c r="EJ498">
        <v>0.03</v>
      </c>
      <c r="EK498">
        <v>0.03</v>
      </c>
      <c r="EL498">
        <v>7.0000000000000007E-2</v>
      </c>
      <c r="EM498">
        <v>0.03</v>
      </c>
      <c r="EN498">
        <v>7.0000000000000007E-2</v>
      </c>
      <c r="EO498">
        <v>0.34</v>
      </c>
      <c r="EP498">
        <v>0.14000000000000001</v>
      </c>
      <c r="EQ498">
        <v>5.6000000000000001E-2</v>
      </c>
      <c r="ER498">
        <v>0.09</v>
      </c>
      <c r="ES498">
        <v>4.7E-2</v>
      </c>
      <c r="ET498">
        <v>0.1</v>
      </c>
      <c r="EU498">
        <v>0.11</v>
      </c>
      <c r="EV498">
        <v>0.06</v>
      </c>
      <c r="EW498">
        <v>0.09</v>
      </c>
      <c r="EX498">
        <v>0.121</v>
      </c>
      <c r="EY498">
        <v>0.24</v>
      </c>
      <c r="EZ498">
        <v>0.28999999999999998</v>
      </c>
      <c r="FA498">
        <v>0.28999999999999998</v>
      </c>
      <c r="FB498">
        <v>0.27</v>
      </c>
      <c r="FC498">
        <v>0.34</v>
      </c>
      <c r="FD498">
        <v>0.4</v>
      </c>
      <c r="FE498">
        <v>0.38</v>
      </c>
      <c r="FF498">
        <v>0.37</v>
      </c>
      <c r="FG498">
        <v>0.21</v>
      </c>
      <c r="FH498">
        <v>0.53</v>
      </c>
      <c r="FI498">
        <v>0.59</v>
      </c>
      <c r="FJ498">
        <v>0.54</v>
      </c>
      <c r="FK498">
        <v>0.62</v>
      </c>
      <c r="FL498">
        <v>0.47</v>
      </c>
      <c r="FM498">
        <v>0.39</v>
      </c>
      <c r="FN498">
        <v>0.5</v>
      </c>
      <c r="FO498">
        <v>0.4</v>
      </c>
      <c r="FP498">
        <v>7.0000000000000007E-2</v>
      </c>
      <c r="FQ498">
        <v>0.03</v>
      </c>
      <c r="FR498">
        <v>0.04</v>
      </c>
      <c r="FS498">
        <v>0.04</v>
      </c>
      <c r="FT498">
        <v>0.04</v>
      </c>
      <c r="FU498">
        <v>7.0000000000000007E-2</v>
      </c>
      <c r="FV498">
        <v>0.03</v>
      </c>
      <c r="FW498">
        <v>0.04</v>
      </c>
      <c r="FX498">
        <v>0.06</v>
      </c>
      <c r="FY498">
        <v>2.2799999999999998</v>
      </c>
      <c r="FZ498">
        <v>3.29</v>
      </c>
      <c r="GA498">
        <v>3.5</v>
      </c>
      <c r="GB498">
        <v>3.39</v>
      </c>
      <c r="GC498">
        <v>3.53</v>
      </c>
      <c r="GD498">
        <v>3.33</v>
      </c>
      <c r="GE498">
        <v>3.15</v>
      </c>
      <c r="GF498">
        <v>3.4</v>
      </c>
      <c r="GG498">
        <v>3.17</v>
      </c>
      <c r="GH498">
        <v>7.78</v>
      </c>
      <c r="GI498">
        <v>0.03</v>
      </c>
      <c r="GJ498">
        <v>8.9999999999999993E-3</v>
      </c>
      <c r="GK498">
        <v>1.9E-2</v>
      </c>
      <c r="GL498">
        <v>0.04</v>
      </c>
      <c r="GM498">
        <v>0.05</v>
      </c>
      <c r="GN498">
        <v>0.08</v>
      </c>
      <c r="GO498">
        <v>7.0000000000000007E-2</v>
      </c>
      <c r="GP498">
        <v>0.24</v>
      </c>
      <c r="GQ498">
        <v>0.11</v>
      </c>
      <c r="GR498">
        <v>0.28000000000000003</v>
      </c>
      <c r="GS498">
        <v>7.0000000000000007E-2</v>
      </c>
      <c r="GT498">
        <v>0.47</v>
      </c>
      <c r="GU498">
        <v>0.55000000000000004</v>
      </c>
      <c r="GV498">
        <v>0.21</v>
      </c>
      <c r="GW498">
        <v>0.19</v>
      </c>
      <c r="GX498">
        <v>0.15</v>
      </c>
      <c r="GY498">
        <v>0.33</v>
      </c>
      <c r="GZ498">
        <v>9.2999999999999999E-2</v>
      </c>
      <c r="HA498">
        <v>7.4999999999999997E-2</v>
      </c>
      <c r="HB498">
        <v>0.21</v>
      </c>
      <c r="HC498">
        <v>0.13</v>
      </c>
      <c r="HD498">
        <v>0.09</v>
      </c>
      <c r="HE498">
        <v>0.2</v>
      </c>
      <c r="HF498">
        <v>0.12</v>
      </c>
      <c r="HG498">
        <v>0.13</v>
      </c>
      <c r="HH498">
        <v>7.0000000000000007E-2</v>
      </c>
      <c r="HI498">
        <v>0.02</v>
      </c>
      <c r="HJ498">
        <v>0.02</v>
      </c>
      <c r="HK498">
        <v>0.03</v>
      </c>
      <c r="HL498">
        <v>0.01</v>
      </c>
      <c r="HM498">
        <v>0.06</v>
      </c>
      <c r="HN498">
        <v>0.02</v>
      </c>
      <c r="HO498">
        <v>0.3</v>
      </c>
      <c r="HP498">
        <v>0.32</v>
      </c>
      <c r="HQ498">
        <v>0.31</v>
      </c>
      <c r="HR498">
        <v>0.32</v>
      </c>
      <c r="HS498">
        <v>0.39</v>
      </c>
      <c r="HT498">
        <v>0.23</v>
      </c>
      <c r="HU498">
        <v>0.63</v>
      </c>
      <c r="HV498">
        <v>0.51</v>
      </c>
      <c r="HW498">
        <v>0.46</v>
      </c>
      <c r="HX498">
        <v>0.57999999999999996</v>
      </c>
      <c r="HY498">
        <v>0.48</v>
      </c>
      <c r="HZ498">
        <v>0.64</v>
      </c>
      <c r="IA498">
        <v>0.01</v>
      </c>
      <c r="IB498">
        <v>0.08</v>
      </c>
      <c r="IC498">
        <v>0.08</v>
      </c>
      <c r="ID498">
        <v>0.05</v>
      </c>
      <c r="IE498">
        <v>0.03</v>
      </c>
      <c r="IF498">
        <v>3.6999999999999998E-2</v>
      </c>
      <c r="IG498">
        <v>1.9E-2</v>
      </c>
      <c r="IH498">
        <v>0.02</v>
      </c>
      <c r="II498">
        <v>7.0000000000000007E-2</v>
      </c>
      <c r="IJ498">
        <v>0.01</v>
      </c>
      <c r="IK498">
        <v>8.9999999999999993E-3</v>
      </c>
      <c r="IL498">
        <v>8.9999999999999993E-3</v>
      </c>
      <c r="IM498">
        <v>0.03</v>
      </c>
      <c r="IN498">
        <v>0.05</v>
      </c>
      <c r="IO498">
        <v>0.06</v>
      </c>
      <c r="IP498">
        <v>0.04</v>
      </c>
      <c r="IQ498">
        <v>0.04</v>
      </c>
      <c r="IR498">
        <v>7.0000000000000007E-2</v>
      </c>
      <c r="IS498">
        <v>0.03</v>
      </c>
      <c r="IT498">
        <v>0.38</v>
      </c>
      <c r="IU498">
        <v>0.23</v>
      </c>
      <c r="IV498">
        <v>0.01</v>
      </c>
      <c r="IW498">
        <v>0.18</v>
      </c>
      <c r="IX498">
        <v>0.21</v>
      </c>
      <c r="IY498">
        <v>0.28000000000000003</v>
      </c>
      <c r="IZ498">
        <v>0.36</v>
      </c>
      <c r="JA498">
        <v>0.11</v>
      </c>
      <c r="JB498">
        <v>0.35</v>
      </c>
      <c r="JC498">
        <v>0.34</v>
      </c>
      <c r="JD498">
        <v>0.16</v>
      </c>
      <c r="JE498">
        <v>0.26</v>
      </c>
      <c r="JF498">
        <v>0.23</v>
      </c>
      <c r="JG498">
        <v>0.21</v>
      </c>
      <c r="JH498">
        <v>0.38</v>
      </c>
      <c r="JI498">
        <v>0.14000000000000001</v>
      </c>
      <c r="JJ498">
        <v>0.11</v>
      </c>
      <c r="JK498">
        <v>0.61</v>
      </c>
      <c r="JL498">
        <v>0.23</v>
      </c>
      <c r="JM498">
        <v>0.05</v>
      </c>
      <c r="JN498">
        <v>0.04</v>
      </c>
      <c r="JO498">
        <v>0.03</v>
      </c>
      <c r="JP498">
        <v>0.04</v>
      </c>
      <c r="JQ498">
        <v>0.04</v>
      </c>
      <c r="JR498">
        <v>3.13</v>
      </c>
      <c r="JS498">
        <v>2.06</v>
      </c>
      <c r="JT498">
        <v>2.2599999999999998</v>
      </c>
      <c r="JU498">
        <v>3.5</v>
      </c>
      <c r="JV498">
        <v>2.5099999999999998</v>
      </c>
    </row>
    <row r="499" spans="1:282" x14ac:dyDescent="0.25">
      <c r="A499">
        <v>610173</v>
      </c>
      <c r="B499" t="s">
        <v>261</v>
      </c>
      <c r="C499" t="s">
        <v>2938</v>
      </c>
      <c r="D499" t="s">
        <v>5748</v>
      </c>
      <c r="E499" t="s">
        <v>5749</v>
      </c>
      <c r="F499" t="s">
        <v>1389</v>
      </c>
      <c r="G499" t="s">
        <v>1390</v>
      </c>
      <c r="H499" t="s">
        <v>1391</v>
      </c>
      <c r="I499" t="s">
        <v>5750</v>
      </c>
      <c r="J499" t="s">
        <v>5751</v>
      </c>
      <c r="K499" t="s">
        <v>5752</v>
      </c>
      <c r="L499" t="s">
        <v>546</v>
      </c>
      <c r="M499" t="s">
        <v>3399</v>
      </c>
      <c r="N499" t="s">
        <v>3908</v>
      </c>
      <c r="O499" t="s">
        <v>524</v>
      </c>
      <c r="P499">
        <v>297</v>
      </c>
      <c r="Q499" t="s">
        <v>530</v>
      </c>
      <c r="R499" t="s">
        <v>621</v>
      </c>
      <c r="S499" t="s">
        <v>621</v>
      </c>
      <c r="T499">
        <v>42</v>
      </c>
      <c r="U499">
        <v>5900</v>
      </c>
      <c r="V499" t="s">
        <v>655</v>
      </c>
      <c r="W499">
        <v>203</v>
      </c>
      <c r="X499">
        <v>300</v>
      </c>
      <c r="Y499">
        <v>68</v>
      </c>
      <c r="Z499" s="5" t="s">
        <v>886</v>
      </c>
      <c r="AA499" t="s">
        <v>524</v>
      </c>
      <c r="AB499" t="s">
        <v>533</v>
      </c>
      <c r="AC499" t="s">
        <v>564</v>
      </c>
      <c r="AD499" t="s">
        <v>533</v>
      </c>
      <c r="AE499">
        <v>68.400000000000006</v>
      </c>
      <c r="AF499">
        <v>43</v>
      </c>
      <c r="AG499">
        <v>66.400000000000006</v>
      </c>
      <c r="AH499">
        <v>6.8</v>
      </c>
      <c r="AI499" t="s">
        <v>3410</v>
      </c>
      <c r="AJ499">
        <v>118</v>
      </c>
      <c r="AL499">
        <v>110</v>
      </c>
      <c r="AN499">
        <v>4</v>
      </c>
      <c r="AO499">
        <v>1</v>
      </c>
      <c r="AQ499">
        <v>1</v>
      </c>
      <c r="AR499">
        <v>2</v>
      </c>
      <c r="AS499">
        <v>118</v>
      </c>
      <c r="AT499">
        <v>0.01</v>
      </c>
      <c r="AU499">
        <v>0</v>
      </c>
      <c r="AV499">
        <v>0</v>
      </c>
      <c r="AW499">
        <v>0.02</v>
      </c>
      <c r="AX499">
        <v>0.02</v>
      </c>
      <c r="AY499">
        <v>7.0000000000000007E-2</v>
      </c>
      <c r="AZ499">
        <v>0.05</v>
      </c>
      <c r="BA499">
        <v>3.4000000000000002E-2</v>
      </c>
      <c r="BB499">
        <v>0.06</v>
      </c>
      <c r="BC499">
        <v>0.04</v>
      </c>
      <c r="BD499">
        <v>0.12</v>
      </c>
      <c r="BE499">
        <v>0.11</v>
      </c>
      <c r="BF499">
        <v>0.19</v>
      </c>
      <c r="BG499">
        <v>0.18</v>
      </c>
      <c r="BH499">
        <v>0.23</v>
      </c>
      <c r="BI499">
        <v>0.2</v>
      </c>
      <c r="BJ499">
        <v>0.18</v>
      </c>
      <c r="BK499">
        <v>0.19</v>
      </c>
      <c r="BL499">
        <v>0.01</v>
      </c>
      <c r="BM499">
        <v>0</v>
      </c>
      <c r="BN499">
        <v>0.01</v>
      </c>
      <c r="BO499">
        <v>0.03</v>
      </c>
      <c r="BP499">
        <v>0.01</v>
      </c>
      <c r="BQ499">
        <v>0.03</v>
      </c>
      <c r="BR499">
        <v>0.75</v>
      </c>
      <c r="BS499">
        <v>0.79</v>
      </c>
      <c r="BT499">
        <v>0.7</v>
      </c>
      <c r="BU499">
        <v>0.7</v>
      </c>
      <c r="BV499">
        <v>0.68</v>
      </c>
      <c r="BW499">
        <v>0.61</v>
      </c>
      <c r="BX499">
        <v>3.68</v>
      </c>
      <c r="BY499">
        <v>3.75</v>
      </c>
      <c r="BZ499">
        <v>3.65</v>
      </c>
      <c r="CA499">
        <v>3.65</v>
      </c>
      <c r="CB499">
        <v>3.53</v>
      </c>
      <c r="CC499">
        <v>3.37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0.05</v>
      </c>
      <c r="CK499">
        <v>0.14000000000000001</v>
      </c>
      <c r="CL499">
        <v>7.0000000000000007E-2</v>
      </c>
      <c r="CM499">
        <v>0.03</v>
      </c>
      <c r="CN499">
        <v>0.04</v>
      </c>
      <c r="CO499">
        <v>0.05</v>
      </c>
      <c r="CP499">
        <v>0.05</v>
      </c>
      <c r="CQ499">
        <v>0.04</v>
      </c>
      <c r="CR499">
        <v>0.14000000000000001</v>
      </c>
      <c r="CS499">
        <v>0.11</v>
      </c>
      <c r="CT499">
        <v>0.11</v>
      </c>
      <c r="CU499">
        <v>0.11</v>
      </c>
      <c r="CV499">
        <v>3.82</v>
      </c>
      <c r="CW499">
        <v>3.75</v>
      </c>
      <c r="CX499">
        <v>3.72</v>
      </c>
      <c r="CY499">
        <v>3.79</v>
      </c>
      <c r="CZ499">
        <v>3.67</v>
      </c>
      <c r="DA499">
        <v>3.53</v>
      </c>
      <c r="DB499">
        <v>3.47</v>
      </c>
      <c r="DC499">
        <v>3.23</v>
      </c>
      <c r="DD499">
        <v>3.42</v>
      </c>
      <c r="DE499">
        <v>0.11</v>
      </c>
      <c r="DF499">
        <v>0.16</v>
      </c>
      <c r="DG499">
        <v>0.17</v>
      </c>
      <c r="DH499">
        <v>0.1</v>
      </c>
      <c r="DI499">
        <v>0.25</v>
      </c>
      <c r="DJ499">
        <v>0.19</v>
      </c>
      <c r="DK499">
        <v>0.16</v>
      </c>
      <c r="DL499">
        <v>0.14000000000000001</v>
      </c>
      <c r="DM499">
        <v>0.15</v>
      </c>
      <c r="DN499">
        <v>0.01</v>
      </c>
      <c r="DO499">
        <v>0.01</v>
      </c>
      <c r="DP499">
        <v>0.02</v>
      </c>
      <c r="DQ499">
        <v>0.01</v>
      </c>
      <c r="DR499">
        <v>0</v>
      </c>
      <c r="DS499">
        <v>0</v>
      </c>
      <c r="DT499">
        <v>0</v>
      </c>
      <c r="DU499">
        <v>0</v>
      </c>
      <c r="DV499">
        <v>0.01</v>
      </c>
      <c r="DW499">
        <v>0.85</v>
      </c>
      <c r="DX499">
        <v>0.79</v>
      </c>
      <c r="DY499">
        <v>0.76</v>
      </c>
      <c r="DZ499">
        <v>0.84</v>
      </c>
      <c r="EA499">
        <v>0.71</v>
      </c>
      <c r="EB499">
        <v>0.67</v>
      </c>
      <c r="EC499">
        <v>0.68</v>
      </c>
      <c r="ED499">
        <v>0.61</v>
      </c>
      <c r="EE499">
        <v>0.66</v>
      </c>
      <c r="EF499">
        <v>0.39</v>
      </c>
      <c r="EG499">
        <v>0.04</v>
      </c>
      <c r="EH499">
        <v>0.03</v>
      </c>
      <c r="EI499">
        <v>0.05</v>
      </c>
      <c r="EJ499">
        <v>0.02</v>
      </c>
      <c r="EK499">
        <v>0.05</v>
      </c>
      <c r="EL499">
        <v>0.06</v>
      </c>
      <c r="EM499">
        <v>0.03</v>
      </c>
      <c r="EN499">
        <v>0.04</v>
      </c>
      <c r="EO499">
        <v>0.32</v>
      </c>
      <c r="EP499">
        <v>0.1</v>
      </c>
      <c r="EQ499">
        <v>8.5000000000000006E-2</v>
      </c>
      <c r="ER499">
        <v>0.13</v>
      </c>
      <c r="ES499">
        <v>5.0999999999999997E-2</v>
      </c>
      <c r="ET499">
        <v>7.0000000000000007E-2</v>
      </c>
      <c r="EU499">
        <v>0.12</v>
      </c>
      <c r="EV499">
        <v>0.08</v>
      </c>
      <c r="EW499">
        <v>0.12</v>
      </c>
      <c r="EX499">
        <v>0.10199999999999999</v>
      </c>
      <c r="EY499">
        <v>0.2</v>
      </c>
      <c r="EZ499">
        <v>0.22</v>
      </c>
      <c r="FA499">
        <v>0.19</v>
      </c>
      <c r="FB499">
        <v>0.24</v>
      </c>
      <c r="FC499">
        <v>0.28999999999999998</v>
      </c>
      <c r="FD499">
        <v>0.25</v>
      </c>
      <c r="FE499">
        <v>0.28999999999999998</v>
      </c>
      <c r="FF499">
        <v>0.31</v>
      </c>
      <c r="FG499">
        <v>0.17</v>
      </c>
      <c r="FH499">
        <v>0.64</v>
      </c>
      <c r="FI499">
        <v>0.64</v>
      </c>
      <c r="FJ499">
        <v>0.6</v>
      </c>
      <c r="FK499">
        <v>0.64</v>
      </c>
      <c r="FL499">
        <v>0.56999999999999995</v>
      </c>
      <c r="FM499">
        <v>0.53</v>
      </c>
      <c r="FN499">
        <v>0.56000000000000005</v>
      </c>
      <c r="FO499">
        <v>0.5</v>
      </c>
      <c r="FP499">
        <v>0.02</v>
      </c>
      <c r="FQ499">
        <v>0.02</v>
      </c>
      <c r="FR499">
        <v>0.02</v>
      </c>
      <c r="FS499">
        <v>0.03</v>
      </c>
      <c r="FT499">
        <v>0.06</v>
      </c>
      <c r="FU499">
        <v>0.03</v>
      </c>
      <c r="FV499">
        <v>0.04</v>
      </c>
      <c r="FW499">
        <v>0.04</v>
      </c>
      <c r="FX499">
        <v>0.03</v>
      </c>
      <c r="FY499">
        <v>2.0499999999999998</v>
      </c>
      <c r="FZ499">
        <v>3.46</v>
      </c>
      <c r="GA499">
        <v>3.5</v>
      </c>
      <c r="GB499">
        <v>3.38</v>
      </c>
      <c r="GC499">
        <v>3.59</v>
      </c>
      <c r="GD499">
        <v>3.41</v>
      </c>
      <c r="GE499">
        <v>3.31</v>
      </c>
      <c r="GF499">
        <v>3.44</v>
      </c>
      <c r="GG499">
        <v>3.3</v>
      </c>
      <c r="GH499">
        <v>8.08</v>
      </c>
      <c r="GI499">
        <v>0.03</v>
      </c>
      <c r="GJ499">
        <v>0</v>
      </c>
      <c r="GK499">
        <v>8.0000000000000002E-3</v>
      </c>
      <c r="GL499">
        <v>0.01</v>
      </c>
      <c r="GM499">
        <v>0.06</v>
      </c>
      <c r="GN499">
        <v>0.08</v>
      </c>
      <c r="GO499">
        <v>0.12</v>
      </c>
      <c r="GP499">
        <v>0.17</v>
      </c>
      <c r="GQ499">
        <v>0.09</v>
      </c>
      <c r="GR499">
        <v>0.38</v>
      </c>
      <c r="GS499">
        <v>0.04</v>
      </c>
      <c r="GT499">
        <v>0.57999999999999996</v>
      </c>
      <c r="GU499">
        <v>0.61</v>
      </c>
      <c r="GV499">
        <v>0.28999999999999998</v>
      </c>
      <c r="GW499">
        <v>0.14000000000000001</v>
      </c>
      <c r="GX499">
        <v>5.8999999999999997E-2</v>
      </c>
      <c r="GY499">
        <v>0.14000000000000001</v>
      </c>
      <c r="GZ499">
        <v>6.8000000000000005E-2</v>
      </c>
      <c r="HA499">
        <v>7.5999999999999998E-2</v>
      </c>
      <c r="HB499">
        <v>0.22</v>
      </c>
      <c r="HC499">
        <v>0.16</v>
      </c>
      <c r="HD499">
        <v>0.18</v>
      </c>
      <c r="HE499">
        <v>0.31</v>
      </c>
      <c r="HF499">
        <v>0.06</v>
      </c>
      <c r="HG499">
        <v>0.08</v>
      </c>
      <c r="HH499">
        <v>0.04</v>
      </c>
      <c r="HI499">
        <v>0</v>
      </c>
      <c r="HJ499">
        <v>0.01</v>
      </c>
      <c r="HK499">
        <v>0.01</v>
      </c>
      <c r="HL499">
        <v>0.02</v>
      </c>
      <c r="HM499">
        <v>7.0000000000000007E-2</v>
      </c>
      <c r="HN499">
        <v>0.01</v>
      </c>
      <c r="HO499">
        <v>0.3</v>
      </c>
      <c r="HP499">
        <v>0.22</v>
      </c>
      <c r="HQ499">
        <v>0.25</v>
      </c>
      <c r="HR499">
        <v>0.31</v>
      </c>
      <c r="HS499">
        <v>0.28999999999999998</v>
      </c>
      <c r="HT499">
        <v>0.28000000000000003</v>
      </c>
      <c r="HU499">
        <v>0.57999999999999996</v>
      </c>
      <c r="HV499">
        <v>0.53</v>
      </c>
      <c r="HW499">
        <v>0.5</v>
      </c>
      <c r="HX499">
        <v>0.47</v>
      </c>
      <c r="HY499">
        <v>0.46</v>
      </c>
      <c r="HZ499">
        <v>0.56000000000000005</v>
      </c>
      <c r="IA499">
        <v>0.03</v>
      </c>
      <c r="IB499">
        <v>0.13</v>
      </c>
      <c r="IC499">
        <v>0.1</v>
      </c>
      <c r="ID499">
        <v>0.08</v>
      </c>
      <c r="IE499">
        <v>7.0000000000000007E-2</v>
      </c>
      <c r="IF499">
        <v>5.0999999999999997E-2</v>
      </c>
      <c r="IG499">
        <v>6.8000000000000005E-2</v>
      </c>
      <c r="IH499">
        <v>0.09</v>
      </c>
      <c r="II499">
        <v>0.1</v>
      </c>
      <c r="IJ499">
        <v>0.09</v>
      </c>
      <c r="IK499">
        <v>8.5000000000000006E-2</v>
      </c>
      <c r="IL499">
        <v>7.5999999999999998E-2</v>
      </c>
      <c r="IM499">
        <v>0.03</v>
      </c>
      <c r="IN499">
        <v>0.03</v>
      </c>
      <c r="IO499">
        <v>0.03</v>
      </c>
      <c r="IP499">
        <v>0.03</v>
      </c>
      <c r="IQ499">
        <v>0.03</v>
      </c>
      <c r="IR499">
        <v>0.03</v>
      </c>
      <c r="IS499">
        <v>0.03</v>
      </c>
      <c r="IT499">
        <v>0.56999999999999995</v>
      </c>
      <c r="IU499">
        <v>0.52</v>
      </c>
      <c r="IV499">
        <v>0.03</v>
      </c>
      <c r="IW499">
        <v>0.31</v>
      </c>
      <c r="IX499">
        <v>0.2</v>
      </c>
      <c r="IY499">
        <v>0.2</v>
      </c>
      <c r="IZ499">
        <v>0.22</v>
      </c>
      <c r="JA499">
        <v>0.15</v>
      </c>
      <c r="JB499">
        <v>0.3</v>
      </c>
      <c r="JC499">
        <v>0.35</v>
      </c>
      <c r="JD499">
        <v>0.1</v>
      </c>
      <c r="JE499">
        <v>0.11</v>
      </c>
      <c r="JF499">
        <v>0.27</v>
      </c>
      <c r="JG499">
        <v>0.13</v>
      </c>
      <c r="JH499">
        <v>0.4</v>
      </c>
      <c r="JI499">
        <v>0.09</v>
      </c>
      <c r="JJ499">
        <v>0.13</v>
      </c>
      <c r="JK499">
        <v>0.53</v>
      </c>
      <c r="JL499">
        <v>0.23</v>
      </c>
      <c r="JM499">
        <v>0.02</v>
      </c>
      <c r="JN499">
        <v>0.03</v>
      </c>
      <c r="JO499">
        <v>0.03</v>
      </c>
      <c r="JP499">
        <v>0.03</v>
      </c>
      <c r="JQ499">
        <v>0.03</v>
      </c>
      <c r="JR499">
        <v>3.13</v>
      </c>
      <c r="JS499">
        <v>1.71</v>
      </c>
      <c r="JT499">
        <v>1.84</v>
      </c>
      <c r="JU499">
        <v>3.33</v>
      </c>
      <c r="JV499">
        <v>2.2799999999999998</v>
      </c>
    </row>
    <row r="500" spans="1:282" x14ac:dyDescent="0.25">
      <c r="A500">
        <v>610174</v>
      </c>
      <c r="B500" t="s">
        <v>262</v>
      </c>
      <c r="C500" t="s">
        <v>2939</v>
      </c>
      <c r="D500" t="s">
        <v>5753</v>
      </c>
      <c r="E500" t="s">
        <v>5754</v>
      </c>
      <c r="F500" t="s">
        <v>1392</v>
      </c>
      <c r="G500" t="s">
        <v>1393</v>
      </c>
      <c r="H500" t="s">
        <v>5755</v>
      </c>
      <c r="I500" t="s">
        <v>5756</v>
      </c>
      <c r="J500" t="s">
        <v>5757</v>
      </c>
      <c r="K500" t="s">
        <v>5758</v>
      </c>
      <c r="L500" t="s">
        <v>546</v>
      </c>
      <c r="M500" t="s">
        <v>3399</v>
      </c>
      <c r="N500" t="s">
        <v>3908</v>
      </c>
      <c r="O500" t="s">
        <v>524</v>
      </c>
      <c r="P500">
        <v>1138</v>
      </c>
      <c r="Q500" t="s">
        <v>530</v>
      </c>
      <c r="R500" t="s">
        <v>558</v>
      </c>
      <c r="S500" t="s">
        <v>558</v>
      </c>
      <c r="T500">
        <v>39</v>
      </c>
      <c r="U500">
        <v>5910</v>
      </c>
      <c r="V500" t="s">
        <v>651</v>
      </c>
      <c r="W500">
        <v>915</v>
      </c>
      <c r="X500">
        <v>1174</v>
      </c>
      <c r="Y500">
        <v>78</v>
      </c>
      <c r="Z500" s="5" t="s">
        <v>575</v>
      </c>
      <c r="AA500" t="s">
        <v>524</v>
      </c>
      <c r="AB500" t="s">
        <v>555</v>
      </c>
      <c r="AC500" t="s">
        <v>564</v>
      </c>
      <c r="AD500" t="s">
        <v>564</v>
      </c>
      <c r="AE500">
        <v>31.3</v>
      </c>
      <c r="AF500">
        <v>50.4</v>
      </c>
      <c r="AG500">
        <v>47.5</v>
      </c>
      <c r="AH500">
        <v>99</v>
      </c>
      <c r="AI500" t="s">
        <v>3400</v>
      </c>
      <c r="AJ500">
        <v>528</v>
      </c>
      <c r="AK500">
        <v>18</v>
      </c>
      <c r="AL500">
        <v>3</v>
      </c>
      <c r="AN500">
        <v>500</v>
      </c>
      <c r="AQ500">
        <v>2</v>
      </c>
      <c r="AR500">
        <v>14</v>
      </c>
      <c r="AS500">
        <v>528</v>
      </c>
      <c r="AT500">
        <v>0.02</v>
      </c>
      <c r="AU500">
        <v>0.02</v>
      </c>
      <c r="AV500">
        <v>0.03</v>
      </c>
      <c r="AW500">
        <v>0.01</v>
      </c>
      <c r="AX500">
        <v>0.02</v>
      </c>
      <c r="AY500">
        <v>7.0000000000000007E-2</v>
      </c>
      <c r="AZ500">
        <v>0.11</v>
      </c>
      <c r="BA500">
        <v>0.08</v>
      </c>
      <c r="BB500">
        <v>0.09</v>
      </c>
      <c r="BC500">
        <v>0.05</v>
      </c>
      <c r="BD500">
        <v>0.08</v>
      </c>
      <c r="BE500">
        <v>0.2</v>
      </c>
      <c r="BF500">
        <v>0.47</v>
      </c>
      <c r="BG500">
        <v>0.41</v>
      </c>
      <c r="BH500">
        <v>0.44</v>
      </c>
      <c r="BI500">
        <v>0.33</v>
      </c>
      <c r="BJ500">
        <v>0.46</v>
      </c>
      <c r="BK500">
        <v>0.4</v>
      </c>
      <c r="BL500">
        <v>0.01</v>
      </c>
      <c r="BM500">
        <v>0.02</v>
      </c>
      <c r="BN500">
        <v>0.02</v>
      </c>
      <c r="BO500">
        <v>0.02</v>
      </c>
      <c r="BP500">
        <v>0.02</v>
      </c>
      <c r="BQ500">
        <v>0.02</v>
      </c>
      <c r="BR500">
        <v>0.39</v>
      </c>
      <c r="BS500">
        <v>0.48</v>
      </c>
      <c r="BT500">
        <v>0.41</v>
      </c>
      <c r="BU500">
        <v>0.6</v>
      </c>
      <c r="BV500">
        <v>0.42</v>
      </c>
      <c r="BW500">
        <v>0.31</v>
      </c>
      <c r="BX500">
        <v>3.24</v>
      </c>
      <c r="BY500">
        <v>3.37</v>
      </c>
      <c r="BZ500">
        <v>3.26</v>
      </c>
      <c r="CA500">
        <v>3.55</v>
      </c>
      <c r="CB500">
        <v>3.31</v>
      </c>
      <c r="CC500">
        <v>2.97</v>
      </c>
      <c r="CD500">
        <v>0</v>
      </c>
      <c r="CE500">
        <v>8.9999999999999993E-3</v>
      </c>
      <c r="CF500">
        <v>8.9999999999999993E-3</v>
      </c>
      <c r="CG500">
        <v>8.9999999999999993E-3</v>
      </c>
      <c r="CH500">
        <v>8.0000000000000002E-3</v>
      </c>
      <c r="CI500">
        <v>0.02</v>
      </c>
      <c r="CJ500">
        <v>0.02</v>
      </c>
      <c r="CK500">
        <v>0.06</v>
      </c>
      <c r="CL500">
        <v>0.03</v>
      </c>
      <c r="CM500">
        <v>0.01</v>
      </c>
      <c r="CN500">
        <v>0.02</v>
      </c>
      <c r="CO500">
        <v>0.02</v>
      </c>
      <c r="CP500">
        <v>0.03</v>
      </c>
      <c r="CQ500">
        <v>0.01</v>
      </c>
      <c r="CR500">
        <v>0.02</v>
      </c>
      <c r="CS500">
        <v>7.0000000000000007E-2</v>
      </c>
      <c r="CT500">
        <v>0.08</v>
      </c>
      <c r="CU500">
        <v>0.06</v>
      </c>
      <c r="CV500">
        <v>3.84</v>
      </c>
      <c r="CW500">
        <v>3.75</v>
      </c>
      <c r="CX500">
        <v>3.69</v>
      </c>
      <c r="CY500">
        <v>3.67</v>
      </c>
      <c r="CZ500">
        <v>3.73</v>
      </c>
      <c r="DA500">
        <v>3.61</v>
      </c>
      <c r="DB500">
        <v>3.53</v>
      </c>
      <c r="DC500">
        <v>3.36</v>
      </c>
      <c r="DD500">
        <v>3.52</v>
      </c>
      <c r="DE500">
        <v>0.15</v>
      </c>
      <c r="DF500">
        <v>0.19</v>
      </c>
      <c r="DG500">
        <v>0.23</v>
      </c>
      <c r="DH500">
        <v>0.24</v>
      </c>
      <c r="DI500">
        <v>0.22</v>
      </c>
      <c r="DJ500">
        <v>0.3</v>
      </c>
      <c r="DK500">
        <v>0.27</v>
      </c>
      <c r="DL500">
        <v>0.3</v>
      </c>
      <c r="DM500">
        <v>0.27</v>
      </c>
      <c r="DN500">
        <v>0.01</v>
      </c>
      <c r="DO500">
        <v>0.01</v>
      </c>
      <c r="DP500">
        <v>0.02</v>
      </c>
      <c r="DQ500">
        <v>0.01</v>
      </c>
      <c r="DR500">
        <v>0.03</v>
      </c>
      <c r="DS500">
        <v>0.03</v>
      </c>
      <c r="DT500">
        <v>0.03</v>
      </c>
      <c r="DU500">
        <v>0.02</v>
      </c>
      <c r="DV500">
        <v>0.03</v>
      </c>
      <c r="DW500">
        <v>0.84</v>
      </c>
      <c r="DX500">
        <v>0.78</v>
      </c>
      <c r="DY500">
        <v>0.72</v>
      </c>
      <c r="DZ500">
        <v>0.71</v>
      </c>
      <c r="EA500">
        <v>0.74</v>
      </c>
      <c r="EB500">
        <v>0.64</v>
      </c>
      <c r="EC500">
        <v>0.62</v>
      </c>
      <c r="ED500">
        <v>0.54</v>
      </c>
      <c r="EE500">
        <v>0.62</v>
      </c>
      <c r="EF500">
        <v>0.39</v>
      </c>
      <c r="EG500">
        <v>0.01</v>
      </c>
      <c r="EH500">
        <v>0</v>
      </c>
      <c r="EI500">
        <v>0.02</v>
      </c>
      <c r="EJ500">
        <v>0.01</v>
      </c>
      <c r="EK500">
        <v>0.02</v>
      </c>
      <c r="EL500">
        <v>0.03</v>
      </c>
      <c r="EM500">
        <v>0.01</v>
      </c>
      <c r="EN500">
        <v>0.01</v>
      </c>
      <c r="EO500">
        <v>0.24</v>
      </c>
      <c r="EP500">
        <v>0.06</v>
      </c>
      <c r="EQ500">
        <v>3.5999999999999997E-2</v>
      </c>
      <c r="ER500">
        <v>0.04</v>
      </c>
      <c r="ES500">
        <v>1.9E-2</v>
      </c>
      <c r="ET500">
        <v>0.06</v>
      </c>
      <c r="EU500">
        <v>7.0000000000000007E-2</v>
      </c>
      <c r="EV500">
        <v>0.05</v>
      </c>
      <c r="EW500">
        <v>0.04</v>
      </c>
      <c r="EX500">
        <v>0.19900000000000001</v>
      </c>
      <c r="EY500">
        <v>0.4</v>
      </c>
      <c r="EZ500">
        <v>0.42</v>
      </c>
      <c r="FA500">
        <v>0.4</v>
      </c>
      <c r="FB500">
        <v>0.33</v>
      </c>
      <c r="FC500">
        <v>0.45</v>
      </c>
      <c r="FD500">
        <v>0.43</v>
      </c>
      <c r="FE500">
        <v>0.38</v>
      </c>
      <c r="FF500">
        <v>0.41</v>
      </c>
      <c r="FG500">
        <v>0.1</v>
      </c>
      <c r="FH500">
        <v>0.5</v>
      </c>
      <c r="FI500">
        <v>0.52</v>
      </c>
      <c r="FJ500">
        <v>0.52</v>
      </c>
      <c r="FK500">
        <v>0.61</v>
      </c>
      <c r="FL500">
        <v>0.4</v>
      </c>
      <c r="FM500">
        <v>0.45</v>
      </c>
      <c r="FN500">
        <v>0.54</v>
      </c>
      <c r="FO500">
        <v>0.52</v>
      </c>
      <c r="FP500">
        <v>7.0000000000000007E-2</v>
      </c>
      <c r="FQ500">
        <v>0.03</v>
      </c>
      <c r="FR500">
        <v>0.02</v>
      </c>
      <c r="FS500">
        <v>0.02</v>
      </c>
      <c r="FT500">
        <v>0.04</v>
      </c>
      <c r="FU500">
        <v>7.0000000000000007E-2</v>
      </c>
      <c r="FV500">
        <v>0.03</v>
      </c>
      <c r="FW500">
        <v>0.02</v>
      </c>
      <c r="FX500">
        <v>0.03</v>
      </c>
      <c r="FY500">
        <v>2.0099999999999998</v>
      </c>
      <c r="FZ500">
        <v>3.43</v>
      </c>
      <c r="GA500">
        <v>3.5</v>
      </c>
      <c r="GB500">
        <v>3.46</v>
      </c>
      <c r="GC500">
        <v>3.61</v>
      </c>
      <c r="GD500">
        <v>3.32</v>
      </c>
      <c r="GE500">
        <v>3.33</v>
      </c>
      <c r="GF500">
        <v>3.5</v>
      </c>
      <c r="GG500">
        <v>3.48</v>
      </c>
      <c r="GH500">
        <v>8.57</v>
      </c>
      <c r="GI500">
        <v>0.01</v>
      </c>
      <c r="GJ500">
        <v>2E-3</v>
      </c>
      <c r="GK500">
        <v>1.4999999999999999E-2</v>
      </c>
      <c r="GL500">
        <v>0.01</v>
      </c>
      <c r="GM500">
        <v>0.04</v>
      </c>
      <c r="GN500">
        <v>0.03</v>
      </c>
      <c r="GO500">
        <v>7.0000000000000007E-2</v>
      </c>
      <c r="GP500">
        <v>0.17</v>
      </c>
      <c r="GQ500">
        <v>0.2</v>
      </c>
      <c r="GR500">
        <v>0.38</v>
      </c>
      <c r="GS500">
        <v>0.08</v>
      </c>
      <c r="GT500">
        <v>0.31</v>
      </c>
      <c r="GU500">
        <v>0.48</v>
      </c>
      <c r="GV500">
        <v>0.26</v>
      </c>
      <c r="GW500">
        <v>0.23</v>
      </c>
      <c r="GX500">
        <v>0.13300000000000001</v>
      </c>
      <c r="GY500">
        <v>0.24</v>
      </c>
      <c r="GZ500">
        <v>0.125</v>
      </c>
      <c r="HA500">
        <v>5.8999999999999997E-2</v>
      </c>
      <c r="HB500">
        <v>0.15</v>
      </c>
      <c r="HC500">
        <v>0.16</v>
      </c>
      <c r="HD500">
        <v>0.05</v>
      </c>
      <c r="HE500">
        <v>0.19</v>
      </c>
      <c r="HF500">
        <v>0.18</v>
      </c>
      <c r="HG500">
        <v>0.27</v>
      </c>
      <c r="HH500">
        <v>0.16</v>
      </c>
      <c r="HI500">
        <v>0</v>
      </c>
      <c r="HJ500">
        <v>0.01</v>
      </c>
      <c r="HK500">
        <v>0.01</v>
      </c>
      <c r="HL500">
        <v>0.01</v>
      </c>
      <c r="HM500">
        <v>0.12</v>
      </c>
      <c r="HN500">
        <v>0.02</v>
      </c>
      <c r="HO500">
        <v>0.4</v>
      </c>
      <c r="HP500">
        <v>0.32</v>
      </c>
      <c r="HQ500">
        <v>0.3</v>
      </c>
      <c r="HR500">
        <v>0.28999999999999998</v>
      </c>
      <c r="HS500">
        <v>0.38</v>
      </c>
      <c r="HT500">
        <v>0.4</v>
      </c>
      <c r="HU500">
        <v>0.51</v>
      </c>
      <c r="HV500">
        <v>0.38</v>
      </c>
      <c r="HW500">
        <v>0.43</v>
      </c>
      <c r="HX500">
        <v>0.43</v>
      </c>
      <c r="HY500">
        <v>0.33</v>
      </c>
      <c r="HZ500">
        <v>0.47</v>
      </c>
      <c r="IA500">
        <v>0.05</v>
      </c>
      <c r="IB500">
        <v>0.22</v>
      </c>
      <c r="IC500">
        <v>0.2</v>
      </c>
      <c r="ID500">
        <v>0.19</v>
      </c>
      <c r="IE500">
        <v>0.11</v>
      </c>
      <c r="IF500">
        <v>5.8999999999999997E-2</v>
      </c>
      <c r="IG500">
        <v>8.0000000000000002E-3</v>
      </c>
      <c r="IH500">
        <v>0.02</v>
      </c>
      <c r="II500">
        <v>0.02</v>
      </c>
      <c r="IJ500">
        <v>0.02</v>
      </c>
      <c r="IK500">
        <v>1.2999999999999999E-2</v>
      </c>
      <c r="IL500">
        <v>1.0999999999999999E-2</v>
      </c>
      <c r="IM500">
        <v>0.03</v>
      </c>
      <c r="IN500">
        <v>0.05</v>
      </c>
      <c r="IO500">
        <v>0.05</v>
      </c>
      <c r="IP500">
        <v>0.06</v>
      </c>
      <c r="IQ500">
        <v>0.05</v>
      </c>
      <c r="IR500">
        <v>0.04</v>
      </c>
      <c r="IS500">
        <v>0.02</v>
      </c>
      <c r="IT500">
        <v>0.67</v>
      </c>
      <c r="IU500">
        <v>0.54</v>
      </c>
      <c r="IV500">
        <v>0.03</v>
      </c>
      <c r="IW500">
        <v>0.19</v>
      </c>
      <c r="IX500">
        <v>0.28999999999999998</v>
      </c>
      <c r="IY500">
        <v>0.16</v>
      </c>
      <c r="IZ500">
        <v>0.27</v>
      </c>
      <c r="JA500">
        <v>0.23</v>
      </c>
      <c r="JB500">
        <v>0.36</v>
      </c>
      <c r="JC500">
        <v>0.44</v>
      </c>
      <c r="JD500">
        <v>0.06</v>
      </c>
      <c r="JE500">
        <v>7.0000000000000007E-2</v>
      </c>
      <c r="JF500">
        <v>0.33</v>
      </c>
      <c r="JG500">
        <v>0.25</v>
      </c>
      <c r="JH500">
        <v>0.23</v>
      </c>
      <c r="JI500">
        <v>0.05</v>
      </c>
      <c r="JJ500">
        <v>0.06</v>
      </c>
      <c r="JK500">
        <v>0.37</v>
      </c>
      <c r="JL500">
        <v>0.17</v>
      </c>
      <c r="JM500">
        <v>0.03</v>
      </c>
      <c r="JN500">
        <v>0.05</v>
      </c>
      <c r="JO500">
        <v>0.06</v>
      </c>
      <c r="JP500">
        <v>0.05</v>
      </c>
      <c r="JQ500">
        <v>0.03</v>
      </c>
      <c r="JR500">
        <v>2.89</v>
      </c>
      <c r="JS500">
        <v>1.47</v>
      </c>
      <c r="JT500">
        <v>1.63</v>
      </c>
      <c r="JU500">
        <v>3.09</v>
      </c>
      <c r="JV500">
        <v>2.41</v>
      </c>
    </row>
    <row r="501" spans="1:282" x14ac:dyDescent="0.25">
      <c r="A501">
        <v>610175</v>
      </c>
      <c r="B501" t="s">
        <v>263</v>
      </c>
      <c r="C501" t="s">
        <v>2940</v>
      </c>
      <c r="D501" t="s">
        <v>5759</v>
      </c>
      <c r="E501" t="s">
        <v>5760</v>
      </c>
      <c r="F501" t="s">
        <v>1394</v>
      </c>
      <c r="G501" t="s">
        <v>1395</v>
      </c>
      <c r="H501" t="s">
        <v>1396</v>
      </c>
      <c r="I501" t="s">
        <v>5761</v>
      </c>
      <c r="J501" t="s">
        <v>5762</v>
      </c>
      <c r="K501" t="s">
        <v>5763</v>
      </c>
      <c r="L501" t="s">
        <v>546</v>
      </c>
      <c r="M501" t="s">
        <v>3399</v>
      </c>
      <c r="N501" t="s">
        <v>3908</v>
      </c>
      <c r="O501" t="s">
        <v>524</v>
      </c>
      <c r="P501">
        <v>348</v>
      </c>
      <c r="Q501" t="s">
        <v>537</v>
      </c>
      <c r="R501" t="s">
        <v>550</v>
      </c>
      <c r="S501" t="s">
        <v>550</v>
      </c>
      <c r="T501">
        <v>46</v>
      </c>
      <c r="U501">
        <v>5920</v>
      </c>
      <c r="V501" t="s">
        <v>651</v>
      </c>
      <c r="W501">
        <v>189</v>
      </c>
      <c r="X501">
        <v>356</v>
      </c>
      <c r="Y501">
        <v>53</v>
      </c>
      <c r="Z501" s="5" t="s">
        <v>660</v>
      </c>
      <c r="AA501" t="s">
        <v>524</v>
      </c>
      <c r="AB501" t="s">
        <v>533</v>
      </c>
      <c r="AC501" t="s">
        <v>564</v>
      </c>
      <c r="AD501" t="s">
        <v>564</v>
      </c>
      <c r="AE501">
        <v>68.599999999999994</v>
      </c>
      <c r="AF501">
        <v>59.8</v>
      </c>
      <c r="AG501">
        <v>47.2</v>
      </c>
      <c r="AH501">
        <v>5.3</v>
      </c>
      <c r="AI501" t="s">
        <v>3410</v>
      </c>
      <c r="AJ501">
        <v>150</v>
      </c>
      <c r="AK501">
        <v>3</v>
      </c>
      <c r="AL501">
        <v>129</v>
      </c>
      <c r="AM501">
        <v>1</v>
      </c>
      <c r="AN501">
        <v>3</v>
      </c>
      <c r="AQ501">
        <v>11</v>
      </c>
      <c r="AR501">
        <v>5</v>
      </c>
      <c r="AS501">
        <v>150</v>
      </c>
      <c r="AT501">
        <v>0.01</v>
      </c>
      <c r="AU501">
        <v>0.01</v>
      </c>
      <c r="AV501">
        <v>0</v>
      </c>
      <c r="AW501">
        <v>0.01</v>
      </c>
      <c r="AX501">
        <v>0.03</v>
      </c>
      <c r="AY501">
        <v>0.04</v>
      </c>
      <c r="AZ501">
        <v>0.01</v>
      </c>
      <c r="BA501">
        <v>0.06</v>
      </c>
      <c r="BB501">
        <v>0.03</v>
      </c>
      <c r="BC501">
        <v>0.03</v>
      </c>
      <c r="BD501">
        <v>0.06</v>
      </c>
      <c r="BE501">
        <v>0.09</v>
      </c>
      <c r="BF501">
        <v>0.28000000000000003</v>
      </c>
      <c r="BG501">
        <v>0.17</v>
      </c>
      <c r="BH501">
        <v>0.26</v>
      </c>
      <c r="BI501">
        <v>0.13</v>
      </c>
      <c r="BJ501">
        <v>0.35</v>
      </c>
      <c r="BK501">
        <v>0.35</v>
      </c>
      <c r="BL501">
        <v>0.01</v>
      </c>
      <c r="BM501">
        <v>0</v>
      </c>
      <c r="BN501">
        <v>0.01</v>
      </c>
      <c r="BO501">
        <v>0</v>
      </c>
      <c r="BP501">
        <v>0.01</v>
      </c>
      <c r="BQ501">
        <v>0.02</v>
      </c>
      <c r="BR501">
        <v>0.69</v>
      </c>
      <c r="BS501">
        <v>0.76</v>
      </c>
      <c r="BT501">
        <v>0.69</v>
      </c>
      <c r="BU501">
        <v>0.84</v>
      </c>
      <c r="BV501">
        <v>0.54</v>
      </c>
      <c r="BW501">
        <v>0.5</v>
      </c>
      <c r="BX501">
        <v>3.67</v>
      </c>
      <c r="BY501">
        <v>3.69</v>
      </c>
      <c r="BZ501">
        <v>3.67</v>
      </c>
      <c r="CA501">
        <v>3.8</v>
      </c>
      <c r="CB501">
        <v>3.42</v>
      </c>
      <c r="CC501">
        <v>3.33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0.01</v>
      </c>
      <c r="CJ501">
        <v>0.01</v>
      </c>
      <c r="CK501">
        <v>0.06</v>
      </c>
      <c r="CL501">
        <v>0.03</v>
      </c>
      <c r="CM501">
        <v>0.01</v>
      </c>
      <c r="CN501">
        <v>0.02</v>
      </c>
      <c r="CO501">
        <v>0.03</v>
      </c>
      <c r="CP501">
        <v>0.04</v>
      </c>
      <c r="CQ501">
        <v>0.03</v>
      </c>
      <c r="CR501">
        <v>0.1</v>
      </c>
      <c r="CS501">
        <v>0.05</v>
      </c>
      <c r="CT501">
        <v>0.09</v>
      </c>
      <c r="CU501">
        <v>7.0000000000000007E-2</v>
      </c>
      <c r="CV501">
        <v>3.85</v>
      </c>
      <c r="CW501">
        <v>3.79</v>
      </c>
      <c r="CX501">
        <v>3.77</v>
      </c>
      <c r="CY501">
        <v>3.79</v>
      </c>
      <c r="CZ501">
        <v>3.77</v>
      </c>
      <c r="DA501">
        <v>3.57</v>
      </c>
      <c r="DB501">
        <v>3.69</v>
      </c>
      <c r="DC501">
        <v>3.41</v>
      </c>
      <c r="DD501">
        <v>3.58</v>
      </c>
      <c r="DE501">
        <v>0.12</v>
      </c>
      <c r="DF501">
        <v>0.17</v>
      </c>
      <c r="DG501">
        <v>0.17</v>
      </c>
      <c r="DH501">
        <v>0.13</v>
      </c>
      <c r="DI501">
        <v>0.18</v>
      </c>
      <c r="DJ501">
        <v>0.2</v>
      </c>
      <c r="DK501">
        <v>0.19</v>
      </c>
      <c r="DL501">
        <v>0.21</v>
      </c>
      <c r="DM501">
        <v>0.16</v>
      </c>
      <c r="DN501">
        <v>0</v>
      </c>
      <c r="DO501">
        <v>0.01</v>
      </c>
      <c r="DP501">
        <v>0.01</v>
      </c>
      <c r="DQ501">
        <v>0</v>
      </c>
      <c r="DR501">
        <v>0</v>
      </c>
      <c r="DS501">
        <v>0.01</v>
      </c>
      <c r="DT501">
        <v>0</v>
      </c>
      <c r="DU501">
        <v>0.03</v>
      </c>
      <c r="DV501">
        <v>0.03</v>
      </c>
      <c r="DW501">
        <v>0.87</v>
      </c>
      <c r="DX501">
        <v>0.81</v>
      </c>
      <c r="DY501">
        <v>0.79</v>
      </c>
      <c r="DZ501">
        <v>0.83</v>
      </c>
      <c r="EA501">
        <v>0.79</v>
      </c>
      <c r="EB501">
        <v>0.68</v>
      </c>
      <c r="EC501">
        <v>0.75</v>
      </c>
      <c r="ED501">
        <v>0.61</v>
      </c>
      <c r="EE501">
        <v>0.7</v>
      </c>
      <c r="EF501">
        <v>0.43</v>
      </c>
      <c r="EG501">
        <v>0</v>
      </c>
      <c r="EH501">
        <v>0</v>
      </c>
      <c r="EI501">
        <v>0.01</v>
      </c>
      <c r="EJ501">
        <v>0.01</v>
      </c>
      <c r="EK501">
        <v>0.01</v>
      </c>
      <c r="EL501">
        <v>0.03</v>
      </c>
      <c r="EM501">
        <v>0.03</v>
      </c>
      <c r="EN501">
        <v>0.02</v>
      </c>
      <c r="EO501">
        <v>0.33</v>
      </c>
      <c r="EP501">
        <v>0.01</v>
      </c>
      <c r="EQ501">
        <v>2.7E-2</v>
      </c>
      <c r="ER501">
        <v>0.05</v>
      </c>
      <c r="ES501">
        <v>3.3000000000000002E-2</v>
      </c>
      <c r="ET501">
        <v>0.09</v>
      </c>
      <c r="EU501">
        <v>0.18</v>
      </c>
      <c r="EV501">
        <v>0.04</v>
      </c>
      <c r="EW501">
        <v>0.02</v>
      </c>
      <c r="EX501">
        <v>4.7E-2</v>
      </c>
      <c r="EY501">
        <v>0.28999999999999998</v>
      </c>
      <c r="EZ501">
        <v>0.31</v>
      </c>
      <c r="FA501">
        <v>0.28000000000000003</v>
      </c>
      <c r="FB501">
        <v>0.21</v>
      </c>
      <c r="FC501">
        <v>0.34</v>
      </c>
      <c r="FD501">
        <v>0.31</v>
      </c>
      <c r="FE501">
        <v>0.35</v>
      </c>
      <c r="FF501">
        <v>0.42</v>
      </c>
      <c r="FG501">
        <v>0.09</v>
      </c>
      <c r="FH501">
        <v>0.63</v>
      </c>
      <c r="FI501">
        <v>0.6</v>
      </c>
      <c r="FJ501">
        <v>0.59</v>
      </c>
      <c r="FK501">
        <v>0.67</v>
      </c>
      <c r="FL501">
        <v>0.47</v>
      </c>
      <c r="FM501">
        <v>0.36</v>
      </c>
      <c r="FN501">
        <v>0.52</v>
      </c>
      <c r="FO501">
        <v>0.47</v>
      </c>
      <c r="FP501">
        <v>0.11</v>
      </c>
      <c r="FQ501">
        <v>7.0000000000000007E-2</v>
      </c>
      <c r="FR501">
        <v>0.06</v>
      </c>
      <c r="FS501">
        <v>0.08</v>
      </c>
      <c r="FT501">
        <v>0.08</v>
      </c>
      <c r="FU501">
        <v>0.09</v>
      </c>
      <c r="FV501">
        <v>0.12</v>
      </c>
      <c r="FW501">
        <v>0.05</v>
      </c>
      <c r="FX501">
        <v>7.0000000000000007E-2</v>
      </c>
      <c r="FY501">
        <v>1.77</v>
      </c>
      <c r="FZ501">
        <v>3.66</v>
      </c>
      <c r="GA501">
        <v>3.61</v>
      </c>
      <c r="GB501">
        <v>3.57</v>
      </c>
      <c r="GC501">
        <v>3.67</v>
      </c>
      <c r="GD501">
        <v>3.39</v>
      </c>
      <c r="GE501">
        <v>3.13</v>
      </c>
      <c r="GF501">
        <v>3.44</v>
      </c>
      <c r="GG501">
        <v>3.44</v>
      </c>
      <c r="GH501">
        <v>8.17</v>
      </c>
      <c r="GI501">
        <v>0.02</v>
      </c>
      <c r="GJ501">
        <v>0</v>
      </c>
      <c r="GK501">
        <v>3.3000000000000002E-2</v>
      </c>
      <c r="GL501">
        <v>0.03</v>
      </c>
      <c r="GM501">
        <v>0.05</v>
      </c>
      <c r="GN501">
        <v>0.05</v>
      </c>
      <c r="GO501">
        <v>7.0000000000000007E-2</v>
      </c>
      <c r="GP501">
        <v>0.16</v>
      </c>
      <c r="GQ501">
        <v>0.11</v>
      </c>
      <c r="GR501">
        <v>0.39</v>
      </c>
      <c r="GS501">
        <v>0.09</v>
      </c>
      <c r="GT501">
        <v>0.43</v>
      </c>
      <c r="GU501">
        <v>0.59</v>
      </c>
      <c r="GV501">
        <v>0.17</v>
      </c>
      <c r="GW501">
        <v>0.19</v>
      </c>
      <c r="GX501">
        <v>0.12</v>
      </c>
      <c r="GY501">
        <v>0.23</v>
      </c>
      <c r="GZ501">
        <v>0.1</v>
      </c>
      <c r="HA501">
        <v>0.02</v>
      </c>
      <c r="HB501">
        <v>0.26</v>
      </c>
      <c r="HC501">
        <v>0.11</v>
      </c>
      <c r="HD501">
        <v>0.06</v>
      </c>
      <c r="HE501">
        <v>0.24</v>
      </c>
      <c r="HF501">
        <v>0.17</v>
      </c>
      <c r="HG501">
        <v>0.21</v>
      </c>
      <c r="HH501">
        <v>0.11</v>
      </c>
      <c r="HI501">
        <v>0</v>
      </c>
      <c r="HJ501">
        <v>0.02</v>
      </c>
      <c r="HK501">
        <v>0.04</v>
      </c>
      <c r="HL501">
        <v>0.03</v>
      </c>
      <c r="HM501">
        <v>0.13</v>
      </c>
      <c r="HN501">
        <v>0.04</v>
      </c>
      <c r="HO501">
        <v>0.32</v>
      </c>
      <c r="HP501">
        <v>0.37</v>
      </c>
      <c r="HQ501">
        <v>0.33</v>
      </c>
      <c r="HR501">
        <v>0.41</v>
      </c>
      <c r="HS501">
        <v>0.34</v>
      </c>
      <c r="HT501">
        <v>0.36</v>
      </c>
      <c r="HU501">
        <v>0.57999999999999996</v>
      </c>
      <c r="HV501">
        <v>0.34</v>
      </c>
      <c r="HW501">
        <v>0.35</v>
      </c>
      <c r="HX501">
        <v>0.44</v>
      </c>
      <c r="HY501">
        <v>0.38</v>
      </c>
      <c r="HZ501">
        <v>0.52</v>
      </c>
      <c r="IA501">
        <v>0.01</v>
      </c>
      <c r="IB501">
        <v>0.18</v>
      </c>
      <c r="IC501">
        <v>0.19</v>
      </c>
      <c r="ID501">
        <v>0.04</v>
      </c>
      <c r="IE501">
        <v>7.0000000000000007E-2</v>
      </c>
      <c r="IF501">
        <v>7.0000000000000001E-3</v>
      </c>
      <c r="IG501">
        <v>1.2999999999999999E-2</v>
      </c>
      <c r="IH501">
        <v>0.01</v>
      </c>
      <c r="II501">
        <v>0.01</v>
      </c>
      <c r="IJ501">
        <v>0.01</v>
      </c>
      <c r="IK501">
        <v>1.2999999999999999E-2</v>
      </c>
      <c r="IL501">
        <v>7.0000000000000001E-3</v>
      </c>
      <c r="IM501">
        <v>7.0000000000000007E-2</v>
      </c>
      <c r="IN501">
        <v>7.0000000000000007E-2</v>
      </c>
      <c r="IO501">
        <v>0.09</v>
      </c>
      <c r="IP501">
        <v>7.0000000000000007E-2</v>
      </c>
      <c r="IQ501">
        <v>7.0000000000000007E-2</v>
      </c>
      <c r="IR501">
        <v>7.0000000000000007E-2</v>
      </c>
      <c r="IS501">
        <v>0.01</v>
      </c>
      <c r="IT501">
        <v>0.43</v>
      </c>
      <c r="IU501">
        <v>0.25</v>
      </c>
      <c r="IV501">
        <v>0</v>
      </c>
      <c r="IW501">
        <v>0.24</v>
      </c>
      <c r="IX501">
        <v>0.13</v>
      </c>
      <c r="IY501">
        <v>0.31</v>
      </c>
      <c r="IZ501">
        <v>0.41</v>
      </c>
      <c r="JA501">
        <v>0.09</v>
      </c>
      <c r="JB501">
        <v>0.39</v>
      </c>
      <c r="JC501">
        <v>0.41</v>
      </c>
      <c r="JD501">
        <v>0.11</v>
      </c>
      <c r="JE501">
        <v>0.16</v>
      </c>
      <c r="JF501">
        <v>0.21</v>
      </c>
      <c r="JG501">
        <v>0.15</v>
      </c>
      <c r="JH501">
        <v>0.39</v>
      </c>
      <c r="JI501">
        <v>0.09</v>
      </c>
      <c r="JJ501">
        <v>0.1</v>
      </c>
      <c r="JK501">
        <v>0.61</v>
      </c>
      <c r="JL501">
        <v>0.15</v>
      </c>
      <c r="JM501">
        <v>7.0000000000000007E-2</v>
      </c>
      <c r="JN501">
        <v>7.0000000000000007E-2</v>
      </c>
      <c r="JO501">
        <v>0.08</v>
      </c>
      <c r="JP501">
        <v>0.08</v>
      </c>
      <c r="JQ501">
        <v>7.0000000000000007E-2</v>
      </c>
      <c r="JR501">
        <v>3.26</v>
      </c>
      <c r="JS501">
        <v>1.84</v>
      </c>
      <c r="JT501">
        <v>2.12</v>
      </c>
      <c r="JU501">
        <v>3.57</v>
      </c>
      <c r="JV501">
        <v>2.2200000000000002</v>
      </c>
    </row>
    <row r="502" spans="1:282" x14ac:dyDescent="0.25">
      <c r="A502">
        <v>610176</v>
      </c>
      <c r="B502" t="s">
        <v>264</v>
      </c>
      <c r="C502" t="s">
        <v>2941</v>
      </c>
      <c r="D502" t="s">
        <v>5764</v>
      </c>
      <c r="E502" t="s">
        <v>5765</v>
      </c>
      <c r="F502" t="s">
        <v>1397</v>
      </c>
      <c r="G502" t="s">
        <v>1398</v>
      </c>
      <c r="H502" t="s">
        <v>1399</v>
      </c>
      <c r="I502" t="s">
        <v>5766</v>
      </c>
      <c r="J502" t="s">
        <v>5767</v>
      </c>
      <c r="K502" t="s">
        <v>5768</v>
      </c>
      <c r="L502" t="s">
        <v>546</v>
      </c>
      <c r="M502" t="s">
        <v>3399</v>
      </c>
      <c r="N502" t="s">
        <v>3908</v>
      </c>
      <c r="O502" t="s">
        <v>524</v>
      </c>
      <c r="P502">
        <v>528</v>
      </c>
      <c r="Q502" t="s">
        <v>566</v>
      </c>
      <c r="R502" t="s">
        <v>565</v>
      </c>
      <c r="S502" t="s">
        <v>565</v>
      </c>
      <c r="T502">
        <v>49</v>
      </c>
      <c r="U502">
        <v>5930</v>
      </c>
      <c r="V502" t="s">
        <v>655</v>
      </c>
      <c r="W502">
        <v>448</v>
      </c>
      <c r="X502">
        <v>522</v>
      </c>
      <c r="Y502">
        <v>86</v>
      </c>
      <c r="Z502" s="5" t="s">
        <v>575</v>
      </c>
      <c r="AA502" t="s">
        <v>524</v>
      </c>
      <c r="AB502" t="s">
        <v>564</v>
      </c>
      <c r="AC502" t="s">
        <v>555</v>
      </c>
      <c r="AD502" t="s">
        <v>564</v>
      </c>
      <c r="AE502">
        <v>43.7</v>
      </c>
      <c r="AF502">
        <v>39.9</v>
      </c>
      <c r="AG502">
        <v>53.2</v>
      </c>
      <c r="AH502">
        <v>99</v>
      </c>
      <c r="AI502" t="s">
        <v>3400</v>
      </c>
      <c r="AJ502">
        <v>250</v>
      </c>
      <c r="AL502">
        <v>243</v>
      </c>
      <c r="AN502">
        <v>1</v>
      </c>
      <c r="AO502">
        <v>1</v>
      </c>
      <c r="AQ502">
        <v>2</v>
      </c>
      <c r="AR502">
        <v>5</v>
      </c>
      <c r="AS502">
        <v>250</v>
      </c>
      <c r="AT502">
        <v>0.02</v>
      </c>
      <c r="AU502">
        <v>0.04</v>
      </c>
      <c r="AV502">
        <v>0.01</v>
      </c>
      <c r="AW502">
        <v>0.04</v>
      </c>
      <c r="AX502">
        <v>0.03</v>
      </c>
      <c r="AY502">
        <v>0.11</v>
      </c>
      <c r="AZ502">
        <v>0.09</v>
      </c>
      <c r="BA502">
        <v>7.1999999999999995E-2</v>
      </c>
      <c r="BB502">
        <v>0.12</v>
      </c>
      <c r="BC502">
        <v>0.09</v>
      </c>
      <c r="BD502">
        <v>0.11</v>
      </c>
      <c r="BE502">
        <v>0.14000000000000001</v>
      </c>
      <c r="BF502">
        <v>0.28999999999999998</v>
      </c>
      <c r="BG502">
        <v>0.23</v>
      </c>
      <c r="BH502">
        <v>0.3</v>
      </c>
      <c r="BI502">
        <v>0.16</v>
      </c>
      <c r="BJ502">
        <v>0.28000000000000003</v>
      </c>
      <c r="BK502">
        <v>0.26</v>
      </c>
      <c r="BL502">
        <v>0</v>
      </c>
      <c r="BM502">
        <v>0.01</v>
      </c>
      <c r="BN502">
        <v>0.01</v>
      </c>
      <c r="BO502">
        <v>0</v>
      </c>
      <c r="BP502">
        <v>0.01</v>
      </c>
      <c r="BQ502">
        <v>0.02</v>
      </c>
      <c r="BR502">
        <v>0.6</v>
      </c>
      <c r="BS502">
        <v>0.65</v>
      </c>
      <c r="BT502">
        <v>0.56000000000000005</v>
      </c>
      <c r="BU502">
        <v>0.71</v>
      </c>
      <c r="BV502">
        <v>0.56999999999999995</v>
      </c>
      <c r="BW502">
        <v>0.47</v>
      </c>
      <c r="BX502">
        <v>3.48</v>
      </c>
      <c r="BY502">
        <v>3.5</v>
      </c>
      <c r="BZ502">
        <v>3.43</v>
      </c>
      <c r="CA502">
        <v>3.55</v>
      </c>
      <c r="CB502">
        <v>3.4</v>
      </c>
      <c r="CC502">
        <v>3.11</v>
      </c>
      <c r="CD502">
        <v>4.0000000000000001E-3</v>
      </c>
      <c r="CE502">
        <v>4.0000000000000001E-3</v>
      </c>
      <c r="CF502">
        <v>0</v>
      </c>
      <c r="CG502">
        <v>8.0000000000000002E-3</v>
      </c>
      <c r="CH502">
        <v>4.0000000000000001E-3</v>
      </c>
      <c r="CI502">
        <v>0.02</v>
      </c>
      <c r="CJ502">
        <v>0.04</v>
      </c>
      <c r="CK502">
        <v>0.08</v>
      </c>
      <c r="CL502">
        <v>7.0000000000000007E-2</v>
      </c>
      <c r="CM502">
        <v>0.02</v>
      </c>
      <c r="CN502">
        <v>0.03</v>
      </c>
      <c r="CO502">
        <v>0.05</v>
      </c>
      <c r="CP502">
        <v>0.05</v>
      </c>
      <c r="CQ502">
        <v>0.05</v>
      </c>
      <c r="CR502">
        <v>0.08</v>
      </c>
      <c r="CS502">
        <v>0.11</v>
      </c>
      <c r="CT502">
        <v>0.12</v>
      </c>
      <c r="CU502">
        <v>0.1</v>
      </c>
      <c r="CV502">
        <v>3.79</v>
      </c>
      <c r="CW502">
        <v>3.75</v>
      </c>
      <c r="CX502">
        <v>3.69</v>
      </c>
      <c r="CY502">
        <v>3.69</v>
      </c>
      <c r="CZ502">
        <v>3.68</v>
      </c>
      <c r="DA502">
        <v>3.47</v>
      </c>
      <c r="DB502">
        <v>3.4</v>
      </c>
      <c r="DC502">
        <v>3.27</v>
      </c>
      <c r="DD502">
        <v>3.36</v>
      </c>
      <c r="DE502">
        <v>0.15</v>
      </c>
      <c r="DF502">
        <v>0.17</v>
      </c>
      <c r="DG502">
        <v>0.2</v>
      </c>
      <c r="DH502">
        <v>0.18</v>
      </c>
      <c r="DI502">
        <v>0.2</v>
      </c>
      <c r="DJ502">
        <v>0.3</v>
      </c>
      <c r="DK502">
        <v>0.24</v>
      </c>
      <c r="DL502">
        <v>0.23</v>
      </c>
      <c r="DM502">
        <v>0.22</v>
      </c>
      <c r="DN502">
        <v>0.01</v>
      </c>
      <c r="DO502">
        <v>0.02</v>
      </c>
      <c r="DP502">
        <v>0.02</v>
      </c>
      <c r="DQ502">
        <v>0.02</v>
      </c>
      <c r="DR502">
        <v>0.02</v>
      </c>
      <c r="DS502">
        <v>0.03</v>
      </c>
      <c r="DT502">
        <v>0.02</v>
      </c>
      <c r="DU502">
        <v>0.02</v>
      </c>
      <c r="DV502">
        <v>0.02</v>
      </c>
      <c r="DW502">
        <v>0.82</v>
      </c>
      <c r="DX502">
        <v>0.77</v>
      </c>
      <c r="DY502">
        <v>0.73</v>
      </c>
      <c r="DZ502">
        <v>0.74</v>
      </c>
      <c r="EA502">
        <v>0.72</v>
      </c>
      <c r="EB502">
        <v>0.56999999999999995</v>
      </c>
      <c r="EC502">
        <v>0.57999999999999996</v>
      </c>
      <c r="ED502">
        <v>0.55000000000000004</v>
      </c>
      <c r="EE502">
        <v>0.59</v>
      </c>
      <c r="EF502">
        <v>0.28999999999999998</v>
      </c>
      <c r="EG502">
        <v>0.04</v>
      </c>
      <c r="EH502">
        <v>0.02</v>
      </c>
      <c r="EI502">
        <v>0.05</v>
      </c>
      <c r="EJ502">
        <v>0.02</v>
      </c>
      <c r="EK502">
        <v>0.03</v>
      </c>
      <c r="EL502">
        <v>0.08</v>
      </c>
      <c r="EM502">
        <v>0.03</v>
      </c>
      <c r="EN502">
        <v>0.08</v>
      </c>
      <c r="EO502">
        <v>0.3</v>
      </c>
      <c r="EP502">
        <v>0.13</v>
      </c>
      <c r="EQ502">
        <v>0.124</v>
      </c>
      <c r="ER502">
        <v>0.13</v>
      </c>
      <c r="ES502">
        <v>0.128</v>
      </c>
      <c r="ET502">
        <v>0.19</v>
      </c>
      <c r="EU502">
        <v>0.14000000000000001</v>
      </c>
      <c r="EV502">
        <v>0.1</v>
      </c>
      <c r="EW502">
        <v>0.18</v>
      </c>
      <c r="EX502">
        <v>0.152</v>
      </c>
      <c r="EY502">
        <v>0.36</v>
      </c>
      <c r="EZ502">
        <v>0.35</v>
      </c>
      <c r="FA502">
        <v>0.33</v>
      </c>
      <c r="FB502">
        <v>0.3</v>
      </c>
      <c r="FC502">
        <v>0.3</v>
      </c>
      <c r="FD502">
        <v>0.31</v>
      </c>
      <c r="FE502">
        <v>0.39</v>
      </c>
      <c r="FF502">
        <v>0.41</v>
      </c>
      <c r="FG502">
        <v>0.24</v>
      </c>
      <c r="FH502">
        <v>0.45</v>
      </c>
      <c r="FI502">
        <v>0.49</v>
      </c>
      <c r="FJ502">
        <v>0.46</v>
      </c>
      <c r="FK502">
        <v>0.54</v>
      </c>
      <c r="FL502">
        <v>0.43</v>
      </c>
      <c r="FM502">
        <v>0.42</v>
      </c>
      <c r="FN502">
        <v>0.47</v>
      </c>
      <c r="FO502">
        <v>0.31</v>
      </c>
      <c r="FP502">
        <v>0.02</v>
      </c>
      <c r="FQ502">
        <v>0.02</v>
      </c>
      <c r="FR502">
        <v>0.02</v>
      </c>
      <c r="FS502">
        <v>0.02</v>
      </c>
      <c r="FT502">
        <v>0.01</v>
      </c>
      <c r="FU502">
        <v>0.04</v>
      </c>
      <c r="FV502">
        <v>0.04</v>
      </c>
      <c r="FW502">
        <v>0.01</v>
      </c>
      <c r="FX502">
        <v>0.02</v>
      </c>
      <c r="FY502">
        <v>2.35</v>
      </c>
      <c r="FZ502">
        <v>3.24</v>
      </c>
      <c r="GA502">
        <v>3.34</v>
      </c>
      <c r="GB502">
        <v>3.23</v>
      </c>
      <c r="GC502">
        <v>3.37</v>
      </c>
      <c r="GD502">
        <v>3.18</v>
      </c>
      <c r="GE502">
        <v>3.11</v>
      </c>
      <c r="GF502">
        <v>3.32</v>
      </c>
      <c r="GG502">
        <v>2.97</v>
      </c>
      <c r="GH502">
        <v>7.27</v>
      </c>
      <c r="GI502">
        <v>0.05</v>
      </c>
      <c r="GJ502">
        <v>3.5999999999999997E-2</v>
      </c>
      <c r="GK502">
        <v>2.4E-2</v>
      </c>
      <c r="GL502">
        <v>0.02</v>
      </c>
      <c r="GM502">
        <v>7.0000000000000007E-2</v>
      </c>
      <c r="GN502">
        <v>0.12</v>
      </c>
      <c r="GO502">
        <v>0.11</v>
      </c>
      <c r="GP502">
        <v>0.14000000000000001</v>
      </c>
      <c r="GQ502">
        <v>0.08</v>
      </c>
      <c r="GR502">
        <v>0.28000000000000003</v>
      </c>
      <c r="GS502">
        <v>0.06</v>
      </c>
      <c r="GT502">
        <v>0.59</v>
      </c>
      <c r="GU502">
        <v>0.63</v>
      </c>
      <c r="GV502">
        <v>0.25</v>
      </c>
      <c r="GW502">
        <v>0.1</v>
      </c>
      <c r="GX502">
        <v>0.14000000000000001</v>
      </c>
      <c r="GY502">
        <v>0.23</v>
      </c>
      <c r="GZ502">
        <v>0.124</v>
      </c>
      <c r="HA502">
        <v>4.8000000000000001E-2</v>
      </c>
      <c r="HB502">
        <v>0.24</v>
      </c>
      <c r="HC502">
        <v>0.1</v>
      </c>
      <c r="HD502">
        <v>0.09</v>
      </c>
      <c r="HE502">
        <v>0.25</v>
      </c>
      <c r="HF502">
        <v>0.08</v>
      </c>
      <c r="HG502">
        <v>0.09</v>
      </c>
      <c r="HH502">
        <v>0.04</v>
      </c>
      <c r="HI502">
        <v>0</v>
      </c>
      <c r="HJ502">
        <v>0.02</v>
      </c>
      <c r="HK502">
        <v>0.02</v>
      </c>
      <c r="HL502">
        <v>0.01</v>
      </c>
      <c r="HM502">
        <v>0.11</v>
      </c>
      <c r="HN502">
        <v>0.01</v>
      </c>
      <c r="HO502">
        <v>0.34</v>
      </c>
      <c r="HP502">
        <v>0.32</v>
      </c>
      <c r="HQ502">
        <v>0.36</v>
      </c>
      <c r="HR502">
        <v>0.4</v>
      </c>
      <c r="HS502">
        <v>0.32</v>
      </c>
      <c r="HT502">
        <v>0.37</v>
      </c>
      <c r="HU502">
        <v>0.56000000000000005</v>
      </c>
      <c r="HV502">
        <v>0.41</v>
      </c>
      <c r="HW502">
        <v>0.44</v>
      </c>
      <c r="HX502">
        <v>0.44</v>
      </c>
      <c r="HY502">
        <v>0.39</v>
      </c>
      <c r="HZ502">
        <v>0.5</v>
      </c>
      <c r="IA502">
        <v>0.06</v>
      </c>
      <c r="IB502">
        <v>0.18</v>
      </c>
      <c r="IC502">
        <v>0.13</v>
      </c>
      <c r="ID502">
        <v>0.08</v>
      </c>
      <c r="IE502">
        <v>0.1</v>
      </c>
      <c r="IF502">
        <v>6.8000000000000005E-2</v>
      </c>
      <c r="IG502">
        <v>1.6E-2</v>
      </c>
      <c r="IH502">
        <v>0.02</v>
      </c>
      <c r="II502">
        <v>0.01</v>
      </c>
      <c r="IJ502">
        <v>0.01</v>
      </c>
      <c r="IK502">
        <v>1.2E-2</v>
      </c>
      <c r="IL502">
        <v>1.2E-2</v>
      </c>
      <c r="IM502">
        <v>0.02</v>
      </c>
      <c r="IN502">
        <v>0.04</v>
      </c>
      <c r="IO502">
        <v>0.04</v>
      </c>
      <c r="IP502">
        <v>0.05</v>
      </c>
      <c r="IQ502">
        <v>0.06</v>
      </c>
      <c r="IR502">
        <v>0.04</v>
      </c>
      <c r="IS502">
        <v>0.01</v>
      </c>
      <c r="IT502">
        <v>0.56000000000000005</v>
      </c>
      <c r="IU502">
        <v>0.46</v>
      </c>
      <c r="IV502">
        <v>0.02</v>
      </c>
      <c r="IW502">
        <v>0.3</v>
      </c>
      <c r="IX502">
        <v>0.26</v>
      </c>
      <c r="IY502">
        <v>0.3</v>
      </c>
      <c r="IZ502">
        <v>0.33</v>
      </c>
      <c r="JA502">
        <v>0.19</v>
      </c>
      <c r="JB502">
        <v>0.35</v>
      </c>
      <c r="JC502">
        <v>0.35</v>
      </c>
      <c r="JD502">
        <v>0.05</v>
      </c>
      <c r="JE502">
        <v>0.1</v>
      </c>
      <c r="JF502">
        <v>0.34</v>
      </c>
      <c r="JG502">
        <v>0.18</v>
      </c>
      <c r="JH502">
        <v>0.36</v>
      </c>
      <c r="JI502">
        <v>7.0000000000000007E-2</v>
      </c>
      <c r="JJ502">
        <v>7.0000000000000007E-2</v>
      </c>
      <c r="JK502">
        <v>0.42</v>
      </c>
      <c r="JL502">
        <v>0.14000000000000001</v>
      </c>
      <c r="JM502">
        <v>0.02</v>
      </c>
      <c r="JN502">
        <v>0.03</v>
      </c>
      <c r="JO502">
        <v>0.04</v>
      </c>
      <c r="JP502">
        <v>0.04</v>
      </c>
      <c r="JQ502">
        <v>0.03</v>
      </c>
      <c r="JR502">
        <v>3.08</v>
      </c>
      <c r="JS502">
        <v>1.61</v>
      </c>
      <c r="JT502">
        <v>1.78</v>
      </c>
      <c r="JU502">
        <v>3.2</v>
      </c>
      <c r="JV502">
        <v>2.16</v>
      </c>
    </row>
    <row r="503" spans="1:282" x14ac:dyDescent="0.25">
      <c r="A503">
        <v>610177</v>
      </c>
      <c r="B503" t="s">
        <v>2943</v>
      </c>
      <c r="C503" t="s">
        <v>2942</v>
      </c>
      <c r="D503" t="s">
        <v>5769</v>
      </c>
      <c r="E503" t="s">
        <v>5770</v>
      </c>
      <c r="F503" t="s">
        <v>2944</v>
      </c>
      <c r="G503" t="s">
        <v>2945</v>
      </c>
      <c r="H503" t="s">
        <v>2946</v>
      </c>
      <c r="I503" t="s">
        <v>5771</v>
      </c>
      <c r="J503" t="s">
        <v>5772</v>
      </c>
      <c r="K503" t="s">
        <v>5773</v>
      </c>
      <c r="L503" t="s">
        <v>546</v>
      </c>
      <c r="M503" t="s">
        <v>4318</v>
      </c>
      <c r="N503" t="s">
        <v>3872</v>
      </c>
      <c r="O503" t="s">
        <v>524</v>
      </c>
      <c r="P503">
        <v>840</v>
      </c>
      <c r="Q503" t="s">
        <v>539</v>
      </c>
      <c r="R503" t="s">
        <v>591</v>
      </c>
      <c r="S503" t="s">
        <v>591</v>
      </c>
      <c r="T503">
        <v>38</v>
      </c>
      <c r="U503">
        <v>5940</v>
      </c>
      <c r="V503" t="s">
        <v>651</v>
      </c>
      <c r="W503">
        <v>48</v>
      </c>
      <c r="X503">
        <v>858</v>
      </c>
      <c r="Y503">
        <v>6</v>
      </c>
      <c r="Z503" s="5" t="s">
        <v>4166</v>
      </c>
      <c r="AA503" t="s">
        <v>524</v>
      </c>
      <c r="AB503" t="s">
        <v>576</v>
      </c>
      <c r="AC503" t="s">
        <v>576</v>
      </c>
      <c r="AD503" t="s">
        <v>564</v>
      </c>
      <c r="AE503">
        <v>6.6</v>
      </c>
      <c r="AF503">
        <v>16.899999999999999</v>
      </c>
      <c r="AG503">
        <v>49.9</v>
      </c>
      <c r="AH503">
        <v>0.6</v>
      </c>
      <c r="AI503" t="s">
        <v>3410</v>
      </c>
      <c r="AJ503">
        <v>33</v>
      </c>
      <c r="AK503">
        <v>13</v>
      </c>
      <c r="AL503">
        <v>6</v>
      </c>
      <c r="AM503">
        <v>7</v>
      </c>
      <c r="AN503">
        <v>3</v>
      </c>
      <c r="AQ503">
        <v>1</v>
      </c>
      <c r="AR503">
        <v>3</v>
      </c>
      <c r="AS503">
        <v>33</v>
      </c>
      <c r="AT503">
        <v>0.18</v>
      </c>
      <c r="AU503">
        <v>0.09</v>
      </c>
      <c r="AV503">
        <v>0.06</v>
      </c>
      <c r="AW503">
        <v>0</v>
      </c>
      <c r="AX503">
        <v>0.06</v>
      </c>
      <c r="AY503">
        <v>0.12</v>
      </c>
      <c r="AZ503">
        <v>0.27</v>
      </c>
      <c r="BA503">
        <v>0.27300000000000002</v>
      </c>
      <c r="BB503">
        <v>0.15</v>
      </c>
      <c r="BC503">
        <v>0.03</v>
      </c>
      <c r="BD503">
        <v>0.12</v>
      </c>
      <c r="BE503">
        <v>0.27</v>
      </c>
      <c r="BF503">
        <v>0.18</v>
      </c>
      <c r="BG503">
        <v>0.21</v>
      </c>
      <c r="BH503">
        <v>0.39</v>
      </c>
      <c r="BI503">
        <v>0.33</v>
      </c>
      <c r="BJ503">
        <v>0.39</v>
      </c>
      <c r="BK503">
        <v>0.3</v>
      </c>
      <c r="BL503">
        <v>0.06</v>
      </c>
      <c r="BM503">
        <v>0.06</v>
      </c>
      <c r="BN503">
        <v>0.06</v>
      </c>
      <c r="BO503">
        <v>0.03</v>
      </c>
      <c r="BP503">
        <v>0.03</v>
      </c>
      <c r="BQ503">
        <v>0.03</v>
      </c>
      <c r="BR503">
        <v>0.3</v>
      </c>
      <c r="BS503">
        <v>0.36</v>
      </c>
      <c r="BT503">
        <v>0.33</v>
      </c>
      <c r="BU503">
        <v>0.61</v>
      </c>
      <c r="BV503">
        <v>0.39</v>
      </c>
      <c r="BW503">
        <v>0.27</v>
      </c>
      <c r="BX503">
        <v>2.65</v>
      </c>
      <c r="BY503">
        <v>2.9</v>
      </c>
      <c r="BZ503">
        <v>3.06</v>
      </c>
      <c r="CA503">
        <v>3.59</v>
      </c>
      <c r="CB503">
        <v>3.16</v>
      </c>
      <c r="CC503">
        <v>2.75</v>
      </c>
      <c r="CD503">
        <v>0.03</v>
      </c>
      <c r="CE503">
        <v>0.03</v>
      </c>
      <c r="CF503">
        <v>0.03</v>
      </c>
      <c r="CG503">
        <v>6.0999999999999999E-2</v>
      </c>
      <c r="CH503">
        <v>0.03</v>
      </c>
      <c r="CI503">
        <v>0.06</v>
      </c>
      <c r="CJ503">
        <v>0.03</v>
      </c>
      <c r="CK503">
        <v>0.09</v>
      </c>
      <c r="CL503">
        <v>0.03</v>
      </c>
      <c r="CM503">
        <v>0.06</v>
      </c>
      <c r="CN503">
        <v>0.06</v>
      </c>
      <c r="CO503">
        <v>0.06</v>
      </c>
      <c r="CP503">
        <v>0.03</v>
      </c>
      <c r="CQ503">
        <v>0.09</v>
      </c>
      <c r="CR503">
        <v>0.12</v>
      </c>
      <c r="CS503">
        <v>0.15</v>
      </c>
      <c r="CT503">
        <v>0.15</v>
      </c>
      <c r="CU503">
        <v>0.27</v>
      </c>
      <c r="CV503">
        <v>3.63</v>
      </c>
      <c r="CW503">
        <v>3.56</v>
      </c>
      <c r="CX503">
        <v>3.47</v>
      </c>
      <c r="CY503">
        <v>3.5</v>
      </c>
      <c r="CZ503">
        <v>3.5</v>
      </c>
      <c r="DA503">
        <v>3.28</v>
      </c>
      <c r="DB503">
        <v>3.31</v>
      </c>
      <c r="DC503">
        <v>3.06</v>
      </c>
      <c r="DD503">
        <v>3</v>
      </c>
      <c r="DE503">
        <v>0.15</v>
      </c>
      <c r="DF503">
        <v>0.21</v>
      </c>
      <c r="DG503">
        <v>0.3</v>
      </c>
      <c r="DH503">
        <v>0.24</v>
      </c>
      <c r="DI503">
        <v>0.21</v>
      </c>
      <c r="DJ503">
        <v>0.27</v>
      </c>
      <c r="DK503">
        <v>0.27</v>
      </c>
      <c r="DL503">
        <v>0.33</v>
      </c>
      <c r="DM503">
        <v>0.33</v>
      </c>
      <c r="DN503">
        <v>0.03</v>
      </c>
      <c r="DO503">
        <v>0.03</v>
      </c>
      <c r="DP503">
        <v>0.03</v>
      </c>
      <c r="DQ503">
        <v>0.03</v>
      </c>
      <c r="DR503">
        <v>0.03</v>
      </c>
      <c r="DS503">
        <v>0.03</v>
      </c>
      <c r="DT503">
        <v>0.03</v>
      </c>
      <c r="DU503">
        <v>0.03</v>
      </c>
      <c r="DV503">
        <v>0.03</v>
      </c>
      <c r="DW503">
        <v>0.73</v>
      </c>
      <c r="DX503">
        <v>0.67</v>
      </c>
      <c r="DY503">
        <v>0.57999999999999996</v>
      </c>
      <c r="DZ503">
        <v>0.64</v>
      </c>
      <c r="EA503">
        <v>0.64</v>
      </c>
      <c r="EB503">
        <v>0.52</v>
      </c>
      <c r="EC503">
        <v>0.52</v>
      </c>
      <c r="ED503">
        <v>0.39</v>
      </c>
      <c r="EE503">
        <v>0.33</v>
      </c>
      <c r="EF503">
        <v>0.42</v>
      </c>
      <c r="EG503">
        <v>0.03</v>
      </c>
      <c r="EH503">
        <v>0.03</v>
      </c>
      <c r="EI503">
        <v>0</v>
      </c>
      <c r="EJ503">
        <v>0</v>
      </c>
      <c r="EK503">
        <v>0</v>
      </c>
      <c r="EL503">
        <v>0.03</v>
      </c>
      <c r="EM503">
        <v>0.06</v>
      </c>
      <c r="EN503">
        <v>0</v>
      </c>
      <c r="EO503">
        <v>0.42</v>
      </c>
      <c r="EP503">
        <v>0</v>
      </c>
      <c r="EQ503">
        <v>0.03</v>
      </c>
      <c r="ER503">
        <v>0.09</v>
      </c>
      <c r="ES503">
        <v>6.0999999999999999E-2</v>
      </c>
      <c r="ET503">
        <v>0.12</v>
      </c>
      <c r="EU503">
        <v>0.18</v>
      </c>
      <c r="EV503">
        <v>0.12</v>
      </c>
      <c r="EW503">
        <v>0</v>
      </c>
      <c r="EX503">
        <v>9.0999999999999998E-2</v>
      </c>
      <c r="EY503">
        <v>0.3</v>
      </c>
      <c r="EZ503">
        <v>0.18</v>
      </c>
      <c r="FA503">
        <v>0.24</v>
      </c>
      <c r="FB503">
        <v>0.27</v>
      </c>
      <c r="FC503">
        <v>0.42</v>
      </c>
      <c r="FD503">
        <v>0.57999999999999996</v>
      </c>
      <c r="FE503">
        <v>0.27</v>
      </c>
      <c r="FF503">
        <v>0.27</v>
      </c>
      <c r="FG503">
        <v>0.03</v>
      </c>
      <c r="FH503">
        <v>0.64</v>
      </c>
      <c r="FI503">
        <v>0.73</v>
      </c>
      <c r="FJ503">
        <v>0.64</v>
      </c>
      <c r="FK503">
        <v>0.64</v>
      </c>
      <c r="FL503">
        <v>0.42</v>
      </c>
      <c r="FM503">
        <v>0.18</v>
      </c>
      <c r="FN503">
        <v>0.52</v>
      </c>
      <c r="FO503">
        <v>0.7</v>
      </c>
      <c r="FP503">
        <v>0.03</v>
      </c>
      <c r="FQ503">
        <v>0.03</v>
      </c>
      <c r="FR503">
        <v>0.03</v>
      </c>
      <c r="FS503">
        <v>0.03</v>
      </c>
      <c r="FT503">
        <v>0.03</v>
      </c>
      <c r="FU503">
        <v>0.03</v>
      </c>
      <c r="FV503">
        <v>0.03</v>
      </c>
      <c r="FW503">
        <v>0.03</v>
      </c>
      <c r="FX503">
        <v>0.03</v>
      </c>
      <c r="FY503">
        <v>1.72</v>
      </c>
      <c r="FZ503">
        <v>3.59</v>
      </c>
      <c r="GA503">
        <v>3.66</v>
      </c>
      <c r="GB503">
        <v>3.56</v>
      </c>
      <c r="GC503">
        <v>3.59</v>
      </c>
      <c r="GD503">
        <v>3.31</v>
      </c>
      <c r="GE503">
        <v>2.94</v>
      </c>
      <c r="GF503">
        <v>3.28</v>
      </c>
      <c r="GG503">
        <v>3.72</v>
      </c>
      <c r="GH503">
        <v>8.7200000000000006</v>
      </c>
      <c r="GI503">
        <v>0.03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0.15</v>
      </c>
      <c r="GP503">
        <v>0.18</v>
      </c>
      <c r="GQ503">
        <v>0.15</v>
      </c>
      <c r="GR503">
        <v>0.45</v>
      </c>
      <c r="GS503">
        <v>0.03</v>
      </c>
      <c r="GT503">
        <v>0.27</v>
      </c>
      <c r="GU503">
        <v>0.42</v>
      </c>
      <c r="GV503">
        <v>0.06</v>
      </c>
      <c r="GW503">
        <v>0.36</v>
      </c>
      <c r="GX503">
        <v>0.39400000000000002</v>
      </c>
      <c r="GY503">
        <v>0.21</v>
      </c>
      <c r="GZ503">
        <v>0.21199999999999999</v>
      </c>
      <c r="HA503">
        <v>6.0999999999999999E-2</v>
      </c>
      <c r="HB503">
        <v>0.45</v>
      </c>
      <c r="HC503">
        <v>0.12</v>
      </c>
      <c r="HD503">
        <v>0.09</v>
      </c>
      <c r="HE503">
        <v>0.24</v>
      </c>
      <c r="HF503">
        <v>0.03</v>
      </c>
      <c r="HG503">
        <v>0.03</v>
      </c>
      <c r="HH503">
        <v>0.03</v>
      </c>
      <c r="HI503">
        <v>0.03</v>
      </c>
      <c r="HJ503">
        <v>0.15</v>
      </c>
      <c r="HK503">
        <v>0.03</v>
      </c>
      <c r="HL503">
        <v>0</v>
      </c>
      <c r="HM503">
        <v>0.21</v>
      </c>
      <c r="HN503">
        <v>0.03</v>
      </c>
      <c r="HO503">
        <v>0.36</v>
      </c>
      <c r="HP503">
        <v>0.3</v>
      </c>
      <c r="HQ503">
        <v>0.27</v>
      </c>
      <c r="HR503">
        <v>0.24</v>
      </c>
      <c r="HS503">
        <v>0.52</v>
      </c>
      <c r="HT503">
        <v>0.33</v>
      </c>
      <c r="HU503">
        <v>0.57999999999999996</v>
      </c>
      <c r="HV503">
        <v>0.24</v>
      </c>
      <c r="HW503">
        <v>0.64</v>
      </c>
      <c r="HX503">
        <v>0.61</v>
      </c>
      <c r="HY503">
        <v>0.06</v>
      </c>
      <c r="HZ503">
        <v>0.61</v>
      </c>
      <c r="IA503">
        <v>0</v>
      </c>
      <c r="IB503">
        <v>0.27</v>
      </c>
      <c r="IC503">
        <v>0.03</v>
      </c>
      <c r="ID503">
        <v>0.09</v>
      </c>
      <c r="IE503">
        <v>0.09</v>
      </c>
      <c r="IF503">
        <v>0</v>
      </c>
      <c r="IG503">
        <v>0</v>
      </c>
      <c r="IH503">
        <v>0</v>
      </c>
      <c r="II503">
        <v>0</v>
      </c>
      <c r="IJ503">
        <v>0.03</v>
      </c>
      <c r="IK503">
        <v>9.0999999999999998E-2</v>
      </c>
      <c r="IL503">
        <v>0</v>
      </c>
      <c r="IM503">
        <v>0.03</v>
      </c>
      <c r="IN503">
        <v>0.03</v>
      </c>
      <c r="IO503">
        <v>0.03</v>
      </c>
      <c r="IP503">
        <v>0.03</v>
      </c>
      <c r="IQ503">
        <v>0.03</v>
      </c>
      <c r="IR503">
        <v>0.03</v>
      </c>
      <c r="IS503">
        <v>0</v>
      </c>
      <c r="IT503">
        <v>0.15</v>
      </c>
      <c r="IU503">
        <v>0.03</v>
      </c>
      <c r="IV503">
        <v>0</v>
      </c>
      <c r="IW503">
        <v>0.33</v>
      </c>
      <c r="IX503">
        <v>0.12</v>
      </c>
      <c r="IY503">
        <v>0.42</v>
      </c>
      <c r="IZ503">
        <v>0.33</v>
      </c>
      <c r="JA503">
        <v>0</v>
      </c>
      <c r="JB503">
        <v>0.36</v>
      </c>
      <c r="JC503">
        <v>0.24</v>
      </c>
      <c r="JD503">
        <v>0.09</v>
      </c>
      <c r="JE503">
        <v>0.21</v>
      </c>
      <c r="JF503">
        <v>0.15</v>
      </c>
      <c r="JG503">
        <v>0.12</v>
      </c>
      <c r="JH503">
        <v>0.61</v>
      </c>
      <c r="JI503">
        <v>0.3</v>
      </c>
      <c r="JJ503">
        <v>0.39</v>
      </c>
      <c r="JK503">
        <v>0.82</v>
      </c>
      <c r="JL503">
        <v>0.15</v>
      </c>
      <c r="JM503">
        <v>0.03</v>
      </c>
      <c r="JN503">
        <v>0.03</v>
      </c>
      <c r="JO503">
        <v>0.03</v>
      </c>
      <c r="JP503">
        <v>0.03</v>
      </c>
      <c r="JQ503">
        <v>0.03</v>
      </c>
      <c r="JR503">
        <v>3.5</v>
      </c>
      <c r="JS503">
        <v>2.56</v>
      </c>
      <c r="JT503">
        <v>3</v>
      </c>
      <c r="JU503">
        <v>3.84</v>
      </c>
      <c r="JV503">
        <v>2.09</v>
      </c>
    </row>
    <row r="504" spans="1:282" x14ac:dyDescent="0.25">
      <c r="A504">
        <v>610178</v>
      </c>
      <c r="B504" t="s">
        <v>255</v>
      </c>
      <c r="C504" t="s">
        <v>2947</v>
      </c>
      <c r="D504" t="s">
        <v>5774</v>
      </c>
      <c r="E504" t="s">
        <v>5775</v>
      </c>
      <c r="F504" t="s">
        <v>1400</v>
      </c>
      <c r="G504" t="s">
        <v>1401</v>
      </c>
      <c r="H504" t="s">
        <v>1402</v>
      </c>
      <c r="I504" t="s">
        <v>5776</v>
      </c>
      <c r="J504" t="s">
        <v>5777</v>
      </c>
      <c r="K504" t="s">
        <v>5778</v>
      </c>
      <c r="L504" t="s">
        <v>546</v>
      </c>
      <c r="M504" t="s">
        <v>3399</v>
      </c>
      <c r="N504" t="s">
        <v>3908</v>
      </c>
      <c r="O504" t="s">
        <v>524</v>
      </c>
      <c r="P504">
        <v>191</v>
      </c>
      <c r="Q504" t="s">
        <v>566</v>
      </c>
      <c r="R504" t="s">
        <v>574</v>
      </c>
      <c r="S504" t="s">
        <v>574</v>
      </c>
      <c r="T504">
        <v>48</v>
      </c>
      <c r="U504">
        <v>5950</v>
      </c>
      <c r="V504" t="s">
        <v>651</v>
      </c>
      <c r="W504">
        <v>65</v>
      </c>
      <c r="X504">
        <v>196</v>
      </c>
      <c r="Y504">
        <v>33</v>
      </c>
      <c r="Z504" s="5" t="s">
        <v>620</v>
      </c>
      <c r="AA504" t="s">
        <v>524</v>
      </c>
      <c r="AB504" t="s">
        <v>534</v>
      </c>
      <c r="AC504" t="s">
        <v>533</v>
      </c>
      <c r="AD504" t="s">
        <v>564</v>
      </c>
      <c r="AE504">
        <v>82.9</v>
      </c>
      <c r="AF504">
        <v>65.099999999999994</v>
      </c>
      <c r="AG504">
        <v>54.6</v>
      </c>
      <c r="AH504">
        <v>3.3</v>
      </c>
      <c r="AI504" t="s">
        <v>3410</v>
      </c>
      <c r="AJ504">
        <v>38</v>
      </c>
      <c r="AL504">
        <v>36</v>
      </c>
      <c r="AQ504">
        <v>2</v>
      </c>
      <c r="AS504">
        <v>38</v>
      </c>
      <c r="AT504">
        <v>0</v>
      </c>
      <c r="AU504">
        <v>0.03</v>
      </c>
      <c r="AV504">
        <v>0</v>
      </c>
      <c r="AW504">
        <v>0</v>
      </c>
      <c r="AX504">
        <v>0</v>
      </c>
      <c r="AY504">
        <v>0</v>
      </c>
      <c r="AZ504">
        <v>0.03</v>
      </c>
      <c r="BA504">
        <v>2.5999999999999999E-2</v>
      </c>
      <c r="BB504">
        <v>0.03</v>
      </c>
      <c r="BC504">
        <v>0</v>
      </c>
      <c r="BD504">
        <v>0.05</v>
      </c>
      <c r="BE504">
        <v>0.08</v>
      </c>
      <c r="BF504">
        <v>0.13</v>
      </c>
      <c r="BG504">
        <v>0.11</v>
      </c>
      <c r="BH504">
        <v>0.16</v>
      </c>
      <c r="BI504">
        <v>0.18</v>
      </c>
      <c r="BJ504">
        <v>0.18</v>
      </c>
      <c r="BK504">
        <v>0.32</v>
      </c>
      <c r="BL504">
        <v>0.03</v>
      </c>
      <c r="BM504">
        <v>0</v>
      </c>
      <c r="BN504">
        <v>0.03</v>
      </c>
      <c r="BO504">
        <v>0.03</v>
      </c>
      <c r="BP504">
        <v>0.03</v>
      </c>
      <c r="BQ504">
        <v>0.03</v>
      </c>
      <c r="BR504">
        <v>0.82</v>
      </c>
      <c r="BS504">
        <v>0.84</v>
      </c>
      <c r="BT504">
        <v>0.79</v>
      </c>
      <c r="BU504">
        <v>0.79</v>
      </c>
      <c r="BV504">
        <v>0.74</v>
      </c>
      <c r="BW504">
        <v>0.57999999999999996</v>
      </c>
      <c r="BX504">
        <v>3.81</v>
      </c>
      <c r="BY504">
        <v>3.76</v>
      </c>
      <c r="BZ504">
        <v>3.78</v>
      </c>
      <c r="CA504">
        <v>3.81</v>
      </c>
      <c r="CB504">
        <v>3.7</v>
      </c>
      <c r="CC504">
        <v>3.51</v>
      </c>
      <c r="CD504">
        <v>2.5999999999999999E-2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0.05</v>
      </c>
      <c r="CL504">
        <v>0</v>
      </c>
      <c r="CM504">
        <v>0</v>
      </c>
      <c r="CN504">
        <v>0.03</v>
      </c>
      <c r="CO504">
        <v>0.03</v>
      </c>
      <c r="CP504">
        <v>0.03</v>
      </c>
      <c r="CQ504">
        <v>0</v>
      </c>
      <c r="CR504">
        <v>0.11</v>
      </c>
      <c r="CS504">
        <v>0.05</v>
      </c>
      <c r="CT504">
        <v>0.03</v>
      </c>
      <c r="CU504">
        <v>0.08</v>
      </c>
      <c r="CV504">
        <v>3.81</v>
      </c>
      <c r="CW504">
        <v>3.76</v>
      </c>
      <c r="CX504">
        <v>3.81</v>
      </c>
      <c r="CY504">
        <v>3.84</v>
      </c>
      <c r="CZ504">
        <v>3.81</v>
      </c>
      <c r="DA504">
        <v>3.58</v>
      </c>
      <c r="DB504">
        <v>3.68</v>
      </c>
      <c r="DC504">
        <v>3.46</v>
      </c>
      <c r="DD504">
        <v>3.61</v>
      </c>
      <c r="DE504">
        <v>0.11</v>
      </c>
      <c r="DF504">
        <v>0.18</v>
      </c>
      <c r="DG504">
        <v>0.13</v>
      </c>
      <c r="DH504">
        <v>0.11</v>
      </c>
      <c r="DI504">
        <v>0.18</v>
      </c>
      <c r="DJ504">
        <v>0.18</v>
      </c>
      <c r="DK504">
        <v>0.21</v>
      </c>
      <c r="DL504">
        <v>0.32</v>
      </c>
      <c r="DM504">
        <v>0.21</v>
      </c>
      <c r="DN504">
        <v>0.03</v>
      </c>
      <c r="DO504">
        <v>0.03</v>
      </c>
      <c r="DP504">
        <v>0.05</v>
      </c>
      <c r="DQ504">
        <v>0.03</v>
      </c>
      <c r="DR504">
        <v>0.03</v>
      </c>
      <c r="DS504">
        <v>0.05</v>
      </c>
      <c r="DT504">
        <v>0.03</v>
      </c>
      <c r="DU504">
        <v>0.03</v>
      </c>
      <c r="DV504">
        <v>0.05</v>
      </c>
      <c r="DW504">
        <v>0.84</v>
      </c>
      <c r="DX504">
        <v>0.76</v>
      </c>
      <c r="DY504">
        <v>0.79</v>
      </c>
      <c r="DZ504">
        <v>0.84</v>
      </c>
      <c r="EA504">
        <v>0.79</v>
      </c>
      <c r="EB504">
        <v>0.66</v>
      </c>
      <c r="EC504">
        <v>0.71</v>
      </c>
      <c r="ED504">
        <v>0.57999999999999996</v>
      </c>
      <c r="EE504">
        <v>0.66</v>
      </c>
      <c r="EF504">
        <v>0.47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0.05</v>
      </c>
      <c r="EM504">
        <v>0.03</v>
      </c>
      <c r="EN504">
        <v>0</v>
      </c>
      <c r="EO504">
        <v>0.32</v>
      </c>
      <c r="EP504">
        <v>0.03</v>
      </c>
      <c r="EQ504">
        <v>5.2999999999999999E-2</v>
      </c>
      <c r="ER504">
        <v>0.05</v>
      </c>
      <c r="ES504">
        <v>5.2999999999999999E-2</v>
      </c>
      <c r="ET504">
        <v>0.05</v>
      </c>
      <c r="EU504">
        <v>0.05</v>
      </c>
      <c r="EV504">
        <v>0.11</v>
      </c>
      <c r="EW504">
        <v>0</v>
      </c>
      <c r="EX504">
        <v>7.9000000000000001E-2</v>
      </c>
      <c r="EY504">
        <v>0.26</v>
      </c>
      <c r="EZ504">
        <v>0.28999999999999998</v>
      </c>
      <c r="FA504">
        <v>0.24</v>
      </c>
      <c r="FB504">
        <v>0.13</v>
      </c>
      <c r="FC504">
        <v>0.32</v>
      </c>
      <c r="FD504">
        <v>0.32</v>
      </c>
      <c r="FE504">
        <v>0.26</v>
      </c>
      <c r="FF504">
        <v>0.42</v>
      </c>
      <c r="FG504">
        <v>0.03</v>
      </c>
      <c r="FH504">
        <v>0.61</v>
      </c>
      <c r="FI504">
        <v>0.55000000000000004</v>
      </c>
      <c r="FJ504">
        <v>0.61</v>
      </c>
      <c r="FK504">
        <v>0.71</v>
      </c>
      <c r="FL504">
        <v>0.55000000000000004</v>
      </c>
      <c r="FM504">
        <v>0.45</v>
      </c>
      <c r="FN504">
        <v>0.53</v>
      </c>
      <c r="FO504">
        <v>0.5</v>
      </c>
      <c r="FP504">
        <v>0.11</v>
      </c>
      <c r="FQ504">
        <v>0.11</v>
      </c>
      <c r="FR504">
        <v>0.11</v>
      </c>
      <c r="FS504">
        <v>0.11</v>
      </c>
      <c r="FT504">
        <v>0.11</v>
      </c>
      <c r="FU504">
        <v>0.08</v>
      </c>
      <c r="FV504">
        <v>0.13</v>
      </c>
      <c r="FW504">
        <v>0.08</v>
      </c>
      <c r="FX504">
        <v>0.08</v>
      </c>
      <c r="FY504">
        <v>1.62</v>
      </c>
      <c r="FZ504">
        <v>3.65</v>
      </c>
      <c r="GA504">
        <v>3.56</v>
      </c>
      <c r="GB504">
        <v>3.62</v>
      </c>
      <c r="GC504">
        <v>3.74</v>
      </c>
      <c r="GD504">
        <v>3.54</v>
      </c>
      <c r="GE504">
        <v>3.33</v>
      </c>
      <c r="GF504">
        <v>3.4</v>
      </c>
      <c r="GG504">
        <v>3.54</v>
      </c>
      <c r="GH504">
        <v>8.3800000000000008</v>
      </c>
      <c r="GI504">
        <v>0</v>
      </c>
      <c r="GJ504">
        <v>0</v>
      </c>
      <c r="GK504">
        <v>0</v>
      </c>
      <c r="GL504">
        <v>0.05</v>
      </c>
      <c r="GM504">
        <v>0.08</v>
      </c>
      <c r="GN504">
        <v>0.03</v>
      </c>
      <c r="GO504">
        <v>0.03</v>
      </c>
      <c r="GP504">
        <v>0.21</v>
      </c>
      <c r="GQ504">
        <v>0.05</v>
      </c>
      <c r="GR504">
        <v>0.39</v>
      </c>
      <c r="GS504">
        <v>0.16</v>
      </c>
      <c r="GT504">
        <v>0.61</v>
      </c>
      <c r="GU504">
        <v>0.68</v>
      </c>
      <c r="GV504">
        <v>0.32</v>
      </c>
      <c r="GW504">
        <v>0.13</v>
      </c>
      <c r="GX504">
        <v>0.105</v>
      </c>
      <c r="GY504">
        <v>0.24</v>
      </c>
      <c r="GZ504">
        <v>7.9000000000000001E-2</v>
      </c>
      <c r="HA504">
        <v>2.5999999999999999E-2</v>
      </c>
      <c r="HB504">
        <v>0.18</v>
      </c>
      <c r="HC504">
        <v>0.03</v>
      </c>
      <c r="HD504">
        <v>0</v>
      </c>
      <c r="HE504">
        <v>0.16</v>
      </c>
      <c r="HF504">
        <v>0.16</v>
      </c>
      <c r="HG504">
        <v>0.18</v>
      </c>
      <c r="HH504">
        <v>0.11</v>
      </c>
      <c r="HI504">
        <v>0</v>
      </c>
      <c r="HJ504">
        <v>0</v>
      </c>
      <c r="HK504">
        <v>0</v>
      </c>
      <c r="HL504">
        <v>0.13</v>
      </c>
      <c r="HM504">
        <v>0.16</v>
      </c>
      <c r="HN504">
        <v>0</v>
      </c>
      <c r="HO504">
        <v>0.32</v>
      </c>
      <c r="HP504">
        <v>0.37</v>
      </c>
      <c r="HQ504">
        <v>0.34</v>
      </c>
      <c r="HR504">
        <v>0.34</v>
      </c>
      <c r="HS504">
        <v>0.32</v>
      </c>
      <c r="HT504">
        <v>0.21</v>
      </c>
      <c r="HU504">
        <v>0.53</v>
      </c>
      <c r="HV504">
        <v>0.37</v>
      </c>
      <c r="HW504">
        <v>0.39</v>
      </c>
      <c r="HX504">
        <v>0.32</v>
      </c>
      <c r="HY504">
        <v>0.34</v>
      </c>
      <c r="HZ504">
        <v>0.66</v>
      </c>
      <c r="IA504">
        <v>0.05</v>
      </c>
      <c r="IB504">
        <v>0.16</v>
      </c>
      <c r="IC504">
        <v>0.13</v>
      </c>
      <c r="ID504">
        <v>0.08</v>
      </c>
      <c r="IE504">
        <v>0.08</v>
      </c>
      <c r="IF504">
        <v>2.5999999999999999E-2</v>
      </c>
      <c r="IG504">
        <v>0</v>
      </c>
      <c r="IH504">
        <v>0</v>
      </c>
      <c r="II504">
        <v>0</v>
      </c>
      <c r="IJ504">
        <v>0.03</v>
      </c>
      <c r="IK504">
        <v>0</v>
      </c>
      <c r="IL504">
        <v>0</v>
      </c>
      <c r="IM504">
        <v>0.11</v>
      </c>
      <c r="IN504">
        <v>0.11</v>
      </c>
      <c r="IO504">
        <v>0.13</v>
      </c>
      <c r="IP504">
        <v>0.11</v>
      </c>
      <c r="IQ504">
        <v>0.11</v>
      </c>
      <c r="IR504">
        <v>0.11</v>
      </c>
      <c r="IS504">
        <v>0.03</v>
      </c>
      <c r="IT504">
        <v>0.47</v>
      </c>
      <c r="IU504">
        <v>0.28999999999999998</v>
      </c>
      <c r="IV504">
        <v>0</v>
      </c>
      <c r="IW504">
        <v>0.11</v>
      </c>
      <c r="IX504">
        <v>0.21</v>
      </c>
      <c r="IY504">
        <v>0.16</v>
      </c>
      <c r="IZ504">
        <v>0.37</v>
      </c>
      <c r="JA504">
        <v>0.11</v>
      </c>
      <c r="JB504">
        <v>0.32</v>
      </c>
      <c r="JC504">
        <v>0.37</v>
      </c>
      <c r="JD504">
        <v>0.16</v>
      </c>
      <c r="JE504">
        <v>0.16</v>
      </c>
      <c r="JF504">
        <v>0.21</v>
      </c>
      <c r="JG504">
        <v>0.26</v>
      </c>
      <c r="JH504">
        <v>0.32</v>
      </c>
      <c r="JI504">
        <v>0.11</v>
      </c>
      <c r="JJ504">
        <v>0.05</v>
      </c>
      <c r="JK504">
        <v>0.57999999999999996</v>
      </c>
      <c r="JL504">
        <v>0.24</v>
      </c>
      <c r="JM504">
        <v>0.08</v>
      </c>
      <c r="JN504">
        <v>0.11</v>
      </c>
      <c r="JO504">
        <v>0.13</v>
      </c>
      <c r="JP504">
        <v>0.11</v>
      </c>
      <c r="JQ504">
        <v>0.08</v>
      </c>
      <c r="JR504">
        <v>3.06</v>
      </c>
      <c r="JS504">
        <v>1.88</v>
      </c>
      <c r="JT504">
        <v>1.97</v>
      </c>
      <c r="JU504">
        <v>3.53</v>
      </c>
      <c r="JV504">
        <v>2.69</v>
      </c>
    </row>
    <row r="505" spans="1:282" x14ac:dyDescent="0.25">
      <c r="A505">
        <v>610179</v>
      </c>
      <c r="B505" t="s">
        <v>336</v>
      </c>
      <c r="C505" t="s">
        <v>2948</v>
      </c>
      <c r="D505" t="s">
        <v>5779</v>
      </c>
      <c r="E505" t="s">
        <v>5780</v>
      </c>
      <c r="F505" t="s">
        <v>1403</v>
      </c>
      <c r="G505" t="s">
        <v>1404</v>
      </c>
      <c r="H505" t="s">
        <v>1405</v>
      </c>
      <c r="I505" t="s">
        <v>5781</v>
      </c>
      <c r="J505" t="s">
        <v>5782</v>
      </c>
      <c r="K505" t="s">
        <v>5783</v>
      </c>
      <c r="L505" t="s">
        <v>546</v>
      </c>
      <c r="M505" t="s">
        <v>3399</v>
      </c>
      <c r="N505" t="s">
        <v>3908</v>
      </c>
      <c r="O505" t="s">
        <v>524</v>
      </c>
      <c r="P505">
        <v>1010</v>
      </c>
      <c r="Q505" t="s">
        <v>541</v>
      </c>
      <c r="R505" t="s">
        <v>544</v>
      </c>
      <c r="S505" t="s">
        <v>544</v>
      </c>
      <c r="T505">
        <v>30</v>
      </c>
      <c r="U505">
        <v>5960</v>
      </c>
      <c r="V505" t="s">
        <v>651</v>
      </c>
      <c r="W505">
        <v>518</v>
      </c>
      <c r="X505">
        <v>1030</v>
      </c>
      <c r="Y505">
        <v>50</v>
      </c>
      <c r="Z505" s="5" t="s">
        <v>870</v>
      </c>
      <c r="AA505" t="s">
        <v>524</v>
      </c>
      <c r="AB505" t="s">
        <v>564</v>
      </c>
      <c r="AC505" t="s">
        <v>564</v>
      </c>
      <c r="AD505" t="s">
        <v>564</v>
      </c>
      <c r="AE505">
        <v>52.3</v>
      </c>
      <c r="AF505">
        <v>48.5</v>
      </c>
      <c r="AG505">
        <v>55.4</v>
      </c>
      <c r="AH505">
        <v>5</v>
      </c>
      <c r="AI505" t="s">
        <v>3410</v>
      </c>
      <c r="AJ505">
        <v>328</v>
      </c>
      <c r="AK505">
        <v>128</v>
      </c>
      <c r="AL505">
        <v>4</v>
      </c>
      <c r="AM505">
        <v>12</v>
      </c>
      <c r="AN505">
        <v>171</v>
      </c>
      <c r="AO505">
        <v>2</v>
      </c>
      <c r="AP505">
        <v>3</v>
      </c>
      <c r="AQ505">
        <v>5</v>
      </c>
      <c r="AR505">
        <v>11</v>
      </c>
      <c r="AS505">
        <v>328</v>
      </c>
      <c r="AT505">
        <v>0.01</v>
      </c>
      <c r="AU505">
        <v>0.01</v>
      </c>
      <c r="AV505">
        <v>0.02</v>
      </c>
      <c r="AW505">
        <v>0.03</v>
      </c>
      <c r="AX505">
        <v>0.03</v>
      </c>
      <c r="AY505">
        <v>0.05</v>
      </c>
      <c r="AZ505">
        <v>0.04</v>
      </c>
      <c r="BA505">
        <v>4.2999999999999997E-2</v>
      </c>
      <c r="BB505">
        <v>0.05</v>
      </c>
      <c r="BC505">
        <v>0.05</v>
      </c>
      <c r="BD505">
        <v>0.08</v>
      </c>
      <c r="BE505">
        <v>0.2</v>
      </c>
      <c r="BF505">
        <v>0.28999999999999998</v>
      </c>
      <c r="BG505">
        <v>0.23</v>
      </c>
      <c r="BH505">
        <v>0.24</v>
      </c>
      <c r="BI505">
        <v>0.23</v>
      </c>
      <c r="BJ505">
        <v>0.34</v>
      </c>
      <c r="BK505">
        <v>0.33</v>
      </c>
      <c r="BL505">
        <v>0.05</v>
      </c>
      <c r="BM505">
        <v>0.04</v>
      </c>
      <c r="BN505">
        <v>0.04</v>
      </c>
      <c r="BO505">
        <v>0.01</v>
      </c>
      <c r="BP505">
        <v>0.01</v>
      </c>
      <c r="BQ505">
        <v>0.02</v>
      </c>
      <c r="BR505">
        <v>0.61</v>
      </c>
      <c r="BS505">
        <v>0.67</v>
      </c>
      <c r="BT505">
        <v>0.65</v>
      </c>
      <c r="BU505">
        <v>0.69</v>
      </c>
      <c r="BV505">
        <v>0.53</v>
      </c>
      <c r="BW505">
        <v>0.4</v>
      </c>
      <c r="BX505">
        <v>3.57</v>
      </c>
      <c r="BY505">
        <v>3.63</v>
      </c>
      <c r="BZ505">
        <v>3.59</v>
      </c>
      <c r="CA505">
        <v>3.59</v>
      </c>
      <c r="CB505">
        <v>3.39</v>
      </c>
      <c r="CC505">
        <v>3.11</v>
      </c>
      <c r="CD505">
        <v>6.0000000000000001E-3</v>
      </c>
      <c r="CE505">
        <v>0</v>
      </c>
      <c r="CF505">
        <v>6.0000000000000001E-3</v>
      </c>
      <c r="CG505">
        <v>1.4999999999999999E-2</v>
      </c>
      <c r="CH505">
        <v>0</v>
      </c>
      <c r="CI505">
        <v>0.02</v>
      </c>
      <c r="CJ505">
        <v>0.01</v>
      </c>
      <c r="CK505">
        <v>0.06</v>
      </c>
      <c r="CL505">
        <v>0.03</v>
      </c>
      <c r="CM505">
        <v>0.01</v>
      </c>
      <c r="CN505">
        <v>0.02</v>
      </c>
      <c r="CO505">
        <v>0.04</v>
      </c>
      <c r="CP505">
        <v>0.03</v>
      </c>
      <c r="CQ505">
        <v>0.03</v>
      </c>
      <c r="CR505">
        <v>0.05</v>
      </c>
      <c r="CS505">
        <v>7.0000000000000007E-2</v>
      </c>
      <c r="CT505">
        <v>0.12</v>
      </c>
      <c r="CU505">
        <v>0.09</v>
      </c>
      <c r="CV505">
        <v>3.8</v>
      </c>
      <c r="CW505">
        <v>3.79</v>
      </c>
      <c r="CX505">
        <v>3.7</v>
      </c>
      <c r="CY505">
        <v>3.69</v>
      </c>
      <c r="CZ505">
        <v>3.75</v>
      </c>
      <c r="DA505">
        <v>3.62</v>
      </c>
      <c r="DB505">
        <v>3.55</v>
      </c>
      <c r="DC505">
        <v>3.32</v>
      </c>
      <c r="DD505">
        <v>3.48</v>
      </c>
      <c r="DE505">
        <v>0.16</v>
      </c>
      <c r="DF505">
        <v>0.16</v>
      </c>
      <c r="DG505">
        <v>0.21</v>
      </c>
      <c r="DH505">
        <v>0.2</v>
      </c>
      <c r="DI505">
        <v>0.18</v>
      </c>
      <c r="DJ505">
        <v>0.24</v>
      </c>
      <c r="DK505">
        <v>0.26</v>
      </c>
      <c r="DL505">
        <v>0.24</v>
      </c>
      <c r="DM505">
        <v>0.22</v>
      </c>
      <c r="DN505">
        <v>0.02</v>
      </c>
      <c r="DO505">
        <v>0.02</v>
      </c>
      <c r="DP505">
        <v>0.02</v>
      </c>
      <c r="DQ505">
        <v>0.02</v>
      </c>
      <c r="DR505">
        <v>0.02</v>
      </c>
      <c r="DS505">
        <v>0.02</v>
      </c>
      <c r="DT505">
        <v>0.02</v>
      </c>
      <c r="DU505">
        <v>0.02</v>
      </c>
      <c r="DV505">
        <v>0.03</v>
      </c>
      <c r="DW505">
        <v>0.81</v>
      </c>
      <c r="DX505">
        <v>0.79</v>
      </c>
      <c r="DY505">
        <v>0.73</v>
      </c>
      <c r="DZ505">
        <v>0.74</v>
      </c>
      <c r="EA505">
        <v>0.77</v>
      </c>
      <c r="EB505">
        <v>0.68</v>
      </c>
      <c r="EC505">
        <v>0.63</v>
      </c>
      <c r="ED505">
        <v>0.56000000000000005</v>
      </c>
      <c r="EE505">
        <v>0.63</v>
      </c>
      <c r="EF505">
        <v>0.45</v>
      </c>
      <c r="EG505">
        <v>0.02</v>
      </c>
      <c r="EH505">
        <v>0.01</v>
      </c>
      <c r="EI505">
        <v>0.02</v>
      </c>
      <c r="EJ505">
        <v>0.01</v>
      </c>
      <c r="EK505">
        <v>0.02</v>
      </c>
      <c r="EL505">
        <v>0.06</v>
      </c>
      <c r="EM505">
        <v>0.01</v>
      </c>
      <c r="EN505">
        <v>0</v>
      </c>
      <c r="EO505">
        <v>0.28999999999999998</v>
      </c>
      <c r="EP505">
        <v>0.02</v>
      </c>
      <c r="EQ505">
        <v>2.4E-2</v>
      </c>
      <c r="ER505">
        <v>0.05</v>
      </c>
      <c r="ES505">
        <v>2.4E-2</v>
      </c>
      <c r="ET505">
        <v>0.05</v>
      </c>
      <c r="EU505">
        <v>0.11</v>
      </c>
      <c r="EV505">
        <v>0.03</v>
      </c>
      <c r="EW505">
        <v>0.02</v>
      </c>
      <c r="EX505">
        <v>9.8000000000000004E-2</v>
      </c>
      <c r="EY505">
        <v>0.3</v>
      </c>
      <c r="EZ505">
        <v>0.28999999999999998</v>
      </c>
      <c r="FA505">
        <v>0.26</v>
      </c>
      <c r="FB505">
        <v>0.24</v>
      </c>
      <c r="FC505">
        <v>0.32</v>
      </c>
      <c r="FD505">
        <v>0.35</v>
      </c>
      <c r="FE505">
        <v>0.4</v>
      </c>
      <c r="FF505">
        <v>0.41</v>
      </c>
      <c r="FG505">
        <v>0.1</v>
      </c>
      <c r="FH505">
        <v>0.61</v>
      </c>
      <c r="FI505">
        <v>0.63</v>
      </c>
      <c r="FJ505">
        <v>0.63</v>
      </c>
      <c r="FK505">
        <v>0.69</v>
      </c>
      <c r="FL505">
        <v>0.55000000000000004</v>
      </c>
      <c r="FM505">
        <v>0.37</v>
      </c>
      <c r="FN505">
        <v>0.49</v>
      </c>
      <c r="FO505">
        <v>0.52</v>
      </c>
      <c r="FP505">
        <v>0.06</v>
      </c>
      <c r="FQ505">
        <v>0.05</v>
      </c>
      <c r="FR505">
        <v>0.05</v>
      </c>
      <c r="FS505">
        <v>0.05</v>
      </c>
      <c r="FT505">
        <v>0.05</v>
      </c>
      <c r="FU505">
        <v>0.06</v>
      </c>
      <c r="FV505">
        <v>0.1</v>
      </c>
      <c r="FW505">
        <v>0.06</v>
      </c>
      <c r="FX505">
        <v>0.05</v>
      </c>
      <c r="FY505">
        <v>1.84</v>
      </c>
      <c r="FZ505">
        <v>3.59</v>
      </c>
      <c r="GA505">
        <v>3.63</v>
      </c>
      <c r="GB505">
        <v>3.57</v>
      </c>
      <c r="GC505">
        <v>3.68</v>
      </c>
      <c r="GD505">
        <v>3.5</v>
      </c>
      <c r="GE505">
        <v>3.15</v>
      </c>
      <c r="GF505">
        <v>3.47</v>
      </c>
      <c r="GG505">
        <v>3.51</v>
      </c>
      <c r="GH505">
        <v>8.84</v>
      </c>
      <c r="GI505">
        <v>0.01</v>
      </c>
      <c r="GJ505">
        <v>3.0000000000000001E-3</v>
      </c>
      <c r="GK505">
        <v>1.7999999999999999E-2</v>
      </c>
      <c r="GL505">
        <v>0.01</v>
      </c>
      <c r="GM505">
        <v>0.03</v>
      </c>
      <c r="GN505">
        <v>0.03</v>
      </c>
      <c r="GO505">
        <v>0.05</v>
      </c>
      <c r="GP505">
        <v>0.09</v>
      </c>
      <c r="GQ505">
        <v>0.21</v>
      </c>
      <c r="GR505">
        <v>0.49</v>
      </c>
      <c r="GS505">
        <v>7.0000000000000007E-2</v>
      </c>
      <c r="GT505">
        <v>0.37</v>
      </c>
      <c r="GU505">
        <v>0.56000000000000005</v>
      </c>
      <c r="GV505">
        <v>0.21</v>
      </c>
      <c r="GW505">
        <v>0.2</v>
      </c>
      <c r="GX505">
        <v>0.128</v>
      </c>
      <c r="GY505">
        <v>0.21</v>
      </c>
      <c r="GZ505">
        <v>0.13400000000000001</v>
      </c>
      <c r="HA505">
        <v>5.1999999999999998E-2</v>
      </c>
      <c r="HB505">
        <v>0.24</v>
      </c>
      <c r="HC505">
        <v>0.15</v>
      </c>
      <c r="HD505">
        <v>0.08</v>
      </c>
      <c r="HE505">
        <v>0.23</v>
      </c>
      <c r="HF505">
        <v>0.14000000000000001</v>
      </c>
      <c r="HG505">
        <v>0.18</v>
      </c>
      <c r="HH505">
        <v>0.12</v>
      </c>
      <c r="HI505">
        <v>0</v>
      </c>
      <c r="HJ505">
        <v>0.01</v>
      </c>
      <c r="HK505">
        <v>0.01</v>
      </c>
      <c r="HL505">
        <v>0.03</v>
      </c>
      <c r="HM505">
        <v>0.1</v>
      </c>
      <c r="HN505">
        <v>0.01</v>
      </c>
      <c r="HO505">
        <v>0.3</v>
      </c>
      <c r="HP505">
        <v>0.27</v>
      </c>
      <c r="HQ505">
        <v>0.27</v>
      </c>
      <c r="HR505">
        <v>0.33</v>
      </c>
      <c r="HS505">
        <v>0.36</v>
      </c>
      <c r="HT505">
        <v>0.32</v>
      </c>
      <c r="HU505">
        <v>0.6</v>
      </c>
      <c r="HV505">
        <v>0.41</v>
      </c>
      <c r="HW505">
        <v>0.44</v>
      </c>
      <c r="HX505">
        <v>0.41</v>
      </c>
      <c r="HY505">
        <v>0.26</v>
      </c>
      <c r="HZ505">
        <v>0.55000000000000004</v>
      </c>
      <c r="IA505">
        <v>0.03</v>
      </c>
      <c r="IB505">
        <v>0.23</v>
      </c>
      <c r="IC505">
        <v>0.2</v>
      </c>
      <c r="ID505">
        <v>0.14000000000000001</v>
      </c>
      <c r="IE505">
        <v>0.14000000000000001</v>
      </c>
      <c r="IF505">
        <v>4.2999999999999997E-2</v>
      </c>
      <c r="IG505">
        <v>2.1000000000000001E-2</v>
      </c>
      <c r="IH505">
        <v>0.02</v>
      </c>
      <c r="II505">
        <v>0.02</v>
      </c>
      <c r="IJ505">
        <v>0.03</v>
      </c>
      <c r="IK505">
        <v>6.7000000000000004E-2</v>
      </c>
      <c r="IL505">
        <v>2.1000000000000001E-2</v>
      </c>
      <c r="IM505">
        <v>0.05</v>
      </c>
      <c r="IN505">
        <v>0.06</v>
      </c>
      <c r="IO505">
        <v>7.0000000000000007E-2</v>
      </c>
      <c r="IP505">
        <v>0.06</v>
      </c>
      <c r="IQ505">
        <v>7.0000000000000007E-2</v>
      </c>
      <c r="IR505">
        <v>0.05</v>
      </c>
      <c r="IS505">
        <v>0.01</v>
      </c>
      <c r="IT505">
        <v>0.52</v>
      </c>
      <c r="IU505">
        <v>0.23</v>
      </c>
      <c r="IV505">
        <v>0.04</v>
      </c>
      <c r="IW505">
        <v>0.28999999999999998</v>
      </c>
      <c r="IX505">
        <v>0.32</v>
      </c>
      <c r="IY505">
        <v>0.28000000000000003</v>
      </c>
      <c r="IZ505">
        <v>0.48</v>
      </c>
      <c r="JA505">
        <v>0.27</v>
      </c>
      <c r="JB505">
        <v>0.39</v>
      </c>
      <c r="JC505">
        <v>0.37</v>
      </c>
      <c r="JD505">
        <v>0.05</v>
      </c>
      <c r="JE505">
        <v>0.12</v>
      </c>
      <c r="JF505">
        <v>0.3</v>
      </c>
      <c r="JG505">
        <v>0.13</v>
      </c>
      <c r="JH505">
        <v>0.24</v>
      </c>
      <c r="JI505">
        <v>7.0000000000000007E-2</v>
      </c>
      <c r="JJ505">
        <v>0.09</v>
      </c>
      <c r="JK505">
        <v>0.33</v>
      </c>
      <c r="JL505">
        <v>0.13</v>
      </c>
      <c r="JM505">
        <v>0.06</v>
      </c>
      <c r="JN505">
        <v>7.0000000000000007E-2</v>
      </c>
      <c r="JO505">
        <v>0.08</v>
      </c>
      <c r="JP505">
        <v>0.06</v>
      </c>
      <c r="JQ505">
        <v>0.06</v>
      </c>
      <c r="JR505">
        <v>2.89</v>
      </c>
      <c r="JS505">
        <v>1.65</v>
      </c>
      <c r="JT505">
        <v>2.0699999999999998</v>
      </c>
      <c r="JU505">
        <v>2.99</v>
      </c>
      <c r="JV505">
        <v>2.11</v>
      </c>
    </row>
    <row r="506" spans="1:282" x14ac:dyDescent="0.25">
      <c r="A506">
        <v>610180</v>
      </c>
      <c r="B506" t="s">
        <v>266</v>
      </c>
      <c r="C506" t="s">
        <v>2949</v>
      </c>
      <c r="D506" t="s">
        <v>5784</v>
      </c>
      <c r="E506" t="s">
        <v>5785</v>
      </c>
      <c r="F506" t="s">
        <v>1406</v>
      </c>
      <c r="G506" t="s">
        <v>1407</v>
      </c>
      <c r="H506" t="s">
        <v>1408</v>
      </c>
      <c r="I506" t="s">
        <v>5786</v>
      </c>
      <c r="J506" t="s">
        <v>5787</v>
      </c>
      <c r="K506" t="s">
        <v>5788</v>
      </c>
      <c r="L506" t="s">
        <v>546</v>
      </c>
      <c r="M506" t="s">
        <v>3399</v>
      </c>
      <c r="N506" t="s">
        <v>3890</v>
      </c>
      <c r="O506" t="s">
        <v>524</v>
      </c>
      <c r="P506">
        <v>501</v>
      </c>
      <c r="Q506" t="s">
        <v>539</v>
      </c>
      <c r="R506" t="s">
        <v>591</v>
      </c>
      <c r="S506" t="s">
        <v>591</v>
      </c>
      <c r="T506">
        <v>38</v>
      </c>
      <c r="U506">
        <v>5970</v>
      </c>
      <c r="V506" t="s">
        <v>655</v>
      </c>
      <c r="W506">
        <v>291</v>
      </c>
      <c r="X506">
        <v>523</v>
      </c>
      <c r="Y506">
        <v>56</v>
      </c>
      <c r="Z506" s="5" t="s">
        <v>983</v>
      </c>
      <c r="AA506" t="s">
        <v>524</v>
      </c>
      <c r="AB506" t="s">
        <v>555</v>
      </c>
      <c r="AC506" t="s">
        <v>555</v>
      </c>
      <c r="AD506" t="s">
        <v>564</v>
      </c>
      <c r="AE506">
        <v>28.1</v>
      </c>
      <c r="AF506">
        <v>25.2</v>
      </c>
      <c r="AG506">
        <v>49</v>
      </c>
      <c r="AH506">
        <v>5.6</v>
      </c>
      <c r="AI506" t="s">
        <v>3410</v>
      </c>
      <c r="AJ506">
        <v>186</v>
      </c>
      <c r="AK506">
        <v>4</v>
      </c>
      <c r="AL506">
        <v>170</v>
      </c>
      <c r="AM506">
        <v>1</v>
      </c>
      <c r="AN506">
        <v>6</v>
      </c>
      <c r="AQ506">
        <v>2</v>
      </c>
      <c r="AR506">
        <v>8</v>
      </c>
      <c r="AS506">
        <v>186</v>
      </c>
      <c r="AT506">
        <v>7.0000000000000007E-2</v>
      </c>
      <c r="AU506">
        <v>0.04</v>
      </c>
      <c r="AV506">
        <v>0.05</v>
      </c>
      <c r="AW506">
        <v>0.03</v>
      </c>
      <c r="AX506">
        <v>0.06</v>
      </c>
      <c r="AY506">
        <v>0.06</v>
      </c>
      <c r="AZ506">
        <v>0.17</v>
      </c>
      <c r="BA506">
        <v>0.129</v>
      </c>
      <c r="BB506">
        <v>0.11</v>
      </c>
      <c r="BC506">
        <v>0.1</v>
      </c>
      <c r="BD506">
        <v>0.13</v>
      </c>
      <c r="BE506">
        <v>0.16</v>
      </c>
      <c r="BF506">
        <v>0.3</v>
      </c>
      <c r="BG506">
        <v>0.28999999999999998</v>
      </c>
      <c r="BH506">
        <v>0.35</v>
      </c>
      <c r="BI506">
        <v>0.24</v>
      </c>
      <c r="BJ506">
        <v>0.26</v>
      </c>
      <c r="BK506">
        <v>0.3</v>
      </c>
      <c r="BL506">
        <v>0.02</v>
      </c>
      <c r="BM506">
        <v>0.02</v>
      </c>
      <c r="BN506">
        <v>0.02</v>
      </c>
      <c r="BO506">
        <v>0.03</v>
      </c>
      <c r="BP506">
        <v>0.04</v>
      </c>
      <c r="BQ506">
        <v>0.03</v>
      </c>
      <c r="BR506">
        <v>0.45</v>
      </c>
      <c r="BS506">
        <v>0.52</v>
      </c>
      <c r="BT506">
        <v>0.47</v>
      </c>
      <c r="BU506">
        <v>0.6</v>
      </c>
      <c r="BV506">
        <v>0.51</v>
      </c>
      <c r="BW506">
        <v>0.46</v>
      </c>
      <c r="BX506">
        <v>3.14</v>
      </c>
      <c r="BY506">
        <v>3.31</v>
      </c>
      <c r="BZ506">
        <v>3.27</v>
      </c>
      <c r="CA506">
        <v>3.44</v>
      </c>
      <c r="CB506">
        <v>3.27</v>
      </c>
      <c r="CC506">
        <v>3.19</v>
      </c>
      <c r="CD506">
        <v>1.0999999999999999E-2</v>
      </c>
      <c r="CE506">
        <v>2.1999999999999999E-2</v>
      </c>
      <c r="CF506">
        <v>1.6E-2</v>
      </c>
      <c r="CG506">
        <v>1.6E-2</v>
      </c>
      <c r="CH506">
        <v>2.1999999999999999E-2</v>
      </c>
      <c r="CI506">
        <v>0.03</v>
      </c>
      <c r="CJ506">
        <v>0.04</v>
      </c>
      <c r="CK506">
        <v>0.09</v>
      </c>
      <c r="CL506">
        <v>0.05</v>
      </c>
      <c r="CM506">
        <v>0.04</v>
      </c>
      <c r="CN506">
        <v>0.04</v>
      </c>
      <c r="CO506">
        <v>0.06</v>
      </c>
      <c r="CP506">
        <v>0.08</v>
      </c>
      <c r="CQ506">
        <v>0.06</v>
      </c>
      <c r="CR506">
        <v>0.11</v>
      </c>
      <c r="CS506">
        <v>0.13</v>
      </c>
      <c r="CT506">
        <v>0.06</v>
      </c>
      <c r="CU506">
        <v>0.1</v>
      </c>
      <c r="CV506">
        <v>3.63</v>
      </c>
      <c r="CW506">
        <v>3.61</v>
      </c>
      <c r="CX506">
        <v>3.56</v>
      </c>
      <c r="CY506">
        <v>3.54</v>
      </c>
      <c r="CZ506">
        <v>3.54</v>
      </c>
      <c r="DA506">
        <v>3.4</v>
      </c>
      <c r="DB506">
        <v>3.33</v>
      </c>
      <c r="DC506">
        <v>3.33</v>
      </c>
      <c r="DD506">
        <v>3.36</v>
      </c>
      <c r="DE506">
        <v>0.25</v>
      </c>
      <c r="DF506">
        <v>0.23</v>
      </c>
      <c r="DG506">
        <v>0.26</v>
      </c>
      <c r="DH506">
        <v>0.25</v>
      </c>
      <c r="DI506">
        <v>0.26</v>
      </c>
      <c r="DJ506">
        <v>0.27</v>
      </c>
      <c r="DK506">
        <v>0.27</v>
      </c>
      <c r="DL506">
        <v>0.25</v>
      </c>
      <c r="DM506">
        <v>0.25</v>
      </c>
      <c r="DN506">
        <v>0.02</v>
      </c>
      <c r="DO506">
        <v>0.03</v>
      </c>
      <c r="DP506">
        <v>0.03</v>
      </c>
      <c r="DQ506">
        <v>0.02</v>
      </c>
      <c r="DR506">
        <v>0.02</v>
      </c>
      <c r="DS506">
        <v>0.03</v>
      </c>
      <c r="DT506">
        <v>0.03</v>
      </c>
      <c r="DU506">
        <v>0.03</v>
      </c>
      <c r="DV506">
        <v>0.03</v>
      </c>
      <c r="DW506">
        <v>0.68</v>
      </c>
      <c r="DX506">
        <v>0.68</v>
      </c>
      <c r="DY506">
        <v>0.63</v>
      </c>
      <c r="DZ506">
        <v>0.64</v>
      </c>
      <c r="EA506">
        <v>0.63</v>
      </c>
      <c r="EB506">
        <v>0.56000000000000005</v>
      </c>
      <c r="EC506">
        <v>0.53</v>
      </c>
      <c r="ED506">
        <v>0.56999999999999995</v>
      </c>
      <c r="EE506">
        <v>0.56000000000000005</v>
      </c>
      <c r="EF506">
        <v>0.26</v>
      </c>
      <c r="EG506">
        <v>0.02</v>
      </c>
      <c r="EH506">
        <v>0.02</v>
      </c>
      <c r="EI506">
        <v>0.02</v>
      </c>
      <c r="EJ506">
        <v>0.02</v>
      </c>
      <c r="EK506">
        <v>0.04</v>
      </c>
      <c r="EL506">
        <v>0.05</v>
      </c>
      <c r="EM506">
        <v>0.02</v>
      </c>
      <c r="EN506">
        <v>0.04</v>
      </c>
      <c r="EO506">
        <v>0.33</v>
      </c>
      <c r="EP506">
        <v>0.1</v>
      </c>
      <c r="EQ506">
        <v>9.0999999999999998E-2</v>
      </c>
      <c r="ER506">
        <v>0.09</v>
      </c>
      <c r="ES506">
        <v>9.0999999999999998E-2</v>
      </c>
      <c r="ET506">
        <v>0.13</v>
      </c>
      <c r="EU506">
        <v>0.14000000000000001</v>
      </c>
      <c r="EV506">
        <v>0.08</v>
      </c>
      <c r="EW506">
        <v>0.19</v>
      </c>
      <c r="EX506">
        <v>0.151</v>
      </c>
      <c r="EY506">
        <v>0.34</v>
      </c>
      <c r="EZ506">
        <v>0.28000000000000003</v>
      </c>
      <c r="FA506">
        <v>0.34</v>
      </c>
      <c r="FB506">
        <v>0.3</v>
      </c>
      <c r="FC506">
        <v>0.28999999999999998</v>
      </c>
      <c r="FD506">
        <v>0.35</v>
      </c>
      <c r="FE506">
        <v>0.39</v>
      </c>
      <c r="FF506">
        <v>0.37</v>
      </c>
      <c r="FG506">
        <v>0.24</v>
      </c>
      <c r="FH506">
        <v>0.53</v>
      </c>
      <c r="FI506">
        <v>0.56999999999999995</v>
      </c>
      <c r="FJ506">
        <v>0.54</v>
      </c>
      <c r="FK506">
        <v>0.57999999999999996</v>
      </c>
      <c r="FL506">
        <v>0.5</v>
      </c>
      <c r="FM506">
        <v>0.42</v>
      </c>
      <c r="FN506">
        <v>0.49</v>
      </c>
      <c r="FO506">
        <v>0.37</v>
      </c>
      <c r="FP506">
        <v>0.02</v>
      </c>
      <c r="FQ506">
        <v>0.02</v>
      </c>
      <c r="FR506">
        <v>0.04</v>
      </c>
      <c r="FS506">
        <v>0.02</v>
      </c>
      <c r="FT506">
        <v>0.02</v>
      </c>
      <c r="FU506">
        <v>0.04</v>
      </c>
      <c r="FV506">
        <v>0.03</v>
      </c>
      <c r="FW506">
        <v>0.02</v>
      </c>
      <c r="FX506">
        <v>0.04</v>
      </c>
      <c r="FY506">
        <v>2.38</v>
      </c>
      <c r="FZ506">
        <v>3.39</v>
      </c>
      <c r="GA506">
        <v>3.47</v>
      </c>
      <c r="GB506">
        <v>3.42</v>
      </c>
      <c r="GC506">
        <v>3.46</v>
      </c>
      <c r="GD506">
        <v>3.31</v>
      </c>
      <c r="GE506">
        <v>3.18</v>
      </c>
      <c r="GF506">
        <v>3.37</v>
      </c>
      <c r="GG506">
        <v>3.1</v>
      </c>
      <c r="GH506">
        <v>7.41</v>
      </c>
      <c r="GI506">
        <v>0.04</v>
      </c>
      <c r="GJ506">
        <v>2.7E-2</v>
      </c>
      <c r="GK506">
        <v>2.7E-2</v>
      </c>
      <c r="GL506">
        <v>0.02</v>
      </c>
      <c r="GM506">
        <v>0.09</v>
      </c>
      <c r="GN506">
        <v>0.06</v>
      </c>
      <c r="GO506">
        <v>7.0000000000000007E-2</v>
      </c>
      <c r="GP506">
        <v>0.18</v>
      </c>
      <c r="GQ506">
        <v>0.15</v>
      </c>
      <c r="GR506">
        <v>0.23</v>
      </c>
      <c r="GS506">
        <v>0.1</v>
      </c>
      <c r="GT506">
        <v>0.49</v>
      </c>
      <c r="GU506">
        <v>0.54</v>
      </c>
      <c r="GV506">
        <v>0.3</v>
      </c>
      <c r="GW506">
        <v>0.16</v>
      </c>
      <c r="GX506">
        <v>0.151</v>
      </c>
      <c r="GY506">
        <v>0.23</v>
      </c>
      <c r="GZ506">
        <v>0.14000000000000001</v>
      </c>
      <c r="HA506">
        <v>6.5000000000000002E-2</v>
      </c>
      <c r="HB506">
        <v>0.18</v>
      </c>
      <c r="HC506">
        <v>0.11</v>
      </c>
      <c r="HD506">
        <v>0.12</v>
      </c>
      <c r="HE506">
        <v>0.21</v>
      </c>
      <c r="HF506">
        <v>0.09</v>
      </c>
      <c r="HG506">
        <v>0.12</v>
      </c>
      <c r="HH506">
        <v>0.09</v>
      </c>
      <c r="HI506">
        <v>0.03</v>
      </c>
      <c r="HJ506">
        <v>0.03</v>
      </c>
      <c r="HK506">
        <v>0.02</v>
      </c>
      <c r="HL506">
        <v>0.03</v>
      </c>
      <c r="HM506">
        <v>0.12</v>
      </c>
      <c r="HN506">
        <v>0</v>
      </c>
      <c r="HO506">
        <v>0.31</v>
      </c>
      <c r="HP506">
        <v>0.31</v>
      </c>
      <c r="HQ506">
        <v>0.31</v>
      </c>
      <c r="HR506">
        <v>0.31</v>
      </c>
      <c r="HS506">
        <v>0.39</v>
      </c>
      <c r="HT506">
        <v>0.32</v>
      </c>
      <c r="HU506">
        <v>0.5</v>
      </c>
      <c r="HV506">
        <v>0.45</v>
      </c>
      <c r="HW506">
        <v>0.44</v>
      </c>
      <c r="HX506">
        <v>0.4</v>
      </c>
      <c r="HY506">
        <v>0.3</v>
      </c>
      <c r="HZ506">
        <v>0.52</v>
      </c>
      <c r="IA506">
        <v>0.06</v>
      </c>
      <c r="IB506">
        <v>0.1</v>
      </c>
      <c r="IC506">
        <v>0.14000000000000001</v>
      </c>
      <c r="ID506">
        <v>0.15</v>
      </c>
      <c r="IE506">
        <v>0.11</v>
      </c>
      <c r="IF506">
        <v>6.5000000000000002E-2</v>
      </c>
      <c r="IG506">
        <v>3.7999999999999999E-2</v>
      </c>
      <c r="IH506">
        <v>0.05</v>
      </c>
      <c r="II506">
        <v>0.04</v>
      </c>
      <c r="IJ506">
        <v>0.04</v>
      </c>
      <c r="IK506">
        <v>2.1999999999999999E-2</v>
      </c>
      <c r="IL506">
        <v>3.7999999999999999E-2</v>
      </c>
      <c r="IM506">
        <v>0.06</v>
      </c>
      <c r="IN506">
        <v>0.06</v>
      </c>
      <c r="IO506">
        <v>0.06</v>
      </c>
      <c r="IP506">
        <v>0.08</v>
      </c>
      <c r="IQ506">
        <v>0.06</v>
      </c>
      <c r="IR506">
        <v>0.06</v>
      </c>
      <c r="IS506">
        <v>0.02</v>
      </c>
      <c r="IT506">
        <v>0.36</v>
      </c>
      <c r="IU506">
        <v>0.24</v>
      </c>
      <c r="IV506">
        <v>0.02</v>
      </c>
      <c r="IW506">
        <v>0.14000000000000001</v>
      </c>
      <c r="IX506">
        <v>0.17</v>
      </c>
      <c r="IY506">
        <v>0.28000000000000003</v>
      </c>
      <c r="IZ506">
        <v>0.3</v>
      </c>
      <c r="JA506">
        <v>0.12</v>
      </c>
      <c r="JB506">
        <v>0.3</v>
      </c>
      <c r="JC506">
        <v>0.35</v>
      </c>
      <c r="JD506">
        <v>0.09</v>
      </c>
      <c r="JE506">
        <v>0.2</v>
      </c>
      <c r="JF506">
        <v>0.26</v>
      </c>
      <c r="JG506">
        <v>0.25</v>
      </c>
      <c r="JH506">
        <v>0.42</v>
      </c>
      <c r="JI506">
        <v>0.22</v>
      </c>
      <c r="JJ506">
        <v>0.21</v>
      </c>
      <c r="JK506">
        <v>0.55000000000000004</v>
      </c>
      <c r="JL506">
        <v>0.26</v>
      </c>
      <c r="JM506">
        <v>0.04</v>
      </c>
      <c r="JN506">
        <v>0.05</v>
      </c>
      <c r="JO506">
        <v>0.05</v>
      </c>
      <c r="JP506">
        <v>0.04</v>
      </c>
      <c r="JQ506">
        <v>0.05</v>
      </c>
      <c r="JR506">
        <v>3.22</v>
      </c>
      <c r="JS506">
        <v>2.1800000000000002</v>
      </c>
      <c r="JT506">
        <v>2.41</v>
      </c>
      <c r="JU506">
        <v>3.4</v>
      </c>
      <c r="JV506">
        <v>2.66</v>
      </c>
    </row>
    <row r="507" spans="1:282" x14ac:dyDescent="0.25">
      <c r="A507">
        <v>610182</v>
      </c>
      <c r="B507" t="s">
        <v>267</v>
      </c>
      <c r="C507" t="s">
        <v>2950</v>
      </c>
      <c r="D507" t="s">
        <v>5789</v>
      </c>
      <c r="E507" t="s">
        <v>5790</v>
      </c>
      <c r="F507" t="s">
        <v>1409</v>
      </c>
      <c r="G507" t="s">
        <v>1410</v>
      </c>
      <c r="H507" t="s">
        <v>1411</v>
      </c>
      <c r="I507" t="s">
        <v>5791</v>
      </c>
      <c r="J507" t="s">
        <v>5792</v>
      </c>
      <c r="K507" t="s">
        <v>5793</v>
      </c>
      <c r="L507" t="s">
        <v>546</v>
      </c>
      <c r="M507" t="s">
        <v>3399</v>
      </c>
      <c r="N507" t="s">
        <v>3908</v>
      </c>
      <c r="O507" t="s">
        <v>524</v>
      </c>
      <c r="P507">
        <v>365</v>
      </c>
      <c r="Q507" t="s">
        <v>541</v>
      </c>
      <c r="R507" t="s">
        <v>544</v>
      </c>
      <c r="S507" t="s">
        <v>544</v>
      </c>
      <c r="T507">
        <v>31</v>
      </c>
      <c r="U507">
        <v>5980</v>
      </c>
      <c r="V507" t="s">
        <v>651</v>
      </c>
      <c r="W507">
        <v>171</v>
      </c>
      <c r="X507">
        <v>370</v>
      </c>
      <c r="Y507">
        <v>46</v>
      </c>
      <c r="Z507" s="5" t="s">
        <v>719</v>
      </c>
      <c r="AA507" t="s">
        <v>524</v>
      </c>
      <c r="AB507" t="s">
        <v>533</v>
      </c>
      <c r="AC507" t="s">
        <v>564</v>
      </c>
      <c r="AD507" t="s">
        <v>533</v>
      </c>
      <c r="AE507">
        <v>65</v>
      </c>
      <c r="AF507">
        <v>57.9</v>
      </c>
      <c r="AG507">
        <v>69.3</v>
      </c>
      <c r="AH507">
        <v>4.5999999999999996</v>
      </c>
      <c r="AI507" t="s">
        <v>3410</v>
      </c>
      <c r="AJ507">
        <v>116</v>
      </c>
      <c r="AK507">
        <v>41</v>
      </c>
      <c r="AL507">
        <v>3</v>
      </c>
      <c r="AM507">
        <v>51</v>
      </c>
      <c r="AN507">
        <v>14</v>
      </c>
      <c r="AP507">
        <v>1</v>
      </c>
      <c r="AQ507">
        <v>3</v>
      </c>
      <c r="AR507">
        <v>4</v>
      </c>
      <c r="AS507">
        <v>116</v>
      </c>
      <c r="AT507">
        <v>0</v>
      </c>
      <c r="AU507">
        <v>0</v>
      </c>
      <c r="AV507">
        <v>0</v>
      </c>
      <c r="AW507">
        <v>0.01</v>
      </c>
      <c r="AX507">
        <v>0</v>
      </c>
      <c r="AY507">
        <v>0.03</v>
      </c>
      <c r="AZ507">
        <v>0.03</v>
      </c>
      <c r="BA507">
        <v>3.4000000000000002E-2</v>
      </c>
      <c r="BB507">
        <v>0.03</v>
      </c>
      <c r="BC507">
        <v>0.02</v>
      </c>
      <c r="BD507">
        <v>0.13</v>
      </c>
      <c r="BE507">
        <v>0.13</v>
      </c>
      <c r="BF507">
        <v>0.25</v>
      </c>
      <c r="BG507">
        <v>0.21</v>
      </c>
      <c r="BH507">
        <v>0.24</v>
      </c>
      <c r="BI507">
        <v>0.22</v>
      </c>
      <c r="BJ507">
        <v>0.32</v>
      </c>
      <c r="BK507">
        <v>0.33</v>
      </c>
      <c r="BL507">
        <v>0.03</v>
      </c>
      <c r="BM507">
        <v>0.03</v>
      </c>
      <c r="BN507">
        <v>0.03</v>
      </c>
      <c r="BO507">
        <v>0.01</v>
      </c>
      <c r="BP507">
        <v>0.01</v>
      </c>
      <c r="BQ507">
        <v>0.03</v>
      </c>
      <c r="BR507">
        <v>0.7</v>
      </c>
      <c r="BS507">
        <v>0.73</v>
      </c>
      <c r="BT507">
        <v>0.7</v>
      </c>
      <c r="BU507">
        <v>0.75</v>
      </c>
      <c r="BV507">
        <v>0.54</v>
      </c>
      <c r="BW507">
        <v>0.48</v>
      </c>
      <c r="BX507">
        <v>3.69</v>
      </c>
      <c r="BY507">
        <v>3.72</v>
      </c>
      <c r="BZ507">
        <v>3.7</v>
      </c>
      <c r="CA507">
        <v>3.72</v>
      </c>
      <c r="CB507">
        <v>3.42</v>
      </c>
      <c r="CC507">
        <v>3.31</v>
      </c>
      <c r="CD507">
        <v>8.9999999999999993E-3</v>
      </c>
      <c r="CE507">
        <v>8.9999999999999993E-3</v>
      </c>
      <c r="CF507">
        <v>8.9999999999999993E-3</v>
      </c>
      <c r="CG507">
        <v>8.9999999999999993E-3</v>
      </c>
      <c r="CH507">
        <v>0</v>
      </c>
      <c r="CI507">
        <v>0.01</v>
      </c>
      <c r="CJ507">
        <v>0.01</v>
      </c>
      <c r="CK507">
        <v>0.06</v>
      </c>
      <c r="CL507">
        <v>0.02</v>
      </c>
      <c r="CM507">
        <v>0.01</v>
      </c>
      <c r="CN507">
        <v>0.01</v>
      </c>
      <c r="CO507">
        <v>0.02</v>
      </c>
      <c r="CP507">
        <v>0.03</v>
      </c>
      <c r="CQ507">
        <v>0.03</v>
      </c>
      <c r="CR507">
        <v>0.03</v>
      </c>
      <c r="CS507">
        <v>7.0000000000000007E-2</v>
      </c>
      <c r="CT507">
        <v>0.09</v>
      </c>
      <c r="CU507">
        <v>0.1</v>
      </c>
      <c r="CV507">
        <v>3.89</v>
      </c>
      <c r="CW507">
        <v>3.84</v>
      </c>
      <c r="CX507">
        <v>3.77</v>
      </c>
      <c r="CY507">
        <v>3.76</v>
      </c>
      <c r="CZ507">
        <v>3.77</v>
      </c>
      <c r="DA507">
        <v>3.68</v>
      </c>
      <c r="DB507">
        <v>3.59</v>
      </c>
      <c r="DC507">
        <v>3.39</v>
      </c>
      <c r="DD507">
        <v>3.54</v>
      </c>
      <c r="DE507">
        <v>7.0000000000000007E-2</v>
      </c>
      <c r="DF507">
        <v>0.12</v>
      </c>
      <c r="DG507">
        <v>0.17</v>
      </c>
      <c r="DH507">
        <v>0.15</v>
      </c>
      <c r="DI507">
        <v>0.17</v>
      </c>
      <c r="DJ507">
        <v>0.24</v>
      </c>
      <c r="DK507">
        <v>0.24</v>
      </c>
      <c r="DL507">
        <v>0.25</v>
      </c>
      <c r="DM507">
        <v>0.2</v>
      </c>
      <c r="DN507">
        <v>0.01</v>
      </c>
      <c r="DO507">
        <v>0</v>
      </c>
      <c r="DP507">
        <v>0.01</v>
      </c>
      <c r="DQ507">
        <v>0.01</v>
      </c>
      <c r="DR507">
        <v>0.01</v>
      </c>
      <c r="DS507">
        <v>0.01</v>
      </c>
      <c r="DT507">
        <v>0.01</v>
      </c>
      <c r="DU507">
        <v>0.01</v>
      </c>
      <c r="DV507">
        <v>0.02</v>
      </c>
      <c r="DW507">
        <v>0.91</v>
      </c>
      <c r="DX507">
        <v>0.86</v>
      </c>
      <c r="DY507">
        <v>0.79</v>
      </c>
      <c r="DZ507">
        <v>0.8</v>
      </c>
      <c r="EA507">
        <v>0.79</v>
      </c>
      <c r="EB507">
        <v>0.72</v>
      </c>
      <c r="EC507">
        <v>0.67</v>
      </c>
      <c r="ED507">
        <v>0.59</v>
      </c>
      <c r="EE507">
        <v>0.66</v>
      </c>
      <c r="EF507">
        <v>0.53</v>
      </c>
      <c r="EG507">
        <v>0.02</v>
      </c>
      <c r="EH507">
        <v>0</v>
      </c>
      <c r="EI507">
        <v>0</v>
      </c>
      <c r="EJ507">
        <v>0.01</v>
      </c>
      <c r="EK507">
        <v>0.01</v>
      </c>
      <c r="EL507">
        <v>0.03</v>
      </c>
      <c r="EM507">
        <v>0.03</v>
      </c>
      <c r="EN507">
        <v>0</v>
      </c>
      <c r="EO507">
        <v>0.24</v>
      </c>
      <c r="EP507">
        <v>0.01</v>
      </c>
      <c r="EQ507">
        <v>1.7000000000000001E-2</v>
      </c>
      <c r="ER507">
        <v>0.03</v>
      </c>
      <c r="ES507">
        <v>8.9999999999999993E-3</v>
      </c>
      <c r="ET507">
        <v>0.03</v>
      </c>
      <c r="EU507">
        <v>0.12</v>
      </c>
      <c r="EV507">
        <v>0.03</v>
      </c>
      <c r="EW507">
        <v>0</v>
      </c>
      <c r="EX507">
        <v>3.4000000000000002E-2</v>
      </c>
      <c r="EY507">
        <v>0.11</v>
      </c>
      <c r="EZ507">
        <v>0.14000000000000001</v>
      </c>
      <c r="FA507">
        <v>0.16</v>
      </c>
      <c r="FB507">
        <v>0.14000000000000001</v>
      </c>
      <c r="FC507">
        <v>0.26</v>
      </c>
      <c r="FD507">
        <v>0.26</v>
      </c>
      <c r="FE507">
        <v>0.23</v>
      </c>
      <c r="FF507">
        <v>0.19</v>
      </c>
      <c r="FG507">
        <v>0.1</v>
      </c>
      <c r="FH507">
        <v>0.82</v>
      </c>
      <c r="FI507">
        <v>0.78</v>
      </c>
      <c r="FJ507">
        <v>0.74</v>
      </c>
      <c r="FK507">
        <v>0.77</v>
      </c>
      <c r="FL507">
        <v>0.61</v>
      </c>
      <c r="FM507">
        <v>0.49</v>
      </c>
      <c r="FN507">
        <v>0.63</v>
      </c>
      <c r="FO507">
        <v>0.73</v>
      </c>
      <c r="FP507">
        <v>0.09</v>
      </c>
      <c r="FQ507">
        <v>0.04</v>
      </c>
      <c r="FR507">
        <v>0.06</v>
      </c>
      <c r="FS507">
        <v>7.0000000000000007E-2</v>
      </c>
      <c r="FT507">
        <v>0.08</v>
      </c>
      <c r="FU507">
        <v>0.09</v>
      </c>
      <c r="FV507">
        <v>0.09</v>
      </c>
      <c r="FW507">
        <v>0.09</v>
      </c>
      <c r="FX507">
        <v>0.08</v>
      </c>
      <c r="FY507">
        <v>1.68</v>
      </c>
      <c r="FZ507">
        <v>3.81</v>
      </c>
      <c r="GA507">
        <v>3.82</v>
      </c>
      <c r="GB507">
        <v>3.77</v>
      </c>
      <c r="GC507">
        <v>3.8</v>
      </c>
      <c r="GD507">
        <v>3.61</v>
      </c>
      <c r="GE507">
        <v>3.33</v>
      </c>
      <c r="GF507">
        <v>3.6</v>
      </c>
      <c r="GG507">
        <v>3.79</v>
      </c>
      <c r="GH507">
        <v>9.3800000000000008</v>
      </c>
      <c r="GI507">
        <v>0</v>
      </c>
      <c r="GJ507">
        <v>0</v>
      </c>
      <c r="GK507">
        <v>0</v>
      </c>
      <c r="GL507">
        <v>0</v>
      </c>
      <c r="GM507">
        <v>0.01</v>
      </c>
      <c r="GN507">
        <v>0</v>
      </c>
      <c r="GO507">
        <v>0.03</v>
      </c>
      <c r="GP507">
        <v>0.11</v>
      </c>
      <c r="GQ507">
        <v>0.23</v>
      </c>
      <c r="GR507">
        <v>0.55000000000000004</v>
      </c>
      <c r="GS507">
        <v>7.0000000000000007E-2</v>
      </c>
      <c r="GT507">
        <v>0.3</v>
      </c>
      <c r="GU507">
        <v>0.55000000000000004</v>
      </c>
      <c r="GV507">
        <v>0.2</v>
      </c>
      <c r="GW507">
        <v>0.23</v>
      </c>
      <c r="GX507">
        <v>0.129</v>
      </c>
      <c r="GY507">
        <v>0.22</v>
      </c>
      <c r="GZ507">
        <v>0.17199999999999999</v>
      </c>
      <c r="HA507">
        <v>0.06</v>
      </c>
      <c r="HB507">
        <v>0.18</v>
      </c>
      <c r="HC507">
        <v>0.18</v>
      </c>
      <c r="HD507">
        <v>0.13</v>
      </c>
      <c r="HE507">
        <v>0.28999999999999998</v>
      </c>
      <c r="HF507">
        <v>0.11</v>
      </c>
      <c r="HG507">
        <v>0.13</v>
      </c>
      <c r="HH507">
        <v>0.11</v>
      </c>
      <c r="HI507">
        <v>0</v>
      </c>
      <c r="HJ507">
        <v>0</v>
      </c>
      <c r="HK507">
        <v>0.01</v>
      </c>
      <c r="HL507">
        <v>0</v>
      </c>
      <c r="HM507">
        <v>0.14000000000000001</v>
      </c>
      <c r="HN507">
        <v>0</v>
      </c>
      <c r="HO507">
        <v>0.31</v>
      </c>
      <c r="HP507">
        <v>0.26</v>
      </c>
      <c r="HQ507">
        <v>0.25</v>
      </c>
      <c r="HR507">
        <v>0.36</v>
      </c>
      <c r="HS507">
        <v>0.3</v>
      </c>
      <c r="HT507">
        <v>0.24</v>
      </c>
      <c r="HU507">
        <v>0.62</v>
      </c>
      <c r="HV507">
        <v>0.5</v>
      </c>
      <c r="HW507">
        <v>0.56000000000000005</v>
      </c>
      <c r="HX507">
        <v>0.51</v>
      </c>
      <c r="HY507">
        <v>0.35</v>
      </c>
      <c r="HZ507">
        <v>0.67</v>
      </c>
      <c r="IA507">
        <v>0.03</v>
      </c>
      <c r="IB507">
        <v>0.16</v>
      </c>
      <c r="IC507">
        <v>0.13</v>
      </c>
      <c r="ID507">
        <v>0.06</v>
      </c>
      <c r="IE507">
        <v>0.11</v>
      </c>
      <c r="IF507">
        <v>4.2999999999999997E-2</v>
      </c>
      <c r="IG507">
        <v>8.9999999999999993E-3</v>
      </c>
      <c r="IH507">
        <v>0.03</v>
      </c>
      <c r="II507">
        <v>0.01</v>
      </c>
      <c r="IJ507">
        <v>0.02</v>
      </c>
      <c r="IK507">
        <v>4.2999999999999997E-2</v>
      </c>
      <c r="IL507">
        <v>8.9999999999999993E-3</v>
      </c>
      <c r="IM507">
        <v>0.03</v>
      </c>
      <c r="IN507">
        <v>0.04</v>
      </c>
      <c r="IO507">
        <v>0.04</v>
      </c>
      <c r="IP507">
        <v>0.05</v>
      </c>
      <c r="IQ507">
        <v>0.05</v>
      </c>
      <c r="IR507">
        <v>0.03</v>
      </c>
      <c r="IS507">
        <v>0</v>
      </c>
      <c r="IT507">
        <v>0.34</v>
      </c>
      <c r="IU507">
        <v>0.15</v>
      </c>
      <c r="IV507">
        <v>0.03</v>
      </c>
      <c r="IW507">
        <v>0.25</v>
      </c>
      <c r="IX507">
        <v>0.28000000000000003</v>
      </c>
      <c r="IY507">
        <v>0.34</v>
      </c>
      <c r="IZ507">
        <v>0.46</v>
      </c>
      <c r="JA507">
        <v>0.15</v>
      </c>
      <c r="JB507">
        <v>0.34</v>
      </c>
      <c r="JC507">
        <v>0.37</v>
      </c>
      <c r="JD507">
        <v>0.11</v>
      </c>
      <c r="JE507">
        <v>0.12</v>
      </c>
      <c r="JF507">
        <v>0.26</v>
      </c>
      <c r="JG507">
        <v>0.2</v>
      </c>
      <c r="JH507">
        <v>0.28000000000000003</v>
      </c>
      <c r="JI507">
        <v>0.13</v>
      </c>
      <c r="JJ507">
        <v>0.2</v>
      </c>
      <c r="JK507">
        <v>0.48</v>
      </c>
      <c r="JL507">
        <v>0.12</v>
      </c>
      <c r="JM507">
        <v>7.0000000000000007E-2</v>
      </c>
      <c r="JN507">
        <v>0.08</v>
      </c>
      <c r="JO507">
        <v>0.08</v>
      </c>
      <c r="JP507">
        <v>0.08</v>
      </c>
      <c r="JQ507">
        <v>0.09</v>
      </c>
      <c r="JR507">
        <v>3.01</v>
      </c>
      <c r="JS507">
        <v>2.0299999999999998</v>
      </c>
      <c r="JT507">
        <v>2.4</v>
      </c>
      <c r="JU507">
        <v>3.29</v>
      </c>
      <c r="JV507">
        <v>2.21</v>
      </c>
    </row>
    <row r="508" spans="1:282" x14ac:dyDescent="0.25">
      <c r="A508">
        <v>610183</v>
      </c>
      <c r="B508" t="s">
        <v>1412</v>
      </c>
      <c r="C508" t="s">
        <v>1413</v>
      </c>
      <c r="D508" t="s">
        <v>5794</v>
      </c>
      <c r="E508" t="s">
        <v>5795</v>
      </c>
      <c r="F508" t="s">
        <v>1414</v>
      </c>
      <c r="G508" t="s">
        <v>1415</v>
      </c>
      <c r="H508" t="s">
        <v>1416</v>
      </c>
      <c r="I508" t="s">
        <v>5796</v>
      </c>
      <c r="J508" t="s">
        <v>5797</v>
      </c>
      <c r="K508" t="s">
        <v>5798</v>
      </c>
      <c r="L508" t="s">
        <v>546</v>
      </c>
      <c r="M508" t="s">
        <v>3399</v>
      </c>
      <c r="N508" t="s">
        <v>3908</v>
      </c>
      <c r="O508" t="s">
        <v>524</v>
      </c>
      <c r="P508">
        <v>904</v>
      </c>
      <c r="Q508" t="s">
        <v>539</v>
      </c>
      <c r="R508" t="s">
        <v>3437</v>
      </c>
      <c r="S508" t="s">
        <v>6522</v>
      </c>
      <c r="T508">
        <v>36</v>
      </c>
      <c r="U508">
        <v>6000</v>
      </c>
      <c r="V508" t="s">
        <v>655</v>
      </c>
      <c r="W508">
        <v>914</v>
      </c>
      <c r="X508">
        <v>915</v>
      </c>
      <c r="Y508">
        <v>100</v>
      </c>
      <c r="Z508" s="5" t="s">
        <v>575</v>
      </c>
      <c r="AA508" t="s">
        <v>524</v>
      </c>
      <c r="AB508" t="s">
        <v>576</v>
      </c>
      <c r="AC508" t="s">
        <v>576</v>
      </c>
      <c r="AD508" t="s">
        <v>555</v>
      </c>
      <c r="AE508">
        <v>11.9</v>
      </c>
      <c r="AF508">
        <v>0</v>
      </c>
      <c r="AG508">
        <v>31.1</v>
      </c>
      <c r="AH508">
        <v>99</v>
      </c>
      <c r="AI508" t="s">
        <v>3400</v>
      </c>
      <c r="AJ508">
        <v>397</v>
      </c>
      <c r="AK508">
        <v>2</v>
      </c>
      <c r="AL508">
        <v>372</v>
      </c>
      <c r="AN508">
        <v>9</v>
      </c>
      <c r="AO508">
        <v>1</v>
      </c>
      <c r="AQ508">
        <v>2</v>
      </c>
      <c r="AR508">
        <v>11</v>
      </c>
      <c r="AS508">
        <v>397</v>
      </c>
      <c r="AT508">
        <v>0.01</v>
      </c>
      <c r="AU508">
        <v>0.01</v>
      </c>
      <c r="AV508">
        <v>0</v>
      </c>
      <c r="AW508">
        <v>0</v>
      </c>
      <c r="AX508">
        <v>0.01</v>
      </c>
      <c r="AY508">
        <v>0.02</v>
      </c>
      <c r="AZ508">
        <v>0.1</v>
      </c>
      <c r="BA508">
        <v>8.1000000000000003E-2</v>
      </c>
      <c r="BB508">
        <v>0.18</v>
      </c>
      <c r="BC508">
        <v>7.0000000000000007E-2</v>
      </c>
      <c r="BD508">
        <v>7.0000000000000007E-2</v>
      </c>
      <c r="BE508">
        <v>0.14000000000000001</v>
      </c>
      <c r="BF508">
        <v>0.64</v>
      </c>
      <c r="BG508">
        <v>0.64</v>
      </c>
      <c r="BH508">
        <v>0.57999999999999996</v>
      </c>
      <c r="BI508">
        <v>0.63</v>
      </c>
      <c r="BJ508">
        <v>0.64</v>
      </c>
      <c r="BK508">
        <v>0.6</v>
      </c>
      <c r="BL508">
        <v>0.01</v>
      </c>
      <c r="BM508">
        <v>0.02</v>
      </c>
      <c r="BN508">
        <v>0.02</v>
      </c>
      <c r="BO508">
        <v>0.02</v>
      </c>
      <c r="BP508">
        <v>0.02</v>
      </c>
      <c r="BQ508">
        <v>0.04</v>
      </c>
      <c r="BR508">
        <v>0.24</v>
      </c>
      <c r="BS508">
        <v>0.26</v>
      </c>
      <c r="BT508">
        <v>0.21</v>
      </c>
      <c r="BU508">
        <v>0.28000000000000003</v>
      </c>
      <c r="BV508">
        <v>0.26</v>
      </c>
      <c r="BW508">
        <v>0.2</v>
      </c>
      <c r="BX508">
        <v>3.12</v>
      </c>
      <c r="BY508">
        <v>3.17</v>
      </c>
      <c r="BZ508">
        <v>3.03</v>
      </c>
      <c r="CA508">
        <v>3.21</v>
      </c>
      <c r="CB508">
        <v>3.18</v>
      </c>
      <c r="CC508">
        <v>3.02</v>
      </c>
      <c r="CD508">
        <v>3.0000000000000001E-3</v>
      </c>
      <c r="CE508">
        <v>0</v>
      </c>
      <c r="CF508">
        <v>3.0000000000000001E-3</v>
      </c>
      <c r="CG508">
        <v>5.0000000000000001E-3</v>
      </c>
      <c r="CH508">
        <v>8.0000000000000002E-3</v>
      </c>
      <c r="CI508">
        <v>0.01</v>
      </c>
      <c r="CJ508">
        <v>0.01</v>
      </c>
      <c r="CK508">
        <v>0.02</v>
      </c>
      <c r="CL508">
        <v>0.01</v>
      </c>
      <c r="CM508">
        <v>0.06</v>
      </c>
      <c r="CN508">
        <v>0.04</v>
      </c>
      <c r="CO508">
        <v>0.06</v>
      </c>
      <c r="CP508">
        <v>0.05</v>
      </c>
      <c r="CQ508">
        <v>0.06</v>
      </c>
      <c r="CR508">
        <v>0.08</v>
      </c>
      <c r="CS508">
        <v>0.08</v>
      </c>
      <c r="CT508">
        <v>0.13</v>
      </c>
      <c r="CU508">
        <v>0.06</v>
      </c>
      <c r="CV508">
        <v>3.33</v>
      </c>
      <c r="CW508">
        <v>3.35</v>
      </c>
      <c r="CX508">
        <v>3.29</v>
      </c>
      <c r="CY508">
        <v>3.35</v>
      </c>
      <c r="CZ508">
        <v>3.25</v>
      </c>
      <c r="DA508">
        <v>3.19</v>
      </c>
      <c r="DB508">
        <v>3.2</v>
      </c>
      <c r="DC508">
        <v>3.11</v>
      </c>
      <c r="DD508">
        <v>3.22</v>
      </c>
      <c r="DE508">
        <v>0.55000000000000004</v>
      </c>
      <c r="DF508">
        <v>0.56999999999999995</v>
      </c>
      <c r="DG508">
        <v>0.56999999999999995</v>
      </c>
      <c r="DH508">
        <v>0.53</v>
      </c>
      <c r="DI508">
        <v>0.61</v>
      </c>
      <c r="DJ508">
        <v>0.61</v>
      </c>
      <c r="DK508">
        <v>0.62</v>
      </c>
      <c r="DL508">
        <v>0.56000000000000005</v>
      </c>
      <c r="DM508">
        <v>0.61</v>
      </c>
      <c r="DN508">
        <v>0.01</v>
      </c>
      <c r="DO508">
        <v>0.01</v>
      </c>
      <c r="DP508">
        <v>0.01</v>
      </c>
      <c r="DQ508">
        <v>0.01</v>
      </c>
      <c r="DR508">
        <v>0.01</v>
      </c>
      <c r="DS508">
        <v>0.01</v>
      </c>
      <c r="DT508">
        <v>0.01</v>
      </c>
      <c r="DU508">
        <v>0.01</v>
      </c>
      <c r="DV508">
        <v>0.03</v>
      </c>
      <c r="DW508">
        <v>0.38</v>
      </c>
      <c r="DX508">
        <v>0.38</v>
      </c>
      <c r="DY508">
        <v>0.35</v>
      </c>
      <c r="DZ508">
        <v>0.41</v>
      </c>
      <c r="EA508">
        <v>0.32</v>
      </c>
      <c r="EB508">
        <v>0.28999999999999998</v>
      </c>
      <c r="EC508">
        <v>0.28999999999999998</v>
      </c>
      <c r="ED508">
        <v>0.28000000000000003</v>
      </c>
      <c r="EE508">
        <v>0.28999999999999998</v>
      </c>
      <c r="EF508">
        <v>0.3</v>
      </c>
      <c r="EG508">
        <v>0.04</v>
      </c>
      <c r="EH508">
        <v>0.01</v>
      </c>
      <c r="EI508">
        <v>0.01</v>
      </c>
      <c r="EJ508">
        <v>0</v>
      </c>
      <c r="EK508">
        <v>0.01</v>
      </c>
      <c r="EL508">
        <v>0.04</v>
      </c>
      <c r="EM508">
        <v>0.01</v>
      </c>
      <c r="EN508">
        <v>0.02</v>
      </c>
      <c r="EO508">
        <v>0.3</v>
      </c>
      <c r="EP508">
        <v>0.23</v>
      </c>
      <c r="EQ508">
        <v>5.8000000000000003E-2</v>
      </c>
      <c r="ER508">
        <v>0.04</v>
      </c>
      <c r="ES508">
        <v>4.2999999999999997E-2</v>
      </c>
      <c r="ET508">
        <v>0.09</v>
      </c>
      <c r="EU508">
        <v>0.06</v>
      </c>
      <c r="EV508">
        <v>0.06</v>
      </c>
      <c r="EW508">
        <v>0.16</v>
      </c>
      <c r="EX508">
        <v>0.25900000000000001</v>
      </c>
      <c r="EY508">
        <v>0.51</v>
      </c>
      <c r="EZ508">
        <v>0.66</v>
      </c>
      <c r="FA508">
        <v>0.6</v>
      </c>
      <c r="FB508">
        <v>0.63</v>
      </c>
      <c r="FC508">
        <v>0.57999999999999996</v>
      </c>
      <c r="FD508">
        <v>0.56000000000000005</v>
      </c>
      <c r="FE508">
        <v>0.62</v>
      </c>
      <c r="FF508">
        <v>0.55000000000000004</v>
      </c>
      <c r="FG508">
        <v>0.12</v>
      </c>
      <c r="FH508">
        <v>0.19</v>
      </c>
      <c r="FI508">
        <v>0.25</v>
      </c>
      <c r="FJ508">
        <v>0.33</v>
      </c>
      <c r="FK508">
        <v>0.3</v>
      </c>
      <c r="FL508">
        <v>0.28000000000000003</v>
      </c>
      <c r="FM508">
        <v>0.31</v>
      </c>
      <c r="FN508">
        <v>0.27</v>
      </c>
      <c r="FO508">
        <v>0.25</v>
      </c>
      <c r="FP508">
        <v>0.03</v>
      </c>
      <c r="FQ508">
        <v>0.03</v>
      </c>
      <c r="FR508">
        <v>0.03</v>
      </c>
      <c r="FS508">
        <v>0.03</v>
      </c>
      <c r="FT508">
        <v>0.03</v>
      </c>
      <c r="FU508">
        <v>0.04</v>
      </c>
      <c r="FV508">
        <v>0.04</v>
      </c>
      <c r="FW508">
        <v>0.04</v>
      </c>
      <c r="FX508">
        <v>0.03</v>
      </c>
      <c r="FY508">
        <v>2.2000000000000002</v>
      </c>
      <c r="FZ508">
        <v>2.88</v>
      </c>
      <c r="GA508">
        <v>3.18</v>
      </c>
      <c r="GB508">
        <v>3.28</v>
      </c>
      <c r="GC508">
        <v>3.26</v>
      </c>
      <c r="GD508">
        <v>3.18</v>
      </c>
      <c r="GE508">
        <v>3.18</v>
      </c>
      <c r="GF508">
        <v>3.2</v>
      </c>
      <c r="GG508">
        <v>3.05</v>
      </c>
      <c r="GH508">
        <v>8.08</v>
      </c>
      <c r="GI508">
        <v>0.01</v>
      </c>
      <c r="GJ508">
        <v>8.0000000000000002E-3</v>
      </c>
      <c r="GK508">
        <v>8.0000000000000002E-3</v>
      </c>
      <c r="GL508">
        <v>0.02</v>
      </c>
      <c r="GM508">
        <v>0.05</v>
      </c>
      <c r="GN508">
        <v>7.0000000000000007E-2</v>
      </c>
      <c r="GO508">
        <v>0.09</v>
      </c>
      <c r="GP508">
        <v>0.19</v>
      </c>
      <c r="GQ508">
        <v>0.24</v>
      </c>
      <c r="GR508">
        <v>0.21</v>
      </c>
      <c r="GS508">
        <v>0.11</v>
      </c>
      <c r="GT508">
        <v>0.53</v>
      </c>
      <c r="GU508">
        <v>0.52</v>
      </c>
      <c r="GV508">
        <v>0.35</v>
      </c>
      <c r="GW508">
        <v>0.23</v>
      </c>
      <c r="GX508">
        <v>0.19400000000000001</v>
      </c>
      <c r="GY508">
        <v>0.3</v>
      </c>
      <c r="GZ508">
        <v>9.6000000000000002E-2</v>
      </c>
      <c r="HA508">
        <v>0.13400000000000001</v>
      </c>
      <c r="HB508">
        <v>0.17</v>
      </c>
      <c r="HC508">
        <v>0.1</v>
      </c>
      <c r="HD508">
        <v>0.1</v>
      </c>
      <c r="HE508">
        <v>0.12</v>
      </c>
      <c r="HF508">
        <v>0.05</v>
      </c>
      <c r="HG508">
        <v>0.05</v>
      </c>
      <c r="HH508">
        <v>0.06</v>
      </c>
      <c r="HI508">
        <v>0.01</v>
      </c>
      <c r="HJ508">
        <v>0.01</v>
      </c>
      <c r="HK508">
        <v>0.02</v>
      </c>
      <c r="HL508">
        <v>0.01</v>
      </c>
      <c r="HM508">
        <v>0.41</v>
      </c>
      <c r="HN508">
        <v>0.01</v>
      </c>
      <c r="HO508">
        <v>0.43</v>
      </c>
      <c r="HP508">
        <v>0.35</v>
      </c>
      <c r="HQ508">
        <v>0.44</v>
      </c>
      <c r="HR508">
        <v>0.4</v>
      </c>
      <c r="HS508">
        <v>0.3</v>
      </c>
      <c r="HT508">
        <v>0.5</v>
      </c>
      <c r="HU508">
        <v>0.48</v>
      </c>
      <c r="HV508">
        <v>0.54</v>
      </c>
      <c r="HW508">
        <v>0.4</v>
      </c>
      <c r="HX508">
        <v>0.47</v>
      </c>
      <c r="HY508">
        <v>0.18</v>
      </c>
      <c r="HZ508">
        <v>0.4</v>
      </c>
      <c r="IA508">
        <v>0.04</v>
      </c>
      <c r="IB508">
        <v>0.04</v>
      </c>
      <c r="IC508">
        <v>0.08</v>
      </c>
      <c r="ID508">
        <v>0.05</v>
      </c>
      <c r="IE508">
        <v>0.04</v>
      </c>
      <c r="IF508">
        <v>2.3E-2</v>
      </c>
      <c r="IG508">
        <v>1.4999999999999999E-2</v>
      </c>
      <c r="IH508">
        <v>0.02</v>
      </c>
      <c r="II508">
        <v>0.03</v>
      </c>
      <c r="IJ508">
        <v>0.03</v>
      </c>
      <c r="IK508">
        <v>0.02</v>
      </c>
      <c r="IL508">
        <v>2.5000000000000001E-2</v>
      </c>
      <c r="IM508">
        <v>0.03</v>
      </c>
      <c r="IN508">
        <v>0.04</v>
      </c>
      <c r="IO508">
        <v>0.04</v>
      </c>
      <c r="IP508">
        <v>0.06</v>
      </c>
      <c r="IQ508">
        <v>0.05</v>
      </c>
      <c r="IR508">
        <v>0.04</v>
      </c>
      <c r="IS508">
        <v>0.02</v>
      </c>
      <c r="IT508">
        <v>0.22</v>
      </c>
      <c r="IU508">
        <v>0.28999999999999998</v>
      </c>
      <c r="IV508">
        <v>0.01</v>
      </c>
      <c r="IW508">
        <v>0.09</v>
      </c>
      <c r="IX508">
        <v>0.4</v>
      </c>
      <c r="IY508">
        <v>0.4</v>
      </c>
      <c r="IZ508">
        <v>0.33</v>
      </c>
      <c r="JA508">
        <v>0.36</v>
      </c>
      <c r="JB508">
        <v>0.46</v>
      </c>
      <c r="JC508">
        <v>0.42</v>
      </c>
      <c r="JD508">
        <v>0.26</v>
      </c>
      <c r="JE508">
        <v>0.26</v>
      </c>
      <c r="JF508">
        <v>0.4</v>
      </c>
      <c r="JG508">
        <v>0.28999999999999998</v>
      </c>
      <c r="JH508">
        <v>0.13</v>
      </c>
      <c r="JI508">
        <v>0.09</v>
      </c>
      <c r="JJ508">
        <v>0.08</v>
      </c>
      <c r="JK508">
        <v>0.19</v>
      </c>
      <c r="JL508">
        <v>0.12</v>
      </c>
      <c r="JM508">
        <v>0.04</v>
      </c>
      <c r="JN508">
        <v>0.04</v>
      </c>
      <c r="JO508">
        <v>0.04</v>
      </c>
      <c r="JP508">
        <v>0.05</v>
      </c>
      <c r="JQ508">
        <v>0.04</v>
      </c>
      <c r="JR508">
        <v>2.69</v>
      </c>
      <c r="JS508">
        <v>2.23</v>
      </c>
      <c r="JT508">
        <v>2.14</v>
      </c>
      <c r="JU508">
        <v>2.82</v>
      </c>
      <c r="JV508">
        <v>2.4500000000000002</v>
      </c>
    </row>
    <row r="509" spans="1:282" x14ac:dyDescent="0.25">
      <c r="A509">
        <v>610184</v>
      </c>
      <c r="B509" t="s">
        <v>272</v>
      </c>
      <c r="C509" t="s">
        <v>2951</v>
      </c>
      <c r="D509" t="s">
        <v>5799</v>
      </c>
      <c r="E509" t="s">
        <v>5800</v>
      </c>
      <c r="F509" t="s">
        <v>1418</v>
      </c>
      <c r="G509" t="s">
        <v>1419</v>
      </c>
      <c r="H509" t="s">
        <v>5801</v>
      </c>
      <c r="I509" t="s">
        <v>5802</v>
      </c>
      <c r="J509" t="s">
        <v>5803</v>
      </c>
      <c r="K509" t="s">
        <v>5804</v>
      </c>
      <c r="L509" t="s">
        <v>546</v>
      </c>
      <c r="M509" t="s">
        <v>3399</v>
      </c>
      <c r="N509" t="s">
        <v>3908</v>
      </c>
      <c r="O509" t="s">
        <v>524</v>
      </c>
      <c r="P509">
        <v>750</v>
      </c>
      <c r="Q509" t="s">
        <v>539</v>
      </c>
      <c r="R509" t="s">
        <v>3621</v>
      </c>
      <c r="S509" t="s">
        <v>6523</v>
      </c>
      <c r="T509">
        <v>39</v>
      </c>
      <c r="U509">
        <v>6010</v>
      </c>
      <c r="V509" t="s">
        <v>655</v>
      </c>
      <c r="W509">
        <v>267</v>
      </c>
      <c r="X509">
        <v>762</v>
      </c>
      <c r="Y509">
        <v>35</v>
      </c>
      <c r="Z509" s="5" t="s">
        <v>792</v>
      </c>
      <c r="AA509" t="s">
        <v>524</v>
      </c>
      <c r="AB509" t="s">
        <v>555</v>
      </c>
      <c r="AC509" t="s">
        <v>564</v>
      </c>
      <c r="AD509" t="s">
        <v>564</v>
      </c>
      <c r="AE509">
        <v>38.200000000000003</v>
      </c>
      <c r="AF509">
        <v>45</v>
      </c>
      <c r="AG509">
        <v>49.2</v>
      </c>
      <c r="AH509">
        <v>3.5</v>
      </c>
      <c r="AI509" t="s">
        <v>3410</v>
      </c>
      <c r="AJ509">
        <v>123</v>
      </c>
      <c r="AK509">
        <v>1</v>
      </c>
      <c r="AL509">
        <v>2</v>
      </c>
      <c r="AN509">
        <v>116</v>
      </c>
      <c r="AQ509">
        <v>1</v>
      </c>
      <c r="AR509">
        <v>4</v>
      </c>
      <c r="AS509">
        <v>123</v>
      </c>
      <c r="AT509">
        <v>0.02</v>
      </c>
      <c r="AU509">
        <v>0.04</v>
      </c>
      <c r="AV509">
        <v>0.02</v>
      </c>
      <c r="AW509">
        <v>0.04</v>
      </c>
      <c r="AX509">
        <v>0.04</v>
      </c>
      <c r="AY509">
        <v>7.0000000000000007E-2</v>
      </c>
      <c r="AZ509">
        <v>0.1</v>
      </c>
      <c r="BA509">
        <v>4.9000000000000002E-2</v>
      </c>
      <c r="BB509">
        <v>0.14000000000000001</v>
      </c>
      <c r="BC509">
        <v>0.08</v>
      </c>
      <c r="BD509">
        <v>0.11</v>
      </c>
      <c r="BE509">
        <v>0.17</v>
      </c>
      <c r="BF509">
        <v>0.28000000000000003</v>
      </c>
      <c r="BG509">
        <v>0.26</v>
      </c>
      <c r="BH509">
        <v>0.34</v>
      </c>
      <c r="BI509">
        <v>0.27</v>
      </c>
      <c r="BJ509">
        <v>0.4</v>
      </c>
      <c r="BK509">
        <v>0.34</v>
      </c>
      <c r="BL509">
        <v>0.02</v>
      </c>
      <c r="BM509">
        <v>0.02</v>
      </c>
      <c r="BN509">
        <v>0.04</v>
      </c>
      <c r="BO509">
        <v>0</v>
      </c>
      <c r="BP509">
        <v>0.03</v>
      </c>
      <c r="BQ509">
        <v>0.01</v>
      </c>
      <c r="BR509">
        <v>0.57999999999999996</v>
      </c>
      <c r="BS509">
        <v>0.63</v>
      </c>
      <c r="BT509">
        <v>0.46</v>
      </c>
      <c r="BU509">
        <v>0.61</v>
      </c>
      <c r="BV509">
        <v>0.42</v>
      </c>
      <c r="BW509">
        <v>0.41</v>
      </c>
      <c r="BX509">
        <v>3.44</v>
      </c>
      <c r="BY509">
        <v>3.51</v>
      </c>
      <c r="BZ509">
        <v>3.28</v>
      </c>
      <c r="CA509">
        <v>3.45</v>
      </c>
      <c r="CB509">
        <v>3.24</v>
      </c>
      <c r="CC509">
        <v>3.09</v>
      </c>
      <c r="CD509">
        <v>8.0000000000000002E-3</v>
      </c>
      <c r="CE509">
        <v>2.4E-2</v>
      </c>
      <c r="CF509">
        <v>0</v>
      </c>
      <c r="CG509">
        <v>3.3000000000000002E-2</v>
      </c>
      <c r="CH509">
        <v>0</v>
      </c>
      <c r="CI509">
        <v>0.02</v>
      </c>
      <c r="CJ509">
        <v>0.02</v>
      </c>
      <c r="CK509">
        <v>0.08</v>
      </c>
      <c r="CL509">
        <v>7.0000000000000007E-2</v>
      </c>
      <c r="CM509">
        <v>0.04</v>
      </c>
      <c r="CN509">
        <v>0.02</v>
      </c>
      <c r="CO509">
        <v>0.02</v>
      </c>
      <c r="CP509">
        <v>0.06</v>
      </c>
      <c r="CQ509">
        <v>0.04</v>
      </c>
      <c r="CR509">
        <v>0.03</v>
      </c>
      <c r="CS509">
        <v>0.1</v>
      </c>
      <c r="CT509">
        <v>0.15</v>
      </c>
      <c r="CU509">
        <v>0.08</v>
      </c>
      <c r="CV509">
        <v>3.79</v>
      </c>
      <c r="CW509">
        <v>3.74</v>
      </c>
      <c r="CX509">
        <v>3.75</v>
      </c>
      <c r="CY509">
        <v>3.61</v>
      </c>
      <c r="CZ509">
        <v>3.72</v>
      </c>
      <c r="DA509">
        <v>3.64</v>
      </c>
      <c r="DB509">
        <v>3.46</v>
      </c>
      <c r="DC509">
        <v>3.23</v>
      </c>
      <c r="DD509">
        <v>3.37</v>
      </c>
      <c r="DE509">
        <v>0.11</v>
      </c>
      <c r="DF509">
        <v>0.14000000000000001</v>
      </c>
      <c r="DG509">
        <v>0.2</v>
      </c>
      <c r="DH509">
        <v>0.17</v>
      </c>
      <c r="DI509">
        <v>0.2</v>
      </c>
      <c r="DJ509">
        <v>0.22</v>
      </c>
      <c r="DK509">
        <v>0.26</v>
      </c>
      <c r="DL509">
        <v>0.22</v>
      </c>
      <c r="DM509">
        <v>0.27</v>
      </c>
      <c r="DN509">
        <v>0.02</v>
      </c>
      <c r="DO509">
        <v>0</v>
      </c>
      <c r="DP509">
        <v>0.02</v>
      </c>
      <c r="DQ509">
        <v>0.02</v>
      </c>
      <c r="DR509">
        <v>0.01</v>
      </c>
      <c r="DS509">
        <v>0.01</v>
      </c>
      <c r="DT509">
        <v>0.02</v>
      </c>
      <c r="DU509">
        <v>0</v>
      </c>
      <c r="DV509">
        <v>0</v>
      </c>
      <c r="DW509">
        <v>0.83</v>
      </c>
      <c r="DX509">
        <v>0.81</v>
      </c>
      <c r="DY509">
        <v>0.76</v>
      </c>
      <c r="DZ509">
        <v>0.72</v>
      </c>
      <c r="EA509">
        <v>0.76</v>
      </c>
      <c r="EB509">
        <v>0.72</v>
      </c>
      <c r="EC509">
        <v>0.6</v>
      </c>
      <c r="ED509">
        <v>0.54</v>
      </c>
      <c r="EE509">
        <v>0.59</v>
      </c>
      <c r="EF509">
        <v>0.18</v>
      </c>
      <c r="EG509">
        <v>0.03</v>
      </c>
      <c r="EH509">
        <v>0.02</v>
      </c>
      <c r="EI509">
        <v>0.01</v>
      </c>
      <c r="EJ509">
        <v>0.01</v>
      </c>
      <c r="EK509">
        <v>0.04</v>
      </c>
      <c r="EL509">
        <v>0.01</v>
      </c>
      <c r="EM509">
        <v>0.01</v>
      </c>
      <c r="EN509">
        <v>0.01</v>
      </c>
      <c r="EO509">
        <v>0.36</v>
      </c>
      <c r="EP509">
        <v>0.11</v>
      </c>
      <c r="EQ509">
        <v>4.9000000000000002E-2</v>
      </c>
      <c r="ER509">
        <v>7.0000000000000007E-2</v>
      </c>
      <c r="ES509">
        <v>6.5000000000000002E-2</v>
      </c>
      <c r="ET509">
        <v>0.11</v>
      </c>
      <c r="EU509">
        <v>0.15</v>
      </c>
      <c r="EV509">
        <v>0.1</v>
      </c>
      <c r="EW509">
        <v>0.11</v>
      </c>
      <c r="EX509">
        <v>0.26800000000000002</v>
      </c>
      <c r="EY509">
        <v>0.41</v>
      </c>
      <c r="EZ509">
        <v>0.37</v>
      </c>
      <c r="FA509">
        <v>0.33</v>
      </c>
      <c r="FB509">
        <v>0.31</v>
      </c>
      <c r="FC509">
        <v>0.32</v>
      </c>
      <c r="FD509">
        <v>0.33</v>
      </c>
      <c r="FE509">
        <v>0.36</v>
      </c>
      <c r="FF509">
        <v>0.4</v>
      </c>
      <c r="FG509">
        <v>0.17</v>
      </c>
      <c r="FH509">
        <v>0.43</v>
      </c>
      <c r="FI509">
        <v>0.54</v>
      </c>
      <c r="FJ509">
        <v>0.57999999999999996</v>
      </c>
      <c r="FK509">
        <v>0.59</v>
      </c>
      <c r="FL509">
        <v>0.48</v>
      </c>
      <c r="FM509">
        <v>0.49</v>
      </c>
      <c r="FN509">
        <v>0.52</v>
      </c>
      <c r="FO509">
        <v>0.47</v>
      </c>
      <c r="FP509">
        <v>0.02</v>
      </c>
      <c r="FQ509">
        <v>0.02</v>
      </c>
      <c r="FR509">
        <v>0.03</v>
      </c>
      <c r="FS509">
        <v>0.02</v>
      </c>
      <c r="FT509">
        <v>0.02</v>
      </c>
      <c r="FU509">
        <v>0.06</v>
      </c>
      <c r="FV509">
        <v>0.02</v>
      </c>
      <c r="FW509">
        <v>0.02</v>
      </c>
      <c r="FX509">
        <v>0.01</v>
      </c>
      <c r="FY509">
        <v>2.44</v>
      </c>
      <c r="FZ509">
        <v>3.27</v>
      </c>
      <c r="GA509">
        <v>3.47</v>
      </c>
      <c r="GB509">
        <v>3.5</v>
      </c>
      <c r="GC509">
        <v>3.52</v>
      </c>
      <c r="GD509">
        <v>3.31</v>
      </c>
      <c r="GE509">
        <v>3.32</v>
      </c>
      <c r="GF509">
        <v>3.41</v>
      </c>
      <c r="GG509">
        <v>3.34</v>
      </c>
      <c r="GH509">
        <v>8.5299999999999994</v>
      </c>
      <c r="GI509">
        <v>0.01</v>
      </c>
      <c r="GJ509">
        <v>0</v>
      </c>
      <c r="GK509">
        <v>8.0000000000000002E-3</v>
      </c>
      <c r="GL509">
        <v>0.04</v>
      </c>
      <c r="GM509">
        <v>0.02</v>
      </c>
      <c r="GN509">
        <v>0.03</v>
      </c>
      <c r="GO509">
        <v>0.1</v>
      </c>
      <c r="GP509">
        <v>0.17</v>
      </c>
      <c r="GQ509">
        <v>0.12</v>
      </c>
      <c r="GR509">
        <v>0.44</v>
      </c>
      <c r="GS509">
        <v>0.06</v>
      </c>
      <c r="GT509">
        <v>0.3</v>
      </c>
      <c r="GU509">
        <v>0.43</v>
      </c>
      <c r="GV509">
        <v>0.31</v>
      </c>
      <c r="GW509">
        <v>0.25</v>
      </c>
      <c r="GX509">
        <v>0.13</v>
      </c>
      <c r="GY509">
        <v>0.2</v>
      </c>
      <c r="GZ509">
        <v>0.154</v>
      </c>
      <c r="HA509">
        <v>0.16300000000000001</v>
      </c>
      <c r="HB509">
        <v>0.17</v>
      </c>
      <c r="HC509">
        <v>0.12</v>
      </c>
      <c r="HD509">
        <v>0.06</v>
      </c>
      <c r="HE509">
        <v>0.2</v>
      </c>
      <c r="HF509">
        <v>0.17</v>
      </c>
      <c r="HG509">
        <v>0.22</v>
      </c>
      <c r="HH509">
        <v>0.12</v>
      </c>
      <c r="HI509">
        <v>0.01</v>
      </c>
      <c r="HJ509">
        <v>0.02</v>
      </c>
      <c r="HK509">
        <v>0.02</v>
      </c>
      <c r="HL509">
        <v>0.02</v>
      </c>
      <c r="HM509">
        <v>0.13</v>
      </c>
      <c r="HN509">
        <v>0.02</v>
      </c>
      <c r="HO509">
        <v>0.33</v>
      </c>
      <c r="HP509">
        <v>0.34</v>
      </c>
      <c r="HQ509">
        <v>0.3</v>
      </c>
      <c r="HR509">
        <v>0.33</v>
      </c>
      <c r="HS509">
        <v>0.33</v>
      </c>
      <c r="HT509">
        <v>0.33</v>
      </c>
      <c r="HU509">
        <v>0.48</v>
      </c>
      <c r="HV509">
        <v>0.39</v>
      </c>
      <c r="HW509">
        <v>0.46</v>
      </c>
      <c r="HX509">
        <v>0.43</v>
      </c>
      <c r="HY509">
        <v>0.35</v>
      </c>
      <c r="HZ509">
        <v>0.44</v>
      </c>
      <c r="IA509">
        <v>0.11</v>
      </c>
      <c r="IB509">
        <v>0.15</v>
      </c>
      <c r="IC509">
        <v>0.12</v>
      </c>
      <c r="ID509">
        <v>0.11</v>
      </c>
      <c r="IE509">
        <v>0.13</v>
      </c>
      <c r="IF509">
        <v>0.13800000000000001</v>
      </c>
      <c r="IG509">
        <v>4.1000000000000002E-2</v>
      </c>
      <c r="IH509">
        <v>7.0000000000000007E-2</v>
      </c>
      <c r="II509">
        <v>0.06</v>
      </c>
      <c r="IJ509">
        <v>7.0000000000000007E-2</v>
      </c>
      <c r="IK509">
        <v>4.1000000000000002E-2</v>
      </c>
      <c r="IL509">
        <v>4.9000000000000002E-2</v>
      </c>
      <c r="IM509">
        <v>0.02</v>
      </c>
      <c r="IN509">
        <v>0.03</v>
      </c>
      <c r="IO509">
        <v>0.03</v>
      </c>
      <c r="IP509">
        <v>0.06</v>
      </c>
      <c r="IQ509">
        <v>0.02</v>
      </c>
      <c r="IR509">
        <v>0.02</v>
      </c>
      <c r="IS509">
        <v>0.03</v>
      </c>
      <c r="IT509">
        <v>0.53</v>
      </c>
      <c r="IU509">
        <v>0.33</v>
      </c>
      <c r="IV509">
        <v>0.02</v>
      </c>
      <c r="IW509">
        <v>0.1</v>
      </c>
      <c r="IX509">
        <v>0.28999999999999998</v>
      </c>
      <c r="IY509">
        <v>0.32</v>
      </c>
      <c r="IZ509">
        <v>0.4</v>
      </c>
      <c r="JA509">
        <v>0.14000000000000001</v>
      </c>
      <c r="JB509">
        <v>0.37</v>
      </c>
      <c r="JC509">
        <v>0.41</v>
      </c>
      <c r="JD509">
        <v>0.09</v>
      </c>
      <c r="JE509">
        <v>0.14000000000000001</v>
      </c>
      <c r="JF509">
        <v>0.36</v>
      </c>
      <c r="JG509">
        <v>0.3</v>
      </c>
      <c r="JH509">
        <v>0.24</v>
      </c>
      <c r="JI509">
        <v>0.04</v>
      </c>
      <c r="JJ509">
        <v>7.0000000000000007E-2</v>
      </c>
      <c r="JK509">
        <v>0.45</v>
      </c>
      <c r="JL509">
        <v>0.21</v>
      </c>
      <c r="JM509">
        <v>0.03</v>
      </c>
      <c r="JN509">
        <v>0.02</v>
      </c>
      <c r="JO509">
        <v>7.0000000000000007E-2</v>
      </c>
      <c r="JP509">
        <v>0.03</v>
      </c>
      <c r="JQ509">
        <v>0.02</v>
      </c>
      <c r="JR509">
        <v>2.87</v>
      </c>
      <c r="JS509">
        <v>1.63</v>
      </c>
      <c r="JT509">
        <v>1.93</v>
      </c>
      <c r="JU509">
        <v>3.27</v>
      </c>
      <c r="JV509">
        <v>2.64</v>
      </c>
    </row>
    <row r="510" spans="1:282" x14ac:dyDescent="0.25">
      <c r="A510">
        <v>610185</v>
      </c>
      <c r="B510" t="s">
        <v>274</v>
      </c>
      <c r="C510" t="s">
        <v>2952</v>
      </c>
      <c r="D510" t="s">
        <v>5805</v>
      </c>
      <c r="E510" t="s">
        <v>5806</v>
      </c>
      <c r="F510" t="s">
        <v>1420</v>
      </c>
      <c r="G510" t="s">
        <v>1421</v>
      </c>
      <c r="H510" t="s">
        <v>1422</v>
      </c>
      <c r="I510" t="s">
        <v>5807</v>
      </c>
      <c r="J510" t="s">
        <v>5808</v>
      </c>
      <c r="K510" t="s">
        <v>5809</v>
      </c>
      <c r="L510" t="s">
        <v>546</v>
      </c>
      <c r="M510" t="s">
        <v>3399</v>
      </c>
      <c r="N510" t="s">
        <v>3908</v>
      </c>
      <c r="O510" t="s">
        <v>524</v>
      </c>
      <c r="P510">
        <v>1281</v>
      </c>
      <c r="Q510" t="s">
        <v>530</v>
      </c>
      <c r="R510" t="s">
        <v>529</v>
      </c>
      <c r="S510" t="s">
        <v>529</v>
      </c>
      <c r="T510">
        <v>44</v>
      </c>
      <c r="U510">
        <v>6030</v>
      </c>
      <c r="V510" t="s">
        <v>651</v>
      </c>
      <c r="W510">
        <v>582</v>
      </c>
      <c r="X510">
        <v>1296</v>
      </c>
      <c r="Y510">
        <v>45</v>
      </c>
      <c r="Z510" s="5" t="s">
        <v>638</v>
      </c>
      <c r="AA510" t="s">
        <v>524</v>
      </c>
      <c r="AB510" t="s">
        <v>555</v>
      </c>
      <c r="AC510" t="s">
        <v>564</v>
      </c>
      <c r="AD510" t="s">
        <v>555</v>
      </c>
      <c r="AE510">
        <v>30.8</v>
      </c>
      <c r="AF510">
        <v>52.5</v>
      </c>
      <c r="AG510">
        <v>29.3</v>
      </c>
      <c r="AH510">
        <v>4.5</v>
      </c>
      <c r="AI510" t="s">
        <v>3410</v>
      </c>
      <c r="AJ510">
        <v>330</v>
      </c>
      <c r="AK510">
        <v>22</v>
      </c>
      <c r="AL510">
        <v>20</v>
      </c>
      <c r="AM510">
        <v>2</v>
      </c>
      <c r="AN510">
        <v>286</v>
      </c>
      <c r="AQ510">
        <v>3</v>
      </c>
      <c r="AR510">
        <v>8</v>
      </c>
      <c r="AS510">
        <v>330</v>
      </c>
      <c r="AT510">
        <v>0.02</v>
      </c>
      <c r="AU510">
        <v>0.02</v>
      </c>
      <c r="AV510">
        <v>0.02</v>
      </c>
      <c r="AW510">
        <v>0.01</v>
      </c>
      <c r="AX510">
        <v>0.02</v>
      </c>
      <c r="AY510">
        <v>0.08</v>
      </c>
      <c r="AZ510">
        <v>0.08</v>
      </c>
      <c r="BA510">
        <v>6.0999999999999999E-2</v>
      </c>
      <c r="BB510">
        <v>7.0000000000000007E-2</v>
      </c>
      <c r="BC510">
        <v>0.08</v>
      </c>
      <c r="BD510">
        <v>0.14000000000000001</v>
      </c>
      <c r="BE510">
        <v>0.21</v>
      </c>
      <c r="BF510">
        <v>0.42</v>
      </c>
      <c r="BG510">
        <v>0.38</v>
      </c>
      <c r="BH510">
        <v>0.42</v>
      </c>
      <c r="BI510">
        <v>0.31</v>
      </c>
      <c r="BJ510">
        <v>0.39</v>
      </c>
      <c r="BK510">
        <v>0.35</v>
      </c>
      <c r="BL510">
        <v>0.02</v>
      </c>
      <c r="BM510">
        <v>0.01</v>
      </c>
      <c r="BN510">
        <v>0.04</v>
      </c>
      <c r="BO510">
        <v>0.03</v>
      </c>
      <c r="BP510">
        <v>0.03</v>
      </c>
      <c r="BQ510">
        <v>0.04</v>
      </c>
      <c r="BR510">
        <v>0.46</v>
      </c>
      <c r="BS510">
        <v>0.53</v>
      </c>
      <c r="BT510">
        <v>0.45</v>
      </c>
      <c r="BU510">
        <v>0.56999999999999995</v>
      </c>
      <c r="BV510">
        <v>0.42</v>
      </c>
      <c r="BW510">
        <v>0.32</v>
      </c>
      <c r="BX510">
        <v>3.34</v>
      </c>
      <c r="BY510">
        <v>3.43</v>
      </c>
      <c r="BZ510">
        <v>3.34</v>
      </c>
      <c r="CA510">
        <v>3.48</v>
      </c>
      <c r="CB510">
        <v>3.25</v>
      </c>
      <c r="CC510">
        <v>2.97</v>
      </c>
      <c r="CD510">
        <v>8.9999999999999993E-3</v>
      </c>
      <c r="CE510">
        <v>3.0000000000000001E-3</v>
      </c>
      <c r="CF510">
        <v>6.0000000000000001E-3</v>
      </c>
      <c r="CG510">
        <v>8.9999999999999993E-3</v>
      </c>
      <c r="CH510">
        <v>8.9999999999999993E-3</v>
      </c>
      <c r="CI510">
        <v>0.01</v>
      </c>
      <c r="CJ510">
        <v>0.02</v>
      </c>
      <c r="CK510">
        <v>0.06</v>
      </c>
      <c r="CL510">
        <v>0.03</v>
      </c>
      <c r="CM510">
        <v>0.01</v>
      </c>
      <c r="CN510">
        <v>0.02</v>
      </c>
      <c r="CO510">
        <v>0.02</v>
      </c>
      <c r="CP510">
        <v>0.03</v>
      </c>
      <c r="CQ510">
        <v>0.02</v>
      </c>
      <c r="CR510">
        <v>0.04</v>
      </c>
      <c r="CS510">
        <v>7.0000000000000007E-2</v>
      </c>
      <c r="CT510">
        <v>0.09</v>
      </c>
      <c r="CU510">
        <v>7.0000000000000007E-2</v>
      </c>
      <c r="CV510">
        <v>3.81</v>
      </c>
      <c r="CW510">
        <v>3.79</v>
      </c>
      <c r="CX510">
        <v>3.74</v>
      </c>
      <c r="CY510">
        <v>3.72</v>
      </c>
      <c r="CZ510">
        <v>3.71</v>
      </c>
      <c r="DA510">
        <v>3.62</v>
      </c>
      <c r="DB510">
        <v>3.56</v>
      </c>
      <c r="DC510">
        <v>3.38</v>
      </c>
      <c r="DD510">
        <v>3.53</v>
      </c>
      <c r="DE510">
        <v>0.15</v>
      </c>
      <c r="DF510">
        <v>0.16</v>
      </c>
      <c r="DG510">
        <v>0.19</v>
      </c>
      <c r="DH510">
        <v>0.18</v>
      </c>
      <c r="DI510">
        <v>0.21</v>
      </c>
      <c r="DJ510">
        <v>0.27</v>
      </c>
      <c r="DK510">
        <v>0.25</v>
      </c>
      <c r="DL510">
        <v>0.23</v>
      </c>
      <c r="DM510">
        <v>0.22</v>
      </c>
      <c r="DN510">
        <v>0.02</v>
      </c>
      <c r="DO510">
        <v>0.01</v>
      </c>
      <c r="DP510">
        <v>0.01</v>
      </c>
      <c r="DQ510">
        <v>0.02</v>
      </c>
      <c r="DR510">
        <v>0.02</v>
      </c>
      <c r="DS510">
        <v>0.03</v>
      </c>
      <c r="DT510">
        <v>0.02</v>
      </c>
      <c r="DU510">
        <v>0.03</v>
      </c>
      <c r="DV510">
        <v>0.03</v>
      </c>
      <c r="DW510">
        <v>0.82</v>
      </c>
      <c r="DX510">
        <v>0.81</v>
      </c>
      <c r="DY510">
        <v>0.77</v>
      </c>
      <c r="DZ510">
        <v>0.76</v>
      </c>
      <c r="EA510">
        <v>0.74</v>
      </c>
      <c r="EB510">
        <v>0.65</v>
      </c>
      <c r="EC510">
        <v>0.65</v>
      </c>
      <c r="ED510">
        <v>0.57999999999999996</v>
      </c>
      <c r="EE510">
        <v>0.65</v>
      </c>
      <c r="EF510">
        <v>0.36</v>
      </c>
      <c r="EG510">
        <v>0.02</v>
      </c>
      <c r="EH510">
        <v>0.01</v>
      </c>
      <c r="EI510">
        <v>0.01</v>
      </c>
      <c r="EJ510">
        <v>0.01</v>
      </c>
      <c r="EK510">
        <v>0.02</v>
      </c>
      <c r="EL510">
        <v>0.04</v>
      </c>
      <c r="EM510">
        <v>0.02</v>
      </c>
      <c r="EN510">
        <v>0.01</v>
      </c>
      <c r="EO510">
        <v>0.27</v>
      </c>
      <c r="EP510">
        <v>0.06</v>
      </c>
      <c r="EQ510">
        <v>1.7999999999999999E-2</v>
      </c>
      <c r="ER510">
        <v>0.05</v>
      </c>
      <c r="ES510">
        <v>3.9E-2</v>
      </c>
      <c r="ET510">
        <v>7.0000000000000007E-2</v>
      </c>
      <c r="EU510">
        <v>0.13</v>
      </c>
      <c r="EV510">
        <v>7.0000000000000007E-2</v>
      </c>
      <c r="EW510">
        <v>0.04</v>
      </c>
      <c r="EX510">
        <v>0.155</v>
      </c>
      <c r="EY510">
        <v>0.32</v>
      </c>
      <c r="EZ510">
        <v>0.38</v>
      </c>
      <c r="FA510">
        <v>0.34</v>
      </c>
      <c r="FB510">
        <v>0.3</v>
      </c>
      <c r="FC510">
        <v>0.36</v>
      </c>
      <c r="FD510">
        <v>0.37</v>
      </c>
      <c r="FE510">
        <v>0.38</v>
      </c>
      <c r="FF510">
        <v>0.4</v>
      </c>
      <c r="FG510">
        <v>0.1</v>
      </c>
      <c r="FH510">
        <v>0.53</v>
      </c>
      <c r="FI510">
        <v>0.53</v>
      </c>
      <c r="FJ510">
        <v>0.53</v>
      </c>
      <c r="FK510">
        <v>0.57999999999999996</v>
      </c>
      <c r="FL510">
        <v>0.46</v>
      </c>
      <c r="FM510">
        <v>0.38</v>
      </c>
      <c r="FN510">
        <v>0.46</v>
      </c>
      <c r="FO510">
        <v>0.48</v>
      </c>
      <c r="FP510">
        <v>0.12</v>
      </c>
      <c r="FQ510">
        <v>7.0000000000000007E-2</v>
      </c>
      <c r="FR510">
        <v>7.0000000000000007E-2</v>
      </c>
      <c r="FS510">
        <v>0.06</v>
      </c>
      <c r="FT510">
        <v>0.08</v>
      </c>
      <c r="FU510">
        <v>0.08</v>
      </c>
      <c r="FV510">
        <v>0.08</v>
      </c>
      <c r="FW510">
        <v>7.0000000000000007E-2</v>
      </c>
      <c r="FX510">
        <v>7.0000000000000007E-2</v>
      </c>
      <c r="FY510">
        <v>2</v>
      </c>
      <c r="FZ510">
        <v>3.47</v>
      </c>
      <c r="GA510">
        <v>3.53</v>
      </c>
      <c r="GB510">
        <v>3.48</v>
      </c>
      <c r="GC510">
        <v>3.55</v>
      </c>
      <c r="GD510">
        <v>3.38</v>
      </c>
      <c r="GE510">
        <v>3.2</v>
      </c>
      <c r="GF510">
        <v>3.38</v>
      </c>
      <c r="GG510">
        <v>3.46</v>
      </c>
      <c r="GH510">
        <v>8.36</v>
      </c>
      <c r="GI510">
        <v>0.02</v>
      </c>
      <c r="GJ510">
        <v>6.0000000000000001E-3</v>
      </c>
      <c r="GK510">
        <v>1.4999999999999999E-2</v>
      </c>
      <c r="GL510">
        <v>0.02</v>
      </c>
      <c r="GM510">
        <v>0.03</v>
      </c>
      <c r="GN510">
        <v>0.05</v>
      </c>
      <c r="GO510">
        <v>0.05</v>
      </c>
      <c r="GP510">
        <v>0.19</v>
      </c>
      <c r="GQ510">
        <v>0.21</v>
      </c>
      <c r="GR510">
        <v>0.31</v>
      </c>
      <c r="GS510">
        <v>0.11</v>
      </c>
      <c r="GT510">
        <v>0.33</v>
      </c>
      <c r="GU510">
        <v>0.45</v>
      </c>
      <c r="GV510">
        <v>0.21</v>
      </c>
      <c r="GW510">
        <v>0.2</v>
      </c>
      <c r="GX510">
        <v>0.13600000000000001</v>
      </c>
      <c r="GY510">
        <v>0.22</v>
      </c>
      <c r="GZ510">
        <v>0.13300000000000001</v>
      </c>
      <c r="HA510">
        <v>9.0999999999999998E-2</v>
      </c>
      <c r="HB510">
        <v>0.22</v>
      </c>
      <c r="HC510">
        <v>0.12</v>
      </c>
      <c r="HD510">
        <v>7.0000000000000007E-2</v>
      </c>
      <c r="HE510">
        <v>0.18</v>
      </c>
      <c r="HF510">
        <v>0.22</v>
      </c>
      <c r="HG510">
        <v>0.26</v>
      </c>
      <c r="HH510">
        <v>0.18</v>
      </c>
      <c r="HI510">
        <v>0.01</v>
      </c>
      <c r="HJ510">
        <v>0.02</v>
      </c>
      <c r="HK510">
        <v>0.03</v>
      </c>
      <c r="HL510">
        <v>0.1</v>
      </c>
      <c r="HM510">
        <v>0.14000000000000001</v>
      </c>
      <c r="HN510">
        <v>0.05</v>
      </c>
      <c r="HO510">
        <v>0.4</v>
      </c>
      <c r="HP510">
        <v>0.35</v>
      </c>
      <c r="HQ510">
        <v>0.36</v>
      </c>
      <c r="HR510">
        <v>0.41</v>
      </c>
      <c r="HS510">
        <v>0.42</v>
      </c>
      <c r="HT510">
        <v>0.46</v>
      </c>
      <c r="HU510">
        <v>0.45</v>
      </c>
      <c r="HV510">
        <v>0.35</v>
      </c>
      <c r="HW510">
        <v>0.37</v>
      </c>
      <c r="HX510">
        <v>0.32</v>
      </c>
      <c r="HY510">
        <v>0.26</v>
      </c>
      <c r="HZ510">
        <v>0.34</v>
      </c>
      <c r="IA510">
        <v>0.04</v>
      </c>
      <c r="IB510">
        <v>0.15</v>
      </c>
      <c r="IC510">
        <v>0.12</v>
      </c>
      <c r="ID510">
        <v>0.06</v>
      </c>
      <c r="IE510">
        <v>7.0000000000000007E-2</v>
      </c>
      <c r="IF510">
        <v>4.4999999999999998E-2</v>
      </c>
      <c r="IG510">
        <v>1.2E-2</v>
      </c>
      <c r="IH510">
        <v>0.02</v>
      </c>
      <c r="II510">
        <v>0.02</v>
      </c>
      <c r="IJ510">
        <v>0.02</v>
      </c>
      <c r="IK510">
        <v>1.7999999999999999E-2</v>
      </c>
      <c r="IL510">
        <v>8.9999999999999993E-3</v>
      </c>
      <c r="IM510">
        <v>0.09</v>
      </c>
      <c r="IN510">
        <v>0.1</v>
      </c>
      <c r="IO510">
        <v>0.09</v>
      </c>
      <c r="IP510">
        <v>0.09</v>
      </c>
      <c r="IQ510">
        <v>0.09</v>
      </c>
      <c r="IR510">
        <v>0.1</v>
      </c>
      <c r="IS510">
        <v>0.02</v>
      </c>
      <c r="IT510">
        <v>0.57999999999999996</v>
      </c>
      <c r="IU510">
        <v>0.42</v>
      </c>
      <c r="IV510">
        <v>0.02</v>
      </c>
      <c r="IW510">
        <v>0.23</v>
      </c>
      <c r="IX510">
        <v>0.26</v>
      </c>
      <c r="IY510">
        <v>0.21</v>
      </c>
      <c r="IZ510">
        <v>0.31</v>
      </c>
      <c r="JA510">
        <v>0.21</v>
      </c>
      <c r="JB510">
        <v>0.36</v>
      </c>
      <c r="JC510">
        <v>0.39</v>
      </c>
      <c r="JD510">
        <v>0.05</v>
      </c>
      <c r="JE510">
        <v>0.08</v>
      </c>
      <c r="JF510">
        <v>0.25</v>
      </c>
      <c r="JG510">
        <v>0.16</v>
      </c>
      <c r="JH510">
        <v>0.24</v>
      </c>
      <c r="JI510">
        <v>0.06</v>
      </c>
      <c r="JJ510">
        <v>0.08</v>
      </c>
      <c r="JK510">
        <v>0.41</v>
      </c>
      <c r="JL510">
        <v>0.17</v>
      </c>
      <c r="JM510">
        <v>0.09</v>
      </c>
      <c r="JN510">
        <v>0.1</v>
      </c>
      <c r="JO510">
        <v>0.11</v>
      </c>
      <c r="JP510">
        <v>0.1</v>
      </c>
      <c r="JQ510">
        <v>0.08</v>
      </c>
      <c r="JR510">
        <v>2.93</v>
      </c>
      <c r="JS510">
        <v>1.54</v>
      </c>
      <c r="JT510">
        <v>1.81</v>
      </c>
      <c r="JU510">
        <v>3.17</v>
      </c>
      <c r="JV510">
        <v>2.29</v>
      </c>
    </row>
    <row r="511" spans="1:282" x14ac:dyDescent="0.25">
      <c r="A511">
        <v>610188</v>
      </c>
      <c r="B511" t="s">
        <v>1423</v>
      </c>
      <c r="C511" t="s">
        <v>1424</v>
      </c>
      <c r="D511" t="s">
        <v>5810</v>
      </c>
      <c r="E511" t="s">
        <v>5811</v>
      </c>
      <c r="F511" t="s">
        <v>1425</v>
      </c>
      <c r="G511" t="s">
        <v>1426</v>
      </c>
      <c r="H511" t="s">
        <v>1427</v>
      </c>
      <c r="I511" t="s">
        <v>5812</v>
      </c>
      <c r="J511" t="s">
        <v>5813</v>
      </c>
      <c r="K511" t="s">
        <v>5814</v>
      </c>
      <c r="L511" t="s">
        <v>546</v>
      </c>
      <c r="M511" t="s">
        <v>3399</v>
      </c>
      <c r="N511" t="s">
        <v>3908</v>
      </c>
      <c r="O511" t="s">
        <v>524</v>
      </c>
      <c r="P511">
        <v>305</v>
      </c>
      <c r="Q511" t="s">
        <v>566</v>
      </c>
      <c r="R511" t="s">
        <v>565</v>
      </c>
      <c r="S511" t="s">
        <v>565</v>
      </c>
      <c r="T511">
        <v>49</v>
      </c>
      <c r="U511">
        <v>6050</v>
      </c>
      <c r="V511" t="s">
        <v>655</v>
      </c>
      <c r="W511">
        <v>252</v>
      </c>
      <c r="X511">
        <v>315</v>
      </c>
      <c r="Y511">
        <v>80</v>
      </c>
      <c r="Z511" s="5" t="s">
        <v>575</v>
      </c>
      <c r="AA511" t="s">
        <v>524</v>
      </c>
      <c r="AB511" t="s">
        <v>533</v>
      </c>
      <c r="AC511" t="s">
        <v>533</v>
      </c>
      <c r="AD511" t="s">
        <v>555</v>
      </c>
      <c r="AE511">
        <v>63.3</v>
      </c>
      <c r="AF511">
        <v>71.900000000000006</v>
      </c>
      <c r="AG511">
        <v>34.5</v>
      </c>
      <c r="AH511">
        <v>99</v>
      </c>
      <c r="AI511" t="s">
        <v>3400</v>
      </c>
      <c r="AJ511">
        <v>157</v>
      </c>
      <c r="AL511">
        <v>152</v>
      </c>
      <c r="AN511">
        <v>1</v>
      </c>
      <c r="AO511">
        <v>1</v>
      </c>
      <c r="AR511">
        <v>5</v>
      </c>
      <c r="AS511">
        <v>157</v>
      </c>
      <c r="AT511">
        <v>0.01</v>
      </c>
      <c r="AU511">
        <v>0.01</v>
      </c>
      <c r="AV511">
        <v>0</v>
      </c>
      <c r="AW511">
        <v>0.01</v>
      </c>
      <c r="AX511">
        <v>0.01</v>
      </c>
      <c r="AY511">
        <v>0.03</v>
      </c>
      <c r="AZ511">
        <v>0.03</v>
      </c>
      <c r="BA511">
        <v>3.2000000000000001E-2</v>
      </c>
      <c r="BB511">
        <v>0.03</v>
      </c>
      <c r="BC511">
        <v>0.04</v>
      </c>
      <c r="BD511">
        <v>0.12</v>
      </c>
      <c r="BE511">
        <v>0.13</v>
      </c>
      <c r="BF511">
        <v>0.25</v>
      </c>
      <c r="BG511">
        <v>0.25</v>
      </c>
      <c r="BH511">
        <v>0.25</v>
      </c>
      <c r="BI511">
        <v>0.18</v>
      </c>
      <c r="BJ511">
        <v>0.3</v>
      </c>
      <c r="BK511">
        <v>0.28999999999999998</v>
      </c>
      <c r="BL511">
        <v>0.02</v>
      </c>
      <c r="BM511">
        <v>0.01</v>
      </c>
      <c r="BN511">
        <v>0.02</v>
      </c>
      <c r="BO511">
        <v>0.03</v>
      </c>
      <c r="BP511">
        <v>0.01</v>
      </c>
      <c r="BQ511">
        <v>0.01</v>
      </c>
      <c r="BR511">
        <v>0.69</v>
      </c>
      <c r="BS511">
        <v>0.7</v>
      </c>
      <c r="BT511">
        <v>0.69</v>
      </c>
      <c r="BU511">
        <v>0.75</v>
      </c>
      <c r="BV511">
        <v>0.55000000000000004</v>
      </c>
      <c r="BW511">
        <v>0.54</v>
      </c>
      <c r="BX511">
        <v>3.64</v>
      </c>
      <c r="BY511">
        <v>3.66</v>
      </c>
      <c r="BZ511">
        <v>3.68</v>
      </c>
      <c r="CA511">
        <v>3.71</v>
      </c>
      <c r="CB511">
        <v>3.41</v>
      </c>
      <c r="CC511">
        <v>3.35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0.01</v>
      </c>
      <c r="CJ511">
        <v>0.01</v>
      </c>
      <c r="CK511">
        <v>0.06</v>
      </c>
      <c r="CL511">
        <v>0.01</v>
      </c>
      <c r="CM511">
        <v>0.01</v>
      </c>
      <c r="CN511">
        <v>0.02</v>
      </c>
      <c r="CO511">
        <v>0.01</v>
      </c>
      <c r="CP511">
        <v>0.01</v>
      </c>
      <c r="CQ511">
        <v>0.01</v>
      </c>
      <c r="CR511">
        <v>0.03</v>
      </c>
      <c r="CS511">
        <v>0.01</v>
      </c>
      <c r="CT511">
        <v>7.0000000000000007E-2</v>
      </c>
      <c r="CU511">
        <v>0.05</v>
      </c>
      <c r="CV511">
        <v>3.9</v>
      </c>
      <c r="CW511">
        <v>3.87</v>
      </c>
      <c r="CX511">
        <v>3.87</v>
      </c>
      <c r="CY511">
        <v>3.86</v>
      </c>
      <c r="CZ511">
        <v>3.87</v>
      </c>
      <c r="DA511">
        <v>3.71</v>
      </c>
      <c r="DB511">
        <v>3.69</v>
      </c>
      <c r="DC511">
        <v>3.41</v>
      </c>
      <c r="DD511">
        <v>3.65</v>
      </c>
      <c r="DE511">
        <v>0.08</v>
      </c>
      <c r="DF511">
        <v>0.09</v>
      </c>
      <c r="DG511">
        <v>0.1</v>
      </c>
      <c r="DH511">
        <v>0.12</v>
      </c>
      <c r="DI511">
        <v>0.1</v>
      </c>
      <c r="DJ511">
        <v>0.2</v>
      </c>
      <c r="DK511">
        <v>0.24</v>
      </c>
      <c r="DL511">
        <v>0.25</v>
      </c>
      <c r="DM511">
        <v>0.2</v>
      </c>
      <c r="DN511">
        <v>0.02</v>
      </c>
      <c r="DO511">
        <v>0.02</v>
      </c>
      <c r="DP511">
        <v>0.03</v>
      </c>
      <c r="DQ511">
        <v>0.02</v>
      </c>
      <c r="DR511">
        <v>0.02</v>
      </c>
      <c r="DS511">
        <v>0.03</v>
      </c>
      <c r="DT511">
        <v>0.03</v>
      </c>
      <c r="DU511">
        <v>0.02</v>
      </c>
      <c r="DV511">
        <v>0.03</v>
      </c>
      <c r="DW511">
        <v>0.89</v>
      </c>
      <c r="DX511">
        <v>0.87</v>
      </c>
      <c r="DY511">
        <v>0.86</v>
      </c>
      <c r="DZ511">
        <v>0.85</v>
      </c>
      <c r="EA511">
        <v>0.87</v>
      </c>
      <c r="EB511">
        <v>0.73</v>
      </c>
      <c r="EC511">
        <v>0.71</v>
      </c>
      <c r="ED511">
        <v>0.6</v>
      </c>
      <c r="EE511">
        <v>0.71</v>
      </c>
      <c r="EF511">
        <v>0.54</v>
      </c>
      <c r="EG511">
        <v>0.02</v>
      </c>
      <c r="EH511">
        <v>0</v>
      </c>
      <c r="EI511">
        <v>0</v>
      </c>
      <c r="EJ511">
        <v>0.01</v>
      </c>
      <c r="EK511">
        <v>0.01</v>
      </c>
      <c r="EL511">
        <v>0.09</v>
      </c>
      <c r="EM511">
        <v>0.01</v>
      </c>
      <c r="EN511">
        <v>0.01</v>
      </c>
      <c r="EO511">
        <v>0.26</v>
      </c>
      <c r="EP511">
        <v>0.1</v>
      </c>
      <c r="EQ511">
        <v>2.5000000000000001E-2</v>
      </c>
      <c r="ER511">
        <v>0.06</v>
      </c>
      <c r="ES511">
        <v>4.4999999999999998E-2</v>
      </c>
      <c r="ET511">
        <v>0.09</v>
      </c>
      <c r="EU511">
        <v>0.15</v>
      </c>
      <c r="EV511">
        <v>0.04</v>
      </c>
      <c r="EW511">
        <v>7.0000000000000007E-2</v>
      </c>
      <c r="EX511">
        <v>5.7000000000000002E-2</v>
      </c>
      <c r="EY511">
        <v>0.3</v>
      </c>
      <c r="EZ511">
        <v>0.34</v>
      </c>
      <c r="FA511">
        <v>0.39</v>
      </c>
      <c r="FB511">
        <v>0.28999999999999998</v>
      </c>
      <c r="FC511">
        <v>0.31</v>
      </c>
      <c r="FD511">
        <v>0.38</v>
      </c>
      <c r="FE511">
        <v>0.45</v>
      </c>
      <c r="FF511">
        <v>0.43</v>
      </c>
      <c r="FG511">
        <v>0.11</v>
      </c>
      <c r="FH511">
        <v>0.56000000000000005</v>
      </c>
      <c r="FI511">
        <v>0.61</v>
      </c>
      <c r="FJ511">
        <v>0.53</v>
      </c>
      <c r="FK511">
        <v>0.64</v>
      </c>
      <c r="FL511">
        <v>0.55000000000000004</v>
      </c>
      <c r="FM511">
        <v>0.34</v>
      </c>
      <c r="FN511">
        <v>0.49</v>
      </c>
      <c r="FO511">
        <v>0.47</v>
      </c>
      <c r="FP511">
        <v>0.04</v>
      </c>
      <c r="FQ511">
        <v>0.02</v>
      </c>
      <c r="FR511">
        <v>0.02</v>
      </c>
      <c r="FS511">
        <v>0.03</v>
      </c>
      <c r="FT511">
        <v>0.03</v>
      </c>
      <c r="FU511">
        <v>0.04</v>
      </c>
      <c r="FV511">
        <v>0.04</v>
      </c>
      <c r="FW511">
        <v>0.02</v>
      </c>
      <c r="FX511">
        <v>0.03</v>
      </c>
      <c r="FY511">
        <v>1.73</v>
      </c>
      <c r="FZ511">
        <v>3.43</v>
      </c>
      <c r="GA511">
        <v>3.6</v>
      </c>
      <c r="GB511">
        <v>3.48</v>
      </c>
      <c r="GC511">
        <v>3.59</v>
      </c>
      <c r="GD511">
        <v>3.47</v>
      </c>
      <c r="GE511">
        <v>3.01</v>
      </c>
      <c r="GF511">
        <v>3.45</v>
      </c>
      <c r="GG511">
        <v>3.4</v>
      </c>
      <c r="GH511">
        <v>7.98</v>
      </c>
      <c r="GI511">
        <v>0.01</v>
      </c>
      <c r="GJ511">
        <v>1.2999999999999999E-2</v>
      </c>
      <c r="GK511">
        <v>1.2999999999999999E-2</v>
      </c>
      <c r="GL511">
        <v>0.04</v>
      </c>
      <c r="GM511">
        <v>0.06</v>
      </c>
      <c r="GN511">
        <v>0.08</v>
      </c>
      <c r="GO511">
        <v>0.08</v>
      </c>
      <c r="GP511">
        <v>0.18</v>
      </c>
      <c r="GQ511">
        <v>0.17</v>
      </c>
      <c r="GR511">
        <v>0.31</v>
      </c>
      <c r="GS511">
        <v>0.04</v>
      </c>
      <c r="GT511">
        <v>0.55000000000000004</v>
      </c>
      <c r="GU511">
        <v>0.61</v>
      </c>
      <c r="GV511">
        <v>0.31</v>
      </c>
      <c r="GW511">
        <v>0.18</v>
      </c>
      <c r="GX511">
        <v>0.14599999999999999</v>
      </c>
      <c r="GY511">
        <v>0.22</v>
      </c>
      <c r="GZ511">
        <v>9.6000000000000002E-2</v>
      </c>
      <c r="HA511">
        <v>7.5999999999999998E-2</v>
      </c>
      <c r="HB511">
        <v>0.22</v>
      </c>
      <c r="HC511">
        <v>0.04</v>
      </c>
      <c r="HD511">
        <v>0.04</v>
      </c>
      <c r="HE511">
        <v>0.2</v>
      </c>
      <c r="HF511">
        <v>0.12</v>
      </c>
      <c r="HG511">
        <v>0.13</v>
      </c>
      <c r="HH511">
        <v>0.05</v>
      </c>
      <c r="HI511">
        <v>0.02</v>
      </c>
      <c r="HJ511">
        <v>0.05</v>
      </c>
      <c r="HK511">
        <v>0.04</v>
      </c>
      <c r="HL511">
        <v>0.22</v>
      </c>
      <c r="HM511">
        <v>0.22</v>
      </c>
      <c r="HN511">
        <v>0.02</v>
      </c>
      <c r="HO511">
        <v>0.32</v>
      </c>
      <c r="HP511">
        <v>0.27</v>
      </c>
      <c r="HQ511">
        <v>0.32</v>
      </c>
      <c r="HR511">
        <v>0.23</v>
      </c>
      <c r="HS511">
        <v>0.39</v>
      </c>
      <c r="HT511">
        <v>0.43</v>
      </c>
      <c r="HU511">
        <v>0.59</v>
      </c>
      <c r="HV511">
        <v>0.5</v>
      </c>
      <c r="HW511">
        <v>0.44</v>
      </c>
      <c r="HX511">
        <v>0.43</v>
      </c>
      <c r="HY511">
        <v>0.27</v>
      </c>
      <c r="HZ511">
        <v>0.47</v>
      </c>
      <c r="IA511">
        <v>0.02</v>
      </c>
      <c r="IB511">
        <v>0.1</v>
      </c>
      <c r="IC511">
        <v>0.13</v>
      </c>
      <c r="ID511">
        <v>0.06</v>
      </c>
      <c r="IE511">
        <v>0.08</v>
      </c>
      <c r="IF511">
        <v>1.9E-2</v>
      </c>
      <c r="IG511">
        <v>6.0000000000000001E-3</v>
      </c>
      <c r="IH511">
        <v>0.03</v>
      </c>
      <c r="II511">
        <v>0.03</v>
      </c>
      <c r="IJ511">
        <v>0.01</v>
      </c>
      <c r="IK511">
        <v>0</v>
      </c>
      <c r="IL511">
        <v>1.2999999999999999E-2</v>
      </c>
      <c r="IM511">
        <v>0.04</v>
      </c>
      <c r="IN511">
        <v>0.06</v>
      </c>
      <c r="IO511">
        <v>0.04</v>
      </c>
      <c r="IP511">
        <v>0.05</v>
      </c>
      <c r="IQ511">
        <v>0.04</v>
      </c>
      <c r="IR511">
        <v>0.04</v>
      </c>
      <c r="IS511">
        <v>0.01</v>
      </c>
      <c r="IT511">
        <v>0.43</v>
      </c>
      <c r="IU511">
        <v>0.24</v>
      </c>
      <c r="IV511">
        <v>0.03</v>
      </c>
      <c r="IW511">
        <v>0.31</v>
      </c>
      <c r="IX511">
        <v>0.22</v>
      </c>
      <c r="IY511">
        <v>0.32</v>
      </c>
      <c r="IZ511">
        <v>0.45</v>
      </c>
      <c r="JA511">
        <v>0.19</v>
      </c>
      <c r="JB511">
        <v>0.34</v>
      </c>
      <c r="JC511">
        <v>0.39</v>
      </c>
      <c r="JD511">
        <v>0.15</v>
      </c>
      <c r="JE511">
        <v>0.18</v>
      </c>
      <c r="JF511">
        <v>0.27</v>
      </c>
      <c r="JG511">
        <v>0.17</v>
      </c>
      <c r="JH511">
        <v>0.36</v>
      </c>
      <c r="JI511">
        <v>0.08</v>
      </c>
      <c r="JJ511">
        <v>0.1</v>
      </c>
      <c r="JK511">
        <v>0.47</v>
      </c>
      <c r="JL511">
        <v>0.15</v>
      </c>
      <c r="JM511">
        <v>0.02</v>
      </c>
      <c r="JN511">
        <v>0.02</v>
      </c>
      <c r="JO511">
        <v>0.03</v>
      </c>
      <c r="JP511">
        <v>0.03</v>
      </c>
      <c r="JQ511">
        <v>0.03</v>
      </c>
      <c r="JR511">
        <v>3.11</v>
      </c>
      <c r="JS511">
        <v>1.87</v>
      </c>
      <c r="JT511">
        <v>2.14</v>
      </c>
      <c r="JU511">
        <v>3.22</v>
      </c>
      <c r="JV511">
        <v>2.16</v>
      </c>
    </row>
    <row r="512" spans="1:282" x14ac:dyDescent="0.25">
      <c r="A512">
        <v>610191</v>
      </c>
      <c r="B512" t="s">
        <v>276</v>
      </c>
      <c r="C512" t="s">
        <v>1428</v>
      </c>
      <c r="D512" t="s">
        <v>5815</v>
      </c>
      <c r="E512" t="s">
        <v>5816</v>
      </c>
      <c r="F512" t="s">
        <v>1429</v>
      </c>
      <c r="G512" t="s">
        <v>1430</v>
      </c>
      <c r="H512" t="s">
        <v>1431</v>
      </c>
      <c r="I512" t="s">
        <v>5817</v>
      </c>
      <c r="J512" t="s">
        <v>5818</v>
      </c>
      <c r="K512" t="s">
        <v>5819</v>
      </c>
      <c r="L512" t="s">
        <v>546</v>
      </c>
      <c r="M512" t="s">
        <v>3399</v>
      </c>
      <c r="N512" t="s">
        <v>3657</v>
      </c>
      <c r="O512" t="s">
        <v>524</v>
      </c>
      <c r="P512">
        <v>627</v>
      </c>
      <c r="Q512" t="s">
        <v>541</v>
      </c>
      <c r="R512" t="s">
        <v>613</v>
      </c>
      <c r="S512" t="s">
        <v>613</v>
      </c>
      <c r="T512">
        <v>32</v>
      </c>
      <c r="U512">
        <v>6070</v>
      </c>
      <c r="V512" t="s">
        <v>651</v>
      </c>
      <c r="W512">
        <v>315</v>
      </c>
      <c r="X512">
        <v>623</v>
      </c>
      <c r="Y512">
        <v>51</v>
      </c>
      <c r="Z512" s="5" t="s">
        <v>665</v>
      </c>
      <c r="AA512" t="s">
        <v>524</v>
      </c>
      <c r="AB512" t="s">
        <v>564</v>
      </c>
      <c r="AC512" t="s">
        <v>564</v>
      </c>
      <c r="AD512" t="s">
        <v>555</v>
      </c>
      <c r="AE512">
        <v>59.5</v>
      </c>
      <c r="AF512">
        <v>42.3</v>
      </c>
      <c r="AG512">
        <v>39.700000000000003</v>
      </c>
      <c r="AH512">
        <v>5.0999999999999996</v>
      </c>
      <c r="AI512" t="s">
        <v>3410</v>
      </c>
      <c r="AJ512">
        <v>208</v>
      </c>
      <c r="AK512">
        <v>81</v>
      </c>
      <c r="AL512">
        <v>41</v>
      </c>
      <c r="AM512">
        <v>45</v>
      </c>
      <c r="AN512">
        <v>25</v>
      </c>
      <c r="AO512">
        <v>3</v>
      </c>
      <c r="AP512">
        <v>1</v>
      </c>
      <c r="AQ512">
        <v>11</v>
      </c>
      <c r="AR512">
        <v>8</v>
      </c>
      <c r="AS512">
        <v>208</v>
      </c>
      <c r="AT512">
        <v>0</v>
      </c>
      <c r="AU512">
        <v>0</v>
      </c>
      <c r="AV512">
        <v>0</v>
      </c>
      <c r="AW512">
        <v>0</v>
      </c>
      <c r="AX512">
        <v>0.01</v>
      </c>
      <c r="AY512">
        <v>0.01</v>
      </c>
      <c r="AZ512">
        <v>0.03</v>
      </c>
      <c r="BA512">
        <v>3.7999999999999999E-2</v>
      </c>
      <c r="BB512">
        <v>0.02</v>
      </c>
      <c r="BC512">
        <v>0.03</v>
      </c>
      <c r="BD512">
        <v>0.05</v>
      </c>
      <c r="BE512">
        <v>0.05</v>
      </c>
      <c r="BF512">
        <v>0.42</v>
      </c>
      <c r="BG512">
        <v>0.35</v>
      </c>
      <c r="BH512">
        <v>0.28000000000000003</v>
      </c>
      <c r="BI512">
        <v>0.2</v>
      </c>
      <c r="BJ512">
        <v>0.5</v>
      </c>
      <c r="BK512">
        <v>0.5</v>
      </c>
      <c r="BL512">
        <v>0.01</v>
      </c>
      <c r="BM512">
        <v>0</v>
      </c>
      <c r="BN512">
        <v>0.02</v>
      </c>
      <c r="BO512">
        <v>0.02</v>
      </c>
      <c r="BP512">
        <v>0.01</v>
      </c>
      <c r="BQ512">
        <v>0</v>
      </c>
      <c r="BR512">
        <v>0.53</v>
      </c>
      <c r="BS512">
        <v>0.6</v>
      </c>
      <c r="BT512">
        <v>0.68</v>
      </c>
      <c r="BU512">
        <v>0.75</v>
      </c>
      <c r="BV512">
        <v>0.43</v>
      </c>
      <c r="BW512">
        <v>0.43</v>
      </c>
      <c r="BX512">
        <v>3.5</v>
      </c>
      <c r="BY512">
        <v>3.56</v>
      </c>
      <c r="BZ512">
        <v>3.68</v>
      </c>
      <c r="CA512">
        <v>3.74</v>
      </c>
      <c r="CB512">
        <v>3.37</v>
      </c>
      <c r="CC512">
        <v>3.35</v>
      </c>
      <c r="CD512">
        <v>0</v>
      </c>
      <c r="CE512">
        <v>0</v>
      </c>
      <c r="CF512">
        <v>0</v>
      </c>
      <c r="CG512">
        <v>0.01</v>
      </c>
      <c r="CH512">
        <v>0</v>
      </c>
      <c r="CI512">
        <v>0</v>
      </c>
      <c r="CJ512">
        <v>0</v>
      </c>
      <c r="CK512">
        <v>0.09</v>
      </c>
      <c r="CL512">
        <v>0.02</v>
      </c>
      <c r="CM512">
        <v>0.01</v>
      </c>
      <c r="CN512">
        <v>0.01</v>
      </c>
      <c r="CO512">
        <v>0.02</v>
      </c>
      <c r="CP512">
        <v>0.03</v>
      </c>
      <c r="CQ512">
        <v>0.02</v>
      </c>
      <c r="CR512">
        <v>0.05</v>
      </c>
      <c r="CS512">
        <v>0.09</v>
      </c>
      <c r="CT512">
        <v>0.14000000000000001</v>
      </c>
      <c r="CU512">
        <v>0.14000000000000001</v>
      </c>
      <c r="CV512">
        <v>3.79</v>
      </c>
      <c r="CW512">
        <v>3.76</v>
      </c>
      <c r="CX512">
        <v>3.72</v>
      </c>
      <c r="CY512">
        <v>3.76</v>
      </c>
      <c r="CZ512">
        <v>3.71</v>
      </c>
      <c r="DA512">
        <v>3.59</v>
      </c>
      <c r="DB512">
        <v>3.46</v>
      </c>
      <c r="DC512">
        <v>3.12</v>
      </c>
      <c r="DD512">
        <v>3.36</v>
      </c>
      <c r="DE512">
        <v>0.18</v>
      </c>
      <c r="DF512">
        <v>0.22</v>
      </c>
      <c r="DG512">
        <v>0.23</v>
      </c>
      <c r="DH512">
        <v>0.15</v>
      </c>
      <c r="DI512">
        <v>0.25</v>
      </c>
      <c r="DJ512">
        <v>0.3</v>
      </c>
      <c r="DK512">
        <v>0.34</v>
      </c>
      <c r="DL512">
        <v>0.31</v>
      </c>
      <c r="DM512">
        <v>0.27</v>
      </c>
      <c r="DN512">
        <v>0.01</v>
      </c>
      <c r="DO512">
        <v>0.01</v>
      </c>
      <c r="DP512">
        <v>0.01</v>
      </c>
      <c r="DQ512">
        <v>0</v>
      </c>
      <c r="DR512">
        <v>0</v>
      </c>
      <c r="DS512">
        <v>0.01</v>
      </c>
      <c r="DT512">
        <v>0</v>
      </c>
      <c r="DU512">
        <v>0.01</v>
      </c>
      <c r="DV512">
        <v>0.01</v>
      </c>
      <c r="DW512">
        <v>0.79</v>
      </c>
      <c r="DX512">
        <v>0.76</v>
      </c>
      <c r="DY512">
        <v>0.74</v>
      </c>
      <c r="DZ512">
        <v>0.8</v>
      </c>
      <c r="EA512">
        <v>0.72</v>
      </c>
      <c r="EB512">
        <v>0.64</v>
      </c>
      <c r="EC512">
        <v>0.56000000000000005</v>
      </c>
      <c r="ED512">
        <v>0.45</v>
      </c>
      <c r="EE512">
        <v>0.54</v>
      </c>
      <c r="EF512">
        <v>0.42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0.09</v>
      </c>
      <c r="EM512">
        <v>0.01</v>
      </c>
      <c r="EN512">
        <v>0</v>
      </c>
      <c r="EO512">
        <v>0.4</v>
      </c>
      <c r="EP512">
        <v>0.05</v>
      </c>
      <c r="EQ512">
        <v>3.4000000000000002E-2</v>
      </c>
      <c r="ER512">
        <v>0.04</v>
      </c>
      <c r="ES512">
        <v>0.01</v>
      </c>
      <c r="ET512">
        <v>0.08</v>
      </c>
      <c r="EU512">
        <v>0.19</v>
      </c>
      <c r="EV512">
        <v>0.04</v>
      </c>
      <c r="EW512">
        <v>0.02</v>
      </c>
      <c r="EX512">
        <v>7.1999999999999995E-2</v>
      </c>
      <c r="EY512">
        <v>0.32</v>
      </c>
      <c r="EZ512">
        <v>0.3</v>
      </c>
      <c r="FA512">
        <v>0.27</v>
      </c>
      <c r="FB512">
        <v>0.25</v>
      </c>
      <c r="FC512">
        <v>0.34</v>
      </c>
      <c r="FD512">
        <v>0.3</v>
      </c>
      <c r="FE512">
        <v>0.43</v>
      </c>
      <c r="FF512">
        <v>0.34</v>
      </c>
      <c r="FG512">
        <v>7.0000000000000007E-2</v>
      </c>
      <c r="FH512">
        <v>0.61</v>
      </c>
      <c r="FI512">
        <v>0.64</v>
      </c>
      <c r="FJ512">
        <v>0.66</v>
      </c>
      <c r="FK512">
        <v>0.71</v>
      </c>
      <c r="FL512">
        <v>0.53</v>
      </c>
      <c r="FM512">
        <v>0.32</v>
      </c>
      <c r="FN512">
        <v>0.49</v>
      </c>
      <c r="FO512">
        <v>0.62</v>
      </c>
      <c r="FP512">
        <v>0.03</v>
      </c>
      <c r="FQ512">
        <v>0.01</v>
      </c>
      <c r="FR512">
        <v>0.02</v>
      </c>
      <c r="FS512">
        <v>0.02</v>
      </c>
      <c r="FT512">
        <v>0.03</v>
      </c>
      <c r="FU512">
        <v>0.05</v>
      </c>
      <c r="FV512">
        <v>0.11</v>
      </c>
      <c r="FW512">
        <v>0.03</v>
      </c>
      <c r="FX512">
        <v>0.03</v>
      </c>
      <c r="FY512">
        <v>1.79</v>
      </c>
      <c r="FZ512">
        <v>3.56</v>
      </c>
      <c r="GA512">
        <v>3.62</v>
      </c>
      <c r="GB512">
        <v>3.63</v>
      </c>
      <c r="GC512">
        <v>3.73</v>
      </c>
      <c r="GD512">
        <v>3.48</v>
      </c>
      <c r="GE512">
        <v>2.95</v>
      </c>
      <c r="GF512">
        <v>3.44</v>
      </c>
      <c r="GG512">
        <v>3.61</v>
      </c>
      <c r="GH512">
        <v>9.0299999999999994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0.02</v>
      </c>
      <c r="GO512">
        <v>7.0000000000000007E-2</v>
      </c>
      <c r="GP512">
        <v>0.17</v>
      </c>
      <c r="GQ512">
        <v>0.28000000000000003</v>
      </c>
      <c r="GR512">
        <v>0.41</v>
      </c>
      <c r="GS512">
        <v>0.05</v>
      </c>
      <c r="GT512">
        <v>0.39</v>
      </c>
      <c r="GU512">
        <v>0.57999999999999996</v>
      </c>
      <c r="GV512">
        <v>0.15</v>
      </c>
      <c r="GW512">
        <v>0.23</v>
      </c>
      <c r="GX512">
        <v>0.154</v>
      </c>
      <c r="GY512">
        <v>0.25</v>
      </c>
      <c r="GZ512">
        <v>0.14399999999999999</v>
      </c>
      <c r="HA512">
        <v>4.2999999999999997E-2</v>
      </c>
      <c r="HB512">
        <v>0.34</v>
      </c>
      <c r="HC512">
        <v>0.13</v>
      </c>
      <c r="HD512">
        <v>0.11</v>
      </c>
      <c r="HE512">
        <v>0.21</v>
      </c>
      <c r="HF512">
        <v>0.11</v>
      </c>
      <c r="HG512">
        <v>0.12</v>
      </c>
      <c r="HH512">
        <v>0.05</v>
      </c>
      <c r="HI512">
        <v>0.01</v>
      </c>
      <c r="HJ512">
        <v>0.01</v>
      </c>
      <c r="HK512">
        <v>0</v>
      </c>
      <c r="HL512">
        <v>7.0000000000000007E-2</v>
      </c>
      <c r="HM512">
        <v>0.32</v>
      </c>
      <c r="HN512">
        <v>0.01</v>
      </c>
      <c r="HO512">
        <v>0.45</v>
      </c>
      <c r="HP512">
        <v>0.31</v>
      </c>
      <c r="HQ512">
        <v>0.3</v>
      </c>
      <c r="HR512">
        <v>0.49</v>
      </c>
      <c r="HS512">
        <v>0.4</v>
      </c>
      <c r="HT512">
        <v>0.41</v>
      </c>
      <c r="HU512">
        <v>0.48</v>
      </c>
      <c r="HV512">
        <v>0.48</v>
      </c>
      <c r="HW512">
        <v>0.6</v>
      </c>
      <c r="HX512">
        <v>0.35</v>
      </c>
      <c r="HY512">
        <v>0.1</v>
      </c>
      <c r="HZ512">
        <v>0.5</v>
      </c>
      <c r="IA512">
        <v>0.01</v>
      </c>
      <c r="IB512">
        <v>0.13</v>
      </c>
      <c r="IC512">
        <v>0.04</v>
      </c>
      <c r="ID512">
        <v>0.04</v>
      </c>
      <c r="IE512">
        <v>0.09</v>
      </c>
      <c r="IF512">
        <v>5.0000000000000001E-3</v>
      </c>
      <c r="IG512">
        <v>0.01</v>
      </c>
      <c r="IH512">
        <v>0.02</v>
      </c>
      <c r="II512">
        <v>0.01</v>
      </c>
      <c r="IJ512">
        <v>0.01</v>
      </c>
      <c r="IK512">
        <v>4.8000000000000001E-2</v>
      </c>
      <c r="IL512">
        <v>0.01</v>
      </c>
      <c r="IM512">
        <v>0.04</v>
      </c>
      <c r="IN512">
        <v>0.04</v>
      </c>
      <c r="IO512">
        <v>0.04</v>
      </c>
      <c r="IP512">
        <v>0.04</v>
      </c>
      <c r="IQ512">
        <v>0.05</v>
      </c>
      <c r="IR512">
        <v>0.05</v>
      </c>
      <c r="IS512">
        <v>0.02</v>
      </c>
      <c r="IT512">
        <v>0.36</v>
      </c>
      <c r="IU512">
        <v>0.17</v>
      </c>
      <c r="IV512">
        <v>0.02</v>
      </c>
      <c r="IW512">
        <v>0.2</v>
      </c>
      <c r="IX512">
        <v>0.25</v>
      </c>
      <c r="IY512">
        <v>0.32</v>
      </c>
      <c r="IZ512">
        <v>0.45</v>
      </c>
      <c r="JA512">
        <v>0.14000000000000001</v>
      </c>
      <c r="JB512">
        <v>0.4</v>
      </c>
      <c r="JC512">
        <v>0.38</v>
      </c>
      <c r="JD512">
        <v>0.12</v>
      </c>
      <c r="JE512">
        <v>0.19</v>
      </c>
      <c r="JF512">
        <v>0.26</v>
      </c>
      <c r="JG512">
        <v>0.2</v>
      </c>
      <c r="JH512">
        <v>0.32</v>
      </c>
      <c r="JI512">
        <v>0.16</v>
      </c>
      <c r="JJ512">
        <v>0.15</v>
      </c>
      <c r="JK512">
        <v>0.56000000000000005</v>
      </c>
      <c r="JL512">
        <v>0.17</v>
      </c>
      <c r="JM512">
        <v>0.02</v>
      </c>
      <c r="JN512">
        <v>0.04</v>
      </c>
      <c r="JO512">
        <v>0.04</v>
      </c>
      <c r="JP512">
        <v>0.02</v>
      </c>
      <c r="JQ512">
        <v>0.02</v>
      </c>
      <c r="JR512">
        <v>3.03</v>
      </c>
      <c r="JS512">
        <v>2.09</v>
      </c>
      <c r="JT512">
        <v>2.34</v>
      </c>
      <c r="JU512">
        <v>3.39</v>
      </c>
      <c r="JV512">
        <v>2.34</v>
      </c>
    </row>
    <row r="513" spans="1:282" x14ac:dyDescent="0.25">
      <c r="A513">
        <v>610192</v>
      </c>
      <c r="B513" t="s">
        <v>277</v>
      </c>
      <c r="C513" t="s">
        <v>2953</v>
      </c>
      <c r="D513" t="s">
        <v>5820</v>
      </c>
      <c r="E513" t="s">
        <v>5821</v>
      </c>
      <c r="F513" t="s">
        <v>1432</v>
      </c>
      <c r="G513" t="s">
        <v>1433</v>
      </c>
      <c r="H513" t="s">
        <v>5822</v>
      </c>
      <c r="I513" t="s">
        <v>5823</v>
      </c>
      <c r="J513" t="s">
        <v>5824</v>
      </c>
      <c r="K513" t="s">
        <v>5825</v>
      </c>
      <c r="L513" t="s">
        <v>546</v>
      </c>
      <c r="M513" t="s">
        <v>3399</v>
      </c>
      <c r="N513" t="s">
        <v>3908</v>
      </c>
      <c r="O513" t="s">
        <v>524</v>
      </c>
      <c r="P513">
        <v>811</v>
      </c>
      <c r="Q513" t="s">
        <v>539</v>
      </c>
      <c r="R513" t="s">
        <v>538</v>
      </c>
      <c r="S513" t="s">
        <v>538</v>
      </c>
      <c r="T513">
        <v>34</v>
      </c>
      <c r="U513">
        <v>6080</v>
      </c>
      <c r="V513" t="s">
        <v>651</v>
      </c>
      <c r="W513">
        <v>440</v>
      </c>
      <c r="X513">
        <v>836</v>
      </c>
      <c r="Y513">
        <v>53</v>
      </c>
      <c r="Z513" s="5" t="s">
        <v>660</v>
      </c>
      <c r="AA513" t="s">
        <v>524</v>
      </c>
      <c r="AB513" t="s">
        <v>555</v>
      </c>
      <c r="AC513" t="s">
        <v>533</v>
      </c>
      <c r="AD513" t="s">
        <v>555</v>
      </c>
      <c r="AE513">
        <v>22.7</v>
      </c>
      <c r="AF513">
        <v>69</v>
      </c>
      <c r="AG513">
        <v>34.200000000000003</v>
      </c>
      <c r="AH513">
        <v>5.3</v>
      </c>
      <c r="AI513" t="s">
        <v>3410</v>
      </c>
      <c r="AJ513">
        <v>211</v>
      </c>
      <c r="AK513">
        <v>8</v>
      </c>
      <c r="AL513">
        <v>16</v>
      </c>
      <c r="AN513">
        <v>185</v>
      </c>
      <c r="AQ513">
        <v>1</v>
      </c>
      <c r="AR513">
        <v>4</v>
      </c>
      <c r="AS513">
        <v>211</v>
      </c>
      <c r="AT513">
        <v>0.05</v>
      </c>
      <c r="AU513">
        <v>0.01</v>
      </c>
      <c r="AV513">
        <v>0.04</v>
      </c>
      <c r="AW513">
        <v>0</v>
      </c>
      <c r="AX513">
        <v>0.03</v>
      </c>
      <c r="AY513">
        <v>0.11</v>
      </c>
      <c r="AZ513">
        <v>0.17</v>
      </c>
      <c r="BA513">
        <v>0.109</v>
      </c>
      <c r="BB513">
        <v>0.12</v>
      </c>
      <c r="BC513">
        <v>7.0000000000000007E-2</v>
      </c>
      <c r="BD513">
        <v>0.15</v>
      </c>
      <c r="BE513">
        <v>0.16</v>
      </c>
      <c r="BF513">
        <v>0.39</v>
      </c>
      <c r="BG513">
        <v>0.35</v>
      </c>
      <c r="BH513">
        <v>0.44</v>
      </c>
      <c r="BI513">
        <v>0.32</v>
      </c>
      <c r="BJ513">
        <v>0.39</v>
      </c>
      <c r="BK513">
        <v>0.35</v>
      </c>
      <c r="BL513">
        <v>0.04</v>
      </c>
      <c r="BM513">
        <v>0.02</v>
      </c>
      <c r="BN513">
        <v>0.03</v>
      </c>
      <c r="BO513">
        <v>0.03</v>
      </c>
      <c r="BP513">
        <v>0.05</v>
      </c>
      <c r="BQ513">
        <v>0.05</v>
      </c>
      <c r="BR513">
        <v>0.35</v>
      </c>
      <c r="BS513">
        <v>0.51</v>
      </c>
      <c r="BT513">
        <v>0.37</v>
      </c>
      <c r="BU513">
        <v>0.57999999999999996</v>
      </c>
      <c r="BV513">
        <v>0.38</v>
      </c>
      <c r="BW513">
        <v>0.34</v>
      </c>
      <c r="BX513">
        <v>3.08</v>
      </c>
      <c r="BY513">
        <v>3.38</v>
      </c>
      <c r="BZ513">
        <v>3.17</v>
      </c>
      <c r="CA513">
        <v>3.52</v>
      </c>
      <c r="CB513">
        <v>3.19</v>
      </c>
      <c r="CC513">
        <v>2.96</v>
      </c>
      <c r="CD513">
        <v>0</v>
      </c>
      <c r="CE513">
        <v>0</v>
      </c>
      <c r="CF513">
        <v>5.0000000000000001E-3</v>
      </c>
      <c r="CG513">
        <v>2.4E-2</v>
      </c>
      <c r="CH513">
        <v>8.9999999999999993E-3</v>
      </c>
      <c r="CI513">
        <v>0.02</v>
      </c>
      <c r="CJ513">
        <v>0.02</v>
      </c>
      <c r="CK513">
        <v>0.03</v>
      </c>
      <c r="CL513">
        <v>0.02</v>
      </c>
      <c r="CM513">
        <v>0.01</v>
      </c>
      <c r="CN513">
        <v>0.02</v>
      </c>
      <c r="CO513">
        <v>0.02</v>
      </c>
      <c r="CP513">
        <v>0.02</v>
      </c>
      <c r="CQ513">
        <v>0.02</v>
      </c>
      <c r="CR513">
        <v>0.02</v>
      </c>
      <c r="CS513">
        <v>0.03</v>
      </c>
      <c r="CT513">
        <v>0.03</v>
      </c>
      <c r="CU513">
        <v>0.04</v>
      </c>
      <c r="CV513">
        <v>3.87</v>
      </c>
      <c r="CW513">
        <v>3.81</v>
      </c>
      <c r="CX513">
        <v>3.79</v>
      </c>
      <c r="CY513">
        <v>3.74</v>
      </c>
      <c r="CZ513">
        <v>3.76</v>
      </c>
      <c r="DA513">
        <v>3.7</v>
      </c>
      <c r="DB513">
        <v>3.68</v>
      </c>
      <c r="DC513">
        <v>3.6</v>
      </c>
      <c r="DD513">
        <v>3.71</v>
      </c>
      <c r="DE513">
        <v>0.11</v>
      </c>
      <c r="DF513">
        <v>0.14000000000000001</v>
      </c>
      <c r="DG513">
        <v>0.14000000000000001</v>
      </c>
      <c r="DH513">
        <v>0.15</v>
      </c>
      <c r="DI513">
        <v>0.16</v>
      </c>
      <c r="DJ513">
        <v>0.19</v>
      </c>
      <c r="DK513">
        <v>0.2</v>
      </c>
      <c r="DL513">
        <v>0.22</v>
      </c>
      <c r="DM513">
        <v>0.15</v>
      </c>
      <c r="DN513">
        <v>0.01</v>
      </c>
      <c r="DO513">
        <v>0.01</v>
      </c>
      <c r="DP513">
        <v>0.01</v>
      </c>
      <c r="DQ513">
        <v>0.02</v>
      </c>
      <c r="DR513">
        <v>0.02</v>
      </c>
      <c r="DS513">
        <v>0.03</v>
      </c>
      <c r="DT513">
        <v>0.02</v>
      </c>
      <c r="DU513">
        <v>0.04</v>
      </c>
      <c r="DV513">
        <v>0.02</v>
      </c>
      <c r="DW513">
        <v>0.87</v>
      </c>
      <c r="DX513">
        <v>0.82</v>
      </c>
      <c r="DY513">
        <v>0.82</v>
      </c>
      <c r="DZ513">
        <v>0.79</v>
      </c>
      <c r="EA513">
        <v>0.79</v>
      </c>
      <c r="EB513">
        <v>0.73</v>
      </c>
      <c r="EC513">
        <v>0.73</v>
      </c>
      <c r="ED513">
        <v>0.67</v>
      </c>
      <c r="EE513">
        <v>0.77</v>
      </c>
      <c r="EF513">
        <v>0.26</v>
      </c>
      <c r="EG513">
        <v>0.03</v>
      </c>
      <c r="EH513">
        <v>0.02</v>
      </c>
      <c r="EI513">
        <v>0.02</v>
      </c>
      <c r="EJ513">
        <v>0.02</v>
      </c>
      <c r="EK513">
        <v>0.04</v>
      </c>
      <c r="EL513">
        <v>0.06</v>
      </c>
      <c r="EM513">
        <v>0</v>
      </c>
      <c r="EN513">
        <v>0.04</v>
      </c>
      <c r="EO513">
        <v>0.2</v>
      </c>
      <c r="EP513">
        <v>0.1</v>
      </c>
      <c r="EQ513">
        <v>0.109</v>
      </c>
      <c r="ER513">
        <v>0.09</v>
      </c>
      <c r="ES513">
        <v>6.6000000000000003E-2</v>
      </c>
      <c r="ET513">
        <v>0.09</v>
      </c>
      <c r="EU513">
        <v>0.13</v>
      </c>
      <c r="EV513">
        <v>0.06</v>
      </c>
      <c r="EW513">
        <v>0.15</v>
      </c>
      <c r="EX513">
        <v>0.20899999999999999</v>
      </c>
      <c r="EY513">
        <v>0.41</v>
      </c>
      <c r="EZ513">
        <v>0.38</v>
      </c>
      <c r="FA513">
        <v>0.31</v>
      </c>
      <c r="FB513">
        <v>0.3</v>
      </c>
      <c r="FC513">
        <v>0.36</v>
      </c>
      <c r="FD513">
        <v>0.26</v>
      </c>
      <c r="FE513">
        <v>0.37</v>
      </c>
      <c r="FF513">
        <v>0.39</v>
      </c>
      <c r="FG513">
        <v>0.22</v>
      </c>
      <c r="FH513">
        <v>0.41</v>
      </c>
      <c r="FI513">
        <v>0.43</v>
      </c>
      <c r="FJ513">
        <v>0.51</v>
      </c>
      <c r="FK513">
        <v>0.55000000000000004</v>
      </c>
      <c r="FL513">
        <v>0.44</v>
      </c>
      <c r="FM513">
        <v>0.47</v>
      </c>
      <c r="FN513">
        <v>0.5</v>
      </c>
      <c r="FO513">
        <v>0.34</v>
      </c>
      <c r="FP513">
        <v>0.11</v>
      </c>
      <c r="FQ513">
        <v>0.05</v>
      </c>
      <c r="FR513">
        <v>0.06</v>
      </c>
      <c r="FS513">
        <v>7.0000000000000007E-2</v>
      </c>
      <c r="FT513">
        <v>0.06</v>
      </c>
      <c r="FU513">
        <v>0.08</v>
      </c>
      <c r="FV513">
        <v>0.08</v>
      </c>
      <c r="FW513">
        <v>0.06</v>
      </c>
      <c r="FX513">
        <v>0.08</v>
      </c>
      <c r="FY513">
        <v>2.4300000000000002</v>
      </c>
      <c r="FZ513">
        <v>3.25</v>
      </c>
      <c r="GA513">
        <v>3.3</v>
      </c>
      <c r="GB513">
        <v>3.41</v>
      </c>
      <c r="GC513">
        <v>3.47</v>
      </c>
      <c r="GD513">
        <v>3.29</v>
      </c>
      <c r="GE513">
        <v>3.24</v>
      </c>
      <c r="GF513">
        <v>3.45</v>
      </c>
      <c r="GG513">
        <v>3.11</v>
      </c>
      <c r="GH513">
        <v>7.42</v>
      </c>
      <c r="GI513">
        <v>0.03</v>
      </c>
      <c r="GJ513">
        <v>1.9E-2</v>
      </c>
      <c r="GK513">
        <v>3.3000000000000002E-2</v>
      </c>
      <c r="GL513">
        <v>0.04</v>
      </c>
      <c r="GM513">
        <v>0.12</v>
      </c>
      <c r="GN513">
        <v>0.05</v>
      </c>
      <c r="GO513">
        <v>0.08</v>
      </c>
      <c r="GP513">
        <v>0.11</v>
      </c>
      <c r="GQ513">
        <v>0.14000000000000001</v>
      </c>
      <c r="GR513">
        <v>0.27</v>
      </c>
      <c r="GS513">
        <v>0.1</v>
      </c>
      <c r="GT513">
        <v>0.37</v>
      </c>
      <c r="GU513">
        <v>0.42</v>
      </c>
      <c r="GV513">
        <v>0.3</v>
      </c>
      <c r="GW513">
        <v>0.17</v>
      </c>
      <c r="GX513">
        <v>0.156</v>
      </c>
      <c r="GY513">
        <v>0.22</v>
      </c>
      <c r="GZ513">
        <v>0.13700000000000001</v>
      </c>
      <c r="HA513">
        <v>5.7000000000000002E-2</v>
      </c>
      <c r="HB513">
        <v>0.15</v>
      </c>
      <c r="HC513">
        <v>0.11</v>
      </c>
      <c r="HD513">
        <v>0.06</v>
      </c>
      <c r="HE513">
        <v>0.14000000000000001</v>
      </c>
      <c r="HF513">
        <v>0.21</v>
      </c>
      <c r="HG513">
        <v>0.3</v>
      </c>
      <c r="HH513">
        <v>0.19</v>
      </c>
      <c r="HI513">
        <v>0.02</v>
      </c>
      <c r="HJ513">
        <v>0.02</v>
      </c>
      <c r="HK513">
        <v>0.01</v>
      </c>
      <c r="HL513">
        <v>0.02</v>
      </c>
      <c r="HM513">
        <v>0.12</v>
      </c>
      <c r="HN513">
        <v>0.1</v>
      </c>
      <c r="HO513">
        <v>0.37</v>
      </c>
      <c r="HP513">
        <v>0.3</v>
      </c>
      <c r="HQ513">
        <v>0.3</v>
      </c>
      <c r="HR513">
        <v>0.28999999999999998</v>
      </c>
      <c r="HS513">
        <v>0.34</v>
      </c>
      <c r="HT513">
        <v>0.35</v>
      </c>
      <c r="HU513">
        <v>0.46</v>
      </c>
      <c r="HV513">
        <v>0.3</v>
      </c>
      <c r="HW513">
        <v>0.39</v>
      </c>
      <c r="HX513">
        <v>0.37</v>
      </c>
      <c r="HY513">
        <v>0.26</v>
      </c>
      <c r="HZ513">
        <v>0.34</v>
      </c>
      <c r="IA513">
        <v>0.04</v>
      </c>
      <c r="IB513">
        <v>0.2</v>
      </c>
      <c r="IC513">
        <v>0.16</v>
      </c>
      <c r="ID513">
        <v>0.17</v>
      </c>
      <c r="IE513">
        <v>0.12</v>
      </c>
      <c r="IF513">
        <v>7.5999999999999998E-2</v>
      </c>
      <c r="IG513">
        <v>2.4E-2</v>
      </c>
      <c r="IH513">
        <v>0.03</v>
      </c>
      <c r="II513">
        <v>0.02</v>
      </c>
      <c r="IJ513">
        <v>0.02</v>
      </c>
      <c r="IK513">
        <v>1.4E-2</v>
      </c>
      <c r="IL513">
        <v>1.4E-2</v>
      </c>
      <c r="IM513">
        <v>0.09</v>
      </c>
      <c r="IN513">
        <v>0.14000000000000001</v>
      </c>
      <c r="IO513">
        <v>0.11</v>
      </c>
      <c r="IP513">
        <v>0.13</v>
      </c>
      <c r="IQ513">
        <v>0.14000000000000001</v>
      </c>
      <c r="IR513">
        <v>0.12</v>
      </c>
      <c r="IS513">
        <v>0.04</v>
      </c>
      <c r="IT513">
        <v>0.54</v>
      </c>
      <c r="IU513">
        <v>0.5</v>
      </c>
      <c r="IV513">
        <v>0.01</v>
      </c>
      <c r="IW513">
        <v>0.18</v>
      </c>
      <c r="IX513">
        <v>0.18</v>
      </c>
      <c r="IY513">
        <v>0.23</v>
      </c>
      <c r="IZ513">
        <v>0.25</v>
      </c>
      <c r="JA513">
        <v>0.14000000000000001</v>
      </c>
      <c r="JB513">
        <v>0.28999999999999998</v>
      </c>
      <c r="JC513">
        <v>0.33</v>
      </c>
      <c r="JD513">
        <v>7.0000000000000007E-2</v>
      </c>
      <c r="JE513">
        <v>0.09</v>
      </c>
      <c r="JF513">
        <v>0.24</v>
      </c>
      <c r="JG513">
        <v>0.19</v>
      </c>
      <c r="JH513">
        <v>0.36</v>
      </c>
      <c r="JI513">
        <v>0.06</v>
      </c>
      <c r="JJ513">
        <v>0.06</v>
      </c>
      <c r="JK513">
        <v>0.52</v>
      </c>
      <c r="JL513">
        <v>0.24</v>
      </c>
      <c r="JM513">
        <v>0.09</v>
      </c>
      <c r="JN513">
        <v>0.11</v>
      </c>
      <c r="JO513">
        <v>0.11</v>
      </c>
      <c r="JP513">
        <v>0.09</v>
      </c>
      <c r="JQ513">
        <v>0.09</v>
      </c>
      <c r="JR513">
        <v>3.1</v>
      </c>
      <c r="JS513">
        <v>1.6</v>
      </c>
      <c r="JT513">
        <v>1.68</v>
      </c>
      <c r="JU513">
        <v>3.39</v>
      </c>
      <c r="JV513">
        <v>2.54</v>
      </c>
    </row>
    <row r="514" spans="1:282" x14ac:dyDescent="0.25">
      <c r="A514">
        <v>610193</v>
      </c>
      <c r="B514" t="s">
        <v>213</v>
      </c>
      <c r="C514" t="s">
        <v>2954</v>
      </c>
      <c r="D514" t="s">
        <v>5826</v>
      </c>
      <c r="E514" t="s">
        <v>5827</v>
      </c>
      <c r="F514" t="s">
        <v>1434</v>
      </c>
      <c r="G514" t="s">
        <v>1435</v>
      </c>
      <c r="H514" t="s">
        <v>1436</v>
      </c>
      <c r="I514" t="s">
        <v>5828</v>
      </c>
      <c r="J514" t="s">
        <v>5829</v>
      </c>
      <c r="K514" t="s">
        <v>5830</v>
      </c>
      <c r="L514" t="s">
        <v>546</v>
      </c>
      <c r="M514" t="s">
        <v>3399</v>
      </c>
      <c r="N514" t="s">
        <v>3908</v>
      </c>
      <c r="O514" t="s">
        <v>524</v>
      </c>
      <c r="P514">
        <v>516</v>
      </c>
      <c r="Q514" t="s">
        <v>537</v>
      </c>
      <c r="R514" t="s">
        <v>557</v>
      </c>
      <c r="S514" t="s">
        <v>557</v>
      </c>
      <c r="T514">
        <v>47</v>
      </c>
      <c r="U514">
        <v>6100</v>
      </c>
      <c r="V514" t="s">
        <v>651</v>
      </c>
      <c r="W514">
        <v>249</v>
      </c>
      <c r="X514">
        <v>530</v>
      </c>
      <c r="Y514">
        <v>47</v>
      </c>
      <c r="Z514" s="5" t="s">
        <v>943</v>
      </c>
      <c r="AA514" t="s">
        <v>524</v>
      </c>
      <c r="AB514" t="s">
        <v>564</v>
      </c>
      <c r="AC514" t="s">
        <v>564</v>
      </c>
      <c r="AD514" t="s">
        <v>533</v>
      </c>
      <c r="AE514">
        <v>49.2</v>
      </c>
      <c r="AF514">
        <v>48.8</v>
      </c>
      <c r="AG514">
        <v>75.599999999999994</v>
      </c>
      <c r="AH514">
        <v>4.7</v>
      </c>
      <c r="AI514" t="s">
        <v>3410</v>
      </c>
      <c r="AJ514">
        <v>138</v>
      </c>
      <c r="AK514">
        <v>3</v>
      </c>
      <c r="AL514">
        <v>97</v>
      </c>
      <c r="AN514">
        <v>37</v>
      </c>
      <c r="AP514">
        <v>1</v>
      </c>
      <c r="AQ514">
        <v>4</v>
      </c>
      <c r="AR514">
        <v>2</v>
      </c>
      <c r="AS514">
        <v>138</v>
      </c>
      <c r="AT514">
        <v>0.01</v>
      </c>
      <c r="AU514">
        <v>0.03</v>
      </c>
      <c r="AV514">
        <v>0.01</v>
      </c>
      <c r="AW514">
        <v>0.02</v>
      </c>
      <c r="AX514">
        <v>0.02</v>
      </c>
      <c r="AY514">
        <v>0.03</v>
      </c>
      <c r="AZ514">
        <v>0.08</v>
      </c>
      <c r="BA514">
        <v>2.9000000000000001E-2</v>
      </c>
      <c r="BB514">
        <v>0.09</v>
      </c>
      <c r="BC514">
        <v>0.09</v>
      </c>
      <c r="BD514">
        <v>0.12</v>
      </c>
      <c r="BE514">
        <v>0.17</v>
      </c>
      <c r="BF514">
        <v>0.32</v>
      </c>
      <c r="BG514">
        <v>0.28000000000000003</v>
      </c>
      <c r="BH514">
        <v>0.28000000000000003</v>
      </c>
      <c r="BI514">
        <v>0.2</v>
      </c>
      <c r="BJ514">
        <v>0.34</v>
      </c>
      <c r="BK514">
        <v>0.27</v>
      </c>
      <c r="BL514">
        <v>0.01</v>
      </c>
      <c r="BM514">
        <v>0.01</v>
      </c>
      <c r="BN514">
        <v>0</v>
      </c>
      <c r="BO514">
        <v>0.01</v>
      </c>
      <c r="BP514">
        <v>0.01</v>
      </c>
      <c r="BQ514">
        <v>0.01</v>
      </c>
      <c r="BR514">
        <v>0.56999999999999995</v>
      </c>
      <c r="BS514">
        <v>0.65</v>
      </c>
      <c r="BT514">
        <v>0.62</v>
      </c>
      <c r="BU514">
        <v>0.69</v>
      </c>
      <c r="BV514">
        <v>0.51</v>
      </c>
      <c r="BW514">
        <v>0.52</v>
      </c>
      <c r="BX514">
        <v>3.47</v>
      </c>
      <c r="BY514">
        <v>3.57</v>
      </c>
      <c r="BZ514">
        <v>3.51</v>
      </c>
      <c r="CA514">
        <v>3.56</v>
      </c>
      <c r="CB514">
        <v>3.36</v>
      </c>
      <c r="CC514">
        <v>3.3</v>
      </c>
      <c r="CD514">
        <v>2.1999999999999999E-2</v>
      </c>
      <c r="CE514">
        <v>1.4E-2</v>
      </c>
      <c r="CF514">
        <v>1.4E-2</v>
      </c>
      <c r="CG514">
        <v>2.1999999999999999E-2</v>
      </c>
      <c r="CH514">
        <v>3.5999999999999997E-2</v>
      </c>
      <c r="CI514">
        <v>0.03</v>
      </c>
      <c r="CJ514">
        <v>0.08</v>
      </c>
      <c r="CK514">
        <v>0.08</v>
      </c>
      <c r="CL514">
        <v>7.0000000000000007E-2</v>
      </c>
      <c r="CM514">
        <v>0.02</v>
      </c>
      <c r="CN514">
        <v>0.06</v>
      </c>
      <c r="CO514">
        <v>0.05</v>
      </c>
      <c r="CP514">
        <v>0.06</v>
      </c>
      <c r="CQ514">
        <v>0.05</v>
      </c>
      <c r="CR514">
        <v>0.1</v>
      </c>
      <c r="CS514">
        <v>0.04</v>
      </c>
      <c r="CT514">
        <v>0.09</v>
      </c>
      <c r="CU514">
        <v>0.04</v>
      </c>
      <c r="CV514">
        <v>3.72</v>
      </c>
      <c r="CW514">
        <v>3.73</v>
      </c>
      <c r="CX514">
        <v>3.71</v>
      </c>
      <c r="CY514">
        <v>3.69</v>
      </c>
      <c r="CZ514">
        <v>3.67</v>
      </c>
      <c r="DA514">
        <v>3.53</v>
      </c>
      <c r="DB514">
        <v>3.5</v>
      </c>
      <c r="DC514">
        <v>3.39</v>
      </c>
      <c r="DD514">
        <v>3.51</v>
      </c>
      <c r="DE514">
        <v>0.17</v>
      </c>
      <c r="DF514">
        <v>0.11</v>
      </c>
      <c r="DG514">
        <v>0.14000000000000001</v>
      </c>
      <c r="DH514">
        <v>0.12</v>
      </c>
      <c r="DI514">
        <v>0.12</v>
      </c>
      <c r="DJ514">
        <v>0.17</v>
      </c>
      <c r="DK514">
        <v>0.17</v>
      </c>
      <c r="DL514">
        <v>0.18</v>
      </c>
      <c r="DM514">
        <v>0.17</v>
      </c>
      <c r="DN514">
        <v>0.01</v>
      </c>
      <c r="DO514">
        <v>0.01</v>
      </c>
      <c r="DP514">
        <v>0.01</v>
      </c>
      <c r="DQ514">
        <v>0.01</v>
      </c>
      <c r="DR514">
        <v>0</v>
      </c>
      <c r="DS514">
        <v>0.01</v>
      </c>
      <c r="DT514">
        <v>0.01</v>
      </c>
      <c r="DU514">
        <v>0.01</v>
      </c>
      <c r="DV514">
        <v>0.03</v>
      </c>
      <c r="DW514">
        <v>0.78</v>
      </c>
      <c r="DX514">
        <v>0.81</v>
      </c>
      <c r="DY514">
        <v>0.78</v>
      </c>
      <c r="DZ514">
        <v>0.79</v>
      </c>
      <c r="EA514">
        <v>0.8</v>
      </c>
      <c r="EB514">
        <v>0.68</v>
      </c>
      <c r="EC514">
        <v>0.7</v>
      </c>
      <c r="ED514">
        <v>0.64</v>
      </c>
      <c r="EE514">
        <v>0.69</v>
      </c>
      <c r="EF514">
        <v>0.33</v>
      </c>
      <c r="EG514">
        <v>0.03</v>
      </c>
      <c r="EH514">
        <v>0.02</v>
      </c>
      <c r="EI514">
        <v>0.04</v>
      </c>
      <c r="EJ514">
        <v>0.03</v>
      </c>
      <c r="EK514">
        <v>0.04</v>
      </c>
      <c r="EL514">
        <v>0.06</v>
      </c>
      <c r="EM514">
        <v>0.03</v>
      </c>
      <c r="EN514">
        <v>0.04</v>
      </c>
      <c r="EO514">
        <v>0.31</v>
      </c>
      <c r="EP514">
        <v>0.13</v>
      </c>
      <c r="EQ514">
        <v>7.1999999999999995E-2</v>
      </c>
      <c r="ER514">
        <v>7.0000000000000007E-2</v>
      </c>
      <c r="ES514">
        <v>5.0999999999999997E-2</v>
      </c>
      <c r="ET514">
        <v>0.09</v>
      </c>
      <c r="EU514">
        <v>0.11</v>
      </c>
      <c r="EV514">
        <v>0.12</v>
      </c>
      <c r="EW514">
        <v>0.1</v>
      </c>
      <c r="EX514">
        <v>0.13800000000000001</v>
      </c>
      <c r="EY514">
        <v>0.28999999999999998</v>
      </c>
      <c r="EZ514">
        <v>0.27</v>
      </c>
      <c r="FA514">
        <v>0.28000000000000003</v>
      </c>
      <c r="FB514">
        <v>0.25</v>
      </c>
      <c r="FC514">
        <v>0.26</v>
      </c>
      <c r="FD514">
        <v>0.33</v>
      </c>
      <c r="FE514">
        <v>0.26</v>
      </c>
      <c r="FF514">
        <v>0.33</v>
      </c>
      <c r="FG514">
        <v>0.19</v>
      </c>
      <c r="FH514">
        <v>0.53</v>
      </c>
      <c r="FI514">
        <v>0.6</v>
      </c>
      <c r="FJ514">
        <v>0.57999999999999996</v>
      </c>
      <c r="FK514">
        <v>0.64</v>
      </c>
      <c r="FL514">
        <v>0.52</v>
      </c>
      <c r="FM514">
        <v>0.42</v>
      </c>
      <c r="FN514">
        <v>0.56000000000000005</v>
      </c>
      <c r="FO514">
        <v>0.49</v>
      </c>
      <c r="FP514">
        <v>0.03</v>
      </c>
      <c r="FQ514">
        <v>0.02</v>
      </c>
      <c r="FR514">
        <v>0.04</v>
      </c>
      <c r="FS514">
        <v>0.03</v>
      </c>
      <c r="FT514">
        <v>0.03</v>
      </c>
      <c r="FU514">
        <v>0.08</v>
      </c>
      <c r="FV514">
        <v>0.09</v>
      </c>
      <c r="FW514">
        <v>0.04</v>
      </c>
      <c r="FX514">
        <v>0.04</v>
      </c>
      <c r="FY514">
        <v>2.19</v>
      </c>
      <c r="FZ514">
        <v>3.35</v>
      </c>
      <c r="GA514">
        <v>3.5</v>
      </c>
      <c r="GB514">
        <v>3.43</v>
      </c>
      <c r="GC514">
        <v>3.55</v>
      </c>
      <c r="GD514">
        <v>3.37</v>
      </c>
      <c r="GE514">
        <v>3.21</v>
      </c>
      <c r="GF514">
        <v>3.4</v>
      </c>
      <c r="GG514">
        <v>3.33</v>
      </c>
      <c r="GH514">
        <v>8.27</v>
      </c>
      <c r="GI514">
        <v>0.02</v>
      </c>
      <c r="GJ514">
        <v>1.4E-2</v>
      </c>
      <c r="GK514">
        <v>0</v>
      </c>
      <c r="GL514">
        <v>0.01</v>
      </c>
      <c r="GM514">
        <v>7.0000000000000007E-2</v>
      </c>
      <c r="GN514">
        <v>7.0000000000000007E-2</v>
      </c>
      <c r="GO514">
        <v>0.08</v>
      </c>
      <c r="GP514">
        <v>0.17</v>
      </c>
      <c r="GQ514">
        <v>0.12</v>
      </c>
      <c r="GR514">
        <v>0.41</v>
      </c>
      <c r="GS514">
        <v>0.04</v>
      </c>
      <c r="GT514">
        <v>0.5</v>
      </c>
      <c r="GU514">
        <v>0.59</v>
      </c>
      <c r="GV514">
        <v>0.35</v>
      </c>
      <c r="GW514">
        <v>0.25</v>
      </c>
      <c r="GX514">
        <v>0.11600000000000001</v>
      </c>
      <c r="GY514">
        <v>0.14000000000000001</v>
      </c>
      <c r="GZ514">
        <v>6.5000000000000002E-2</v>
      </c>
      <c r="HA514">
        <v>4.2999999999999997E-2</v>
      </c>
      <c r="HB514">
        <v>0.22</v>
      </c>
      <c r="HC514">
        <v>0.09</v>
      </c>
      <c r="HD514">
        <v>0.11</v>
      </c>
      <c r="HE514">
        <v>0.2</v>
      </c>
      <c r="HF514">
        <v>0.09</v>
      </c>
      <c r="HG514">
        <v>0.14000000000000001</v>
      </c>
      <c r="HH514">
        <v>0.09</v>
      </c>
      <c r="HI514">
        <v>0.02</v>
      </c>
      <c r="HJ514">
        <v>0.03</v>
      </c>
      <c r="HK514">
        <v>0.02</v>
      </c>
      <c r="HL514">
        <v>0.01</v>
      </c>
      <c r="HM514">
        <v>0.04</v>
      </c>
      <c r="HN514">
        <v>0</v>
      </c>
      <c r="HO514">
        <v>0.23</v>
      </c>
      <c r="HP514">
        <v>0.27</v>
      </c>
      <c r="HQ514">
        <v>0.24</v>
      </c>
      <c r="HR514">
        <v>0.28000000000000003</v>
      </c>
      <c r="HS514">
        <v>0.31</v>
      </c>
      <c r="HT514">
        <v>0.2</v>
      </c>
      <c r="HU514">
        <v>0.69</v>
      </c>
      <c r="HV514">
        <v>0.51</v>
      </c>
      <c r="HW514">
        <v>0.56999999999999995</v>
      </c>
      <c r="HX514">
        <v>0.57999999999999996</v>
      </c>
      <c r="HY514">
        <v>0.51</v>
      </c>
      <c r="HZ514">
        <v>0.72</v>
      </c>
      <c r="IA514">
        <v>0.01</v>
      </c>
      <c r="IB514">
        <v>0.13</v>
      </c>
      <c r="IC514">
        <v>0.11</v>
      </c>
      <c r="ID514">
        <v>0.06</v>
      </c>
      <c r="IE514">
        <v>0.09</v>
      </c>
      <c r="IF514">
        <v>2.1999999999999999E-2</v>
      </c>
      <c r="IG514">
        <v>1.4E-2</v>
      </c>
      <c r="IH514">
        <v>0.02</v>
      </c>
      <c r="II514">
        <v>0.01</v>
      </c>
      <c r="IJ514">
        <v>0.02</v>
      </c>
      <c r="IK514">
        <v>7.0000000000000001E-3</v>
      </c>
      <c r="IL514">
        <v>1.4E-2</v>
      </c>
      <c r="IM514">
        <v>0.03</v>
      </c>
      <c r="IN514">
        <v>0.04</v>
      </c>
      <c r="IO514">
        <v>0.05</v>
      </c>
      <c r="IP514">
        <v>0.06</v>
      </c>
      <c r="IQ514">
        <v>0.05</v>
      </c>
      <c r="IR514">
        <v>0.04</v>
      </c>
      <c r="IS514">
        <v>0.02</v>
      </c>
      <c r="IT514">
        <v>0.38</v>
      </c>
      <c r="IU514">
        <v>0.31</v>
      </c>
      <c r="IV514">
        <v>0.01</v>
      </c>
      <c r="IW514">
        <v>0.24</v>
      </c>
      <c r="IX514">
        <v>0.24</v>
      </c>
      <c r="IY514">
        <v>0.33</v>
      </c>
      <c r="IZ514">
        <v>0.38</v>
      </c>
      <c r="JA514">
        <v>0.14000000000000001</v>
      </c>
      <c r="JB514">
        <v>0.34</v>
      </c>
      <c r="JC514">
        <v>0.35</v>
      </c>
      <c r="JD514">
        <v>0.09</v>
      </c>
      <c r="JE514">
        <v>0.12</v>
      </c>
      <c r="JF514">
        <v>0.27</v>
      </c>
      <c r="JG514">
        <v>0.17</v>
      </c>
      <c r="JH514">
        <v>0.35</v>
      </c>
      <c r="JI514">
        <v>0.14000000000000001</v>
      </c>
      <c r="JJ514">
        <v>0.12</v>
      </c>
      <c r="JK514">
        <v>0.51</v>
      </c>
      <c r="JL514">
        <v>0.22</v>
      </c>
      <c r="JM514">
        <v>0.04</v>
      </c>
      <c r="JN514">
        <v>0.05</v>
      </c>
      <c r="JO514">
        <v>7.0000000000000007E-2</v>
      </c>
      <c r="JP514">
        <v>7.0000000000000007E-2</v>
      </c>
      <c r="JQ514">
        <v>0.03</v>
      </c>
      <c r="JR514">
        <v>3.07</v>
      </c>
      <c r="JS514">
        <v>2</v>
      </c>
      <c r="JT514">
        <v>2.06</v>
      </c>
      <c r="JU514">
        <v>3.38</v>
      </c>
      <c r="JV514">
        <v>2.39</v>
      </c>
    </row>
    <row r="515" spans="1:282" x14ac:dyDescent="0.25">
      <c r="A515">
        <v>610194</v>
      </c>
      <c r="B515" t="s">
        <v>278</v>
      </c>
      <c r="C515" t="s">
        <v>2955</v>
      </c>
      <c r="D515" t="s">
        <v>5831</v>
      </c>
      <c r="E515" t="s">
        <v>5832</v>
      </c>
      <c r="F515" t="s">
        <v>1437</v>
      </c>
      <c r="G515" t="s">
        <v>1438</v>
      </c>
      <c r="H515" t="s">
        <v>1439</v>
      </c>
      <c r="I515" t="s">
        <v>5833</v>
      </c>
      <c r="J515" t="s">
        <v>5834</v>
      </c>
      <c r="K515" t="s">
        <v>5835</v>
      </c>
      <c r="L515" t="s">
        <v>546</v>
      </c>
      <c r="M515" t="s">
        <v>3399</v>
      </c>
      <c r="N515" t="s">
        <v>3908</v>
      </c>
      <c r="O515" t="s">
        <v>524</v>
      </c>
      <c r="P515">
        <v>366</v>
      </c>
      <c r="Q515" t="s">
        <v>539</v>
      </c>
      <c r="R515" t="s">
        <v>538</v>
      </c>
      <c r="S515" t="s">
        <v>538</v>
      </c>
      <c r="T515">
        <v>36</v>
      </c>
      <c r="U515">
        <v>6110</v>
      </c>
      <c r="V515" t="s">
        <v>651</v>
      </c>
      <c r="W515">
        <v>267</v>
      </c>
      <c r="X515">
        <v>367</v>
      </c>
      <c r="Y515">
        <v>73</v>
      </c>
      <c r="Z515" s="5" t="s">
        <v>1140</v>
      </c>
      <c r="AA515" t="s">
        <v>524</v>
      </c>
      <c r="AB515" t="s">
        <v>533</v>
      </c>
      <c r="AC515" t="s">
        <v>534</v>
      </c>
      <c r="AD515" t="s">
        <v>564</v>
      </c>
      <c r="AE515">
        <v>61.8</v>
      </c>
      <c r="AF515">
        <v>80.400000000000006</v>
      </c>
      <c r="AG515">
        <v>53.1</v>
      </c>
      <c r="AH515">
        <v>7.3</v>
      </c>
      <c r="AI515" t="s">
        <v>3410</v>
      </c>
      <c r="AJ515">
        <v>157</v>
      </c>
      <c r="AL515">
        <v>152</v>
      </c>
      <c r="AO515">
        <v>1</v>
      </c>
      <c r="AP515">
        <v>1</v>
      </c>
      <c r="AR515">
        <v>4</v>
      </c>
      <c r="AS515">
        <v>157</v>
      </c>
      <c r="AT515">
        <v>0.01</v>
      </c>
      <c r="AU515">
        <v>0.01</v>
      </c>
      <c r="AV515">
        <v>0</v>
      </c>
      <c r="AW515">
        <v>0.01</v>
      </c>
      <c r="AX515">
        <v>0.01</v>
      </c>
      <c r="AY515">
        <v>0.04</v>
      </c>
      <c r="AZ515">
        <v>7.0000000000000007E-2</v>
      </c>
      <c r="BA515">
        <v>3.2000000000000001E-2</v>
      </c>
      <c r="BB515">
        <v>0.06</v>
      </c>
      <c r="BC515">
        <v>0.04</v>
      </c>
      <c r="BD515">
        <v>7.0000000000000007E-2</v>
      </c>
      <c r="BE515">
        <v>0.11</v>
      </c>
      <c r="BF515">
        <v>0.27</v>
      </c>
      <c r="BG515">
        <v>0.24</v>
      </c>
      <c r="BH515">
        <v>0.28999999999999998</v>
      </c>
      <c r="BI515">
        <v>0.18</v>
      </c>
      <c r="BJ515">
        <v>0.31</v>
      </c>
      <c r="BK515">
        <v>0.22</v>
      </c>
      <c r="BL515">
        <v>0.01</v>
      </c>
      <c r="BM515">
        <v>0.01</v>
      </c>
      <c r="BN515">
        <v>0.02</v>
      </c>
      <c r="BO515">
        <v>0.03</v>
      </c>
      <c r="BP515">
        <v>0.01</v>
      </c>
      <c r="BQ515">
        <v>0.03</v>
      </c>
      <c r="BR515">
        <v>0.64</v>
      </c>
      <c r="BS515">
        <v>0.71</v>
      </c>
      <c r="BT515">
        <v>0.63</v>
      </c>
      <c r="BU515">
        <v>0.73</v>
      </c>
      <c r="BV515">
        <v>0.6</v>
      </c>
      <c r="BW515">
        <v>0.61</v>
      </c>
      <c r="BX515">
        <v>3.55</v>
      </c>
      <c r="BY515">
        <v>3.67</v>
      </c>
      <c r="BZ515">
        <v>3.58</v>
      </c>
      <c r="CA515">
        <v>3.69</v>
      </c>
      <c r="CB515">
        <v>3.52</v>
      </c>
      <c r="CC515">
        <v>3.43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0.02</v>
      </c>
      <c r="CL515">
        <v>0.01</v>
      </c>
      <c r="CM515">
        <v>0.01</v>
      </c>
      <c r="CN515">
        <v>0.01</v>
      </c>
      <c r="CO515">
        <v>0</v>
      </c>
      <c r="CP515">
        <v>0.01</v>
      </c>
      <c r="CQ515">
        <v>0.02</v>
      </c>
      <c r="CR515">
        <v>0.03</v>
      </c>
      <c r="CS515">
        <v>0.01</v>
      </c>
      <c r="CT515">
        <v>0.04</v>
      </c>
      <c r="CU515">
        <v>0.04</v>
      </c>
      <c r="CV515">
        <v>3.9</v>
      </c>
      <c r="CW515">
        <v>3.9</v>
      </c>
      <c r="CX515">
        <v>3.87</v>
      </c>
      <c r="CY515">
        <v>3.86</v>
      </c>
      <c r="CZ515">
        <v>3.82</v>
      </c>
      <c r="DA515">
        <v>3.7</v>
      </c>
      <c r="DB515">
        <v>3.76</v>
      </c>
      <c r="DC515">
        <v>3.66</v>
      </c>
      <c r="DD515">
        <v>3.73</v>
      </c>
      <c r="DE515">
        <v>0.08</v>
      </c>
      <c r="DF515">
        <v>0.09</v>
      </c>
      <c r="DG515">
        <v>0.13</v>
      </c>
      <c r="DH515">
        <v>0.11</v>
      </c>
      <c r="DI515">
        <v>0.14000000000000001</v>
      </c>
      <c r="DJ515">
        <v>0.25</v>
      </c>
      <c r="DK515">
        <v>0.21</v>
      </c>
      <c r="DL515">
        <v>0.2</v>
      </c>
      <c r="DM515">
        <v>0.17</v>
      </c>
      <c r="DN515">
        <v>0</v>
      </c>
      <c r="DO515">
        <v>0</v>
      </c>
      <c r="DP515">
        <v>0</v>
      </c>
      <c r="DQ515">
        <v>0.01</v>
      </c>
      <c r="DR515">
        <v>0</v>
      </c>
      <c r="DS515">
        <v>0</v>
      </c>
      <c r="DT515">
        <v>0</v>
      </c>
      <c r="DU515">
        <v>0</v>
      </c>
      <c r="DV515">
        <v>0.02</v>
      </c>
      <c r="DW515">
        <v>0.91</v>
      </c>
      <c r="DX515">
        <v>0.9</v>
      </c>
      <c r="DY515">
        <v>0.87</v>
      </c>
      <c r="DZ515">
        <v>0.87</v>
      </c>
      <c r="EA515">
        <v>0.84</v>
      </c>
      <c r="EB515">
        <v>0.73</v>
      </c>
      <c r="EC515">
        <v>0.78</v>
      </c>
      <c r="ED515">
        <v>0.74</v>
      </c>
      <c r="EE515">
        <v>0.77</v>
      </c>
      <c r="EF515">
        <v>0.45</v>
      </c>
      <c r="EG515">
        <v>0</v>
      </c>
      <c r="EH515">
        <v>0</v>
      </c>
      <c r="EI515">
        <v>0</v>
      </c>
      <c r="EJ515">
        <v>0</v>
      </c>
      <c r="EK515">
        <v>0.01</v>
      </c>
      <c r="EL515">
        <v>0.02</v>
      </c>
      <c r="EM515">
        <v>0.01</v>
      </c>
      <c r="EN515">
        <v>0.01</v>
      </c>
      <c r="EO515">
        <v>0.34</v>
      </c>
      <c r="EP515">
        <v>0.1</v>
      </c>
      <c r="EQ515">
        <v>4.4999999999999998E-2</v>
      </c>
      <c r="ER515">
        <v>0.08</v>
      </c>
      <c r="ES515">
        <v>5.0999999999999997E-2</v>
      </c>
      <c r="ET515">
        <v>0.05</v>
      </c>
      <c r="EU515">
        <v>7.0000000000000007E-2</v>
      </c>
      <c r="EV515">
        <v>0.06</v>
      </c>
      <c r="EW515">
        <v>0.1</v>
      </c>
      <c r="EX515">
        <v>8.8999999999999996E-2</v>
      </c>
      <c r="EY515">
        <v>0.25</v>
      </c>
      <c r="EZ515">
        <v>0.25</v>
      </c>
      <c r="FA515">
        <v>0.2</v>
      </c>
      <c r="FB515">
        <v>0.17</v>
      </c>
      <c r="FC515">
        <v>0.25</v>
      </c>
      <c r="FD515">
        <v>0.28000000000000003</v>
      </c>
      <c r="FE515">
        <v>0.28999999999999998</v>
      </c>
      <c r="FF515">
        <v>0.35</v>
      </c>
      <c r="FG515">
        <v>0.11</v>
      </c>
      <c r="FH515">
        <v>0.65</v>
      </c>
      <c r="FI515">
        <v>0.68</v>
      </c>
      <c r="FJ515">
        <v>0.71</v>
      </c>
      <c r="FK515">
        <v>0.76</v>
      </c>
      <c r="FL515">
        <v>0.66</v>
      </c>
      <c r="FM515">
        <v>0.62</v>
      </c>
      <c r="FN515">
        <v>0.62</v>
      </c>
      <c r="FO515">
        <v>0.53</v>
      </c>
      <c r="FP515">
        <v>0.01</v>
      </c>
      <c r="FQ515">
        <v>0.01</v>
      </c>
      <c r="FR515">
        <v>0.03</v>
      </c>
      <c r="FS515">
        <v>0.01</v>
      </c>
      <c r="FT515">
        <v>0.01</v>
      </c>
      <c r="FU515">
        <v>0.03</v>
      </c>
      <c r="FV515">
        <v>0.01</v>
      </c>
      <c r="FW515">
        <v>0.03</v>
      </c>
      <c r="FX515">
        <v>0.02</v>
      </c>
      <c r="FY515">
        <v>1.87</v>
      </c>
      <c r="FZ515">
        <v>3.56</v>
      </c>
      <c r="GA515">
        <v>3.65</v>
      </c>
      <c r="GB515">
        <v>3.64</v>
      </c>
      <c r="GC515">
        <v>3.72</v>
      </c>
      <c r="GD515">
        <v>3.61</v>
      </c>
      <c r="GE515">
        <v>3.52</v>
      </c>
      <c r="GF515">
        <v>3.57</v>
      </c>
      <c r="GG515">
        <v>3.43</v>
      </c>
      <c r="GH515">
        <v>8.59</v>
      </c>
      <c r="GI515">
        <v>0.01</v>
      </c>
      <c r="GJ515">
        <v>6.0000000000000001E-3</v>
      </c>
      <c r="GK515">
        <v>6.0000000000000001E-3</v>
      </c>
      <c r="GL515">
        <v>0.03</v>
      </c>
      <c r="GM515">
        <v>0.06</v>
      </c>
      <c r="GN515">
        <v>0.04</v>
      </c>
      <c r="GO515">
        <v>0.08</v>
      </c>
      <c r="GP515">
        <v>0.1</v>
      </c>
      <c r="GQ515">
        <v>0.1</v>
      </c>
      <c r="GR515">
        <v>0.53</v>
      </c>
      <c r="GS515">
        <v>0.04</v>
      </c>
      <c r="GT515">
        <v>0.52</v>
      </c>
      <c r="GU515">
        <v>0.55000000000000004</v>
      </c>
      <c r="GV515">
        <v>0.25</v>
      </c>
      <c r="GW515">
        <v>0.22</v>
      </c>
      <c r="GX515">
        <v>0.16600000000000001</v>
      </c>
      <c r="GY515">
        <v>0.25</v>
      </c>
      <c r="GZ515">
        <v>0.108</v>
      </c>
      <c r="HA515">
        <v>0.10199999999999999</v>
      </c>
      <c r="HB515">
        <v>0.25</v>
      </c>
      <c r="HC515">
        <v>0.06</v>
      </c>
      <c r="HD515">
        <v>0.08</v>
      </c>
      <c r="HE515">
        <v>0.2</v>
      </c>
      <c r="HF515">
        <v>0.09</v>
      </c>
      <c r="HG515">
        <v>0.1</v>
      </c>
      <c r="HH515">
        <v>0.04</v>
      </c>
      <c r="HI515">
        <v>0</v>
      </c>
      <c r="HJ515">
        <v>0.04</v>
      </c>
      <c r="HK515">
        <v>0</v>
      </c>
      <c r="HL515">
        <v>0.01</v>
      </c>
      <c r="HM515">
        <v>0.04</v>
      </c>
      <c r="HN515">
        <v>0.02</v>
      </c>
      <c r="HO515">
        <v>0.31</v>
      </c>
      <c r="HP515">
        <v>0.43</v>
      </c>
      <c r="HQ515">
        <v>0.42</v>
      </c>
      <c r="HR515">
        <v>0.39</v>
      </c>
      <c r="HS515">
        <v>0.5</v>
      </c>
      <c r="HT515">
        <v>0.41</v>
      </c>
      <c r="HU515">
        <v>0.66</v>
      </c>
      <c r="HV515">
        <v>0.38</v>
      </c>
      <c r="HW515">
        <v>0.45</v>
      </c>
      <c r="HX515">
        <v>0.48</v>
      </c>
      <c r="HY515">
        <v>0.33</v>
      </c>
      <c r="HZ515">
        <v>0.54</v>
      </c>
      <c r="IA515">
        <v>0.01</v>
      </c>
      <c r="IB515">
        <v>0.11</v>
      </c>
      <c r="IC515">
        <v>0.1</v>
      </c>
      <c r="ID515">
        <v>0.1</v>
      </c>
      <c r="IE515">
        <v>0.08</v>
      </c>
      <c r="IF515">
        <v>6.0000000000000001E-3</v>
      </c>
      <c r="IG515">
        <v>1.9E-2</v>
      </c>
      <c r="IH515">
        <v>0.03</v>
      </c>
      <c r="II515">
        <v>0.02</v>
      </c>
      <c r="IJ515">
        <v>0.02</v>
      </c>
      <c r="IK515">
        <v>1.9E-2</v>
      </c>
      <c r="IL515">
        <v>1.2999999999999999E-2</v>
      </c>
      <c r="IM515">
        <v>0.01</v>
      </c>
      <c r="IN515">
        <v>0.01</v>
      </c>
      <c r="IO515">
        <v>0.02</v>
      </c>
      <c r="IP515">
        <v>0.01</v>
      </c>
      <c r="IQ515">
        <v>0.02</v>
      </c>
      <c r="IR515">
        <v>0.01</v>
      </c>
      <c r="IS515">
        <v>0.01</v>
      </c>
      <c r="IT515">
        <v>0.42</v>
      </c>
      <c r="IU515">
        <v>0.38</v>
      </c>
      <c r="IV515">
        <v>0.02</v>
      </c>
      <c r="IW515">
        <v>0.23</v>
      </c>
      <c r="IX515">
        <v>0.15</v>
      </c>
      <c r="IY515">
        <v>0.35</v>
      </c>
      <c r="IZ515">
        <v>0.38</v>
      </c>
      <c r="JA515">
        <v>0.2</v>
      </c>
      <c r="JB515">
        <v>0.48</v>
      </c>
      <c r="JC515">
        <v>0.38</v>
      </c>
      <c r="JD515">
        <v>0.12</v>
      </c>
      <c r="JE515">
        <v>0.12</v>
      </c>
      <c r="JF515">
        <v>0.25</v>
      </c>
      <c r="JG515">
        <v>0.15</v>
      </c>
      <c r="JH515">
        <v>0.45</v>
      </c>
      <c r="JI515">
        <v>0.1</v>
      </c>
      <c r="JJ515">
        <v>0.11</v>
      </c>
      <c r="JK515">
        <v>0.52</v>
      </c>
      <c r="JL515">
        <v>0.13</v>
      </c>
      <c r="JM515">
        <v>0.01</v>
      </c>
      <c r="JN515">
        <v>0.01</v>
      </c>
      <c r="JO515">
        <v>0.01</v>
      </c>
      <c r="JP515">
        <v>0.01</v>
      </c>
      <c r="JQ515">
        <v>0.01</v>
      </c>
      <c r="JR515">
        <v>3.28</v>
      </c>
      <c r="JS515">
        <v>1.9</v>
      </c>
      <c r="JT515">
        <v>1.96</v>
      </c>
      <c r="JU515">
        <v>3.29</v>
      </c>
      <c r="JV515">
        <v>2.1800000000000002</v>
      </c>
    </row>
    <row r="516" spans="1:282" x14ac:dyDescent="0.25">
      <c r="A516">
        <v>610195</v>
      </c>
      <c r="B516" t="s">
        <v>2957</v>
      </c>
      <c r="C516" t="s">
        <v>2956</v>
      </c>
      <c r="D516" t="s">
        <v>5836</v>
      </c>
      <c r="E516" t="s">
        <v>5837</v>
      </c>
      <c r="F516" t="s">
        <v>2958</v>
      </c>
      <c r="G516" t="s">
        <v>2959</v>
      </c>
      <c r="H516" t="s">
        <v>2960</v>
      </c>
      <c r="I516" t="s">
        <v>5838</v>
      </c>
      <c r="J516" t="s">
        <v>5839</v>
      </c>
      <c r="K516" t="s">
        <v>5840</v>
      </c>
      <c r="L516" t="s">
        <v>546</v>
      </c>
      <c r="M516" t="s">
        <v>3399</v>
      </c>
      <c r="N516" t="s">
        <v>3937</v>
      </c>
      <c r="O516" t="s">
        <v>524</v>
      </c>
      <c r="P516">
        <v>739</v>
      </c>
      <c r="Q516" t="s">
        <v>566</v>
      </c>
      <c r="R516" t="s">
        <v>565</v>
      </c>
      <c r="S516" t="s">
        <v>565</v>
      </c>
      <c r="T516">
        <v>49</v>
      </c>
      <c r="U516">
        <v>6120</v>
      </c>
      <c r="V516" t="s">
        <v>651</v>
      </c>
      <c r="W516">
        <v>56</v>
      </c>
      <c r="X516">
        <v>759</v>
      </c>
      <c r="Y516">
        <v>7</v>
      </c>
      <c r="Z516" s="5" t="s">
        <v>4019</v>
      </c>
      <c r="AA516" t="s">
        <v>524</v>
      </c>
      <c r="AB516" t="s">
        <v>576</v>
      </c>
      <c r="AC516" t="s">
        <v>555</v>
      </c>
      <c r="AD516" t="s">
        <v>576</v>
      </c>
      <c r="AE516">
        <v>9.1999999999999993</v>
      </c>
      <c r="AF516">
        <v>32.5</v>
      </c>
      <c r="AG516">
        <v>16</v>
      </c>
      <c r="AH516">
        <v>0.7</v>
      </c>
      <c r="AI516" t="s">
        <v>3410</v>
      </c>
      <c r="AJ516">
        <v>35</v>
      </c>
      <c r="AK516">
        <v>19</v>
      </c>
      <c r="AL516">
        <v>13</v>
      </c>
      <c r="AN516">
        <v>1</v>
      </c>
      <c r="AQ516">
        <v>1</v>
      </c>
      <c r="AR516">
        <v>1</v>
      </c>
      <c r="AS516">
        <v>35</v>
      </c>
      <c r="AT516">
        <v>0</v>
      </c>
      <c r="AU516">
        <v>0.09</v>
      </c>
      <c r="AV516">
        <v>0</v>
      </c>
      <c r="AW516">
        <v>0</v>
      </c>
      <c r="AX516">
        <v>0.09</v>
      </c>
      <c r="AY516">
        <v>0.2</v>
      </c>
      <c r="AZ516">
        <v>0.11</v>
      </c>
      <c r="BA516">
        <v>0.17100000000000001</v>
      </c>
      <c r="BB516">
        <v>0.11</v>
      </c>
      <c r="BC516">
        <v>0.06</v>
      </c>
      <c r="BD516">
        <v>0.31</v>
      </c>
      <c r="BE516">
        <v>0.26</v>
      </c>
      <c r="BF516">
        <v>0.43</v>
      </c>
      <c r="BG516">
        <v>0.31</v>
      </c>
      <c r="BH516">
        <v>0.4</v>
      </c>
      <c r="BI516">
        <v>0.43</v>
      </c>
      <c r="BJ516">
        <v>0.37</v>
      </c>
      <c r="BK516">
        <v>0.17</v>
      </c>
      <c r="BL516">
        <v>0</v>
      </c>
      <c r="BM516">
        <v>0</v>
      </c>
      <c r="BN516">
        <v>0.09</v>
      </c>
      <c r="BO516">
        <v>0.03</v>
      </c>
      <c r="BP516">
        <v>0</v>
      </c>
      <c r="BQ516">
        <v>0.03</v>
      </c>
      <c r="BR516">
        <v>0.46</v>
      </c>
      <c r="BS516">
        <v>0.43</v>
      </c>
      <c r="BT516">
        <v>0.4</v>
      </c>
      <c r="BU516">
        <v>0.49</v>
      </c>
      <c r="BV516">
        <v>0.23</v>
      </c>
      <c r="BW516">
        <v>0.34</v>
      </c>
      <c r="BX516">
        <v>3.34</v>
      </c>
      <c r="BY516">
        <v>3.09</v>
      </c>
      <c r="BZ516">
        <v>3.31</v>
      </c>
      <c r="CA516">
        <v>3.44</v>
      </c>
      <c r="CB516">
        <v>2.74</v>
      </c>
      <c r="CC516">
        <v>2.68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0.03</v>
      </c>
      <c r="CK516">
        <v>0.14000000000000001</v>
      </c>
      <c r="CL516">
        <v>0.09</v>
      </c>
      <c r="CM516">
        <v>0.03</v>
      </c>
      <c r="CN516">
        <v>0.03</v>
      </c>
      <c r="CO516">
        <v>0.03</v>
      </c>
      <c r="CP516">
        <v>0.03</v>
      </c>
      <c r="CQ516">
        <v>0.03</v>
      </c>
      <c r="CR516">
        <v>0.11</v>
      </c>
      <c r="CS516">
        <v>0.09</v>
      </c>
      <c r="CT516">
        <v>0.2</v>
      </c>
      <c r="CU516">
        <v>0.09</v>
      </c>
      <c r="CV516">
        <v>3.77</v>
      </c>
      <c r="CW516">
        <v>3.69</v>
      </c>
      <c r="CX516">
        <v>3.69</v>
      </c>
      <c r="CY516">
        <v>3.79</v>
      </c>
      <c r="CZ516">
        <v>3.66</v>
      </c>
      <c r="DA516">
        <v>3.56</v>
      </c>
      <c r="DB516">
        <v>3.37</v>
      </c>
      <c r="DC516">
        <v>3</v>
      </c>
      <c r="DD516">
        <v>3.37</v>
      </c>
      <c r="DE516">
        <v>0.17</v>
      </c>
      <c r="DF516">
        <v>0.26</v>
      </c>
      <c r="DG516">
        <v>0.26</v>
      </c>
      <c r="DH516">
        <v>0.14000000000000001</v>
      </c>
      <c r="DI516">
        <v>0.28999999999999998</v>
      </c>
      <c r="DJ516">
        <v>0.2</v>
      </c>
      <c r="DK516">
        <v>0.37</v>
      </c>
      <c r="DL516">
        <v>0.17</v>
      </c>
      <c r="DM516">
        <v>0.2</v>
      </c>
      <c r="DN516">
        <v>0</v>
      </c>
      <c r="DO516">
        <v>0</v>
      </c>
      <c r="DP516">
        <v>0</v>
      </c>
      <c r="DQ516">
        <v>0.03</v>
      </c>
      <c r="DR516">
        <v>0</v>
      </c>
      <c r="DS516">
        <v>0.03</v>
      </c>
      <c r="DT516">
        <v>0</v>
      </c>
      <c r="DU516">
        <v>0</v>
      </c>
      <c r="DV516">
        <v>0</v>
      </c>
      <c r="DW516">
        <v>0.8</v>
      </c>
      <c r="DX516">
        <v>0.71</v>
      </c>
      <c r="DY516">
        <v>0.71</v>
      </c>
      <c r="DZ516">
        <v>0.8</v>
      </c>
      <c r="EA516">
        <v>0.69</v>
      </c>
      <c r="EB516">
        <v>0.66</v>
      </c>
      <c r="EC516">
        <v>0.51</v>
      </c>
      <c r="ED516">
        <v>0.49</v>
      </c>
      <c r="EE516">
        <v>0.63</v>
      </c>
      <c r="EF516">
        <v>0.37</v>
      </c>
      <c r="EG516">
        <v>0.03</v>
      </c>
      <c r="EH516">
        <v>0.03</v>
      </c>
      <c r="EI516">
        <v>0.06</v>
      </c>
      <c r="EJ516">
        <v>0.03</v>
      </c>
      <c r="EK516">
        <v>0.03</v>
      </c>
      <c r="EL516">
        <v>0.14000000000000001</v>
      </c>
      <c r="EM516">
        <v>0.03</v>
      </c>
      <c r="EN516">
        <v>0</v>
      </c>
      <c r="EO516">
        <v>0.49</v>
      </c>
      <c r="EP516">
        <v>0.06</v>
      </c>
      <c r="EQ516">
        <v>2.9000000000000001E-2</v>
      </c>
      <c r="ER516">
        <v>0.06</v>
      </c>
      <c r="ES516">
        <v>0.14299999999999999</v>
      </c>
      <c r="ET516">
        <v>0.17</v>
      </c>
      <c r="EU516">
        <v>0.06</v>
      </c>
      <c r="EV516">
        <v>0.03</v>
      </c>
      <c r="EW516">
        <v>0.06</v>
      </c>
      <c r="EX516">
        <v>8.5999999999999993E-2</v>
      </c>
      <c r="EY516">
        <v>0.31</v>
      </c>
      <c r="EZ516">
        <v>0.26</v>
      </c>
      <c r="FA516">
        <v>0.26</v>
      </c>
      <c r="FB516">
        <v>0.17</v>
      </c>
      <c r="FC516">
        <v>0.23</v>
      </c>
      <c r="FD516">
        <v>0.34</v>
      </c>
      <c r="FE516">
        <v>0.46</v>
      </c>
      <c r="FF516">
        <v>0.4</v>
      </c>
      <c r="FG516">
        <v>0.03</v>
      </c>
      <c r="FH516">
        <v>0.6</v>
      </c>
      <c r="FI516">
        <v>0.69</v>
      </c>
      <c r="FJ516">
        <v>0.6</v>
      </c>
      <c r="FK516">
        <v>0.66</v>
      </c>
      <c r="FL516">
        <v>0.56999999999999995</v>
      </c>
      <c r="FM516">
        <v>0.23</v>
      </c>
      <c r="FN516">
        <v>0.49</v>
      </c>
      <c r="FO516">
        <v>0.51</v>
      </c>
      <c r="FP516">
        <v>0.03</v>
      </c>
      <c r="FQ516">
        <v>0</v>
      </c>
      <c r="FR516">
        <v>0</v>
      </c>
      <c r="FS516">
        <v>0.03</v>
      </c>
      <c r="FT516">
        <v>0</v>
      </c>
      <c r="FU516">
        <v>0</v>
      </c>
      <c r="FV516">
        <v>0.23</v>
      </c>
      <c r="FW516">
        <v>0</v>
      </c>
      <c r="FX516">
        <v>0.03</v>
      </c>
      <c r="FY516">
        <v>1.76</v>
      </c>
      <c r="FZ516">
        <v>3.49</v>
      </c>
      <c r="GA516">
        <v>3.6</v>
      </c>
      <c r="GB516">
        <v>3.44</v>
      </c>
      <c r="GC516">
        <v>3.46</v>
      </c>
      <c r="GD516">
        <v>3.34</v>
      </c>
      <c r="GE516">
        <v>2.85</v>
      </c>
      <c r="GF516">
        <v>3.4</v>
      </c>
      <c r="GG516">
        <v>3.47</v>
      </c>
      <c r="GH516">
        <v>8.18</v>
      </c>
      <c r="GI516">
        <v>0.03</v>
      </c>
      <c r="GJ516">
        <v>0</v>
      </c>
      <c r="GK516">
        <v>2.9000000000000001E-2</v>
      </c>
      <c r="GL516">
        <v>0</v>
      </c>
      <c r="GM516">
        <v>0.06</v>
      </c>
      <c r="GN516">
        <v>0.03</v>
      </c>
      <c r="GO516">
        <v>0.09</v>
      </c>
      <c r="GP516">
        <v>0.23</v>
      </c>
      <c r="GQ516">
        <v>0.2</v>
      </c>
      <c r="GR516">
        <v>0.31</v>
      </c>
      <c r="GS516">
        <v>0.03</v>
      </c>
      <c r="GT516">
        <v>0.56999999999999995</v>
      </c>
      <c r="GU516">
        <v>0.86</v>
      </c>
      <c r="GV516">
        <v>0.2</v>
      </c>
      <c r="GW516">
        <v>0.23</v>
      </c>
      <c r="GX516">
        <v>8.5999999999999993E-2</v>
      </c>
      <c r="GY516">
        <v>0.23</v>
      </c>
      <c r="GZ516">
        <v>0.14299999999999999</v>
      </c>
      <c r="HA516">
        <v>5.7000000000000002E-2</v>
      </c>
      <c r="HB516">
        <v>0.34</v>
      </c>
      <c r="HC516">
        <v>0.06</v>
      </c>
      <c r="HD516">
        <v>0</v>
      </c>
      <c r="HE516">
        <v>0.2</v>
      </c>
      <c r="HF516">
        <v>0</v>
      </c>
      <c r="HG516">
        <v>0</v>
      </c>
      <c r="HH516">
        <v>0.03</v>
      </c>
      <c r="HI516">
        <v>0.03</v>
      </c>
      <c r="HJ516">
        <v>0.11</v>
      </c>
      <c r="HK516">
        <v>0.2</v>
      </c>
      <c r="HL516">
        <v>0.14000000000000001</v>
      </c>
      <c r="HM516">
        <v>0.23</v>
      </c>
      <c r="HN516">
        <v>0</v>
      </c>
      <c r="HO516">
        <v>0.43</v>
      </c>
      <c r="HP516">
        <v>0.26</v>
      </c>
      <c r="HQ516">
        <v>0.11</v>
      </c>
      <c r="HR516">
        <v>0.46</v>
      </c>
      <c r="HS516">
        <v>0.23</v>
      </c>
      <c r="HT516">
        <v>0.28999999999999998</v>
      </c>
      <c r="HU516">
        <v>0.49</v>
      </c>
      <c r="HV516">
        <v>0.28999999999999998</v>
      </c>
      <c r="HW516">
        <v>0.2</v>
      </c>
      <c r="HX516">
        <v>0.26</v>
      </c>
      <c r="HY516">
        <v>0.11</v>
      </c>
      <c r="HZ516">
        <v>0.71</v>
      </c>
      <c r="IA516">
        <v>0.03</v>
      </c>
      <c r="IB516">
        <v>0.28999999999999998</v>
      </c>
      <c r="IC516">
        <v>0.23</v>
      </c>
      <c r="ID516">
        <v>0.14000000000000001</v>
      </c>
      <c r="IE516">
        <v>0.2</v>
      </c>
      <c r="IF516">
        <v>0</v>
      </c>
      <c r="IG516">
        <v>0</v>
      </c>
      <c r="IH516">
        <v>0.06</v>
      </c>
      <c r="II516">
        <v>0.23</v>
      </c>
      <c r="IJ516">
        <v>0</v>
      </c>
      <c r="IK516">
        <v>0.2</v>
      </c>
      <c r="IL516">
        <v>0</v>
      </c>
      <c r="IM516">
        <v>0.03</v>
      </c>
      <c r="IN516">
        <v>0</v>
      </c>
      <c r="IO516">
        <v>0.03</v>
      </c>
      <c r="IP516">
        <v>0</v>
      </c>
      <c r="IQ516">
        <v>0.03</v>
      </c>
      <c r="IR516">
        <v>0</v>
      </c>
      <c r="IS516">
        <v>0</v>
      </c>
      <c r="IT516">
        <v>0.28999999999999998</v>
      </c>
      <c r="IU516">
        <v>0.06</v>
      </c>
      <c r="IV516">
        <v>0</v>
      </c>
      <c r="IW516">
        <v>0.28999999999999998</v>
      </c>
      <c r="IX516">
        <v>0.2</v>
      </c>
      <c r="IY516">
        <v>0.34</v>
      </c>
      <c r="IZ516">
        <v>0.31</v>
      </c>
      <c r="JA516">
        <v>0.2</v>
      </c>
      <c r="JB516">
        <v>0.34</v>
      </c>
      <c r="JC516">
        <v>0.46</v>
      </c>
      <c r="JD516">
        <v>0.23</v>
      </c>
      <c r="JE516">
        <v>0.34</v>
      </c>
      <c r="JF516">
        <v>0.31</v>
      </c>
      <c r="JG516">
        <v>0.17</v>
      </c>
      <c r="JH516">
        <v>0.34</v>
      </c>
      <c r="JI516">
        <v>0.14000000000000001</v>
      </c>
      <c r="JJ516">
        <v>0.26</v>
      </c>
      <c r="JK516">
        <v>0.49</v>
      </c>
      <c r="JL516">
        <v>0.2</v>
      </c>
      <c r="JM516">
        <v>0</v>
      </c>
      <c r="JN516">
        <v>0</v>
      </c>
      <c r="JO516">
        <v>0.03</v>
      </c>
      <c r="JP516">
        <v>0</v>
      </c>
      <c r="JQ516">
        <v>0</v>
      </c>
      <c r="JR516">
        <v>3.14</v>
      </c>
      <c r="JS516">
        <v>2.23</v>
      </c>
      <c r="JT516">
        <v>2.82</v>
      </c>
      <c r="JU516">
        <v>3.29</v>
      </c>
      <c r="JV516">
        <v>2.29</v>
      </c>
    </row>
    <row r="517" spans="1:282" x14ac:dyDescent="0.25">
      <c r="A517">
        <v>610196</v>
      </c>
      <c r="B517" t="s">
        <v>279</v>
      </c>
      <c r="C517" t="s">
        <v>2961</v>
      </c>
      <c r="D517" t="s">
        <v>5841</v>
      </c>
      <c r="E517" t="s">
        <v>5842</v>
      </c>
      <c r="F517" t="s">
        <v>1440</v>
      </c>
      <c r="G517" t="s">
        <v>1441</v>
      </c>
      <c r="H517" t="s">
        <v>1442</v>
      </c>
      <c r="I517" t="s">
        <v>5843</v>
      </c>
      <c r="J517" t="s">
        <v>5844</v>
      </c>
      <c r="K517" t="s">
        <v>5845</v>
      </c>
      <c r="L517" t="s">
        <v>546</v>
      </c>
      <c r="M517" t="s">
        <v>3399</v>
      </c>
      <c r="N517" t="s">
        <v>3908</v>
      </c>
      <c r="O517" t="s">
        <v>524</v>
      </c>
      <c r="P517">
        <v>725</v>
      </c>
      <c r="Q517" t="s">
        <v>541</v>
      </c>
      <c r="R517" t="s">
        <v>613</v>
      </c>
      <c r="S517" t="s">
        <v>613</v>
      </c>
      <c r="T517">
        <v>32</v>
      </c>
      <c r="U517">
        <v>6130</v>
      </c>
      <c r="V517" t="s">
        <v>651</v>
      </c>
      <c r="W517">
        <v>488</v>
      </c>
      <c r="X517">
        <v>740</v>
      </c>
      <c r="Y517">
        <v>66</v>
      </c>
      <c r="Z517" s="5" t="s">
        <v>1030</v>
      </c>
      <c r="AA517" t="s">
        <v>524</v>
      </c>
      <c r="AB517" t="s">
        <v>564</v>
      </c>
      <c r="AC517" t="s">
        <v>533</v>
      </c>
      <c r="AD517" t="s">
        <v>534</v>
      </c>
      <c r="AE517">
        <v>45.7</v>
      </c>
      <c r="AF517">
        <v>67.599999999999994</v>
      </c>
      <c r="AG517">
        <v>86.8</v>
      </c>
      <c r="AH517">
        <v>6.6</v>
      </c>
      <c r="AI517" t="s">
        <v>3410</v>
      </c>
      <c r="AJ517">
        <v>296</v>
      </c>
      <c r="AK517">
        <v>57</v>
      </c>
      <c r="AL517">
        <v>81</v>
      </c>
      <c r="AM517">
        <v>43</v>
      </c>
      <c r="AN517">
        <v>93</v>
      </c>
      <c r="AP517">
        <v>1</v>
      </c>
      <c r="AQ517">
        <v>14</v>
      </c>
      <c r="AR517">
        <v>14</v>
      </c>
      <c r="AS517">
        <v>296</v>
      </c>
      <c r="AT517">
        <v>0.03</v>
      </c>
      <c r="AU517">
        <v>0</v>
      </c>
      <c r="AV517">
        <v>0.01</v>
      </c>
      <c r="AW517">
        <v>0.01</v>
      </c>
      <c r="AX517">
        <v>0.02</v>
      </c>
      <c r="AY517">
        <v>0.09</v>
      </c>
      <c r="AZ517">
        <v>7.0000000000000007E-2</v>
      </c>
      <c r="BA517">
        <v>5.3999999999999999E-2</v>
      </c>
      <c r="BB517">
        <v>0.04</v>
      </c>
      <c r="BC517">
        <v>0.05</v>
      </c>
      <c r="BD517">
        <v>0.12</v>
      </c>
      <c r="BE517">
        <v>0.2</v>
      </c>
      <c r="BF517">
        <v>0.32</v>
      </c>
      <c r="BG517">
        <v>0.24</v>
      </c>
      <c r="BH517">
        <v>0.26</v>
      </c>
      <c r="BI517">
        <v>0.26</v>
      </c>
      <c r="BJ517">
        <v>0.35</v>
      </c>
      <c r="BK517">
        <v>0.3</v>
      </c>
      <c r="BL517">
        <v>0.08</v>
      </c>
      <c r="BM517">
        <v>0.08</v>
      </c>
      <c r="BN517">
        <v>0.08</v>
      </c>
      <c r="BO517">
        <v>0.02</v>
      </c>
      <c r="BP517">
        <v>0.02</v>
      </c>
      <c r="BQ517">
        <v>0.02</v>
      </c>
      <c r="BR517">
        <v>0.5</v>
      </c>
      <c r="BS517">
        <v>0.62</v>
      </c>
      <c r="BT517">
        <v>0.61</v>
      </c>
      <c r="BU517">
        <v>0.66</v>
      </c>
      <c r="BV517">
        <v>0.49</v>
      </c>
      <c r="BW517">
        <v>0.39</v>
      </c>
      <c r="BX517">
        <v>3.42</v>
      </c>
      <c r="BY517">
        <v>3.62</v>
      </c>
      <c r="BZ517">
        <v>3.6</v>
      </c>
      <c r="CA517">
        <v>3.61</v>
      </c>
      <c r="CB517">
        <v>3.35</v>
      </c>
      <c r="CC517">
        <v>3.01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0.01</v>
      </c>
      <c r="CK517">
        <v>0.03</v>
      </c>
      <c r="CL517">
        <v>0</v>
      </c>
      <c r="CM517">
        <v>0</v>
      </c>
      <c r="CN517">
        <v>0</v>
      </c>
      <c r="CO517">
        <v>0.01</v>
      </c>
      <c r="CP517">
        <v>0.01</v>
      </c>
      <c r="CQ517">
        <v>0.01</v>
      </c>
      <c r="CR517">
        <v>0.02</v>
      </c>
      <c r="CS517">
        <v>0.05</v>
      </c>
      <c r="CT517">
        <v>0.1</v>
      </c>
      <c r="CU517">
        <v>0.05</v>
      </c>
      <c r="CV517">
        <v>3.88</v>
      </c>
      <c r="CW517">
        <v>3.86</v>
      </c>
      <c r="CX517">
        <v>3.82</v>
      </c>
      <c r="CY517">
        <v>3.84</v>
      </c>
      <c r="CZ517">
        <v>3.82</v>
      </c>
      <c r="DA517">
        <v>3.73</v>
      </c>
      <c r="DB517">
        <v>3.63</v>
      </c>
      <c r="DC517">
        <v>3.43</v>
      </c>
      <c r="DD517">
        <v>3.65</v>
      </c>
      <c r="DE517">
        <v>0.11</v>
      </c>
      <c r="DF517">
        <v>0.13</v>
      </c>
      <c r="DG517">
        <v>0.16</v>
      </c>
      <c r="DH517">
        <v>0.14000000000000001</v>
      </c>
      <c r="DI517">
        <v>0.16</v>
      </c>
      <c r="DJ517">
        <v>0.22</v>
      </c>
      <c r="DK517">
        <v>0.24</v>
      </c>
      <c r="DL517">
        <v>0.27</v>
      </c>
      <c r="DM517">
        <v>0.24</v>
      </c>
      <c r="DN517">
        <v>0</v>
      </c>
      <c r="DO517">
        <v>0.01</v>
      </c>
      <c r="DP517">
        <v>0.01</v>
      </c>
      <c r="DQ517">
        <v>0.01</v>
      </c>
      <c r="DR517">
        <v>0.01</v>
      </c>
      <c r="DS517">
        <v>0.01</v>
      </c>
      <c r="DT517">
        <v>0.01</v>
      </c>
      <c r="DU517">
        <v>0.01</v>
      </c>
      <c r="DV517">
        <v>0.01</v>
      </c>
      <c r="DW517">
        <v>0.88</v>
      </c>
      <c r="DX517">
        <v>0.86</v>
      </c>
      <c r="DY517">
        <v>0.82</v>
      </c>
      <c r="DZ517">
        <v>0.84</v>
      </c>
      <c r="EA517">
        <v>0.82</v>
      </c>
      <c r="EB517">
        <v>0.75</v>
      </c>
      <c r="EC517">
        <v>0.7</v>
      </c>
      <c r="ED517">
        <v>0.59</v>
      </c>
      <c r="EE517">
        <v>0.7</v>
      </c>
      <c r="EF517">
        <v>0.5</v>
      </c>
      <c r="EG517">
        <v>0.02</v>
      </c>
      <c r="EH517">
        <v>0.01</v>
      </c>
      <c r="EI517">
        <v>0.02</v>
      </c>
      <c r="EJ517">
        <v>0.01</v>
      </c>
      <c r="EK517">
        <v>0.02</v>
      </c>
      <c r="EL517">
        <v>0.06</v>
      </c>
      <c r="EM517">
        <v>0</v>
      </c>
      <c r="EN517">
        <v>0.01</v>
      </c>
      <c r="EO517">
        <v>0.31</v>
      </c>
      <c r="EP517">
        <v>0.05</v>
      </c>
      <c r="EQ517">
        <v>3.6999999999999998E-2</v>
      </c>
      <c r="ER517">
        <v>0.05</v>
      </c>
      <c r="ES517">
        <v>2.7E-2</v>
      </c>
      <c r="ET517">
        <v>0.05</v>
      </c>
      <c r="EU517">
        <v>0.11</v>
      </c>
      <c r="EV517">
        <v>0.04</v>
      </c>
      <c r="EW517">
        <v>0.04</v>
      </c>
      <c r="EX517">
        <v>6.4000000000000001E-2</v>
      </c>
      <c r="EY517">
        <v>0.26</v>
      </c>
      <c r="EZ517">
        <v>0.24</v>
      </c>
      <c r="FA517">
        <v>0.26</v>
      </c>
      <c r="FB517">
        <v>0.2</v>
      </c>
      <c r="FC517">
        <v>0.3</v>
      </c>
      <c r="FD517">
        <v>0.34</v>
      </c>
      <c r="FE517">
        <v>0.32</v>
      </c>
      <c r="FF517">
        <v>0.28999999999999998</v>
      </c>
      <c r="FG517">
        <v>0.09</v>
      </c>
      <c r="FH517">
        <v>0.65</v>
      </c>
      <c r="FI517">
        <v>0.69</v>
      </c>
      <c r="FJ517">
        <v>0.66</v>
      </c>
      <c r="FK517">
        <v>0.75</v>
      </c>
      <c r="FL517">
        <v>0.61</v>
      </c>
      <c r="FM517">
        <v>0.47</v>
      </c>
      <c r="FN517">
        <v>0.62</v>
      </c>
      <c r="FO517">
        <v>0.64</v>
      </c>
      <c r="FP517">
        <v>0.04</v>
      </c>
      <c r="FQ517">
        <v>0.02</v>
      </c>
      <c r="FR517">
        <v>0.02</v>
      </c>
      <c r="FS517">
        <v>0.01</v>
      </c>
      <c r="FT517">
        <v>0.02</v>
      </c>
      <c r="FU517">
        <v>0.02</v>
      </c>
      <c r="FV517">
        <v>0.02</v>
      </c>
      <c r="FW517">
        <v>0.01</v>
      </c>
      <c r="FX517">
        <v>0.02</v>
      </c>
      <c r="FY517">
        <v>1.73</v>
      </c>
      <c r="FZ517">
        <v>3.56</v>
      </c>
      <c r="GA517">
        <v>3.64</v>
      </c>
      <c r="GB517">
        <v>3.59</v>
      </c>
      <c r="GC517">
        <v>3.71</v>
      </c>
      <c r="GD517">
        <v>3.53</v>
      </c>
      <c r="GE517">
        <v>3.24</v>
      </c>
      <c r="GF517">
        <v>3.58</v>
      </c>
      <c r="GG517">
        <v>3.59</v>
      </c>
      <c r="GH517">
        <v>8.7200000000000006</v>
      </c>
      <c r="GI517">
        <v>0</v>
      </c>
      <c r="GJ517">
        <v>7.0000000000000001E-3</v>
      </c>
      <c r="GK517">
        <v>0.02</v>
      </c>
      <c r="GL517">
        <v>0.01</v>
      </c>
      <c r="GM517">
        <v>0.03</v>
      </c>
      <c r="GN517">
        <v>0.03</v>
      </c>
      <c r="GO517">
        <v>7.0000000000000007E-2</v>
      </c>
      <c r="GP517">
        <v>0.13</v>
      </c>
      <c r="GQ517">
        <v>0.21</v>
      </c>
      <c r="GR517">
        <v>0.47</v>
      </c>
      <c r="GS517">
        <v>0.02</v>
      </c>
      <c r="GT517">
        <v>0.39</v>
      </c>
      <c r="GU517">
        <v>0.52</v>
      </c>
      <c r="GV517">
        <v>0.24</v>
      </c>
      <c r="GW517">
        <v>0.2</v>
      </c>
      <c r="GX517">
        <v>0.17599999999999999</v>
      </c>
      <c r="GY517">
        <v>0.23</v>
      </c>
      <c r="GZ517">
        <v>0.152</v>
      </c>
      <c r="HA517">
        <v>0.10100000000000001</v>
      </c>
      <c r="HB517">
        <v>0.27</v>
      </c>
      <c r="HC517">
        <v>0.2</v>
      </c>
      <c r="HD517">
        <v>0.13</v>
      </c>
      <c r="HE517">
        <v>0.21</v>
      </c>
      <c r="HF517">
        <v>0.06</v>
      </c>
      <c r="HG517">
        <v>7.0000000000000007E-2</v>
      </c>
      <c r="HH517">
        <v>0.04</v>
      </c>
      <c r="HI517">
        <v>0</v>
      </c>
      <c r="HJ517">
        <v>0</v>
      </c>
      <c r="HK517">
        <v>0</v>
      </c>
      <c r="HL517">
        <v>0</v>
      </c>
      <c r="HM517">
        <v>0.06</v>
      </c>
      <c r="HN517">
        <v>0</v>
      </c>
      <c r="HO517">
        <v>0.21</v>
      </c>
      <c r="HP517">
        <v>0.18</v>
      </c>
      <c r="HQ517">
        <v>0.19</v>
      </c>
      <c r="HR517">
        <v>0.23</v>
      </c>
      <c r="HS517">
        <v>0.35</v>
      </c>
      <c r="HT517">
        <v>0.19</v>
      </c>
      <c r="HU517">
        <v>0.74</v>
      </c>
      <c r="HV517">
        <v>0.71</v>
      </c>
      <c r="HW517">
        <v>0.74</v>
      </c>
      <c r="HX517">
        <v>0.65</v>
      </c>
      <c r="HY517">
        <v>0.52</v>
      </c>
      <c r="HZ517">
        <v>0.73</v>
      </c>
      <c r="IA517">
        <v>0.03</v>
      </c>
      <c r="IB517">
        <v>0.09</v>
      </c>
      <c r="IC517">
        <v>0.04</v>
      </c>
      <c r="ID517">
        <v>0.08</v>
      </c>
      <c r="IE517">
        <v>0.05</v>
      </c>
      <c r="IF517">
        <v>4.7E-2</v>
      </c>
      <c r="IG517">
        <v>0.02</v>
      </c>
      <c r="IH517">
        <v>0.02</v>
      </c>
      <c r="II517">
        <v>0.02</v>
      </c>
      <c r="IJ517">
        <v>0.02</v>
      </c>
      <c r="IK517">
        <v>1.4E-2</v>
      </c>
      <c r="IL517">
        <v>2.4E-2</v>
      </c>
      <c r="IM517">
        <v>0</v>
      </c>
      <c r="IN517">
        <v>0.01</v>
      </c>
      <c r="IO517">
        <v>0.01</v>
      </c>
      <c r="IP517">
        <v>0.02</v>
      </c>
      <c r="IQ517">
        <v>0.02</v>
      </c>
      <c r="IR517">
        <v>0.01</v>
      </c>
      <c r="IS517">
        <v>0.03</v>
      </c>
      <c r="IT517">
        <v>0.56000000000000005</v>
      </c>
      <c r="IU517">
        <v>0.28999999999999998</v>
      </c>
      <c r="IV517">
        <v>0.03</v>
      </c>
      <c r="IW517">
        <v>0.19</v>
      </c>
      <c r="IX517">
        <v>0.24</v>
      </c>
      <c r="IY517">
        <v>0.26</v>
      </c>
      <c r="IZ517">
        <v>0.4</v>
      </c>
      <c r="JA517">
        <v>0.17</v>
      </c>
      <c r="JB517">
        <v>0.38</v>
      </c>
      <c r="JC517">
        <v>0.43</v>
      </c>
      <c r="JD517">
        <v>0.08</v>
      </c>
      <c r="JE517">
        <v>0.16</v>
      </c>
      <c r="JF517">
        <v>0.28000000000000003</v>
      </c>
      <c r="JG517">
        <v>0.22</v>
      </c>
      <c r="JH517">
        <v>0.28999999999999998</v>
      </c>
      <c r="JI517">
        <v>0.08</v>
      </c>
      <c r="JJ517">
        <v>0.12</v>
      </c>
      <c r="JK517">
        <v>0.51</v>
      </c>
      <c r="JL517">
        <v>0.2</v>
      </c>
      <c r="JM517">
        <v>0.01</v>
      </c>
      <c r="JN517">
        <v>0.02</v>
      </c>
      <c r="JO517">
        <v>0.03</v>
      </c>
      <c r="JP517">
        <v>0.01</v>
      </c>
      <c r="JQ517">
        <v>0.02</v>
      </c>
      <c r="JR517">
        <v>2.99</v>
      </c>
      <c r="JS517">
        <v>1.68</v>
      </c>
      <c r="JT517">
        <v>2.11</v>
      </c>
      <c r="JU517">
        <v>3.29</v>
      </c>
      <c r="JV517">
        <v>2.4300000000000002</v>
      </c>
    </row>
    <row r="518" spans="1:282" x14ac:dyDescent="0.25">
      <c r="A518">
        <v>610197</v>
      </c>
      <c r="B518" t="s">
        <v>280</v>
      </c>
      <c r="C518" t="s">
        <v>2962</v>
      </c>
      <c r="D518" t="s">
        <v>5846</v>
      </c>
      <c r="E518" t="s">
        <v>5847</v>
      </c>
      <c r="F518" t="s">
        <v>1443</v>
      </c>
      <c r="G518" t="s">
        <v>1444</v>
      </c>
      <c r="H518" t="s">
        <v>1445</v>
      </c>
      <c r="I518" t="s">
        <v>5848</v>
      </c>
      <c r="J518" t="s">
        <v>5849</v>
      </c>
      <c r="K518" t="s">
        <v>5850</v>
      </c>
      <c r="L518" t="s">
        <v>546</v>
      </c>
      <c r="M518" t="s">
        <v>3399</v>
      </c>
      <c r="N518" t="s">
        <v>3908</v>
      </c>
      <c r="O518" t="s">
        <v>524</v>
      </c>
      <c r="P518">
        <v>557</v>
      </c>
      <c r="Q518" t="s">
        <v>539</v>
      </c>
      <c r="R518" t="s">
        <v>591</v>
      </c>
      <c r="S518" t="s">
        <v>591</v>
      </c>
      <c r="T518">
        <v>35</v>
      </c>
      <c r="U518">
        <v>6140</v>
      </c>
      <c r="V518" t="s">
        <v>651</v>
      </c>
      <c r="W518">
        <v>366</v>
      </c>
      <c r="X518">
        <v>573</v>
      </c>
      <c r="Y518">
        <v>64</v>
      </c>
      <c r="Z518" s="5" t="s">
        <v>924</v>
      </c>
      <c r="AA518" t="s">
        <v>524</v>
      </c>
      <c r="AB518" t="s">
        <v>555</v>
      </c>
      <c r="AC518" t="s">
        <v>564</v>
      </c>
      <c r="AD518" t="s">
        <v>564</v>
      </c>
      <c r="AE518">
        <v>21.4</v>
      </c>
      <c r="AF518">
        <v>46.3</v>
      </c>
      <c r="AG518">
        <v>47.3</v>
      </c>
      <c r="AH518">
        <v>6.4</v>
      </c>
      <c r="AI518" t="s">
        <v>3410</v>
      </c>
      <c r="AJ518">
        <v>225</v>
      </c>
      <c r="AK518">
        <v>35</v>
      </c>
      <c r="AL518">
        <v>15</v>
      </c>
      <c r="AM518">
        <v>2</v>
      </c>
      <c r="AN518">
        <v>173</v>
      </c>
      <c r="AQ518">
        <v>6</v>
      </c>
      <c r="AR518">
        <v>7</v>
      </c>
      <c r="AS518">
        <v>225</v>
      </c>
      <c r="AT518">
        <v>0.04</v>
      </c>
      <c r="AU518">
        <v>0.06</v>
      </c>
      <c r="AV518">
        <v>0.05</v>
      </c>
      <c r="AW518">
        <v>0.04</v>
      </c>
      <c r="AX518">
        <v>0.05</v>
      </c>
      <c r="AY518">
        <v>0.1</v>
      </c>
      <c r="AZ518">
        <v>0.13</v>
      </c>
      <c r="BA518">
        <v>9.2999999999999999E-2</v>
      </c>
      <c r="BB518">
        <v>7.0000000000000007E-2</v>
      </c>
      <c r="BC518">
        <v>0.09</v>
      </c>
      <c r="BD518">
        <v>0.16</v>
      </c>
      <c r="BE518">
        <v>0.21</v>
      </c>
      <c r="BF518">
        <v>0.43</v>
      </c>
      <c r="BG518">
        <v>0.36</v>
      </c>
      <c r="BH518">
        <v>0.38</v>
      </c>
      <c r="BI518">
        <v>0.33</v>
      </c>
      <c r="BJ518">
        <v>0.41</v>
      </c>
      <c r="BK518">
        <v>0.35</v>
      </c>
      <c r="BL518">
        <v>0.01</v>
      </c>
      <c r="BM518">
        <v>0.01</v>
      </c>
      <c r="BN518">
        <v>0.02</v>
      </c>
      <c r="BO518">
        <v>0.01</v>
      </c>
      <c r="BP518">
        <v>0</v>
      </c>
      <c r="BQ518">
        <v>0.04</v>
      </c>
      <c r="BR518">
        <v>0.38</v>
      </c>
      <c r="BS518">
        <v>0.48</v>
      </c>
      <c r="BT518">
        <v>0.48</v>
      </c>
      <c r="BU518">
        <v>0.53</v>
      </c>
      <c r="BV518">
        <v>0.38</v>
      </c>
      <c r="BW518">
        <v>0.3</v>
      </c>
      <c r="BX518">
        <v>3.16</v>
      </c>
      <c r="BY518">
        <v>3.26</v>
      </c>
      <c r="BZ518">
        <v>3.31</v>
      </c>
      <c r="CA518">
        <v>3.38</v>
      </c>
      <c r="CB518">
        <v>3.13</v>
      </c>
      <c r="CC518">
        <v>2.88</v>
      </c>
      <c r="CD518">
        <v>2.1999999999999999E-2</v>
      </c>
      <c r="CE518">
        <v>2.1999999999999999E-2</v>
      </c>
      <c r="CF518">
        <v>3.1E-2</v>
      </c>
      <c r="CG518">
        <v>3.5999999999999997E-2</v>
      </c>
      <c r="CH518">
        <v>2.7E-2</v>
      </c>
      <c r="CI518">
        <v>0.04</v>
      </c>
      <c r="CJ518">
        <v>0.02</v>
      </c>
      <c r="CK518">
        <v>0.04</v>
      </c>
      <c r="CL518">
        <v>0.04</v>
      </c>
      <c r="CM518">
        <v>0.01</v>
      </c>
      <c r="CN518">
        <v>0.02</v>
      </c>
      <c r="CO518">
        <v>0.02</v>
      </c>
      <c r="CP518">
        <v>0.02</v>
      </c>
      <c r="CQ518">
        <v>0.02</v>
      </c>
      <c r="CR518">
        <v>0.03</v>
      </c>
      <c r="CS518">
        <v>0.08</v>
      </c>
      <c r="CT518">
        <v>0.1</v>
      </c>
      <c r="CU518">
        <v>7.0000000000000007E-2</v>
      </c>
      <c r="CV518">
        <v>3.73</v>
      </c>
      <c r="CW518">
        <v>3.71</v>
      </c>
      <c r="CX518">
        <v>3.65</v>
      </c>
      <c r="CY518">
        <v>3.63</v>
      </c>
      <c r="CZ518">
        <v>3.7</v>
      </c>
      <c r="DA518">
        <v>3.55</v>
      </c>
      <c r="DB518">
        <v>3.51</v>
      </c>
      <c r="DC518">
        <v>3.35</v>
      </c>
      <c r="DD518">
        <v>3.46</v>
      </c>
      <c r="DE518">
        <v>0.17</v>
      </c>
      <c r="DF518">
        <v>0.18</v>
      </c>
      <c r="DG518">
        <v>0.21</v>
      </c>
      <c r="DH518">
        <v>0.22</v>
      </c>
      <c r="DI518">
        <v>0.18</v>
      </c>
      <c r="DJ518">
        <v>0.28000000000000003</v>
      </c>
      <c r="DK518">
        <v>0.26</v>
      </c>
      <c r="DL518">
        <v>0.31</v>
      </c>
      <c r="DM518">
        <v>0.26</v>
      </c>
      <c r="DN518">
        <v>0</v>
      </c>
      <c r="DO518">
        <v>0.01</v>
      </c>
      <c r="DP518">
        <v>0</v>
      </c>
      <c r="DQ518">
        <v>0</v>
      </c>
      <c r="DR518">
        <v>0</v>
      </c>
      <c r="DS518">
        <v>0.01</v>
      </c>
      <c r="DT518">
        <v>0.01</v>
      </c>
      <c r="DU518">
        <v>0</v>
      </c>
      <c r="DV518">
        <v>0.01</v>
      </c>
      <c r="DW518">
        <v>0.79</v>
      </c>
      <c r="DX518">
        <v>0.76</v>
      </c>
      <c r="DY518">
        <v>0.73</v>
      </c>
      <c r="DZ518">
        <v>0.72</v>
      </c>
      <c r="EA518">
        <v>0.77</v>
      </c>
      <c r="EB518">
        <v>0.65</v>
      </c>
      <c r="EC518">
        <v>0.63</v>
      </c>
      <c r="ED518">
        <v>0.54</v>
      </c>
      <c r="EE518">
        <v>0.61</v>
      </c>
      <c r="EF518">
        <v>0.36</v>
      </c>
      <c r="EG518">
        <v>0.02</v>
      </c>
      <c r="EH518">
        <v>0.03</v>
      </c>
      <c r="EI518">
        <v>0.03</v>
      </c>
      <c r="EJ518">
        <v>0.03</v>
      </c>
      <c r="EK518">
        <v>0.03</v>
      </c>
      <c r="EL518">
        <v>0.08</v>
      </c>
      <c r="EM518">
        <v>0.01</v>
      </c>
      <c r="EN518">
        <v>0.03</v>
      </c>
      <c r="EO518">
        <v>0.31</v>
      </c>
      <c r="EP518">
        <v>0.04</v>
      </c>
      <c r="EQ518">
        <v>4.0000000000000001E-3</v>
      </c>
      <c r="ER518">
        <v>0.04</v>
      </c>
      <c r="ES518">
        <v>3.1E-2</v>
      </c>
      <c r="ET518">
        <v>7.0000000000000007E-2</v>
      </c>
      <c r="EU518">
        <v>0.14000000000000001</v>
      </c>
      <c r="EV518">
        <v>0.08</v>
      </c>
      <c r="EW518">
        <v>0.04</v>
      </c>
      <c r="EX518">
        <v>0.14199999999999999</v>
      </c>
      <c r="EY518">
        <v>0.32</v>
      </c>
      <c r="EZ518">
        <v>0.35</v>
      </c>
      <c r="FA518">
        <v>0.37</v>
      </c>
      <c r="FB518">
        <v>0.28000000000000003</v>
      </c>
      <c r="FC518">
        <v>0.38</v>
      </c>
      <c r="FD518">
        <v>0.34</v>
      </c>
      <c r="FE518">
        <v>0.35</v>
      </c>
      <c r="FF518">
        <v>0.37</v>
      </c>
      <c r="FG518">
        <v>0.12</v>
      </c>
      <c r="FH518">
        <v>0.57999999999999996</v>
      </c>
      <c r="FI518">
        <v>0.59</v>
      </c>
      <c r="FJ518">
        <v>0.54</v>
      </c>
      <c r="FK518">
        <v>0.61</v>
      </c>
      <c r="FL518">
        <v>0.45</v>
      </c>
      <c r="FM518">
        <v>0.36</v>
      </c>
      <c r="FN518">
        <v>0.52</v>
      </c>
      <c r="FO518">
        <v>0.53</v>
      </c>
      <c r="FP518">
        <v>7.0000000000000007E-2</v>
      </c>
      <c r="FQ518">
        <v>0.04</v>
      </c>
      <c r="FR518">
        <v>0.04</v>
      </c>
      <c r="FS518">
        <v>0.02</v>
      </c>
      <c r="FT518">
        <v>0.04</v>
      </c>
      <c r="FU518">
        <v>7.0000000000000007E-2</v>
      </c>
      <c r="FV518">
        <v>0.08</v>
      </c>
      <c r="FW518">
        <v>0.04</v>
      </c>
      <c r="FX518">
        <v>0.03</v>
      </c>
      <c r="FY518">
        <v>2.0299999999999998</v>
      </c>
      <c r="FZ518">
        <v>3.53</v>
      </c>
      <c r="GA518">
        <v>3.55</v>
      </c>
      <c r="GB518">
        <v>3.45</v>
      </c>
      <c r="GC518">
        <v>3.55</v>
      </c>
      <c r="GD518">
        <v>3.34</v>
      </c>
      <c r="GE518">
        <v>3.05</v>
      </c>
      <c r="GF518">
        <v>3.44</v>
      </c>
      <c r="GG518">
        <v>3.45</v>
      </c>
      <c r="GH518">
        <v>8.35</v>
      </c>
      <c r="GI518">
        <v>0.02</v>
      </c>
      <c r="GJ518">
        <v>8.9999999999999993E-3</v>
      </c>
      <c r="GK518">
        <v>4.0000000000000001E-3</v>
      </c>
      <c r="GL518">
        <v>0</v>
      </c>
      <c r="GM518">
        <v>0.04</v>
      </c>
      <c r="GN518">
        <v>0.04</v>
      </c>
      <c r="GO518">
        <v>0.08</v>
      </c>
      <c r="GP518">
        <v>0.17</v>
      </c>
      <c r="GQ518">
        <v>0.2</v>
      </c>
      <c r="GR518">
        <v>0.33</v>
      </c>
      <c r="GS518">
        <v>0.09</v>
      </c>
      <c r="GT518">
        <v>0.41</v>
      </c>
      <c r="GU518">
        <v>0.55000000000000004</v>
      </c>
      <c r="GV518">
        <v>0.19</v>
      </c>
      <c r="GW518">
        <v>0.18</v>
      </c>
      <c r="GX518">
        <v>0.111</v>
      </c>
      <c r="GY518">
        <v>0.19</v>
      </c>
      <c r="GZ518">
        <v>0.14699999999999999</v>
      </c>
      <c r="HA518">
        <v>4.9000000000000002E-2</v>
      </c>
      <c r="HB518">
        <v>0.25</v>
      </c>
      <c r="HC518">
        <v>0.1</v>
      </c>
      <c r="HD518">
        <v>7.0000000000000007E-2</v>
      </c>
      <c r="HE518">
        <v>0.22</v>
      </c>
      <c r="HF518">
        <v>0.16</v>
      </c>
      <c r="HG518">
        <v>0.22</v>
      </c>
      <c r="HH518">
        <v>0.15</v>
      </c>
      <c r="HI518">
        <v>0.01</v>
      </c>
      <c r="HJ518">
        <v>0.03</v>
      </c>
      <c r="HK518">
        <v>0.02</v>
      </c>
      <c r="HL518">
        <v>0.01</v>
      </c>
      <c r="HM518">
        <v>0.13</v>
      </c>
      <c r="HN518">
        <v>0.04</v>
      </c>
      <c r="HO518">
        <v>0.3</v>
      </c>
      <c r="HP518">
        <v>0.26</v>
      </c>
      <c r="HQ518">
        <v>0.28999999999999998</v>
      </c>
      <c r="HR518">
        <v>0.32</v>
      </c>
      <c r="HS518">
        <v>0.34</v>
      </c>
      <c r="HT518">
        <v>0.36</v>
      </c>
      <c r="HU518">
        <v>0.57999999999999996</v>
      </c>
      <c r="HV518">
        <v>0.31</v>
      </c>
      <c r="HW518">
        <v>0.37</v>
      </c>
      <c r="HX518">
        <v>0.42</v>
      </c>
      <c r="HY518">
        <v>0.27</v>
      </c>
      <c r="HZ518">
        <v>0.45</v>
      </c>
      <c r="IA518">
        <v>0.04</v>
      </c>
      <c r="IB518">
        <v>0.28999999999999998</v>
      </c>
      <c r="IC518">
        <v>0.22</v>
      </c>
      <c r="ID518">
        <v>0.15</v>
      </c>
      <c r="IE518">
        <v>0.13</v>
      </c>
      <c r="IF518">
        <v>5.2999999999999999E-2</v>
      </c>
      <c r="IG518">
        <v>4.0000000000000001E-3</v>
      </c>
      <c r="IH518">
        <v>0.03</v>
      </c>
      <c r="II518">
        <v>0.02</v>
      </c>
      <c r="IJ518">
        <v>0.02</v>
      </c>
      <c r="IK518">
        <v>0.04</v>
      </c>
      <c r="IL518">
        <v>4.0000000000000001E-3</v>
      </c>
      <c r="IM518">
        <v>0.05</v>
      </c>
      <c r="IN518">
        <v>0.08</v>
      </c>
      <c r="IO518">
        <v>0.08</v>
      </c>
      <c r="IP518">
        <v>0.08</v>
      </c>
      <c r="IQ518">
        <v>0.08</v>
      </c>
      <c r="IR518">
        <v>0.09</v>
      </c>
      <c r="IS518">
        <v>0.02</v>
      </c>
      <c r="IT518">
        <v>0.45</v>
      </c>
      <c r="IU518">
        <v>0.28999999999999998</v>
      </c>
      <c r="IV518">
        <v>0.03</v>
      </c>
      <c r="IW518">
        <v>0.19</v>
      </c>
      <c r="IX518">
        <v>0.23</v>
      </c>
      <c r="IY518">
        <v>0.25</v>
      </c>
      <c r="IZ518">
        <v>0.37</v>
      </c>
      <c r="JA518">
        <v>0.14000000000000001</v>
      </c>
      <c r="JB518">
        <v>0.37</v>
      </c>
      <c r="JC518">
        <v>0.36</v>
      </c>
      <c r="JD518">
        <v>0.13</v>
      </c>
      <c r="JE518">
        <v>0.14000000000000001</v>
      </c>
      <c r="JF518">
        <v>0.26</v>
      </c>
      <c r="JG518">
        <v>0.24</v>
      </c>
      <c r="JH518">
        <v>0.35</v>
      </c>
      <c r="JI518">
        <v>0.12</v>
      </c>
      <c r="JJ518">
        <v>0.11</v>
      </c>
      <c r="JK518">
        <v>0.52</v>
      </c>
      <c r="JL518">
        <v>0.15</v>
      </c>
      <c r="JM518">
        <v>0.04</v>
      </c>
      <c r="JN518">
        <v>0.05</v>
      </c>
      <c r="JO518">
        <v>0.08</v>
      </c>
      <c r="JP518">
        <v>0.06</v>
      </c>
      <c r="JQ518">
        <v>0.06</v>
      </c>
      <c r="JR518">
        <v>3.09</v>
      </c>
      <c r="JS518">
        <v>1.91</v>
      </c>
      <c r="JT518">
        <v>2.08</v>
      </c>
      <c r="JU518">
        <v>3.34</v>
      </c>
      <c r="JV518">
        <v>2.36</v>
      </c>
    </row>
    <row r="519" spans="1:282" x14ac:dyDescent="0.25">
      <c r="A519">
        <v>610198</v>
      </c>
      <c r="B519" t="s">
        <v>2964</v>
      </c>
      <c r="C519" t="s">
        <v>2963</v>
      </c>
      <c r="D519" t="s">
        <v>5851</v>
      </c>
      <c r="E519" t="s">
        <v>5852</v>
      </c>
      <c r="F519" t="s">
        <v>2965</v>
      </c>
      <c r="G519" t="s">
        <v>2966</v>
      </c>
      <c r="H519" t="s">
        <v>2967</v>
      </c>
      <c r="I519" t="s">
        <v>5853</v>
      </c>
      <c r="J519" t="s">
        <v>5854</v>
      </c>
      <c r="K519" t="s">
        <v>5855</v>
      </c>
      <c r="L519" t="s">
        <v>546</v>
      </c>
      <c r="M519" t="s">
        <v>3399</v>
      </c>
      <c r="N519" t="s">
        <v>3908</v>
      </c>
      <c r="O519" t="s">
        <v>524</v>
      </c>
      <c r="P519">
        <v>601</v>
      </c>
      <c r="Q519" t="s">
        <v>566</v>
      </c>
      <c r="R519" t="s">
        <v>574</v>
      </c>
      <c r="S519" t="s">
        <v>574</v>
      </c>
      <c r="T519">
        <v>47</v>
      </c>
      <c r="U519">
        <v>6150</v>
      </c>
      <c r="V519" t="s">
        <v>651</v>
      </c>
      <c r="W519">
        <v>396</v>
      </c>
      <c r="X519">
        <v>599</v>
      </c>
      <c r="Y519">
        <v>66</v>
      </c>
      <c r="Z519" s="5" t="s">
        <v>1030</v>
      </c>
      <c r="AA519" t="s">
        <v>524</v>
      </c>
      <c r="AB519" t="s">
        <v>555</v>
      </c>
      <c r="AC519" t="s">
        <v>555</v>
      </c>
      <c r="AD519" t="s">
        <v>564</v>
      </c>
      <c r="AE519">
        <v>36.6</v>
      </c>
      <c r="AF519">
        <v>34.9</v>
      </c>
      <c r="AG519">
        <v>46.3</v>
      </c>
      <c r="AH519">
        <v>6.6</v>
      </c>
      <c r="AI519" t="s">
        <v>3410</v>
      </c>
      <c r="AJ519">
        <v>202</v>
      </c>
      <c r="AK519">
        <v>6</v>
      </c>
      <c r="AL519">
        <v>13</v>
      </c>
      <c r="AN519">
        <v>178</v>
      </c>
      <c r="AO519">
        <v>2</v>
      </c>
      <c r="AQ519">
        <v>1</v>
      </c>
      <c r="AR519">
        <v>6</v>
      </c>
      <c r="AS519">
        <v>202</v>
      </c>
      <c r="AT519">
        <v>0.01</v>
      </c>
      <c r="AU519">
        <v>0.01</v>
      </c>
      <c r="AV519">
        <v>0.02</v>
      </c>
      <c r="AW519">
        <v>0.01</v>
      </c>
      <c r="AX519">
        <v>0.01</v>
      </c>
      <c r="AY519">
        <v>0.06</v>
      </c>
      <c r="AZ519">
        <v>7.0000000000000007E-2</v>
      </c>
      <c r="BA519">
        <v>0.05</v>
      </c>
      <c r="BB519">
        <v>0.08</v>
      </c>
      <c r="BC519">
        <v>0.04</v>
      </c>
      <c r="BD519">
        <v>0.13</v>
      </c>
      <c r="BE519">
        <v>0.14000000000000001</v>
      </c>
      <c r="BF519">
        <v>0.44</v>
      </c>
      <c r="BG519">
        <v>0.41</v>
      </c>
      <c r="BH519">
        <v>0.43</v>
      </c>
      <c r="BI519">
        <v>0.26</v>
      </c>
      <c r="BJ519">
        <v>0.38</v>
      </c>
      <c r="BK519">
        <v>0.38</v>
      </c>
      <c r="BL519">
        <v>0.05</v>
      </c>
      <c r="BM519">
        <v>0.03</v>
      </c>
      <c r="BN519">
        <v>0.05</v>
      </c>
      <c r="BO519">
        <v>0.03</v>
      </c>
      <c r="BP519">
        <v>0.05</v>
      </c>
      <c r="BQ519">
        <v>7.0000000000000007E-2</v>
      </c>
      <c r="BR519">
        <v>0.43</v>
      </c>
      <c r="BS519">
        <v>0.49</v>
      </c>
      <c r="BT519">
        <v>0.43</v>
      </c>
      <c r="BU519">
        <v>0.65</v>
      </c>
      <c r="BV519">
        <v>0.43</v>
      </c>
      <c r="BW519">
        <v>0.35</v>
      </c>
      <c r="BX519">
        <v>3.35</v>
      </c>
      <c r="BY519">
        <v>3.43</v>
      </c>
      <c r="BZ519">
        <v>3.32</v>
      </c>
      <c r="CA519">
        <v>3.6</v>
      </c>
      <c r="CB519">
        <v>3.3</v>
      </c>
      <c r="CC519">
        <v>3.1</v>
      </c>
      <c r="CD519">
        <v>0</v>
      </c>
      <c r="CE519">
        <v>5.0000000000000001E-3</v>
      </c>
      <c r="CF519">
        <v>0</v>
      </c>
      <c r="CG519">
        <v>1.4999999999999999E-2</v>
      </c>
      <c r="CH519">
        <v>5.0000000000000001E-3</v>
      </c>
      <c r="CI519">
        <v>0.01</v>
      </c>
      <c r="CJ519">
        <v>0.03</v>
      </c>
      <c r="CK519">
        <v>7.0000000000000007E-2</v>
      </c>
      <c r="CL519">
        <v>0.03</v>
      </c>
      <c r="CM519">
        <v>0.02</v>
      </c>
      <c r="CN519">
        <v>0.03</v>
      </c>
      <c r="CO519">
        <v>0.03</v>
      </c>
      <c r="CP519">
        <v>0.05</v>
      </c>
      <c r="CQ519">
        <v>0.03</v>
      </c>
      <c r="CR519">
        <v>0.05</v>
      </c>
      <c r="CS519">
        <v>0.08</v>
      </c>
      <c r="CT519">
        <v>0.06</v>
      </c>
      <c r="CU519">
        <v>0.06</v>
      </c>
      <c r="CV519">
        <v>3.71</v>
      </c>
      <c r="CW519">
        <v>3.66</v>
      </c>
      <c r="CX519">
        <v>3.61</v>
      </c>
      <c r="CY519">
        <v>3.6</v>
      </c>
      <c r="CZ519">
        <v>3.62</v>
      </c>
      <c r="DA519">
        <v>3.53</v>
      </c>
      <c r="DB519">
        <v>3.46</v>
      </c>
      <c r="DC519">
        <v>3.33</v>
      </c>
      <c r="DD519">
        <v>3.46</v>
      </c>
      <c r="DE519">
        <v>0.23</v>
      </c>
      <c r="DF519">
        <v>0.26</v>
      </c>
      <c r="DG519">
        <v>0.3</v>
      </c>
      <c r="DH519">
        <v>0.24</v>
      </c>
      <c r="DI519">
        <v>0.28000000000000003</v>
      </c>
      <c r="DJ519">
        <v>0.3</v>
      </c>
      <c r="DK519">
        <v>0.28000000000000003</v>
      </c>
      <c r="DL519">
        <v>0.32</v>
      </c>
      <c r="DM519">
        <v>0.28999999999999998</v>
      </c>
      <c r="DN519">
        <v>0.03</v>
      </c>
      <c r="DO519">
        <v>0.02</v>
      </c>
      <c r="DP519">
        <v>0.04</v>
      </c>
      <c r="DQ519">
        <v>0.03</v>
      </c>
      <c r="DR519">
        <v>0.04</v>
      </c>
      <c r="DS519">
        <v>0.04</v>
      </c>
      <c r="DT519">
        <v>0.03</v>
      </c>
      <c r="DU519">
        <v>0.03</v>
      </c>
      <c r="DV519">
        <v>0.03</v>
      </c>
      <c r="DW519">
        <v>0.71</v>
      </c>
      <c r="DX519">
        <v>0.68</v>
      </c>
      <c r="DY519">
        <v>0.62</v>
      </c>
      <c r="DZ519">
        <v>0.66</v>
      </c>
      <c r="EA519">
        <v>0.64</v>
      </c>
      <c r="EB519">
        <v>0.59</v>
      </c>
      <c r="EC519">
        <v>0.57999999999999996</v>
      </c>
      <c r="ED519">
        <v>0.52</v>
      </c>
      <c r="EE519">
        <v>0.56999999999999995</v>
      </c>
      <c r="EF519">
        <v>0.32</v>
      </c>
      <c r="EG519">
        <v>0</v>
      </c>
      <c r="EH519">
        <v>0.01</v>
      </c>
      <c r="EI519">
        <v>0.02</v>
      </c>
      <c r="EJ519">
        <v>0.01</v>
      </c>
      <c r="EK519">
        <v>0.02</v>
      </c>
      <c r="EL519">
        <v>0.04</v>
      </c>
      <c r="EM519">
        <v>0.01</v>
      </c>
      <c r="EN519">
        <v>0.01</v>
      </c>
      <c r="EO519">
        <v>0.28999999999999998</v>
      </c>
      <c r="EP519">
        <v>7.0000000000000007E-2</v>
      </c>
      <c r="EQ519">
        <v>5.3999999999999999E-2</v>
      </c>
      <c r="ER519">
        <v>0.05</v>
      </c>
      <c r="ES519">
        <v>5.3999999999999999E-2</v>
      </c>
      <c r="ET519">
        <v>7.0000000000000007E-2</v>
      </c>
      <c r="EU519">
        <v>0.09</v>
      </c>
      <c r="EV519">
        <v>7.0000000000000007E-2</v>
      </c>
      <c r="EW519">
        <v>0.05</v>
      </c>
      <c r="EX519">
        <v>0.16800000000000001</v>
      </c>
      <c r="EY519">
        <v>0.4</v>
      </c>
      <c r="EZ519">
        <v>0.39</v>
      </c>
      <c r="FA519">
        <v>0.36</v>
      </c>
      <c r="FB519">
        <v>0.31</v>
      </c>
      <c r="FC519">
        <v>0.45</v>
      </c>
      <c r="FD519">
        <v>0.4</v>
      </c>
      <c r="FE519">
        <v>0.41</v>
      </c>
      <c r="FF519">
        <v>0.46</v>
      </c>
      <c r="FG519">
        <v>0.13</v>
      </c>
      <c r="FH519">
        <v>0.46</v>
      </c>
      <c r="FI519">
        <v>0.49</v>
      </c>
      <c r="FJ519">
        <v>0.5</v>
      </c>
      <c r="FK519">
        <v>0.54</v>
      </c>
      <c r="FL519">
        <v>0.38</v>
      </c>
      <c r="FM519">
        <v>0.37</v>
      </c>
      <c r="FN519">
        <v>0.44</v>
      </c>
      <c r="FO519">
        <v>0.39</v>
      </c>
      <c r="FP519">
        <v>0.09</v>
      </c>
      <c r="FQ519">
        <v>0.06</v>
      </c>
      <c r="FR519">
        <v>0.06</v>
      </c>
      <c r="FS519">
        <v>7.0000000000000007E-2</v>
      </c>
      <c r="FT519">
        <v>0.08</v>
      </c>
      <c r="FU519">
        <v>7.0000000000000007E-2</v>
      </c>
      <c r="FV519">
        <v>0.09</v>
      </c>
      <c r="FW519">
        <v>7.0000000000000007E-2</v>
      </c>
      <c r="FX519">
        <v>0.09</v>
      </c>
      <c r="FY519">
        <v>2.13</v>
      </c>
      <c r="FZ519">
        <v>3.4</v>
      </c>
      <c r="GA519">
        <v>3.44</v>
      </c>
      <c r="GB519">
        <v>3.42</v>
      </c>
      <c r="GC519">
        <v>3.51</v>
      </c>
      <c r="GD519">
        <v>3.28</v>
      </c>
      <c r="GE519">
        <v>3.21</v>
      </c>
      <c r="GF519">
        <v>3.37</v>
      </c>
      <c r="GG519">
        <v>3.34</v>
      </c>
      <c r="GH519">
        <v>8.1300000000000008</v>
      </c>
      <c r="GI519">
        <v>0.01</v>
      </c>
      <c r="GJ519">
        <v>0.01</v>
      </c>
      <c r="GK519">
        <v>2.5000000000000001E-2</v>
      </c>
      <c r="GL519">
        <v>0.02</v>
      </c>
      <c r="GM519">
        <v>0.06</v>
      </c>
      <c r="GN519">
        <v>0.05</v>
      </c>
      <c r="GO519">
        <v>0.04</v>
      </c>
      <c r="GP519">
        <v>0.19</v>
      </c>
      <c r="GQ519">
        <v>0.15</v>
      </c>
      <c r="GR519">
        <v>0.33</v>
      </c>
      <c r="GS519">
        <v>0.11</v>
      </c>
      <c r="GT519">
        <v>0.32</v>
      </c>
      <c r="GU519">
        <v>0.44</v>
      </c>
      <c r="GV519">
        <v>0.24</v>
      </c>
      <c r="GW519">
        <v>0.21</v>
      </c>
      <c r="GX519">
        <v>0.153</v>
      </c>
      <c r="GY519">
        <v>0.24</v>
      </c>
      <c r="GZ519">
        <v>0.17799999999999999</v>
      </c>
      <c r="HA519">
        <v>6.4000000000000001E-2</v>
      </c>
      <c r="HB519">
        <v>0.16</v>
      </c>
      <c r="HC519">
        <v>0.09</v>
      </c>
      <c r="HD519">
        <v>0.08</v>
      </c>
      <c r="HE519">
        <v>0.17</v>
      </c>
      <c r="HF519">
        <v>0.2</v>
      </c>
      <c r="HG519">
        <v>0.27</v>
      </c>
      <c r="HH519">
        <v>0.18</v>
      </c>
      <c r="HI519">
        <v>0.02</v>
      </c>
      <c r="HJ519">
        <v>0.02</v>
      </c>
      <c r="HK519">
        <v>0.01</v>
      </c>
      <c r="HL519">
        <v>0.03</v>
      </c>
      <c r="HM519">
        <v>0.06</v>
      </c>
      <c r="HN519">
        <v>0.02</v>
      </c>
      <c r="HO519">
        <v>0.42</v>
      </c>
      <c r="HP519">
        <v>0.37</v>
      </c>
      <c r="HQ519">
        <v>0.37</v>
      </c>
      <c r="HR519">
        <v>0.34</v>
      </c>
      <c r="HS519">
        <v>0.42</v>
      </c>
      <c r="HT519">
        <v>0.42</v>
      </c>
      <c r="HU519">
        <v>0.43</v>
      </c>
      <c r="HV519">
        <v>0.37</v>
      </c>
      <c r="HW519">
        <v>0.43</v>
      </c>
      <c r="HX519">
        <v>0.47</v>
      </c>
      <c r="HY519">
        <v>0.36</v>
      </c>
      <c r="HZ519">
        <v>0.42</v>
      </c>
      <c r="IA519">
        <v>0.05</v>
      </c>
      <c r="IB519">
        <v>0.13</v>
      </c>
      <c r="IC519">
        <v>0.1</v>
      </c>
      <c r="ID519">
        <v>7.0000000000000007E-2</v>
      </c>
      <c r="IE519">
        <v>0.06</v>
      </c>
      <c r="IF519">
        <v>0.03</v>
      </c>
      <c r="IG519">
        <v>0</v>
      </c>
      <c r="IH519">
        <v>0.01</v>
      </c>
      <c r="II519">
        <v>0</v>
      </c>
      <c r="IJ519">
        <v>0</v>
      </c>
      <c r="IK519">
        <v>0.02</v>
      </c>
      <c r="IL519">
        <v>0.02</v>
      </c>
      <c r="IM519">
        <v>0.08</v>
      </c>
      <c r="IN519">
        <v>0.1</v>
      </c>
      <c r="IO519">
        <v>0.08</v>
      </c>
      <c r="IP519">
        <v>0.08</v>
      </c>
      <c r="IQ519">
        <v>0.08</v>
      </c>
      <c r="IR519">
        <v>0.09</v>
      </c>
      <c r="IS519">
        <v>0.04</v>
      </c>
      <c r="IT519">
        <v>0.48</v>
      </c>
      <c r="IU519">
        <v>0.33</v>
      </c>
      <c r="IV519">
        <v>0.02</v>
      </c>
      <c r="IW519">
        <v>0.19</v>
      </c>
      <c r="IX519">
        <v>0.31</v>
      </c>
      <c r="IY519">
        <v>0.21</v>
      </c>
      <c r="IZ519">
        <v>0.32</v>
      </c>
      <c r="JA519">
        <v>0.18</v>
      </c>
      <c r="JB519">
        <v>0.36</v>
      </c>
      <c r="JC519">
        <v>0.39</v>
      </c>
      <c r="JD519">
        <v>0.08</v>
      </c>
      <c r="JE519">
        <v>0.08</v>
      </c>
      <c r="JF519">
        <v>0.24</v>
      </c>
      <c r="JG519">
        <v>0.19</v>
      </c>
      <c r="JH519">
        <v>0.21</v>
      </c>
      <c r="JI519">
        <v>0.13</v>
      </c>
      <c r="JJ519">
        <v>0.14000000000000001</v>
      </c>
      <c r="JK519">
        <v>0.48</v>
      </c>
      <c r="JL519">
        <v>0.17</v>
      </c>
      <c r="JM519">
        <v>0.06</v>
      </c>
      <c r="JN519">
        <v>0.09</v>
      </c>
      <c r="JO519">
        <v>0.12</v>
      </c>
      <c r="JP519">
        <v>0.08</v>
      </c>
      <c r="JQ519">
        <v>0.09</v>
      </c>
      <c r="JR519">
        <v>2.81</v>
      </c>
      <c r="JS519">
        <v>1.86</v>
      </c>
      <c r="JT519">
        <v>2.0299999999999998</v>
      </c>
      <c r="JU519">
        <v>3.27</v>
      </c>
      <c r="JV519">
        <v>2.39</v>
      </c>
    </row>
    <row r="520" spans="1:282" x14ac:dyDescent="0.25">
      <c r="A520">
        <v>610199</v>
      </c>
      <c r="B520" t="s">
        <v>2969</v>
      </c>
      <c r="C520" t="s">
        <v>2968</v>
      </c>
      <c r="D520" t="s">
        <v>5856</v>
      </c>
      <c r="E520" t="s">
        <v>5857</v>
      </c>
      <c r="F520" t="s">
        <v>2970</v>
      </c>
      <c r="G520" t="s">
        <v>2971</v>
      </c>
      <c r="H520" t="s">
        <v>2972</v>
      </c>
      <c r="I520" t="s">
        <v>5858</v>
      </c>
      <c r="J520" t="s">
        <v>5859</v>
      </c>
      <c r="K520" t="s">
        <v>5860</v>
      </c>
      <c r="L520" t="s">
        <v>546</v>
      </c>
      <c r="M520" t="s">
        <v>3399</v>
      </c>
      <c r="N520" t="s">
        <v>3908</v>
      </c>
      <c r="O520" t="s">
        <v>524</v>
      </c>
      <c r="P520">
        <v>277</v>
      </c>
      <c r="Q520" t="s">
        <v>566</v>
      </c>
      <c r="R520" t="s">
        <v>574</v>
      </c>
      <c r="S520" t="s">
        <v>574</v>
      </c>
      <c r="T520">
        <v>49</v>
      </c>
      <c r="U520">
        <v>6170</v>
      </c>
      <c r="V520" t="s">
        <v>655</v>
      </c>
      <c r="W520">
        <v>247</v>
      </c>
      <c r="X520">
        <v>280</v>
      </c>
      <c r="Y520">
        <v>88</v>
      </c>
      <c r="Z520" s="5" t="s">
        <v>575</v>
      </c>
      <c r="AA520" t="s">
        <v>524</v>
      </c>
      <c r="AB520" t="s">
        <v>564</v>
      </c>
      <c r="AC520" t="s">
        <v>555</v>
      </c>
      <c r="AD520" t="s">
        <v>533</v>
      </c>
      <c r="AE520">
        <v>59</v>
      </c>
      <c r="AF520">
        <v>38.6</v>
      </c>
      <c r="AG520">
        <v>63.1</v>
      </c>
      <c r="AH520">
        <v>99</v>
      </c>
      <c r="AI520" t="s">
        <v>3400</v>
      </c>
      <c r="AJ520">
        <v>159</v>
      </c>
      <c r="AL520">
        <v>146</v>
      </c>
      <c r="AN520">
        <v>6</v>
      </c>
      <c r="AO520">
        <v>2</v>
      </c>
      <c r="AQ520">
        <v>2</v>
      </c>
      <c r="AR520">
        <v>4</v>
      </c>
      <c r="AS520">
        <v>159</v>
      </c>
      <c r="AT520">
        <v>0.01</v>
      </c>
      <c r="AU520">
        <v>0</v>
      </c>
      <c r="AV520">
        <v>0</v>
      </c>
      <c r="AW520">
        <v>0</v>
      </c>
      <c r="AX520">
        <v>0.01</v>
      </c>
      <c r="AY520">
        <v>0.02</v>
      </c>
      <c r="AZ520">
        <v>0.08</v>
      </c>
      <c r="BA520">
        <v>0.05</v>
      </c>
      <c r="BB520">
        <v>0.04</v>
      </c>
      <c r="BC520">
        <v>0.02</v>
      </c>
      <c r="BD520">
        <v>0.13</v>
      </c>
      <c r="BE520">
        <v>0.15</v>
      </c>
      <c r="BF520">
        <v>0.28000000000000003</v>
      </c>
      <c r="BG520">
        <v>0.23</v>
      </c>
      <c r="BH520">
        <v>0.28000000000000003</v>
      </c>
      <c r="BI520">
        <v>0.22</v>
      </c>
      <c r="BJ520">
        <v>0.3</v>
      </c>
      <c r="BK520">
        <v>0.28000000000000003</v>
      </c>
      <c r="BL520">
        <v>0</v>
      </c>
      <c r="BM520">
        <v>0</v>
      </c>
      <c r="BN520">
        <v>0.02</v>
      </c>
      <c r="BO520">
        <v>0.01</v>
      </c>
      <c r="BP520">
        <v>0.02</v>
      </c>
      <c r="BQ520">
        <v>0.02</v>
      </c>
      <c r="BR520">
        <v>0.63</v>
      </c>
      <c r="BS520">
        <v>0.72</v>
      </c>
      <c r="BT520">
        <v>0.66</v>
      </c>
      <c r="BU520">
        <v>0.75</v>
      </c>
      <c r="BV520">
        <v>0.54</v>
      </c>
      <c r="BW520">
        <v>0.53</v>
      </c>
      <c r="BX520">
        <v>3.53</v>
      </c>
      <c r="BY520">
        <v>3.67</v>
      </c>
      <c r="BZ520">
        <v>3.63</v>
      </c>
      <c r="CA520">
        <v>3.74</v>
      </c>
      <c r="CB520">
        <v>3.4</v>
      </c>
      <c r="CC520">
        <v>3.35</v>
      </c>
      <c r="CD520">
        <v>0</v>
      </c>
      <c r="CE520">
        <v>6.0000000000000001E-3</v>
      </c>
      <c r="CF520">
        <v>6.0000000000000001E-3</v>
      </c>
      <c r="CG520">
        <v>0</v>
      </c>
      <c r="CH520">
        <v>1.2999999999999999E-2</v>
      </c>
      <c r="CI520">
        <v>0.03</v>
      </c>
      <c r="CJ520">
        <v>0.03</v>
      </c>
      <c r="CK520">
        <v>0.1</v>
      </c>
      <c r="CL520">
        <v>0.06</v>
      </c>
      <c r="CM520">
        <v>0.03</v>
      </c>
      <c r="CN520">
        <v>0.04</v>
      </c>
      <c r="CO520">
        <v>0.05</v>
      </c>
      <c r="CP520">
        <v>0.04</v>
      </c>
      <c r="CQ520">
        <v>0.04</v>
      </c>
      <c r="CR520">
        <v>0.11</v>
      </c>
      <c r="CS520">
        <v>0.11</v>
      </c>
      <c r="CT520">
        <v>0.12</v>
      </c>
      <c r="CU520">
        <v>0.1</v>
      </c>
      <c r="CV520">
        <v>3.77</v>
      </c>
      <c r="CW520">
        <v>3.7</v>
      </c>
      <c r="CX520">
        <v>3.71</v>
      </c>
      <c r="CY520">
        <v>3.75</v>
      </c>
      <c r="CZ520">
        <v>3.66</v>
      </c>
      <c r="DA520">
        <v>3.42</v>
      </c>
      <c r="DB520">
        <v>3.48</v>
      </c>
      <c r="DC520">
        <v>3.25</v>
      </c>
      <c r="DD520">
        <v>3.38</v>
      </c>
      <c r="DE520">
        <v>0.18</v>
      </c>
      <c r="DF520">
        <v>0.21</v>
      </c>
      <c r="DG520">
        <v>0.17</v>
      </c>
      <c r="DH520">
        <v>0.18</v>
      </c>
      <c r="DI520">
        <v>0.21</v>
      </c>
      <c r="DJ520">
        <v>0.26</v>
      </c>
      <c r="DK520">
        <v>0.21</v>
      </c>
      <c r="DL520">
        <v>0.21</v>
      </c>
      <c r="DM520">
        <v>0.25</v>
      </c>
      <c r="DN520">
        <v>0</v>
      </c>
      <c r="DO520">
        <v>0</v>
      </c>
      <c r="DP520">
        <v>0.02</v>
      </c>
      <c r="DQ520">
        <v>0</v>
      </c>
      <c r="DR520">
        <v>0.01</v>
      </c>
      <c r="DS520">
        <v>0</v>
      </c>
      <c r="DT520">
        <v>0</v>
      </c>
      <c r="DU520">
        <v>0</v>
      </c>
      <c r="DV520">
        <v>0.01</v>
      </c>
      <c r="DW520">
        <v>0.8</v>
      </c>
      <c r="DX520">
        <v>0.75</v>
      </c>
      <c r="DY520">
        <v>0.75</v>
      </c>
      <c r="DZ520">
        <v>0.79</v>
      </c>
      <c r="EA520">
        <v>0.73</v>
      </c>
      <c r="EB520">
        <v>0.59</v>
      </c>
      <c r="EC520">
        <v>0.65</v>
      </c>
      <c r="ED520">
        <v>0.56999999999999995</v>
      </c>
      <c r="EE520">
        <v>0.59</v>
      </c>
      <c r="EF520">
        <v>0.47</v>
      </c>
      <c r="EG520">
        <v>0</v>
      </c>
      <c r="EH520">
        <v>0</v>
      </c>
      <c r="EI520">
        <v>0.01</v>
      </c>
      <c r="EJ520">
        <v>0.01</v>
      </c>
      <c r="EK520">
        <v>0.01</v>
      </c>
      <c r="EL520">
        <v>0.04</v>
      </c>
      <c r="EM520">
        <v>0.01</v>
      </c>
      <c r="EN520">
        <v>0.01</v>
      </c>
      <c r="EO520">
        <v>0.28999999999999998</v>
      </c>
      <c r="EP520">
        <v>0.02</v>
      </c>
      <c r="EQ520">
        <v>6.3E-2</v>
      </c>
      <c r="ER520">
        <v>0.08</v>
      </c>
      <c r="ES520">
        <v>0.05</v>
      </c>
      <c r="ET520">
        <v>0.06</v>
      </c>
      <c r="EU520">
        <v>0.11</v>
      </c>
      <c r="EV520">
        <v>7.0000000000000007E-2</v>
      </c>
      <c r="EW520">
        <v>0.05</v>
      </c>
      <c r="EX520">
        <v>8.7999999999999995E-2</v>
      </c>
      <c r="EY520">
        <v>0.25</v>
      </c>
      <c r="EZ520">
        <v>0.24</v>
      </c>
      <c r="FA520">
        <v>0.23</v>
      </c>
      <c r="FB520">
        <v>0.21</v>
      </c>
      <c r="FC520">
        <v>0.28999999999999998</v>
      </c>
      <c r="FD520">
        <v>0.36</v>
      </c>
      <c r="FE520">
        <v>0.33</v>
      </c>
      <c r="FF520">
        <v>0.37</v>
      </c>
      <c r="FG520">
        <v>0.14000000000000001</v>
      </c>
      <c r="FH520">
        <v>0.72</v>
      </c>
      <c r="FI520">
        <v>0.69</v>
      </c>
      <c r="FJ520">
        <v>0.65</v>
      </c>
      <c r="FK520">
        <v>0.72</v>
      </c>
      <c r="FL520">
        <v>0.62</v>
      </c>
      <c r="FM520">
        <v>0.38</v>
      </c>
      <c r="FN520">
        <v>0.55000000000000004</v>
      </c>
      <c r="FO520">
        <v>0.55000000000000004</v>
      </c>
      <c r="FP520">
        <v>0.01</v>
      </c>
      <c r="FQ520">
        <v>0.01</v>
      </c>
      <c r="FR520">
        <v>0.01</v>
      </c>
      <c r="FS520">
        <v>0.03</v>
      </c>
      <c r="FT520">
        <v>0.01</v>
      </c>
      <c r="FU520">
        <v>0.01</v>
      </c>
      <c r="FV520">
        <v>0.1</v>
      </c>
      <c r="FW520">
        <v>0.04</v>
      </c>
      <c r="FX520">
        <v>0.03</v>
      </c>
      <c r="FY520">
        <v>1.91</v>
      </c>
      <c r="FZ520">
        <v>3.71</v>
      </c>
      <c r="GA520">
        <v>3.63</v>
      </c>
      <c r="GB520">
        <v>3.57</v>
      </c>
      <c r="GC520">
        <v>3.65</v>
      </c>
      <c r="GD520">
        <v>3.54</v>
      </c>
      <c r="GE520">
        <v>3.2</v>
      </c>
      <c r="GF520">
        <v>3.47</v>
      </c>
      <c r="GG520">
        <v>3.5</v>
      </c>
      <c r="GH520">
        <v>8.73</v>
      </c>
      <c r="GI520">
        <v>0</v>
      </c>
      <c r="GJ520">
        <v>0</v>
      </c>
      <c r="GK520">
        <v>1.9E-2</v>
      </c>
      <c r="GL520">
        <v>0.01</v>
      </c>
      <c r="GM520">
        <v>0.05</v>
      </c>
      <c r="GN520">
        <v>0.05</v>
      </c>
      <c r="GO520">
        <v>0.06</v>
      </c>
      <c r="GP520">
        <v>0.16</v>
      </c>
      <c r="GQ520">
        <v>0.1</v>
      </c>
      <c r="GR520">
        <v>0.53</v>
      </c>
      <c r="GS520">
        <v>0.02</v>
      </c>
      <c r="GT520">
        <v>0.64</v>
      </c>
      <c r="GU520">
        <v>0.7</v>
      </c>
      <c r="GV520">
        <v>0.24</v>
      </c>
      <c r="GW520">
        <v>0.14000000000000001</v>
      </c>
      <c r="GX520">
        <v>0.113</v>
      </c>
      <c r="GY520">
        <v>0.22</v>
      </c>
      <c r="GZ520">
        <v>7.4999999999999997E-2</v>
      </c>
      <c r="HA520">
        <v>3.7999999999999999E-2</v>
      </c>
      <c r="HB520">
        <v>0.23</v>
      </c>
      <c r="HC520">
        <v>0.08</v>
      </c>
      <c r="HD520">
        <v>0.08</v>
      </c>
      <c r="HE520">
        <v>0.28000000000000003</v>
      </c>
      <c r="HF520">
        <v>0.06</v>
      </c>
      <c r="HG520">
        <v>0.08</v>
      </c>
      <c r="HH520">
        <v>0.03</v>
      </c>
      <c r="HI520">
        <v>0.02</v>
      </c>
      <c r="HJ520">
        <v>0.01</v>
      </c>
      <c r="HK520">
        <v>0.03</v>
      </c>
      <c r="HL520">
        <v>0.04</v>
      </c>
      <c r="HM520">
        <v>0.09</v>
      </c>
      <c r="HN520">
        <v>0</v>
      </c>
      <c r="HO520">
        <v>0.28000000000000003</v>
      </c>
      <c r="HP520">
        <v>0.28999999999999998</v>
      </c>
      <c r="HQ520">
        <v>0.32</v>
      </c>
      <c r="HR520">
        <v>0.3</v>
      </c>
      <c r="HS520">
        <v>0.43</v>
      </c>
      <c r="HT520">
        <v>0.26</v>
      </c>
      <c r="HU520">
        <v>0.64</v>
      </c>
      <c r="HV520">
        <v>0.55000000000000004</v>
      </c>
      <c r="HW520">
        <v>0.45</v>
      </c>
      <c r="HX520">
        <v>0.51</v>
      </c>
      <c r="HY520">
        <v>0.37</v>
      </c>
      <c r="HZ520">
        <v>0.69</v>
      </c>
      <c r="IA520">
        <v>0.02</v>
      </c>
      <c r="IB520">
        <v>0.1</v>
      </c>
      <c r="IC520">
        <v>0.13</v>
      </c>
      <c r="ID520">
        <v>0.09</v>
      </c>
      <c r="IE520">
        <v>0.08</v>
      </c>
      <c r="IF520">
        <v>1.9E-2</v>
      </c>
      <c r="IG520">
        <v>2.5000000000000001E-2</v>
      </c>
      <c r="IH520">
        <v>0.03</v>
      </c>
      <c r="II520">
        <v>0.03</v>
      </c>
      <c r="IJ520">
        <v>0.03</v>
      </c>
      <c r="IK520">
        <v>1.2999999999999999E-2</v>
      </c>
      <c r="IL520">
        <v>1.9E-2</v>
      </c>
      <c r="IM520">
        <v>0.01</v>
      </c>
      <c r="IN520">
        <v>0.02</v>
      </c>
      <c r="IO520">
        <v>0.04</v>
      </c>
      <c r="IP520">
        <v>0.04</v>
      </c>
      <c r="IQ520">
        <v>0.02</v>
      </c>
      <c r="IR520">
        <v>0.02</v>
      </c>
      <c r="IS520">
        <v>0.01</v>
      </c>
      <c r="IT520">
        <v>0.36</v>
      </c>
      <c r="IU520">
        <v>0.31</v>
      </c>
      <c r="IV520">
        <v>0.03</v>
      </c>
      <c r="IW520">
        <v>0.09</v>
      </c>
      <c r="IX520">
        <v>0.2</v>
      </c>
      <c r="IY520">
        <v>0.37</v>
      </c>
      <c r="IZ520">
        <v>0.36</v>
      </c>
      <c r="JA520">
        <v>0.22</v>
      </c>
      <c r="JB520">
        <v>0.4</v>
      </c>
      <c r="JC520">
        <v>0.43</v>
      </c>
      <c r="JD520">
        <v>0.16</v>
      </c>
      <c r="JE520">
        <v>0.18</v>
      </c>
      <c r="JF520">
        <v>0.32</v>
      </c>
      <c r="JG520">
        <v>0.35</v>
      </c>
      <c r="JH520">
        <v>0.36</v>
      </c>
      <c r="JI520">
        <v>0.1</v>
      </c>
      <c r="JJ520">
        <v>0.12</v>
      </c>
      <c r="JK520">
        <v>0.43</v>
      </c>
      <c r="JL520">
        <v>0.16</v>
      </c>
      <c r="JM520">
        <v>0</v>
      </c>
      <c r="JN520">
        <v>0.01</v>
      </c>
      <c r="JO520">
        <v>0.03</v>
      </c>
      <c r="JP520">
        <v>0.01</v>
      </c>
      <c r="JQ520">
        <v>0</v>
      </c>
      <c r="JR520">
        <v>3.15</v>
      </c>
      <c r="JS520">
        <v>1.99</v>
      </c>
      <c r="JT520">
        <v>2.11</v>
      </c>
      <c r="JU520">
        <v>3.16</v>
      </c>
      <c r="JV520">
        <v>2.57</v>
      </c>
    </row>
    <row r="521" spans="1:282" x14ac:dyDescent="0.25">
      <c r="A521">
        <v>610200</v>
      </c>
      <c r="B521" t="s">
        <v>321</v>
      </c>
      <c r="C521" t="s">
        <v>2973</v>
      </c>
      <c r="D521" t="s">
        <v>3687</v>
      </c>
      <c r="E521" t="s">
        <v>3688</v>
      </c>
      <c r="F521" t="s">
        <v>1446</v>
      </c>
      <c r="G521" t="s">
        <v>1447</v>
      </c>
      <c r="H521" t="s">
        <v>1448</v>
      </c>
      <c r="I521" t="s">
        <v>5861</v>
      </c>
      <c r="J521" t="s">
        <v>5862</v>
      </c>
      <c r="K521" t="s">
        <v>5863</v>
      </c>
      <c r="L521" t="s">
        <v>546</v>
      </c>
      <c r="M521" t="s">
        <v>3399</v>
      </c>
      <c r="N521" t="s">
        <v>3657</v>
      </c>
      <c r="O521" t="s">
        <v>524</v>
      </c>
      <c r="P521">
        <v>412</v>
      </c>
      <c r="Q521" t="s">
        <v>537</v>
      </c>
      <c r="R521" t="s">
        <v>557</v>
      </c>
      <c r="S521" t="s">
        <v>557</v>
      </c>
      <c r="T521">
        <v>47</v>
      </c>
      <c r="U521">
        <v>6180</v>
      </c>
      <c r="V521" t="s">
        <v>651</v>
      </c>
      <c r="W521">
        <v>226</v>
      </c>
      <c r="X521">
        <v>420</v>
      </c>
      <c r="Y521">
        <v>54</v>
      </c>
      <c r="Z521" s="5" t="s">
        <v>808</v>
      </c>
      <c r="AA521" t="s">
        <v>524</v>
      </c>
      <c r="AB521" t="s">
        <v>564</v>
      </c>
      <c r="AC521" t="s">
        <v>564</v>
      </c>
      <c r="AD521" t="s">
        <v>564</v>
      </c>
      <c r="AE521">
        <v>44.2</v>
      </c>
      <c r="AF521">
        <v>56.1</v>
      </c>
      <c r="AG521">
        <v>46.3</v>
      </c>
      <c r="AH521">
        <v>5.4</v>
      </c>
      <c r="AI521" t="s">
        <v>3410</v>
      </c>
      <c r="AJ521">
        <v>103</v>
      </c>
      <c r="AL521">
        <v>74</v>
      </c>
      <c r="AM521">
        <v>1</v>
      </c>
      <c r="AN521">
        <v>23</v>
      </c>
      <c r="AQ521">
        <v>4</v>
      </c>
      <c r="AR521">
        <v>3</v>
      </c>
      <c r="AS521">
        <v>103</v>
      </c>
      <c r="AT521">
        <v>0.03</v>
      </c>
      <c r="AU521">
        <v>0</v>
      </c>
      <c r="AV521">
        <v>0.03</v>
      </c>
      <c r="AW521">
        <v>0.02</v>
      </c>
      <c r="AX521">
        <v>0.03</v>
      </c>
      <c r="AY521">
        <v>0.08</v>
      </c>
      <c r="AZ521">
        <v>0.12</v>
      </c>
      <c r="BA521">
        <v>0.11700000000000001</v>
      </c>
      <c r="BB521">
        <v>0.05</v>
      </c>
      <c r="BC521">
        <v>0.06</v>
      </c>
      <c r="BD521">
        <v>0.14000000000000001</v>
      </c>
      <c r="BE521">
        <v>0.17</v>
      </c>
      <c r="BF521">
        <v>0.31</v>
      </c>
      <c r="BG521">
        <v>0.22</v>
      </c>
      <c r="BH521">
        <v>0.34</v>
      </c>
      <c r="BI521">
        <v>0.19</v>
      </c>
      <c r="BJ521">
        <v>0.25</v>
      </c>
      <c r="BK521">
        <v>0.25</v>
      </c>
      <c r="BL521">
        <v>0.01</v>
      </c>
      <c r="BM521">
        <v>0.01</v>
      </c>
      <c r="BN521">
        <v>0.03</v>
      </c>
      <c r="BO521">
        <v>0.02</v>
      </c>
      <c r="BP521">
        <v>0.02</v>
      </c>
      <c r="BQ521">
        <v>0.04</v>
      </c>
      <c r="BR521">
        <v>0.53</v>
      </c>
      <c r="BS521">
        <v>0.65</v>
      </c>
      <c r="BT521">
        <v>0.55000000000000004</v>
      </c>
      <c r="BU521">
        <v>0.71</v>
      </c>
      <c r="BV521">
        <v>0.56000000000000005</v>
      </c>
      <c r="BW521">
        <v>0.47</v>
      </c>
      <c r="BX521">
        <v>3.36</v>
      </c>
      <c r="BY521">
        <v>3.54</v>
      </c>
      <c r="BZ521">
        <v>3.46</v>
      </c>
      <c r="CA521">
        <v>3.62</v>
      </c>
      <c r="CB521">
        <v>3.38</v>
      </c>
      <c r="CC521">
        <v>3.15</v>
      </c>
      <c r="CD521">
        <v>0</v>
      </c>
      <c r="CE521">
        <v>0</v>
      </c>
      <c r="CF521">
        <v>0.01</v>
      </c>
      <c r="CG521">
        <v>0.01</v>
      </c>
      <c r="CH521">
        <v>1.9E-2</v>
      </c>
      <c r="CI521">
        <v>0</v>
      </c>
      <c r="CJ521">
        <v>0.02</v>
      </c>
      <c r="CK521">
        <v>0.06</v>
      </c>
      <c r="CL521">
        <v>0.05</v>
      </c>
      <c r="CM521">
        <v>0.05</v>
      </c>
      <c r="CN521">
        <v>0.03</v>
      </c>
      <c r="CO521">
        <v>0.01</v>
      </c>
      <c r="CP521">
        <v>0.03</v>
      </c>
      <c r="CQ521">
        <v>0.02</v>
      </c>
      <c r="CR521">
        <v>0.06</v>
      </c>
      <c r="CS521">
        <v>7.0000000000000007E-2</v>
      </c>
      <c r="CT521">
        <v>0.1</v>
      </c>
      <c r="CU521">
        <v>0.05</v>
      </c>
      <c r="CV521">
        <v>3.75</v>
      </c>
      <c r="CW521">
        <v>3.79</v>
      </c>
      <c r="CX521">
        <v>3.77</v>
      </c>
      <c r="CY521">
        <v>3.78</v>
      </c>
      <c r="CZ521">
        <v>3.73</v>
      </c>
      <c r="DA521">
        <v>3.7</v>
      </c>
      <c r="DB521">
        <v>3.66</v>
      </c>
      <c r="DC521">
        <v>3.45</v>
      </c>
      <c r="DD521">
        <v>3.58</v>
      </c>
      <c r="DE521">
        <v>0.15</v>
      </c>
      <c r="DF521">
        <v>0.15</v>
      </c>
      <c r="DG521">
        <v>0.17</v>
      </c>
      <c r="DH521">
        <v>0.14000000000000001</v>
      </c>
      <c r="DI521">
        <v>0.17</v>
      </c>
      <c r="DJ521">
        <v>0.17</v>
      </c>
      <c r="DK521">
        <v>0.15</v>
      </c>
      <c r="DL521">
        <v>0.17</v>
      </c>
      <c r="DM521">
        <v>0.17</v>
      </c>
      <c r="DN521">
        <v>0.01</v>
      </c>
      <c r="DO521">
        <v>0.01</v>
      </c>
      <c r="DP521">
        <v>0.01</v>
      </c>
      <c r="DQ521">
        <v>0</v>
      </c>
      <c r="DR521">
        <v>0.01</v>
      </c>
      <c r="DS521">
        <v>0.02</v>
      </c>
      <c r="DT521">
        <v>0.01</v>
      </c>
      <c r="DU521">
        <v>0.01</v>
      </c>
      <c r="DV521">
        <v>0.03</v>
      </c>
      <c r="DW521">
        <v>0.8</v>
      </c>
      <c r="DX521">
        <v>0.82</v>
      </c>
      <c r="DY521">
        <v>0.8</v>
      </c>
      <c r="DZ521">
        <v>0.83</v>
      </c>
      <c r="EA521">
        <v>0.78</v>
      </c>
      <c r="EB521">
        <v>0.75</v>
      </c>
      <c r="EC521">
        <v>0.76</v>
      </c>
      <c r="ED521">
        <v>0.66</v>
      </c>
      <c r="EE521">
        <v>0.71</v>
      </c>
      <c r="EF521">
        <v>0.3</v>
      </c>
      <c r="EG521">
        <v>0.06</v>
      </c>
      <c r="EH521">
        <v>0.03</v>
      </c>
      <c r="EI521">
        <v>0.04</v>
      </c>
      <c r="EJ521">
        <v>0.01</v>
      </c>
      <c r="EK521">
        <v>0.03</v>
      </c>
      <c r="EL521">
        <v>7.0000000000000007E-2</v>
      </c>
      <c r="EM521">
        <v>0.02</v>
      </c>
      <c r="EN521">
        <v>0.05</v>
      </c>
      <c r="EO521">
        <v>0.31</v>
      </c>
      <c r="EP521">
        <v>0.14000000000000001</v>
      </c>
      <c r="EQ521">
        <v>8.6999999999999994E-2</v>
      </c>
      <c r="ER521">
        <v>0.11</v>
      </c>
      <c r="ES521">
        <v>9.7000000000000003E-2</v>
      </c>
      <c r="ET521">
        <v>0.11</v>
      </c>
      <c r="EU521">
        <v>0.1</v>
      </c>
      <c r="EV521">
        <v>0.14000000000000001</v>
      </c>
      <c r="EW521">
        <v>0.17</v>
      </c>
      <c r="EX521">
        <v>0.107</v>
      </c>
      <c r="EY521">
        <v>0.31</v>
      </c>
      <c r="EZ521">
        <v>0.26</v>
      </c>
      <c r="FA521">
        <v>0.22</v>
      </c>
      <c r="FB521">
        <v>0.24</v>
      </c>
      <c r="FC521">
        <v>0.27</v>
      </c>
      <c r="FD521">
        <v>0.28000000000000003</v>
      </c>
      <c r="FE521">
        <v>0.26</v>
      </c>
      <c r="FF521">
        <v>0.32</v>
      </c>
      <c r="FG521">
        <v>0.24</v>
      </c>
      <c r="FH521">
        <v>0.47</v>
      </c>
      <c r="FI521">
        <v>0.56999999999999995</v>
      </c>
      <c r="FJ521">
        <v>0.6</v>
      </c>
      <c r="FK521">
        <v>0.61</v>
      </c>
      <c r="FL521">
        <v>0.52</v>
      </c>
      <c r="FM521">
        <v>0.51</v>
      </c>
      <c r="FN521">
        <v>0.56000000000000005</v>
      </c>
      <c r="FO521">
        <v>0.4</v>
      </c>
      <c r="FP521">
        <v>0.04</v>
      </c>
      <c r="FQ521">
        <v>0.03</v>
      </c>
      <c r="FR521">
        <v>0.05</v>
      </c>
      <c r="FS521">
        <v>0.03</v>
      </c>
      <c r="FT521">
        <v>0.04</v>
      </c>
      <c r="FU521">
        <v>7.0000000000000007E-2</v>
      </c>
      <c r="FV521">
        <v>0.04</v>
      </c>
      <c r="FW521">
        <v>0.02</v>
      </c>
      <c r="FX521">
        <v>0.06</v>
      </c>
      <c r="FY521">
        <v>2.2999999999999998</v>
      </c>
      <c r="FZ521">
        <v>3.22</v>
      </c>
      <c r="GA521">
        <v>3.45</v>
      </c>
      <c r="GB521">
        <v>3.43</v>
      </c>
      <c r="GC521">
        <v>3.52</v>
      </c>
      <c r="GD521">
        <v>3.39</v>
      </c>
      <c r="GE521">
        <v>3.29</v>
      </c>
      <c r="GF521">
        <v>3.4</v>
      </c>
      <c r="GG521">
        <v>3.13</v>
      </c>
      <c r="GH521">
        <v>6.93</v>
      </c>
      <c r="GI521">
        <v>0.08</v>
      </c>
      <c r="GJ521">
        <v>2.9000000000000001E-2</v>
      </c>
      <c r="GK521">
        <v>4.9000000000000002E-2</v>
      </c>
      <c r="GL521">
        <v>0.05</v>
      </c>
      <c r="GM521">
        <v>0.08</v>
      </c>
      <c r="GN521">
        <v>0.09</v>
      </c>
      <c r="GO521">
        <v>0.09</v>
      </c>
      <c r="GP521">
        <v>0.13</v>
      </c>
      <c r="GQ521">
        <v>0.11</v>
      </c>
      <c r="GR521">
        <v>0.26</v>
      </c>
      <c r="GS521">
        <v>0.05</v>
      </c>
      <c r="GT521">
        <v>0.49</v>
      </c>
      <c r="GU521">
        <v>0.56999999999999995</v>
      </c>
      <c r="GV521">
        <v>0.3</v>
      </c>
      <c r="GW521">
        <v>0.18</v>
      </c>
      <c r="GX521">
        <v>0.107</v>
      </c>
      <c r="GY521">
        <v>0.17</v>
      </c>
      <c r="GZ521">
        <v>9.7000000000000003E-2</v>
      </c>
      <c r="HA521">
        <v>7.8E-2</v>
      </c>
      <c r="HB521">
        <v>0.2</v>
      </c>
      <c r="HC521">
        <v>0.12</v>
      </c>
      <c r="HD521">
        <v>0.11</v>
      </c>
      <c r="HE521">
        <v>0.25</v>
      </c>
      <c r="HF521">
        <v>0.12</v>
      </c>
      <c r="HG521">
        <v>0.14000000000000001</v>
      </c>
      <c r="HH521">
        <v>7.0000000000000007E-2</v>
      </c>
      <c r="HI521">
        <v>0.02</v>
      </c>
      <c r="HJ521">
        <v>0.04</v>
      </c>
      <c r="HK521">
        <v>0.03</v>
      </c>
      <c r="HL521">
        <v>7.0000000000000007E-2</v>
      </c>
      <c r="HM521">
        <v>0.09</v>
      </c>
      <c r="HN521">
        <v>0.02</v>
      </c>
      <c r="HO521">
        <v>0.28000000000000003</v>
      </c>
      <c r="HP521">
        <v>0.31</v>
      </c>
      <c r="HQ521">
        <v>0.33</v>
      </c>
      <c r="HR521">
        <v>0.35</v>
      </c>
      <c r="HS521">
        <v>0.32</v>
      </c>
      <c r="HT521">
        <v>0.35</v>
      </c>
      <c r="HU521">
        <v>0.56999999999999995</v>
      </c>
      <c r="HV521">
        <v>0.41</v>
      </c>
      <c r="HW521">
        <v>0.39</v>
      </c>
      <c r="HX521">
        <v>0.39</v>
      </c>
      <c r="HY521">
        <v>0.4</v>
      </c>
      <c r="HZ521">
        <v>0.51</v>
      </c>
      <c r="IA521">
        <v>0.04</v>
      </c>
      <c r="IB521">
        <v>0.13</v>
      </c>
      <c r="IC521">
        <v>0.14000000000000001</v>
      </c>
      <c r="ID521">
        <v>0.08</v>
      </c>
      <c r="IE521">
        <v>7.0000000000000007E-2</v>
      </c>
      <c r="IF521">
        <v>0.01</v>
      </c>
      <c r="IG521">
        <v>5.8000000000000003E-2</v>
      </c>
      <c r="IH521">
        <v>7.0000000000000007E-2</v>
      </c>
      <c r="II521">
        <v>0.05</v>
      </c>
      <c r="IJ521">
        <v>0.06</v>
      </c>
      <c r="IK521">
        <v>5.8000000000000003E-2</v>
      </c>
      <c r="IL521">
        <v>5.8000000000000003E-2</v>
      </c>
      <c r="IM521">
        <v>0.03</v>
      </c>
      <c r="IN521">
        <v>0.05</v>
      </c>
      <c r="IO521">
        <v>7.0000000000000007E-2</v>
      </c>
      <c r="IP521">
        <v>0.06</v>
      </c>
      <c r="IQ521">
        <v>7.0000000000000007E-2</v>
      </c>
      <c r="IR521">
        <v>0.05</v>
      </c>
      <c r="IS521">
        <v>0.03</v>
      </c>
      <c r="IT521">
        <v>0.51</v>
      </c>
      <c r="IU521">
        <v>0.46</v>
      </c>
      <c r="IV521">
        <v>0.03</v>
      </c>
      <c r="IW521">
        <v>0.25</v>
      </c>
      <c r="IX521">
        <v>0.26</v>
      </c>
      <c r="IY521">
        <v>0.19</v>
      </c>
      <c r="IZ521">
        <v>0.22</v>
      </c>
      <c r="JA521">
        <v>0.16</v>
      </c>
      <c r="JB521">
        <v>0.35</v>
      </c>
      <c r="JC521">
        <v>0.25</v>
      </c>
      <c r="JD521">
        <v>0.08</v>
      </c>
      <c r="JE521">
        <v>0.09</v>
      </c>
      <c r="JF521">
        <v>0.24</v>
      </c>
      <c r="JG521">
        <v>0.13</v>
      </c>
      <c r="JH521">
        <v>0.41</v>
      </c>
      <c r="JI521">
        <v>0.17</v>
      </c>
      <c r="JJ521">
        <v>0.17</v>
      </c>
      <c r="JK521">
        <v>0.52</v>
      </c>
      <c r="JL521">
        <v>0.21</v>
      </c>
      <c r="JM521">
        <v>0.05</v>
      </c>
      <c r="JN521">
        <v>0.05</v>
      </c>
      <c r="JO521">
        <v>7.0000000000000007E-2</v>
      </c>
      <c r="JP521">
        <v>0.05</v>
      </c>
      <c r="JQ521">
        <v>0.06</v>
      </c>
      <c r="JR521">
        <v>3.09</v>
      </c>
      <c r="JS521">
        <v>1.89</v>
      </c>
      <c r="JT521">
        <v>1.96</v>
      </c>
      <c r="JU521">
        <v>3.33</v>
      </c>
      <c r="JV521">
        <v>2.3199999999999998</v>
      </c>
    </row>
    <row r="522" spans="1:282" x14ac:dyDescent="0.25">
      <c r="A522">
        <v>610201</v>
      </c>
      <c r="B522" t="s">
        <v>284</v>
      </c>
      <c r="C522" t="s">
        <v>2974</v>
      </c>
      <c r="D522" t="s">
        <v>5864</v>
      </c>
      <c r="E522" t="s">
        <v>5865</v>
      </c>
      <c r="F522" t="s">
        <v>1449</v>
      </c>
      <c r="G522" t="s">
        <v>1450</v>
      </c>
      <c r="H522" t="s">
        <v>5866</v>
      </c>
      <c r="I522" t="s">
        <v>5867</v>
      </c>
      <c r="J522" t="s">
        <v>5868</v>
      </c>
      <c r="K522" t="s">
        <v>5869</v>
      </c>
      <c r="L522" t="s">
        <v>546</v>
      </c>
      <c r="M522" t="s">
        <v>3399</v>
      </c>
      <c r="N522" t="s">
        <v>3908</v>
      </c>
      <c r="O522" t="s">
        <v>524</v>
      </c>
      <c r="P522">
        <v>830</v>
      </c>
      <c r="Q522" t="s">
        <v>541</v>
      </c>
      <c r="R522" t="s">
        <v>544</v>
      </c>
      <c r="S522" t="s">
        <v>544</v>
      </c>
      <c r="T522">
        <v>30</v>
      </c>
      <c r="U522">
        <v>6190</v>
      </c>
      <c r="V522" t="s">
        <v>651</v>
      </c>
      <c r="W522">
        <v>575</v>
      </c>
      <c r="X522">
        <v>829</v>
      </c>
      <c r="Y522">
        <v>69</v>
      </c>
      <c r="Z522" s="5" t="s">
        <v>1345</v>
      </c>
      <c r="AA522" t="s">
        <v>524</v>
      </c>
      <c r="AB522" t="s">
        <v>564</v>
      </c>
      <c r="AC522" t="s">
        <v>555</v>
      </c>
      <c r="AD522" t="s">
        <v>564</v>
      </c>
      <c r="AE522">
        <v>58.9</v>
      </c>
      <c r="AF522">
        <v>39.799999999999997</v>
      </c>
      <c r="AG522">
        <v>48.6</v>
      </c>
      <c r="AH522">
        <v>6.9</v>
      </c>
      <c r="AI522" t="s">
        <v>3410</v>
      </c>
      <c r="AJ522">
        <v>406</v>
      </c>
      <c r="AK522">
        <v>149</v>
      </c>
      <c r="AL522">
        <v>43</v>
      </c>
      <c r="AM522">
        <v>38</v>
      </c>
      <c r="AN522">
        <v>159</v>
      </c>
      <c r="AO522">
        <v>1</v>
      </c>
      <c r="AP522">
        <v>3</v>
      </c>
      <c r="AQ522">
        <v>15</v>
      </c>
      <c r="AR522">
        <v>12</v>
      </c>
      <c r="AS522">
        <v>406</v>
      </c>
      <c r="AT522">
        <v>0.01</v>
      </c>
      <c r="AU522">
        <v>0</v>
      </c>
      <c r="AV522">
        <v>0.01</v>
      </c>
      <c r="AW522">
        <v>0</v>
      </c>
      <c r="AX522">
        <v>0.01</v>
      </c>
      <c r="AY522">
        <v>0.04</v>
      </c>
      <c r="AZ522">
        <v>0.05</v>
      </c>
      <c r="BA522">
        <v>4.3999999999999997E-2</v>
      </c>
      <c r="BB522">
        <v>0.04</v>
      </c>
      <c r="BC522">
        <v>0.03</v>
      </c>
      <c r="BD522">
        <v>7.0000000000000007E-2</v>
      </c>
      <c r="BE522">
        <v>0.14000000000000001</v>
      </c>
      <c r="BF522">
        <v>0.28000000000000003</v>
      </c>
      <c r="BG522">
        <v>0.28000000000000003</v>
      </c>
      <c r="BH522">
        <v>0.33</v>
      </c>
      <c r="BI522">
        <v>0.2</v>
      </c>
      <c r="BJ522">
        <v>0.39</v>
      </c>
      <c r="BK522">
        <v>0.34</v>
      </c>
      <c r="BL522">
        <v>0.01</v>
      </c>
      <c r="BM522">
        <v>0.01</v>
      </c>
      <c r="BN522">
        <v>0.03</v>
      </c>
      <c r="BO522">
        <v>0.01</v>
      </c>
      <c r="BP522">
        <v>0.02</v>
      </c>
      <c r="BQ522">
        <v>0.02</v>
      </c>
      <c r="BR522">
        <v>0.65</v>
      </c>
      <c r="BS522">
        <v>0.66</v>
      </c>
      <c r="BT522">
        <v>0.59</v>
      </c>
      <c r="BU522">
        <v>0.75</v>
      </c>
      <c r="BV522">
        <v>0.5</v>
      </c>
      <c r="BW522">
        <v>0.46</v>
      </c>
      <c r="BX522">
        <v>3.58</v>
      </c>
      <c r="BY522">
        <v>3.62</v>
      </c>
      <c r="BZ522">
        <v>3.55</v>
      </c>
      <c r="CA522">
        <v>3.73</v>
      </c>
      <c r="CB522">
        <v>3.41</v>
      </c>
      <c r="CC522">
        <v>3.26</v>
      </c>
      <c r="CD522">
        <v>0</v>
      </c>
      <c r="CE522">
        <v>2E-3</v>
      </c>
      <c r="CF522">
        <v>2E-3</v>
      </c>
      <c r="CG522">
        <v>0</v>
      </c>
      <c r="CH522">
        <v>2E-3</v>
      </c>
      <c r="CI522">
        <v>0.01</v>
      </c>
      <c r="CJ522">
        <v>0.03</v>
      </c>
      <c r="CK522">
        <v>0.11</v>
      </c>
      <c r="CL522">
        <v>0.04</v>
      </c>
      <c r="CM522">
        <v>0.02</v>
      </c>
      <c r="CN522">
        <v>0.01</v>
      </c>
      <c r="CO522">
        <v>0.01</v>
      </c>
      <c r="CP522">
        <v>0.02</v>
      </c>
      <c r="CQ522">
        <v>0.02</v>
      </c>
      <c r="CR522">
        <v>7.0000000000000007E-2</v>
      </c>
      <c r="CS522">
        <v>0.11</v>
      </c>
      <c r="CT522">
        <v>0.15</v>
      </c>
      <c r="CU522">
        <v>0.15</v>
      </c>
      <c r="CV522">
        <v>3.82</v>
      </c>
      <c r="CW522">
        <v>3.75</v>
      </c>
      <c r="CX522">
        <v>3.73</v>
      </c>
      <c r="CY522">
        <v>3.76</v>
      </c>
      <c r="CZ522">
        <v>3.73</v>
      </c>
      <c r="DA522">
        <v>3.56</v>
      </c>
      <c r="DB522">
        <v>3.42</v>
      </c>
      <c r="DC522">
        <v>3.11</v>
      </c>
      <c r="DD522">
        <v>3.29</v>
      </c>
      <c r="DE522">
        <v>0.15</v>
      </c>
      <c r="DF522">
        <v>0.21</v>
      </c>
      <c r="DG522">
        <v>0.23</v>
      </c>
      <c r="DH522">
        <v>0.18</v>
      </c>
      <c r="DI522">
        <v>0.23</v>
      </c>
      <c r="DJ522">
        <v>0.27</v>
      </c>
      <c r="DK522">
        <v>0.26</v>
      </c>
      <c r="DL522">
        <v>0.27</v>
      </c>
      <c r="DM522">
        <v>0.26</v>
      </c>
      <c r="DN522">
        <v>0.02</v>
      </c>
      <c r="DO522">
        <v>0.01</v>
      </c>
      <c r="DP522">
        <v>0.02</v>
      </c>
      <c r="DQ522">
        <v>0.01</v>
      </c>
      <c r="DR522">
        <v>0.01</v>
      </c>
      <c r="DS522">
        <v>0.02</v>
      </c>
      <c r="DT522">
        <v>0.01</v>
      </c>
      <c r="DU522">
        <v>0.02</v>
      </c>
      <c r="DV522">
        <v>0.01</v>
      </c>
      <c r="DW522">
        <v>0.82</v>
      </c>
      <c r="DX522">
        <v>0.76</v>
      </c>
      <c r="DY522">
        <v>0.74</v>
      </c>
      <c r="DZ522">
        <v>0.78</v>
      </c>
      <c r="EA522">
        <v>0.74</v>
      </c>
      <c r="EB522">
        <v>0.64</v>
      </c>
      <c r="EC522">
        <v>0.59</v>
      </c>
      <c r="ED522">
        <v>0.46</v>
      </c>
      <c r="EE522">
        <v>0.53</v>
      </c>
      <c r="EF522">
        <v>0.37</v>
      </c>
      <c r="EG522">
        <v>0</v>
      </c>
      <c r="EH522">
        <v>0</v>
      </c>
      <c r="EI522">
        <v>0.01</v>
      </c>
      <c r="EJ522">
        <v>0</v>
      </c>
      <c r="EK522">
        <v>0.01</v>
      </c>
      <c r="EL522">
        <v>7.0000000000000007E-2</v>
      </c>
      <c r="EM522">
        <v>0.01</v>
      </c>
      <c r="EN522">
        <v>0</v>
      </c>
      <c r="EO522">
        <v>0.43</v>
      </c>
      <c r="EP522">
        <v>0.02</v>
      </c>
      <c r="EQ522">
        <v>2.5000000000000001E-2</v>
      </c>
      <c r="ER522">
        <v>0.04</v>
      </c>
      <c r="ES522">
        <v>1.7000000000000001E-2</v>
      </c>
      <c r="ET522">
        <v>0.04</v>
      </c>
      <c r="EU522">
        <v>0.19</v>
      </c>
      <c r="EV522">
        <v>0.05</v>
      </c>
      <c r="EW522">
        <v>0.02</v>
      </c>
      <c r="EX522">
        <v>8.8999999999999996E-2</v>
      </c>
      <c r="EY522">
        <v>0.32</v>
      </c>
      <c r="EZ522">
        <v>0.3</v>
      </c>
      <c r="FA522">
        <v>0.32</v>
      </c>
      <c r="FB522">
        <v>0.24</v>
      </c>
      <c r="FC522">
        <v>0.38</v>
      </c>
      <c r="FD522">
        <v>0.35</v>
      </c>
      <c r="FE522">
        <v>0.39</v>
      </c>
      <c r="FF522">
        <v>0.42</v>
      </c>
      <c r="FG522">
        <v>0.06</v>
      </c>
      <c r="FH522">
        <v>0.63</v>
      </c>
      <c r="FI522">
        <v>0.64</v>
      </c>
      <c r="FJ522">
        <v>0.59</v>
      </c>
      <c r="FK522">
        <v>0.71</v>
      </c>
      <c r="FL522">
        <v>0.54</v>
      </c>
      <c r="FM522">
        <v>0.32</v>
      </c>
      <c r="FN522">
        <v>0.51</v>
      </c>
      <c r="FO522">
        <v>0.52</v>
      </c>
      <c r="FP522">
        <v>0.06</v>
      </c>
      <c r="FQ522">
        <v>0.03</v>
      </c>
      <c r="FR522">
        <v>0.03</v>
      </c>
      <c r="FS522">
        <v>0.03</v>
      </c>
      <c r="FT522">
        <v>0.03</v>
      </c>
      <c r="FU522">
        <v>0.03</v>
      </c>
      <c r="FV522">
        <v>7.0000000000000007E-2</v>
      </c>
      <c r="FW522">
        <v>0.04</v>
      </c>
      <c r="FX522">
        <v>0.03</v>
      </c>
      <c r="FY522">
        <v>1.82</v>
      </c>
      <c r="FZ522">
        <v>3.62</v>
      </c>
      <c r="GA522">
        <v>3.63</v>
      </c>
      <c r="GB522">
        <v>3.55</v>
      </c>
      <c r="GC522">
        <v>3.71</v>
      </c>
      <c r="GD522">
        <v>3.5</v>
      </c>
      <c r="GE522">
        <v>2.99</v>
      </c>
      <c r="GF522">
        <v>3.46</v>
      </c>
      <c r="GG522">
        <v>3.53</v>
      </c>
      <c r="GH522">
        <v>9.11</v>
      </c>
      <c r="GI522">
        <v>0</v>
      </c>
      <c r="GJ522">
        <v>5.0000000000000001E-3</v>
      </c>
      <c r="GK522">
        <v>2E-3</v>
      </c>
      <c r="GL522">
        <v>0</v>
      </c>
      <c r="GM522">
        <v>0.01</v>
      </c>
      <c r="GN522">
        <v>0.02</v>
      </c>
      <c r="GO522">
        <v>0.03</v>
      </c>
      <c r="GP522">
        <v>0.16</v>
      </c>
      <c r="GQ522">
        <v>0.22</v>
      </c>
      <c r="GR522">
        <v>0.5</v>
      </c>
      <c r="GS522">
        <v>0.04</v>
      </c>
      <c r="GT522">
        <v>0.32</v>
      </c>
      <c r="GU522">
        <v>0.56000000000000005</v>
      </c>
      <c r="GV522">
        <v>0.13</v>
      </c>
      <c r="GW522">
        <v>0.23</v>
      </c>
      <c r="GX522">
        <v>0.121</v>
      </c>
      <c r="GY522">
        <v>0.2</v>
      </c>
      <c r="GZ522">
        <v>0.182</v>
      </c>
      <c r="HA522">
        <v>6.9000000000000006E-2</v>
      </c>
      <c r="HB522">
        <v>0.32</v>
      </c>
      <c r="HC522">
        <v>0.11</v>
      </c>
      <c r="HD522">
        <v>7.0000000000000007E-2</v>
      </c>
      <c r="HE522">
        <v>0.25</v>
      </c>
      <c r="HF522">
        <v>0.16</v>
      </c>
      <c r="HG522">
        <v>0.17</v>
      </c>
      <c r="HH522">
        <v>0.09</v>
      </c>
      <c r="HI522">
        <v>0</v>
      </c>
      <c r="HJ522">
        <v>0.04</v>
      </c>
      <c r="HK522">
        <v>0.06</v>
      </c>
      <c r="HL522">
        <v>0.05</v>
      </c>
      <c r="HM522">
        <v>0.12</v>
      </c>
      <c r="HN522">
        <v>0</v>
      </c>
      <c r="HO522">
        <v>0.31</v>
      </c>
      <c r="HP522">
        <v>0.34</v>
      </c>
      <c r="HQ522">
        <v>0.37</v>
      </c>
      <c r="HR522">
        <v>0.39</v>
      </c>
      <c r="HS522">
        <v>0.41</v>
      </c>
      <c r="HT522">
        <v>0.24</v>
      </c>
      <c r="HU522">
        <v>0.62</v>
      </c>
      <c r="HV522">
        <v>0.35</v>
      </c>
      <c r="HW522">
        <v>0.33</v>
      </c>
      <c r="HX522">
        <v>0.36</v>
      </c>
      <c r="HY522">
        <v>0.24</v>
      </c>
      <c r="HZ522">
        <v>0.68</v>
      </c>
      <c r="IA522">
        <v>0.03</v>
      </c>
      <c r="IB522">
        <v>0.21</v>
      </c>
      <c r="IC522">
        <v>0.17</v>
      </c>
      <c r="ID522">
        <v>0.15</v>
      </c>
      <c r="IE522">
        <v>0.13</v>
      </c>
      <c r="IF522">
        <v>2.1999999999999999E-2</v>
      </c>
      <c r="IG522">
        <v>0.01</v>
      </c>
      <c r="IH522">
        <v>0.01</v>
      </c>
      <c r="II522">
        <v>0.01</v>
      </c>
      <c r="IJ522">
        <v>0.01</v>
      </c>
      <c r="IK522">
        <v>4.9000000000000002E-2</v>
      </c>
      <c r="IL522">
        <v>0.01</v>
      </c>
      <c r="IM522">
        <v>0.03</v>
      </c>
      <c r="IN522">
        <v>0.05</v>
      </c>
      <c r="IO522">
        <v>0.06</v>
      </c>
      <c r="IP522">
        <v>0.04</v>
      </c>
      <c r="IQ522">
        <v>0.05</v>
      </c>
      <c r="IR522">
        <v>0.04</v>
      </c>
      <c r="IS522">
        <v>0.02</v>
      </c>
      <c r="IT522">
        <v>0.4</v>
      </c>
      <c r="IU522">
        <v>0.15</v>
      </c>
      <c r="IV522">
        <v>0.01</v>
      </c>
      <c r="IW522">
        <v>0.23</v>
      </c>
      <c r="IX522">
        <v>0.3</v>
      </c>
      <c r="IY522">
        <v>0.37</v>
      </c>
      <c r="IZ522">
        <v>0.45</v>
      </c>
      <c r="JA522">
        <v>0.16</v>
      </c>
      <c r="JB522">
        <v>0.42</v>
      </c>
      <c r="JC522">
        <v>0.37</v>
      </c>
      <c r="JD522">
        <v>0.1</v>
      </c>
      <c r="JE522">
        <v>0.21</v>
      </c>
      <c r="JF522">
        <v>0.34</v>
      </c>
      <c r="JG522">
        <v>0.19</v>
      </c>
      <c r="JH522">
        <v>0.27</v>
      </c>
      <c r="JI522">
        <v>0.1</v>
      </c>
      <c r="JJ522">
        <v>0.15</v>
      </c>
      <c r="JK522">
        <v>0.46</v>
      </c>
      <c r="JL522">
        <v>0.13</v>
      </c>
      <c r="JM522">
        <v>0.03</v>
      </c>
      <c r="JN522">
        <v>0.03</v>
      </c>
      <c r="JO522">
        <v>0.04</v>
      </c>
      <c r="JP522">
        <v>0.04</v>
      </c>
      <c r="JQ522">
        <v>0.04</v>
      </c>
      <c r="JR522">
        <v>2.93</v>
      </c>
      <c r="JS522">
        <v>1.91</v>
      </c>
      <c r="JT522">
        <v>2.37</v>
      </c>
      <c r="JU522">
        <v>3.29</v>
      </c>
      <c r="JV522">
        <v>2.2200000000000002</v>
      </c>
    </row>
    <row r="523" spans="1:282" x14ac:dyDescent="0.25">
      <c r="A523">
        <v>610202</v>
      </c>
      <c r="B523" t="s">
        <v>285</v>
      </c>
      <c r="C523" t="s">
        <v>2975</v>
      </c>
      <c r="D523" t="s">
        <v>3648</v>
      </c>
      <c r="E523" t="s">
        <v>3649</v>
      </c>
      <c r="F523" t="s">
        <v>1451</v>
      </c>
      <c r="G523" t="s">
        <v>1452</v>
      </c>
      <c r="H523" t="s">
        <v>1453</v>
      </c>
      <c r="I523" t="s">
        <v>5870</v>
      </c>
      <c r="J523" t="s">
        <v>5871</v>
      </c>
      <c r="K523" t="s">
        <v>5872</v>
      </c>
      <c r="L523" t="s">
        <v>546</v>
      </c>
      <c r="M523" t="s">
        <v>3399</v>
      </c>
      <c r="N523" t="s">
        <v>3908</v>
      </c>
      <c r="O523" t="s">
        <v>524</v>
      </c>
      <c r="P523">
        <v>299</v>
      </c>
      <c r="Q523" t="s">
        <v>539</v>
      </c>
      <c r="R523" t="s">
        <v>538</v>
      </c>
      <c r="S523" t="s">
        <v>538</v>
      </c>
      <c r="T523">
        <v>36</v>
      </c>
      <c r="U523">
        <v>6210</v>
      </c>
      <c r="V523" t="s">
        <v>655</v>
      </c>
      <c r="W523">
        <v>142</v>
      </c>
      <c r="X523">
        <v>307</v>
      </c>
      <c r="Y523">
        <v>46</v>
      </c>
      <c r="Z523" s="5" t="s">
        <v>719</v>
      </c>
      <c r="AA523" t="s">
        <v>524</v>
      </c>
      <c r="AB523" t="s">
        <v>533</v>
      </c>
      <c r="AC523" t="s">
        <v>533</v>
      </c>
      <c r="AD523" t="s">
        <v>533</v>
      </c>
      <c r="AE523">
        <v>78.2</v>
      </c>
      <c r="AF523">
        <v>66.3</v>
      </c>
      <c r="AG523">
        <v>60.3</v>
      </c>
      <c r="AH523">
        <v>4.5999999999999996</v>
      </c>
      <c r="AI523" t="s">
        <v>3410</v>
      </c>
      <c r="AJ523">
        <v>82</v>
      </c>
      <c r="AK523">
        <v>1</v>
      </c>
      <c r="AL523">
        <v>79</v>
      </c>
      <c r="AN523">
        <v>1</v>
      </c>
      <c r="AR523">
        <v>1</v>
      </c>
      <c r="AS523">
        <v>82</v>
      </c>
      <c r="AT523">
        <v>0</v>
      </c>
      <c r="AU523">
        <v>0.02</v>
      </c>
      <c r="AV523">
        <v>0</v>
      </c>
      <c r="AW523">
        <v>0.02</v>
      </c>
      <c r="AX523">
        <v>0.04</v>
      </c>
      <c r="AY523">
        <v>0.04</v>
      </c>
      <c r="AZ523">
        <v>0.04</v>
      </c>
      <c r="BA523">
        <v>2.4E-2</v>
      </c>
      <c r="BB523">
        <v>0.02</v>
      </c>
      <c r="BC523">
        <v>0.01</v>
      </c>
      <c r="BD523">
        <v>0.05</v>
      </c>
      <c r="BE523">
        <v>7.0000000000000007E-2</v>
      </c>
      <c r="BF523">
        <v>0.22</v>
      </c>
      <c r="BG523">
        <v>0.17</v>
      </c>
      <c r="BH523">
        <v>0.22</v>
      </c>
      <c r="BI523">
        <v>0.18</v>
      </c>
      <c r="BJ523">
        <v>0.2</v>
      </c>
      <c r="BK523">
        <v>0.28999999999999998</v>
      </c>
      <c r="BL523">
        <v>0</v>
      </c>
      <c r="BM523">
        <v>0</v>
      </c>
      <c r="BN523">
        <v>0</v>
      </c>
      <c r="BO523">
        <v>0.02</v>
      </c>
      <c r="BP523">
        <v>0.01</v>
      </c>
      <c r="BQ523">
        <v>0</v>
      </c>
      <c r="BR523">
        <v>0.74</v>
      </c>
      <c r="BS523">
        <v>0.78</v>
      </c>
      <c r="BT523">
        <v>0.76</v>
      </c>
      <c r="BU523">
        <v>0.76</v>
      </c>
      <c r="BV523">
        <v>0.71</v>
      </c>
      <c r="BW523">
        <v>0.6</v>
      </c>
      <c r="BX523">
        <v>3.71</v>
      </c>
      <c r="BY523">
        <v>3.71</v>
      </c>
      <c r="BZ523">
        <v>3.73</v>
      </c>
      <c r="CA523">
        <v>3.71</v>
      </c>
      <c r="CB523">
        <v>3.59</v>
      </c>
      <c r="CC523">
        <v>3.45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0.01</v>
      </c>
      <c r="CJ523">
        <v>0.01</v>
      </c>
      <c r="CK523">
        <v>0.01</v>
      </c>
      <c r="CL523">
        <v>0.01</v>
      </c>
      <c r="CM523">
        <v>0</v>
      </c>
      <c r="CN523">
        <v>0.02</v>
      </c>
      <c r="CO523">
        <v>0.04</v>
      </c>
      <c r="CP523">
        <v>0.05</v>
      </c>
      <c r="CQ523">
        <v>0.02</v>
      </c>
      <c r="CR523">
        <v>0.02</v>
      </c>
      <c r="CS523">
        <v>0.04</v>
      </c>
      <c r="CT523">
        <v>0.02</v>
      </c>
      <c r="CU523">
        <v>0.01</v>
      </c>
      <c r="CV523">
        <v>3.84</v>
      </c>
      <c r="CW523">
        <v>3.77</v>
      </c>
      <c r="CX523">
        <v>3.77</v>
      </c>
      <c r="CY523">
        <v>3.73</v>
      </c>
      <c r="CZ523">
        <v>3.78</v>
      </c>
      <c r="DA523">
        <v>3.7</v>
      </c>
      <c r="DB523">
        <v>3.67</v>
      </c>
      <c r="DC523">
        <v>3.71</v>
      </c>
      <c r="DD523">
        <v>3.7</v>
      </c>
      <c r="DE523">
        <v>0.16</v>
      </c>
      <c r="DF523">
        <v>0.18</v>
      </c>
      <c r="DG523">
        <v>0.16</v>
      </c>
      <c r="DH523">
        <v>0.17</v>
      </c>
      <c r="DI523">
        <v>0.17</v>
      </c>
      <c r="DJ523">
        <v>0.22</v>
      </c>
      <c r="DK523">
        <v>0.22</v>
      </c>
      <c r="DL523">
        <v>0.21</v>
      </c>
      <c r="DM523">
        <v>0.24</v>
      </c>
      <c r="DN523">
        <v>0.01</v>
      </c>
      <c r="DO523">
        <v>0</v>
      </c>
      <c r="DP523">
        <v>0.01</v>
      </c>
      <c r="DQ523">
        <v>0.01</v>
      </c>
      <c r="DR523">
        <v>0</v>
      </c>
      <c r="DS523">
        <v>0</v>
      </c>
      <c r="DT523">
        <v>0.01</v>
      </c>
      <c r="DU523">
        <v>0</v>
      </c>
      <c r="DV523">
        <v>0</v>
      </c>
      <c r="DW523">
        <v>0.83</v>
      </c>
      <c r="DX523">
        <v>0.79</v>
      </c>
      <c r="DY523">
        <v>0.79</v>
      </c>
      <c r="DZ523">
        <v>0.77</v>
      </c>
      <c r="EA523">
        <v>0.8</v>
      </c>
      <c r="EB523">
        <v>0.74</v>
      </c>
      <c r="EC523">
        <v>0.72</v>
      </c>
      <c r="ED523">
        <v>0.76</v>
      </c>
      <c r="EE523">
        <v>0.73</v>
      </c>
      <c r="EF523">
        <v>0.28999999999999998</v>
      </c>
      <c r="EG523">
        <v>0.01</v>
      </c>
      <c r="EH523">
        <v>0.02</v>
      </c>
      <c r="EI523">
        <v>0.01</v>
      </c>
      <c r="EJ523">
        <v>0.01</v>
      </c>
      <c r="EK523">
        <v>0.01</v>
      </c>
      <c r="EL523">
        <v>0.04</v>
      </c>
      <c r="EM523">
        <v>0.01</v>
      </c>
      <c r="EN523">
        <v>0.02</v>
      </c>
      <c r="EO523">
        <v>0.32</v>
      </c>
      <c r="EP523">
        <v>0.04</v>
      </c>
      <c r="EQ523">
        <v>1.2E-2</v>
      </c>
      <c r="ER523">
        <v>0.06</v>
      </c>
      <c r="ES523">
        <v>3.6999999999999998E-2</v>
      </c>
      <c r="ET523">
        <v>0.13</v>
      </c>
      <c r="EU523">
        <v>0.15</v>
      </c>
      <c r="EV523">
        <v>0.13</v>
      </c>
      <c r="EW523">
        <v>0.13</v>
      </c>
      <c r="EX523">
        <v>0.14599999999999999</v>
      </c>
      <c r="EY523">
        <v>0.4</v>
      </c>
      <c r="EZ523">
        <v>0.34</v>
      </c>
      <c r="FA523">
        <v>0.3</v>
      </c>
      <c r="FB523">
        <v>0.26</v>
      </c>
      <c r="FC523">
        <v>0.3</v>
      </c>
      <c r="FD523">
        <v>0.32</v>
      </c>
      <c r="FE523">
        <v>0.39</v>
      </c>
      <c r="FF523">
        <v>0.43</v>
      </c>
      <c r="FG523">
        <v>0.21</v>
      </c>
      <c r="FH523">
        <v>0.52</v>
      </c>
      <c r="FI523">
        <v>0.56000000000000005</v>
      </c>
      <c r="FJ523">
        <v>0.56000000000000005</v>
      </c>
      <c r="FK523">
        <v>0.66</v>
      </c>
      <c r="FL523">
        <v>0.52</v>
      </c>
      <c r="FM523">
        <v>0.44</v>
      </c>
      <c r="FN523">
        <v>0.41</v>
      </c>
      <c r="FO523">
        <v>0.35</v>
      </c>
      <c r="FP523">
        <v>0.04</v>
      </c>
      <c r="FQ523">
        <v>0.02</v>
      </c>
      <c r="FR523">
        <v>0.06</v>
      </c>
      <c r="FS523">
        <v>0.06</v>
      </c>
      <c r="FT523">
        <v>0.04</v>
      </c>
      <c r="FU523">
        <v>0.02</v>
      </c>
      <c r="FV523">
        <v>0.06</v>
      </c>
      <c r="FW523">
        <v>0.05</v>
      </c>
      <c r="FX523">
        <v>0.06</v>
      </c>
      <c r="FY523">
        <v>2.2799999999999998</v>
      </c>
      <c r="FZ523">
        <v>3.48</v>
      </c>
      <c r="GA523">
        <v>3.53</v>
      </c>
      <c r="GB523">
        <v>3.51</v>
      </c>
      <c r="GC523">
        <v>3.62</v>
      </c>
      <c r="GD523">
        <v>3.38</v>
      </c>
      <c r="GE523">
        <v>3.23</v>
      </c>
      <c r="GF523">
        <v>3.27</v>
      </c>
      <c r="GG523">
        <v>3.18</v>
      </c>
      <c r="GH523">
        <v>7.64</v>
      </c>
      <c r="GI523">
        <v>0.01</v>
      </c>
      <c r="GJ523">
        <v>1.2E-2</v>
      </c>
      <c r="GK523">
        <v>2.4E-2</v>
      </c>
      <c r="GL523">
        <v>0.05</v>
      </c>
      <c r="GM523">
        <v>7.0000000000000007E-2</v>
      </c>
      <c r="GN523">
        <v>0.1</v>
      </c>
      <c r="GO523">
        <v>0.12</v>
      </c>
      <c r="GP523">
        <v>0.1</v>
      </c>
      <c r="GQ523">
        <v>0.11</v>
      </c>
      <c r="GR523">
        <v>0.28999999999999998</v>
      </c>
      <c r="GS523">
        <v>0.11</v>
      </c>
      <c r="GT523">
        <v>0.56999999999999995</v>
      </c>
      <c r="GU523">
        <v>0.55000000000000004</v>
      </c>
      <c r="GV523">
        <v>0.28000000000000003</v>
      </c>
      <c r="GW523">
        <v>0.11</v>
      </c>
      <c r="GX523">
        <v>7.2999999999999995E-2</v>
      </c>
      <c r="GY523">
        <v>0.23</v>
      </c>
      <c r="GZ523">
        <v>8.5000000000000006E-2</v>
      </c>
      <c r="HA523">
        <v>9.8000000000000004E-2</v>
      </c>
      <c r="HB523">
        <v>0.21</v>
      </c>
      <c r="HC523">
        <v>0.12</v>
      </c>
      <c r="HD523">
        <v>0.12</v>
      </c>
      <c r="HE523">
        <v>0.2</v>
      </c>
      <c r="HF523">
        <v>0.11</v>
      </c>
      <c r="HG523">
        <v>0.16</v>
      </c>
      <c r="HH523">
        <v>0.09</v>
      </c>
      <c r="HI523">
        <v>0.01</v>
      </c>
      <c r="HJ523">
        <v>0.01</v>
      </c>
      <c r="HK523">
        <v>0.01</v>
      </c>
      <c r="HL523">
        <v>0</v>
      </c>
      <c r="HM523">
        <v>7.0000000000000007E-2</v>
      </c>
      <c r="HN523">
        <v>0.01</v>
      </c>
      <c r="HO523">
        <v>0.33</v>
      </c>
      <c r="HP523">
        <v>0.3</v>
      </c>
      <c r="HQ523">
        <v>0.26</v>
      </c>
      <c r="HR523">
        <v>0.3</v>
      </c>
      <c r="HS523">
        <v>0.33</v>
      </c>
      <c r="HT523">
        <v>0.32</v>
      </c>
      <c r="HU523">
        <v>0.52</v>
      </c>
      <c r="HV523">
        <v>0.49</v>
      </c>
      <c r="HW523">
        <v>0.44</v>
      </c>
      <c r="HX523">
        <v>0.44</v>
      </c>
      <c r="HY523">
        <v>0.45</v>
      </c>
      <c r="HZ523">
        <v>0.52</v>
      </c>
      <c r="IA523">
        <v>0.06</v>
      </c>
      <c r="IB523">
        <v>0.12</v>
      </c>
      <c r="IC523">
        <v>0.18</v>
      </c>
      <c r="ID523">
        <v>0.16</v>
      </c>
      <c r="IE523">
        <v>7.0000000000000007E-2</v>
      </c>
      <c r="IF523">
        <v>7.2999999999999995E-2</v>
      </c>
      <c r="IG523">
        <v>3.6999999999999998E-2</v>
      </c>
      <c r="IH523">
        <v>0.04</v>
      </c>
      <c r="II523">
        <v>0.06</v>
      </c>
      <c r="IJ523">
        <v>0.04</v>
      </c>
      <c r="IK523">
        <v>3.6999999999999998E-2</v>
      </c>
      <c r="IL523">
        <v>3.6999999999999998E-2</v>
      </c>
      <c r="IM523">
        <v>0.04</v>
      </c>
      <c r="IN523">
        <v>0.04</v>
      </c>
      <c r="IO523">
        <v>0.05</v>
      </c>
      <c r="IP523">
        <v>0.06</v>
      </c>
      <c r="IQ523">
        <v>0.04</v>
      </c>
      <c r="IR523">
        <v>0.04</v>
      </c>
      <c r="IS523">
        <v>0.06</v>
      </c>
      <c r="IT523">
        <v>0.41</v>
      </c>
      <c r="IU523">
        <v>0.34</v>
      </c>
      <c r="IV523">
        <v>0.05</v>
      </c>
      <c r="IW523">
        <v>0.26</v>
      </c>
      <c r="IX523">
        <v>0.2</v>
      </c>
      <c r="IY523">
        <v>0.38</v>
      </c>
      <c r="IZ523">
        <v>0.38</v>
      </c>
      <c r="JA523">
        <v>0.13</v>
      </c>
      <c r="JB523">
        <v>0.44</v>
      </c>
      <c r="JC523">
        <v>0.26</v>
      </c>
      <c r="JD523">
        <v>0.05</v>
      </c>
      <c r="JE523">
        <v>7.0000000000000007E-2</v>
      </c>
      <c r="JF523">
        <v>0.23</v>
      </c>
      <c r="JG523">
        <v>7.0000000000000007E-2</v>
      </c>
      <c r="JH523">
        <v>0.45</v>
      </c>
      <c r="JI523">
        <v>0.12</v>
      </c>
      <c r="JJ523">
        <v>0.15</v>
      </c>
      <c r="JK523">
        <v>0.54</v>
      </c>
      <c r="JL523">
        <v>0.18</v>
      </c>
      <c r="JM523">
        <v>0.04</v>
      </c>
      <c r="JN523">
        <v>0.04</v>
      </c>
      <c r="JO523">
        <v>0.06</v>
      </c>
      <c r="JP523">
        <v>0.05</v>
      </c>
      <c r="JQ523">
        <v>0.05</v>
      </c>
      <c r="JR523">
        <v>3.14</v>
      </c>
      <c r="JS523">
        <v>1.87</v>
      </c>
      <c r="JT523">
        <v>2.0299999999999998</v>
      </c>
      <c r="JU523">
        <v>3.32</v>
      </c>
      <c r="JV523">
        <v>2.19</v>
      </c>
    </row>
    <row r="524" spans="1:282" x14ac:dyDescent="0.25">
      <c r="A524">
        <v>610203</v>
      </c>
      <c r="B524" t="s">
        <v>286</v>
      </c>
      <c r="C524" t="s">
        <v>2976</v>
      </c>
      <c r="D524" t="s">
        <v>5873</v>
      </c>
      <c r="E524" t="s">
        <v>5874</v>
      </c>
      <c r="F524" t="s">
        <v>1454</v>
      </c>
      <c r="G524" t="s">
        <v>1455</v>
      </c>
      <c r="H524" t="s">
        <v>1456</v>
      </c>
      <c r="I524" t="s">
        <v>5875</v>
      </c>
      <c r="J524" t="s">
        <v>5876</v>
      </c>
      <c r="K524" t="s">
        <v>5877</v>
      </c>
      <c r="L524" t="s">
        <v>546</v>
      </c>
      <c r="M524" t="s">
        <v>3399</v>
      </c>
      <c r="N524" t="s">
        <v>3908</v>
      </c>
      <c r="O524" t="s">
        <v>524</v>
      </c>
      <c r="P524">
        <v>987</v>
      </c>
      <c r="Q524" t="s">
        <v>530</v>
      </c>
      <c r="R524" t="s">
        <v>529</v>
      </c>
      <c r="S524" t="s">
        <v>529</v>
      </c>
      <c r="T524">
        <v>44</v>
      </c>
      <c r="U524">
        <v>6220</v>
      </c>
      <c r="V524" t="s">
        <v>655</v>
      </c>
      <c r="W524">
        <v>679</v>
      </c>
      <c r="X524">
        <v>997</v>
      </c>
      <c r="Y524">
        <v>68</v>
      </c>
      <c r="Z524" s="5" t="s">
        <v>886</v>
      </c>
      <c r="AA524" t="s">
        <v>524</v>
      </c>
      <c r="AB524" t="s">
        <v>564</v>
      </c>
      <c r="AC524" t="s">
        <v>533</v>
      </c>
      <c r="AD524" t="s">
        <v>564</v>
      </c>
      <c r="AE524">
        <v>58.1</v>
      </c>
      <c r="AF524">
        <v>60</v>
      </c>
      <c r="AG524">
        <v>53.6</v>
      </c>
      <c r="AH524">
        <v>6.8</v>
      </c>
      <c r="AI524" t="s">
        <v>3410</v>
      </c>
      <c r="AJ524">
        <v>440</v>
      </c>
      <c r="AK524">
        <v>7</v>
      </c>
      <c r="AL524">
        <v>10</v>
      </c>
      <c r="AN524">
        <v>415</v>
      </c>
      <c r="AQ524">
        <v>6</v>
      </c>
      <c r="AR524">
        <v>9</v>
      </c>
      <c r="AS524">
        <v>440</v>
      </c>
      <c r="AT524">
        <v>0.02</v>
      </c>
      <c r="AU524">
        <v>0.01</v>
      </c>
      <c r="AV524">
        <v>0.01</v>
      </c>
      <c r="AW524">
        <v>0</v>
      </c>
      <c r="AX524">
        <v>0.01</v>
      </c>
      <c r="AY524">
        <v>0.03</v>
      </c>
      <c r="AZ524">
        <v>0.06</v>
      </c>
      <c r="BA524">
        <v>4.2999999999999997E-2</v>
      </c>
      <c r="BB524">
        <v>0.03</v>
      </c>
      <c r="BC524">
        <v>0.02</v>
      </c>
      <c r="BD524">
        <v>0.05</v>
      </c>
      <c r="BE524">
        <v>0.13</v>
      </c>
      <c r="BF524">
        <v>0.37</v>
      </c>
      <c r="BG524">
        <v>0.25</v>
      </c>
      <c r="BH524">
        <v>0.38</v>
      </c>
      <c r="BI524">
        <v>0.21</v>
      </c>
      <c r="BJ524">
        <v>0.36</v>
      </c>
      <c r="BK524">
        <v>0.32</v>
      </c>
      <c r="BL524">
        <v>0.02</v>
      </c>
      <c r="BM524">
        <v>0.02</v>
      </c>
      <c r="BN524">
        <v>0.03</v>
      </c>
      <c r="BO524">
        <v>0.01</v>
      </c>
      <c r="BP524">
        <v>0.02</v>
      </c>
      <c r="BQ524">
        <v>0.03</v>
      </c>
      <c r="BR524">
        <v>0.53</v>
      </c>
      <c r="BS524">
        <v>0.67</v>
      </c>
      <c r="BT524">
        <v>0.55000000000000004</v>
      </c>
      <c r="BU524">
        <v>0.77</v>
      </c>
      <c r="BV524">
        <v>0.56000000000000005</v>
      </c>
      <c r="BW524">
        <v>0.49</v>
      </c>
      <c r="BX524">
        <v>3.44</v>
      </c>
      <c r="BY524">
        <v>3.62</v>
      </c>
      <c r="BZ524">
        <v>3.51</v>
      </c>
      <c r="CA524">
        <v>3.75</v>
      </c>
      <c r="CB524">
        <v>3.5</v>
      </c>
      <c r="CC524">
        <v>3.31</v>
      </c>
      <c r="CD524">
        <v>2E-3</v>
      </c>
      <c r="CE524">
        <v>0</v>
      </c>
      <c r="CF524">
        <v>2E-3</v>
      </c>
      <c r="CG524">
        <v>1.4E-2</v>
      </c>
      <c r="CH524">
        <v>2E-3</v>
      </c>
      <c r="CI524">
        <v>0.01</v>
      </c>
      <c r="CJ524">
        <v>0.01</v>
      </c>
      <c r="CK524">
        <v>0.03</v>
      </c>
      <c r="CL524">
        <v>0.02</v>
      </c>
      <c r="CM524">
        <v>0.01</v>
      </c>
      <c r="CN524">
        <v>0</v>
      </c>
      <c r="CO524">
        <v>0.01</v>
      </c>
      <c r="CP524">
        <v>0.01</v>
      </c>
      <c r="CQ524">
        <v>0.01</v>
      </c>
      <c r="CR524">
        <v>0.01</v>
      </c>
      <c r="CS524">
        <v>0.04</v>
      </c>
      <c r="CT524">
        <v>0.11</v>
      </c>
      <c r="CU524">
        <v>0.05</v>
      </c>
      <c r="CV524">
        <v>3.87</v>
      </c>
      <c r="CW524">
        <v>3.81</v>
      </c>
      <c r="CX524">
        <v>3.76</v>
      </c>
      <c r="CY524">
        <v>3.73</v>
      </c>
      <c r="CZ524">
        <v>3.78</v>
      </c>
      <c r="DA524">
        <v>3.67</v>
      </c>
      <c r="DB524">
        <v>3.65</v>
      </c>
      <c r="DC524">
        <v>3.43</v>
      </c>
      <c r="DD524">
        <v>3.59</v>
      </c>
      <c r="DE524">
        <v>0.11</v>
      </c>
      <c r="DF524">
        <v>0.18</v>
      </c>
      <c r="DG524">
        <v>0.22</v>
      </c>
      <c r="DH524">
        <v>0.2</v>
      </c>
      <c r="DI524">
        <v>0.19</v>
      </c>
      <c r="DJ524">
        <v>0.28000000000000003</v>
      </c>
      <c r="DK524">
        <v>0.24</v>
      </c>
      <c r="DL524">
        <v>0.23</v>
      </c>
      <c r="DM524">
        <v>0.25</v>
      </c>
      <c r="DN524">
        <v>0</v>
      </c>
      <c r="DO524">
        <v>0</v>
      </c>
      <c r="DP524">
        <v>0</v>
      </c>
      <c r="DQ524">
        <v>0.01</v>
      </c>
      <c r="DR524">
        <v>0</v>
      </c>
      <c r="DS524">
        <v>0.01</v>
      </c>
      <c r="DT524">
        <v>0.01</v>
      </c>
      <c r="DU524">
        <v>0.01</v>
      </c>
      <c r="DV524">
        <v>0</v>
      </c>
      <c r="DW524">
        <v>0.88</v>
      </c>
      <c r="DX524">
        <v>0.81</v>
      </c>
      <c r="DY524">
        <v>0.77</v>
      </c>
      <c r="DZ524">
        <v>0.76</v>
      </c>
      <c r="EA524">
        <v>0.79</v>
      </c>
      <c r="EB524">
        <v>0.7</v>
      </c>
      <c r="EC524">
        <v>0.7</v>
      </c>
      <c r="ED524">
        <v>0.61</v>
      </c>
      <c r="EE524">
        <v>0.68</v>
      </c>
      <c r="EF524">
        <v>0.51</v>
      </c>
      <c r="EG524">
        <v>0.01</v>
      </c>
      <c r="EH524">
        <v>0</v>
      </c>
      <c r="EI524">
        <v>0</v>
      </c>
      <c r="EJ524">
        <v>0</v>
      </c>
      <c r="EK524">
        <v>0.02</v>
      </c>
      <c r="EL524">
        <v>0.02</v>
      </c>
      <c r="EM524">
        <v>0</v>
      </c>
      <c r="EN524">
        <v>0</v>
      </c>
      <c r="EO524">
        <v>0.21</v>
      </c>
      <c r="EP524">
        <v>0.05</v>
      </c>
      <c r="EQ524">
        <v>1.7999999999999999E-2</v>
      </c>
      <c r="ER524">
        <v>0.02</v>
      </c>
      <c r="ES524">
        <v>8.9999999999999993E-3</v>
      </c>
      <c r="ET524">
        <v>0.04</v>
      </c>
      <c r="EU524">
        <v>0.06</v>
      </c>
      <c r="EV524">
        <v>0.03</v>
      </c>
      <c r="EW524">
        <v>0.02</v>
      </c>
      <c r="EX524">
        <v>0.14099999999999999</v>
      </c>
      <c r="EY524">
        <v>0.37</v>
      </c>
      <c r="EZ524">
        <v>0.33</v>
      </c>
      <c r="FA524">
        <v>0.34</v>
      </c>
      <c r="FB524">
        <v>0.25</v>
      </c>
      <c r="FC524">
        <v>0.38</v>
      </c>
      <c r="FD524">
        <v>0.38</v>
      </c>
      <c r="FE524">
        <v>0.38</v>
      </c>
      <c r="FF524">
        <v>0.38</v>
      </c>
      <c r="FG524">
        <v>0.1</v>
      </c>
      <c r="FH524">
        <v>0.56000000000000005</v>
      </c>
      <c r="FI524">
        <v>0.63</v>
      </c>
      <c r="FJ524">
        <v>0.62</v>
      </c>
      <c r="FK524">
        <v>0.7</v>
      </c>
      <c r="FL524">
        <v>0.51</v>
      </c>
      <c r="FM524">
        <v>0.52</v>
      </c>
      <c r="FN524">
        <v>0.56999999999999995</v>
      </c>
      <c r="FO524">
        <v>0.59</v>
      </c>
      <c r="FP524">
        <v>0.05</v>
      </c>
      <c r="FQ524">
        <v>0.01</v>
      </c>
      <c r="FR524">
        <v>0.02</v>
      </c>
      <c r="FS524">
        <v>0.02</v>
      </c>
      <c r="FT524">
        <v>0.03</v>
      </c>
      <c r="FU524">
        <v>0.05</v>
      </c>
      <c r="FV524">
        <v>0.02</v>
      </c>
      <c r="FW524">
        <v>0.01</v>
      </c>
      <c r="FX524">
        <v>0.01</v>
      </c>
      <c r="FY524">
        <v>1.82</v>
      </c>
      <c r="FZ524">
        <v>3.5</v>
      </c>
      <c r="GA524">
        <v>3.62</v>
      </c>
      <c r="GB524">
        <v>3.6</v>
      </c>
      <c r="GC524">
        <v>3.71</v>
      </c>
      <c r="GD524">
        <v>3.45</v>
      </c>
      <c r="GE524">
        <v>3.42</v>
      </c>
      <c r="GF524">
        <v>3.55</v>
      </c>
      <c r="GG524">
        <v>3.58</v>
      </c>
      <c r="GH524">
        <v>8.91</v>
      </c>
      <c r="GI524">
        <v>0</v>
      </c>
      <c r="GJ524">
        <v>7.0000000000000001E-3</v>
      </c>
      <c r="GK524">
        <v>5.0000000000000001E-3</v>
      </c>
      <c r="GL524">
        <v>0.01</v>
      </c>
      <c r="GM524">
        <v>0.03</v>
      </c>
      <c r="GN524">
        <v>0.03</v>
      </c>
      <c r="GO524">
        <v>0.04</v>
      </c>
      <c r="GP524">
        <v>0.15</v>
      </c>
      <c r="GQ524">
        <v>0.21</v>
      </c>
      <c r="GR524">
        <v>0.48</v>
      </c>
      <c r="GS524">
        <v>0.04</v>
      </c>
      <c r="GT524">
        <v>0.25</v>
      </c>
      <c r="GU524">
        <v>0.38</v>
      </c>
      <c r="GV524">
        <v>0.19</v>
      </c>
      <c r="GW524">
        <v>0.26</v>
      </c>
      <c r="GX524">
        <v>0.18</v>
      </c>
      <c r="GY524">
        <v>0.22</v>
      </c>
      <c r="GZ524">
        <v>0.17499999999999999</v>
      </c>
      <c r="HA524">
        <v>0.105</v>
      </c>
      <c r="HB524">
        <v>0.23</v>
      </c>
      <c r="HC524">
        <v>0.14000000000000001</v>
      </c>
      <c r="HD524">
        <v>0.08</v>
      </c>
      <c r="HE524">
        <v>0.23</v>
      </c>
      <c r="HF524">
        <v>0.16</v>
      </c>
      <c r="HG524">
        <v>0.26</v>
      </c>
      <c r="HH524">
        <v>0.14000000000000001</v>
      </c>
      <c r="HI524">
        <v>0</v>
      </c>
      <c r="HJ524">
        <v>0</v>
      </c>
      <c r="HK524">
        <v>0.01</v>
      </c>
      <c r="HL524">
        <v>0.03</v>
      </c>
      <c r="HM524">
        <v>0.08</v>
      </c>
      <c r="HN524">
        <v>0</v>
      </c>
      <c r="HO524">
        <v>0.4</v>
      </c>
      <c r="HP524">
        <v>0.35</v>
      </c>
      <c r="HQ524">
        <v>0.38</v>
      </c>
      <c r="HR524">
        <v>0.39</v>
      </c>
      <c r="HS524">
        <v>0.4</v>
      </c>
      <c r="HT524">
        <v>0.35</v>
      </c>
      <c r="HU524">
        <v>0.56000000000000005</v>
      </c>
      <c r="HV524">
        <v>0.43</v>
      </c>
      <c r="HW524">
        <v>0.46</v>
      </c>
      <c r="HX524">
        <v>0.46</v>
      </c>
      <c r="HY524">
        <v>0.41</v>
      </c>
      <c r="HZ524">
        <v>0.56000000000000005</v>
      </c>
      <c r="IA524">
        <v>0.02</v>
      </c>
      <c r="IB524">
        <v>0.17</v>
      </c>
      <c r="IC524">
        <v>0.12</v>
      </c>
      <c r="ID524">
        <v>0.08</v>
      </c>
      <c r="IE524">
        <v>7.0000000000000007E-2</v>
      </c>
      <c r="IF524">
        <v>4.1000000000000002E-2</v>
      </c>
      <c r="IG524">
        <v>8.9999999999999993E-3</v>
      </c>
      <c r="IH524">
        <v>0.02</v>
      </c>
      <c r="II524">
        <v>0.01</v>
      </c>
      <c r="IJ524">
        <v>0.02</v>
      </c>
      <c r="IK524">
        <v>1.4E-2</v>
      </c>
      <c r="IL524">
        <v>1.4E-2</v>
      </c>
      <c r="IM524">
        <v>0.01</v>
      </c>
      <c r="IN524">
        <v>0.03</v>
      </c>
      <c r="IO524">
        <v>0.03</v>
      </c>
      <c r="IP524">
        <v>0.03</v>
      </c>
      <c r="IQ524">
        <v>0.03</v>
      </c>
      <c r="IR524">
        <v>0.03</v>
      </c>
      <c r="IS524">
        <v>0.03</v>
      </c>
      <c r="IT524">
        <v>0.55000000000000004</v>
      </c>
      <c r="IU524">
        <v>0.25</v>
      </c>
      <c r="IV524">
        <v>0.02</v>
      </c>
      <c r="IW524">
        <v>0.16</v>
      </c>
      <c r="IX524">
        <v>0.26</v>
      </c>
      <c r="IY524">
        <v>0.28999999999999998</v>
      </c>
      <c r="IZ524">
        <v>0.42</v>
      </c>
      <c r="JA524">
        <v>0.18</v>
      </c>
      <c r="JB524">
        <v>0.33</v>
      </c>
      <c r="JC524">
        <v>0.45</v>
      </c>
      <c r="JD524">
        <v>7.0000000000000007E-2</v>
      </c>
      <c r="JE524">
        <v>0.18</v>
      </c>
      <c r="JF524">
        <v>0.28999999999999998</v>
      </c>
      <c r="JG524">
        <v>0.25</v>
      </c>
      <c r="JH524">
        <v>0.25</v>
      </c>
      <c r="JI524">
        <v>0.06</v>
      </c>
      <c r="JJ524">
        <v>0.1</v>
      </c>
      <c r="JK524">
        <v>0.47</v>
      </c>
      <c r="JL524">
        <v>0.24</v>
      </c>
      <c r="JM524">
        <v>0.02</v>
      </c>
      <c r="JN524">
        <v>0.03</v>
      </c>
      <c r="JO524">
        <v>0.04</v>
      </c>
      <c r="JP524">
        <v>0.03</v>
      </c>
      <c r="JQ524">
        <v>0.02</v>
      </c>
      <c r="JR524">
        <v>2.94</v>
      </c>
      <c r="JS524">
        <v>1.63</v>
      </c>
      <c r="JT524">
        <v>2.15</v>
      </c>
      <c r="JU524">
        <v>3.25</v>
      </c>
      <c r="JV524">
        <v>2.58</v>
      </c>
    </row>
    <row r="525" spans="1:282" x14ac:dyDescent="0.25">
      <c r="A525">
        <v>610206</v>
      </c>
      <c r="B525" t="s">
        <v>287</v>
      </c>
      <c r="C525" t="s">
        <v>1457</v>
      </c>
      <c r="D525" t="s">
        <v>5878</v>
      </c>
      <c r="E525" t="s">
        <v>5879</v>
      </c>
      <c r="F525" t="s">
        <v>1458</v>
      </c>
      <c r="G525" t="s">
        <v>1459</v>
      </c>
      <c r="H525" t="s">
        <v>1460</v>
      </c>
      <c r="I525" t="s">
        <v>5880</v>
      </c>
      <c r="J525" t="s">
        <v>5881</v>
      </c>
      <c r="K525" t="s">
        <v>5882</v>
      </c>
      <c r="L525" t="s">
        <v>546</v>
      </c>
      <c r="M525" t="s">
        <v>3399</v>
      </c>
      <c r="N525" t="s">
        <v>3908</v>
      </c>
      <c r="O525" t="s">
        <v>524</v>
      </c>
      <c r="P525">
        <v>1194</v>
      </c>
      <c r="Q525" t="s">
        <v>530</v>
      </c>
      <c r="R525" t="s">
        <v>529</v>
      </c>
      <c r="S525" t="s">
        <v>529</v>
      </c>
      <c r="T525">
        <v>44</v>
      </c>
      <c r="U525">
        <v>6240</v>
      </c>
      <c r="V525" t="s">
        <v>651</v>
      </c>
      <c r="W525">
        <v>778</v>
      </c>
      <c r="X525">
        <v>1209</v>
      </c>
      <c r="Y525">
        <v>64</v>
      </c>
      <c r="Z525" s="5" t="s">
        <v>924</v>
      </c>
      <c r="AA525" t="s">
        <v>524</v>
      </c>
      <c r="AB525" t="s">
        <v>533</v>
      </c>
      <c r="AC525" t="s">
        <v>533</v>
      </c>
      <c r="AD525" t="s">
        <v>534</v>
      </c>
      <c r="AE525">
        <v>72.2</v>
      </c>
      <c r="AF525">
        <v>66.400000000000006</v>
      </c>
      <c r="AG525">
        <v>84.2</v>
      </c>
      <c r="AH525">
        <v>6.4</v>
      </c>
      <c r="AI525" t="s">
        <v>3410</v>
      </c>
      <c r="AJ525">
        <v>453</v>
      </c>
      <c r="AK525">
        <v>103</v>
      </c>
      <c r="AL525">
        <v>5</v>
      </c>
      <c r="AM525">
        <v>3</v>
      </c>
      <c r="AN525">
        <v>325</v>
      </c>
      <c r="AO525">
        <v>2</v>
      </c>
      <c r="AQ525">
        <v>7</v>
      </c>
      <c r="AR525">
        <v>10</v>
      </c>
      <c r="AS525">
        <v>453</v>
      </c>
      <c r="AT525">
        <v>0.01</v>
      </c>
      <c r="AU525">
        <v>0</v>
      </c>
      <c r="AV525">
        <v>0</v>
      </c>
      <c r="AW525">
        <v>0.01</v>
      </c>
      <c r="AX525">
        <v>0.01</v>
      </c>
      <c r="AY525">
        <v>0.06</v>
      </c>
      <c r="AZ525">
        <v>0.02</v>
      </c>
      <c r="BA525">
        <v>4.0000000000000001E-3</v>
      </c>
      <c r="BB525">
        <v>0.02</v>
      </c>
      <c r="BC525">
        <v>0.04</v>
      </c>
      <c r="BD525">
        <v>7.0000000000000007E-2</v>
      </c>
      <c r="BE525">
        <v>0.17</v>
      </c>
      <c r="BF525">
        <v>0.12</v>
      </c>
      <c r="BG525">
        <v>0.1</v>
      </c>
      <c r="BH525">
        <v>0.16</v>
      </c>
      <c r="BI525">
        <v>0.18</v>
      </c>
      <c r="BJ525">
        <v>0.28000000000000003</v>
      </c>
      <c r="BK525">
        <v>0.26</v>
      </c>
      <c r="BL525">
        <v>0.19</v>
      </c>
      <c r="BM525">
        <v>0.2</v>
      </c>
      <c r="BN525">
        <v>0.2</v>
      </c>
      <c r="BO525">
        <v>0.02</v>
      </c>
      <c r="BP525">
        <v>0.04</v>
      </c>
      <c r="BQ525">
        <v>0.03</v>
      </c>
      <c r="BR525">
        <v>0.66</v>
      </c>
      <c r="BS525">
        <v>0.7</v>
      </c>
      <c r="BT525">
        <v>0.62</v>
      </c>
      <c r="BU525">
        <v>0.75</v>
      </c>
      <c r="BV525">
        <v>0.61</v>
      </c>
      <c r="BW525">
        <v>0.49</v>
      </c>
      <c r="BX525">
        <v>3.78</v>
      </c>
      <c r="BY525">
        <v>3.87</v>
      </c>
      <c r="BZ525">
        <v>3.75</v>
      </c>
      <c r="CA525">
        <v>3.72</v>
      </c>
      <c r="CB525">
        <v>3.55</v>
      </c>
      <c r="CC525">
        <v>3.21</v>
      </c>
      <c r="CD525">
        <v>2E-3</v>
      </c>
      <c r="CE525">
        <v>2E-3</v>
      </c>
      <c r="CF525">
        <v>2E-3</v>
      </c>
      <c r="CG525">
        <v>7.0000000000000001E-3</v>
      </c>
      <c r="CH525">
        <v>7.0000000000000001E-3</v>
      </c>
      <c r="CI525">
        <v>0.01</v>
      </c>
      <c r="CJ525">
        <v>0.02</v>
      </c>
      <c r="CK525">
        <v>0.05</v>
      </c>
      <c r="CL525">
        <v>0.04</v>
      </c>
      <c r="CM525">
        <v>0.01</v>
      </c>
      <c r="CN525">
        <v>0.02</v>
      </c>
      <c r="CO525">
        <v>0.02</v>
      </c>
      <c r="CP525">
        <v>0.03</v>
      </c>
      <c r="CQ525">
        <v>0.02</v>
      </c>
      <c r="CR525">
        <v>0.03</v>
      </c>
      <c r="CS525">
        <v>0.05</v>
      </c>
      <c r="CT525">
        <v>0.09</v>
      </c>
      <c r="CU525">
        <v>0.05</v>
      </c>
      <c r="CV525">
        <v>3.89</v>
      </c>
      <c r="CW525">
        <v>3.83</v>
      </c>
      <c r="CX525">
        <v>3.82</v>
      </c>
      <c r="CY525">
        <v>3.8</v>
      </c>
      <c r="CZ525">
        <v>3.79</v>
      </c>
      <c r="DA525">
        <v>3.72</v>
      </c>
      <c r="DB525">
        <v>3.61</v>
      </c>
      <c r="DC525">
        <v>3.45</v>
      </c>
      <c r="DD525">
        <v>3.59</v>
      </c>
      <c r="DE525">
        <v>0.08</v>
      </c>
      <c r="DF525">
        <v>0.12</v>
      </c>
      <c r="DG525">
        <v>0.12</v>
      </c>
      <c r="DH525">
        <v>0.13</v>
      </c>
      <c r="DI525">
        <v>0.14000000000000001</v>
      </c>
      <c r="DJ525">
        <v>0.2</v>
      </c>
      <c r="DK525">
        <v>0.23</v>
      </c>
      <c r="DL525">
        <v>0.22</v>
      </c>
      <c r="DM525">
        <v>0.2</v>
      </c>
      <c r="DN525">
        <v>0.01</v>
      </c>
      <c r="DO525">
        <v>0.01</v>
      </c>
      <c r="DP525">
        <v>0.02</v>
      </c>
      <c r="DQ525">
        <v>0.01</v>
      </c>
      <c r="DR525">
        <v>0.01</v>
      </c>
      <c r="DS525">
        <v>0.02</v>
      </c>
      <c r="DT525">
        <v>0.02</v>
      </c>
      <c r="DU525">
        <v>0.02</v>
      </c>
      <c r="DV525">
        <v>0.01</v>
      </c>
      <c r="DW525">
        <v>0.9</v>
      </c>
      <c r="DX525">
        <v>0.85</v>
      </c>
      <c r="DY525">
        <v>0.83</v>
      </c>
      <c r="DZ525">
        <v>0.83</v>
      </c>
      <c r="EA525">
        <v>0.81</v>
      </c>
      <c r="EB525">
        <v>0.75</v>
      </c>
      <c r="EC525">
        <v>0.69</v>
      </c>
      <c r="ED525">
        <v>0.62</v>
      </c>
      <c r="EE525">
        <v>0.7</v>
      </c>
      <c r="EF525">
        <v>0.57999999999999996</v>
      </c>
      <c r="EG525">
        <v>0</v>
      </c>
      <c r="EH525">
        <v>0</v>
      </c>
      <c r="EI525">
        <v>0.01</v>
      </c>
      <c r="EJ525">
        <v>0.01</v>
      </c>
      <c r="EK525">
        <v>0.01</v>
      </c>
      <c r="EL525">
        <v>0.04</v>
      </c>
      <c r="EM525">
        <v>0.02</v>
      </c>
      <c r="EN525">
        <v>0</v>
      </c>
      <c r="EO525">
        <v>0.23</v>
      </c>
      <c r="EP525">
        <v>0.03</v>
      </c>
      <c r="EQ525">
        <v>8.9999999999999993E-3</v>
      </c>
      <c r="ER525">
        <v>0.03</v>
      </c>
      <c r="ES525">
        <v>1.4999999999999999E-2</v>
      </c>
      <c r="ET525">
        <v>0.03</v>
      </c>
      <c r="EU525">
        <v>0.08</v>
      </c>
      <c r="EV525">
        <v>0.04</v>
      </c>
      <c r="EW525">
        <v>0.02</v>
      </c>
      <c r="EX525">
        <v>5.7000000000000002E-2</v>
      </c>
      <c r="EY525">
        <v>0.19</v>
      </c>
      <c r="EZ525">
        <v>0.16</v>
      </c>
      <c r="FA525">
        <v>0.2</v>
      </c>
      <c r="FB525">
        <v>0.16</v>
      </c>
      <c r="FC525">
        <v>0.27</v>
      </c>
      <c r="FD525">
        <v>0.3</v>
      </c>
      <c r="FE525">
        <v>0.25</v>
      </c>
      <c r="FF525">
        <v>0.24</v>
      </c>
      <c r="FG525">
        <v>0.1</v>
      </c>
      <c r="FH525">
        <v>0.76</v>
      </c>
      <c r="FI525">
        <v>0.81</v>
      </c>
      <c r="FJ525">
        <v>0.75</v>
      </c>
      <c r="FK525">
        <v>0.79</v>
      </c>
      <c r="FL525">
        <v>0.66</v>
      </c>
      <c r="FM525">
        <v>0.56000000000000005</v>
      </c>
      <c r="FN525">
        <v>0.67</v>
      </c>
      <c r="FO525">
        <v>0.72</v>
      </c>
      <c r="FP525">
        <v>0.04</v>
      </c>
      <c r="FQ525">
        <v>0.02</v>
      </c>
      <c r="FR525">
        <v>0.02</v>
      </c>
      <c r="FS525">
        <v>0.02</v>
      </c>
      <c r="FT525">
        <v>0.02</v>
      </c>
      <c r="FU525">
        <v>0.03</v>
      </c>
      <c r="FV525">
        <v>0.02</v>
      </c>
      <c r="FW525">
        <v>0.02</v>
      </c>
      <c r="FX525">
        <v>0.02</v>
      </c>
      <c r="FY525">
        <v>1.66</v>
      </c>
      <c r="FZ525">
        <v>3.74</v>
      </c>
      <c r="GA525">
        <v>3.81</v>
      </c>
      <c r="GB525">
        <v>3.71</v>
      </c>
      <c r="GC525">
        <v>3.78</v>
      </c>
      <c r="GD525">
        <v>3.61</v>
      </c>
      <c r="GE525">
        <v>3.41</v>
      </c>
      <c r="GF525">
        <v>3.6</v>
      </c>
      <c r="GG525">
        <v>3.71</v>
      </c>
      <c r="GH525">
        <v>9.5299999999999994</v>
      </c>
      <c r="GI525">
        <v>0</v>
      </c>
      <c r="GJ525">
        <v>0</v>
      </c>
      <c r="GK525">
        <v>0</v>
      </c>
      <c r="GL525">
        <v>0</v>
      </c>
      <c r="GM525">
        <v>0.01</v>
      </c>
      <c r="GN525">
        <v>0.02</v>
      </c>
      <c r="GO525">
        <v>0.02</v>
      </c>
      <c r="GP525">
        <v>0.06</v>
      </c>
      <c r="GQ525">
        <v>0.12</v>
      </c>
      <c r="GR525">
        <v>0.74</v>
      </c>
      <c r="GS525">
        <v>0.03</v>
      </c>
      <c r="GT525">
        <v>0.41</v>
      </c>
      <c r="GU525">
        <v>0.6</v>
      </c>
      <c r="GV525">
        <v>0.25</v>
      </c>
      <c r="GW525">
        <v>0.23</v>
      </c>
      <c r="GX525">
        <v>0.11700000000000001</v>
      </c>
      <c r="GY525">
        <v>0.25</v>
      </c>
      <c r="GZ525">
        <v>0.115</v>
      </c>
      <c r="HA525">
        <v>5.5E-2</v>
      </c>
      <c r="HB525">
        <v>0.2</v>
      </c>
      <c r="HC525">
        <v>0.13</v>
      </c>
      <c r="HD525">
        <v>0.08</v>
      </c>
      <c r="HE525">
        <v>0.21</v>
      </c>
      <c r="HF525">
        <v>0.11</v>
      </c>
      <c r="HG525">
        <v>0.15</v>
      </c>
      <c r="HH525">
        <v>0.09</v>
      </c>
      <c r="HI525">
        <v>0</v>
      </c>
      <c r="HJ525">
        <v>0</v>
      </c>
      <c r="HK525">
        <v>0</v>
      </c>
      <c r="HL525">
        <v>0.03</v>
      </c>
      <c r="HM525">
        <v>7.0000000000000007E-2</v>
      </c>
      <c r="HN525">
        <v>0</v>
      </c>
      <c r="HO525">
        <v>0.19</v>
      </c>
      <c r="HP525">
        <v>0.19</v>
      </c>
      <c r="HQ525">
        <v>0.17</v>
      </c>
      <c r="HR525">
        <v>0.25</v>
      </c>
      <c r="HS525">
        <v>0.39</v>
      </c>
      <c r="HT525">
        <v>0.14000000000000001</v>
      </c>
      <c r="HU525">
        <v>0.76</v>
      </c>
      <c r="HV525">
        <v>0.67</v>
      </c>
      <c r="HW525">
        <v>0.71</v>
      </c>
      <c r="HX525">
        <v>0.64</v>
      </c>
      <c r="HY525">
        <v>0.44</v>
      </c>
      <c r="HZ525">
        <v>0.81</v>
      </c>
      <c r="IA525">
        <v>0.01</v>
      </c>
      <c r="IB525">
        <v>0.1</v>
      </c>
      <c r="IC525">
        <v>0.09</v>
      </c>
      <c r="ID525">
        <v>0.05</v>
      </c>
      <c r="IE525">
        <v>0.06</v>
      </c>
      <c r="IF525">
        <v>4.0000000000000001E-3</v>
      </c>
      <c r="IG525">
        <v>8.9999999999999993E-3</v>
      </c>
      <c r="IH525">
        <v>0.01</v>
      </c>
      <c r="II525">
        <v>0.01</v>
      </c>
      <c r="IJ525">
        <v>0.01</v>
      </c>
      <c r="IK525">
        <v>1.7999999999999999E-2</v>
      </c>
      <c r="IL525">
        <v>8.9999999999999993E-3</v>
      </c>
      <c r="IM525">
        <v>0.03</v>
      </c>
      <c r="IN525">
        <v>0.03</v>
      </c>
      <c r="IO525">
        <v>0.02</v>
      </c>
      <c r="IP525">
        <v>0.02</v>
      </c>
      <c r="IQ525">
        <v>0.03</v>
      </c>
      <c r="IR525">
        <v>0.03</v>
      </c>
      <c r="IS525">
        <v>0.02</v>
      </c>
      <c r="IT525">
        <v>0.68</v>
      </c>
      <c r="IU525">
        <v>0.47</v>
      </c>
      <c r="IV525">
        <v>0.02</v>
      </c>
      <c r="IW525">
        <v>0.19</v>
      </c>
      <c r="IX525">
        <v>0.24</v>
      </c>
      <c r="IY525">
        <v>0.19</v>
      </c>
      <c r="IZ525">
        <v>0.34</v>
      </c>
      <c r="JA525">
        <v>0.16</v>
      </c>
      <c r="JB525">
        <v>0.36</v>
      </c>
      <c r="JC525">
        <v>0.43</v>
      </c>
      <c r="JD525">
        <v>0.05</v>
      </c>
      <c r="JE525">
        <v>0.08</v>
      </c>
      <c r="JF525">
        <v>0.32</v>
      </c>
      <c r="JG525">
        <v>0.23</v>
      </c>
      <c r="JH525">
        <v>0.28000000000000003</v>
      </c>
      <c r="JI525">
        <v>0.04</v>
      </c>
      <c r="JJ525">
        <v>0.05</v>
      </c>
      <c r="JK525">
        <v>0.46</v>
      </c>
      <c r="JL525">
        <v>0.19</v>
      </c>
      <c r="JM525">
        <v>0.03</v>
      </c>
      <c r="JN525">
        <v>0.04</v>
      </c>
      <c r="JO525">
        <v>0.05</v>
      </c>
      <c r="JP525">
        <v>0.04</v>
      </c>
      <c r="JQ525">
        <v>0.03</v>
      </c>
      <c r="JR525">
        <v>3.01</v>
      </c>
      <c r="JS525">
        <v>1.44</v>
      </c>
      <c r="JT525">
        <v>1.7</v>
      </c>
      <c r="JU525">
        <v>3.28</v>
      </c>
      <c r="JV525">
        <v>2.4300000000000002</v>
      </c>
    </row>
    <row r="526" spans="1:282" x14ac:dyDescent="0.25">
      <c r="A526">
        <v>610207</v>
      </c>
      <c r="B526" t="s">
        <v>288</v>
      </c>
      <c r="C526" t="s">
        <v>2977</v>
      </c>
      <c r="D526" t="s">
        <v>5883</v>
      </c>
      <c r="E526" t="s">
        <v>5884</v>
      </c>
      <c r="F526" t="s">
        <v>1461</v>
      </c>
      <c r="G526" t="s">
        <v>1462</v>
      </c>
      <c r="H526" t="s">
        <v>5885</v>
      </c>
      <c r="I526" t="s">
        <v>5886</v>
      </c>
      <c r="J526" t="s">
        <v>5887</v>
      </c>
      <c r="K526" t="s">
        <v>5888</v>
      </c>
      <c r="L526" t="s">
        <v>546</v>
      </c>
      <c r="M526" t="s">
        <v>3399</v>
      </c>
      <c r="N526" t="s">
        <v>3657</v>
      </c>
      <c r="O526" t="s">
        <v>524</v>
      </c>
      <c r="P526">
        <v>304</v>
      </c>
      <c r="Q526" t="s">
        <v>566</v>
      </c>
      <c r="R526" t="s">
        <v>565</v>
      </c>
      <c r="S526" t="s">
        <v>565</v>
      </c>
      <c r="T526">
        <v>49</v>
      </c>
      <c r="U526">
        <v>6250</v>
      </c>
      <c r="V526" t="s">
        <v>651</v>
      </c>
      <c r="W526">
        <v>194</v>
      </c>
      <c r="X526">
        <v>301</v>
      </c>
      <c r="Y526">
        <v>64</v>
      </c>
      <c r="Z526" s="5" t="s">
        <v>924</v>
      </c>
      <c r="AA526" t="s">
        <v>524</v>
      </c>
      <c r="AB526" t="s">
        <v>555</v>
      </c>
      <c r="AC526" t="s">
        <v>576</v>
      </c>
      <c r="AD526" t="s">
        <v>555</v>
      </c>
      <c r="AE526">
        <v>29.5</v>
      </c>
      <c r="AF526">
        <v>19.7</v>
      </c>
      <c r="AG526">
        <v>36.200000000000003</v>
      </c>
      <c r="AH526">
        <v>6.4</v>
      </c>
      <c r="AI526" t="s">
        <v>3410</v>
      </c>
      <c r="AJ526">
        <v>154</v>
      </c>
      <c r="AK526">
        <v>2</v>
      </c>
      <c r="AL526">
        <v>147</v>
      </c>
      <c r="AN526">
        <v>1</v>
      </c>
      <c r="AR526">
        <v>7</v>
      </c>
      <c r="AS526">
        <v>154</v>
      </c>
      <c r="AT526">
        <v>0.08</v>
      </c>
      <c r="AU526">
        <v>0.03</v>
      </c>
      <c r="AV526">
        <v>0.01</v>
      </c>
      <c r="AW526">
        <v>0.01</v>
      </c>
      <c r="AX526">
        <v>0.08</v>
      </c>
      <c r="AY526">
        <v>0.1</v>
      </c>
      <c r="AZ526">
        <v>0.21</v>
      </c>
      <c r="BA526">
        <v>0.104</v>
      </c>
      <c r="BB526">
        <v>0.06</v>
      </c>
      <c r="BC526">
        <v>0.08</v>
      </c>
      <c r="BD526">
        <v>0.1</v>
      </c>
      <c r="BE526">
        <v>0.2</v>
      </c>
      <c r="BF526">
        <v>0.32</v>
      </c>
      <c r="BG526">
        <v>0.34</v>
      </c>
      <c r="BH526">
        <v>0.35</v>
      </c>
      <c r="BI526">
        <v>0.21</v>
      </c>
      <c r="BJ526">
        <v>0.37</v>
      </c>
      <c r="BK526">
        <v>0.35</v>
      </c>
      <c r="BL526">
        <v>0</v>
      </c>
      <c r="BM526">
        <v>0</v>
      </c>
      <c r="BN526">
        <v>0.04</v>
      </c>
      <c r="BO526">
        <v>0.01</v>
      </c>
      <c r="BP526">
        <v>0.01</v>
      </c>
      <c r="BQ526">
        <v>0.01</v>
      </c>
      <c r="BR526">
        <v>0.38</v>
      </c>
      <c r="BS526">
        <v>0.53</v>
      </c>
      <c r="BT526">
        <v>0.54</v>
      </c>
      <c r="BU526">
        <v>0.68</v>
      </c>
      <c r="BV526">
        <v>0.44</v>
      </c>
      <c r="BW526">
        <v>0.33</v>
      </c>
      <c r="BX526">
        <v>3.01</v>
      </c>
      <c r="BY526">
        <v>3.38</v>
      </c>
      <c r="BZ526">
        <v>3.47</v>
      </c>
      <c r="CA526">
        <v>3.59</v>
      </c>
      <c r="CB526">
        <v>3.19</v>
      </c>
      <c r="CC526">
        <v>2.92</v>
      </c>
      <c r="CD526">
        <v>6.0000000000000001E-3</v>
      </c>
      <c r="CE526">
        <v>3.9E-2</v>
      </c>
      <c r="CF526">
        <v>3.9E-2</v>
      </c>
      <c r="CG526">
        <v>3.2000000000000001E-2</v>
      </c>
      <c r="CH526">
        <v>3.2000000000000001E-2</v>
      </c>
      <c r="CI526">
        <v>0.06</v>
      </c>
      <c r="CJ526">
        <v>0.06</v>
      </c>
      <c r="CK526">
        <v>0.15</v>
      </c>
      <c r="CL526">
        <v>0.1</v>
      </c>
      <c r="CM526">
        <v>0.05</v>
      </c>
      <c r="CN526">
        <v>0.04</v>
      </c>
      <c r="CO526">
        <v>0.05</v>
      </c>
      <c r="CP526">
        <v>0.05</v>
      </c>
      <c r="CQ526">
        <v>0.06</v>
      </c>
      <c r="CR526">
        <v>0.12</v>
      </c>
      <c r="CS526">
        <v>0.11</v>
      </c>
      <c r="CT526">
        <v>0.14000000000000001</v>
      </c>
      <c r="CU526">
        <v>0.12</v>
      </c>
      <c r="CV526">
        <v>3.66</v>
      </c>
      <c r="CW526">
        <v>3.54</v>
      </c>
      <c r="CX526">
        <v>3.52</v>
      </c>
      <c r="CY526">
        <v>3.64</v>
      </c>
      <c r="CZ526">
        <v>3.53</v>
      </c>
      <c r="DA526">
        <v>3.2</v>
      </c>
      <c r="DB526">
        <v>3.31</v>
      </c>
      <c r="DC526">
        <v>3.03</v>
      </c>
      <c r="DD526">
        <v>3.18</v>
      </c>
      <c r="DE526">
        <v>0.23</v>
      </c>
      <c r="DF526">
        <v>0.27</v>
      </c>
      <c r="DG526">
        <v>0.27</v>
      </c>
      <c r="DH526">
        <v>0.16</v>
      </c>
      <c r="DI526">
        <v>0.25</v>
      </c>
      <c r="DJ526">
        <v>0.34</v>
      </c>
      <c r="DK526">
        <v>0.28000000000000003</v>
      </c>
      <c r="DL526">
        <v>0.23</v>
      </c>
      <c r="DM526">
        <v>0.27</v>
      </c>
      <c r="DN526">
        <v>0</v>
      </c>
      <c r="DO526">
        <v>0</v>
      </c>
      <c r="DP526">
        <v>0</v>
      </c>
      <c r="DQ526">
        <v>0</v>
      </c>
      <c r="DR526">
        <v>0.01</v>
      </c>
      <c r="DS526">
        <v>0.01</v>
      </c>
      <c r="DT526">
        <v>0</v>
      </c>
      <c r="DU526">
        <v>0.01</v>
      </c>
      <c r="DV526">
        <v>0.01</v>
      </c>
      <c r="DW526">
        <v>0.71</v>
      </c>
      <c r="DX526">
        <v>0.66</v>
      </c>
      <c r="DY526">
        <v>0.64</v>
      </c>
      <c r="DZ526">
        <v>0.75</v>
      </c>
      <c r="EA526">
        <v>0.64</v>
      </c>
      <c r="EB526">
        <v>0.45</v>
      </c>
      <c r="EC526">
        <v>0.55000000000000004</v>
      </c>
      <c r="ED526">
        <v>0.47</v>
      </c>
      <c r="EE526">
        <v>0.5</v>
      </c>
      <c r="EF526">
        <v>0.48</v>
      </c>
      <c r="EG526">
        <v>0.01</v>
      </c>
      <c r="EH526">
        <v>0.02</v>
      </c>
      <c r="EI526">
        <v>0.03</v>
      </c>
      <c r="EJ526">
        <v>0.03</v>
      </c>
      <c r="EK526">
        <v>0.04</v>
      </c>
      <c r="EL526">
        <v>0.16</v>
      </c>
      <c r="EM526">
        <v>0.05</v>
      </c>
      <c r="EN526">
        <v>0.03</v>
      </c>
      <c r="EO526">
        <v>0.36</v>
      </c>
      <c r="EP526">
        <v>0.04</v>
      </c>
      <c r="EQ526">
        <v>4.4999999999999998E-2</v>
      </c>
      <c r="ER526">
        <v>0.09</v>
      </c>
      <c r="ES526">
        <v>9.0999999999999998E-2</v>
      </c>
      <c r="ET526">
        <v>0.13</v>
      </c>
      <c r="EU526">
        <v>0.19</v>
      </c>
      <c r="EV526">
        <v>0.09</v>
      </c>
      <c r="EW526">
        <v>0.09</v>
      </c>
      <c r="EX526">
        <v>3.9E-2</v>
      </c>
      <c r="EY526">
        <v>0.21</v>
      </c>
      <c r="EZ526">
        <v>0.28000000000000003</v>
      </c>
      <c r="FA526">
        <v>0.28999999999999998</v>
      </c>
      <c r="FB526">
        <v>0.25</v>
      </c>
      <c r="FC526">
        <v>0.33</v>
      </c>
      <c r="FD526">
        <v>0.27</v>
      </c>
      <c r="FE526">
        <v>0.4</v>
      </c>
      <c r="FF526">
        <v>0.4</v>
      </c>
      <c r="FG526">
        <v>0.08</v>
      </c>
      <c r="FH526">
        <v>0.71</v>
      </c>
      <c r="FI526">
        <v>0.64</v>
      </c>
      <c r="FJ526">
        <v>0.57999999999999996</v>
      </c>
      <c r="FK526">
        <v>0.6</v>
      </c>
      <c r="FL526">
        <v>0.48</v>
      </c>
      <c r="FM526">
        <v>0.3</v>
      </c>
      <c r="FN526">
        <v>0.42</v>
      </c>
      <c r="FO526">
        <v>0.44</v>
      </c>
      <c r="FP526">
        <v>0.04</v>
      </c>
      <c r="FQ526">
        <v>0.03</v>
      </c>
      <c r="FR526">
        <v>0.02</v>
      </c>
      <c r="FS526">
        <v>0.02</v>
      </c>
      <c r="FT526">
        <v>0.02</v>
      </c>
      <c r="FU526">
        <v>0.02</v>
      </c>
      <c r="FV526">
        <v>0.08</v>
      </c>
      <c r="FW526">
        <v>0.04</v>
      </c>
      <c r="FX526">
        <v>0.05</v>
      </c>
      <c r="FY526">
        <v>1.72</v>
      </c>
      <c r="FZ526">
        <v>3.66</v>
      </c>
      <c r="GA526">
        <v>3.56</v>
      </c>
      <c r="GB526">
        <v>3.44</v>
      </c>
      <c r="GC526">
        <v>3.46</v>
      </c>
      <c r="GD526">
        <v>3.28</v>
      </c>
      <c r="GE526">
        <v>2.76</v>
      </c>
      <c r="GF526">
        <v>3.25</v>
      </c>
      <c r="GG526">
        <v>3.31</v>
      </c>
      <c r="GH526">
        <v>7.94</v>
      </c>
      <c r="GI526">
        <v>0.03</v>
      </c>
      <c r="GJ526">
        <v>6.0000000000000001E-3</v>
      </c>
      <c r="GK526">
        <v>1.2999999999999999E-2</v>
      </c>
      <c r="GL526">
        <v>0.03</v>
      </c>
      <c r="GM526">
        <v>0.1</v>
      </c>
      <c r="GN526">
        <v>0.06</v>
      </c>
      <c r="GO526">
        <v>0.11</v>
      </c>
      <c r="GP526">
        <v>0.1</v>
      </c>
      <c r="GQ526">
        <v>0.13</v>
      </c>
      <c r="GR526">
        <v>0.39</v>
      </c>
      <c r="GS526">
        <v>0.03</v>
      </c>
      <c r="GT526">
        <v>0.69</v>
      </c>
      <c r="GU526">
        <v>0.73</v>
      </c>
      <c r="GV526">
        <v>0.17</v>
      </c>
      <c r="GW526">
        <v>0.13</v>
      </c>
      <c r="GX526">
        <v>0.11</v>
      </c>
      <c r="GY526">
        <v>0.28999999999999998</v>
      </c>
      <c r="GZ526">
        <v>4.4999999999999998E-2</v>
      </c>
      <c r="HA526">
        <v>6.0000000000000001E-3</v>
      </c>
      <c r="HB526">
        <v>0.38</v>
      </c>
      <c r="HC526">
        <v>0.01</v>
      </c>
      <c r="HD526">
        <v>0.01</v>
      </c>
      <c r="HE526">
        <v>0.12</v>
      </c>
      <c r="HF526">
        <v>0.13</v>
      </c>
      <c r="HG526">
        <v>0.14000000000000001</v>
      </c>
      <c r="HH526">
        <v>0.05</v>
      </c>
      <c r="HI526">
        <v>0.03</v>
      </c>
      <c r="HJ526">
        <v>0.05</v>
      </c>
      <c r="HK526">
        <v>0.06</v>
      </c>
      <c r="HL526">
        <v>0.1</v>
      </c>
      <c r="HM526">
        <v>0.15</v>
      </c>
      <c r="HN526">
        <v>0.03</v>
      </c>
      <c r="HO526">
        <v>0.45</v>
      </c>
      <c r="HP526">
        <v>0.27</v>
      </c>
      <c r="HQ526">
        <v>0.36</v>
      </c>
      <c r="HR526">
        <v>0.46</v>
      </c>
      <c r="HS526">
        <v>0.42</v>
      </c>
      <c r="HT526">
        <v>0.36</v>
      </c>
      <c r="HU526">
        <v>0.43</v>
      </c>
      <c r="HV526">
        <v>0.52</v>
      </c>
      <c r="HW526">
        <v>0.38</v>
      </c>
      <c r="HX526">
        <v>0.37</v>
      </c>
      <c r="HY526">
        <v>0.23</v>
      </c>
      <c r="HZ526">
        <v>0.54</v>
      </c>
      <c r="IA526">
        <v>0.04</v>
      </c>
      <c r="IB526">
        <v>0.13</v>
      </c>
      <c r="IC526">
        <v>0.16</v>
      </c>
      <c r="ID526">
        <v>0.03</v>
      </c>
      <c r="IE526">
        <v>0.09</v>
      </c>
      <c r="IF526">
        <v>1.9E-2</v>
      </c>
      <c r="IG526">
        <v>6.0000000000000001E-3</v>
      </c>
      <c r="IH526">
        <v>0.01</v>
      </c>
      <c r="II526">
        <v>0.01</v>
      </c>
      <c r="IJ526">
        <v>0.01</v>
      </c>
      <c r="IK526">
        <v>7.8E-2</v>
      </c>
      <c r="IL526">
        <v>6.0000000000000001E-3</v>
      </c>
      <c r="IM526">
        <v>0.04</v>
      </c>
      <c r="IN526">
        <v>0.03</v>
      </c>
      <c r="IO526">
        <v>0.03</v>
      </c>
      <c r="IP526">
        <v>0.03</v>
      </c>
      <c r="IQ526">
        <v>0.04</v>
      </c>
      <c r="IR526">
        <v>0.04</v>
      </c>
      <c r="IS526">
        <v>0.01</v>
      </c>
      <c r="IT526">
        <v>0.39</v>
      </c>
      <c r="IU526">
        <v>0.15</v>
      </c>
      <c r="IV526">
        <v>0.01</v>
      </c>
      <c r="IW526">
        <v>0.12</v>
      </c>
      <c r="IX526">
        <v>0.18</v>
      </c>
      <c r="IY526">
        <v>0.36</v>
      </c>
      <c r="IZ526">
        <v>0.35</v>
      </c>
      <c r="JA526">
        <v>0.12</v>
      </c>
      <c r="JB526">
        <v>0.38</v>
      </c>
      <c r="JC526">
        <v>0.4</v>
      </c>
      <c r="JD526">
        <v>0.11</v>
      </c>
      <c r="JE526">
        <v>0.23</v>
      </c>
      <c r="JF526">
        <v>0.27</v>
      </c>
      <c r="JG526">
        <v>0.24</v>
      </c>
      <c r="JH526">
        <v>0.38</v>
      </c>
      <c r="JI526">
        <v>0.12</v>
      </c>
      <c r="JJ526">
        <v>0.25</v>
      </c>
      <c r="JK526">
        <v>0.57999999999999996</v>
      </c>
      <c r="JL526">
        <v>0.23</v>
      </c>
      <c r="JM526">
        <v>0.03</v>
      </c>
      <c r="JN526">
        <v>0.03</v>
      </c>
      <c r="JO526">
        <v>0.03</v>
      </c>
      <c r="JP526">
        <v>0.03</v>
      </c>
      <c r="JQ526">
        <v>0.03</v>
      </c>
      <c r="JR526">
        <v>3.18</v>
      </c>
      <c r="JS526">
        <v>1.95</v>
      </c>
      <c r="JT526">
        <v>2.59</v>
      </c>
      <c r="JU526">
        <v>3.45</v>
      </c>
      <c r="JV526">
        <v>2.61</v>
      </c>
    </row>
    <row r="527" spans="1:282" x14ac:dyDescent="0.25">
      <c r="A527">
        <v>610208</v>
      </c>
      <c r="B527" t="s">
        <v>179</v>
      </c>
      <c r="C527" t="s">
        <v>2978</v>
      </c>
      <c r="D527" t="s">
        <v>5889</v>
      </c>
      <c r="E527" t="s">
        <v>5890</v>
      </c>
      <c r="F527" t="s">
        <v>1463</v>
      </c>
      <c r="G527" t="s">
        <v>1464</v>
      </c>
      <c r="H527" t="s">
        <v>1465</v>
      </c>
      <c r="I527" t="s">
        <v>5891</v>
      </c>
      <c r="J527" t="s">
        <v>5892</v>
      </c>
      <c r="K527" t="s">
        <v>5893</v>
      </c>
      <c r="L527" t="s">
        <v>546</v>
      </c>
      <c r="M527" t="s">
        <v>3399</v>
      </c>
      <c r="N527" t="s">
        <v>3908</v>
      </c>
      <c r="O527" t="s">
        <v>524</v>
      </c>
      <c r="P527">
        <v>410</v>
      </c>
      <c r="Q527" t="s">
        <v>566</v>
      </c>
      <c r="R527" t="s">
        <v>565</v>
      </c>
      <c r="S527" t="s">
        <v>565</v>
      </c>
      <c r="T527">
        <v>48</v>
      </c>
      <c r="U527">
        <v>6260</v>
      </c>
      <c r="V527" t="s">
        <v>655</v>
      </c>
      <c r="Z527" s="5" t="s">
        <v>10</v>
      </c>
      <c r="AA527" t="s">
        <v>10</v>
      </c>
      <c r="AB527" t="s">
        <v>10</v>
      </c>
      <c r="AC527" t="s">
        <v>10</v>
      </c>
      <c r="AD527" t="s">
        <v>10</v>
      </c>
      <c r="AI527" t="s">
        <v>10</v>
      </c>
    </row>
    <row r="528" spans="1:282" x14ac:dyDescent="0.25">
      <c r="A528">
        <v>610209</v>
      </c>
      <c r="B528" t="s">
        <v>291</v>
      </c>
      <c r="C528" t="s">
        <v>2979</v>
      </c>
      <c r="D528" t="s">
        <v>5894</v>
      </c>
      <c r="E528" t="s">
        <v>5895</v>
      </c>
      <c r="F528" t="s">
        <v>1466</v>
      </c>
      <c r="G528" t="s">
        <v>1467</v>
      </c>
      <c r="H528" t="s">
        <v>1468</v>
      </c>
      <c r="I528" t="s">
        <v>5896</v>
      </c>
      <c r="J528" t="s">
        <v>5897</v>
      </c>
      <c r="K528" t="s">
        <v>5898</v>
      </c>
      <c r="L528" t="s">
        <v>546</v>
      </c>
      <c r="M528" t="s">
        <v>3399</v>
      </c>
      <c r="N528" t="s">
        <v>3908</v>
      </c>
      <c r="O528" t="s">
        <v>524</v>
      </c>
      <c r="P528">
        <v>1010</v>
      </c>
      <c r="Q528" t="s">
        <v>541</v>
      </c>
      <c r="R528" t="s">
        <v>544</v>
      </c>
      <c r="S528" t="s">
        <v>544</v>
      </c>
      <c r="T528">
        <v>31</v>
      </c>
      <c r="U528">
        <v>6270</v>
      </c>
      <c r="V528" t="s">
        <v>655</v>
      </c>
      <c r="W528">
        <v>920</v>
      </c>
      <c r="X528">
        <v>1019</v>
      </c>
      <c r="Y528">
        <v>90</v>
      </c>
      <c r="Z528" s="5" t="s">
        <v>575</v>
      </c>
      <c r="AA528" t="s">
        <v>524</v>
      </c>
      <c r="AB528" t="s">
        <v>564</v>
      </c>
      <c r="AC528" t="s">
        <v>533</v>
      </c>
      <c r="AD528" t="s">
        <v>533</v>
      </c>
      <c r="AE528">
        <v>47.8</v>
      </c>
      <c r="AF528">
        <v>63.3</v>
      </c>
      <c r="AG528">
        <v>62.3</v>
      </c>
      <c r="AH528">
        <v>99</v>
      </c>
      <c r="AI528" t="s">
        <v>3400</v>
      </c>
      <c r="AJ528">
        <v>553</v>
      </c>
      <c r="AK528">
        <v>49</v>
      </c>
      <c r="AL528">
        <v>21</v>
      </c>
      <c r="AM528">
        <v>129</v>
      </c>
      <c r="AN528">
        <v>348</v>
      </c>
      <c r="AO528">
        <v>6</v>
      </c>
      <c r="AP528">
        <v>6</v>
      </c>
      <c r="AQ528">
        <v>5</v>
      </c>
      <c r="AR528">
        <v>12</v>
      </c>
      <c r="AS528">
        <v>553</v>
      </c>
      <c r="AT528">
        <v>0.02</v>
      </c>
      <c r="AU528">
        <v>0.01</v>
      </c>
      <c r="AV528">
        <v>0.02</v>
      </c>
      <c r="AW528">
        <v>0.01</v>
      </c>
      <c r="AX528">
        <v>0.02</v>
      </c>
      <c r="AY528">
        <v>0.05</v>
      </c>
      <c r="AZ528">
        <v>0.06</v>
      </c>
      <c r="BA528">
        <v>3.7999999999999999E-2</v>
      </c>
      <c r="BB528">
        <v>0.09</v>
      </c>
      <c r="BC528">
        <v>0.04</v>
      </c>
      <c r="BD528">
        <v>0.08</v>
      </c>
      <c r="BE528">
        <v>0.16</v>
      </c>
      <c r="BF528">
        <v>0.37</v>
      </c>
      <c r="BG528">
        <v>0.32</v>
      </c>
      <c r="BH528">
        <v>0.36</v>
      </c>
      <c r="BI528">
        <v>0.22</v>
      </c>
      <c r="BJ528">
        <v>0.37</v>
      </c>
      <c r="BK528">
        <v>0.34</v>
      </c>
      <c r="BL528">
        <v>0.03</v>
      </c>
      <c r="BM528">
        <v>0.02</v>
      </c>
      <c r="BN528">
        <v>0.03</v>
      </c>
      <c r="BO528">
        <v>0.01</v>
      </c>
      <c r="BP528">
        <v>0.02</v>
      </c>
      <c r="BQ528">
        <v>0.03</v>
      </c>
      <c r="BR528">
        <v>0.53</v>
      </c>
      <c r="BS528">
        <v>0.61</v>
      </c>
      <c r="BT528">
        <v>0.5</v>
      </c>
      <c r="BU528">
        <v>0.72</v>
      </c>
      <c r="BV528">
        <v>0.51</v>
      </c>
      <c r="BW528">
        <v>0.42</v>
      </c>
      <c r="BX528">
        <v>3.46</v>
      </c>
      <c r="BY528">
        <v>3.58</v>
      </c>
      <c r="BZ528">
        <v>3.39</v>
      </c>
      <c r="CA528">
        <v>3.67</v>
      </c>
      <c r="CB528">
        <v>3.41</v>
      </c>
      <c r="CC528">
        <v>3.17</v>
      </c>
      <c r="CD528">
        <v>7.0000000000000001E-3</v>
      </c>
      <c r="CE528">
        <v>4.0000000000000001E-3</v>
      </c>
      <c r="CF528">
        <v>7.0000000000000001E-3</v>
      </c>
      <c r="CG528">
        <v>1.0999999999999999E-2</v>
      </c>
      <c r="CH528">
        <v>7.0000000000000001E-3</v>
      </c>
      <c r="CI528">
        <v>0.01</v>
      </c>
      <c r="CJ528">
        <v>0.02</v>
      </c>
      <c r="CK528">
        <v>0.03</v>
      </c>
      <c r="CL528">
        <v>0.02</v>
      </c>
      <c r="CM528">
        <v>0.01</v>
      </c>
      <c r="CN528">
        <v>0.01</v>
      </c>
      <c r="CO528">
        <v>0.01</v>
      </c>
      <c r="CP528">
        <v>0.03</v>
      </c>
      <c r="CQ528">
        <v>0.02</v>
      </c>
      <c r="CR528">
        <v>0.02</v>
      </c>
      <c r="CS528">
        <v>0.04</v>
      </c>
      <c r="CT528">
        <v>7.0000000000000007E-2</v>
      </c>
      <c r="CU528">
        <v>0.03</v>
      </c>
      <c r="CV528">
        <v>3.83</v>
      </c>
      <c r="CW528">
        <v>3.82</v>
      </c>
      <c r="CX528">
        <v>3.75</v>
      </c>
      <c r="CY528">
        <v>3.74</v>
      </c>
      <c r="CZ528">
        <v>3.77</v>
      </c>
      <c r="DA528">
        <v>3.72</v>
      </c>
      <c r="DB528">
        <v>3.62</v>
      </c>
      <c r="DC528">
        <v>3.5</v>
      </c>
      <c r="DD528">
        <v>3.65</v>
      </c>
      <c r="DE528">
        <v>0.12</v>
      </c>
      <c r="DF528">
        <v>0.15</v>
      </c>
      <c r="DG528">
        <v>0.2</v>
      </c>
      <c r="DH528">
        <v>0.17</v>
      </c>
      <c r="DI528">
        <v>0.16</v>
      </c>
      <c r="DJ528">
        <v>0.21</v>
      </c>
      <c r="DK528">
        <v>0.25</v>
      </c>
      <c r="DL528">
        <v>0.25</v>
      </c>
      <c r="DM528">
        <v>0.22</v>
      </c>
      <c r="DN528">
        <v>0.02</v>
      </c>
      <c r="DO528">
        <v>0.02</v>
      </c>
      <c r="DP528">
        <v>0.02</v>
      </c>
      <c r="DQ528">
        <v>0.02</v>
      </c>
      <c r="DR528">
        <v>0.02</v>
      </c>
      <c r="DS528">
        <v>0.03</v>
      </c>
      <c r="DT528">
        <v>0.02</v>
      </c>
      <c r="DU528">
        <v>0.02</v>
      </c>
      <c r="DV528">
        <v>0.03</v>
      </c>
      <c r="DW528">
        <v>0.84</v>
      </c>
      <c r="DX528">
        <v>0.82</v>
      </c>
      <c r="DY528">
        <v>0.77</v>
      </c>
      <c r="DZ528">
        <v>0.78</v>
      </c>
      <c r="EA528">
        <v>0.79</v>
      </c>
      <c r="EB528">
        <v>0.74</v>
      </c>
      <c r="EC528">
        <v>0.68</v>
      </c>
      <c r="ED528">
        <v>0.62</v>
      </c>
      <c r="EE528">
        <v>0.7</v>
      </c>
      <c r="EF528">
        <v>0.42</v>
      </c>
      <c r="EG528">
        <v>0.01</v>
      </c>
      <c r="EH528">
        <v>0.01</v>
      </c>
      <c r="EI528">
        <v>0.01</v>
      </c>
      <c r="EJ528">
        <v>0</v>
      </c>
      <c r="EK528">
        <v>0</v>
      </c>
      <c r="EL528">
        <v>0.03</v>
      </c>
      <c r="EM528">
        <v>0.01</v>
      </c>
      <c r="EN528">
        <v>0.01</v>
      </c>
      <c r="EO528">
        <v>0.25</v>
      </c>
      <c r="EP528">
        <v>0.05</v>
      </c>
      <c r="EQ528">
        <v>4.9000000000000002E-2</v>
      </c>
      <c r="ER528">
        <v>0.03</v>
      </c>
      <c r="ES528">
        <v>2.5000000000000001E-2</v>
      </c>
      <c r="ET528">
        <v>0.05</v>
      </c>
      <c r="EU528">
        <v>0.09</v>
      </c>
      <c r="EV528">
        <v>0.04</v>
      </c>
      <c r="EW528">
        <v>0.06</v>
      </c>
      <c r="EX528">
        <v>0.13600000000000001</v>
      </c>
      <c r="EY528">
        <v>0.3</v>
      </c>
      <c r="EZ528">
        <v>0.3</v>
      </c>
      <c r="FA528">
        <v>0.32</v>
      </c>
      <c r="FB528">
        <v>0.25</v>
      </c>
      <c r="FC528">
        <v>0.35</v>
      </c>
      <c r="FD528">
        <v>0.3</v>
      </c>
      <c r="FE528">
        <v>0.35</v>
      </c>
      <c r="FF528">
        <v>0.34</v>
      </c>
      <c r="FG528">
        <v>0.13</v>
      </c>
      <c r="FH528">
        <v>0.62</v>
      </c>
      <c r="FI528">
        <v>0.62</v>
      </c>
      <c r="FJ528">
        <v>0.6</v>
      </c>
      <c r="FK528">
        <v>0.67</v>
      </c>
      <c r="FL528">
        <v>0.54</v>
      </c>
      <c r="FM528">
        <v>0.53</v>
      </c>
      <c r="FN528">
        <v>0.56999999999999995</v>
      </c>
      <c r="FO528">
        <v>0.56000000000000005</v>
      </c>
      <c r="FP528">
        <v>0.06</v>
      </c>
      <c r="FQ528">
        <v>0.03</v>
      </c>
      <c r="FR528">
        <v>0.03</v>
      </c>
      <c r="FS528">
        <v>0.03</v>
      </c>
      <c r="FT528">
        <v>0.05</v>
      </c>
      <c r="FU528">
        <v>0.06</v>
      </c>
      <c r="FV528">
        <v>0.05</v>
      </c>
      <c r="FW528">
        <v>0.03</v>
      </c>
      <c r="FX528">
        <v>0.04</v>
      </c>
      <c r="FY528">
        <v>1.97</v>
      </c>
      <c r="FZ528">
        <v>3.58</v>
      </c>
      <c r="GA528">
        <v>3.57</v>
      </c>
      <c r="GB528">
        <v>3.57</v>
      </c>
      <c r="GC528">
        <v>3.68</v>
      </c>
      <c r="GD528">
        <v>3.51</v>
      </c>
      <c r="GE528">
        <v>3.39</v>
      </c>
      <c r="GF528">
        <v>3.53</v>
      </c>
      <c r="GG528">
        <v>3.5</v>
      </c>
      <c r="GH528">
        <v>8.75</v>
      </c>
      <c r="GI528">
        <v>0</v>
      </c>
      <c r="GJ528">
        <v>2E-3</v>
      </c>
      <c r="GK528">
        <v>1.2999999999999999E-2</v>
      </c>
      <c r="GL528">
        <v>0.02</v>
      </c>
      <c r="GM528">
        <v>0.03</v>
      </c>
      <c r="GN528">
        <v>0.03</v>
      </c>
      <c r="GO528">
        <v>7.0000000000000007E-2</v>
      </c>
      <c r="GP528">
        <v>0.14000000000000001</v>
      </c>
      <c r="GQ528">
        <v>0.17</v>
      </c>
      <c r="GR528">
        <v>0.45</v>
      </c>
      <c r="GS528">
        <v>0.08</v>
      </c>
      <c r="GT528">
        <v>0.34</v>
      </c>
      <c r="GU528">
        <v>0.47</v>
      </c>
      <c r="GV528">
        <v>0.22</v>
      </c>
      <c r="GW528">
        <v>0.19</v>
      </c>
      <c r="GX528">
        <v>0.108</v>
      </c>
      <c r="GY528">
        <v>0.23</v>
      </c>
      <c r="GZ528">
        <v>0.128</v>
      </c>
      <c r="HA528">
        <v>0.114</v>
      </c>
      <c r="HB528">
        <v>0.21</v>
      </c>
      <c r="HC528">
        <v>0.17</v>
      </c>
      <c r="HD528">
        <v>0.1</v>
      </c>
      <c r="HE528">
        <v>0.19</v>
      </c>
      <c r="HF528">
        <v>0.17</v>
      </c>
      <c r="HG528">
        <v>0.21</v>
      </c>
      <c r="HH528">
        <v>0.15</v>
      </c>
      <c r="HI528">
        <v>0</v>
      </c>
      <c r="HJ528">
        <v>0.01</v>
      </c>
      <c r="HK528">
        <v>0</v>
      </c>
      <c r="HL528">
        <v>0.01</v>
      </c>
      <c r="HM528">
        <v>0.12</v>
      </c>
      <c r="HN528">
        <v>0.04</v>
      </c>
      <c r="HO528">
        <v>0.31</v>
      </c>
      <c r="HP528">
        <v>0.28000000000000003</v>
      </c>
      <c r="HQ528">
        <v>0.28000000000000003</v>
      </c>
      <c r="HR528">
        <v>0.28999999999999998</v>
      </c>
      <c r="HS528">
        <v>0.31</v>
      </c>
      <c r="HT528">
        <v>0.33</v>
      </c>
      <c r="HU528">
        <v>0.6</v>
      </c>
      <c r="HV528">
        <v>0.54</v>
      </c>
      <c r="HW528">
        <v>0.57999999999999996</v>
      </c>
      <c r="HX528">
        <v>0.55000000000000004</v>
      </c>
      <c r="HY528">
        <v>0.44</v>
      </c>
      <c r="HZ528">
        <v>0.54</v>
      </c>
      <c r="IA528">
        <v>0.03</v>
      </c>
      <c r="IB528">
        <v>0.11</v>
      </c>
      <c r="IC528">
        <v>7.0000000000000007E-2</v>
      </c>
      <c r="ID528">
        <v>0.06</v>
      </c>
      <c r="IE528">
        <v>0.05</v>
      </c>
      <c r="IF528">
        <v>3.5999999999999997E-2</v>
      </c>
      <c r="IG528">
        <v>0.02</v>
      </c>
      <c r="IH528">
        <v>0.02</v>
      </c>
      <c r="II528">
        <v>0.02</v>
      </c>
      <c r="IJ528">
        <v>0.02</v>
      </c>
      <c r="IK528">
        <v>2.4E-2</v>
      </c>
      <c r="IL528">
        <v>1.2999999999999999E-2</v>
      </c>
      <c r="IM528">
        <v>0.04</v>
      </c>
      <c r="IN528">
        <v>0.05</v>
      </c>
      <c r="IO528">
        <v>0.04</v>
      </c>
      <c r="IP528">
        <v>0.08</v>
      </c>
      <c r="IQ528">
        <v>0.05</v>
      </c>
      <c r="IR528">
        <v>0.05</v>
      </c>
      <c r="IS528">
        <v>0.02</v>
      </c>
      <c r="IT528">
        <v>0.48</v>
      </c>
      <c r="IU528">
        <v>0.41</v>
      </c>
      <c r="IV528">
        <v>0.02</v>
      </c>
      <c r="IW528">
        <v>0.1</v>
      </c>
      <c r="IX528">
        <v>0.2</v>
      </c>
      <c r="IY528">
        <v>0.23</v>
      </c>
      <c r="IZ528">
        <v>0.24</v>
      </c>
      <c r="JA528">
        <v>0.14000000000000001</v>
      </c>
      <c r="JB528">
        <v>0.26</v>
      </c>
      <c r="JC528">
        <v>0.34</v>
      </c>
      <c r="JD528">
        <v>0.15</v>
      </c>
      <c r="JE528">
        <v>0.17</v>
      </c>
      <c r="JF528">
        <v>0.23</v>
      </c>
      <c r="JG528">
        <v>0.26</v>
      </c>
      <c r="JH528">
        <v>0.39</v>
      </c>
      <c r="JI528">
        <v>0.08</v>
      </c>
      <c r="JJ528">
        <v>0.09</v>
      </c>
      <c r="JK528">
        <v>0.55000000000000004</v>
      </c>
      <c r="JL528">
        <v>0.33</v>
      </c>
      <c r="JM528">
        <v>0.05</v>
      </c>
      <c r="JN528">
        <v>0.06</v>
      </c>
      <c r="JO528">
        <v>0.09</v>
      </c>
      <c r="JP528">
        <v>0.06</v>
      </c>
      <c r="JQ528">
        <v>0.04</v>
      </c>
      <c r="JR528">
        <v>3.16</v>
      </c>
      <c r="JS528">
        <v>1.83</v>
      </c>
      <c r="JT528">
        <v>1.93</v>
      </c>
      <c r="JU528">
        <v>3.41</v>
      </c>
      <c r="JV528">
        <v>2.86</v>
      </c>
    </row>
    <row r="529" spans="1:282" x14ac:dyDescent="0.25">
      <c r="A529">
        <v>610212</v>
      </c>
      <c r="B529" t="s">
        <v>14</v>
      </c>
      <c r="C529" t="s">
        <v>2980</v>
      </c>
      <c r="D529" t="s">
        <v>4312</v>
      </c>
      <c r="E529" t="s">
        <v>4313</v>
      </c>
      <c r="F529" t="s">
        <v>1469</v>
      </c>
      <c r="G529" t="s">
        <v>1470</v>
      </c>
      <c r="H529" t="s">
        <v>1471</v>
      </c>
      <c r="I529" t="s">
        <v>5899</v>
      </c>
      <c r="J529" t="s">
        <v>5900</v>
      </c>
      <c r="K529" t="s">
        <v>5901</v>
      </c>
      <c r="L529" t="s">
        <v>546</v>
      </c>
      <c r="M529" t="s">
        <v>3399</v>
      </c>
      <c r="N529" t="s">
        <v>3908</v>
      </c>
      <c r="O529" t="s">
        <v>543</v>
      </c>
      <c r="P529">
        <v>277</v>
      </c>
      <c r="Q529" t="s">
        <v>541</v>
      </c>
      <c r="R529" t="s">
        <v>544</v>
      </c>
      <c r="S529" t="s">
        <v>544</v>
      </c>
      <c r="T529">
        <v>31</v>
      </c>
      <c r="U529">
        <v>6290</v>
      </c>
      <c r="V529" t="s">
        <v>651</v>
      </c>
      <c r="W529">
        <v>138</v>
      </c>
      <c r="X529">
        <v>279</v>
      </c>
      <c r="Y529">
        <v>49</v>
      </c>
      <c r="Z529" s="5" t="s">
        <v>647</v>
      </c>
      <c r="AA529" t="s">
        <v>524</v>
      </c>
      <c r="AB529" t="s">
        <v>564</v>
      </c>
      <c r="AC529" t="s">
        <v>564</v>
      </c>
      <c r="AD529" t="s">
        <v>534</v>
      </c>
      <c r="AE529">
        <v>55.9</v>
      </c>
      <c r="AF529">
        <v>40.4</v>
      </c>
      <c r="AG529">
        <v>84.5</v>
      </c>
      <c r="AH529">
        <v>4.9000000000000004</v>
      </c>
      <c r="AI529" t="s">
        <v>3410</v>
      </c>
      <c r="AJ529">
        <v>116</v>
      </c>
      <c r="AK529">
        <v>4</v>
      </c>
      <c r="AL529">
        <v>5</v>
      </c>
      <c r="AM529">
        <v>7</v>
      </c>
      <c r="AN529">
        <v>93</v>
      </c>
      <c r="AO529">
        <v>1</v>
      </c>
      <c r="AP529">
        <v>1</v>
      </c>
      <c r="AQ529">
        <v>2</v>
      </c>
      <c r="AR529">
        <v>4</v>
      </c>
      <c r="AS529">
        <v>116</v>
      </c>
      <c r="AT529">
        <v>0.01</v>
      </c>
      <c r="AU529">
        <v>0</v>
      </c>
      <c r="AV529">
        <v>0.01</v>
      </c>
      <c r="AW529">
        <v>0.01</v>
      </c>
      <c r="AX529">
        <v>0.01</v>
      </c>
      <c r="AY529">
        <v>0.06</v>
      </c>
      <c r="AZ529">
        <v>0.02</v>
      </c>
      <c r="BA529">
        <v>8.9999999999999993E-3</v>
      </c>
      <c r="BB529">
        <v>0</v>
      </c>
      <c r="BC529">
        <v>0.09</v>
      </c>
      <c r="BD529">
        <v>0.09</v>
      </c>
      <c r="BE529">
        <v>0.12</v>
      </c>
      <c r="BF529">
        <v>0.34</v>
      </c>
      <c r="BG529">
        <v>0.24</v>
      </c>
      <c r="BH529">
        <v>0.38</v>
      </c>
      <c r="BI529">
        <v>0.25</v>
      </c>
      <c r="BJ529">
        <v>0.34</v>
      </c>
      <c r="BK529">
        <v>0.36</v>
      </c>
      <c r="BL529">
        <v>0.03</v>
      </c>
      <c r="BM529">
        <v>0.02</v>
      </c>
      <c r="BN529">
        <v>0.04</v>
      </c>
      <c r="BO529">
        <v>0.03</v>
      </c>
      <c r="BP529">
        <v>0.05</v>
      </c>
      <c r="BQ529">
        <v>0.05</v>
      </c>
      <c r="BR529">
        <v>0.6</v>
      </c>
      <c r="BS529">
        <v>0.73</v>
      </c>
      <c r="BT529">
        <v>0.56999999999999995</v>
      </c>
      <c r="BU529">
        <v>0.61</v>
      </c>
      <c r="BV529">
        <v>0.51</v>
      </c>
      <c r="BW529">
        <v>0.41</v>
      </c>
      <c r="BX529">
        <v>3.59</v>
      </c>
      <c r="BY529">
        <v>3.74</v>
      </c>
      <c r="BZ529">
        <v>3.58</v>
      </c>
      <c r="CA529">
        <v>3.52</v>
      </c>
      <c r="CB529">
        <v>3.43</v>
      </c>
      <c r="CC529">
        <v>3.17</v>
      </c>
      <c r="CD529">
        <v>0</v>
      </c>
      <c r="CE529">
        <v>0</v>
      </c>
      <c r="CF529">
        <v>0</v>
      </c>
      <c r="CG529">
        <v>8.9999999999999993E-3</v>
      </c>
      <c r="CH529">
        <v>0</v>
      </c>
      <c r="CI529">
        <v>0</v>
      </c>
      <c r="CJ529">
        <v>0.04</v>
      </c>
      <c r="CK529">
        <v>7.0000000000000007E-2</v>
      </c>
      <c r="CL529">
        <v>0.04</v>
      </c>
      <c r="CM529">
        <v>0.01</v>
      </c>
      <c r="CN529">
        <v>0</v>
      </c>
      <c r="CO529">
        <v>0.01</v>
      </c>
      <c r="CP529">
        <v>0.02</v>
      </c>
      <c r="CQ529">
        <v>0</v>
      </c>
      <c r="CR529">
        <v>0.01</v>
      </c>
      <c r="CS529">
        <v>0.13</v>
      </c>
      <c r="CT529">
        <v>0.13</v>
      </c>
      <c r="CU529">
        <v>0.1</v>
      </c>
      <c r="CV529">
        <v>3.81</v>
      </c>
      <c r="CW529">
        <v>3.79</v>
      </c>
      <c r="CX529">
        <v>3.71</v>
      </c>
      <c r="CY529">
        <v>3.6</v>
      </c>
      <c r="CZ529">
        <v>3.73</v>
      </c>
      <c r="DA529">
        <v>3.68</v>
      </c>
      <c r="DB529">
        <v>3.29</v>
      </c>
      <c r="DC529">
        <v>3.21</v>
      </c>
      <c r="DD529">
        <v>3.39</v>
      </c>
      <c r="DE529">
        <v>0.17</v>
      </c>
      <c r="DF529">
        <v>0.2</v>
      </c>
      <c r="DG529">
        <v>0.27</v>
      </c>
      <c r="DH529">
        <v>0.33</v>
      </c>
      <c r="DI529">
        <v>0.26</v>
      </c>
      <c r="DJ529">
        <v>0.28999999999999998</v>
      </c>
      <c r="DK529">
        <v>0.28999999999999998</v>
      </c>
      <c r="DL529">
        <v>0.28999999999999998</v>
      </c>
      <c r="DM529">
        <v>0.25</v>
      </c>
      <c r="DN529">
        <v>0.03</v>
      </c>
      <c r="DO529">
        <v>0.04</v>
      </c>
      <c r="DP529">
        <v>0.03</v>
      </c>
      <c r="DQ529">
        <v>0.03</v>
      </c>
      <c r="DR529">
        <v>0.03</v>
      </c>
      <c r="DS529">
        <v>0.03</v>
      </c>
      <c r="DT529">
        <v>0.03</v>
      </c>
      <c r="DU529">
        <v>0.03</v>
      </c>
      <c r="DV529">
        <v>0.04</v>
      </c>
      <c r="DW529">
        <v>0.79</v>
      </c>
      <c r="DX529">
        <v>0.76</v>
      </c>
      <c r="DY529">
        <v>0.7</v>
      </c>
      <c r="DZ529">
        <v>0.61</v>
      </c>
      <c r="EA529">
        <v>0.72</v>
      </c>
      <c r="EB529">
        <v>0.66</v>
      </c>
      <c r="EC529">
        <v>0.5</v>
      </c>
      <c r="ED529">
        <v>0.47</v>
      </c>
      <c r="EE529">
        <v>0.56000000000000005</v>
      </c>
      <c r="EF529">
        <v>0.43</v>
      </c>
      <c r="EG529">
        <v>0.01</v>
      </c>
      <c r="EH529">
        <v>0.01</v>
      </c>
      <c r="EI529">
        <v>0</v>
      </c>
      <c r="EJ529">
        <v>0.01</v>
      </c>
      <c r="EK529">
        <v>0.02</v>
      </c>
      <c r="EL529">
        <v>0.04</v>
      </c>
      <c r="EM529">
        <v>0</v>
      </c>
      <c r="EN529">
        <v>0</v>
      </c>
      <c r="EO529">
        <v>0.28000000000000003</v>
      </c>
      <c r="EP529">
        <v>0.05</v>
      </c>
      <c r="EQ529">
        <v>1.7000000000000001E-2</v>
      </c>
      <c r="ER529">
        <v>0.03</v>
      </c>
      <c r="ES529">
        <v>1.7000000000000001E-2</v>
      </c>
      <c r="ET529">
        <v>0.04</v>
      </c>
      <c r="EU529">
        <v>0.02</v>
      </c>
      <c r="EV529">
        <v>0.02</v>
      </c>
      <c r="EW529">
        <v>0.04</v>
      </c>
      <c r="EX529">
        <v>0.10299999999999999</v>
      </c>
      <c r="EY529">
        <v>0.28999999999999998</v>
      </c>
      <c r="EZ529">
        <v>0.24</v>
      </c>
      <c r="FA529">
        <v>0.24</v>
      </c>
      <c r="FB529">
        <v>0.21</v>
      </c>
      <c r="FC529">
        <v>0.32</v>
      </c>
      <c r="FD529">
        <v>0.38</v>
      </c>
      <c r="FE529">
        <v>0.33</v>
      </c>
      <c r="FF529">
        <v>0.34</v>
      </c>
      <c r="FG529">
        <v>0.11</v>
      </c>
      <c r="FH529">
        <v>0.59</v>
      </c>
      <c r="FI529">
        <v>0.67</v>
      </c>
      <c r="FJ529">
        <v>0.66</v>
      </c>
      <c r="FK529">
        <v>0.72</v>
      </c>
      <c r="FL529">
        <v>0.53</v>
      </c>
      <c r="FM529">
        <v>0.48</v>
      </c>
      <c r="FN529">
        <v>0.61</v>
      </c>
      <c r="FO529">
        <v>0.55000000000000004</v>
      </c>
      <c r="FP529">
        <v>7.0000000000000007E-2</v>
      </c>
      <c r="FQ529">
        <v>0.06</v>
      </c>
      <c r="FR529">
        <v>0.06</v>
      </c>
      <c r="FS529">
        <v>7.0000000000000007E-2</v>
      </c>
      <c r="FT529">
        <v>0.05</v>
      </c>
      <c r="FU529">
        <v>0.09</v>
      </c>
      <c r="FV529">
        <v>0.08</v>
      </c>
      <c r="FW529">
        <v>0.04</v>
      </c>
      <c r="FX529">
        <v>7.0000000000000007E-2</v>
      </c>
      <c r="FY529">
        <v>1.89</v>
      </c>
      <c r="FZ529">
        <v>3.55</v>
      </c>
      <c r="GA529">
        <v>3.68</v>
      </c>
      <c r="GB529">
        <v>3.69</v>
      </c>
      <c r="GC529">
        <v>3.72</v>
      </c>
      <c r="GD529">
        <v>3.5</v>
      </c>
      <c r="GE529">
        <v>3.41</v>
      </c>
      <c r="GF529">
        <v>3.62</v>
      </c>
      <c r="GG529">
        <v>3.55</v>
      </c>
      <c r="GH529">
        <v>9.1999999999999993</v>
      </c>
      <c r="GI529">
        <v>0.01</v>
      </c>
      <c r="GJ529">
        <v>0</v>
      </c>
      <c r="GK529">
        <v>0</v>
      </c>
      <c r="GL529">
        <v>0</v>
      </c>
      <c r="GM529">
        <v>0</v>
      </c>
      <c r="GN529">
        <v>0.02</v>
      </c>
      <c r="GO529">
        <v>0.05</v>
      </c>
      <c r="GP529">
        <v>0.15</v>
      </c>
      <c r="GQ529">
        <v>0.16</v>
      </c>
      <c r="GR529">
        <v>0.56000000000000005</v>
      </c>
      <c r="GS529">
        <v>0.06</v>
      </c>
      <c r="GT529">
        <v>0.34</v>
      </c>
      <c r="GU529">
        <v>0.51</v>
      </c>
      <c r="GV529">
        <v>0.22</v>
      </c>
      <c r="GW529">
        <v>0.22</v>
      </c>
      <c r="GX529">
        <v>8.5999999999999993E-2</v>
      </c>
      <c r="GY529">
        <v>0.3</v>
      </c>
      <c r="GZ529">
        <v>8.5999999999999993E-2</v>
      </c>
      <c r="HA529">
        <v>7.8E-2</v>
      </c>
      <c r="HB529">
        <v>0.11</v>
      </c>
      <c r="HC529">
        <v>0.14000000000000001</v>
      </c>
      <c r="HD529">
        <v>0.08</v>
      </c>
      <c r="HE529">
        <v>0.2</v>
      </c>
      <c r="HF529">
        <v>0.22</v>
      </c>
      <c r="HG529">
        <v>0.25</v>
      </c>
      <c r="HH529">
        <v>0.16</v>
      </c>
      <c r="HI529">
        <v>0</v>
      </c>
      <c r="HJ529">
        <v>0</v>
      </c>
      <c r="HK529">
        <v>0</v>
      </c>
      <c r="HL529">
        <v>0.01</v>
      </c>
      <c r="HM529">
        <v>0.06</v>
      </c>
      <c r="HN529">
        <v>0</v>
      </c>
      <c r="HO529">
        <v>0.21</v>
      </c>
      <c r="HP529">
        <v>0.22</v>
      </c>
      <c r="HQ529">
        <v>0.19</v>
      </c>
      <c r="HR529">
        <v>0.15</v>
      </c>
      <c r="HS529">
        <v>0.34</v>
      </c>
      <c r="HT529">
        <v>0.19</v>
      </c>
      <c r="HU529">
        <v>0.63</v>
      </c>
      <c r="HV529">
        <v>0.59</v>
      </c>
      <c r="HW529">
        <v>0.6</v>
      </c>
      <c r="HX529">
        <v>0.69</v>
      </c>
      <c r="HY529">
        <v>0.47</v>
      </c>
      <c r="HZ529">
        <v>0.69</v>
      </c>
      <c r="IA529">
        <v>0.09</v>
      </c>
      <c r="IB529">
        <v>0.1</v>
      </c>
      <c r="IC529">
        <v>0.09</v>
      </c>
      <c r="ID529">
        <v>0.05</v>
      </c>
      <c r="IE529">
        <v>0.05</v>
      </c>
      <c r="IF529">
        <v>3.4000000000000002E-2</v>
      </c>
      <c r="IG529">
        <v>8.9999999999999993E-3</v>
      </c>
      <c r="IH529">
        <v>0.01</v>
      </c>
      <c r="II529">
        <v>0.01</v>
      </c>
      <c r="IJ529">
        <v>0.01</v>
      </c>
      <c r="IK529">
        <v>0</v>
      </c>
      <c r="IL529">
        <v>8.9999999999999993E-3</v>
      </c>
      <c r="IM529">
        <v>7.0000000000000007E-2</v>
      </c>
      <c r="IN529">
        <v>7.0000000000000007E-2</v>
      </c>
      <c r="IO529">
        <v>0.1</v>
      </c>
      <c r="IP529">
        <v>0.09</v>
      </c>
      <c r="IQ529">
        <v>0.08</v>
      </c>
      <c r="IR529">
        <v>0.08</v>
      </c>
      <c r="IS529">
        <v>0.16</v>
      </c>
      <c r="IT529">
        <v>0.74</v>
      </c>
      <c r="IU529">
        <v>0.55000000000000004</v>
      </c>
      <c r="IV529">
        <v>0.05</v>
      </c>
      <c r="IW529">
        <v>0.25</v>
      </c>
      <c r="IX529">
        <v>0.39</v>
      </c>
      <c r="IY529">
        <v>0.13</v>
      </c>
      <c r="IZ529">
        <v>0.26</v>
      </c>
      <c r="JA529">
        <v>0.26</v>
      </c>
      <c r="JB529">
        <v>0.36</v>
      </c>
      <c r="JC529">
        <v>0.28999999999999998</v>
      </c>
      <c r="JD529">
        <v>0.03</v>
      </c>
      <c r="JE529">
        <v>0.06</v>
      </c>
      <c r="JF529">
        <v>0.34</v>
      </c>
      <c r="JG529">
        <v>0.22</v>
      </c>
      <c r="JH529">
        <v>0.1</v>
      </c>
      <c r="JI529">
        <v>0.02</v>
      </c>
      <c r="JJ529">
        <v>0.01</v>
      </c>
      <c r="JK529">
        <v>0.26</v>
      </c>
      <c r="JL529">
        <v>0.12</v>
      </c>
      <c r="JM529">
        <v>0.06</v>
      </c>
      <c r="JN529">
        <v>0.09</v>
      </c>
      <c r="JO529">
        <v>0.12</v>
      </c>
      <c r="JP529">
        <v>0.09</v>
      </c>
      <c r="JQ529">
        <v>0.05</v>
      </c>
      <c r="JR529">
        <v>2.37</v>
      </c>
      <c r="JS529">
        <v>1.25</v>
      </c>
      <c r="JT529">
        <v>1.46</v>
      </c>
      <c r="JU529">
        <v>2.89</v>
      </c>
      <c r="JV529">
        <v>2.2200000000000002</v>
      </c>
    </row>
    <row r="530" spans="1:282" x14ac:dyDescent="0.25">
      <c r="A530">
        <v>610213</v>
      </c>
      <c r="B530" t="s">
        <v>294</v>
      </c>
      <c r="C530" t="s">
        <v>2981</v>
      </c>
      <c r="D530" t="s">
        <v>3606</v>
      </c>
      <c r="E530" t="s">
        <v>3607</v>
      </c>
      <c r="F530" t="s">
        <v>1472</v>
      </c>
      <c r="G530" t="s">
        <v>1473</v>
      </c>
      <c r="H530" t="s">
        <v>1474</v>
      </c>
      <c r="I530" t="s">
        <v>5902</v>
      </c>
      <c r="J530" t="s">
        <v>5903</v>
      </c>
      <c r="K530" t="s">
        <v>5904</v>
      </c>
      <c r="L530" t="s">
        <v>546</v>
      </c>
      <c r="M530" t="s">
        <v>3399</v>
      </c>
      <c r="N530" t="s">
        <v>3908</v>
      </c>
      <c r="O530" t="s">
        <v>524</v>
      </c>
      <c r="P530">
        <v>251</v>
      </c>
      <c r="Q530" t="s">
        <v>537</v>
      </c>
      <c r="R530" t="s">
        <v>550</v>
      </c>
      <c r="S530" t="s">
        <v>550</v>
      </c>
      <c r="T530">
        <v>46</v>
      </c>
      <c r="U530">
        <v>6300</v>
      </c>
      <c r="V530" t="s">
        <v>651</v>
      </c>
      <c r="W530">
        <v>144</v>
      </c>
      <c r="X530">
        <v>245</v>
      </c>
      <c r="Y530">
        <v>59</v>
      </c>
      <c r="Z530" s="5" t="s">
        <v>935</v>
      </c>
      <c r="AA530" t="s">
        <v>524</v>
      </c>
      <c r="AB530" t="s">
        <v>564</v>
      </c>
      <c r="AC530" t="s">
        <v>533</v>
      </c>
      <c r="AD530" t="s">
        <v>564</v>
      </c>
      <c r="AE530">
        <v>48</v>
      </c>
      <c r="AF530">
        <v>62.5</v>
      </c>
      <c r="AG530">
        <v>55.5</v>
      </c>
      <c r="AH530">
        <v>5.9</v>
      </c>
      <c r="AI530" t="s">
        <v>3410</v>
      </c>
      <c r="AJ530">
        <v>79</v>
      </c>
      <c r="AL530">
        <v>77</v>
      </c>
      <c r="AN530">
        <v>1</v>
      </c>
      <c r="AR530">
        <v>2</v>
      </c>
      <c r="AS530">
        <v>79</v>
      </c>
      <c r="AT530">
        <v>0</v>
      </c>
      <c r="AU530">
        <v>0</v>
      </c>
      <c r="AV530">
        <v>0</v>
      </c>
      <c r="AW530">
        <v>0</v>
      </c>
      <c r="AX530">
        <v>0.05</v>
      </c>
      <c r="AY530">
        <v>0.08</v>
      </c>
      <c r="AZ530">
        <v>0.1</v>
      </c>
      <c r="BA530">
        <v>8.8999999999999996E-2</v>
      </c>
      <c r="BB530">
        <v>0.08</v>
      </c>
      <c r="BC530">
        <v>0.06</v>
      </c>
      <c r="BD530">
        <v>0.09</v>
      </c>
      <c r="BE530">
        <v>0.13</v>
      </c>
      <c r="BF530">
        <v>0.27</v>
      </c>
      <c r="BG530">
        <v>0.27</v>
      </c>
      <c r="BH530">
        <v>0.32</v>
      </c>
      <c r="BI530">
        <v>0.25</v>
      </c>
      <c r="BJ530">
        <v>0.33</v>
      </c>
      <c r="BK530">
        <v>0.27</v>
      </c>
      <c r="BL530">
        <v>0.03</v>
      </c>
      <c r="BM530">
        <v>0</v>
      </c>
      <c r="BN530">
        <v>0</v>
      </c>
      <c r="BO530">
        <v>0</v>
      </c>
      <c r="BP530">
        <v>0</v>
      </c>
      <c r="BQ530">
        <v>0.04</v>
      </c>
      <c r="BR530">
        <v>0.61</v>
      </c>
      <c r="BS530">
        <v>0.65</v>
      </c>
      <c r="BT530">
        <v>0.61</v>
      </c>
      <c r="BU530">
        <v>0.68</v>
      </c>
      <c r="BV530">
        <v>0.53</v>
      </c>
      <c r="BW530">
        <v>0.49</v>
      </c>
      <c r="BX530">
        <v>3.52</v>
      </c>
      <c r="BY530">
        <v>3.56</v>
      </c>
      <c r="BZ530">
        <v>3.53</v>
      </c>
      <c r="CA530">
        <v>3.62</v>
      </c>
      <c r="CB530">
        <v>3.34</v>
      </c>
      <c r="CC530">
        <v>3.22</v>
      </c>
      <c r="CD530">
        <v>0</v>
      </c>
      <c r="CE530">
        <v>1.2999999999999999E-2</v>
      </c>
      <c r="CF530">
        <v>1.2999999999999999E-2</v>
      </c>
      <c r="CG530">
        <v>0</v>
      </c>
      <c r="CH530">
        <v>0</v>
      </c>
      <c r="CI530">
        <v>0.01</v>
      </c>
      <c r="CJ530">
        <v>0.03</v>
      </c>
      <c r="CK530">
        <v>0.04</v>
      </c>
      <c r="CL530">
        <v>0.04</v>
      </c>
      <c r="CM530">
        <v>0.04</v>
      </c>
      <c r="CN530">
        <v>0.05</v>
      </c>
      <c r="CO530">
        <v>0.04</v>
      </c>
      <c r="CP530">
        <v>0.04</v>
      </c>
      <c r="CQ530">
        <v>0.04</v>
      </c>
      <c r="CR530">
        <v>0.08</v>
      </c>
      <c r="CS530">
        <v>0.06</v>
      </c>
      <c r="CT530">
        <v>0.04</v>
      </c>
      <c r="CU530">
        <v>0.04</v>
      </c>
      <c r="CV530">
        <v>3.85</v>
      </c>
      <c r="CW530">
        <v>3.77</v>
      </c>
      <c r="CX530">
        <v>3.76</v>
      </c>
      <c r="CY530">
        <v>3.78</v>
      </c>
      <c r="CZ530">
        <v>3.76</v>
      </c>
      <c r="DA530">
        <v>3.53</v>
      </c>
      <c r="DB530">
        <v>3.62</v>
      </c>
      <c r="DC530">
        <v>3.61</v>
      </c>
      <c r="DD530">
        <v>3.68</v>
      </c>
      <c r="DE530">
        <v>0.08</v>
      </c>
      <c r="DF530">
        <v>0.09</v>
      </c>
      <c r="DG530">
        <v>0.13</v>
      </c>
      <c r="DH530">
        <v>0.14000000000000001</v>
      </c>
      <c r="DI530">
        <v>0.16</v>
      </c>
      <c r="DJ530">
        <v>0.28000000000000003</v>
      </c>
      <c r="DK530">
        <v>0.18</v>
      </c>
      <c r="DL530">
        <v>0.2</v>
      </c>
      <c r="DM530">
        <v>0.13</v>
      </c>
      <c r="DN530">
        <v>0.01</v>
      </c>
      <c r="DO530">
        <v>0</v>
      </c>
      <c r="DP530">
        <v>0.01</v>
      </c>
      <c r="DQ530">
        <v>0.03</v>
      </c>
      <c r="DR530">
        <v>0</v>
      </c>
      <c r="DS530">
        <v>0</v>
      </c>
      <c r="DT530">
        <v>0</v>
      </c>
      <c r="DU530">
        <v>0</v>
      </c>
      <c r="DV530">
        <v>0.01</v>
      </c>
      <c r="DW530">
        <v>0.87</v>
      </c>
      <c r="DX530">
        <v>0.85</v>
      </c>
      <c r="DY530">
        <v>0.81</v>
      </c>
      <c r="DZ530">
        <v>0.8</v>
      </c>
      <c r="EA530">
        <v>0.8</v>
      </c>
      <c r="EB530">
        <v>0.63</v>
      </c>
      <c r="EC530">
        <v>0.73</v>
      </c>
      <c r="ED530">
        <v>0.72</v>
      </c>
      <c r="EE530">
        <v>0.78</v>
      </c>
      <c r="EF530">
        <v>0.38</v>
      </c>
      <c r="EG530">
        <v>0.06</v>
      </c>
      <c r="EH530">
        <v>0.01</v>
      </c>
      <c r="EI530">
        <v>0.04</v>
      </c>
      <c r="EJ530">
        <v>0.03</v>
      </c>
      <c r="EK530">
        <v>0.04</v>
      </c>
      <c r="EL530">
        <v>0.09</v>
      </c>
      <c r="EM530">
        <v>0.04</v>
      </c>
      <c r="EN530">
        <v>0.04</v>
      </c>
      <c r="EO530">
        <v>0.25</v>
      </c>
      <c r="EP530">
        <v>0.06</v>
      </c>
      <c r="EQ530">
        <v>8.8999999999999996E-2</v>
      </c>
      <c r="ER530">
        <v>0.08</v>
      </c>
      <c r="ES530">
        <v>3.7999999999999999E-2</v>
      </c>
      <c r="ET530">
        <v>0.13</v>
      </c>
      <c r="EU530">
        <v>0.08</v>
      </c>
      <c r="EV530">
        <v>0.04</v>
      </c>
      <c r="EW530">
        <v>0.16</v>
      </c>
      <c r="EX530">
        <v>0.13900000000000001</v>
      </c>
      <c r="EY530">
        <v>0.28999999999999998</v>
      </c>
      <c r="EZ530">
        <v>0.32</v>
      </c>
      <c r="FA530">
        <v>0.32</v>
      </c>
      <c r="FB530">
        <v>0.28000000000000003</v>
      </c>
      <c r="FC530">
        <v>0.28000000000000003</v>
      </c>
      <c r="FD530">
        <v>0.23</v>
      </c>
      <c r="FE530">
        <v>0.32</v>
      </c>
      <c r="FF530">
        <v>0.37</v>
      </c>
      <c r="FG530">
        <v>0.2</v>
      </c>
      <c r="FH530">
        <v>0.57999999999999996</v>
      </c>
      <c r="FI530">
        <v>0.57999999999999996</v>
      </c>
      <c r="FJ530">
        <v>0.56000000000000005</v>
      </c>
      <c r="FK530">
        <v>0.66</v>
      </c>
      <c r="FL530">
        <v>0.53</v>
      </c>
      <c r="FM530">
        <v>0.56000000000000005</v>
      </c>
      <c r="FN530">
        <v>0.57999999999999996</v>
      </c>
      <c r="FO530">
        <v>0.39</v>
      </c>
      <c r="FP530">
        <v>0.03</v>
      </c>
      <c r="FQ530">
        <v>0</v>
      </c>
      <c r="FR530">
        <v>0</v>
      </c>
      <c r="FS530">
        <v>0.01</v>
      </c>
      <c r="FT530">
        <v>0</v>
      </c>
      <c r="FU530">
        <v>0.03</v>
      </c>
      <c r="FV530">
        <v>0.05</v>
      </c>
      <c r="FW530">
        <v>0.03</v>
      </c>
      <c r="FX530">
        <v>0.04</v>
      </c>
      <c r="FY530">
        <v>2.17</v>
      </c>
      <c r="FZ530">
        <v>3.39</v>
      </c>
      <c r="GA530">
        <v>3.47</v>
      </c>
      <c r="GB530">
        <v>3.41</v>
      </c>
      <c r="GC530">
        <v>3.57</v>
      </c>
      <c r="GD530">
        <v>3.34</v>
      </c>
      <c r="GE530">
        <v>3.32</v>
      </c>
      <c r="GF530">
        <v>3.48</v>
      </c>
      <c r="GG530">
        <v>3.16</v>
      </c>
      <c r="GH530">
        <v>7.74</v>
      </c>
      <c r="GI530">
        <v>0</v>
      </c>
      <c r="GJ530">
        <v>0</v>
      </c>
      <c r="GK530">
        <v>2.5000000000000001E-2</v>
      </c>
      <c r="GL530">
        <v>0.05</v>
      </c>
      <c r="GM530">
        <v>0.13</v>
      </c>
      <c r="GN530">
        <v>0.08</v>
      </c>
      <c r="GO530">
        <v>0.11</v>
      </c>
      <c r="GP530">
        <v>0.11</v>
      </c>
      <c r="GQ530">
        <v>0.13</v>
      </c>
      <c r="GR530">
        <v>0.3</v>
      </c>
      <c r="GS530">
        <v>0.06</v>
      </c>
      <c r="GT530">
        <v>0.52</v>
      </c>
      <c r="GU530">
        <v>0.54</v>
      </c>
      <c r="GV530">
        <v>0.25</v>
      </c>
      <c r="GW530">
        <v>0.15</v>
      </c>
      <c r="GX530">
        <v>0.19</v>
      </c>
      <c r="GY530">
        <v>0.22</v>
      </c>
      <c r="GZ530">
        <v>0.127</v>
      </c>
      <c r="HA530">
        <v>3.7999999999999999E-2</v>
      </c>
      <c r="HB530">
        <v>0.15</v>
      </c>
      <c r="HC530">
        <v>0.13</v>
      </c>
      <c r="HD530">
        <v>0.15</v>
      </c>
      <c r="HE530">
        <v>0.34</v>
      </c>
      <c r="HF530">
        <v>0.08</v>
      </c>
      <c r="HG530">
        <v>0.08</v>
      </c>
      <c r="HH530">
        <v>0.04</v>
      </c>
      <c r="HI530">
        <v>0.03</v>
      </c>
      <c r="HJ530">
        <v>0.01</v>
      </c>
      <c r="HK530">
        <v>0.05</v>
      </c>
      <c r="HL530">
        <v>0.05</v>
      </c>
      <c r="HM530">
        <v>0.13</v>
      </c>
      <c r="HN530">
        <v>0.03</v>
      </c>
      <c r="HO530">
        <v>0.25</v>
      </c>
      <c r="HP530">
        <v>0.33</v>
      </c>
      <c r="HQ530">
        <v>0.33</v>
      </c>
      <c r="HR530">
        <v>0.37</v>
      </c>
      <c r="HS530">
        <v>0.38</v>
      </c>
      <c r="HT530">
        <v>0.38</v>
      </c>
      <c r="HU530">
        <v>0.66</v>
      </c>
      <c r="HV530">
        <v>0.51</v>
      </c>
      <c r="HW530">
        <v>0.46</v>
      </c>
      <c r="HX530">
        <v>0.39</v>
      </c>
      <c r="HY530">
        <v>0.42</v>
      </c>
      <c r="HZ530">
        <v>0.54</v>
      </c>
      <c r="IA530">
        <v>0.04</v>
      </c>
      <c r="IB530">
        <v>0.11</v>
      </c>
      <c r="IC530">
        <v>0.11</v>
      </c>
      <c r="ID530">
        <v>0.13</v>
      </c>
      <c r="IE530">
        <v>0.05</v>
      </c>
      <c r="IF530">
        <v>2.5000000000000001E-2</v>
      </c>
      <c r="IG530">
        <v>0</v>
      </c>
      <c r="IH530">
        <v>0.01</v>
      </c>
      <c r="II530">
        <v>0.03</v>
      </c>
      <c r="IJ530">
        <v>0.04</v>
      </c>
      <c r="IK530">
        <v>0</v>
      </c>
      <c r="IL530">
        <v>0</v>
      </c>
      <c r="IM530">
        <v>0.03</v>
      </c>
      <c r="IN530">
        <v>0.03</v>
      </c>
      <c r="IO530">
        <v>0.03</v>
      </c>
      <c r="IP530">
        <v>0.03</v>
      </c>
      <c r="IQ530">
        <v>0.03</v>
      </c>
      <c r="IR530">
        <v>0.03</v>
      </c>
      <c r="IS530">
        <v>0.01</v>
      </c>
      <c r="IT530">
        <v>0.35</v>
      </c>
      <c r="IU530">
        <v>0.28000000000000003</v>
      </c>
      <c r="IV530">
        <v>0</v>
      </c>
      <c r="IW530">
        <v>0.25</v>
      </c>
      <c r="IX530">
        <v>0.16</v>
      </c>
      <c r="IY530">
        <v>0.35</v>
      </c>
      <c r="IZ530">
        <v>0.41</v>
      </c>
      <c r="JA530">
        <v>0.11</v>
      </c>
      <c r="JB530">
        <v>0.38</v>
      </c>
      <c r="JC530">
        <v>0.33</v>
      </c>
      <c r="JD530">
        <v>0.09</v>
      </c>
      <c r="JE530">
        <v>0.11</v>
      </c>
      <c r="JF530">
        <v>0.16</v>
      </c>
      <c r="JG530">
        <v>0.14000000000000001</v>
      </c>
      <c r="JH530">
        <v>0.48</v>
      </c>
      <c r="JI530">
        <v>0.19</v>
      </c>
      <c r="JJ530">
        <v>0.16</v>
      </c>
      <c r="JK530">
        <v>0.68</v>
      </c>
      <c r="JL530">
        <v>0.2</v>
      </c>
      <c r="JM530">
        <v>0.01</v>
      </c>
      <c r="JN530">
        <v>0.01</v>
      </c>
      <c r="JO530">
        <v>0.04</v>
      </c>
      <c r="JP530">
        <v>0.04</v>
      </c>
      <c r="JQ530">
        <v>0.03</v>
      </c>
      <c r="JR530">
        <v>3.29</v>
      </c>
      <c r="JS530">
        <v>2.12</v>
      </c>
      <c r="JT530">
        <v>2.17</v>
      </c>
      <c r="JU530">
        <v>3.59</v>
      </c>
      <c r="JV530">
        <v>2.2999999999999998</v>
      </c>
    </row>
    <row r="531" spans="1:282" x14ac:dyDescent="0.25">
      <c r="A531">
        <v>610215</v>
      </c>
      <c r="B531" t="s">
        <v>191</v>
      </c>
      <c r="C531" t="s">
        <v>2982</v>
      </c>
      <c r="D531" t="s">
        <v>5905</v>
      </c>
      <c r="E531" t="s">
        <v>5906</v>
      </c>
      <c r="F531" t="s">
        <v>1475</v>
      </c>
      <c r="G531" t="s">
        <v>1476</v>
      </c>
      <c r="H531" t="s">
        <v>1477</v>
      </c>
      <c r="I531" t="s">
        <v>5907</v>
      </c>
      <c r="J531" t="s">
        <v>5908</v>
      </c>
      <c r="K531" t="s">
        <v>5909</v>
      </c>
      <c r="L531" t="s">
        <v>546</v>
      </c>
      <c r="M531" t="s">
        <v>3399</v>
      </c>
      <c r="N531" t="s">
        <v>3908</v>
      </c>
      <c r="O531" t="s">
        <v>543</v>
      </c>
      <c r="P531">
        <v>315</v>
      </c>
      <c r="Q531" t="s">
        <v>539</v>
      </c>
      <c r="R531" t="s">
        <v>3621</v>
      </c>
      <c r="S531" t="s">
        <v>6523</v>
      </c>
      <c r="T531">
        <v>37</v>
      </c>
      <c r="U531">
        <v>6310</v>
      </c>
      <c r="V531" t="s">
        <v>655</v>
      </c>
      <c r="W531">
        <v>285</v>
      </c>
      <c r="X531">
        <v>312</v>
      </c>
      <c r="Y531">
        <v>91</v>
      </c>
      <c r="Z531" s="5" t="s">
        <v>575</v>
      </c>
      <c r="AA531" t="s">
        <v>524</v>
      </c>
      <c r="AB531" t="s">
        <v>555</v>
      </c>
      <c r="AC531" t="s">
        <v>555</v>
      </c>
      <c r="AD531" t="s">
        <v>564</v>
      </c>
      <c r="AE531">
        <v>33.9</v>
      </c>
      <c r="AF531">
        <v>23.6</v>
      </c>
      <c r="AG531">
        <v>54.1</v>
      </c>
      <c r="AH531">
        <v>99</v>
      </c>
      <c r="AI531" t="s">
        <v>3400</v>
      </c>
      <c r="AJ531">
        <v>228</v>
      </c>
      <c r="AK531">
        <v>7</v>
      </c>
      <c r="AL531">
        <v>3</v>
      </c>
      <c r="AN531">
        <v>223</v>
      </c>
      <c r="AR531">
        <v>1</v>
      </c>
      <c r="AS531">
        <v>228</v>
      </c>
      <c r="AT531">
        <v>0.02</v>
      </c>
      <c r="AU531">
        <v>0.01</v>
      </c>
      <c r="AV531">
        <v>0.03</v>
      </c>
      <c r="AW531">
        <v>0.02</v>
      </c>
      <c r="AX531">
        <v>0.03</v>
      </c>
      <c r="AY531">
        <v>0.05</v>
      </c>
      <c r="AZ531">
        <v>0.1</v>
      </c>
      <c r="BA531">
        <v>6.0999999999999999E-2</v>
      </c>
      <c r="BB531">
        <v>0.08</v>
      </c>
      <c r="BC531">
        <v>0.09</v>
      </c>
      <c r="BD531">
        <v>0.13</v>
      </c>
      <c r="BE531">
        <v>0.18</v>
      </c>
      <c r="BF531">
        <v>0.41</v>
      </c>
      <c r="BG531">
        <v>0.34</v>
      </c>
      <c r="BH531">
        <v>0.45</v>
      </c>
      <c r="BI531">
        <v>0.28000000000000003</v>
      </c>
      <c r="BJ531">
        <v>0.39</v>
      </c>
      <c r="BK531">
        <v>0.39</v>
      </c>
      <c r="BL531">
        <v>0.01</v>
      </c>
      <c r="BM531">
        <v>0.01</v>
      </c>
      <c r="BN531">
        <v>0.01</v>
      </c>
      <c r="BO531">
        <v>0.01</v>
      </c>
      <c r="BP531">
        <v>0.01</v>
      </c>
      <c r="BQ531">
        <v>0.01</v>
      </c>
      <c r="BR531">
        <v>0.46</v>
      </c>
      <c r="BS531">
        <v>0.57999999999999996</v>
      </c>
      <c r="BT531">
        <v>0.43</v>
      </c>
      <c r="BU531">
        <v>0.6</v>
      </c>
      <c r="BV531">
        <v>0.45</v>
      </c>
      <c r="BW531">
        <v>0.37</v>
      </c>
      <c r="BX531">
        <v>3.31</v>
      </c>
      <c r="BY531">
        <v>3.5</v>
      </c>
      <c r="BZ531">
        <v>3.31</v>
      </c>
      <c r="CA531">
        <v>3.47</v>
      </c>
      <c r="CB531">
        <v>3.27</v>
      </c>
      <c r="CC531">
        <v>3.1</v>
      </c>
      <c r="CD531">
        <v>8.9999999999999993E-3</v>
      </c>
      <c r="CE531">
        <v>8.9999999999999993E-3</v>
      </c>
      <c r="CF531">
        <v>4.0000000000000001E-3</v>
      </c>
      <c r="CG531">
        <v>2.5999999999999999E-2</v>
      </c>
      <c r="CH531">
        <v>1.2999999999999999E-2</v>
      </c>
      <c r="CI531">
        <v>0.01</v>
      </c>
      <c r="CJ531">
        <v>0.05</v>
      </c>
      <c r="CK531">
        <v>0.11</v>
      </c>
      <c r="CL531">
        <v>0.04</v>
      </c>
      <c r="CM531">
        <v>0.03</v>
      </c>
      <c r="CN531">
        <v>0.05</v>
      </c>
      <c r="CO531">
        <v>0.04</v>
      </c>
      <c r="CP531">
        <v>7.0000000000000007E-2</v>
      </c>
      <c r="CQ531">
        <v>0.03</v>
      </c>
      <c r="CR531">
        <v>0.06</v>
      </c>
      <c r="CS531">
        <v>0.11</v>
      </c>
      <c r="CT531">
        <v>0.18</v>
      </c>
      <c r="CU531">
        <v>0.13</v>
      </c>
      <c r="CV531">
        <v>3.65</v>
      </c>
      <c r="CW531">
        <v>3.62</v>
      </c>
      <c r="CX531">
        <v>3.61</v>
      </c>
      <c r="CY531">
        <v>3.48</v>
      </c>
      <c r="CZ531">
        <v>3.58</v>
      </c>
      <c r="DA531">
        <v>3.52</v>
      </c>
      <c r="DB531">
        <v>3.29</v>
      </c>
      <c r="DC531">
        <v>3.04</v>
      </c>
      <c r="DD531">
        <v>3.32</v>
      </c>
      <c r="DE531">
        <v>0.26</v>
      </c>
      <c r="DF531">
        <v>0.25</v>
      </c>
      <c r="DG531">
        <v>0.28999999999999998</v>
      </c>
      <c r="DH531">
        <v>0.3</v>
      </c>
      <c r="DI531">
        <v>0.31</v>
      </c>
      <c r="DJ531">
        <v>0.32</v>
      </c>
      <c r="DK531">
        <v>0.32</v>
      </c>
      <c r="DL531">
        <v>0.27</v>
      </c>
      <c r="DM531">
        <v>0.32</v>
      </c>
      <c r="DN531">
        <v>0.01</v>
      </c>
      <c r="DO531">
        <v>0.01</v>
      </c>
      <c r="DP531">
        <v>0.01</v>
      </c>
      <c r="DQ531">
        <v>0.01</v>
      </c>
      <c r="DR531">
        <v>0.02</v>
      </c>
      <c r="DS531">
        <v>0.03</v>
      </c>
      <c r="DT531">
        <v>0.03</v>
      </c>
      <c r="DU531">
        <v>0.01</v>
      </c>
      <c r="DV531">
        <v>0.01</v>
      </c>
      <c r="DW531">
        <v>0.69</v>
      </c>
      <c r="DX531">
        <v>0.68</v>
      </c>
      <c r="DY531">
        <v>0.65</v>
      </c>
      <c r="DZ531">
        <v>0.6</v>
      </c>
      <c r="EA531">
        <v>0.63</v>
      </c>
      <c r="EB531">
        <v>0.57999999999999996</v>
      </c>
      <c r="EC531">
        <v>0.49</v>
      </c>
      <c r="ED531">
        <v>0.43</v>
      </c>
      <c r="EE531">
        <v>0.51</v>
      </c>
      <c r="EF531">
        <v>0.44</v>
      </c>
      <c r="EG531">
        <v>0.02</v>
      </c>
      <c r="EH531">
        <v>0.01</v>
      </c>
      <c r="EI531">
        <v>0.02</v>
      </c>
      <c r="EJ531">
        <v>0.01</v>
      </c>
      <c r="EK531">
        <v>0.03</v>
      </c>
      <c r="EL531">
        <v>0.02</v>
      </c>
      <c r="EM531">
        <v>0.02</v>
      </c>
      <c r="EN531">
        <v>0.03</v>
      </c>
      <c r="EO531">
        <v>0.22</v>
      </c>
      <c r="EP531">
        <v>0.1</v>
      </c>
      <c r="EQ531">
        <v>4.8000000000000001E-2</v>
      </c>
      <c r="ER531">
        <v>0.04</v>
      </c>
      <c r="ES531">
        <v>3.5000000000000003E-2</v>
      </c>
      <c r="ET531">
        <v>7.0000000000000007E-2</v>
      </c>
      <c r="EU531">
        <v>0.09</v>
      </c>
      <c r="EV531">
        <v>0.05</v>
      </c>
      <c r="EW531">
        <v>0.05</v>
      </c>
      <c r="EX531">
        <v>0.19700000000000001</v>
      </c>
      <c r="EY531">
        <v>0.37</v>
      </c>
      <c r="EZ531">
        <v>0.34</v>
      </c>
      <c r="FA531">
        <v>0.38</v>
      </c>
      <c r="FB531">
        <v>0.32</v>
      </c>
      <c r="FC531">
        <v>0.45</v>
      </c>
      <c r="FD531">
        <v>0.36</v>
      </c>
      <c r="FE531">
        <v>0.38</v>
      </c>
      <c r="FF531">
        <v>0.44</v>
      </c>
      <c r="FG531">
        <v>0.14000000000000001</v>
      </c>
      <c r="FH531">
        <v>0.51</v>
      </c>
      <c r="FI531">
        <v>0.59</v>
      </c>
      <c r="FJ531">
        <v>0.55000000000000004</v>
      </c>
      <c r="FK531">
        <v>0.62</v>
      </c>
      <c r="FL531">
        <v>0.43</v>
      </c>
      <c r="FM531">
        <v>0.53</v>
      </c>
      <c r="FN531">
        <v>0.55000000000000004</v>
      </c>
      <c r="FO531">
        <v>0.47</v>
      </c>
      <c r="FP531">
        <v>0</v>
      </c>
      <c r="FQ531">
        <v>0</v>
      </c>
      <c r="FR531">
        <v>0.02</v>
      </c>
      <c r="FS531">
        <v>0.01</v>
      </c>
      <c r="FT531">
        <v>0.01</v>
      </c>
      <c r="FU531">
        <v>0.02</v>
      </c>
      <c r="FV531">
        <v>0</v>
      </c>
      <c r="FW531">
        <v>0.01</v>
      </c>
      <c r="FX531">
        <v>0</v>
      </c>
      <c r="FY531">
        <v>2.04</v>
      </c>
      <c r="FZ531">
        <v>3.37</v>
      </c>
      <c r="GA531">
        <v>3.53</v>
      </c>
      <c r="GB531">
        <v>3.48</v>
      </c>
      <c r="GC531">
        <v>3.57</v>
      </c>
      <c r="GD531">
        <v>3.3</v>
      </c>
      <c r="GE531">
        <v>3.41</v>
      </c>
      <c r="GF531">
        <v>3.47</v>
      </c>
      <c r="GG531">
        <v>3.37</v>
      </c>
      <c r="GH531">
        <v>8.6199999999999992</v>
      </c>
      <c r="GI531">
        <v>0.02</v>
      </c>
      <c r="GJ531">
        <v>1.2999999999999999E-2</v>
      </c>
      <c r="GK531">
        <v>0</v>
      </c>
      <c r="GL531">
        <v>0.01</v>
      </c>
      <c r="GM531">
        <v>0.02</v>
      </c>
      <c r="GN531">
        <v>0.02</v>
      </c>
      <c r="GO531">
        <v>0.08</v>
      </c>
      <c r="GP531">
        <v>0.19</v>
      </c>
      <c r="GQ531">
        <v>0.14000000000000001</v>
      </c>
      <c r="GR531">
        <v>0.47</v>
      </c>
      <c r="GS531">
        <v>0.03</v>
      </c>
      <c r="GT531">
        <v>0.39</v>
      </c>
      <c r="GU531">
        <v>0.55000000000000004</v>
      </c>
      <c r="GV531">
        <v>0.26</v>
      </c>
      <c r="GW531">
        <v>0.21</v>
      </c>
      <c r="GX531">
        <v>0.14499999999999999</v>
      </c>
      <c r="GY531">
        <v>0.25</v>
      </c>
      <c r="GZ531">
        <v>0.13600000000000001</v>
      </c>
      <c r="HA531">
        <v>7.4999999999999997E-2</v>
      </c>
      <c r="HB531">
        <v>0.18</v>
      </c>
      <c r="HC531">
        <v>0.14000000000000001</v>
      </c>
      <c r="HD531">
        <v>0.08</v>
      </c>
      <c r="HE531">
        <v>0.24</v>
      </c>
      <c r="HF531">
        <v>0.12</v>
      </c>
      <c r="HG531">
        <v>0.15</v>
      </c>
      <c r="HH531">
        <v>7.0000000000000007E-2</v>
      </c>
      <c r="HI531">
        <v>0</v>
      </c>
      <c r="HJ531">
        <v>0.02</v>
      </c>
      <c r="HK531">
        <v>0.01</v>
      </c>
      <c r="HL531">
        <v>0</v>
      </c>
      <c r="HM531">
        <v>7.0000000000000007E-2</v>
      </c>
      <c r="HN531">
        <v>0</v>
      </c>
      <c r="HO531">
        <v>0.38</v>
      </c>
      <c r="HP531">
        <v>0.37</v>
      </c>
      <c r="HQ531">
        <v>0.36</v>
      </c>
      <c r="HR531">
        <v>0.34</v>
      </c>
      <c r="HS531">
        <v>0.38</v>
      </c>
      <c r="HT531">
        <v>0.35</v>
      </c>
      <c r="HU531">
        <v>0.46</v>
      </c>
      <c r="HV531">
        <v>0.4</v>
      </c>
      <c r="HW531">
        <v>0.44</v>
      </c>
      <c r="HX531">
        <v>0.5</v>
      </c>
      <c r="HY531">
        <v>0.36</v>
      </c>
      <c r="HZ531">
        <v>0.54</v>
      </c>
      <c r="IA531">
        <v>0.1</v>
      </c>
      <c r="IB531">
        <v>0.16</v>
      </c>
      <c r="IC531">
        <v>0.16</v>
      </c>
      <c r="ID531">
        <v>0.1</v>
      </c>
      <c r="IE531">
        <v>0.12</v>
      </c>
      <c r="IF531">
        <v>6.0999999999999999E-2</v>
      </c>
      <c r="IG531">
        <v>3.1E-2</v>
      </c>
      <c r="IH531">
        <v>0.04</v>
      </c>
      <c r="II531">
        <v>0.02</v>
      </c>
      <c r="IJ531">
        <v>0.02</v>
      </c>
      <c r="IK531">
        <v>3.1E-2</v>
      </c>
      <c r="IL531">
        <v>2.5999999999999999E-2</v>
      </c>
      <c r="IM531">
        <v>0.02</v>
      </c>
      <c r="IN531">
        <v>0.02</v>
      </c>
      <c r="IO531">
        <v>0.01</v>
      </c>
      <c r="IP531">
        <v>0.03</v>
      </c>
      <c r="IQ531">
        <v>0.03</v>
      </c>
      <c r="IR531">
        <v>0.02</v>
      </c>
      <c r="IS531">
        <v>0.06</v>
      </c>
      <c r="IT531">
        <v>0.7</v>
      </c>
      <c r="IU531">
        <v>0.54</v>
      </c>
      <c r="IV531">
        <v>0.03</v>
      </c>
      <c r="IW531">
        <v>0.27</v>
      </c>
      <c r="IX531">
        <v>0.56999999999999995</v>
      </c>
      <c r="IY531">
        <v>0.17</v>
      </c>
      <c r="IZ531">
        <v>0.28999999999999998</v>
      </c>
      <c r="JA531">
        <v>0.38</v>
      </c>
      <c r="JB531">
        <v>0.36</v>
      </c>
      <c r="JC531">
        <v>0.27</v>
      </c>
      <c r="JD531">
        <v>0.08</v>
      </c>
      <c r="JE531">
        <v>0.11</v>
      </c>
      <c r="JF531">
        <v>0.35</v>
      </c>
      <c r="JG531">
        <v>0.18</v>
      </c>
      <c r="JH531">
        <v>0.1</v>
      </c>
      <c r="JI531">
        <v>0.03</v>
      </c>
      <c r="JJ531">
        <v>0.03</v>
      </c>
      <c r="JK531">
        <v>0.23</v>
      </c>
      <c r="JL531">
        <v>0.17</v>
      </c>
      <c r="JM531">
        <v>0.01</v>
      </c>
      <c r="JN531">
        <v>0.01</v>
      </c>
      <c r="JO531">
        <v>0.04</v>
      </c>
      <c r="JP531">
        <v>0.01</v>
      </c>
      <c r="JQ531">
        <v>0.02</v>
      </c>
      <c r="JR531">
        <v>2.4</v>
      </c>
      <c r="JS531">
        <v>1.44</v>
      </c>
      <c r="JT531">
        <v>1.61</v>
      </c>
      <c r="JU531">
        <v>2.78</v>
      </c>
      <c r="JV531">
        <v>2.25</v>
      </c>
    </row>
    <row r="532" spans="1:282" x14ac:dyDescent="0.25">
      <c r="A532">
        <v>610216</v>
      </c>
      <c r="B532" t="s">
        <v>2984</v>
      </c>
      <c r="C532" t="s">
        <v>2983</v>
      </c>
      <c r="D532" t="s">
        <v>5910</v>
      </c>
      <c r="E532" t="s">
        <v>5911</v>
      </c>
      <c r="F532" t="s">
        <v>2985</v>
      </c>
      <c r="G532" t="s">
        <v>2986</v>
      </c>
      <c r="H532" t="s">
        <v>2987</v>
      </c>
      <c r="I532" t="s">
        <v>5912</v>
      </c>
      <c r="J532" t="s">
        <v>5913</v>
      </c>
      <c r="K532" t="s">
        <v>5914</v>
      </c>
      <c r="L532" t="s">
        <v>546</v>
      </c>
      <c r="M532" t="s">
        <v>3399</v>
      </c>
      <c r="N532" t="s">
        <v>3908</v>
      </c>
      <c r="O532" t="s">
        <v>524</v>
      </c>
      <c r="P532">
        <v>460</v>
      </c>
      <c r="Q532" t="s">
        <v>539</v>
      </c>
      <c r="R532" t="s">
        <v>3621</v>
      </c>
      <c r="S532" t="s">
        <v>6523</v>
      </c>
      <c r="T532">
        <v>39</v>
      </c>
      <c r="U532">
        <v>6320</v>
      </c>
      <c r="V532" t="s">
        <v>655</v>
      </c>
      <c r="W532">
        <v>219</v>
      </c>
      <c r="X532">
        <v>458</v>
      </c>
      <c r="Y532">
        <v>48</v>
      </c>
      <c r="Z532" s="5" t="s">
        <v>812</v>
      </c>
      <c r="AA532" t="s">
        <v>524</v>
      </c>
      <c r="AB532" t="s">
        <v>576</v>
      </c>
      <c r="AC532" t="s">
        <v>555</v>
      </c>
      <c r="AD532" t="s">
        <v>564</v>
      </c>
      <c r="AE532">
        <v>15.3</v>
      </c>
      <c r="AF532">
        <v>30.3</v>
      </c>
      <c r="AG532">
        <v>55.9</v>
      </c>
      <c r="AH532">
        <v>4.8</v>
      </c>
      <c r="AI532" t="s">
        <v>3410</v>
      </c>
      <c r="AJ532">
        <v>136</v>
      </c>
      <c r="AK532">
        <v>9</v>
      </c>
      <c r="AL532">
        <v>5</v>
      </c>
      <c r="AN532">
        <v>118</v>
      </c>
      <c r="AQ532">
        <v>4</v>
      </c>
      <c r="AR532">
        <v>3</v>
      </c>
      <c r="AS532">
        <v>136</v>
      </c>
      <c r="AT532">
        <v>0.08</v>
      </c>
      <c r="AU532">
        <v>0.04</v>
      </c>
      <c r="AV532">
        <v>0.01</v>
      </c>
      <c r="AW532">
        <v>0.03</v>
      </c>
      <c r="AX532">
        <v>0.04</v>
      </c>
      <c r="AY532">
        <v>0.13</v>
      </c>
      <c r="AZ532">
        <v>0.22</v>
      </c>
      <c r="BA532">
        <v>0.16200000000000001</v>
      </c>
      <c r="BB532">
        <v>0.06</v>
      </c>
      <c r="BC532">
        <v>0.09</v>
      </c>
      <c r="BD532">
        <v>0.16</v>
      </c>
      <c r="BE532">
        <v>0.22</v>
      </c>
      <c r="BF532">
        <v>0.34</v>
      </c>
      <c r="BG532">
        <v>0.36</v>
      </c>
      <c r="BH532">
        <v>0.47</v>
      </c>
      <c r="BI532">
        <v>0.32</v>
      </c>
      <c r="BJ532">
        <v>0.39</v>
      </c>
      <c r="BK532">
        <v>0.35</v>
      </c>
      <c r="BL532">
        <v>0</v>
      </c>
      <c r="BM532">
        <v>0.01</v>
      </c>
      <c r="BN532">
        <v>0.01</v>
      </c>
      <c r="BO532">
        <v>0.03</v>
      </c>
      <c r="BP532">
        <v>0.01</v>
      </c>
      <c r="BQ532">
        <v>0.02</v>
      </c>
      <c r="BR532">
        <v>0.36</v>
      </c>
      <c r="BS532">
        <v>0.43</v>
      </c>
      <c r="BT532">
        <v>0.45</v>
      </c>
      <c r="BU532">
        <v>0.54</v>
      </c>
      <c r="BV532">
        <v>0.39</v>
      </c>
      <c r="BW532">
        <v>0.28999999999999998</v>
      </c>
      <c r="BX532">
        <v>2.98</v>
      </c>
      <c r="BY532">
        <v>3.19</v>
      </c>
      <c r="BZ532">
        <v>3.38</v>
      </c>
      <c r="CA532">
        <v>3.4</v>
      </c>
      <c r="CB532">
        <v>3.14</v>
      </c>
      <c r="CC532">
        <v>2.81</v>
      </c>
      <c r="CD532">
        <v>7.0000000000000001E-3</v>
      </c>
      <c r="CE532">
        <v>1.4999999999999999E-2</v>
      </c>
      <c r="CF532">
        <v>2.1999999999999999E-2</v>
      </c>
      <c r="CG532">
        <v>2.9000000000000001E-2</v>
      </c>
      <c r="CH532">
        <v>1.4999999999999999E-2</v>
      </c>
      <c r="CI532">
        <v>0.03</v>
      </c>
      <c r="CJ532">
        <v>0.06</v>
      </c>
      <c r="CK532">
        <v>0.1</v>
      </c>
      <c r="CL532">
        <v>7.0000000000000007E-2</v>
      </c>
      <c r="CM532">
        <v>0.02</v>
      </c>
      <c r="CN532">
        <v>0.02</v>
      </c>
      <c r="CO532">
        <v>0.06</v>
      </c>
      <c r="CP532">
        <v>0.05</v>
      </c>
      <c r="CQ532">
        <v>0.03</v>
      </c>
      <c r="CR532">
        <v>0.02</v>
      </c>
      <c r="CS532">
        <v>0.14000000000000001</v>
      </c>
      <c r="CT532">
        <v>0.18</v>
      </c>
      <c r="CU532">
        <v>0.13</v>
      </c>
      <c r="CV532">
        <v>3.77</v>
      </c>
      <c r="CW532">
        <v>3.66</v>
      </c>
      <c r="CX532">
        <v>3.6</v>
      </c>
      <c r="CY532">
        <v>3.58</v>
      </c>
      <c r="CZ532">
        <v>3.64</v>
      </c>
      <c r="DA532">
        <v>3.51</v>
      </c>
      <c r="DB532">
        <v>3.31</v>
      </c>
      <c r="DC532">
        <v>3.1</v>
      </c>
      <c r="DD532">
        <v>3.24</v>
      </c>
      <c r="DE532">
        <v>0.15</v>
      </c>
      <c r="DF532">
        <v>0.25</v>
      </c>
      <c r="DG532">
        <v>0.21</v>
      </c>
      <c r="DH532">
        <v>0.23</v>
      </c>
      <c r="DI532">
        <v>0.25</v>
      </c>
      <c r="DJ532">
        <v>0.35</v>
      </c>
      <c r="DK532">
        <v>0.22</v>
      </c>
      <c r="DL532">
        <v>0.22</v>
      </c>
      <c r="DM532">
        <v>0.28000000000000003</v>
      </c>
      <c r="DN532">
        <v>0.02</v>
      </c>
      <c r="DO532">
        <v>0.01</v>
      </c>
      <c r="DP532">
        <v>0.01</v>
      </c>
      <c r="DQ532">
        <v>0.01</v>
      </c>
      <c r="DR532">
        <v>0.01</v>
      </c>
      <c r="DS532">
        <v>0.03</v>
      </c>
      <c r="DT532">
        <v>0.01</v>
      </c>
      <c r="DU532">
        <v>0.02</v>
      </c>
      <c r="DV532">
        <v>0.01</v>
      </c>
      <c r="DW532">
        <v>0.79</v>
      </c>
      <c r="DX532">
        <v>0.71</v>
      </c>
      <c r="DY532">
        <v>0.69</v>
      </c>
      <c r="DZ532">
        <v>0.68</v>
      </c>
      <c r="EA532">
        <v>0.7</v>
      </c>
      <c r="EB532">
        <v>0.56999999999999995</v>
      </c>
      <c r="EC532">
        <v>0.56999999999999995</v>
      </c>
      <c r="ED532">
        <v>0.48</v>
      </c>
      <c r="EE532">
        <v>0.51</v>
      </c>
      <c r="EF532">
        <v>0.26</v>
      </c>
      <c r="EG532">
        <v>0.01</v>
      </c>
      <c r="EH532">
        <v>0</v>
      </c>
      <c r="EI532">
        <v>0.01</v>
      </c>
      <c r="EJ532">
        <v>0.01</v>
      </c>
      <c r="EK532">
        <v>0.05</v>
      </c>
      <c r="EL532">
        <v>0.08</v>
      </c>
      <c r="EM532">
        <v>0.01</v>
      </c>
      <c r="EN532">
        <v>0.01</v>
      </c>
      <c r="EO532">
        <v>0.4</v>
      </c>
      <c r="EP532">
        <v>0.06</v>
      </c>
      <c r="EQ532">
        <v>4.3999999999999997E-2</v>
      </c>
      <c r="ER532">
        <v>0.04</v>
      </c>
      <c r="ES532">
        <v>3.6999999999999998E-2</v>
      </c>
      <c r="ET532">
        <v>0.1</v>
      </c>
      <c r="EU532">
        <v>0.15</v>
      </c>
      <c r="EV532">
        <v>0.05</v>
      </c>
      <c r="EW532">
        <v>0.06</v>
      </c>
      <c r="EX532">
        <v>0.10299999999999999</v>
      </c>
      <c r="EY532">
        <v>0.33</v>
      </c>
      <c r="EZ532">
        <v>0.35</v>
      </c>
      <c r="FA532">
        <v>0.44</v>
      </c>
      <c r="FB532">
        <v>0.38</v>
      </c>
      <c r="FC532">
        <v>0.38</v>
      </c>
      <c r="FD532">
        <v>0.35</v>
      </c>
      <c r="FE532">
        <v>0.46</v>
      </c>
      <c r="FF532">
        <v>0.45</v>
      </c>
      <c r="FG532">
        <v>0.14000000000000001</v>
      </c>
      <c r="FH532">
        <v>0.54</v>
      </c>
      <c r="FI532">
        <v>0.53</v>
      </c>
      <c r="FJ532">
        <v>0.43</v>
      </c>
      <c r="FK532">
        <v>0.49</v>
      </c>
      <c r="FL532">
        <v>0.39</v>
      </c>
      <c r="FM532">
        <v>0.28999999999999998</v>
      </c>
      <c r="FN532">
        <v>0.4</v>
      </c>
      <c r="FO532">
        <v>0.4</v>
      </c>
      <c r="FP532">
        <v>0.1</v>
      </c>
      <c r="FQ532">
        <v>0.06</v>
      </c>
      <c r="FR532">
        <v>0.08</v>
      </c>
      <c r="FS532">
        <v>7.0000000000000007E-2</v>
      </c>
      <c r="FT532">
        <v>7.0000000000000007E-2</v>
      </c>
      <c r="FU532">
        <v>0.08</v>
      </c>
      <c r="FV532">
        <v>0.13</v>
      </c>
      <c r="FW532">
        <v>0.09</v>
      </c>
      <c r="FX532">
        <v>0.09</v>
      </c>
      <c r="FY532">
        <v>2.14</v>
      </c>
      <c r="FZ532">
        <v>3.48</v>
      </c>
      <c r="GA532">
        <v>3.53</v>
      </c>
      <c r="GB532">
        <v>3.38</v>
      </c>
      <c r="GC532">
        <v>3.46</v>
      </c>
      <c r="GD532">
        <v>3.21</v>
      </c>
      <c r="GE532">
        <v>2.97</v>
      </c>
      <c r="GF532">
        <v>3.36</v>
      </c>
      <c r="GG532">
        <v>3.35</v>
      </c>
      <c r="GH532">
        <v>8.44</v>
      </c>
      <c r="GI532">
        <v>0.01</v>
      </c>
      <c r="GJ532">
        <v>0</v>
      </c>
      <c r="GK532">
        <v>2.9000000000000001E-2</v>
      </c>
      <c r="GL532">
        <v>0.01</v>
      </c>
      <c r="GM532">
        <v>0.05</v>
      </c>
      <c r="GN532">
        <v>0.04</v>
      </c>
      <c r="GO532">
        <v>7.0000000000000007E-2</v>
      </c>
      <c r="GP532">
        <v>0.15</v>
      </c>
      <c r="GQ532">
        <v>0.18</v>
      </c>
      <c r="GR532">
        <v>0.38</v>
      </c>
      <c r="GS532">
        <v>7.0000000000000007E-2</v>
      </c>
      <c r="GT532">
        <v>0.4</v>
      </c>
      <c r="GU532">
        <v>0.55000000000000004</v>
      </c>
      <c r="GV532">
        <v>0.19</v>
      </c>
      <c r="GW532">
        <v>0.21</v>
      </c>
      <c r="GX532">
        <v>0.10299999999999999</v>
      </c>
      <c r="GY532">
        <v>0.18</v>
      </c>
      <c r="GZ532">
        <v>0.14000000000000001</v>
      </c>
      <c r="HA532">
        <v>7.3999999999999996E-2</v>
      </c>
      <c r="HB532">
        <v>0.28999999999999998</v>
      </c>
      <c r="HC532">
        <v>7.0000000000000007E-2</v>
      </c>
      <c r="HD532">
        <v>0.06</v>
      </c>
      <c r="HE532">
        <v>0.22</v>
      </c>
      <c r="HF532">
        <v>0.18</v>
      </c>
      <c r="HG532">
        <v>0.21</v>
      </c>
      <c r="HH532">
        <v>0.12</v>
      </c>
      <c r="HI532">
        <v>0.01</v>
      </c>
      <c r="HJ532">
        <v>0.04</v>
      </c>
      <c r="HK532">
        <v>0.01</v>
      </c>
      <c r="HL532">
        <v>0.02</v>
      </c>
      <c r="HM532">
        <v>0.13</v>
      </c>
      <c r="HN532">
        <v>0</v>
      </c>
      <c r="HO532">
        <v>0.32</v>
      </c>
      <c r="HP532">
        <v>0.26</v>
      </c>
      <c r="HQ532">
        <v>0.3</v>
      </c>
      <c r="HR532">
        <v>0.38</v>
      </c>
      <c r="HS532">
        <v>0.39</v>
      </c>
      <c r="HT532">
        <v>0.39</v>
      </c>
      <c r="HU532">
        <v>0.56000000000000005</v>
      </c>
      <c r="HV532">
        <v>0.4</v>
      </c>
      <c r="HW532">
        <v>0.51</v>
      </c>
      <c r="HX532">
        <v>0.47</v>
      </c>
      <c r="HY532">
        <v>0.32</v>
      </c>
      <c r="HZ532">
        <v>0.51</v>
      </c>
      <c r="IA532">
        <v>0.04</v>
      </c>
      <c r="IB532">
        <v>0.21</v>
      </c>
      <c r="IC532">
        <v>0.1</v>
      </c>
      <c r="ID532">
        <v>0.06</v>
      </c>
      <c r="IE532">
        <v>0.08</v>
      </c>
      <c r="IF532">
        <v>1.4999999999999999E-2</v>
      </c>
      <c r="IG532">
        <v>1.4999999999999999E-2</v>
      </c>
      <c r="IH532">
        <v>0.01</v>
      </c>
      <c r="II532">
        <v>0.01</v>
      </c>
      <c r="IJ532">
        <v>0.01</v>
      </c>
      <c r="IK532">
        <v>1.4999999999999999E-2</v>
      </c>
      <c r="IL532">
        <v>1.4999999999999999E-2</v>
      </c>
      <c r="IM532">
        <v>0.06</v>
      </c>
      <c r="IN532">
        <v>0.08</v>
      </c>
      <c r="IO532">
        <v>7.0000000000000007E-2</v>
      </c>
      <c r="IP532">
        <v>0.06</v>
      </c>
      <c r="IQ532">
        <v>7.0000000000000007E-2</v>
      </c>
      <c r="IR532">
        <v>7.0000000000000007E-2</v>
      </c>
      <c r="IS532">
        <v>0.04</v>
      </c>
      <c r="IT532">
        <v>0.51</v>
      </c>
      <c r="IU532">
        <v>0.36</v>
      </c>
      <c r="IV532">
        <v>0.01</v>
      </c>
      <c r="IW532">
        <v>0.16</v>
      </c>
      <c r="IX532">
        <v>0.26</v>
      </c>
      <c r="IY532">
        <v>0.28999999999999998</v>
      </c>
      <c r="IZ532">
        <v>0.37</v>
      </c>
      <c r="JA532">
        <v>0.14000000000000001</v>
      </c>
      <c r="JB532">
        <v>0.44</v>
      </c>
      <c r="JC532">
        <v>0.36</v>
      </c>
      <c r="JD532">
        <v>7.0000000000000007E-2</v>
      </c>
      <c r="JE532">
        <v>0.1</v>
      </c>
      <c r="JF532">
        <v>0.28000000000000003</v>
      </c>
      <c r="JG532">
        <v>0.19</v>
      </c>
      <c r="JH532">
        <v>0.28999999999999998</v>
      </c>
      <c r="JI532">
        <v>0.05</v>
      </c>
      <c r="JJ532">
        <v>7.0000000000000007E-2</v>
      </c>
      <c r="JK532">
        <v>0.49</v>
      </c>
      <c r="JL532">
        <v>0.14000000000000001</v>
      </c>
      <c r="JM532">
        <v>0.06</v>
      </c>
      <c r="JN532">
        <v>7.0000000000000007E-2</v>
      </c>
      <c r="JO532">
        <v>0.1</v>
      </c>
      <c r="JP532">
        <v>0.08</v>
      </c>
      <c r="JQ532">
        <v>7.0000000000000007E-2</v>
      </c>
      <c r="JR532">
        <v>2.95</v>
      </c>
      <c r="JS532">
        <v>1.63</v>
      </c>
      <c r="JT532">
        <v>1.86</v>
      </c>
      <c r="JU532">
        <v>3.34</v>
      </c>
      <c r="JV532">
        <v>2.33</v>
      </c>
    </row>
    <row r="533" spans="1:282" x14ac:dyDescent="0.25">
      <c r="A533">
        <v>610217</v>
      </c>
      <c r="B533" t="s">
        <v>295</v>
      </c>
      <c r="C533" t="s">
        <v>2988</v>
      </c>
      <c r="D533" t="s">
        <v>5915</v>
      </c>
      <c r="E533" t="s">
        <v>5916</v>
      </c>
      <c r="F533" t="s">
        <v>1478</v>
      </c>
      <c r="G533" t="s">
        <v>1479</v>
      </c>
      <c r="H533" t="s">
        <v>1480</v>
      </c>
      <c r="I533" t="s">
        <v>5917</v>
      </c>
      <c r="J533" t="s">
        <v>5918</v>
      </c>
      <c r="K533" t="s">
        <v>5919</v>
      </c>
      <c r="L533" t="s">
        <v>546</v>
      </c>
      <c r="M533" t="s">
        <v>3399</v>
      </c>
      <c r="N533" t="s">
        <v>3908</v>
      </c>
      <c r="O533" t="s">
        <v>524</v>
      </c>
      <c r="P533">
        <v>515</v>
      </c>
      <c r="Q533" t="s">
        <v>530</v>
      </c>
      <c r="R533" t="s">
        <v>558</v>
      </c>
      <c r="S533" t="s">
        <v>558</v>
      </c>
      <c r="T533">
        <v>40</v>
      </c>
      <c r="U533">
        <v>6330</v>
      </c>
      <c r="V533" t="s">
        <v>651</v>
      </c>
      <c r="W533">
        <v>501</v>
      </c>
      <c r="X533">
        <v>523</v>
      </c>
      <c r="Y533">
        <v>96</v>
      </c>
      <c r="Z533" s="5" t="s">
        <v>575</v>
      </c>
      <c r="AA533" t="s">
        <v>524</v>
      </c>
      <c r="AB533" t="s">
        <v>555</v>
      </c>
      <c r="AC533" t="s">
        <v>564</v>
      </c>
      <c r="AD533" t="s">
        <v>555</v>
      </c>
      <c r="AE533">
        <v>36.4</v>
      </c>
      <c r="AF533">
        <v>41.3</v>
      </c>
      <c r="AG533">
        <v>28.1</v>
      </c>
      <c r="AH533">
        <v>99</v>
      </c>
      <c r="AI533" t="s">
        <v>3400</v>
      </c>
      <c r="AJ533">
        <v>356</v>
      </c>
      <c r="AK533">
        <v>20</v>
      </c>
      <c r="AL533">
        <v>67</v>
      </c>
      <c r="AM533">
        <v>230</v>
      </c>
      <c r="AN533">
        <v>25</v>
      </c>
      <c r="AO533">
        <v>2</v>
      </c>
      <c r="AQ533">
        <v>5</v>
      </c>
      <c r="AR533">
        <v>15</v>
      </c>
      <c r="AS533">
        <v>356</v>
      </c>
      <c r="AT533">
        <v>0.01</v>
      </c>
      <c r="AU533">
        <v>0.01</v>
      </c>
      <c r="AV533">
        <v>0.01</v>
      </c>
      <c r="AW533">
        <v>0.03</v>
      </c>
      <c r="AX533">
        <v>0.03</v>
      </c>
      <c r="AY533">
        <v>0.09</v>
      </c>
      <c r="AZ533">
        <v>0.04</v>
      </c>
      <c r="BA533">
        <v>3.9E-2</v>
      </c>
      <c r="BB533">
        <v>0.08</v>
      </c>
      <c r="BC533">
        <v>7.0000000000000007E-2</v>
      </c>
      <c r="BD533">
        <v>0.15</v>
      </c>
      <c r="BE533">
        <v>0.16</v>
      </c>
      <c r="BF533">
        <v>0.4</v>
      </c>
      <c r="BG533">
        <v>0.36</v>
      </c>
      <c r="BH533">
        <v>0.35</v>
      </c>
      <c r="BI533">
        <v>0.28999999999999998</v>
      </c>
      <c r="BJ533">
        <v>0.38</v>
      </c>
      <c r="BK533">
        <v>0.35</v>
      </c>
      <c r="BL533">
        <v>0.04</v>
      </c>
      <c r="BM533">
        <v>0.03</v>
      </c>
      <c r="BN533">
        <v>0.03</v>
      </c>
      <c r="BO533">
        <v>0.04</v>
      </c>
      <c r="BP533">
        <v>0.04</v>
      </c>
      <c r="BQ533">
        <v>0.06</v>
      </c>
      <c r="BR533">
        <v>0.51</v>
      </c>
      <c r="BS533">
        <v>0.56000000000000005</v>
      </c>
      <c r="BT533">
        <v>0.53</v>
      </c>
      <c r="BU533">
        <v>0.56000000000000005</v>
      </c>
      <c r="BV533">
        <v>0.4</v>
      </c>
      <c r="BW533">
        <v>0.34</v>
      </c>
      <c r="BX533">
        <v>3.46</v>
      </c>
      <c r="BY533">
        <v>3.51</v>
      </c>
      <c r="BZ533">
        <v>3.44</v>
      </c>
      <c r="CA533">
        <v>3.45</v>
      </c>
      <c r="CB533">
        <v>3.19</v>
      </c>
      <c r="CC533">
        <v>3.01</v>
      </c>
      <c r="CD533">
        <v>3.0000000000000001E-3</v>
      </c>
      <c r="CE533">
        <v>8.0000000000000002E-3</v>
      </c>
      <c r="CF533">
        <v>1.4E-2</v>
      </c>
      <c r="CG533">
        <v>8.0000000000000002E-3</v>
      </c>
      <c r="CH533">
        <v>8.0000000000000002E-3</v>
      </c>
      <c r="CI533">
        <v>0.01</v>
      </c>
      <c r="CJ533">
        <v>0.01</v>
      </c>
      <c r="CK533">
        <v>0.03</v>
      </c>
      <c r="CL533">
        <v>0.01</v>
      </c>
      <c r="CM533">
        <v>0.01</v>
      </c>
      <c r="CN533">
        <v>0.01</v>
      </c>
      <c r="CO533">
        <v>0.01</v>
      </c>
      <c r="CP533">
        <v>0.03</v>
      </c>
      <c r="CQ533">
        <v>0.03</v>
      </c>
      <c r="CR533">
        <v>0.03</v>
      </c>
      <c r="CS533">
        <v>0.06</v>
      </c>
      <c r="CT533">
        <v>0.06</v>
      </c>
      <c r="CU533">
        <v>7.0000000000000007E-2</v>
      </c>
      <c r="CV533">
        <v>3.72</v>
      </c>
      <c r="CW533">
        <v>3.71</v>
      </c>
      <c r="CX533">
        <v>3.64</v>
      </c>
      <c r="CY533">
        <v>3.63</v>
      </c>
      <c r="CZ533">
        <v>3.67</v>
      </c>
      <c r="DA533">
        <v>3.58</v>
      </c>
      <c r="DB533">
        <v>3.48</v>
      </c>
      <c r="DC533">
        <v>3.4</v>
      </c>
      <c r="DD533">
        <v>3.46</v>
      </c>
      <c r="DE533">
        <v>0.23</v>
      </c>
      <c r="DF533">
        <v>0.23</v>
      </c>
      <c r="DG533">
        <v>0.28000000000000003</v>
      </c>
      <c r="DH533">
        <v>0.27</v>
      </c>
      <c r="DI533">
        <v>0.24</v>
      </c>
      <c r="DJ533">
        <v>0.31</v>
      </c>
      <c r="DK533">
        <v>0.35</v>
      </c>
      <c r="DL533">
        <v>0.35</v>
      </c>
      <c r="DM533">
        <v>0.35</v>
      </c>
      <c r="DN533">
        <v>0.04</v>
      </c>
      <c r="DO533">
        <v>0.02</v>
      </c>
      <c r="DP533">
        <v>0.03</v>
      </c>
      <c r="DQ533">
        <v>0.05</v>
      </c>
      <c r="DR533">
        <v>0.04</v>
      </c>
      <c r="DS533">
        <v>0.05</v>
      </c>
      <c r="DT533">
        <v>0.04</v>
      </c>
      <c r="DU533">
        <v>0.05</v>
      </c>
      <c r="DV533">
        <v>0.04</v>
      </c>
      <c r="DW533">
        <v>0.71</v>
      </c>
      <c r="DX533">
        <v>0.72</v>
      </c>
      <c r="DY533">
        <v>0.66</v>
      </c>
      <c r="DZ533">
        <v>0.64</v>
      </c>
      <c r="EA533">
        <v>0.69</v>
      </c>
      <c r="EB533">
        <v>0.6</v>
      </c>
      <c r="EC533">
        <v>0.54</v>
      </c>
      <c r="ED533">
        <v>0.51</v>
      </c>
      <c r="EE533">
        <v>0.53</v>
      </c>
      <c r="EF533">
        <v>0.55000000000000004</v>
      </c>
      <c r="EG533">
        <v>0.01</v>
      </c>
      <c r="EH533">
        <v>0.01</v>
      </c>
      <c r="EI533">
        <v>0.01</v>
      </c>
      <c r="EJ533">
        <v>0.01</v>
      </c>
      <c r="EK533">
        <v>0.01</v>
      </c>
      <c r="EL533">
        <v>0.04</v>
      </c>
      <c r="EM533">
        <v>0.01</v>
      </c>
      <c r="EN533">
        <v>0.01</v>
      </c>
      <c r="EO533">
        <v>0.16</v>
      </c>
      <c r="EP533">
        <v>0.01</v>
      </c>
      <c r="EQ533">
        <v>1.0999999999999999E-2</v>
      </c>
      <c r="ER533">
        <v>0.04</v>
      </c>
      <c r="ES533">
        <v>1.7000000000000001E-2</v>
      </c>
      <c r="ET533">
        <v>0.04</v>
      </c>
      <c r="EU533">
        <v>0.1</v>
      </c>
      <c r="EV533">
        <v>0.05</v>
      </c>
      <c r="EW533">
        <v>0.03</v>
      </c>
      <c r="EX533">
        <v>7.9000000000000001E-2</v>
      </c>
      <c r="EY533">
        <v>0.28000000000000003</v>
      </c>
      <c r="EZ533">
        <v>0.28000000000000003</v>
      </c>
      <c r="FA533">
        <v>0.31</v>
      </c>
      <c r="FB533">
        <v>0.28999999999999998</v>
      </c>
      <c r="FC533">
        <v>0.34</v>
      </c>
      <c r="FD533">
        <v>0.35</v>
      </c>
      <c r="FE533">
        <v>0.35</v>
      </c>
      <c r="FF533">
        <v>0.35</v>
      </c>
      <c r="FG533">
        <v>0.11</v>
      </c>
      <c r="FH533">
        <v>0.65</v>
      </c>
      <c r="FI533">
        <v>0.64</v>
      </c>
      <c r="FJ533">
        <v>0.56000000000000005</v>
      </c>
      <c r="FK533">
        <v>0.62</v>
      </c>
      <c r="FL533">
        <v>0.53</v>
      </c>
      <c r="FM533">
        <v>0.43</v>
      </c>
      <c r="FN533">
        <v>0.54</v>
      </c>
      <c r="FO533">
        <v>0.56000000000000005</v>
      </c>
      <c r="FP533">
        <v>0.1</v>
      </c>
      <c r="FQ533">
        <v>0.05</v>
      </c>
      <c r="FR533">
        <v>7.0000000000000007E-2</v>
      </c>
      <c r="FS533">
        <v>0.06</v>
      </c>
      <c r="FT533">
        <v>0.06</v>
      </c>
      <c r="FU533">
        <v>7.0000000000000007E-2</v>
      </c>
      <c r="FV533">
        <v>0.09</v>
      </c>
      <c r="FW533">
        <v>0.06</v>
      </c>
      <c r="FX533">
        <v>0.06</v>
      </c>
      <c r="FY533">
        <v>1.73</v>
      </c>
      <c r="FZ533">
        <v>3.64</v>
      </c>
      <c r="GA533">
        <v>3.65</v>
      </c>
      <c r="GB533">
        <v>3.52</v>
      </c>
      <c r="GC533">
        <v>3.63</v>
      </c>
      <c r="GD533">
        <v>3.49</v>
      </c>
      <c r="GE533">
        <v>3.28</v>
      </c>
      <c r="GF533">
        <v>3.51</v>
      </c>
      <c r="GG533">
        <v>3.55</v>
      </c>
      <c r="GH533">
        <v>8.77</v>
      </c>
      <c r="GI533">
        <v>0.02</v>
      </c>
      <c r="GJ533">
        <v>8.0000000000000002E-3</v>
      </c>
      <c r="GK533">
        <v>3.0000000000000001E-3</v>
      </c>
      <c r="GL533">
        <v>0.01</v>
      </c>
      <c r="GM533">
        <v>0.03</v>
      </c>
      <c r="GN533">
        <v>0.03</v>
      </c>
      <c r="GO533">
        <v>0.05</v>
      </c>
      <c r="GP533">
        <v>0.12</v>
      </c>
      <c r="GQ533">
        <v>0.14000000000000001</v>
      </c>
      <c r="GR533">
        <v>0.47</v>
      </c>
      <c r="GS533">
        <v>0.14000000000000001</v>
      </c>
      <c r="GT533">
        <v>0.33</v>
      </c>
      <c r="GU533">
        <v>0.42</v>
      </c>
      <c r="GV533">
        <v>0.15</v>
      </c>
      <c r="GW533">
        <v>0.26</v>
      </c>
      <c r="GX533">
        <v>0.247</v>
      </c>
      <c r="GY533">
        <v>0.31</v>
      </c>
      <c r="GZ533">
        <v>0.17399999999999999</v>
      </c>
      <c r="HA533">
        <v>9.8000000000000004E-2</v>
      </c>
      <c r="HB533">
        <v>0.24</v>
      </c>
      <c r="HC533">
        <v>0.13</v>
      </c>
      <c r="HD533">
        <v>0.08</v>
      </c>
      <c r="HE533">
        <v>0.19</v>
      </c>
      <c r="HF533">
        <v>0.12</v>
      </c>
      <c r="HG533">
        <v>0.15</v>
      </c>
      <c r="HH533">
        <v>0.1</v>
      </c>
      <c r="HI533">
        <v>0</v>
      </c>
      <c r="HJ533">
        <v>0</v>
      </c>
      <c r="HK533">
        <v>0.01</v>
      </c>
      <c r="HL533">
        <v>0.03</v>
      </c>
      <c r="HM533">
        <v>0.12</v>
      </c>
      <c r="HN533">
        <v>0.01</v>
      </c>
      <c r="HO533">
        <v>0.48</v>
      </c>
      <c r="HP533">
        <v>0.47</v>
      </c>
      <c r="HQ533">
        <v>0.53</v>
      </c>
      <c r="HR533">
        <v>0.52</v>
      </c>
      <c r="HS533">
        <v>0.51</v>
      </c>
      <c r="HT533">
        <v>0.53</v>
      </c>
      <c r="HU533">
        <v>0.41</v>
      </c>
      <c r="HV533">
        <v>0.31</v>
      </c>
      <c r="HW533">
        <v>0.28999999999999998</v>
      </c>
      <c r="HX533">
        <v>0.26</v>
      </c>
      <c r="HY533">
        <v>0.2</v>
      </c>
      <c r="HZ533">
        <v>0.35</v>
      </c>
      <c r="IA533">
        <v>0.05</v>
      </c>
      <c r="IB533">
        <v>0.13</v>
      </c>
      <c r="IC533">
        <v>0.1</v>
      </c>
      <c r="ID533">
        <v>0.11</v>
      </c>
      <c r="IE533">
        <v>0.08</v>
      </c>
      <c r="IF533">
        <v>3.6999999999999998E-2</v>
      </c>
      <c r="IG533">
        <v>1.0999999999999999E-2</v>
      </c>
      <c r="IH533">
        <v>0.01</v>
      </c>
      <c r="II533">
        <v>0.01</v>
      </c>
      <c r="IJ533">
        <v>0.01</v>
      </c>
      <c r="IK533">
        <v>1.4E-2</v>
      </c>
      <c r="IL533">
        <v>6.0000000000000001E-3</v>
      </c>
      <c r="IM533">
        <v>0.05</v>
      </c>
      <c r="IN533">
        <v>7.0000000000000007E-2</v>
      </c>
      <c r="IO533">
        <v>7.0000000000000007E-2</v>
      </c>
      <c r="IP533">
        <v>0.08</v>
      </c>
      <c r="IQ533">
        <v>7.0000000000000007E-2</v>
      </c>
      <c r="IR533">
        <v>0.08</v>
      </c>
      <c r="IS533">
        <v>0.02</v>
      </c>
      <c r="IT533">
        <v>0.4</v>
      </c>
      <c r="IU533">
        <v>0.14000000000000001</v>
      </c>
      <c r="IV533">
        <v>0.05</v>
      </c>
      <c r="IW533">
        <v>0.22</v>
      </c>
      <c r="IX533">
        <v>0.37</v>
      </c>
      <c r="IY533">
        <v>0.33</v>
      </c>
      <c r="IZ533">
        <v>0.47</v>
      </c>
      <c r="JA533">
        <v>0.31</v>
      </c>
      <c r="JB533">
        <v>0.45</v>
      </c>
      <c r="JC533">
        <v>0.27</v>
      </c>
      <c r="JD533">
        <v>0.1</v>
      </c>
      <c r="JE533">
        <v>0.2</v>
      </c>
      <c r="JF533">
        <v>0.18</v>
      </c>
      <c r="JG533">
        <v>0.14000000000000001</v>
      </c>
      <c r="JH533">
        <v>0.27</v>
      </c>
      <c r="JI533">
        <v>0.1</v>
      </c>
      <c r="JJ533">
        <v>0.12</v>
      </c>
      <c r="JK533">
        <v>0.39</v>
      </c>
      <c r="JL533">
        <v>0.11</v>
      </c>
      <c r="JM533">
        <v>0.06</v>
      </c>
      <c r="JN533">
        <v>7.0000000000000007E-2</v>
      </c>
      <c r="JO533">
        <v>0.08</v>
      </c>
      <c r="JP533">
        <v>0.08</v>
      </c>
      <c r="JQ533">
        <v>0.08</v>
      </c>
      <c r="JR533">
        <v>2.84</v>
      </c>
      <c r="JS533">
        <v>1.89</v>
      </c>
      <c r="JT533">
        <v>2.3199999999999998</v>
      </c>
      <c r="JU533">
        <v>2.98</v>
      </c>
      <c r="JV533">
        <v>2.16</v>
      </c>
    </row>
    <row r="534" spans="1:282" x14ac:dyDescent="0.25">
      <c r="A534">
        <v>610218</v>
      </c>
      <c r="B534" t="s">
        <v>2990</v>
      </c>
      <c r="C534" t="s">
        <v>2989</v>
      </c>
      <c r="D534" t="s">
        <v>5920</v>
      </c>
      <c r="E534" t="s">
        <v>5921</v>
      </c>
      <c r="F534" t="s">
        <v>2991</v>
      </c>
      <c r="G534" t="s">
        <v>2992</v>
      </c>
      <c r="H534" t="s">
        <v>2993</v>
      </c>
      <c r="I534" t="s">
        <v>5922</v>
      </c>
      <c r="J534" t="s">
        <v>5923</v>
      </c>
      <c r="K534" t="s">
        <v>5924</v>
      </c>
      <c r="L534" t="s">
        <v>546</v>
      </c>
      <c r="M534" t="s">
        <v>3399</v>
      </c>
      <c r="N534" t="s">
        <v>3908</v>
      </c>
      <c r="O534" t="s">
        <v>524</v>
      </c>
      <c r="P534">
        <v>327</v>
      </c>
      <c r="Q534" t="s">
        <v>537</v>
      </c>
      <c r="R534" t="s">
        <v>557</v>
      </c>
      <c r="S534" t="s">
        <v>557</v>
      </c>
      <c r="T534">
        <v>47</v>
      </c>
      <c r="U534">
        <v>6350</v>
      </c>
      <c r="V534" t="s">
        <v>651</v>
      </c>
      <c r="W534">
        <v>179</v>
      </c>
      <c r="X534">
        <v>327</v>
      </c>
      <c r="Y534">
        <v>55</v>
      </c>
      <c r="Z534" s="5" t="s">
        <v>734</v>
      </c>
      <c r="AA534" t="s">
        <v>524</v>
      </c>
      <c r="AB534" t="s">
        <v>564</v>
      </c>
      <c r="AC534" t="s">
        <v>564</v>
      </c>
      <c r="AD534" t="s">
        <v>564</v>
      </c>
      <c r="AE534">
        <v>59.8</v>
      </c>
      <c r="AF534">
        <v>48.3</v>
      </c>
      <c r="AG534">
        <v>44.4</v>
      </c>
      <c r="AH534">
        <v>5.5</v>
      </c>
      <c r="AI534" t="s">
        <v>3410</v>
      </c>
      <c r="AJ534">
        <v>108</v>
      </c>
      <c r="AK534">
        <v>1</v>
      </c>
      <c r="AL534">
        <v>95</v>
      </c>
      <c r="AN534">
        <v>3</v>
      </c>
      <c r="AP534">
        <v>1</v>
      </c>
      <c r="AQ534">
        <v>3</v>
      </c>
      <c r="AR534">
        <v>6</v>
      </c>
      <c r="AS534">
        <v>108</v>
      </c>
      <c r="AT534">
        <v>0.04</v>
      </c>
      <c r="AU534">
        <v>0.01</v>
      </c>
      <c r="AV534">
        <v>0.01</v>
      </c>
      <c r="AW534">
        <v>0.02</v>
      </c>
      <c r="AX534">
        <v>0.03</v>
      </c>
      <c r="AY534">
        <v>0.08</v>
      </c>
      <c r="AZ534">
        <v>0.06</v>
      </c>
      <c r="BA534">
        <v>6.5000000000000002E-2</v>
      </c>
      <c r="BB534">
        <v>0.06</v>
      </c>
      <c r="BC534">
        <v>7.0000000000000007E-2</v>
      </c>
      <c r="BD534">
        <v>0.13</v>
      </c>
      <c r="BE534">
        <v>0.13</v>
      </c>
      <c r="BF534">
        <v>0.14000000000000001</v>
      </c>
      <c r="BG534">
        <v>0.19</v>
      </c>
      <c r="BH534">
        <v>0.19</v>
      </c>
      <c r="BI534">
        <v>0.18</v>
      </c>
      <c r="BJ534">
        <v>0.22</v>
      </c>
      <c r="BK534">
        <v>0.23</v>
      </c>
      <c r="BL534">
        <v>0.01</v>
      </c>
      <c r="BM534">
        <v>0.01</v>
      </c>
      <c r="BN534">
        <v>0.05</v>
      </c>
      <c r="BO534">
        <v>0.02</v>
      </c>
      <c r="BP534">
        <v>0.01</v>
      </c>
      <c r="BQ534">
        <v>0.03</v>
      </c>
      <c r="BR534">
        <v>0.75</v>
      </c>
      <c r="BS534">
        <v>0.73</v>
      </c>
      <c r="BT534">
        <v>0.69</v>
      </c>
      <c r="BU534">
        <v>0.71</v>
      </c>
      <c r="BV534">
        <v>0.61</v>
      </c>
      <c r="BW534">
        <v>0.53</v>
      </c>
      <c r="BX534">
        <v>3.62</v>
      </c>
      <c r="BY534">
        <v>3.65</v>
      </c>
      <c r="BZ534">
        <v>3.65</v>
      </c>
      <c r="CA534">
        <v>3.61</v>
      </c>
      <c r="CB534">
        <v>3.43</v>
      </c>
      <c r="CC534">
        <v>3.24</v>
      </c>
      <c r="CD534">
        <v>1.9E-2</v>
      </c>
      <c r="CE534">
        <v>1.9E-2</v>
      </c>
      <c r="CF534">
        <v>1.9E-2</v>
      </c>
      <c r="CG534">
        <v>4.5999999999999999E-2</v>
      </c>
      <c r="CH534">
        <v>1.9E-2</v>
      </c>
      <c r="CI534">
        <v>0.04</v>
      </c>
      <c r="CJ534">
        <v>7.0000000000000007E-2</v>
      </c>
      <c r="CK534">
        <v>0.09</v>
      </c>
      <c r="CL534">
        <v>7.0000000000000007E-2</v>
      </c>
      <c r="CM534">
        <v>0.03</v>
      </c>
      <c r="CN534">
        <v>0.04</v>
      </c>
      <c r="CO534">
        <v>0.02</v>
      </c>
      <c r="CP534">
        <v>0.03</v>
      </c>
      <c r="CQ534">
        <v>0.05</v>
      </c>
      <c r="CR534">
        <v>0.04</v>
      </c>
      <c r="CS534">
        <v>0.06</v>
      </c>
      <c r="CT534">
        <v>0.08</v>
      </c>
      <c r="CU534">
        <v>0.05</v>
      </c>
      <c r="CV534">
        <v>3.75</v>
      </c>
      <c r="CW534">
        <v>3.73</v>
      </c>
      <c r="CX534">
        <v>3.75</v>
      </c>
      <c r="CY534">
        <v>3.66</v>
      </c>
      <c r="CZ534">
        <v>3.69</v>
      </c>
      <c r="DA534">
        <v>3.55</v>
      </c>
      <c r="DB534">
        <v>3.44</v>
      </c>
      <c r="DC534">
        <v>3.37</v>
      </c>
      <c r="DD534">
        <v>3.5</v>
      </c>
      <c r="DE534">
        <v>0.14000000000000001</v>
      </c>
      <c r="DF534">
        <v>0.14000000000000001</v>
      </c>
      <c r="DG534">
        <v>0.16</v>
      </c>
      <c r="DH534">
        <v>0.15</v>
      </c>
      <c r="DI534">
        <v>0.16</v>
      </c>
      <c r="DJ534">
        <v>0.25</v>
      </c>
      <c r="DK534">
        <v>0.21</v>
      </c>
      <c r="DL534">
        <v>0.18</v>
      </c>
      <c r="DM534">
        <v>0.18</v>
      </c>
      <c r="DN534">
        <v>0.01</v>
      </c>
      <c r="DO534">
        <v>0</v>
      </c>
      <c r="DP534">
        <v>0.02</v>
      </c>
      <c r="DQ534">
        <v>0</v>
      </c>
      <c r="DR534">
        <v>0.01</v>
      </c>
      <c r="DS534">
        <v>0.04</v>
      </c>
      <c r="DT534">
        <v>0.03</v>
      </c>
      <c r="DU534">
        <v>0.02</v>
      </c>
      <c r="DV534">
        <v>0.01</v>
      </c>
      <c r="DW534">
        <v>0.81</v>
      </c>
      <c r="DX534">
        <v>0.81</v>
      </c>
      <c r="DY534">
        <v>0.79</v>
      </c>
      <c r="DZ534">
        <v>0.78</v>
      </c>
      <c r="EA534">
        <v>0.77</v>
      </c>
      <c r="EB534">
        <v>0.64</v>
      </c>
      <c r="EC534">
        <v>0.63</v>
      </c>
      <c r="ED534">
        <v>0.63</v>
      </c>
      <c r="EE534">
        <v>0.69</v>
      </c>
      <c r="EF534">
        <v>0.53</v>
      </c>
      <c r="EG534">
        <v>0.01</v>
      </c>
      <c r="EH534">
        <v>0.01</v>
      </c>
      <c r="EI534">
        <v>0.02</v>
      </c>
      <c r="EJ534">
        <v>0.01</v>
      </c>
      <c r="EK534">
        <v>0.01</v>
      </c>
      <c r="EL534">
        <v>0.06</v>
      </c>
      <c r="EM534">
        <v>0.05</v>
      </c>
      <c r="EN534">
        <v>0.02</v>
      </c>
      <c r="EO534">
        <v>0.32</v>
      </c>
      <c r="EP534">
        <v>0.06</v>
      </c>
      <c r="EQ534">
        <v>1.9E-2</v>
      </c>
      <c r="ER534">
        <v>7.0000000000000007E-2</v>
      </c>
      <c r="ES534">
        <v>5.6000000000000001E-2</v>
      </c>
      <c r="ET534">
        <v>0.1</v>
      </c>
      <c r="EU534">
        <v>0.13</v>
      </c>
      <c r="EV534">
        <v>7.0000000000000007E-2</v>
      </c>
      <c r="EW534">
        <v>0.1</v>
      </c>
      <c r="EX534">
        <v>5.6000000000000001E-2</v>
      </c>
      <c r="EY534">
        <v>0.33</v>
      </c>
      <c r="EZ534">
        <v>0.32</v>
      </c>
      <c r="FA534">
        <v>0.27</v>
      </c>
      <c r="FB534">
        <v>0.21</v>
      </c>
      <c r="FC534">
        <v>0.27</v>
      </c>
      <c r="FD534">
        <v>0.27</v>
      </c>
      <c r="FE534">
        <v>0.35</v>
      </c>
      <c r="FF534">
        <v>0.32</v>
      </c>
      <c r="FG534">
        <v>0.06</v>
      </c>
      <c r="FH534">
        <v>0.56000000000000005</v>
      </c>
      <c r="FI534">
        <v>0.59</v>
      </c>
      <c r="FJ534">
        <v>0.6</v>
      </c>
      <c r="FK534">
        <v>0.69</v>
      </c>
      <c r="FL534">
        <v>0.57999999999999996</v>
      </c>
      <c r="FM534">
        <v>0.49</v>
      </c>
      <c r="FN534">
        <v>0.5</v>
      </c>
      <c r="FO534">
        <v>0.53</v>
      </c>
      <c r="FP534">
        <v>0.04</v>
      </c>
      <c r="FQ534">
        <v>0.03</v>
      </c>
      <c r="FR534">
        <v>0.06</v>
      </c>
      <c r="FS534">
        <v>0.04</v>
      </c>
      <c r="FT534">
        <v>0.03</v>
      </c>
      <c r="FU534">
        <v>0.04</v>
      </c>
      <c r="FV534">
        <v>0.05</v>
      </c>
      <c r="FW534">
        <v>0.03</v>
      </c>
      <c r="FX534">
        <v>0.03</v>
      </c>
      <c r="FY534">
        <v>1.63</v>
      </c>
      <c r="FZ534">
        <v>3.5</v>
      </c>
      <c r="GA534">
        <v>3.59</v>
      </c>
      <c r="GB534">
        <v>3.51</v>
      </c>
      <c r="GC534">
        <v>3.64</v>
      </c>
      <c r="GD534">
        <v>3.48</v>
      </c>
      <c r="GE534">
        <v>3.24</v>
      </c>
      <c r="GF534">
        <v>3.34</v>
      </c>
      <c r="GG534">
        <v>3.4</v>
      </c>
      <c r="GH534">
        <v>8</v>
      </c>
      <c r="GI534">
        <v>0.02</v>
      </c>
      <c r="GJ534">
        <v>8.9999999999999993E-3</v>
      </c>
      <c r="GK534">
        <v>3.6999999999999998E-2</v>
      </c>
      <c r="GL534">
        <v>0.03</v>
      </c>
      <c r="GM534">
        <v>7.0000000000000007E-2</v>
      </c>
      <c r="GN534">
        <v>0.05</v>
      </c>
      <c r="GO534">
        <v>0.06</v>
      </c>
      <c r="GP534">
        <v>0.15</v>
      </c>
      <c r="GQ534">
        <v>0.19</v>
      </c>
      <c r="GR534">
        <v>0.33</v>
      </c>
      <c r="GS534">
        <v>0.05</v>
      </c>
      <c r="GT534">
        <v>0.61</v>
      </c>
      <c r="GU534">
        <v>0.54</v>
      </c>
      <c r="GV534">
        <v>0.28000000000000003</v>
      </c>
      <c r="GW534">
        <v>0.14000000000000001</v>
      </c>
      <c r="GX534">
        <v>0.17599999999999999</v>
      </c>
      <c r="GY534">
        <v>0.27</v>
      </c>
      <c r="GZ534">
        <v>4.5999999999999999E-2</v>
      </c>
      <c r="HA534">
        <v>2.8000000000000001E-2</v>
      </c>
      <c r="HB534">
        <v>0.19</v>
      </c>
      <c r="HC534">
        <v>0.06</v>
      </c>
      <c r="HD534">
        <v>0.08</v>
      </c>
      <c r="HE534">
        <v>0.19</v>
      </c>
      <c r="HF534">
        <v>0.15</v>
      </c>
      <c r="HG534">
        <v>0.18</v>
      </c>
      <c r="HH534">
        <v>7.0000000000000007E-2</v>
      </c>
      <c r="HI534">
        <v>0.06</v>
      </c>
      <c r="HJ534">
        <v>0.04</v>
      </c>
      <c r="HK534">
        <v>0.02</v>
      </c>
      <c r="HL534">
        <v>0.04</v>
      </c>
      <c r="HM534">
        <v>0.12</v>
      </c>
      <c r="HN534">
        <v>0.03</v>
      </c>
      <c r="HO534">
        <v>0.36</v>
      </c>
      <c r="HP534">
        <v>0.38</v>
      </c>
      <c r="HQ534">
        <v>0.44</v>
      </c>
      <c r="HR534">
        <v>0.44</v>
      </c>
      <c r="HS534">
        <v>0.37</v>
      </c>
      <c r="HT534">
        <v>0.24</v>
      </c>
      <c r="HU534">
        <v>0.52</v>
      </c>
      <c r="HV534">
        <v>0.38</v>
      </c>
      <c r="HW534">
        <v>0.44</v>
      </c>
      <c r="HX534">
        <v>0.4</v>
      </c>
      <c r="HY534">
        <v>0.4</v>
      </c>
      <c r="HZ534">
        <v>0.64</v>
      </c>
      <c r="IA534">
        <v>0.02</v>
      </c>
      <c r="IB534">
        <v>0.15</v>
      </c>
      <c r="IC534">
        <v>7.0000000000000007E-2</v>
      </c>
      <c r="ID534">
        <v>7.0000000000000007E-2</v>
      </c>
      <c r="IE534">
        <v>0.06</v>
      </c>
      <c r="IF534">
        <v>4.5999999999999999E-2</v>
      </c>
      <c r="IG534">
        <v>1.9E-2</v>
      </c>
      <c r="IH534">
        <v>0.01</v>
      </c>
      <c r="II534">
        <v>0</v>
      </c>
      <c r="IJ534">
        <v>0</v>
      </c>
      <c r="IK534">
        <v>8.9999999999999993E-3</v>
      </c>
      <c r="IL534">
        <v>0</v>
      </c>
      <c r="IM534">
        <v>0.03</v>
      </c>
      <c r="IN534">
        <v>0.05</v>
      </c>
      <c r="IO534">
        <v>0.04</v>
      </c>
      <c r="IP534">
        <v>0.05</v>
      </c>
      <c r="IQ534">
        <v>0.04</v>
      </c>
      <c r="IR534">
        <v>0.05</v>
      </c>
      <c r="IS534">
        <v>0.05</v>
      </c>
      <c r="IT534">
        <v>0.57999999999999996</v>
      </c>
      <c r="IU534">
        <v>0.31</v>
      </c>
      <c r="IV534">
        <v>0.02</v>
      </c>
      <c r="IW534">
        <v>0.26</v>
      </c>
      <c r="IX534">
        <v>0.22</v>
      </c>
      <c r="IY534">
        <v>0.23</v>
      </c>
      <c r="IZ534">
        <v>0.41</v>
      </c>
      <c r="JA534">
        <v>0.11</v>
      </c>
      <c r="JB534">
        <v>0.31</v>
      </c>
      <c r="JC534">
        <v>0.33</v>
      </c>
      <c r="JD534">
        <v>0.06</v>
      </c>
      <c r="JE534">
        <v>0.13</v>
      </c>
      <c r="JF534">
        <v>0.2</v>
      </c>
      <c r="JG534">
        <v>0.24</v>
      </c>
      <c r="JH534">
        <v>0.37</v>
      </c>
      <c r="JI534">
        <v>0.08</v>
      </c>
      <c r="JJ534">
        <v>0.1</v>
      </c>
      <c r="JK534">
        <v>0.63</v>
      </c>
      <c r="JL534">
        <v>0.16</v>
      </c>
      <c r="JM534">
        <v>0.03</v>
      </c>
      <c r="JN534">
        <v>0.04</v>
      </c>
      <c r="JO534">
        <v>0.05</v>
      </c>
      <c r="JP534">
        <v>0.04</v>
      </c>
      <c r="JQ534">
        <v>0.03</v>
      </c>
      <c r="JR534">
        <v>3.06</v>
      </c>
      <c r="JS534">
        <v>1.63</v>
      </c>
      <c r="JT534">
        <v>2.02</v>
      </c>
      <c r="JU534">
        <v>3.5</v>
      </c>
      <c r="JV534">
        <v>2.2999999999999998</v>
      </c>
    </row>
    <row r="535" spans="1:282" x14ac:dyDescent="0.25">
      <c r="A535">
        <v>610219</v>
      </c>
      <c r="B535" t="s">
        <v>296</v>
      </c>
      <c r="C535" t="s">
        <v>2994</v>
      </c>
      <c r="D535" t="s">
        <v>5925</v>
      </c>
      <c r="E535" t="s">
        <v>5926</v>
      </c>
      <c r="F535" t="s">
        <v>1481</v>
      </c>
      <c r="G535" t="s">
        <v>1482</v>
      </c>
      <c r="H535" t="s">
        <v>1483</v>
      </c>
      <c r="I535" t="s">
        <v>5927</v>
      </c>
      <c r="J535" t="s">
        <v>5928</v>
      </c>
      <c r="K535" t="s">
        <v>5929</v>
      </c>
      <c r="L535" t="s">
        <v>546</v>
      </c>
      <c r="M535" t="s">
        <v>3399</v>
      </c>
      <c r="N535" t="s">
        <v>3908</v>
      </c>
      <c r="O535" t="s">
        <v>524</v>
      </c>
      <c r="P535">
        <v>825</v>
      </c>
      <c r="Q535" t="s">
        <v>566</v>
      </c>
      <c r="R535" t="s">
        <v>574</v>
      </c>
      <c r="S535" t="s">
        <v>574</v>
      </c>
      <c r="T535">
        <v>47</v>
      </c>
      <c r="U535">
        <v>6360</v>
      </c>
      <c r="V535" t="s">
        <v>651</v>
      </c>
      <c r="W535">
        <v>355</v>
      </c>
      <c r="X535">
        <v>831</v>
      </c>
      <c r="Y535">
        <v>43</v>
      </c>
      <c r="Z535" s="5" t="s">
        <v>766</v>
      </c>
      <c r="AA535" t="s">
        <v>524</v>
      </c>
      <c r="AB535" t="s">
        <v>564</v>
      </c>
      <c r="AC535" t="s">
        <v>564</v>
      </c>
      <c r="AD535" t="s">
        <v>533</v>
      </c>
      <c r="AE535">
        <v>50.9</v>
      </c>
      <c r="AF535">
        <v>49.4</v>
      </c>
      <c r="AG535">
        <v>61.4</v>
      </c>
      <c r="AH535">
        <v>4.3</v>
      </c>
      <c r="AI535" t="s">
        <v>3410</v>
      </c>
      <c r="AJ535">
        <v>213</v>
      </c>
      <c r="AK535">
        <v>30</v>
      </c>
      <c r="AL535">
        <v>7</v>
      </c>
      <c r="AN535">
        <v>169</v>
      </c>
      <c r="AO535">
        <v>1</v>
      </c>
      <c r="AQ535">
        <v>5</v>
      </c>
      <c r="AR535">
        <v>7</v>
      </c>
      <c r="AS535">
        <v>213</v>
      </c>
      <c r="AT535">
        <v>0.02</v>
      </c>
      <c r="AU535">
        <v>0.01</v>
      </c>
      <c r="AV535">
        <v>0</v>
      </c>
      <c r="AW535">
        <v>0</v>
      </c>
      <c r="AX535">
        <v>0.02</v>
      </c>
      <c r="AY535">
        <v>0.06</v>
      </c>
      <c r="AZ535">
        <v>0.06</v>
      </c>
      <c r="BA535">
        <v>5.1999999999999998E-2</v>
      </c>
      <c r="BB535">
        <v>0.04</v>
      </c>
      <c r="BC535">
        <v>0.04</v>
      </c>
      <c r="BD535">
        <v>0.08</v>
      </c>
      <c r="BE535">
        <v>0.18</v>
      </c>
      <c r="BF535">
        <v>0.36</v>
      </c>
      <c r="BG535">
        <v>0.28000000000000003</v>
      </c>
      <c r="BH535">
        <v>0.34</v>
      </c>
      <c r="BI535">
        <v>0.23</v>
      </c>
      <c r="BJ535">
        <v>0.38</v>
      </c>
      <c r="BK535">
        <v>0.35</v>
      </c>
      <c r="BL535">
        <v>0</v>
      </c>
      <c r="BM535">
        <v>0</v>
      </c>
      <c r="BN535">
        <v>0</v>
      </c>
      <c r="BO535">
        <v>0</v>
      </c>
      <c r="BP535">
        <v>0.02</v>
      </c>
      <c r="BQ535">
        <v>0.02</v>
      </c>
      <c r="BR535">
        <v>0.55000000000000004</v>
      </c>
      <c r="BS535">
        <v>0.66</v>
      </c>
      <c r="BT535">
        <v>0.62</v>
      </c>
      <c r="BU535">
        <v>0.72</v>
      </c>
      <c r="BV535">
        <v>0.51</v>
      </c>
      <c r="BW535">
        <v>0.39</v>
      </c>
      <c r="BX535">
        <v>3.45</v>
      </c>
      <c r="BY535">
        <v>3.59</v>
      </c>
      <c r="BZ535">
        <v>3.57</v>
      </c>
      <c r="CA535">
        <v>3.68</v>
      </c>
      <c r="CB535">
        <v>3.4</v>
      </c>
      <c r="CC535">
        <v>3.1</v>
      </c>
      <c r="CD535">
        <v>5.0000000000000001E-3</v>
      </c>
      <c r="CE535">
        <v>0</v>
      </c>
      <c r="CF535">
        <v>0</v>
      </c>
      <c r="CG535">
        <v>5.0000000000000001E-3</v>
      </c>
      <c r="CH535">
        <v>0</v>
      </c>
      <c r="CI535">
        <v>0</v>
      </c>
      <c r="CJ535">
        <v>0.03</v>
      </c>
      <c r="CK535">
        <v>0.08</v>
      </c>
      <c r="CL535">
        <v>0.05</v>
      </c>
      <c r="CM535">
        <v>0.01</v>
      </c>
      <c r="CN535">
        <v>0.02</v>
      </c>
      <c r="CO535">
        <v>0.03</v>
      </c>
      <c r="CP535">
        <v>0.03</v>
      </c>
      <c r="CQ535">
        <v>0.01</v>
      </c>
      <c r="CR535">
        <v>0.05</v>
      </c>
      <c r="CS535">
        <v>0.11</v>
      </c>
      <c r="CT535">
        <v>0.1</v>
      </c>
      <c r="CU535">
        <v>0.08</v>
      </c>
      <c r="CV535">
        <v>3.81</v>
      </c>
      <c r="CW535">
        <v>3.78</v>
      </c>
      <c r="CX535">
        <v>3.75</v>
      </c>
      <c r="CY535">
        <v>3.72</v>
      </c>
      <c r="CZ535">
        <v>3.77</v>
      </c>
      <c r="DA535">
        <v>3.64</v>
      </c>
      <c r="DB535">
        <v>3.43</v>
      </c>
      <c r="DC535">
        <v>3.29</v>
      </c>
      <c r="DD535">
        <v>3.44</v>
      </c>
      <c r="DE535">
        <v>0.16</v>
      </c>
      <c r="DF535">
        <v>0.18</v>
      </c>
      <c r="DG535">
        <v>0.19</v>
      </c>
      <c r="DH535">
        <v>0.19</v>
      </c>
      <c r="DI535">
        <v>0.21</v>
      </c>
      <c r="DJ535">
        <v>0.24</v>
      </c>
      <c r="DK535">
        <v>0.25</v>
      </c>
      <c r="DL535">
        <v>0.28000000000000003</v>
      </c>
      <c r="DM535">
        <v>0.26</v>
      </c>
      <c r="DN535">
        <v>0.01</v>
      </c>
      <c r="DO535">
        <v>0.01</v>
      </c>
      <c r="DP535">
        <v>0.01</v>
      </c>
      <c r="DQ535">
        <v>0.01</v>
      </c>
      <c r="DR535">
        <v>0.01</v>
      </c>
      <c r="DS535">
        <v>0.01</v>
      </c>
      <c r="DT535">
        <v>0.02</v>
      </c>
      <c r="DU535">
        <v>0.01</v>
      </c>
      <c r="DV535">
        <v>0.01</v>
      </c>
      <c r="DW535">
        <v>0.82</v>
      </c>
      <c r="DX535">
        <v>0.79</v>
      </c>
      <c r="DY535">
        <v>0.77</v>
      </c>
      <c r="DZ535">
        <v>0.76</v>
      </c>
      <c r="EA535">
        <v>0.77</v>
      </c>
      <c r="EB535">
        <v>0.69</v>
      </c>
      <c r="EC535">
        <v>0.59</v>
      </c>
      <c r="ED535">
        <v>0.54</v>
      </c>
      <c r="EE535">
        <v>0.61</v>
      </c>
      <c r="EF535">
        <v>0.37</v>
      </c>
      <c r="EG535">
        <v>0.01</v>
      </c>
      <c r="EH535">
        <v>0.02</v>
      </c>
      <c r="EI535">
        <v>0.01</v>
      </c>
      <c r="EJ535">
        <v>0.01</v>
      </c>
      <c r="EK535">
        <v>0.02</v>
      </c>
      <c r="EL535">
        <v>0.06</v>
      </c>
      <c r="EM535">
        <v>0.02</v>
      </c>
      <c r="EN535">
        <v>0</v>
      </c>
      <c r="EO535">
        <v>0.38</v>
      </c>
      <c r="EP535">
        <v>0.03</v>
      </c>
      <c r="EQ535">
        <v>1.9E-2</v>
      </c>
      <c r="ER535">
        <v>0.03</v>
      </c>
      <c r="ES535">
        <v>1.4E-2</v>
      </c>
      <c r="ET535">
        <v>0.06</v>
      </c>
      <c r="EU535">
        <v>0.12</v>
      </c>
      <c r="EV535">
        <v>0.08</v>
      </c>
      <c r="EW535">
        <v>0.03</v>
      </c>
      <c r="EX535">
        <v>9.4E-2</v>
      </c>
      <c r="EY535">
        <v>0.31</v>
      </c>
      <c r="EZ535">
        <v>0.3</v>
      </c>
      <c r="FA535">
        <v>0.33</v>
      </c>
      <c r="FB535">
        <v>0.28999999999999998</v>
      </c>
      <c r="FC535">
        <v>0.31</v>
      </c>
      <c r="FD535">
        <v>0.35</v>
      </c>
      <c r="FE535">
        <v>0.33</v>
      </c>
      <c r="FF535">
        <v>0.43</v>
      </c>
      <c r="FG535">
        <v>0.1</v>
      </c>
      <c r="FH535">
        <v>0.61</v>
      </c>
      <c r="FI535">
        <v>0.62</v>
      </c>
      <c r="FJ535">
        <v>0.59</v>
      </c>
      <c r="FK535">
        <v>0.64</v>
      </c>
      <c r="FL535">
        <v>0.56999999999999995</v>
      </c>
      <c r="FM535">
        <v>0.4</v>
      </c>
      <c r="FN535">
        <v>0.51</v>
      </c>
      <c r="FO535">
        <v>0.5</v>
      </c>
      <c r="FP535">
        <v>0.05</v>
      </c>
      <c r="FQ535">
        <v>0.03</v>
      </c>
      <c r="FR535">
        <v>0.04</v>
      </c>
      <c r="FS535">
        <v>0.04</v>
      </c>
      <c r="FT535">
        <v>0.05</v>
      </c>
      <c r="FU535">
        <v>0.04</v>
      </c>
      <c r="FV535">
        <v>0.08</v>
      </c>
      <c r="FW535">
        <v>0.05</v>
      </c>
      <c r="FX535">
        <v>0.05</v>
      </c>
      <c r="FY535">
        <v>1.93</v>
      </c>
      <c r="FZ535">
        <v>3.57</v>
      </c>
      <c r="GA535">
        <v>3.58</v>
      </c>
      <c r="GB535">
        <v>3.55</v>
      </c>
      <c r="GC535">
        <v>3.63</v>
      </c>
      <c r="GD535">
        <v>3.49</v>
      </c>
      <c r="GE535">
        <v>3.18</v>
      </c>
      <c r="GF535">
        <v>3.4</v>
      </c>
      <c r="GG535">
        <v>3.49</v>
      </c>
      <c r="GH535">
        <v>9.09</v>
      </c>
      <c r="GI535">
        <v>0</v>
      </c>
      <c r="GJ535">
        <v>0</v>
      </c>
      <c r="GK535">
        <v>5.0000000000000001E-3</v>
      </c>
      <c r="GL535">
        <v>0</v>
      </c>
      <c r="GM535">
        <v>0.03</v>
      </c>
      <c r="GN535">
        <v>0.02</v>
      </c>
      <c r="GO535">
        <v>7.0000000000000007E-2</v>
      </c>
      <c r="GP535">
        <v>0.14000000000000001</v>
      </c>
      <c r="GQ535">
        <v>0.14000000000000001</v>
      </c>
      <c r="GR535">
        <v>0.54</v>
      </c>
      <c r="GS535">
        <v>0.06</v>
      </c>
      <c r="GT535">
        <v>0.46</v>
      </c>
      <c r="GU535">
        <v>0.69</v>
      </c>
      <c r="GV535">
        <v>0.24</v>
      </c>
      <c r="GW535">
        <v>0.22</v>
      </c>
      <c r="GX535">
        <v>0.08</v>
      </c>
      <c r="GY535">
        <v>0.16</v>
      </c>
      <c r="GZ535">
        <v>0.11700000000000001</v>
      </c>
      <c r="HA535">
        <v>3.7999999999999999E-2</v>
      </c>
      <c r="HB535">
        <v>0.25</v>
      </c>
      <c r="HC535">
        <v>0.11</v>
      </c>
      <c r="HD535">
        <v>0.06</v>
      </c>
      <c r="HE535">
        <v>0.27</v>
      </c>
      <c r="HF535">
        <v>0.1</v>
      </c>
      <c r="HG535">
        <v>0.13</v>
      </c>
      <c r="HH535">
        <v>7.0000000000000007E-2</v>
      </c>
      <c r="HI535">
        <v>0.01</v>
      </c>
      <c r="HJ535">
        <v>0.01</v>
      </c>
      <c r="HK535">
        <v>0</v>
      </c>
      <c r="HL535">
        <v>0.03</v>
      </c>
      <c r="HM535">
        <v>0.17</v>
      </c>
      <c r="HN535">
        <v>0.01</v>
      </c>
      <c r="HO535">
        <v>0.26</v>
      </c>
      <c r="HP535">
        <v>0.25</v>
      </c>
      <c r="HQ535">
        <v>0.26</v>
      </c>
      <c r="HR535">
        <v>0.3</v>
      </c>
      <c r="HS535">
        <v>0.38</v>
      </c>
      <c r="HT535">
        <v>0.24</v>
      </c>
      <c r="HU535">
        <v>0.62</v>
      </c>
      <c r="HV535">
        <v>0.52</v>
      </c>
      <c r="HW535">
        <v>0.54</v>
      </c>
      <c r="HX535">
        <v>0.49</v>
      </c>
      <c r="HY535">
        <v>0.28000000000000003</v>
      </c>
      <c r="HZ535">
        <v>0.65</v>
      </c>
      <c r="IA535">
        <v>0.04</v>
      </c>
      <c r="IB535">
        <v>0.14000000000000001</v>
      </c>
      <c r="IC535">
        <v>0.1</v>
      </c>
      <c r="ID535">
        <v>0.1</v>
      </c>
      <c r="IE535">
        <v>0.08</v>
      </c>
      <c r="IF535">
        <v>2.8000000000000001E-2</v>
      </c>
      <c r="IG535">
        <v>8.9999999999999993E-3</v>
      </c>
      <c r="IH535">
        <v>0.01</v>
      </c>
      <c r="II535">
        <v>0.01</v>
      </c>
      <c r="IJ535">
        <v>0.01</v>
      </c>
      <c r="IK535">
        <v>1.9E-2</v>
      </c>
      <c r="IL535">
        <v>1.4E-2</v>
      </c>
      <c r="IM535">
        <v>0.05</v>
      </c>
      <c r="IN535">
        <v>7.0000000000000007E-2</v>
      </c>
      <c r="IO535">
        <v>0.08</v>
      </c>
      <c r="IP535">
        <v>0.08</v>
      </c>
      <c r="IQ535">
        <v>0.06</v>
      </c>
      <c r="IR535">
        <v>0.06</v>
      </c>
      <c r="IS535">
        <v>0</v>
      </c>
      <c r="IT535">
        <v>0.51</v>
      </c>
      <c r="IU535">
        <v>0.17</v>
      </c>
      <c r="IV535">
        <v>0</v>
      </c>
      <c r="IW535">
        <v>0.26</v>
      </c>
      <c r="IX535">
        <v>0.25</v>
      </c>
      <c r="IY535">
        <v>0.26</v>
      </c>
      <c r="IZ535">
        <v>0.41</v>
      </c>
      <c r="JA535">
        <v>0.18</v>
      </c>
      <c r="JB535">
        <v>0.4</v>
      </c>
      <c r="JC535">
        <v>0.42</v>
      </c>
      <c r="JD535">
        <v>0.06</v>
      </c>
      <c r="JE535">
        <v>0.22</v>
      </c>
      <c r="JF535">
        <v>0.33</v>
      </c>
      <c r="JG535">
        <v>0.17</v>
      </c>
      <c r="JH535">
        <v>0.27</v>
      </c>
      <c r="JI535">
        <v>0.11</v>
      </c>
      <c r="JJ535">
        <v>0.13</v>
      </c>
      <c r="JK535">
        <v>0.43</v>
      </c>
      <c r="JL535">
        <v>0.11</v>
      </c>
      <c r="JM535">
        <v>0.06</v>
      </c>
      <c r="JN535">
        <v>7.0000000000000007E-2</v>
      </c>
      <c r="JO535">
        <v>7.0000000000000007E-2</v>
      </c>
      <c r="JP535">
        <v>0.06</v>
      </c>
      <c r="JQ535">
        <v>0.06</v>
      </c>
      <c r="JR535">
        <v>3</v>
      </c>
      <c r="JS535">
        <v>1.76</v>
      </c>
      <c r="JT535">
        <v>2.33</v>
      </c>
      <c r="JU535">
        <v>3.25</v>
      </c>
      <c r="JV535">
        <v>2.13</v>
      </c>
    </row>
    <row r="536" spans="1:282" x14ac:dyDescent="0.25">
      <c r="A536">
        <v>610220</v>
      </c>
      <c r="B536" t="s">
        <v>297</v>
      </c>
      <c r="C536" t="s">
        <v>2995</v>
      </c>
      <c r="D536" t="s">
        <v>5930</v>
      </c>
      <c r="E536" t="s">
        <v>5931</v>
      </c>
      <c r="F536" t="s">
        <v>1484</v>
      </c>
      <c r="G536" t="s">
        <v>1485</v>
      </c>
      <c r="H536" t="s">
        <v>1486</v>
      </c>
      <c r="I536" t="s">
        <v>5932</v>
      </c>
      <c r="J536" t="s">
        <v>5933</v>
      </c>
      <c r="K536" t="s">
        <v>5934</v>
      </c>
      <c r="L536" t="s">
        <v>546</v>
      </c>
      <c r="M536" t="s">
        <v>3399</v>
      </c>
      <c r="N536" t="s">
        <v>3908</v>
      </c>
      <c r="O536" t="s">
        <v>524</v>
      </c>
      <c r="P536">
        <v>607</v>
      </c>
      <c r="Q536" t="s">
        <v>541</v>
      </c>
      <c r="R536" t="s">
        <v>613</v>
      </c>
      <c r="S536" t="s">
        <v>613</v>
      </c>
      <c r="T536">
        <v>31</v>
      </c>
      <c r="U536">
        <v>6370</v>
      </c>
      <c r="V536" t="s">
        <v>651</v>
      </c>
      <c r="W536">
        <v>95</v>
      </c>
      <c r="X536">
        <v>624</v>
      </c>
      <c r="Y536">
        <v>15</v>
      </c>
      <c r="Z536" s="5" t="s">
        <v>4268</v>
      </c>
      <c r="AA536" t="s">
        <v>524</v>
      </c>
      <c r="AB536" t="s">
        <v>564</v>
      </c>
      <c r="AC536" t="s">
        <v>555</v>
      </c>
      <c r="AD536" t="s">
        <v>555</v>
      </c>
      <c r="AE536">
        <v>51.5</v>
      </c>
      <c r="AF536">
        <v>31.5</v>
      </c>
      <c r="AG536">
        <v>30.5</v>
      </c>
      <c r="AH536">
        <v>1.5</v>
      </c>
      <c r="AI536" t="s">
        <v>3410</v>
      </c>
      <c r="AJ536">
        <v>71</v>
      </c>
      <c r="AK536">
        <v>50</v>
      </c>
      <c r="AL536">
        <v>2</v>
      </c>
      <c r="AN536">
        <v>12</v>
      </c>
      <c r="AP536">
        <v>2</v>
      </c>
      <c r="AQ536">
        <v>3</v>
      </c>
      <c r="AR536">
        <v>4</v>
      </c>
      <c r="AS536">
        <v>71</v>
      </c>
      <c r="AT536">
        <v>0.01</v>
      </c>
      <c r="AU536">
        <v>0.03</v>
      </c>
      <c r="AV536">
        <v>0</v>
      </c>
      <c r="AW536">
        <v>0.03</v>
      </c>
      <c r="AX536">
        <v>0.06</v>
      </c>
      <c r="AY536">
        <v>0.1</v>
      </c>
      <c r="AZ536">
        <v>7.0000000000000007E-2</v>
      </c>
      <c r="BA536">
        <v>9.9000000000000005E-2</v>
      </c>
      <c r="BB536">
        <v>0.06</v>
      </c>
      <c r="BC536">
        <v>0.06</v>
      </c>
      <c r="BD536">
        <v>0.1</v>
      </c>
      <c r="BE536">
        <v>0.21</v>
      </c>
      <c r="BF536">
        <v>0.34</v>
      </c>
      <c r="BG536">
        <v>0.15</v>
      </c>
      <c r="BH536">
        <v>0.21</v>
      </c>
      <c r="BI536">
        <v>0.1</v>
      </c>
      <c r="BJ536">
        <v>0.25</v>
      </c>
      <c r="BK536">
        <v>0.15</v>
      </c>
      <c r="BL536">
        <v>0.04</v>
      </c>
      <c r="BM536">
        <v>0.04</v>
      </c>
      <c r="BN536">
        <v>0.04</v>
      </c>
      <c r="BO536">
        <v>0.04</v>
      </c>
      <c r="BP536">
        <v>0.04</v>
      </c>
      <c r="BQ536">
        <v>0.04</v>
      </c>
      <c r="BR536">
        <v>0.54</v>
      </c>
      <c r="BS536">
        <v>0.68</v>
      </c>
      <c r="BT536">
        <v>0.69</v>
      </c>
      <c r="BU536">
        <v>0.77</v>
      </c>
      <c r="BV536">
        <v>0.55000000000000004</v>
      </c>
      <c r="BW536">
        <v>0.49</v>
      </c>
      <c r="BX536">
        <v>3.46</v>
      </c>
      <c r="BY536">
        <v>3.54</v>
      </c>
      <c r="BZ536">
        <v>3.66</v>
      </c>
      <c r="CA536">
        <v>3.69</v>
      </c>
      <c r="CB536">
        <v>3.35</v>
      </c>
      <c r="CC536">
        <v>3.09</v>
      </c>
      <c r="CD536">
        <v>0</v>
      </c>
      <c r="CE536">
        <v>0</v>
      </c>
      <c r="CF536">
        <v>0</v>
      </c>
      <c r="CG536">
        <v>1.4E-2</v>
      </c>
      <c r="CH536">
        <v>0</v>
      </c>
      <c r="CI536">
        <v>0.06</v>
      </c>
      <c r="CJ536">
        <v>0.03</v>
      </c>
      <c r="CK536">
        <v>7.0000000000000007E-2</v>
      </c>
      <c r="CL536">
        <v>7.0000000000000007E-2</v>
      </c>
      <c r="CM536">
        <v>0.04</v>
      </c>
      <c r="CN536">
        <v>0.01</v>
      </c>
      <c r="CO536">
        <v>0.04</v>
      </c>
      <c r="CP536">
        <v>7.0000000000000007E-2</v>
      </c>
      <c r="CQ536">
        <v>0.06</v>
      </c>
      <c r="CR536">
        <v>0.08</v>
      </c>
      <c r="CS536">
        <v>0.06</v>
      </c>
      <c r="CT536">
        <v>0.2</v>
      </c>
      <c r="CU536">
        <v>0.13</v>
      </c>
      <c r="CV536">
        <v>3.75</v>
      </c>
      <c r="CW536">
        <v>3.72</v>
      </c>
      <c r="CX536">
        <v>3.66</v>
      </c>
      <c r="CY536">
        <v>3.62</v>
      </c>
      <c r="CZ536">
        <v>3.6</v>
      </c>
      <c r="DA536">
        <v>3.38</v>
      </c>
      <c r="DB536">
        <v>3.51</v>
      </c>
      <c r="DC536">
        <v>3.16</v>
      </c>
      <c r="DD536">
        <v>3.26</v>
      </c>
      <c r="DE536">
        <v>0.15</v>
      </c>
      <c r="DF536">
        <v>0.24</v>
      </c>
      <c r="DG536">
        <v>0.24</v>
      </c>
      <c r="DH536">
        <v>0.18</v>
      </c>
      <c r="DI536">
        <v>0.27</v>
      </c>
      <c r="DJ536">
        <v>0.25</v>
      </c>
      <c r="DK536">
        <v>0.27</v>
      </c>
      <c r="DL536">
        <v>0.2</v>
      </c>
      <c r="DM536">
        <v>0.24</v>
      </c>
      <c r="DN536">
        <v>0.04</v>
      </c>
      <c r="DO536">
        <v>0.04</v>
      </c>
      <c r="DP536">
        <v>0.04</v>
      </c>
      <c r="DQ536">
        <v>0.04</v>
      </c>
      <c r="DR536">
        <v>0.04</v>
      </c>
      <c r="DS536">
        <v>0.04</v>
      </c>
      <c r="DT536">
        <v>0.04</v>
      </c>
      <c r="DU536">
        <v>0.04</v>
      </c>
      <c r="DV536">
        <v>0.04</v>
      </c>
      <c r="DW536">
        <v>0.76</v>
      </c>
      <c r="DX536">
        <v>0.7</v>
      </c>
      <c r="DY536">
        <v>0.68</v>
      </c>
      <c r="DZ536">
        <v>0.69</v>
      </c>
      <c r="EA536">
        <v>0.63</v>
      </c>
      <c r="EB536">
        <v>0.56000000000000005</v>
      </c>
      <c r="EC536">
        <v>0.61</v>
      </c>
      <c r="ED536">
        <v>0.49</v>
      </c>
      <c r="EE536">
        <v>0.52</v>
      </c>
      <c r="EF536">
        <v>0.49</v>
      </c>
      <c r="EG536">
        <v>0.01</v>
      </c>
      <c r="EH536">
        <v>0.01</v>
      </c>
      <c r="EI536">
        <v>0.03</v>
      </c>
      <c r="EJ536">
        <v>0.01</v>
      </c>
      <c r="EK536">
        <v>0.04</v>
      </c>
      <c r="EL536">
        <v>0.13</v>
      </c>
      <c r="EM536">
        <v>0.01</v>
      </c>
      <c r="EN536">
        <v>0</v>
      </c>
      <c r="EO536">
        <v>0.41</v>
      </c>
      <c r="EP536">
        <v>0</v>
      </c>
      <c r="EQ536">
        <v>4.2000000000000003E-2</v>
      </c>
      <c r="ER536">
        <v>0.04</v>
      </c>
      <c r="ES536">
        <v>5.6000000000000001E-2</v>
      </c>
      <c r="ET536">
        <v>0.03</v>
      </c>
      <c r="EU536">
        <v>0.17</v>
      </c>
      <c r="EV536">
        <v>7.0000000000000007E-2</v>
      </c>
      <c r="EW536">
        <v>0.01</v>
      </c>
      <c r="EX536">
        <v>0</v>
      </c>
      <c r="EY536">
        <v>0.14000000000000001</v>
      </c>
      <c r="EZ536">
        <v>0.15</v>
      </c>
      <c r="FA536">
        <v>0.08</v>
      </c>
      <c r="FB536">
        <v>0.18</v>
      </c>
      <c r="FC536">
        <v>0.31</v>
      </c>
      <c r="FD536">
        <v>0.39</v>
      </c>
      <c r="FE536">
        <v>0.37</v>
      </c>
      <c r="FF536">
        <v>0.38</v>
      </c>
      <c r="FG536">
        <v>0.03</v>
      </c>
      <c r="FH536">
        <v>0.77</v>
      </c>
      <c r="FI536">
        <v>0.73</v>
      </c>
      <c r="FJ536">
        <v>0.77</v>
      </c>
      <c r="FK536">
        <v>0.69</v>
      </c>
      <c r="FL536">
        <v>0.56000000000000005</v>
      </c>
      <c r="FM536">
        <v>0.18</v>
      </c>
      <c r="FN536">
        <v>0.49</v>
      </c>
      <c r="FO536">
        <v>0.55000000000000004</v>
      </c>
      <c r="FP536">
        <v>7.0000000000000007E-2</v>
      </c>
      <c r="FQ536">
        <v>7.0000000000000007E-2</v>
      </c>
      <c r="FR536">
        <v>0.06</v>
      </c>
      <c r="FS536">
        <v>7.0000000000000007E-2</v>
      </c>
      <c r="FT536">
        <v>0.06</v>
      </c>
      <c r="FU536">
        <v>0.06</v>
      </c>
      <c r="FV536">
        <v>0.13</v>
      </c>
      <c r="FW536">
        <v>0.06</v>
      </c>
      <c r="FX536">
        <v>0.06</v>
      </c>
      <c r="FY536">
        <v>1.53</v>
      </c>
      <c r="FZ536">
        <v>3.8</v>
      </c>
      <c r="GA536">
        <v>3.7</v>
      </c>
      <c r="GB536">
        <v>3.73</v>
      </c>
      <c r="GC536">
        <v>3.64</v>
      </c>
      <c r="GD536">
        <v>3.48</v>
      </c>
      <c r="GE536">
        <v>2.73</v>
      </c>
      <c r="GF536">
        <v>3.42</v>
      </c>
      <c r="GG536">
        <v>3.57</v>
      </c>
      <c r="GH536">
        <v>8.64</v>
      </c>
      <c r="GI536">
        <v>0</v>
      </c>
      <c r="GJ536">
        <v>1.4E-2</v>
      </c>
      <c r="GK536">
        <v>4.2000000000000003E-2</v>
      </c>
      <c r="GL536">
        <v>0.01</v>
      </c>
      <c r="GM536">
        <v>0.01</v>
      </c>
      <c r="GN536">
        <v>0.03</v>
      </c>
      <c r="GO536">
        <v>0.04</v>
      </c>
      <c r="GP536">
        <v>0.18</v>
      </c>
      <c r="GQ536">
        <v>0.11</v>
      </c>
      <c r="GR536">
        <v>0.49</v>
      </c>
      <c r="GS536">
        <v>0.06</v>
      </c>
      <c r="GT536">
        <v>0.41</v>
      </c>
      <c r="GU536">
        <v>0.79</v>
      </c>
      <c r="GV536">
        <v>0.08</v>
      </c>
      <c r="GW536">
        <v>0.27</v>
      </c>
      <c r="GX536">
        <v>9.9000000000000005E-2</v>
      </c>
      <c r="GY536">
        <v>0.37</v>
      </c>
      <c r="GZ536">
        <v>0.19700000000000001</v>
      </c>
      <c r="HA536">
        <v>1.4E-2</v>
      </c>
      <c r="HB536">
        <v>0.37</v>
      </c>
      <c r="HC536">
        <v>0.06</v>
      </c>
      <c r="HD536">
        <v>0.01</v>
      </c>
      <c r="HE536">
        <v>0.13</v>
      </c>
      <c r="HF536">
        <v>7.0000000000000007E-2</v>
      </c>
      <c r="HG536">
        <v>0.08</v>
      </c>
      <c r="HH536">
        <v>0.06</v>
      </c>
      <c r="HI536">
        <v>0.03</v>
      </c>
      <c r="HJ536">
        <v>0.03</v>
      </c>
      <c r="HK536">
        <v>0.27</v>
      </c>
      <c r="HL536">
        <v>0.1</v>
      </c>
      <c r="HM536">
        <v>0.17</v>
      </c>
      <c r="HN536">
        <v>0</v>
      </c>
      <c r="HO536">
        <v>0.42</v>
      </c>
      <c r="HP536">
        <v>0.32</v>
      </c>
      <c r="HQ536">
        <v>0.3</v>
      </c>
      <c r="HR536">
        <v>0.57999999999999996</v>
      </c>
      <c r="HS536">
        <v>0.34</v>
      </c>
      <c r="HT536">
        <v>0.25</v>
      </c>
      <c r="HU536">
        <v>0.49</v>
      </c>
      <c r="HV536">
        <v>0.41</v>
      </c>
      <c r="HW536">
        <v>0.11</v>
      </c>
      <c r="HX536">
        <v>0.25</v>
      </c>
      <c r="HY536">
        <v>0.27</v>
      </c>
      <c r="HZ536">
        <v>0.69</v>
      </c>
      <c r="IA536">
        <v>0</v>
      </c>
      <c r="IB536">
        <v>0.18</v>
      </c>
      <c r="IC536">
        <v>0.08</v>
      </c>
      <c r="ID536">
        <v>0</v>
      </c>
      <c r="IE536">
        <v>0.1</v>
      </c>
      <c r="IF536">
        <v>0</v>
      </c>
      <c r="IG536">
        <v>0</v>
      </c>
      <c r="IH536">
        <v>0</v>
      </c>
      <c r="II536">
        <v>0.17</v>
      </c>
      <c r="IJ536">
        <v>0</v>
      </c>
      <c r="IK536">
        <v>7.0000000000000007E-2</v>
      </c>
      <c r="IL536">
        <v>0</v>
      </c>
      <c r="IM536">
        <v>0.06</v>
      </c>
      <c r="IN536">
        <v>0.06</v>
      </c>
      <c r="IO536">
        <v>7.0000000000000007E-2</v>
      </c>
      <c r="IP536">
        <v>7.0000000000000007E-2</v>
      </c>
      <c r="IQ536">
        <v>0.06</v>
      </c>
      <c r="IR536">
        <v>0.06</v>
      </c>
      <c r="IS536">
        <v>0</v>
      </c>
      <c r="IT536">
        <v>0.14000000000000001</v>
      </c>
      <c r="IU536">
        <v>0.04</v>
      </c>
      <c r="IV536">
        <v>0</v>
      </c>
      <c r="IW536">
        <v>0.15</v>
      </c>
      <c r="IX536">
        <v>0.06</v>
      </c>
      <c r="IY536">
        <v>0.23</v>
      </c>
      <c r="IZ536">
        <v>0.31</v>
      </c>
      <c r="JA536">
        <v>0.03</v>
      </c>
      <c r="JB536">
        <v>0.31</v>
      </c>
      <c r="JC536">
        <v>0.41</v>
      </c>
      <c r="JD536">
        <v>0.23</v>
      </c>
      <c r="JE536">
        <v>0.2</v>
      </c>
      <c r="JF536">
        <v>0.13</v>
      </c>
      <c r="JG536">
        <v>0.32</v>
      </c>
      <c r="JH536">
        <v>0.48</v>
      </c>
      <c r="JI536">
        <v>0.35</v>
      </c>
      <c r="JJ536">
        <v>0.39</v>
      </c>
      <c r="JK536">
        <v>0.79</v>
      </c>
      <c r="JL536">
        <v>0.15</v>
      </c>
      <c r="JM536">
        <v>0.06</v>
      </c>
      <c r="JN536">
        <v>0.06</v>
      </c>
      <c r="JO536">
        <v>0.06</v>
      </c>
      <c r="JP536">
        <v>0.06</v>
      </c>
      <c r="JQ536">
        <v>0.06</v>
      </c>
      <c r="JR536">
        <v>3.45</v>
      </c>
      <c r="JS536">
        <v>2.84</v>
      </c>
      <c r="JT536">
        <v>3</v>
      </c>
      <c r="JU536">
        <v>3.81</v>
      </c>
      <c r="JV536">
        <v>2.5099999999999998</v>
      </c>
    </row>
    <row r="537" spans="1:282" x14ac:dyDescent="0.25">
      <c r="A537">
        <v>610221</v>
      </c>
      <c r="B537" t="s">
        <v>298</v>
      </c>
      <c r="C537" t="s">
        <v>2996</v>
      </c>
      <c r="D537" t="s">
        <v>5935</v>
      </c>
      <c r="E537" t="s">
        <v>5936</v>
      </c>
      <c r="F537" t="s">
        <v>1487</v>
      </c>
      <c r="G537" t="s">
        <v>1488</v>
      </c>
      <c r="H537" t="s">
        <v>1489</v>
      </c>
      <c r="I537" t="s">
        <v>5937</v>
      </c>
      <c r="J537" t="s">
        <v>5938</v>
      </c>
      <c r="K537" t="s">
        <v>5939</v>
      </c>
      <c r="L537" t="s">
        <v>546</v>
      </c>
      <c r="M537" t="s">
        <v>3399</v>
      </c>
      <c r="N537" t="s">
        <v>3908</v>
      </c>
      <c r="O537" t="s">
        <v>524</v>
      </c>
      <c r="P537">
        <v>327</v>
      </c>
      <c r="Q537" t="s">
        <v>539</v>
      </c>
      <c r="R537" t="s">
        <v>538</v>
      </c>
      <c r="S537" t="s">
        <v>538</v>
      </c>
      <c r="T537">
        <v>36</v>
      </c>
      <c r="U537">
        <v>6380</v>
      </c>
      <c r="V537" t="s">
        <v>655</v>
      </c>
      <c r="W537">
        <v>104</v>
      </c>
      <c r="X537">
        <v>331</v>
      </c>
      <c r="Y537">
        <v>31</v>
      </c>
      <c r="Z537" s="5" t="s">
        <v>608</v>
      </c>
      <c r="AA537" t="s">
        <v>524</v>
      </c>
      <c r="AB537" t="s">
        <v>534</v>
      </c>
      <c r="AC537" t="s">
        <v>534</v>
      </c>
      <c r="AD537" t="s">
        <v>534</v>
      </c>
      <c r="AE537">
        <v>87.9</v>
      </c>
      <c r="AF537">
        <v>99</v>
      </c>
      <c r="AG537">
        <v>96.2</v>
      </c>
      <c r="AH537">
        <v>3.1</v>
      </c>
      <c r="AI537" t="s">
        <v>3410</v>
      </c>
      <c r="AJ537">
        <v>51</v>
      </c>
      <c r="AL537">
        <v>51</v>
      </c>
      <c r="AS537">
        <v>51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0.02</v>
      </c>
      <c r="AZ537">
        <v>0.02</v>
      </c>
      <c r="BA537">
        <v>0.02</v>
      </c>
      <c r="BB537">
        <v>0.02</v>
      </c>
      <c r="BC537">
        <v>0.04</v>
      </c>
      <c r="BD537">
        <v>0.02</v>
      </c>
      <c r="BE537">
        <v>0.06</v>
      </c>
      <c r="BF537">
        <v>0.18</v>
      </c>
      <c r="BG537">
        <v>0.18</v>
      </c>
      <c r="BH537">
        <v>0.24</v>
      </c>
      <c r="BI537">
        <v>0.18</v>
      </c>
      <c r="BJ537">
        <v>0.24</v>
      </c>
      <c r="BK537">
        <v>0.22</v>
      </c>
      <c r="BL537">
        <v>0.02</v>
      </c>
      <c r="BM537">
        <v>0</v>
      </c>
      <c r="BN537">
        <v>0</v>
      </c>
      <c r="BO537">
        <v>0.02</v>
      </c>
      <c r="BP537">
        <v>0</v>
      </c>
      <c r="BQ537">
        <v>0</v>
      </c>
      <c r="BR537">
        <v>0.78</v>
      </c>
      <c r="BS537">
        <v>0.8</v>
      </c>
      <c r="BT537">
        <v>0.75</v>
      </c>
      <c r="BU537">
        <v>0.76</v>
      </c>
      <c r="BV537">
        <v>0.75</v>
      </c>
      <c r="BW537">
        <v>0.71</v>
      </c>
      <c r="BX537">
        <v>3.78</v>
      </c>
      <c r="BY537">
        <v>3.78</v>
      </c>
      <c r="BZ537">
        <v>3.73</v>
      </c>
      <c r="CA537">
        <v>3.74</v>
      </c>
      <c r="CB537">
        <v>3.73</v>
      </c>
      <c r="CC537">
        <v>3.61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3.9</v>
      </c>
      <c r="CW537">
        <v>3.9</v>
      </c>
      <c r="CX537">
        <v>3.88</v>
      </c>
      <c r="CY537">
        <v>3.84</v>
      </c>
      <c r="CZ537">
        <v>3.9</v>
      </c>
      <c r="DA537">
        <v>3.78</v>
      </c>
      <c r="DB537">
        <v>3.9</v>
      </c>
      <c r="DC537">
        <v>3.88</v>
      </c>
      <c r="DD537">
        <v>3.94</v>
      </c>
      <c r="DE537">
        <v>0.1</v>
      </c>
      <c r="DF537">
        <v>0.1</v>
      </c>
      <c r="DG537">
        <v>0.12</v>
      </c>
      <c r="DH537">
        <v>0.16</v>
      </c>
      <c r="DI537">
        <v>0.1</v>
      </c>
      <c r="DJ537">
        <v>0.22</v>
      </c>
      <c r="DK537">
        <v>0.1</v>
      </c>
      <c r="DL537">
        <v>0.12</v>
      </c>
      <c r="DM537">
        <v>0.06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0.9</v>
      </c>
      <c r="DX537">
        <v>0.9</v>
      </c>
      <c r="DY537">
        <v>0.88</v>
      </c>
      <c r="DZ537">
        <v>0.84</v>
      </c>
      <c r="EA537">
        <v>0.9</v>
      </c>
      <c r="EB537">
        <v>0.78</v>
      </c>
      <c r="EC537">
        <v>0.9</v>
      </c>
      <c r="ED537">
        <v>0.88</v>
      </c>
      <c r="EE537">
        <v>0.94</v>
      </c>
      <c r="EF537">
        <v>0.56999999999999995</v>
      </c>
      <c r="EG537">
        <v>0.02</v>
      </c>
      <c r="EH537">
        <v>0</v>
      </c>
      <c r="EI537">
        <v>0</v>
      </c>
      <c r="EJ537">
        <v>0</v>
      </c>
      <c r="EK537">
        <v>0</v>
      </c>
      <c r="EL537">
        <v>0.06</v>
      </c>
      <c r="EM537">
        <v>0</v>
      </c>
      <c r="EN537">
        <v>0</v>
      </c>
      <c r="EO537">
        <v>0.25</v>
      </c>
      <c r="EP537">
        <v>0.04</v>
      </c>
      <c r="EQ537">
        <v>0.02</v>
      </c>
      <c r="ER537">
        <v>0</v>
      </c>
      <c r="ES537">
        <v>0.02</v>
      </c>
      <c r="ET537">
        <v>0.02</v>
      </c>
      <c r="EU537">
        <v>0.02</v>
      </c>
      <c r="EV537">
        <v>0.08</v>
      </c>
      <c r="EW537">
        <v>0.04</v>
      </c>
      <c r="EX537">
        <v>7.8E-2</v>
      </c>
      <c r="EY537">
        <v>0.28999999999999998</v>
      </c>
      <c r="EZ537">
        <v>0.25</v>
      </c>
      <c r="FA537">
        <v>0.22</v>
      </c>
      <c r="FB537">
        <v>0.14000000000000001</v>
      </c>
      <c r="FC537">
        <v>0.16</v>
      </c>
      <c r="FD537">
        <v>0.37</v>
      </c>
      <c r="FE537">
        <v>0.22</v>
      </c>
      <c r="FF537">
        <v>0.37</v>
      </c>
      <c r="FG537">
        <v>0.1</v>
      </c>
      <c r="FH537">
        <v>0.65</v>
      </c>
      <c r="FI537">
        <v>0.73</v>
      </c>
      <c r="FJ537">
        <v>0.76</v>
      </c>
      <c r="FK537">
        <v>0.84</v>
      </c>
      <c r="FL537">
        <v>0.82</v>
      </c>
      <c r="FM537">
        <v>0.55000000000000004</v>
      </c>
      <c r="FN537">
        <v>0.71</v>
      </c>
      <c r="FO537">
        <v>0.56999999999999995</v>
      </c>
      <c r="FP537">
        <v>0</v>
      </c>
      <c r="FQ537">
        <v>0</v>
      </c>
      <c r="FR537">
        <v>0</v>
      </c>
      <c r="FS537">
        <v>0.02</v>
      </c>
      <c r="FT537">
        <v>0</v>
      </c>
      <c r="FU537">
        <v>0</v>
      </c>
      <c r="FV537">
        <v>0</v>
      </c>
      <c r="FW537">
        <v>0</v>
      </c>
      <c r="FX537">
        <v>0.02</v>
      </c>
      <c r="FY537">
        <v>1.71</v>
      </c>
      <c r="FZ537">
        <v>3.57</v>
      </c>
      <c r="GA537">
        <v>3.71</v>
      </c>
      <c r="GB537">
        <v>3.78</v>
      </c>
      <c r="GC537">
        <v>3.82</v>
      </c>
      <c r="GD537">
        <v>3.8</v>
      </c>
      <c r="GE537">
        <v>3.41</v>
      </c>
      <c r="GF537">
        <v>3.63</v>
      </c>
      <c r="GG537">
        <v>3.54</v>
      </c>
      <c r="GH537">
        <v>9.02</v>
      </c>
      <c r="GI537">
        <v>0</v>
      </c>
      <c r="GJ537">
        <v>0</v>
      </c>
      <c r="GK537">
        <v>0</v>
      </c>
      <c r="GL537">
        <v>0.04</v>
      </c>
      <c r="GM537">
        <v>0</v>
      </c>
      <c r="GN537">
        <v>0.02</v>
      </c>
      <c r="GO537">
        <v>0.04</v>
      </c>
      <c r="GP537">
        <v>0.18</v>
      </c>
      <c r="GQ537">
        <v>0.2</v>
      </c>
      <c r="GR537">
        <v>0.53</v>
      </c>
      <c r="GS537">
        <v>0</v>
      </c>
      <c r="GT537">
        <v>0.61</v>
      </c>
      <c r="GU537">
        <v>0.61</v>
      </c>
      <c r="GV537">
        <v>0.25</v>
      </c>
      <c r="GW537">
        <v>0.18</v>
      </c>
      <c r="GX537">
        <v>0.13700000000000001</v>
      </c>
      <c r="GY537">
        <v>0.31</v>
      </c>
      <c r="GZ537">
        <v>3.9E-2</v>
      </c>
      <c r="HA537">
        <v>3.9E-2</v>
      </c>
      <c r="HB537">
        <v>0.2</v>
      </c>
      <c r="HC537">
        <v>0.14000000000000001</v>
      </c>
      <c r="HD537">
        <v>0.18</v>
      </c>
      <c r="HE537">
        <v>0.2</v>
      </c>
      <c r="HF537">
        <v>0.04</v>
      </c>
      <c r="HG537">
        <v>0.04</v>
      </c>
      <c r="HH537">
        <v>0.04</v>
      </c>
      <c r="HI537">
        <v>0</v>
      </c>
      <c r="HJ537">
        <v>0.02</v>
      </c>
      <c r="HK537">
        <v>0</v>
      </c>
      <c r="HL537">
        <v>0.02</v>
      </c>
      <c r="HM537">
        <v>0.04</v>
      </c>
      <c r="HN537">
        <v>0</v>
      </c>
      <c r="HO537">
        <v>0.14000000000000001</v>
      </c>
      <c r="HP537">
        <v>0.16</v>
      </c>
      <c r="HQ537">
        <v>0.18</v>
      </c>
      <c r="HR537">
        <v>0.22</v>
      </c>
      <c r="HS537">
        <v>0.24</v>
      </c>
      <c r="HT537">
        <v>0.12</v>
      </c>
      <c r="HU537">
        <v>0.82</v>
      </c>
      <c r="HV537">
        <v>0.76</v>
      </c>
      <c r="HW537">
        <v>0.76</v>
      </c>
      <c r="HX537">
        <v>0.73</v>
      </c>
      <c r="HY537">
        <v>0.65</v>
      </c>
      <c r="HZ537">
        <v>0.84</v>
      </c>
      <c r="IA537">
        <v>0.02</v>
      </c>
      <c r="IB537">
        <v>0.04</v>
      </c>
      <c r="IC537">
        <v>0.04</v>
      </c>
      <c r="ID537">
        <v>0.02</v>
      </c>
      <c r="IE537">
        <v>0.06</v>
      </c>
      <c r="IF537">
        <v>0.02</v>
      </c>
      <c r="IG537">
        <v>0.02</v>
      </c>
      <c r="IH537">
        <v>0.02</v>
      </c>
      <c r="II537">
        <v>0.02</v>
      </c>
      <c r="IJ537">
        <v>0.02</v>
      </c>
      <c r="IK537">
        <v>0.02</v>
      </c>
      <c r="IL537">
        <v>0.02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0.25</v>
      </c>
      <c r="IU537">
        <v>0.1</v>
      </c>
      <c r="IV537">
        <v>0</v>
      </c>
      <c r="IW537">
        <v>0.12</v>
      </c>
      <c r="IX537">
        <v>0.18</v>
      </c>
      <c r="IY537">
        <v>0.45</v>
      </c>
      <c r="IZ537">
        <v>0.41</v>
      </c>
      <c r="JA537">
        <v>0.16</v>
      </c>
      <c r="JB537">
        <v>0.43</v>
      </c>
      <c r="JC537">
        <v>0.41</v>
      </c>
      <c r="JD537">
        <v>0.08</v>
      </c>
      <c r="JE537">
        <v>0.27</v>
      </c>
      <c r="JF537">
        <v>0.27</v>
      </c>
      <c r="JG537">
        <v>0.2</v>
      </c>
      <c r="JH537">
        <v>0.41</v>
      </c>
      <c r="JI537">
        <v>0.22</v>
      </c>
      <c r="JJ537">
        <v>0.22</v>
      </c>
      <c r="JK537">
        <v>0.56999999999999995</v>
      </c>
      <c r="JL537">
        <v>0.25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3.24</v>
      </c>
      <c r="JS537">
        <v>2.25</v>
      </c>
      <c r="JT537">
        <v>2.61</v>
      </c>
      <c r="JU537">
        <v>3.41</v>
      </c>
      <c r="JV537">
        <v>2.59</v>
      </c>
    </row>
    <row r="538" spans="1:282" x14ac:dyDescent="0.25">
      <c r="A538">
        <v>610223</v>
      </c>
      <c r="B538" t="s">
        <v>344</v>
      </c>
      <c r="C538" t="s">
        <v>2997</v>
      </c>
      <c r="D538" t="s">
        <v>5940</v>
      </c>
      <c r="E538" t="s">
        <v>5941</v>
      </c>
      <c r="F538" t="s">
        <v>1490</v>
      </c>
      <c r="G538" t="s">
        <v>1491</v>
      </c>
      <c r="H538" t="s">
        <v>1492</v>
      </c>
      <c r="I538" t="s">
        <v>5942</v>
      </c>
      <c r="J538" t="s">
        <v>5943</v>
      </c>
      <c r="K538" t="s">
        <v>5944</v>
      </c>
      <c r="L538" t="s">
        <v>546</v>
      </c>
      <c r="M538" t="s">
        <v>3399</v>
      </c>
      <c r="N538" t="s">
        <v>3908</v>
      </c>
      <c r="O538" t="s">
        <v>524</v>
      </c>
      <c r="P538">
        <v>326</v>
      </c>
      <c r="Q538" t="s">
        <v>530</v>
      </c>
      <c r="R538" t="s">
        <v>621</v>
      </c>
      <c r="S538" t="s">
        <v>621</v>
      </c>
      <c r="T538">
        <v>45</v>
      </c>
      <c r="U538">
        <v>6390</v>
      </c>
      <c r="V538" t="s">
        <v>655</v>
      </c>
      <c r="W538">
        <v>199</v>
      </c>
      <c r="X538">
        <v>317</v>
      </c>
      <c r="Y538">
        <v>63</v>
      </c>
      <c r="Z538" s="5" t="s">
        <v>751</v>
      </c>
      <c r="AA538" t="s">
        <v>524</v>
      </c>
      <c r="AB538" t="s">
        <v>564</v>
      </c>
      <c r="AC538" t="s">
        <v>564</v>
      </c>
      <c r="AD538" t="s">
        <v>533</v>
      </c>
      <c r="AE538">
        <v>57.4</v>
      </c>
      <c r="AF538">
        <v>50</v>
      </c>
      <c r="AG538">
        <v>61.8</v>
      </c>
      <c r="AH538">
        <v>6.3</v>
      </c>
      <c r="AI538" t="s">
        <v>3410</v>
      </c>
      <c r="AJ538">
        <v>115</v>
      </c>
      <c r="AL538">
        <v>111</v>
      </c>
      <c r="AO538">
        <v>2</v>
      </c>
      <c r="AQ538">
        <v>1</v>
      </c>
      <c r="AR538">
        <v>2</v>
      </c>
      <c r="AS538">
        <v>115</v>
      </c>
      <c r="AT538">
        <v>0.01</v>
      </c>
      <c r="AU538">
        <v>0.01</v>
      </c>
      <c r="AV538">
        <v>0</v>
      </c>
      <c r="AW538">
        <v>0.04</v>
      </c>
      <c r="AX538">
        <v>0.03</v>
      </c>
      <c r="AY538">
        <v>0.05</v>
      </c>
      <c r="AZ538">
        <v>0.08</v>
      </c>
      <c r="BA538">
        <v>5.1999999999999998E-2</v>
      </c>
      <c r="BB538">
        <v>0.05</v>
      </c>
      <c r="BC538">
        <v>0.03</v>
      </c>
      <c r="BD538">
        <v>0.08</v>
      </c>
      <c r="BE538">
        <v>0.1</v>
      </c>
      <c r="BF538">
        <v>0.33</v>
      </c>
      <c r="BG538">
        <v>0.31</v>
      </c>
      <c r="BH538">
        <v>0.37</v>
      </c>
      <c r="BI538">
        <v>0.15</v>
      </c>
      <c r="BJ538">
        <v>0.28999999999999998</v>
      </c>
      <c r="BK538">
        <v>0.27</v>
      </c>
      <c r="BL538">
        <v>0.01</v>
      </c>
      <c r="BM538">
        <v>0</v>
      </c>
      <c r="BN538">
        <v>0.01</v>
      </c>
      <c r="BO538">
        <v>0</v>
      </c>
      <c r="BP538">
        <v>0.01</v>
      </c>
      <c r="BQ538">
        <v>0.01</v>
      </c>
      <c r="BR538">
        <v>0.56999999999999995</v>
      </c>
      <c r="BS538">
        <v>0.63</v>
      </c>
      <c r="BT538">
        <v>0.56999999999999995</v>
      </c>
      <c r="BU538">
        <v>0.77</v>
      </c>
      <c r="BV538">
        <v>0.6</v>
      </c>
      <c r="BW538">
        <v>0.56999999999999995</v>
      </c>
      <c r="BX538">
        <v>3.48</v>
      </c>
      <c r="BY538">
        <v>3.56</v>
      </c>
      <c r="BZ538">
        <v>3.52</v>
      </c>
      <c r="CA538">
        <v>3.65</v>
      </c>
      <c r="CB538">
        <v>3.47</v>
      </c>
      <c r="CC538">
        <v>3.36</v>
      </c>
      <c r="CD538">
        <v>8.9999999999999993E-3</v>
      </c>
      <c r="CE538">
        <v>8.9999999999999993E-3</v>
      </c>
      <c r="CF538">
        <v>0</v>
      </c>
      <c r="CG538">
        <v>0</v>
      </c>
      <c r="CH538">
        <v>0</v>
      </c>
      <c r="CI538">
        <v>0.01</v>
      </c>
      <c r="CJ538">
        <v>0.02</v>
      </c>
      <c r="CK538">
        <v>0.03</v>
      </c>
      <c r="CL538">
        <v>0.03</v>
      </c>
      <c r="CM538">
        <v>0.03</v>
      </c>
      <c r="CN538">
        <v>0.01</v>
      </c>
      <c r="CO538">
        <v>7.0000000000000007E-2</v>
      </c>
      <c r="CP538">
        <v>0.03</v>
      </c>
      <c r="CQ538">
        <v>0.03</v>
      </c>
      <c r="CR538">
        <v>0.06</v>
      </c>
      <c r="CS538">
        <v>0.09</v>
      </c>
      <c r="CT538">
        <v>0.1</v>
      </c>
      <c r="CU538">
        <v>0.1</v>
      </c>
      <c r="CV538">
        <v>3.76</v>
      </c>
      <c r="CW538">
        <v>3.74</v>
      </c>
      <c r="CX538">
        <v>3.63</v>
      </c>
      <c r="CY538">
        <v>3.73</v>
      </c>
      <c r="CZ538">
        <v>3.76</v>
      </c>
      <c r="DA538">
        <v>3.51</v>
      </c>
      <c r="DB538">
        <v>3.59</v>
      </c>
      <c r="DC538">
        <v>3.54</v>
      </c>
      <c r="DD538">
        <v>3.49</v>
      </c>
      <c r="DE538">
        <v>0.15</v>
      </c>
      <c r="DF538">
        <v>0.22</v>
      </c>
      <c r="DG538">
        <v>0.23</v>
      </c>
      <c r="DH538">
        <v>0.2</v>
      </c>
      <c r="DI538">
        <v>0.18</v>
      </c>
      <c r="DJ538">
        <v>0.33</v>
      </c>
      <c r="DK538">
        <v>0.18</v>
      </c>
      <c r="DL538">
        <v>0.18</v>
      </c>
      <c r="DM538">
        <v>0.24</v>
      </c>
      <c r="DN538">
        <v>0</v>
      </c>
      <c r="DO538">
        <v>0</v>
      </c>
      <c r="DP538">
        <v>0.01</v>
      </c>
      <c r="DQ538">
        <v>0</v>
      </c>
      <c r="DR538">
        <v>0.01</v>
      </c>
      <c r="DS538">
        <v>0.02</v>
      </c>
      <c r="DT538">
        <v>0.01</v>
      </c>
      <c r="DU538">
        <v>0.03</v>
      </c>
      <c r="DV538">
        <v>0</v>
      </c>
      <c r="DW538">
        <v>0.81</v>
      </c>
      <c r="DX538">
        <v>0.77</v>
      </c>
      <c r="DY538">
        <v>0.7</v>
      </c>
      <c r="DZ538">
        <v>0.77</v>
      </c>
      <c r="EA538">
        <v>0.78</v>
      </c>
      <c r="EB538">
        <v>0.57999999999999996</v>
      </c>
      <c r="EC538">
        <v>0.7</v>
      </c>
      <c r="ED538">
        <v>0.67</v>
      </c>
      <c r="EE538">
        <v>0.63</v>
      </c>
      <c r="EF538">
        <v>0.32</v>
      </c>
      <c r="EG538">
        <v>0.03</v>
      </c>
      <c r="EH538">
        <v>0.01</v>
      </c>
      <c r="EI538">
        <v>0</v>
      </c>
      <c r="EJ538">
        <v>0</v>
      </c>
      <c r="EK538">
        <v>0.01</v>
      </c>
      <c r="EL538">
        <v>7.0000000000000007E-2</v>
      </c>
      <c r="EM538">
        <v>0</v>
      </c>
      <c r="EN538">
        <v>0.02</v>
      </c>
      <c r="EO538">
        <v>0.26</v>
      </c>
      <c r="EP538">
        <v>0.12</v>
      </c>
      <c r="EQ538">
        <v>7.8E-2</v>
      </c>
      <c r="ER538">
        <v>0.1</v>
      </c>
      <c r="ES538">
        <v>5.1999999999999998E-2</v>
      </c>
      <c r="ET538">
        <v>0.1</v>
      </c>
      <c r="EU538">
        <v>0.09</v>
      </c>
      <c r="EV538">
        <v>0.08</v>
      </c>
      <c r="EW538">
        <v>0.13</v>
      </c>
      <c r="EX538">
        <v>0.183</v>
      </c>
      <c r="EY538">
        <v>0.24</v>
      </c>
      <c r="EZ538">
        <v>0.27</v>
      </c>
      <c r="FA538">
        <v>0.32</v>
      </c>
      <c r="FB538">
        <v>0.3</v>
      </c>
      <c r="FC538">
        <v>0.34</v>
      </c>
      <c r="FD538">
        <v>0.28999999999999998</v>
      </c>
      <c r="FE538">
        <v>0.39</v>
      </c>
      <c r="FF538">
        <v>0.35</v>
      </c>
      <c r="FG538">
        <v>0.21</v>
      </c>
      <c r="FH538">
        <v>0.57999999999999996</v>
      </c>
      <c r="FI538">
        <v>0.57999999999999996</v>
      </c>
      <c r="FJ538">
        <v>0.56000000000000005</v>
      </c>
      <c r="FK538">
        <v>0.62</v>
      </c>
      <c r="FL538">
        <v>0.54</v>
      </c>
      <c r="FM538">
        <v>0.5</v>
      </c>
      <c r="FN538">
        <v>0.5</v>
      </c>
      <c r="FO538">
        <v>0.48</v>
      </c>
      <c r="FP538">
        <v>0.03</v>
      </c>
      <c r="FQ538">
        <v>0.02</v>
      </c>
      <c r="FR538">
        <v>0.06</v>
      </c>
      <c r="FS538">
        <v>0.02</v>
      </c>
      <c r="FT538">
        <v>0.03</v>
      </c>
      <c r="FU538">
        <v>0.02</v>
      </c>
      <c r="FV538">
        <v>0.05</v>
      </c>
      <c r="FW538">
        <v>0.03</v>
      </c>
      <c r="FX538">
        <v>0.03</v>
      </c>
      <c r="FY538">
        <v>2.29</v>
      </c>
      <c r="FZ538">
        <v>3.4</v>
      </c>
      <c r="GA538">
        <v>3.52</v>
      </c>
      <c r="GB538">
        <v>3.46</v>
      </c>
      <c r="GC538">
        <v>3.59</v>
      </c>
      <c r="GD538">
        <v>3.43</v>
      </c>
      <c r="GE538">
        <v>3.29</v>
      </c>
      <c r="GF538">
        <v>3.43</v>
      </c>
      <c r="GG538">
        <v>3.32</v>
      </c>
      <c r="GH538">
        <v>7.81</v>
      </c>
      <c r="GI538">
        <v>0</v>
      </c>
      <c r="GJ538">
        <v>0</v>
      </c>
      <c r="GK538">
        <v>3.5000000000000003E-2</v>
      </c>
      <c r="GL538">
        <v>0.05</v>
      </c>
      <c r="GM538">
        <v>0.1</v>
      </c>
      <c r="GN538">
        <v>0.1</v>
      </c>
      <c r="GO538">
        <v>7.0000000000000007E-2</v>
      </c>
      <c r="GP538">
        <v>0.17</v>
      </c>
      <c r="GQ538">
        <v>0.13</v>
      </c>
      <c r="GR538">
        <v>0.32</v>
      </c>
      <c r="GS538">
        <v>0.03</v>
      </c>
      <c r="GT538">
        <v>0.68</v>
      </c>
      <c r="GU538">
        <v>0.64</v>
      </c>
      <c r="GV538">
        <v>0.28000000000000003</v>
      </c>
      <c r="GW538">
        <v>0.12</v>
      </c>
      <c r="GX538">
        <v>9.6000000000000002E-2</v>
      </c>
      <c r="GY538">
        <v>0.24</v>
      </c>
      <c r="GZ538">
        <v>4.2999999999999997E-2</v>
      </c>
      <c r="HA538">
        <v>0.104</v>
      </c>
      <c r="HB538">
        <v>0.26</v>
      </c>
      <c r="HC538">
        <v>0.03</v>
      </c>
      <c r="HD538">
        <v>0.03</v>
      </c>
      <c r="HE538">
        <v>0.17</v>
      </c>
      <c r="HF538">
        <v>0.12</v>
      </c>
      <c r="HG538">
        <v>0.12</v>
      </c>
      <c r="HH538">
        <v>0.05</v>
      </c>
      <c r="HI538">
        <v>0.01</v>
      </c>
      <c r="HJ538">
        <v>0.02</v>
      </c>
      <c r="HK538">
        <v>0.03</v>
      </c>
      <c r="HL538">
        <v>0</v>
      </c>
      <c r="HM538">
        <v>7.0000000000000007E-2</v>
      </c>
      <c r="HN538">
        <v>0</v>
      </c>
      <c r="HO538">
        <v>0.35</v>
      </c>
      <c r="HP538">
        <v>0.28999999999999998</v>
      </c>
      <c r="HQ538">
        <v>0.25</v>
      </c>
      <c r="HR538">
        <v>0.27</v>
      </c>
      <c r="HS538">
        <v>0.35</v>
      </c>
      <c r="HT538">
        <v>0.27</v>
      </c>
      <c r="HU538">
        <v>0.53</v>
      </c>
      <c r="HV538">
        <v>0.38</v>
      </c>
      <c r="HW538">
        <v>0.43</v>
      </c>
      <c r="HX538">
        <v>0.49</v>
      </c>
      <c r="HY538">
        <v>0.41</v>
      </c>
      <c r="HZ538">
        <v>0.57999999999999996</v>
      </c>
      <c r="IA538">
        <v>0.08</v>
      </c>
      <c r="IB538">
        <v>0.23</v>
      </c>
      <c r="IC538">
        <v>0.22</v>
      </c>
      <c r="ID538">
        <v>0.14000000000000001</v>
      </c>
      <c r="IE538">
        <v>0.13</v>
      </c>
      <c r="IF538">
        <v>8.6999999999999994E-2</v>
      </c>
      <c r="IG538">
        <v>1.7000000000000001E-2</v>
      </c>
      <c r="IH538">
        <v>0.05</v>
      </c>
      <c r="II538">
        <v>0.04</v>
      </c>
      <c r="IJ538">
        <v>0.04</v>
      </c>
      <c r="IK538">
        <v>2.5999999999999999E-2</v>
      </c>
      <c r="IL538">
        <v>3.5000000000000003E-2</v>
      </c>
      <c r="IM538">
        <v>0.02</v>
      </c>
      <c r="IN538">
        <v>0.03</v>
      </c>
      <c r="IO538">
        <v>0.03</v>
      </c>
      <c r="IP538">
        <v>0.06</v>
      </c>
      <c r="IQ538">
        <v>0.02</v>
      </c>
      <c r="IR538">
        <v>0.03</v>
      </c>
      <c r="IS538">
        <v>0.03</v>
      </c>
      <c r="IT538">
        <v>0.55000000000000004</v>
      </c>
      <c r="IU538">
        <v>0.59</v>
      </c>
      <c r="IV538">
        <v>0.02</v>
      </c>
      <c r="IW538">
        <v>0.25</v>
      </c>
      <c r="IX538">
        <v>0.22</v>
      </c>
      <c r="IY538">
        <v>0.25</v>
      </c>
      <c r="IZ538">
        <v>0.26</v>
      </c>
      <c r="JA538">
        <v>0.18</v>
      </c>
      <c r="JB538">
        <v>0.44</v>
      </c>
      <c r="JC538">
        <v>0.35</v>
      </c>
      <c r="JD538">
        <v>7.0000000000000007E-2</v>
      </c>
      <c r="JE538">
        <v>0.03</v>
      </c>
      <c r="JF538">
        <v>0.3</v>
      </c>
      <c r="JG538">
        <v>0.1</v>
      </c>
      <c r="JH538">
        <v>0.39</v>
      </c>
      <c r="JI538">
        <v>0.1</v>
      </c>
      <c r="JJ538">
        <v>0.1</v>
      </c>
      <c r="JK538">
        <v>0.48</v>
      </c>
      <c r="JL538">
        <v>0.18</v>
      </c>
      <c r="JM538">
        <v>0.02</v>
      </c>
      <c r="JN538">
        <v>0.03</v>
      </c>
      <c r="JO538">
        <v>0.02</v>
      </c>
      <c r="JP538">
        <v>0.03</v>
      </c>
      <c r="JQ538">
        <v>0.02</v>
      </c>
      <c r="JR538">
        <v>3.12</v>
      </c>
      <c r="JS538">
        <v>1.72</v>
      </c>
      <c r="JT538">
        <v>1.63</v>
      </c>
      <c r="JU538">
        <v>3.27</v>
      </c>
      <c r="JV538">
        <v>2.2200000000000002</v>
      </c>
    </row>
    <row r="539" spans="1:282" x14ac:dyDescent="0.25">
      <c r="A539">
        <v>610225</v>
      </c>
      <c r="B539" t="s">
        <v>302</v>
      </c>
      <c r="C539" t="s">
        <v>2998</v>
      </c>
      <c r="D539" t="s">
        <v>5945</v>
      </c>
      <c r="E539" t="s">
        <v>5946</v>
      </c>
      <c r="F539" t="s">
        <v>1493</v>
      </c>
      <c r="G539" t="s">
        <v>1494</v>
      </c>
      <c r="H539" t="s">
        <v>5947</v>
      </c>
      <c r="I539" t="s">
        <v>5948</v>
      </c>
      <c r="J539" t="s">
        <v>5949</v>
      </c>
      <c r="K539" t="s">
        <v>5950</v>
      </c>
      <c r="L539" t="s">
        <v>546</v>
      </c>
      <c r="M539" t="s">
        <v>3399</v>
      </c>
      <c r="N539" t="s">
        <v>3908</v>
      </c>
      <c r="O539" t="s">
        <v>524</v>
      </c>
      <c r="P539">
        <v>327</v>
      </c>
      <c r="Q539" t="s">
        <v>566</v>
      </c>
      <c r="R539" t="s">
        <v>574</v>
      </c>
      <c r="S539" t="s">
        <v>574</v>
      </c>
      <c r="T539">
        <v>49</v>
      </c>
      <c r="U539">
        <v>6420</v>
      </c>
      <c r="V539" t="s">
        <v>655</v>
      </c>
      <c r="W539">
        <v>310</v>
      </c>
      <c r="X539">
        <v>340</v>
      </c>
      <c r="Y539">
        <v>91</v>
      </c>
      <c r="Z539" s="5" t="s">
        <v>575</v>
      </c>
      <c r="AA539" t="s">
        <v>524</v>
      </c>
      <c r="AB539" t="s">
        <v>533</v>
      </c>
      <c r="AC539" t="s">
        <v>533</v>
      </c>
      <c r="AD539" t="s">
        <v>564</v>
      </c>
      <c r="AE539">
        <v>76.2</v>
      </c>
      <c r="AF539">
        <v>61</v>
      </c>
      <c r="AG539">
        <v>51.9</v>
      </c>
      <c r="AH539">
        <v>99</v>
      </c>
      <c r="AI539" t="s">
        <v>3400</v>
      </c>
      <c r="AJ539">
        <v>150</v>
      </c>
      <c r="AL539">
        <v>143</v>
      </c>
      <c r="AO539">
        <v>1</v>
      </c>
      <c r="AQ539">
        <v>2</v>
      </c>
      <c r="AR539">
        <v>4</v>
      </c>
      <c r="AS539">
        <v>150</v>
      </c>
      <c r="AT539">
        <v>0</v>
      </c>
      <c r="AU539">
        <v>0</v>
      </c>
      <c r="AV539">
        <v>0</v>
      </c>
      <c r="AW539">
        <v>0.01</v>
      </c>
      <c r="AX539">
        <v>0.01</v>
      </c>
      <c r="AY539">
        <v>0.03</v>
      </c>
      <c r="AZ539">
        <v>0.02</v>
      </c>
      <c r="BA539">
        <v>0.02</v>
      </c>
      <c r="BB539">
        <v>0.04</v>
      </c>
      <c r="BC539">
        <v>0.03</v>
      </c>
      <c r="BD539">
        <v>0.09</v>
      </c>
      <c r="BE539">
        <v>0.09</v>
      </c>
      <c r="BF539">
        <v>0.26</v>
      </c>
      <c r="BG539">
        <v>0.21</v>
      </c>
      <c r="BH539">
        <v>0.19</v>
      </c>
      <c r="BI539">
        <v>0.15</v>
      </c>
      <c r="BJ539">
        <v>0.27</v>
      </c>
      <c r="BK539">
        <v>0.25</v>
      </c>
      <c r="BL539">
        <v>0.01</v>
      </c>
      <c r="BM539">
        <v>0.01</v>
      </c>
      <c r="BN539">
        <v>0.01</v>
      </c>
      <c r="BO539">
        <v>0.01</v>
      </c>
      <c r="BP539">
        <v>0.01</v>
      </c>
      <c r="BQ539">
        <v>0.03</v>
      </c>
      <c r="BR539">
        <v>0.71</v>
      </c>
      <c r="BS539">
        <v>0.76</v>
      </c>
      <c r="BT539">
        <v>0.77</v>
      </c>
      <c r="BU539">
        <v>0.8</v>
      </c>
      <c r="BV539">
        <v>0.61</v>
      </c>
      <c r="BW539">
        <v>0.59</v>
      </c>
      <c r="BX539">
        <v>3.7</v>
      </c>
      <c r="BY539">
        <v>3.74</v>
      </c>
      <c r="BZ539">
        <v>3.73</v>
      </c>
      <c r="CA539">
        <v>3.77</v>
      </c>
      <c r="CB539">
        <v>3.5</v>
      </c>
      <c r="CC539">
        <v>3.45</v>
      </c>
      <c r="CD539">
        <v>0</v>
      </c>
      <c r="CE539">
        <v>1.2999999999999999E-2</v>
      </c>
      <c r="CF539">
        <v>0</v>
      </c>
      <c r="CG539">
        <v>1.2999999999999999E-2</v>
      </c>
      <c r="CH539">
        <v>1.2999999999999999E-2</v>
      </c>
      <c r="CI539">
        <v>0.02</v>
      </c>
      <c r="CJ539">
        <v>0.03</v>
      </c>
      <c r="CK539">
        <v>0.05</v>
      </c>
      <c r="CL539">
        <v>0.05</v>
      </c>
      <c r="CM539">
        <v>0.02</v>
      </c>
      <c r="CN539">
        <v>0.01</v>
      </c>
      <c r="CO539">
        <v>0.03</v>
      </c>
      <c r="CP539">
        <v>0.04</v>
      </c>
      <c r="CQ539">
        <v>0.01</v>
      </c>
      <c r="CR539">
        <v>0.03</v>
      </c>
      <c r="CS539">
        <v>0.05</v>
      </c>
      <c r="CT539">
        <v>0.09</v>
      </c>
      <c r="CU539">
        <v>0.04</v>
      </c>
      <c r="CV539">
        <v>3.84</v>
      </c>
      <c r="CW539">
        <v>3.81</v>
      </c>
      <c r="CX539">
        <v>3.78</v>
      </c>
      <c r="CY539">
        <v>3.76</v>
      </c>
      <c r="CZ539">
        <v>3.78</v>
      </c>
      <c r="DA539">
        <v>3.66</v>
      </c>
      <c r="DB539">
        <v>3.57</v>
      </c>
      <c r="DC539">
        <v>3.48</v>
      </c>
      <c r="DD539">
        <v>3.53</v>
      </c>
      <c r="DE539">
        <v>0.11</v>
      </c>
      <c r="DF539">
        <v>0.13</v>
      </c>
      <c r="DG539">
        <v>0.16</v>
      </c>
      <c r="DH539">
        <v>0.12</v>
      </c>
      <c r="DI539">
        <v>0.15</v>
      </c>
      <c r="DJ539">
        <v>0.22</v>
      </c>
      <c r="DK539">
        <v>0.21</v>
      </c>
      <c r="DL539">
        <v>0.17</v>
      </c>
      <c r="DM539">
        <v>0.24</v>
      </c>
      <c r="DN539">
        <v>0.01</v>
      </c>
      <c r="DO539">
        <v>0.01</v>
      </c>
      <c r="DP539">
        <v>0.01</v>
      </c>
      <c r="DQ539">
        <v>0.01</v>
      </c>
      <c r="DR539">
        <v>0.02</v>
      </c>
      <c r="DS539">
        <v>0.01</v>
      </c>
      <c r="DT539">
        <v>0.01</v>
      </c>
      <c r="DU539">
        <v>0.01</v>
      </c>
      <c r="DV539">
        <v>0.02</v>
      </c>
      <c r="DW539">
        <v>0.85</v>
      </c>
      <c r="DX539">
        <v>0.83</v>
      </c>
      <c r="DY539">
        <v>0.8</v>
      </c>
      <c r="DZ539">
        <v>0.82</v>
      </c>
      <c r="EA539">
        <v>0.8</v>
      </c>
      <c r="EB539">
        <v>0.73</v>
      </c>
      <c r="EC539">
        <v>0.69</v>
      </c>
      <c r="ED539">
        <v>0.67</v>
      </c>
      <c r="EE539">
        <v>0.65</v>
      </c>
      <c r="EF539">
        <v>0.34</v>
      </c>
      <c r="EG539">
        <v>0.01</v>
      </c>
      <c r="EH539">
        <v>0.01</v>
      </c>
      <c r="EI539">
        <v>0.01</v>
      </c>
      <c r="EJ539">
        <v>0.01</v>
      </c>
      <c r="EK539">
        <v>0.01</v>
      </c>
      <c r="EL539">
        <v>7.0000000000000007E-2</v>
      </c>
      <c r="EM539">
        <v>0.02</v>
      </c>
      <c r="EN539">
        <v>0.01</v>
      </c>
      <c r="EO539">
        <v>0.47</v>
      </c>
      <c r="EP539">
        <v>0.12</v>
      </c>
      <c r="EQ539">
        <v>0.12</v>
      </c>
      <c r="ER539">
        <v>0.13</v>
      </c>
      <c r="ES539">
        <v>0.08</v>
      </c>
      <c r="ET539">
        <v>0.1</v>
      </c>
      <c r="EU539">
        <v>0.17</v>
      </c>
      <c r="EV539">
        <v>0.09</v>
      </c>
      <c r="EW539">
        <v>0.09</v>
      </c>
      <c r="EX539">
        <v>7.2999999999999995E-2</v>
      </c>
      <c r="EY539">
        <v>0.32</v>
      </c>
      <c r="EZ539">
        <v>0.32</v>
      </c>
      <c r="FA539">
        <v>0.31</v>
      </c>
      <c r="FB539">
        <v>0.28999999999999998</v>
      </c>
      <c r="FC539">
        <v>0.37</v>
      </c>
      <c r="FD539">
        <v>0.31</v>
      </c>
      <c r="FE539">
        <v>0.41</v>
      </c>
      <c r="FF539">
        <v>0.49</v>
      </c>
      <c r="FG539">
        <v>0.09</v>
      </c>
      <c r="FH539">
        <v>0.53</v>
      </c>
      <c r="FI539">
        <v>0.51</v>
      </c>
      <c r="FJ539">
        <v>0.47</v>
      </c>
      <c r="FK539">
        <v>0.59</v>
      </c>
      <c r="FL539">
        <v>0.49</v>
      </c>
      <c r="FM539">
        <v>0.37</v>
      </c>
      <c r="FN539">
        <v>0.44</v>
      </c>
      <c r="FO539">
        <v>0.38</v>
      </c>
      <c r="FP539">
        <v>0.03</v>
      </c>
      <c r="FQ539">
        <v>0.02</v>
      </c>
      <c r="FR539">
        <v>0.05</v>
      </c>
      <c r="FS539">
        <v>7.0000000000000007E-2</v>
      </c>
      <c r="FT539">
        <v>0.03</v>
      </c>
      <c r="FU539">
        <v>0.04</v>
      </c>
      <c r="FV539">
        <v>0.08</v>
      </c>
      <c r="FW539">
        <v>0.03</v>
      </c>
      <c r="FX539">
        <v>0.03</v>
      </c>
      <c r="FY539">
        <v>1.9</v>
      </c>
      <c r="FZ539">
        <v>3.39</v>
      </c>
      <c r="GA539">
        <v>3.39</v>
      </c>
      <c r="GB539">
        <v>3.35</v>
      </c>
      <c r="GC539">
        <v>3.51</v>
      </c>
      <c r="GD539">
        <v>3.39</v>
      </c>
      <c r="GE539">
        <v>3.07</v>
      </c>
      <c r="GF539">
        <v>3.32</v>
      </c>
      <c r="GG539">
        <v>3.28</v>
      </c>
      <c r="GH539">
        <v>7.53</v>
      </c>
      <c r="GI539">
        <v>0.02</v>
      </c>
      <c r="GJ539">
        <v>1.2999999999999999E-2</v>
      </c>
      <c r="GK539">
        <v>1.2999999999999999E-2</v>
      </c>
      <c r="GL539">
        <v>0.02</v>
      </c>
      <c r="GM539">
        <v>7.0000000000000007E-2</v>
      </c>
      <c r="GN539">
        <v>0.13</v>
      </c>
      <c r="GO539">
        <v>0.15</v>
      </c>
      <c r="GP539">
        <v>0.17</v>
      </c>
      <c r="GQ539">
        <v>0.11</v>
      </c>
      <c r="GR539">
        <v>0.22</v>
      </c>
      <c r="GS539">
        <v>0.08</v>
      </c>
      <c r="GT539">
        <v>0.55000000000000004</v>
      </c>
      <c r="GU539">
        <v>0.61</v>
      </c>
      <c r="GV539">
        <v>0.25</v>
      </c>
      <c r="GW539">
        <v>0.16</v>
      </c>
      <c r="GX539">
        <v>0.1</v>
      </c>
      <c r="GY539">
        <v>0.17</v>
      </c>
      <c r="GZ539">
        <v>0.08</v>
      </c>
      <c r="HA539">
        <v>9.2999999999999999E-2</v>
      </c>
      <c r="HB539">
        <v>0.28999999999999998</v>
      </c>
      <c r="HC539">
        <v>0.1</v>
      </c>
      <c r="HD539">
        <v>0.09</v>
      </c>
      <c r="HE539">
        <v>0.24</v>
      </c>
      <c r="HF539">
        <v>0.11</v>
      </c>
      <c r="HG539">
        <v>0.11</v>
      </c>
      <c r="HH539">
        <v>0.05</v>
      </c>
      <c r="HI539">
        <v>0.01</v>
      </c>
      <c r="HJ539">
        <v>0.08</v>
      </c>
      <c r="HK539">
        <v>0.03</v>
      </c>
      <c r="HL539">
        <v>0.01</v>
      </c>
      <c r="HM539">
        <v>0.14000000000000001</v>
      </c>
      <c r="HN539">
        <v>0</v>
      </c>
      <c r="HO539">
        <v>0.34</v>
      </c>
      <c r="HP539">
        <v>0.28000000000000003</v>
      </c>
      <c r="HQ539">
        <v>0.3</v>
      </c>
      <c r="HR539">
        <v>0.28999999999999998</v>
      </c>
      <c r="HS539">
        <v>0.34</v>
      </c>
      <c r="HT539">
        <v>0.33</v>
      </c>
      <c r="HU539">
        <v>0.56000000000000005</v>
      </c>
      <c r="HV539">
        <v>0.4</v>
      </c>
      <c r="HW539">
        <v>0.45</v>
      </c>
      <c r="HX539">
        <v>0.51</v>
      </c>
      <c r="HY539">
        <v>0.3</v>
      </c>
      <c r="HZ539">
        <v>0.55000000000000004</v>
      </c>
      <c r="IA539">
        <v>0.03</v>
      </c>
      <c r="IB539">
        <v>0.17</v>
      </c>
      <c r="IC539">
        <v>0.15</v>
      </c>
      <c r="ID539">
        <v>0.11</v>
      </c>
      <c r="IE539">
        <v>0.14000000000000001</v>
      </c>
      <c r="IF539">
        <v>0.06</v>
      </c>
      <c r="IG539">
        <v>7.0000000000000001E-3</v>
      </c>
      <c r="IH539">
        <v>0.01</v>
      </c>
      <c r="II539">
        <v>0.01</v>
      </c>
      <c r="IJ539">
        <v>0.02</v>
      </c>
      <c r="IK539">
        <v>3.3000000000000002E-2</v>
      </c>
      <c r="IL539">
        <v>7.0000000000000001E-3</v>
      </c>
      <c r="IM539">
        <v>0.05</v>
      </c>
      <c r="IN539">
        <v>0.05</v>
      </c>
      <c r="IO539">
        <v>0.06</v>
      </c>
      <c r="IP539">
        <v>0.05</v>
      </c>
      <c r="IQ539">
        <v>0.05</v>
      </c>
      <c r="IR539">
        <v>0.05</v>
      </c>
      <c r="IS539">
        <v>0.02</v>
      </c>
      <c r="IT539">
        <v>0.53</v>
      </c>
      <c r="IU539">
        <v>0.43</v>
      </c>
      <c r="IV539">
        <v>7.0000000000000007E-2</v>
      </c>
      <c r="IW539">
        <v>0.24</v>
      </c>
      <c r="IX539">
        <v>0.25</v>
      </c>
      <c r="IY539">
        <v>0.31</v>
      </c>
      <c r="IZ539">
        <v>0.34</v>
      </c>
      <c r="JA539">
        <v>0.22</v>
      </c>
      <c r="JB539">
        <v>0.45</v>
      </c>
      <c r="JC539">
        <v>0.38</v>
      </c>
      <c r="JD539">
        <v>0.11</v>
      </c>
      <c r="JE539">
        <v>0.16</v>
      </c>
      <c r="JF539">
        <v>0.28999999999999998</v>
      </c>
      <c r="JG539">
        <v>0.19</v>
      </c>
      <c r="JH539">
        <v>0.33</v>
      </c>
      <c r="JI539">
        <v>0.03</v>
      </c>
      <c r="JJ539">
        <v>0.03</v>
      </c>
      <c r="JK539">
        <v>0.37</v>
      </c>
      <c r="JL539">
        <v>0.09</v>
      </c>
      <c r="JM539">
        <v>0.03</v>
      </c>
      <c r="JN539">
        <v>0.03</v>
      </c>
      <c r="JO539">
        <v>0.03</v>
      </c>
      <c r="JP539">
        <v>0.05</v>
      </c>
      <c r="JQ539">
        <v>0.03</v>
      </c>
      <c r="JR539">
        <v>3.04</v>
      </c>
      <c r="JS539">
        <v>1.62</v>
      </c>
      <c r="JT539">
        <v>1.79</v>
      </c>
      <c r="JU539">
        <v>3.02</v>
      </c>
      <c r="JV539">
        <v>2.13</v>
      </c>
    </row>
    <row r="540" spans="1:282" x14ac:dyDescent="0.25">
      <c r="A540">
        <v>610226</v>
      </c>
      <c r="B540" t="s">
        <v>252</v>
      </c>
      <c r="C540" t="s">
        <v>2999</v>
      </c>
      <c r="D540" t="s">
        <v>5951</v>
      </c>
      <c r="E540" t="s">
        <v>5952</v>
      </c>
      <c r="F540" t="s">
        <v>1495</v>
      </c>
      <c r="G540" t="s">
        <v>1496</v>
      </c>
      <c r="H540" t="s">
        <v>1497</v>
      </c>
      <c r="I540" t="s">
        <v>5953</v>
      </c>
      <c r="J540" t="s">
        <v>5954</v>
      </c>
      <c r="K540" t="s">
        <v>5955</v>
      </c>
      <c r="L540" t="s">
        <v>546</v>
      </c>
      <c r="M540" t="s">
        <v>3399</v>
      </c>
      <c r="N540" t="s">
        <v>3908</v>
      </c>
      <c r="O540" t="s">
        <v>524</v>
      </c>
      <c r="P540">
        <v>1201</v>
      </c>
      <c r="Q540" t="s">
        <v>530</v>
      </c>
      <c r="R540" t="s">
        <v>529</v>
      </c>
      <c r="S540" t="s">
        <v>529</v>
      </c>
      <c r="T540">
        <v>44</v>
      </c>
      <c r="U540">
        <v>6430</v>
      </c>
      <c r="V540" t="s">
        <v>655</v>
      </c>
      <c r="W540">
        <v>595</v>
      </c>
      <c r="X540">
        <v>1239</v>
      </c>
      <c r="Y540">
        <v>48</v>
      </c>
      <c r="Z540" s="5" t="s">
        <v>812</v>
      </c>
      <c r="AA540" t="s">
        <v>524</v>
      </c>
      <c r="AB540" t="s">
        <v>555</v>
      </c>
      <c r="AC540" t="s">
        <v>564</v>
      </c>
      <c r="AD540" t="s">
        <v>564</v>
      </c>
      <c r="AE540">
        <v>29.8</v>
      </c>
      <c r="AF540">
        <v>58.1</v>
      </c>
      <c r="AG540">
        <v>55.6</v>
      </c>
      <c r="AH540">
        <v>4.8</v>
      </c>
      <c r="AI540" t="s">
        <v>3410</v>
      </c>
      <c r="AJ540">
        <v>393</v>
      </c>
      <c r="AK540">
        <v>12</v>
      </c>
      <c r="AL540">
        <v>2</v>
      </c>
      <c r="AM540">
        <v>1</v>
      </c>
      <c r="AN540">
        <v>377</v>
      </c>
      <c r="AO540">
        <v>1</v>
      </c>
      <c r="AR540">
        <v>4</v>
      </c>
      <c r="AS540">
        <v>393</v>
      </c>
      <c r="AT540">
        <v>0.03</v>
      </c>
      <c r="AU540">
        <v>0.01</v>
      </c>
      <c r="AV540">
        <v>0.02</v>
      </c>
      <c r="AW540">
        <v>0.02</v>
      </c>
      <c r="AX540">
        <v>0.02</v>
      </c>
      <c r="AY540">
        <v>0.08</v>
      </c>
      <c r="AZ540">
        <v>0.11</v>
      </c>
      <c r="BA540">
        <v>7.5999999999999998E-2</v>
      </c>
      <c r="BB540">
        <v>0.05</v>
      </c>
      <c r="BC540">
        <v>0.06</v>
      </c>
      <c r="BD540">
        <v>0.12</v>
      </c>
      <c r="BE540">
        <v>0.22</v>
      </c>
      <c r="BF540">
        <v>0.5</v>
      </c>
      <c r="BG540">
        <v>0.38</v>
      </c>
      <c r="BH540">
        <v>0.46</v>
      </c>
      <c r="BI540">
        <v>0.34</v>
      </c>
      <c r="BJ540">
        <v>0.47</v>
      </c>
      <c r="BK540">
        <v>0.39</v>
      </c>
      <c r="BL540">
        <v>0.01</v>
      </c>
      <c r="BM540">
        <v>0.02</v>
      </c>
      <c r="BN540">
        <v>0.02</v>
      </c>
      <c r="BO540">
        <v>0.02</v>
      </c>
      <c r="BP540">
        <v>0.02</v>
      </c>
      <c r="BQ540">
        <v>0.03</v>
      </c>
      <c r="BR540">
        <v>0.35</v>
      </c>
      <c r="BS540">
        <v>0.51</v>
      </c>
      <c r="BT540">
        <v>0.45</v>
      </c>
      <c r="BU540">
        <v>0.56999999999999995</v>
      </c>
      <c r="BV540">
        <v>0.38</v>
      </c>
      <c r="BW540">
        <v>0.28000000000000003</v>
      </c>
      <c r="BX540">
        <v>3.19</v>
      </c>
      <c r="BY540">
        <v>3.43</v>
      </c>
      <c r="BZ540">
        <v>3.36</v>
      </c>
      <c r="CA540">
        <v>3.5</v>
      </c>
      <c r="CB540">
        <v>3.24</v>
      </c>
      <c r="CC540">
        <v>2.9</v>
      </c>
      <c r="CD540">
        <v>3.0000000000000001E-3</v>
      </c>
      <c r="CE540">
        <v>3.0000000000000001E-3</v>
      </c>
      <c r="CF540">
        <v>3.0000000000000001E-3</v>
      </c>
      <c r="CG540">
        <v>5.0000000000000001E-3</v>
      </c>
      <c r="CH540">
        <v>3.0000000000000001E-3</v>
      </c>
      <c r="CI540">
        <v>0.01</v>
      </c>
      <c r="CJ540">
        <v>0.02</v>
      </c>
      <c r="CK540">
        <v>7.0000000000000007E-2</v>
      </c>
      <c r="CL540">
        <v>0.04</v>
      </c>
      <c r="CM540">
        <v>0</v>
      </c>
      <c r="CN540">
        <v>0.02</v>
      </c>
      <c r="CO540">
        <v>0.01</v>
      </c>
      <c r="CP540">
        <v>0.02</v>
      </c>
      <c r="CQ540">
        <v>0.02</v>
      </c>
      <c r="CR540">
        <v>0.03</v>
      </c>
      <c r="CS540">
        <v>0.06</v>
      </c>
      <c r="CT540">
        <v>0.09</v>
      </c>
      <c r="CU540">
        <v>0.05</v>
      </c>
      <c r="CV540">
        <v>3.87</v>
      </c>
      <c r="CW540">
        <v>3.81</v>
      </c>
      <c r="CX540">
        <v>3.77</v>
      </c>
      <c r="CY540">
        <v>3.76</v>
      </c>
      <c r="CZ540">
        <v>3.79</v>
      </c>
      <c r="DA540">
        <v>3.66</v>
      </c>
      <c r="DB540">
        <v>3.58</v>
      </c>
      <c r="DC540">
        <v>3.36</v>
      </c>
      <c r="DD540">
        <v>3.54</v>
      </c>
      <c r="DE540">
        <v>0.12</v>
      </c>
      <c r="DF540">
        <v>0.14000000000000001</v>
      </c>
      <c r="DG540">
        <v>0.2</v>
      </c>
      <c r="DH540">
        <v>0.2</v>
      </c>
      <c r="DI540">
        <v>0.17</v>
      </c>
      <c r="DJ540">
        <v>0.25</v>
      </c>
      <c r="DK540">
        <v>0.25</v>
      </c>
      <c r="DL540">
        <v>0.25</v>
      </c>
      <c r="DM540">
        <v>0.25</v>
      </c>
      <c r="DN540">
        <v>0.01</v>
      </c>
      <c r="DO540">
        <v>0.01</v>
      </c>
      <c r="DP540">
        <v>0.01</v>
      </c>
      <c r="DQ540">
        <v>0.01</v>
      </c>
      <c r="DR540">
        <v>0.01</v>
      </c>
      <c r="DS540">
        <v>0.01</v>
      </c>
      <c r="DT540">
        <v>0.01</v>
      </c>
      <c r="DU540">
        <v>0.01</v>
      </c>
      <c r="DV540">
        <v>0.01</v>
      </c>
      <c r="DW540">
        <v>0.87</v>
      </c>
      <c r="DX540">
        <v>0.82</v>
      </c>
      <c r="DY540">
        <v>0.78</v>
      </c>
      <c r="DZ540">
        <v>0.78</v>
      </c>
      <c r="EA540">
        <v>0.81</v>
      </c>
      <c r="EB540">
        <v>0.7</v>
      </c>
      <c r="EC540">
        <v>0.66</v>
      </c>
      <c r="ED540">
        <v>0.57999999999999996</v>
      </c>
      <c r="EE540">
        <v>0.66</v>
      </c>
      <c r="EF540">
        <v>0.4</v>
      </c>
      <c r="EG540">
        <v>0.02</v>
      </c>
      <c r="EH540">
        <v>0.01</v>
      </c>
      <c r="EI540">
        <v>0</v>
      </c>
      <c r="EJ540">
        <v>0.01</v>
      </c>
      <c r="EK540">
        <v>0.03</v>
      </c>
      <c r="EL540">
        <v>0.04</v>
      </c>
      <c r="EM540">
        <v>0.01</v>
      </c>
      <c r="EN540">
        <v>0.01</v>
      </c>
      <c r="EO540">
        <v>0.28999999999999998</v>
      </c>
      <c r="EP540">
        <v>0.04</v>
      </c>
      <c r="EQ540">
        <v>3.1E-2</v>
      </c>
      <c r="ER540">
        <v>0.04</v>
      </c>
      <c r="ES540">
        <v>1.4999999999999999E-2</v>
      </c>
      <c r="ET540">
        <v>0.03</v>
      </c>
      <c r="EU540">
        <v>0.11</v>
      </c>
      <c r="EV540">
        <v>0.04</v>
      </c>
      <c r="EW540">
        <v>0.03</v>
      </c>
      <c r="EX540">
        <v>0.14199999999999999</v>
      </c>
      <c r="EY540">
        <v>0.38</v>
      </c>
      <c r="EZ540">
        <v>0.33</v>
      </c>
      <c r="FA540">
        <v>0.35</v>
      </c>
      <c r="FB540">
        <v>0.3</v>
      </c>
      <c r="FC540">
        <v>0.45</v>
      </c>
      <c r="FD540">
        <v>0.35</v>
      </c>
      <c r="FE540">
        <v>0.36</v>
      </c>
      <c r="FF540">
        <v>0.42</v>
      </c>
      <c r="FG540">
        <v>0.11</v>
      </c>
      <c r="FH540">
        <v>0.52</v>
      </c>
      <c r="FI540">
        <v>0.59</v>
      </c>
      <c r="FJ540">
        <v>0.57999999999999996</v>
      </c>
      <c r="FK540">
        <v>0.64</v>
      </c>
      <c r="FL540">
        <v>0.43</v>
      </c>
      <c r="FM540">
        <v>0.45</v>
      </c>
      <c r="FN540">
        <v>0.56999999999999995</v>
      </c>
      <c r="FO540">
        <v>0.51</v>
      </c>
      <c r="FP540">
        <v>0.06</v>
      </c>
      <c r="FQ540">
        <v>0.04</v>
      </c>
      <c r="FR540">
        <v>0.04</v>
      </c>
      <c r="FS540">
        <v>0.03</v>
      </c>
      <c r="FT540">
        <v>0.04</v>
      </c>
      <c r="FU540">
        <v>0.06</v>
      </c>
      <c r="FV540">
        <v>0.05</v>
      </c>
      <c r="FW540">
        <v>0.03</v>
      </c>
      <c r="FX540">
        <v>0.03</v>
      </c>
      <c r="FY540">
        <v>1.96</v>
      </c>
      <c r="FZ540">
        <v>3.46</v>
      </c>
      <c r="GA540">
        <v>3.57</v>
      </c>
      <c r="GB540">
        <v>3.55</v>
      </c>
      <c r="GC540">
        <v>3.63</v>
      </c>
      <c r="GD540">
        <v>3.37</v>
      </c>
      <c r="GE540">
        <v>3.26</v>
      </c>
      <c r="GF540">
        <v>3.53</v>
      </c>
      <c r="GG540">
        <v>3.48</v>
      </c>
      <c r="GH540">
        <v>8.44</v>
      </c>
      <c r="GI540">
        <v>0</v>
      </c>
      <c r="GJ540">
        <v>3.0000000000000001E-3</v>
      </c>
      <c r="GK540">
        <v>1.4999999999999999E-2</v>
      </c>
      <c r="GL540">
        <v>0.02</v>
      </c>
      <c r="GM540">
        <v>0.06</v>
      </c>
      <c r="GN540">
        <v>0.05</v>
      </c>
      <c r="GO540">
        <v>7.0000000000000007E-2</v>
      </c>
      <c r="GP540">
        <v>0.21</v>
      </c>
      <c r="GQ540">
        <v>0.21</v>
      </c>
      <c r="GR540">
        <v>0.37</v>
      </c>
      <c r="GS540">
        <v>0.01</v>
      </c>
      <c r="GT540">
        <v>0.32</v>
      </c>
      <c r="GU540">
        <v>0.46</v>
      </c>
      <c r="GV540">
        <v>0.26</v>
      </c>
      <c r="GW540">
        <v>0.24</v>
      </c>
      <c r="GX540">
        <v>0.153</v>
      </c>
      <c r="GY540">
        <v>0.24</v>
      </c>
      <c r="GZ540">
        <v>0.14199999999999999</v>
      </c>
      <c r="HA540">
        <v>0.10199999999999999</v>
      </c>
      <c r="HB540">
        <v>0.17</v>
      </c>
      <c r="HC540">
        <v>0.14000000000000001</v>
      </c>
      <c r="HD540">
        <v>7.0000000000000007E-2</v>
      </c>
      <c r="HE540">
        <v>0.18</v>
      </c>
      <c r="HF540">
        <v>0.16</v>
      </c>
      <c r="HG540">
        <v>0.21</v>
      </c>
      <c r="HH540">
        <v>0.15</v>
      </c>
      <c r="HI540">
        <v>0</v>
      </c>
      <c r="HJ540">
        <v>0.01</v>
      </c>
      <c r="HK540">
        <v>0.01</v>
      </c>
      <c r="HL540">
        <v>0.01</v>
      </c>
      <c r="HM540">
        <v>0.13</v>
      </c>
      <c r="HN540">
        <v>0.01</v>
      </c>
      <c r="HO540">
        <v>0.34</v>
      </c>
      <c r="HP540">
        <v>0.33</v>
      </c>
      <c r="HQ540">
        <v>0.34</v>
      </c>
      <c r="HR540">
        <v>0.34</v>
      </c>
      <c r="HS540">
        <v>0.39</v>
      </c>
      <c r="HT540">
        <v>0.35</v>
      </c>
      <c r="HU540">
        <v>0.59</v>
      </c>
      <c r="HV540">
        <v>0.38</v>
      </c>
      <c r="HW540">
        <v>0.46</v>
      </c>
      <c r="HX540">
        <v>0.49</v>
      </c>
      <c r="HY540">
        <v>0.33</v>
      </c>
      <c r="HZ540">
        <v>0.56000000000000005</v>
      </c>
      <c r="IA540">
        <v>0.03</v>
      </c>
      <c r="IB540">
        <v>0.21</v>
      </c>
      <c r="IC540">
        <v>0.12</v>
      </c>
      <c r="ID540">
        <v>0.09</v>
      </c>
      <c r="IE540">
        <v>0.09</v>
      </c>
      <c r="IF540">
        <v>3.3000000000000002E-2</v>
      </c>
      <c r="IG540">
        <v>1.2999999999999999E-2</v>
      </c>
      <c r="IH540">
        <v>0.02</v>
      </c>
      <c r="II540">
        <v>0.02</v>
      </c>
      <c r="IJ540">
        <v>0.02</v>
      </c>
      <c r="IK540">
        <v>1.2999999999999999E-2</v>
      </c>
      <c r="IL540">
        <v>0.01</v>
      </c>
      <c r="IM540">
        <v>0.03</v>
      </c>
      <c r="IN540">
        <v>0.06</v>
      </c>
      <c r="IO540">
        <v>0.06</v>
      </c>
      <c r="IP540">
        <v>0.05</v>
      </c>
      <c r="IQ540">
        <v>0.05</v>
      </c>
      <c r="IR540">
        <v>0.04</v>
      </c>
      <c r="IS540">
        <v>0.05</v>
      </c>
      <c r="IT540">
        <v>0.69</v>
      </c>
      <c r="IU540">
        <v>0.61</v>
      </c>
      <c r="IV540">
        <v>0.04</v>
      </c>
      <c r="IW540">
        <v>0.16</v>
      </c>
      <c r="IX540">
        <v>0.3</v>
      </c>
      <c r="IY540">
        <v>0.17</v>
      </c>
      <c r="IZ540">
        <v>0.22</v>
      </c>
      <c r="JA540">
        <v>0.21</v>
      </c>
      <c r="JB540">
        <v>0.36</v>
      </c>
      <c r="JC540">
        <v>0.4</v>
      </c>
      <c r="JD540">
        <v>0.05</v>
      </c>
      <c r="JE540">
        <v>0.06</v>
      </c>
      <c r="JF540">
        <v>0.3</v>
      </c>
      <c r="JG540">
        <v>0.23</v>
      </c>
      <c r="JH540">
        <v>0.21</v>
      </c>
      <c r="JI540">
        <v>0.05</v>
      </c>
      <c r="JJ540">
        <v>0.05</v>
      </c>
      <c r="JK540">
        <v>0.39</v>
      </c>
      <c r="JL540">
        <v>0.21</v>
      </c>
      <c r="JM540">
        <v>0.04</v>
      </c>
      <c r="JN540">
        <v>0.05</v>
      </c>
      <c r="JO540">
        <v>7.0000000000000007E-2</v>
      </c>
      <c r="JP540">
        <v>0.06</v>
      </c>
      <c r="JQ540">
        <v>0.04</v>
      </c>
      <c r="JR540">
        <v>2.8</v>
      </c>
      <c r="JS540">
        <v>1.44</v>
      </c>
      <c r="JT540">
        <v>1.52</v>
      </c>
      <c r="JU540">
        <v>3.12</v>
      </c>
      <c r="JV540">
        <v>2.5099999999999998</v>
      </c>
    </row>
    <row r="541" spans="1:282" x14ac:dyDescent="0.25">
      <c r="A541">
        <v>610227</v>
      </c>
      <c r="B541" t="s">
        <v>3001</v>
      </c>
      <c r="C541" t="s">
        <v>3000</v>
      </c>
      <c r="D541" t="s">
        <v>5956</v>
      </c>
      <c r="E541" t="s">
        <v>5957</v>
      </c>
      <c r="F541" t="s">
        <v>3002</v>
      </c>
      <c r="G541" t="s">
        <v>3003</v>
      </c>
      <c r="H541" t="s">
        <v>3004</v>
      </c>
      <c r="I541" t="s">
        <v>5958</v>
      </c>
      <c r="J541" t="s">
        <v>5959</v>
      </c>
      <c r="K541" t="s">
        <v>5960</v>
      </c>
      <c r="L541" t="s">
        <v>546</v>
      </c>
      <c r="M541" t="s">
        <v>3399</v>
      </c>
      <c r="N541" t="s">
        <v>3908</v>
      </c>
      <c r="O541" t="s">
        <v>524</v>
      </c>
      <c r="P541">
        <v>1079</v>
      </c>
      <c r="Q541" t="s">
        <v>539</v>
      </c>
      <c r="R541" t="s">
        <v>3621</v>
      </c>
      <c r="S541" t="s">
        <v>6523</v>
      </c>
      <c r="T541">
        <v>37</v>
      </c>
      <c r="U541">
        <v>6440</v>
      </c>
      <c r="V541" t="s">
        <v>655</v>
      </c>
      <c r="W541">
        <v>646</v>
      </c>
      <c r="X541">
        <v>1102</v>
      </c>
      <c r="Y541">
        <v>59</v>
      </c>
      <c r="Z541" s="5" t="s">
        <v>935</v>
      </c>
      <c r="AA541" t="s">
        <v>524</v>
      </c>
      <c r="AB541" t="s">
        <v>576</v>
      </c>
      <c r="AC541" t="s">
        <v>555</v>
      </c>
      <c r="AD541" t="s">
        <v>555</v>
      </c>
      <c r="AE541">
        <v>13.4</v>
      </c>
      <c r="AF541">
        <v>32.6</v>
      </c>
      <c r="AG541">
        <v>23.7</v>
      </c>
      <c r="AH541">
        <v>5.9</v>
      </c>
      <c r="AI541" t="s">
        <v>3410</v>
      </c>
      <c r="AJ541">
        <v>317</v>
      </c>
      <c r="AK541">
        <v>9</v>
      </c>
      <c r="AN541">
        <v>298</v>
      </c>
      <c r="AO541">
        <v>1</v>
      </c>
      <c r="AP541">
        <v>1</v>
      </c>
      <c r="AQ541">
        <v>1</v>
      </c>
      <c r="AR541">
        <v>11</v>
      </c>
      <c r="AS541">
        <v>317</v>
      </c>
      <c r="AT541">
        <v>0.04</v>
      </c>
      <c r="AU541">
        <v>0.03</v>
      </c>
      <c r="AV541">
        <v>0.04</v>
      </c>
      <c r="AW541">
        <v>0.02</v>
      </c>
      <c r="AX541">
        <v>0.05</v>
      </c>
      <c r="AY541">
        <v>0.16</v>
      </c>
      <c r="AZ541">
        <v>0.13</v>
      </c>
      <c r="BA541">
        <v>0.104</v>
      </c>
      <c r="BB541">
        <v>0.11</v>
      </c>
      <c r="BC541">
        <v>0.06</v>
      </c>
      <c r="BD541">
        <v>0.19</v>
      </c>
      <c r="BE541">
        <v>0.25</v>
      </c>
      <c r="BF541">
        <v>0.48</v>
      </c>
      <c r="BG541">
        <v>0.39</v>
      </c>
      <c r="BH541">
        <v>0.41</v>
      </c>
      <c r="BI541">
        <v>0.32</v>
      </c>
      <c r="BJ541">
        <v>0.44</v>
      </c>
      <c r="BK541">
        <v>0.32</v>
      </c>
      <c r="BL541">
        <v>0.08</v>
      </c>
      <c r="BM541">
        <v>0.08</v>
      </c>
      <c r="BN541">
        <v>0.09</v>
      </c>
      <c r="BO541">
        <v>0.02</v>
      </c>
      <c r="BP541">
        <v>0.03</v>
      </c>
      <c r="BQ541">
        <v>0.03</v>
      </c>
      <c r="BR541">
        <v>0.28000000000000003</v>
      </c>
      <c r="BS541">
        <v>0.39</v>
      </c>
      <c r="BT541">
        <v>0.35</v>
      </c>
      <c r="BU541">
        <v>0.59</v>
      </c>
      <c r="BV541">
        <v>0.28999999999999998</v>
      </c>
      <c r="BW541">
        <v>0.23</v>
      </c>
      <c r="BX541">
        <v>3.08</v>
      </c>
      <c r="BY541">
        <v>3.24</v>
      </c>
      <c r="BZ541">
        <v>3.18</v>
      </c>
      <c r="CA541">
        <v>3.5</v>
      </c>
      <c r="CB541">
        <v>3</v>
      </c>
      <c r="CC541">
        <v>2.63</v>
      </c>
      <c r="CD541">
        <v>1.6E-2</v>
      </c>
      <c r="CE541">
        <v>1.2999999999999999E-2</v>
      </c>
      <c r="CF541">
        <v>1.9E-2</v>
      </c>
      <c r="CG541">
        <v>2.1999999999999999E-2</v>
      </c>
      <c r="CH541">
        <v>3.0000000000000001E-3</v>
      </c>
      <c r="CI541">
        <v>0.01</v>
      </c>
      <c r="CJ541">
        <v>0.03</v>
      </c>
      <c r="CK541">
        <v>0.08</v>
      </c>
      <c r="CL541">
        <v>0.03</v>
      </c>
      <c r="CM541">
        <v>0.01</v>
      </c>
      <c r="CN541">
        <v>0.04</v>
      </c>
      <c r="CO541">
        <v>0.05</v>
      </c>
      <c r="CP541">
        <v>0.05</v>
      </c>
      <c r="CQ541">
        <v>0.03</v>
      </c>
      <c r="CR541">
        <v>0.04</v>
      </c>
      <c r="CS541">
        <v>0.08</v>
      </c>
      <c r="CT541">
        <v>0.15</v>
      </c>
      <c r="CU541">
        <v>0.09</v>
      </c>
      <c r="CV541">
        <v>3.72</v>
      </c>
      <c r="CW541">
        <v>3.66</v>
      </c>
      <c r="CX541">
        <v>3.53</v>
      </c>
      <c r="CY541">
        <v>3.54</v>
      </c>
      <c r="CZ541">
        <v>3.64</v>
      </c>
      <c r="DA541">
        <v>3.57</v>
      </c>
      <c r="DB541">
        <v>3.44</v>
      </c>
      <c r="DC541">
        <v>3.13</v>
      </c>
      <c r="DD541">
        <v>3.41</v>
      </c>
      <c r="DE541">
        <v>0.21</v>
      </c>
      <c r="DF541">
        <v>0.22</v>
      </c>
      <c r="DG541">
        <v>0.3</v>
      </c>
      <c r="DH541">
        <v>0.28000000000000003</v>
      </c>
      <c r="DI541">
        <v>0.27</v>
      </c>
      <c r="DJ541">
        <v>0.31</v>
      </c>
      <c r="DK541">
        <v>0.32</v>
      </c>
      <c r="DL541">
        <v>0.32</v>
      </c>
      <c r="DM541">
        <v>0.28999999999999998</v>
      </c>
      <c r="DN541">
        <v>0.02</v>
      </c>
      <c r="DO541">
        <v>0.02</v>
      </c>
      <c r="DP541">
        <v>0.02</v>
      </c>
      <c r="DQ541">
        <v>0.01</v>
      </c>
      <c r="DR541">
        <v>0.02</v>
      </c>
      <c r="DS541">
        <v>0.03</v>
      </c>
      <c r="DT541">
        <v>0.02</v>
      </c>
      <c r="DU541">
        <v>0.02</v>
      </c>
      <c r="DV541">
        <v>0.01</v>
      </c>
      <c r="DW541">
        <v>0.74</v>
      </c>
      <c r="DX541">
        <v>0.71</v>
      </c>
      <c r="DY541">
        <v>0.61</v>
      </c>
      <c r="DZ541">
        <v>0.63</v>
      </c>
      <c r="EA541">
        <v>0.67</v>
      </c>
      <c r="EB541">
        <v>0.62</v>
      </c>
      <c r="EC541">
        <v>0.56000000000000005</v>
      </c>
      <c r="ED541">
        <v>0.43</v>
      </c>
      <c r="EE541">
        <v>0.56000000000000005</v>
      </c>
      <c r="EF541">
        <v>0.31</v>
      </c>
      <c r="EG541">
        <v>0.02</v>
      </c>
      <c r="EH541">
        <v>0.01</v>
      </c>
      <c r="EI541">
        <v>0.02</v>
      </c>
      <c r="EJ541">
        <v>0.01</v>
      </c>
      <c r="EK541">
        <v>0.03</v>
      </c>
      <c r="EL541">
        <v>0.04</v>
      </c>
      <c r="EM541">
        <v>0</v>
      </c>
      <c r="EN541">
        <v>0.02</v>
      </c>
      <c r="EO541">
        <v>0.27</v>
      </c>
      <c r="EP541">
        <v>0.08</v>
      </c>
      <c r="EQ541">
        <v>3.7999999999999999E-2</v>
      </c>
      <c r="ER541">
        <v>0.05</v>
      </c>
      <c r="ES541">
        <v>4.3999999999999997E-2</v>
      </c>
      <c r="ET541">
        <v>0.08</v>
      </c>
      <c r="EU541">
        <v>0.15</v>
      </c>
      <c r="EV541">
        <v>0.05</v>
      </c>
      <c r="EW541">
        <v>0.11</v>
      </c>
      <c r="EX541">
        <v>0.189</v>
      </c>
      <c r="EY541">
        <v>0.43</v>
      </c>
      <c r="EZ541">
        <v>0.42</v>
      </c>
      <c r="FA541">
        <v>0.38</v>
      </c>
      <c r="FB541">
        <v>0.36</v>
      </c>
      <c r="FC541">
        <v>0.45</v>
      </c>
      <c r="FD541">
        <v>0.33</v>
      </c>
      <c r="FE541">
        <v>0.43</v>
      </c>
      <c r="FF541">
        <v>0.39</v>
      </c>
      <c r="FG541">
        <v>0.13</v>
      </c>
      <c r="FH541">
        <v>0.41</v>
      </c>
      <c r="FI541">
        <v>0.46</v>
      </c>
      <c r="FJ541">
        <v>0.5</v>
      </c>
      <c r="FK541">
        <v>0.5</v>
      </c>
      <c r="FL541">
        <v>0.37</v>
      </c>
      <c r="FM541">
        <v>0.4</v>
      </c>
      <c r="FN541">
        <v>0.44</v>
      </c>
      <c r="FO541">
        <v>0.41</v>
      </c>
      <c r="FP541">
        <v>0.1</v>
      </c>
      <c r="FQ541">
        <v>0.06</v>
      </c>
      <c r="FR541">
        <v>7.0000000000000007E-2</v>
      </c>
      <c r="FS541">
        <v>0.06</v>
      </c>
      <c r="FT541">
        <v>0.08</v>
      </c>
      <c r="FU541">
        <v>7.0000000000000007E-2</v>
      </c>
      <c r="FV541">
        <v>0.08</v>
      </c>
      <c r="FW541">
        <v>7.0000000000000007E-2</v>
      </c>
      <c r="FX541">
        <v>7.0000000000000007E-2</v>
      </c>
      <c r="FY541">
        <v>2.16</v>
      </c>
      <c r="FZ541">
        <v>3.31</v>
      </c>
      <c r="GA541">
        <v>3.42</v>
      </c>
      <c r="GB541">
        <v>3.45</v>
      </c>
      <c r="GC541">
        <v>3.48</v>
      </c>
      <c r="GD541">
        <v>3.25</v>
      </c>
      <c r="GE541">
        <v>3.19</v>
      </c>
      <c r="GF541">
        <v>3.41</v>
      </c>
      <c r="GG541">
        <v>3.28</v>
      </c>
      <c r="GH541">
        <v>7.93</v>
      </c>
      <c r="GI541">
        <v>0.01</v>
      </c>
      <c r="GJ541">
        <v>1.2999999999999999E-2</v>
      </c>
      <c r="GK541">
        <v>2.5000000000000001E-2</v>
      </c>
      <c r="GL541">
        <v>0.03</v>
      </c>
      <c r="GM541">
        <v>0.05</v>
      </c>
      <c r="GN541">
        <v>0.04</v>
      </c>
      <c r="GO541">
        <v>0.09</v>
      </c>
      <c r="GP541">
        <v>0.21</v>
      </c>
      <c r="GQ541">
        <v>0.19</v>
      </c>
      <c r="GR541">
        <v>0.24</v>
      </c>
      <c r="GS541">
        <v>0.1</v>
      </c>
      <c r="GT541">
        <v>0.27</v>
      </c>
      <c r="GU541">
        <v>0.42</v>
      </c>
      <c r="GV541">
        <v>0.25</v>
      </c>
      <c r="GW541">
        <v>0.27</v>
      </c>
      <c r="GX541">
        <v>0.17699999999999999</v>
      </c>
      <c r="GY541">
        <v>0.24</v>
      </c>
      <c r="GZ541">
        <v>0.126</v>
      </c>
      <c r="HA541">
        <v>5.7000000000000002E-2</v>
      </c>
      <c r="HB541">
        <v>0.19</v>
      </c>
      <c r="HC541">
        <v>0.12</v>
      </c>
      <c r="HD541">
        <v>0.06</v>
      </c>
      <c r="HE541">
        <v>0.15</v>
      </c>
      <c r="HF541">
        <v>0.21</v>
      </c>
      <c r="HG541">
        <v>0.28999999999999998</v>
      </c>
      <c r="HH541">
        <v>0.18</v>
      </c>
      <c r="HI541">
        <v>0.03</v>
      </c>
      <c r="HJ541">
        <v>0.02</v>
      </c>
      <c r="HK541">
        <v>0.02</v>
      </c>
      <c r="HL541">
        <v>0.06</v>
      </c>
      <c r="HM541">
        <v>0.18</v>
      </c>
      <c r="HN541">
        <v>0.01</v>
      </c>
      <c r="HO541">
        <v>0.49</v>
      </c>
      <c r="HP541">
        <v>0.38</v>
      </c>
      <c r="HQ541">
        <v>0.42</v>
      </c>
      <c r="HR541">
        <v>0.44</v>
      </c>
      <c r="HS541">
        <v>0.4</v>
      </c>
      <c r="HT541">
        <v>0.49</v>
      </c>
      <c r="HU541">
        <v>0.33</v>
      </c>
      <c r="HV541">
        <v>0.34</v>
      </c>
      <c r="HW541">
        <v>0.35</v>
      </c>
      <c r="HX541">
        <v>0.26</v>
      </c>
      <c r="HY541">
        <v>0.24</v>
      </c>
      <c r="HZ541">
        <v>0.32</v>
      </c>
      <c r="IA541">
        <v>0.08</v>
      </c>
      <c r="IB541">
        <v>0.17</v>
      </c>
      <c r="IC541">
        <v>0.13</v>
      </c>
      <c r="ID541">
        <v>0.15</v>
      </c>
      <c r="IE541">
        <v>0.11</v>
      </c>
      <c r="IF541">
        <v>7.9000000000000001E-2</v>
      </c>
      <c r="IG541">
        <v>8.9999999999999993E-3</v>
      </c>
      <c r="IH541">
        <v>0.02</v>
      </c>
      <c r="II541">
        <v>0.01</v>
      </c>
      <c r="IJ541">
        <v>0.02</v>
      </c>
      <c r="IK541">
        <v>6.0000000000000001E-3</v>
      </c>
      <c r="IL541">
        <v>1.6E-2</v>
      </c>
      <c r="IM541">
        <v>7.0000000000000007E-2</v>
      </c>
      <c r="IN541">
        <v>0.08</v>
      </c>
      <c r="IO541">
        <v>7.0000000000000007E-2</v>
      </c>
      <c r="IP541">
        <v>0.08</v>
      </c>
      <c r="IQ541">
        <v>7.0000000000000007E-2</v>
      </c>
      <c r="IR541">
        <v>0.08</v>
      </c>
      <c r="IS541">
        <v>0.03</v>
      </c>
      <c r="IT541">
        <v>0.6</v>
      </c>
      <c r="IU541">
        <v>0.42</v>
      </c>
      <c r="IV541">
        <v>0.03</v>
      </c>
      <c r="IW541">
        <v>0.19</v>
      </c>
      <c r="IX541">
        <v>0.25</v>
      </c>
      <c r="IY541">
        <v>0.18</v>
      </c>
      <c r="IZ541">
        <v>0.33</v>
      </c>
      <c r="JA541">
        <v>0.17</v>
      </c>
      <c r="JB541">
        <v>0.36</v>
      </c>
      <c r="JC541">
        <v>0.49</v>
      </c>
      <c r="JD541">
        <v>0.06</v>
      </c>
      <c r="JE541">
        <v>0.08</v>
      </c>
      <c r="JF541">
        <v>0.31</v>
      </c>
      <c r="JG541">
        <v>0.16</v>
      </c>
      <c r="JH541">
        <v>0.17</v>
      </c>
      <c r="JI541">
        <v>0.08</v>
      </c>
      <c r="JJ541">
        <v>7.0000000000000007E-2</v>
      </c>
      <c r="JK541">
        <v>0.4</v>
      </c>
      <c r="JL541">
        <v>0.22</v>
      </c>
      <c r="JM541">
        <v>7.0000000000000007E-2</v>
      </c>
      <c r="JN541">
        <v>0.08</v>
      </c>
      <c r="JO541">
        <v>0.1</v>
      </c>
      <c r="JP541">
        <v>0.09</v>
      </c>
      <c r="JQ541">
        <v>7.0000000000000007E-2</v>
      </c>
      <c r="JR541">
        <v>2.85</v>
      </c>
      <c r="JS541">
        <v>1.59</v>
      </c>
      <c r="JT541">
        <v>1.79</v>
      </c>
      <c r="JU541">
        <v>3.19</v>
      </c>
      <c r="JV541">
        <v>2.4500000000000002</v>
      </c>
    </row>
    <row r="542" spans="1:282" x14ac:dyDescent="0.25">
      <c r="A542">
        <v>610228</v>
      </c>
      <c r="B542" t="s">
        <v>3006</v>
      </c>
      <c r="C542" t="s">
        <v>3005</v>
      </c>
      <c r="D542" t="s">
        <v>5961</v>
      </c>
      <c r="E542" t="s">
        <v>5962</v>
      </c>
      <c r="F542" t="s">
        <v>3007</v>
      </c>
      <c r="G542" t="s">
        <v>3008</v>
      </c>
      <c r="H542" t="s">
        <v>3009</v>
      </c>
      <c r="I542" t="s">
        <v>5963</v>
      </c>
      <c r="J542" t="s">
        <v>5964</v>
      </c>
      <c r="K542" t="s">
        <v>5965</v>
      </c>
      <c r="L542" t="s">
        <v>546</v>
      </c>
      <c r="M542" t="s">
        <v>3399</v>
      </c>
      <c r="N542" t="s">
        <v>3908</v>
      </c>
      <c r="O542" t="s">
        <v>524</v>
      </c>
      <c r="P542">
        <v>377</v>
      </c>
      <c r="Q542" t="s">
        <v>539</v>
      </c>
      <c r="R542" t="s">
        <v>3621</v>
      </c>
      <c r="S542" t="s">
        <v>6523</v>
      </c>
      <c r="T542">
        <v>39</v>
      </c>
      <c r="U542">
        <v>6450</v>
      </c>
      <c r="V542" t="s">
        <v>651</v>
      </c>
      <c r="W542">
        <v>153</v>
      </c>
      <c r="X542">
        <v>388</v>
      </c>
      <c r="Y542">
        <v>39</v>
      </c>
      <c r="Z542" s="5" t="s">
        <v>549</v>
      </c>
      <c r="AA542" t="s">
        <v>524</v>
      </c>
      <c r="AB542" t="s">
        <v>555</v>
      </c>
      <c r="AC542" t="s">
        <v>555</v>
      </c>
      <c r="AD542" t="s">
        <v>576</v>
      </c>
      <c r="AE542">
        <v>21.5</v>
      </c>
      <c r="AF542">
        <v>36.9</v>
      </c>
      <c r="AG542">
        <v>0</v>
      </c>
      <c r="AH542">
        <v>3.9</v>
      </c>
      <c r="AI542" t="s">
        <v>3410</v>
      </c>
      <c r="AJ542">
        <v>92</v>
      </c>
      <c r="AK542">
        <v>2</v>
      </c>
      <c r="AL542">
        <v>1</v>
      </c>
      <c r="AM542">
        <v>1</v>
      </c>
      <c r="AN542">
        <v>79</v>
      </c>
      <c r="AQ542">
        <v>3</v>
      </c>
      <c r="AR542">
        <v>6</v>
      </c>
      <c r="AS542">
        <v>92</v>
      </c>
      <c r="AT542">
        <v>0</v>
      </c>
      <c r="AU542">
        <v>0</v>
      </c>
      <c r="AV542">
        <v>0.01</v>
      </c>
      <c r="AW542">
        <v>0.01</v>
      </c>
      <c r="AX542">
        <v>0.04</v>
      </c>
      <c r="AY542">
        <v>0.09</v>
      </c>
      <c r="AZ542">
        <v>7.0000000000000007E-2</v>
      </c>
      <c r="BA542">
        <v>5.3999999999999999E-2</v>
      </c>
      <c r="BB542">
        <v>0.22</v>
      </c>
      <c r="BC542">
        <v>0.09</v>
      </c>
      <c r="BD542">
        <v>0.2</v>
      </c>
      <c r="BE542">
        <v>0.33</v>
      </c>
      <c r="BF542">
        <v>0.26</v>
      </c>
      <c r="BG542">
        <v>0.4</v>
      </c>
      <c r="BH542">
        <v>0.43</v>
      </c>
      <c r="BI542">
        <v>0.42</v>
      </c>
      <c r="BJ542">
        <v>0.49</v>
      </c>
      <c r="BK542">
        <v>0.33</v>
      </c>
      <c r="BL542">
        <v>0.04</v>
      </c>
      <c r="BM542">
        <v>0.02</v>
      </c>
      <c r="BN542">
        <v>0.04</v>
      </c>
      <c r="BO542">
        <v>0.02</v>
      </c>
      <c r="BP542">
        <v>0.02</v>
      </c>
      <c r="BQ542">
        <v>0.05</v>
      </c>
      <c r="BR542">
        <v>0.63</v>
      </c>
      <c r="BS542">
        <v>0.52</v>
      </c>
      <c r="BT542">
        <v>0.28999999999999998</v>
      </c>
      <c r="BU542">
        <v>0.46</v>
      </c>
      <c r="BV542">
        <v>0.25</v>
      </c>
      <c r="BW542">
        <v>0.21</v>
      </c>
      <c r="BX542">
        <v>3.59</v>
      </c>
      <c r="BY542">
        <v>3.48</v>
      </c>
      <c r="BZ542">
        <v>3.06</v>
      </c>
      <c r="CA542">
        <v>3.36</v>
      </c>
      <c r="CB542">
        <v>2.97</v>
      </c>
      <c r="CC542">
        <v>2.69</v>
      </c>
      <c r="CD542">
        <v>0</v>
      </c>
      <c r="CE542">
        <v>1.0999999999999999E-2</v>
      </c>
      <c r="CF542">
        <v>2.1999999999999999E-2</v>
      </c>
      <c r="CG542">
        <v>4.2999999999999997E-2</v>
      </c>
      <c r="CH542">
        <v>1.0999999999999999E-2</v>
      </c>
      <c r="CI542">
        <v>0</v>
      </c>
      <c r="CJ542">
        <v>0.02</v>
      </c>
      <c r="CK542">
        <v>0.02</v>
      </c>
      <c r="CL542">
        <v>0</v>
      </c>
      <c r="CM542">
        <v>0.02</v>
      </c>
      <c r="CN542">
        <v>0.01</v>
      </c>
      <c r="CO542">
        <v>0.01</v>
      </c>
      <c r="CP542">
        <v>0.01</v>
      </c>
      <c r="CQ542">
        <v>0.02</v>
      </c>
      <c r="CR542">
        <v>0.05</v>
      </c>
      <c r="CS542">
        <v>0.1</v>
      </c>
      <c r="CT542">
        <v>0.14000000000000001</v>
      </c>
      <c r="CU542">
        <v>0.05</v>
      </c>
      <c r="CV542">
        <v>3.75</v>
      </c>
      <c r="CW542">
        <v>3.68</v>
      </c>
      <c r="CX542">
        <v>3.66</v>
      </c>
      <c r="CY542">
        <v>3.58</v>
      </c>
      <c r="CZ542">
        <v>3.63</v>
      </c>
      <c r="DA542">
        <v>3.53</v>
      </c>
      <c r="DB542">
        <v>3.38</v>
      </c>
      <c r="DC542">
        <v>3.18</v>
      </c>
      <c r="DD542">
        <v>3.52</v>
      </c>
      <c r="DE542">
        <v>0.2</v>
      </c>
      <c r="DF542">
        <v>0.25</v>
      </c>
      <c r="DG542">
        <v>0.24</v>
      </c>
      <c r="DH542">
        <v>0.25</v>
      </c>
      <c r="DI542">
        <v>0.28000000000000003</v>
      </c>
      <c r="DJ542">
        <v>0.35</v>
      </c>
      <c r="DK542">
        <v>0.34</v>
      </c>
      <c r="DL542">
        <v>0.4</v>
      </c>
      <c r="DM542">
        <v>0.34</v>
      </c>
      <c r="DN542">
        <v>0.04</v>
      </c>
      <c r="DO542">
        <v>0.04</v>
      </c>
      <c r="DP542">
        <v>0.04</v>
      </c>
      <c r="DQ542">
        <v>0.03</v>
      </c>
      <c r="DR542">
        <v>0.03</v>
      </c>
      <c r="DS542">
        <v>0.02</v>
      </c>
      <c r="DT542">
        <v>0.04</v>
      </c>
      <c r="DU542">
        <v>0.09</v>
      </c>
      <c r="DV542">
        <v>7.0000000000000007E-2</v>
      </c>
      <c r="DW542">
        <v>0.74</v>
      </c>
      <c r="DX542">
        <v>0.68</v>
      </c>
      <c r="DY542">
        <v>0.68</v>
      </c>
      <c r="DZ542">
        <v>0.66</v>
      </c>
      <c r="EA542">
        <v>0.65</v>
      </c>
      <c r="EB542">
        <v>0.57999999999999996</v>
      </c>
      <c r="EC542">
        <v>0.5</v>
      </c>
      <c r="ED542">
        <v>0.35</v>
      </c>
      <c r="EE542">
        <v>0.54</v>
      </c>
      <c r="EF542">
        <v>0.27</v>
      </c>
      <c r="EG542">
        <v>0.01</v>
      </c>
      <c r="EH542">
        <v>0.01</v>
      </c>
      <c r="EI542">
        <v>0</v>
      </c>
      <c r="EJ542">
        <v>0.01</v>
      </c>
      <c r="EK542">
        <v>0.01</v>
      </c>
      <c r="EL542">
        <v>0.04</v>
      </c>
      <c r="EM542">
        <v>0.01</v>
      </c>
      <c r="EN542">
        <v>0.01</v>
      </c>
      <c r="EO542">
        <v>0.37</v>
      </c>
      <c r="EP542">
        <v>0.08</v>
      </c>
      <c r="EQ542">
        <v>8.6999999999999994E-2</v>
      </c>
      <c r="ER542">
        <v>0.05</v>
      </c>
      <c r="ES542">
        <v>4.2999999999999997E-2</v>
      </c>
      <c r="ET542">
        <v>0.09</v>
      </c>
      <c r="EU542">
        <v>0.15</v>
      </c>
      <c r="EV542">
        <v>0.03</v>
      </c>
      <c r="EW542">
        <v>0.14000000000000001</v>
      </c>
      <c r="EX542">
        <v>9.8000000000000004E-2</v>
      </c>
      <c r="EY542">
        <v>0.41</v>
      </c>
      <c r="EZ542">
        <v>0.4</v>
      </c>
      <c r="FA542">
        <v>0.41</v>
      </c>
      <c r="FB542">
        <v>0.38</v>
      </c>
      <c r="FC542">
        <v>0.46</v>
      </c>
      <c r="FD542">
        <v>0.38</v>
      </c>
      <c r="FE542">
        <v>0.41</v>
      </c>
      <c r="FF542">
        <v>0.38</v>
      </c>
      <c r="FG542">
        <v>0.09</v>
      </c>
      <c r="FH542">
        <v>0.42</v>
      </c>
      <c r="FI542">
        <v>0.4</v>
      </c>
      <c r="FJ542">
        <v>0.45</v>
      </c>
      <c r="FK542">
        <v>0.47</v>
      </c>
      <c r="FL542">
        <v>0.35</v>
      </c>
      <c r="FM542">
        <v>0.28000000000000003</v>
      </c>
      <c r="FN542">
        <v>0.42</v>
      </c>
      <c r="FO542">
        <v>0.35</v>
      </c>
      <c r="FP542">
        <v>0.17</v>
      </c>
      <c r="FQ542">
        <v>0.08</v>
      </c>
      <c r="FR542">
        <v>0.1</v>
      </c>
      <c r="FS542">
        <v>0.09</v>
      </c>
      <c r="FT542">
        <v>0.1</v>
      </c>
      <c r="FU542">
        <v>0.1</v>
      </c>
      <c r="FV542">
        <v>0.14000000000000001</v>
      </c>
      <c r="FW542">
        <v>0.12</v>
      </c>
      <c r="FX542">
        <v>0.12</v>
      </c>
      <c r="FY542">
        <v>2</v>
      </c>
      <c r="FZ542">
        <v>3.35</v>
      </c>
      <c r="GA542">
        <v>3.33</v>
      </c>
      <c r="GB542">
        <v>3.43</v>
      </c>
      <c r="GC542">
        <v>3.45</v>
      </c>
      <c r="GD542">
        <v>3.27</v>
      </c>
      <c r="GE542">
        <v>3.05</v>
      </c>
      <c r="GF542">
        <v>3.42</v>
      </c>
      <c r="GG542">
        <v>3.21</v>
      </c>
      <c r="GH542">
        <v>7.64</v>
      </c>
      <c r="GI542">
        <v>0.01</v>
      </c>
      <c r="GJ542">
        <v>1.0999999999999999E-2</v>
      </c>
      <c r="GK542">
        <v>2.1999999999999999E-2</v>
      </c>
      <c r="GL542">
        <v>0.04</v>
      </c>
      <c r="GM542">
        <v>0.08</v>
      </c>
      <c r="GN542">
        <v>7.0000000000000007E-2</v>
      </c>
      <c r="GO542">
        <v>7.0000000000000007E-2</v>
      </c>
      <c r="GP542">
        <v>0.21</v>
      </c>
      <c r="GQ542">
        <v>0.08</v>
      </c>
      <c r="GR542">
        <v>0.24</v>
      </c>
      <c r="GS542">
        <v>0.18</v>
      </c>
      <c r="GT542">
        <v>0.27</v>
      </c>
      <c r="GU542">
        <v>0.39</v>
      </c>
      <c r="GV542">
        <v>0.17</v>
      </c>
      <c r="GW542">
        <v>0.18</v>
      </c>
      <c r="GX542">
        <v>0.109</v>
      </c>
      <c r="GY542">
        <v>0.18</v>
      </c>
      <c r="GZ542">
        <v>6.5000000000000002E-2</v>
      </c>
      <c r="HA542">
        <v>2.1999999999999999E-2</v>
      </c>
      <c r="HB542">
        <v>0.13</v>
      </c>
      <c r="HC542">
        <v>0.12</v>
      </c>
      <c r="HD542">
        <v>0.05</v>
      </c>
      <c r="HE542">
        <v>0.25</v>
      </c>
      <c r="HF542">
        <v>0.36</v>
      </c>
      <c r="HG542">
        <v>0.42</v>
      </c>
      <c r="HH542">
        <v>0.26</v>
      </c>
      <c r="HI542">
        <v>0.05</v>
      </c>
      <c r="HJ542">
        <v>7.0000000000000007E-2</v>
      </c>
      <c r="HK542">
        <v>0.15</v>
      </c>
      <c r="HL542">
        <v>0.18</v>
      </c>
      <c r="HM542">
        <v>0.21</v>
      </c>
      <c r="HN542">
        <v>7.0000000000000007E-2</v>
      </c>
      <c r="HO542">
        <v>0.45</v>
      </c>
      <c r="HP542">
        <v>0.4</v>
      </c>
      <c r="HQ542">
        <v>0.24</v>
      </c>
      <c r="HR542">
        <v>0.47</v>
      </c>
      <c r="HS542">
        <v>0.36</v>
      </c>
      <c r="HT542">
        <v>0.46</v>
      </c>
      <c r="HU542">
        <v>0.35</v>
      </c>
      <c r="HV542">
        <v>0.2</v>
      </c>
      <c r="HW542">
        <v>0.18</v>
      </c>
      <c r="HX542">
        <v>0.2</v>
      </c>
      <c r="HY542">
        <v>0.17</v>
      </c>
      <c r="HZ542">
        <v>0.27</v>
      </c>
      <c r="IA542">
        <v>0.04</v>
      </c>
      <c r="IB542">
        <v>0.16</v>
      </c>
      <c r="IC542">
        <v>0.13</v>
      </c>
      <c r="ID542">
        <v>0.02</v>
      </c>
      <c r="IE542">
        <v>0.13</v>
      </c>
      <c r="IF542">
        <v>5.3999999999999999E-2</v>
      </c>
      <c r="IG542">
        <v>0</v>
      </c>
      <c r="IH542">
        <v>0.04</v>
      </c>
      <c r="II542">
        <v>0.13</v>
      </c>
      <c r="IJ542">
        <v>0</v>
      </c>
      <c r="IK542">
        <v>0</v>
      </c>
      <c r="IL542">
        <v>0</v>
      </c>
      <c r="IM542">
        <v>0.11</v>
      </c>
      <c r="IN542">
        <v>0.13</v>
      </c>
      <c r="IO542">
        <v>0.16</v>
      </c>
      <c r="IP542">
        <v>0.13</v>
      </c>
      <c r="IQ542">
        <v>0.13</v>
      </c>
      <c r="IR542">
        <v>0.15</v>
      </c>
      <c r="IS542">
        <v>0.01</v>
      </c>
      <c r="IT542">
        <v>0.5</v>
      </c>
      <c r="IU542">
        <v>0.49</v>
      </c>
      <c r="IV542">
        <v>0.01</v>
      </c>
      <c r="IW542">
        <v>0.12</v>
      </c>
      <c r="IX542">
        <v>0.17</v>
      </c>
      <c r="IY542">
        <v>0.25</v>
      </c>
      <c r="IZ542">
        <v>0.22</v>
      </c>
      <c r="JA542">
        <v>0.13</v>
      </c>
      <c r="JB542">
        <v>0.4</v>
      </c>
      <c r="JC542">
        <v>0.33</v>
      </c>
      <c r="JD542">
        <v>0</v>
      </c>
      <c r="JE542">
        <v>0.05</v>
      </c>
      <c r="JF542">
        <v>0.23</v>
      </c>
      <c r="JG542">
        <v>0.18</v>
      </c>
      <c r="JH542">
        <v>0.35</v>
      </c>
      <c r="JI542">
        <v>0.09</v>
      </c>
      <c r="JJ542">
        <v>0.05</v>
      </c>
      <c r="JK542">
        <v>0.49</v>
      </c>
      <c r="JL542">
        <v>0.14000000000000001</v>
      </c>
      <c r="JM542">
        <v>0.14000000000000001</v>
      </c>
      <c r="JN542">
        <v>0.16</v>
      </c>
      <c r="JO542">
        <v>0.18</v>
      </c>
      <c r="JP542">
        <v>0.14000000000000001</v>
      </c>
      <c r="JQ542">
        <v>0.15</v>
      </c>
      <c r="JR542">
        <v>3.18</v>
      </c>
      <c r="JS542">
        <v>1.61</v>
      </c>
      <c r="JT542">
        <v>1.6</v>
      </c>
      <c r="JU542">
        <v>3.39</v>
      </c>
      <c r="JV542">
        <v>2.41</v>
      </c>
    </row>
    <row r="543" spans="1:282" x14ac:dyDescent="0.25">
      <c r="A543">
        <v>610229</v>
      </c>
      <c r="B543" t="s">
        <v>356</v>
      </c>
      <c r="C543" t="s">
        <v>3010</v>
      </c>
      <c r="D543" t="s">
        <v>5966</v>
      </c>
      <c r="E543" t="s">
        <v>5967</v>
      </c>
      <c r="F543" t="s">
        <v>1498</v>
      </c>
      <c r="G543" t="s">
        <v>1499</v>
      </c>
      <c r="H543" t="s">
        <v>1500</v>
      </c>
      <c r="I543" t="s">
        <v>5968</v>
      </c>
      <c r="J543" t="s">
        <v>5969</v>
      </c>
      <c r="K543" t="s">
        <v>5970</v>
      </c>
      <c r="L543" t="s">
        <v>546</v>
      </c>
      <c r="M543" t="s">
        <v>3399</v>
      </c>
      <c r="N543" t="s">
        <v>3908</v>
      </c>
      <c r="O543" t="s">
        <v>524</v>
      </c>
      <c r="P543">
        <v>676</v>
      </c>
      <c r="Q543" t="s">
        <v>539</v>
      </c>
      <c r="R543" t="s">
        <v>591</v>
      </c>
      <c r="S543" t="s">
        <v>591</v>
      </c>
      <c r="T543">
        <v>35</v>
      </c>
      <c r="U543">
        <v>6460</v>
      </c>
      <c r="V543" t="s">
        <v>651</v>
      </c>
      <c r="W543">
        <v>172</v>
      </c>
      <c r="X543">
        <v>677</v>
      </c>
      <c r="Y543">
        <v>25</v>
      </c>
      <c r="Z543" s="5" t="s">
        <v>3426</v>
      </c>
      <c r="AA543" t="s">
        <v>524</v>
      </c>
      <c r="AB543" t="s">
        <v>555</v>
      </c>
      <c r="AC543" t="s">
        <v>555</v>
      </c>
      <c r="AD543" t="s">
        <v>555</v>
      </c>
      <c r="AE543">
        <v>30.1</v>
      </c>
      <c r="AF543">
        <v>22.1</v>
      </c>
      <c r="AG543">
        <v>22.7</v>
      </c>
      <c r="AH543">
        <v>2.5</v>
      </c>
      <c r="AI543" t="s">
        <v>3410</v>
      </c>
      <c r="AJ543">
        <v>121</v>
      </c>
      <c r="AK543">
        <v>45</v>
      </c>
      <c r="AL543">
        <v>27</v>
      </c>
      <c r="AM543">
        <v>5</v>
      </c>
      <c r="AN543">
        <v>28</v>
      </c>
      <c r="AO543">
        <v>1</v>
      </c>
      <c r="AP543">
        <v>1</v>
      </c>
      <c r="AQ543">
        <v>5</v>
      </c>
      <c r="AR543">
        <v>14</v>
      </c>
      <c r="AS543">
        <v>121</v>
      </c>
      <c r="AT543">
        <v>0.06</v>
      </c>
      <c r="AU543">
        <v>0.04</v>
      </c>
      <c r="AV543">
        <v>0.01</v>
      </c>
      <c r="AW543">
        <v>0</v>
      </c>
      <c r="AX543">
        <v>0.02</v>
      </c>
      <c r="AY543">
        <v>0.05</v>
      </c>
      <c r="AZ543">
        <v>0.12</v>
      </c>
      <c r="BA543">
        <v>5.8000000000000003E-2</v>
      </c>
      <c r="BB543">
        <v>0.09</v>
      </c>
      <c r="BC543">
        <v>7.0000000000000007E-2</v>
      </c>
      <c r="BD543">
        <v>0.17</v>
      </c>
      <c r="BE543">
        <v>0.27</v>
      </c>
      <c r="BF543">
        <v>0.28999999999999998</v>
      </c>
      <c r="BG543">
        <v>0.36</v>
      </c>
      <c r="BH543">
        <v>0.35</v>
      </c>
      <c r="BI543">
        <v>0.26</v>
      </c>
      <c r="BJ543">
        <v>0.38</v>
      </c>
      <c r="BK543">
        <v>0.27</v>
      </c>
      <c r="BL543">
        <v>0.05</v>
      </c>
      <c r="BM543">
        <v>0.05</v>
      </c>
      <c r="BN543">
        <v>0.06</v>
      </c>
      <c r="BO543">
        <v>0.05</v>
      </c>
      <c r="BP543">
        <v>7.0000000000000007E-2</v>
      </c>
      <c r="BQ543">
        <v>7.0000000000000007E-2</v>
      </c>
      <c r="BR543">
        <v>0.49</v>
      </c>
      <c r="BS543">
        <v>0.49</v>
      </c>
      <c r="BT543">
        <v>0.5</v>
      </c>
      <c r="BU543">
        <v>0.62</v>
      </c>
      <c r="BV543">
        <v>0.36</v>
      </c>
      <c r="BW543">
        <v>0.34</v>
      </c>
      <c r="BX543">
        <v>3.27</v>
      </c>
      <c r="BY543">
        <v>3.37</v>
      </c>
      <c r="BZ543">
        <v>3.41</v>
      </c>
      <c r="CA543">
        <v>3.57</v>
      </c>
      <c r="CB543">
        <v>3.17</v>
      </c>
      <c r="CC543">
        <v>2.96</v>
      </c>
      <c r="CD543">
        <v>8.0000000000000002E-3</v>
      </c>
      <c r="CE543">
        <v>2.5000000000000001E-2</v>
      </c>
      <c r="CF543">
        <v>1.7000000000000001E-2</v>
      </c>
      <c r="CG543">
        <v>4.1000000000000002E-2</v>
      </c>
      <c r="CH543">
        <v>2.5000000000000001E-2</v>
      </c>
      <c r="CI543">
        <v>0.05</v>
      </c>
      <c r="CJ543">
        <v>0.04</v>
      </c>
      <c r="CK543">
        <v>0.09</v>
      </c>
      <c r="CL543">
        <v>0.05</v>
      </c>
      <c r="CM543">
        <v>0.05</v>
      </c>
      <c r="CN543">
        <v>0.06</v>
      </c>
      <c r="CO543">
        <v>0.09</v>
      </c>
      <c r="CP543">
        <v>0.03</v>
      </c>
      <c r="CQ543">
        <v>0.08</v>
      </c>
      <c r="CR543">
        <v>0.12</v>
      </c>
      <c r="CS543">
        <v>0.12</v>
      </c>
      <c r="CT543">
        <v>0.13</v>
      </c>
      <c r="CU543">
        <v>0.15</v>
      </c>
      <c r="CV543">
        <v>3.71</v>
      </c>
      <c r="CW543">
        <v>3.58</v>
      </c>
      <c r="CX543">
        <v>3.52</v>
      </c>
      <c r="CY543">
        <v>3.56</v>
      </c>
      <c r="CZ543">
        <v>3.53</v>
      </c>
      <c r="DA543">
        <v>3.31</v>
      </c>
      <c r="DB543">
        <v>3.33</v>
      </c>
      <c r="DC543">
        <v>3.13</v>
      </c>
      <c r="DD543">
        <v>3.23</v>
      </c>
      <c r="DE543">
        <v>0.15</v>
      </c>
      <c r="DF543">
        <v>0.21</v>
      </c>
      <c r="DG543">
        <v>0.21</v>
      </c>
      <c r="DH543">
        <v>0.23</v>
      </c>
      <c r="DI543">
        <v>0.21</v>
      </c>
      <c r="DJ543">
        <v>0.26</v>
      </c>
      <c r="DK543">
        <v>0.26</v>
      </c>
      <c r="DL543">
        <v>0.28000000000000003</v>
      </c>
      <c r="DM543">
        <v>0.28999999999999998</v>
      </c>
      <c r="DN543">
        <v>0.05</v>
      </c>
      <c r="DO543">
        <v>0.05</v>
      </c>
      <c r="DP543">
        <v>7.0000000000000007E-2</v>
      </c>
      <c r="DQ543">
        <v>0.05</v>
      </c>
      <c r="DR543">
        <v>0.05</v>
      </c>
      <c r="DS543">
        <v>0.06</v>
      </c>
      <c r="DT543">
        <v>7.0000000000000007E-2</v>
      </c>
      <c r="DU543">
        <v>0.06</v>
      </c>
      <c r="DV543">
        <v>0.05</v>
      </c>
      <c r="DW543">
        <v>0.74</v>
      </c>
      <c r="DX543">
        <v>0.66</v>
      </c>
      <c r="DY543">
        <v>0.61</v>
      </c>
      <c r="DZ543">
        <v>0.64</v>
      </c>
      <c r="EA543">
        <v>0.64</v>
      </c>
      <c r="EB543">
        <v>0.51</v>
      </c>
      <c r="EC543">
        <v>0.51</v>
      </c>
      <c r="ED543">
        <v>0.44</v>
      </c>
      <c r="EE543">
        <v>0.46</v>
      </c>
      <c r="EF543">
        <v>0.46</v>
      </c>
      <c r="EG543">
        <v>0</v>
      </c>
      <c r="EH543">
        <v>0.01</v>
      </c>
      <c r="EI543">
        <v>0.01</v>
      </c>
      <c r="EJ543">
        <v>0.01</v>
      </c>
      <c r="EK543">
        <v>0.02</v>
      </c>
      <c r="EL543">
        <v>7.0000000000000007E-2</v>
      </c>
      <c r="EM543">
        <v>0.03</v>
      </c>
      <c r="EN543">
        <v>0.02</v>
      </c>
      <c r="EO543">
        <v>0.38</v>
      </c>
      <c r="EP543">
        <v>0.03</v>
      </c>
      <c r="EQ543">
        <v>0.05</v>
      </c>
      <c r="ER543">
        <v>0.12</v>
      </c>
      <c r="ES543">
        <v>7.3999999999999996E-2</v>
      </c>
      <c r="ET543">
        <v>0.09</v>
      </c>
      <c r="EU543">
        <v>0.19</v>
      </c>
      <c r="EV543">
        <v>0.06</v>
      </c>
      <c r="EW543">
        <v>7.0000000000000007E-2</v>
      </c>
      <c r="EX543">
        <v>6.6000000000000003E-2</v>
      </c>
      <c r="EY543">
        <v>0.28000000000000003</v>
      </c>
      <c r="EZ543">
        <v>0.3</v>
      </c>
      <c r="FA543">
        <v>0.25</v>
      </c>
      <c r="FB543">
        <v>0.2</v>
      </c>
      <c r="FC543">
        <v>0.31</v>
      </c>
      <c r="FD543">
        <v>0.38</v>
      </c>
      <c r="FE543">
        <v>0.44</v>
      </c>
      <c r="FF543">
        <v>0.36</v>
      </c>
      <c r="FG543">
        <v>0.04</v>
      </c>
      <c r="FH543">
        <v>0.6</v>
      </c>
      <c r="FI543">
        <v>0.56000000000000005</v>
      </c>
      <c r="FJ543">
        <v>0.56999999999999995</v>
      </c>
      <c r="FK543">
        <v>0.66</v>
      </c>
      <c r="FL543">
        <v>0.49</v>
      </c>
      <c r="FM543">
        <v>0.26</v>
      </c>
      <c r="FN543">
        <v>0.39</v>
      </c>
      <c r="FO543">
        <v>0.45</v>
      </c>
      <c r="FP543">
        <v>0.05</v>
      </c>
      <c r="FQ543">
        <v>0.08</v>
      </c>
      <c r="FR543">
        <v>0.08</v>
      </c>
      <c r="FS543">
        <v>0.05</v>
      </c>
      <c r="FT543">
        <v>0.06</v>
      </c>
      <c r="FU543">
        <v>0.08</v>
      </c>
      <c r="FV543">
        <v>0.1</v>
      </c>
      <c r="FW543">
        <v>0.08</v>
      </c>
      <c r="FX543">
        <v>0.09</v>
      </c>
      <c r="FY543">
        <v>1.67</v>
      </c>
      <c r="FZ543">
        <v>3.62</v>
      </c>
      <c r="GA543">
        <v>3.54</v>
      </c>
      <c r="GB543">
        <v>3.45</v>
      </c>
      <c r="GC543">
        <v>3.61</v>
      </c>
      <c r="GD543">
        <v>3.38</v>
      </c>
      <c r="GE543">
        <v>2.91</v>
      </c>
      <c r="GF543">
        <v>3.29</v>
      </c>
      <c r="GG543">
        <v>3.36</v>
      </c>
      <c r="GH543">
        <v>8.23</v>
      </c>
      <c r="GI543">
        <v>0.02</v>
      </c>
      <c r="GJ543">
        <v>8.0000000000000002E-3</v>
      </c>
      <c r="GK543">
        <v>0</v>
      </c>
      <c r="GL543">
        <v>0.01</v>
      </c>
      <c r="GM543">
        <v>0.04</v>
      </c>
      <c r="GN543">
        <v>0.06</v>
      </c>
      <c r="GO543">
        <v>0.12</v>
      </c>
      <c r="GP543">
        <v>0.21</v>
      </c>
      <c r="GQ543">
        <v>0.13</v>
      </c>
      <c r="GR543">
        <v>0.32</v>
      </c>
      <c r="GS543">
        <v>0.08</v>
      </c>
      <c r="GT543">
        <v>0.41</v>
      </c>
      <c r="GU543">
        <v>0.6</v>
      </c>
      <c r="GV543">
        <v>0.18</v>
      </c>
      <c r="GW543">
        <v>0.24</v>
      </c>
      <c r="GX543">
        <v>0.223</v>
      </c>
      <c r="GY543">
        <v>0.28000000000000003</v>
      </c>
      <c r="GZ543">
        <v>0.17399999999999999</v>
      </c>
      <c r="HA543">
        <v>0.05</v>
      </c>
      <c r="HB543">
        <v>0.24</v>
      </c>
      <c r="HC543">
        <v>0.06</v>
      </c>
      <c r="HD543">
        <v>0.01</v>
      </c>
      <c r="HE543">
        <v>0.22</v>
      </c>
      <c r="HF543">
        <v>0.12</v>
      </c>
      <c r="HG543">
        <v>0.12</v>
      </c>
      <c r="HH543">
        <v>7.0000000000000007E-2</v>
      </c>
      <c r="HI543">
        <v>0.05</v>
      </c>
      <c r="HJ543">
        <v>7.0000000000000007E-2</v>
      </c>
      <c r="HK543">
        <v>0.05</v>
      </c>
      <c r="HL543">
        <v>0.02</v>
      </c>
      <c r="HM543">
        <v>0.21</v>
      </c>
      <c r="HN543">
        <v>7.0000000000000007E-2</v>
      </c>
      <c r="HO543">
        <v>0.45</v>
      </c>
      <c r="HP543">
        <v>0.31</v>
      </c>
      <c r="HQ543">
        <v>0.35</v>
      </c>
      <c r="HR543">
        <v>0.35</v>
      </c>
      <c r="HS543">
        <v>0.42</v>
      </c>
      <c r="HT543">
        <v>0.48</v>
      </c>
      <c r="HU543">
        <v>0.39</v>
      </c>
      <c r="HV543">
        <v>0.25</v>
      </c>
      <c r="HW543">
        <v>0.35</v>
      </c>
      <c r="HX543">
        <v>0.48</v>
      </c>
      <c r="HY543">
        <v>0.15</v>
      </c>
      <c r="HZ543">
        <v>0.36</v>
      </c>
      <c r="IA543">
        <v>0.04</v>
      </c>
      <c r="IB543">
        <v>0.28000000000000003</v>
      </c>
      <c r="IC543">
        <v>0.17</v>
      </c>
      <c r="ID543">
        <v>0.06</v>
      </c>
      <c r="IE543">
        <v>0.11</v>
      </c>
      <c r="IF543">
        <v>1.7000000000000001E-2</v>
      </c>
      <c r="IG543">
        <v>0</v>
      </c>
      <c r="IH543">
        <v>0.01</v>
      </c>
      <c r="II543">
        <v>0.01</v>
      </c>
      <c r="IJ543">
        <v>0.01</v>
      </c>
      <c r="IK543">
        <v>3.3000000000000002E-2</v>
      </c>
      <c r="IL543">
        <v>0</v>
      </c>
      <c r="IM543">
        <v>7.0000000000000007E-2</v>
      </c>
      <c r="IN543">
        <v>0.08</v>
      </c>
      <c r="IO543">
        <v>7.0000000000000007E-2</v>
      </c>
      <c r="IP543">
        <v>0.08</v>
      </c>
      <c r="IQ543">
        <v>0.08</v>
      </c>
      <c r="IR543">
        <v>7.0000000000000007E-2</v>
      </c>
      <c r="IS543">
        <v>0.02</v>
      </c>
      <c r="IT543">
        <v>0.31</v>
      </c>
      <c r="IU543">
        <v>0.21</v>
      </c>
      <c r="IV543">
        <v>0.02</v>
      </c>
      <c r="IW543">
        <v>0.21</v>
      </c>
      <c r="IX543">
        <v>0.12</v>
      </c>
      <c r="IY543">
        <v>0.26</v>
      </c>
      <c r="IZ543">
        <v>0.28000000000000003</v>
      </c>
      <c r="JA543">
        <v>7.0000000000000007E-2</v>
      </c>
      <c r="JB543">
        <v>0.31</v>
      </c>
      <c r="JC543">
        <v>0.31</v>
      </c>
      <c r="JD543">
        <v>0.12</v>
      </c>
      <c r="JE543">
        <v>0.19</v>
      </c>
      <c r="JF543">
        <v>0.22</v>
      </c>
      <c r="JG543">
        <v>0.19</v>
      </c>
      <c r="JH543">
        <v>0.49</v>
      </c>
      <c r="JI543">
        <v>0.24</v>
      </c>
      <c r="JJ543">
        <v>0.23</v>
      </c>
      <c r="JK543">
        <v>0.6</v>
      </c>
      <c r="JL543">
        <v>0.21</v>
      </c>
      <c r="JM543">
        <v>7.0000000000000007E-2</v>
      </c>
      <c r="JN543">
        <v>7.0000000000000007E-2</v>
      </c>
      <c r="JO543">
        <v>0.08</v>
      </c>
      <c r="JP543">
        <v>7.0000000000000007E-2</v>
      </c>
      <c r="JQ543">
        <v>7.0000000000000007E-2</v>
      </c>
      <c r="JR543">
        <v>3.35</v>
      </c>
      <c r="JS543">
        <v>2.3199999999999998</v>
      </c>
      <c r="JT543">
        <v>2.48</v>
      </c>
      <c r="JU543">
        <v>3.52</v>
      </c>
      <c r="JV543">
        <v>2.42</v>
      </c>
    </row>
    <row r="544" spans="1:282" x14ac:dyDescent="0.25">
      <c r="A544">
        <v>610230</v>
      </c>
      <c r="B544" t="s">
        <v>304</v>
      </c>
      <c r="C544" t="s">
        <v>1501</v>
      </c>
      <c r="D544" t="s">
        <v>5971</v>
      </c>
      <c r="E544" t="s">
        <v>5972</v>
      </c>
      <c r="F544" t="s">
        <v>1502</v>
      </c>
      <c r="G544" t="s">
        <v>1503</v>
      </c>
      <c r="H544" t="s">
        <v>1504</v>
      </c>
      <c r="I544" t="s">
        <v>5973</v>
      </c>
      <c r="J544" t="s">
        <v>5974</v>
      </c>
      <c r="K544" t="s">
        <v>5975</v>
      </c>
      <c r="L544" t="s">
        <v>546</v>
      </c>
      <c r="M544" t="s">
        <v>3399</v>
      </c>
      <c r="N544" t="s">
        <v>3908</v>
      </c>
      <c r="O544" t="s">
        <v>524</v>
      </c>
      <c r="P544">
        <v>422</v>
      </c>
      <c r="Q544" t="s">
        <v>541</v>
      </c>
      <c r="R544" t="s">
        <v>544</v>
      </c>
      <c r="S544" t="s">
        <v>544</v>
      </c>
      <c r="T544">
        <v>30</v>
      </c>
      <c r="U544">
        <v>6470</v>
      </c>
      <c r="V544" t="s">
        <v>651</v>
      </c>
      <c r="W544">
        <v>319</v>
      </c>
      <c r="X544">
        <v>431</v>
      </c>
      <c r="Y544">
        <v>74</v>
      </c>
      <c r="Z544" s="5" t="s">
        <v>554</v>
      </c>
      <c r="AA544" t="s">
        <v>524</v>
      </c>
      <c r="AB544" t="s">
        <v>533</v>
      </c>
      <c r="AC544" t="s">
        <v>564</v>
      </c>
      <c r="AD544" t="s">
        <v>576</v>
      </c>
      <c r="AE544">
        <v>70.7</v>
      </c>
      <c r="AF544">
        <v>43.8</v>
      </c>
      <c r="AG544">
        <v>0</v>
      </c>
      <c r="AH544">
        <v>7.4</v>
      </c>
      <c r="AI544" t="s">
        <v>3410</v>
      </c>
      <c r="AJ544">
        <v>210</v>
      </c>
      <c r="AK544">
        <v>125</v>
      </c>
      <c r="AL544">
        <v>10</v>
      </c>
      <c r="AM544">
        <v>19</v>
      </c>
      <c r="AN544">
        <v>36</v>
      </c>
      <c r="AO544">
        <v>1</v>
      </c>
      <c r="AP544">
        <v>2</v>
      </c>
      <c r="AQ544">
        <v>10</v>
      </c>
      <c r="AR544">
        <v>14</v>
      </c>
      <c r="AS544">
        <v>210</v>
      </c>
      <c r="AT544">
        <v>0.02</v>
      </c>
      <c r="AU544">
        <v>0</v>
      </c>
      <c r="AV544">
        <v>0</v>
      </c>
      <c r="AW544">
        <v>0</v>
      </c>
      <c r="AX544">
        <v>0</v>
      </c>
      <c r="AY544">
        <v>0.01</v>
      </c>
      <c r="AZ544">
        <v>0.06</v>
      </c>
      <c r="BA544">
        <v>3.7999999999999999E-2</v>
      </c>
      <c r="BB544">
        <v>0.04</v>
      </c>
      <c r="BC544">
        <v>0.01</v>
      </c>
      <c r="BD544">
        <v>0.03</v>
      </c>
      <c r="BE544">
        <v>0.14000000000000001</v>
      </c>
      <c r="BF544">
        <v>0.33</v>
      </c>
      <c r="BG544">
        <v>0.25</v>
      </c>
      <c r="BH544">
        <v>0.25</v>
      </c>
      <c r="BI544">
        <v>0.12</v>
      </c>
      <c r="BJ544">
        <v>0.27</v>
      </c>
      <c r="BK544">
        <v>0.27</v>
      </c>
      <c r="BL544">
        <v>0.02</v>
      </c>
      <c r="BM544">
        <v>0.02</v>
      </c>
      <c r="BN544">
        <v>0.02</v>
      </c>
      <c r="BO544">
        <v>0.01</v>
      </c>
      <c r="BP544">
        <v>0.02</v>
      </c>
      <c r="BQ544">
        <v>0.02</v>
      </c>
      <c r="BR544">
        <v>0.56999999999999995</v>
      </c>
      <c r="BS544">
        <v>0.7</v>
      </c>
      <c r="BT544">
        <v>0.69</v>
      </c>
      <c r="BU544">
        <v>0.85</v>
      </c>
      <c r="BV544">
        <v>0.68</v>
      </c>
      <c r="BW544">
        <v>0.55000000000000004</v>
      </c>
      <c r="BX544">
        <v>3.48</v>
      </c>
      <c r="BY544">
        <v>3.67</v>
      </c>
      <c r="BZ544">
        <v>3.66</v>
      </c>
      <c r="CA544">
        <v>3.84</v>
      </c>
      <c r="CB544">
        <v>3.67</v>
      </c>
      <c r="CC544">
        <v>3.39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0.02</v>
      </c>
      <c r="CK544">
        <v>0.08</v>
      </c>
      <c r="CL544">
        <v>0.05</v>
      </c>
      <c r="CM544">
        <v>0</v>
      </c>
      <c r="CN544">
        <v>0.01</v>
      </c>
      <c r="CO544">
        <v>0.04</v>
      </c>
      <c r="CP544">
        <v>0.03</v>
      </c>
      <c r="CQ544">
        <v>0.02</v>
      </c>
      <c r="CR544">
        <v>0.06</v>
      </c>
      <c r="CS544">
        <v>0.12</v>
      </c>
      <c r="CT544">
        <v>0.13</v>
      </c>
      <c r="CU544">
        <v>0.09</v>
      </c>
      <c r="CV544">
        <v>3.85</v>
      </c>
      <c r="CW544">
        <v>3.79</v>
      </c>
      <c r="CX544">
        <v>3.73</v>
      </c>
      <c r="CY544">
        <v>3.75</v>
      </c>
      <c r="CZ544">
        <v>3.75</v>
      </c>
      <c r="DA544">
        <v>3.57</v>
      </c>
      <c r="DB544">
        <v>3.38</v>
      </c>
      <c r="DC544">
        <v>3.2</v>
      </c>
      <c r="DD544">
        <v>3.34</v>
      </c>
      <c r="DE544">
        <v>0.13</v>
      </c>
      <c r="DF544">
        <v>0.18</v>
      </c>
      <c r="DG544">
        <v>0.19</v>
      </c>
      <c r="DH544">
        <v>0.17</v>
      </c>
      <c r="DI544">
        <v>0.2</v>
      </c>
      <c r="DJ544">
        <v>0.28000000000000003</v>
      </c>
      <c r="DK544">
        <v>0.28999999999999998</v>
      </c>
      <c r="DL544">
        <v>0.28999999999999998</v>
      </c>
      <c r="DM544">
        <v>0.31</v>
      </c>
      <c r="DN544">
        <v>0.03</v>
      </c>
      <c r="DO544">
        <v>0.03</v>
      </c>
      <c r="DP544">
        <v>0.03</v>
      </c>
      <c r="DQ544">
        <v>0.03</v>
      </c>
      <c r="DR544">
        <v>0.03</v>
      </c>
      <c r="DS544">
        <v>0.03</v>
      </c>
      <c r="DT544">
        <v>0.03</v>
      </c>
      <c r="DU544">
        <v>0.03</v>
      </c>
      <c r="DV544">
        <v>0.04</v>
      </c>
      <c r="DW544">
        <v>0.83</v>
      </c>
      <c r="DX544">
        <v>0.78</v>
      </c>
      <c r="DY544">
        <v>0.74</v>
      </c>
      <c r="DZ544">
        <v>0.77</v>
      </c>
      <c r="EA544">
        <v>0.75</v>
      </c>
      <c r="EB544">
        <v>0.62</v>
      </c>
      <c r="EC544">
        <v>0.53</v>
      </c>
      <c r="ED544">
        <v>0.47</v>
      </c>
      <c r="EE544">
        <v>0.51</v>
      </c>
      <c r="EF544">
        <v>0.44</v>
      </c>
      <c r="EG544">
        <v>0.01</v>
      </c>
      <c r="EH544">
        <v>0.01</v>
      </c>
      <c r="EI544">
        <v>0.01</v>
      </c>
      <c r="EJ544">
        <v>0.01</v>
      </c>
      <c r="EK544">
        <v>0.01</v>
      </c>
      <c r="EL544">
        <v>7.0000000000000007E-2</v>
      </c>
      <c r="EM544">
        <v>0</v>
      </c>
      <c r="EN544">
        <v>0</v>
      </c>
      <c r="EO544">
        <v>0.42</v>
      </c>
      <c r="EP544">
        <v>0</v>
      </c>
      <c r="EQ544">
        <v>5.0000000000000001E-3</v>
      </c>
      <c r="ER544">
        <v>0.03</v>
      </c>
      <c r="ES544">
        <v>1.9E-2</v>
      </c>
      <c r="ET544">
        <v>0.04</v>
      </c>
      <c r="EU544">
        <v>0.2</v>
      </c>
      <c r="EV544">
        <v>0.03</v>
      </c>
      <c r="EW544">
        <v>0.01</v>
      </c>
      <c r="EX544">
        <v>6.2E-2</v>
      </c>
      <c r="EY544">
        <v>0.27</v>
      </c>
      <c r="EZ544">
        <v>0.22</v>
      </c>
      <c r="FA544">
        <v>0.17</v>
      </c>
      <c r="FB544">
        <v>0.21</v>
      </c>
      <c r="FC544">
        <v>0.35</v>
      </c>
      <c r="FD544">
        <v>0.31</v>
      </c>
      <c r="FE544">
        <v>0.32</v>
      </c>
      <c r="FF544">
        <v>0.38</v>
      </c>
      <c r="FG544">
        <v>0.03</v>
      </c>
      <c r="FH544">
        <v>0.69</v>
      </c>
      <c r="FI544">
        <v>0.72</v>
      </c>
      <c r="FJ544">
        <v>0.74</v>
      </c>
      <c r="FK544">
        <v>0.71</v>
      </c>
      <c r="FL544">
        <v>0.56000000000000005</v>
      </c>
      <c r="FM544">
        <v>0.31</v>
      </c>
      <c r="FN544">
        <v>0.61</v>
      </c>
      <c r="FO544">
        <v>0.57999999999999996</v>
      </c>
      <c r="FP544">
        <v>0.04</v>
      </c>
      <c r="FQ544">
        <v>0.03</v>
      </c>
      <c r="FR544">
        <v>0.04</v>
      </c>
      <c r="FS544">
        <v>0.04</v>
      </c>
      <c r="FT544">
        <v>0.04</v>
      </c>
      <c r="FU544">
        <v>0.04</v>
      </c>
      <c r="FV544">
        <v>0.1</v>
      </c>
      <c r="FW544">
        <v>0.04</v>
      </c>
      <c r="FX544">
        <v>0.03</v>
      </c>
      <c r="FY544">
        <v>1.68</v>
      </c>
      <c r="FZ544">
        <v>3.69</v>
      </c>
      <c r="GA544">
        <v>3.73</v>
      </c>
      <c r="GB544">
        <v>3.71</v>
      </c>
      <c r="GC544">
        <v>3.71</v>
      </c>
      <c r="GD544">
        <v>3.52</v>
      </c>
      <c r="GE544">
        <v>2.96</v>
      </c>
      <c r="GF544">
        <v>3.6</v>
      </c>
      <c r="GG544">
        <v>3.59</v>
      </c>
      <c r="GH544">
        <v>9.14</v>
      </c>
      <c r="GI544">
        <v>0.01</v>
      </c>
      <c r="GJ544">
        <v>0</v>
      </c>
      <c r="GK544">
        <v>5.0000000000000001E-3</v>
      </c>
      <c r="GL544">
        <v>0</v>
      </c>
      <c r="GM544">
        <v>0.01</v>
      </c>
      <c r="GN544">
        <v>0.02</v>
      </c>
      <c r="GO544">
        <v>0.02</v>
      </c>
      <c r="GP544">
        <v>0.11</v>
      </c>
      <c r="GQ544">
        <v>0.26</v>
      </c>
      <c r="GR544">
        <v>0.52</v>
      </c>
      <c r="GS544">
        <v>0.04</v>
      </c>
      <c r="GT544">
        <v>0.4</v>
      </c>
      <c r="GU544">
        <v>0.73</v>
      </c>
      <c r="GV544">
        <v>0.1</v>
      </c>
      <c r="GW544">
        <v>0.32</v>
      </c>
      <c r="GX544">
        <v>0.09</v>
      </c>
      <c r="GY544">
        <v>0.3</v>
      </c>
      <c r="GZ544">
        <v>0.14799999999999999</v>
      </c>
      <c r="HA544">
        <v>4.8000000000000001E-2</v>
      </c>
      <c r="HB544">
        <v>0.38</v>
      </c>
      <c r="HC544">
        <v>0.06</v>
      </c>
      <c r="HD544">
        <v>0.06</v>
      </c>
      <c r="HE544">
        <v>0.19</v>
      </c>
      <c r="HF544">
        <v>7.0000000000000007E-2</v>
      </c>
      <c r="HG544">
        <v>7.0000000000000007E-2</v>
      </c>
      <c r="HH544">
        <v>0.04</v>
      </c>
      <c r="HI544">
        <v>0.15</v>
      </c>
      <c r="HJ544">
        <v>0.14000000000000001</v>
      </c>
      <c r="HK544">
        <v>0.1</v>
      </c>
      <c r="HL544">
        <v>0.26</v>
      </c>
      <c r="HM544">
        <v>0.3</v>
      </c>
      <c r="HN544">
        <v>0.06</v>
      </c>
      <c r="HO544">
        <v>0.5</v>
      </c>
      <c r="HP544">
        <v>0.38</v>
      </c>
      <c r="HQ544">
        <v>0.5</v>
      </c>
      <c r="HR544">
        <v>0.5</v>
      </c>
      <c r="HS544">
        <v>0.4</v>
      </c>
      <c r="HT544">
        <v>0.45</v>
      </c>
      <c r="HU544">
        <v>0.31</v>
      </c>
      <c r="HV544">
        <v>0.37</v>
      </c>
      <c r="HW544">
        <v>0.34</v>
      </c>
      <c r="HX544">
        <v>0.2</v>
      </c>
      <c r="HY544">
        <v>0.13</v>
      </c>
      <c r="HZ544">
        <v>0.43</v>
      </c>
      <c r="IA544">
        <v>0.01</v>
      </c>
      <c r="IB544">
        <v>7.0000000000000007E-2</v>
      </c>
      <c r="IC544">
        <v>0.02</v>
      </c>
      <c r="ID544">
        <v>0</v>
      </c>
      <c r="IE544">
        <v>0.08</v>
      </c>
      <c r="IF544">
        <v>1.9E-2</v>
      </c>
      <c r="IG544">
        <v>0</v>
      </c>
      <c r="IH544">
        <v>0.01</v>
      </c>
      <c r="II544">
        <v>0</v>
      </c>
      <c r="IJ544">
        <v>0</v>
      </c>
      <c r="IK544">
        <v>3.3000000000000002E-2</v>
      </c>
      <c r="IL544">
        <v>5.0000000000000001E-3</v>
      </c>
      <c r="IM544">
        <v>0.03</v>
      </c>
      <c r="IN544">
        <v>0.03</v>
      </c>
      <c r="IO544">
        <v>0.03</v>
      </c>
      <c r="IP544">
        <v>0.03</v>
      </c>
      <c r="IQ544">
        <v>0.05</v>
      </c>
      <c r="IR544">
        <v>0.03</v>
      </c>
      <c r="IS544">
        <v>0</v>
      </c>
      <c r="IT544">
        <v>0.3</v>
      </c>
      <c r="IU544">
        <v>0.08</v>
      </c>
      <c r="IV544">
        <v>0.01</v>
      </c>
      <c r="IW544">
        <v>0.12</v>
      </c>
      <c r="IX544">
        <v>0.15</v>
      </c>
      <c r="IY544">
        <v>0.34</v>
      </c>
      <c r="IZ544">
        <v>0.32</v>
      </c>
      <c r="JA544">
        <v>0.08</v>
      </c>
      <c r="JB544">
        <v>0.34</v>
      </c>
      <c r="JC544">
        <v>0.4</v>
      </c>
      <c r="JD544">
        <v>0.12</v>
      </c>
      <c r="JE544">
        <v>0.27</v>
      </c>
      <c r="JF544">
        <v>0.25</v>
      </c>
      <c r="JG544">
        <v>0.25</v>
      </c>
      <c r="JH544">
        <v>0.42</v>
      </c>
      <c r="JI544">
        <v>0.21</v>
      </c>
      <c r="JJ544">
        <v>0.3</v>
      </c>
      <c r="JK544">
        <v>0.62</v>
      </c>
      <c r="JL544">
        <v>0.25</v>
      </c>
      <c r="JM544">
        <v>0.03</v>
      </c>
      <c r="JN544">
        <v>0.03</v>
      </c>
      <c r="JO544">
        <v>0.03</v>
      </c>
      <c r="JP544">
        <v>0.03</v>
      </c>
      <c r="JQ544">
        <v>0.03</v>
      </c>
      <c r="JR544">
        <v>3.28</v>
      </c>
      <c r="JS544">
        <v>2.25</v>
      </c>
      <c r="JT544">
        <v>2.82</v>
      </c>
      <c r="JU544">
        <v>3.54</v>
      </c>
      <c r="JV544">
        <v>2.66</v>
      </c>
    </row>
    <row r="545" spans="1:282" x14ac:dyDescent="0.25">
      <c r="A545">
        <v>610231</v>
      </c>
      <c r="B545" t="s">
        <v>211</v>
      </c>
      <c r="C545" t="s">
        <v>1505</v>
      </c>
      <c r="D545" t="s">
        <v>5976</v>
      </c>
      <c r="E545" t="s">
        <v>5977</v>
      </c>
      <c r="F545" t="s">
        <v>1506</v>
      </c>
      <c r="G545" t="s">
        <v>1507</v>
      </c>
      <c r="H545" t="s">
        <v>5978</v>
      </c>
      <c r="I545" t="s">
        <v>5979</v>
      </c>
      <c r="J545" t="s">
        <v>5980</v>
      </c>
      <c r="K545" t="s">
        <v>5981</v>
      </c>
      <c r="L545" t="s">
        <v>546</v>
      </c>
      <c r="M545" t="s">
        <v>3399</v>
      </c>
      <c r="N545" t="s">
        <v>3908</v>
      </c>
      <c r="O545" t="s">
        <v>524</v>
      </c>
      <c r="P545">
        <v>543</v>
      </c>
      <c r="Q545" t="s">
        <v>537</v>
      </c>
      <c r="R545" t="s">
        <v>550</v>
      </c>
      <c r="S545" t="s">
        <v>694</v>
      </c>
      <c r="T545">
        <v>40</v>
      </c>
      <c r="U545">
        <v>6480</v>
      </c>
      <c r="V545" t="s">
        <v>655</v>
      </c>
      <c r="W545">
        <v>183</v>
      </c>
      <c r="X545">
        <v>548</v>
      </c>
      <c r="Y545">
        <v>33</v>
      </c>
      <c r="Z545" s="5" t="s">
        <v>620</v>
      </c>
      <c r="AA545" t="s">
        <v>524</v>
      </c>
      <c r="AB545" t="s">
        <v>564</v>
      </c>
      <c r="AC545" t="s">
        <v>555</v>
      </c>
      <c r="AD545" t="s">
        <v>534</v>
      </c>
      <c r="AE545">
        <v>44.1</v>
      </c>
      <c r="AF545">
        <v>36.5</v>
      </c>
      <c r="AG545">
        <v>92.8</v>
      </c>
      <c r="AH545">
        <v>3.3</v>
      </c>
      <c r="AI545" t="s">
        <v>3410</v>
      </c>
      <c r="AJ545">
        <v>115</v>
      </c>
      <c r="AK545">
        <v>2</v>
      </c>
      <c r="AL545">
        <v>107</v>
      </c>
      <c r="AQ545">
        <v>2</v>
      </c>
      <c r="AR545">
        <v>5</v>
      </c>
      <c r="AS545">
        <v>115</v>
      </c>
      <c r="AT545">
        <v>0.03</v>
      </c>
      <c r="AU545">
        <v>0.03</v>
      </c>
      <c r="AV545">
        <v>0.01</v>
      </c>
      <c r="AW545">
        <v>0.02</v>
      </c>
      <c r="AX545">
        <v>0.06</v>
      </c>
      <c r="AY545">
        <v>0.11</v>
      </c>
      <c r="AZ545">
        <v>0.11</v>
      </c>
      <c r="BA545">
        <v>0.104</v>
      </c>
      <c r="BB545">
        <v>0.03</v>
      </c>
      <c r="BC545">
        <v>0.09</v>
      </c>
      <c r="BD545">
        <v>0.16</v>
      </c>
      <c r="BE545">
        <v>0.16</v>
      </c>
      <c r="BF545">
        <v>0.24</v>
      </c>
      <c r="BG545">
        <v>0.17</v>
      </c>
      <c r="BH545">
        <v>0.26</v>
      </c>
      <c r="BI545">
        <v>0.21</v>
      </c>
      <c r="BJ545">
        <v>0.22</v>
      </c>
      <c r="BK545">
        <v>0.26</v>
      </c>
      <c r="BL545">
        <v>0.02</v>
      </c>
      <c r="BM545">
        <v>0.03</v>
      </c>
      <c r="BN545">
        <v>0.01</v>
      </c>
      <c r="BO545">
        <v>0.02</v>
      </c>
      <c r="BP545">
        <v>0.03</v>
      </c>
      <c r="BQ545">
        <v>0.03</v>
      </c>
      <c r="BR545">
        <v>0.6</v>
      </c>
      <c r="BS545">
        <v>0.66</v>
      </c>
      <c r="BT545">
        <v>0.7</v>
      </c>
      <c r="BU545">
        <v>0.67</v>
      </c>
      <c r="BV545">
        <v>0.53</v>
      </c>
      <c r="BW545">
        <v>0.44</v>
      </c>
      <c r="BX545">
        <v>3.44</v>
      </c>
      <c r="BY545">
        <v>3.5</v>
      </c>
      <c r="BZ545">
        <v>3.66</v>
      </c>
      <c r="CA545">
        <v>3.56</v>
      </c>
      <c r="CB545">
        <v>3.26</v>
      </c>
      <c r="CC545">
        <v>3.06</v>
      </c>
      <c r="CD545">
        <v>2.5999999999999999E-2</v>
      </c>
      <c r="CE545">
        <v>2.5999999999999999E-2</v>
      </c>
      <c r="CF545">
        <v>2.5999999999999999E-2</v>
      </c>
      <c r="CG545">
        <v>2.5999999999999999E-2</v>
      </c>
      <c r="CH545">
        <v>1.7000000000000001E-2</v>
      </c>
      <c r="CI545">
        <v>0.03</v>
      </c>
      <c r="CJ545">
        <v>0.06</v>
      </c>
      <c r="CK545">
        <v>0.09</v>
      </c>
      <c r="CL545">
        <v>0.05</v>
      </c>
      <c r="CM545">
        <v>0.03</v>
      </c>
      <c r="CN545">
        <v>0.03</v>
      </c>
      <c r="CO545">
        <v>0.04</v>
      </c>
      <c r="CP545">
        <v>0.03</v>
      </c>
      <c r="CQ545">
        <v>0.04</v>
      </c>
      <c r="CR545">
        <v>0.1</v>
      </c>
      <c r="CS545">
        <v>0.05</v>
      </c>
      <c r="CT545">
        <v>0.11</v>
      </c>
      <c r="CU545">
        <v>0.08</v>
      </c>
      <c r="CV545">
        <v>3.73</v>
      </c>
      <c r="CW545">
        <v>3.61</v>
      </c>
      <c r="CX545">
        <v>3.61</v>
      </c>
      <c r="CY545">
        <v>3.66</v>
      </c>
      <c r="CZ545">
        <v>3.63</v>
      </c>
      <c r="DA545">
        <v>3.47</v>
      </c>
      <c r="DB545">
        <v>3.42</v>
      </c>
      <c r="DC545">
        <v>3.3</v>
      </c>
      <c r="DD545">
        <v>3.42</v>
      </c>
      <c r="DE545">
        <v>0.14000000000000001</v>
      </c>
      <c r="DF545">
        <v>0.23</v>
      </c>
      <c r="DG545">
        <v>0.23</v>
      </c>
      <c r="DH545">
        <v>0.18</v>
      </c>
      <c r="DI545">
        <v>0.23</v>
      </c>
      <c r="DJ545">
        <v>0.23</v>
      </c>
      <c r="DK545">
        <v>0.28000000000000003</v>
      </c>
      <c r="DL545">
        <v>0.21</v>
      </c>
      <c r="DM545">
        <v>0.24</v>
      </c>
      <c r="DN545">
        <v>0.01</v>
      </c>
      <c r="DO545">
        <v>0.01</v>
      </c>
      <c r="DP545">
        <v>0.01</v>
      </c>
      <c r="DQ545">
        <v>0.02</v>
      </c>
      <c r="DR545">
        <v>0.02</v>
      </c>
      <c r="DS545">
        <v>0.01</v>
      </c>
      <c r="DT545">
        <v>0.03</v>
      </c>
      <c r="DU545">
        <v>0.01</v>
      </c>
      <c r="DV545">
        <v>0.04</v>
      </c>
      <c r="DW545">
        <v>0.8</v>
      </c>
      <c r="DX545">
        <v>0.7</v>
      </c>
      <c r="DY545">
        <v>0.7</v>
      </c>
      <c r="DZ545">
        <v>0.74</v>
      </c>
      <c r="EA545">
        <v>0.7</v>
      </c>
      <c r="EB545">
        <v>0.63</v>
      </c>
      <c r="EC545">
        <v>0.57999999999999996</v>
      </c>
      <c r="ED545">
        <v>0.57999999999999996</v>
      </c>
      <c r="EE545">
        <v>0.57999999999999996</v>
      </c>
      <c r="EF545">
        <v>0.44</v>
      </c>
      <c r="EG545">
        <v>0.02</v>
      </c>
      <c r="EH545">
        <v>0.01</v>
      </c>
      <c r="EI545">
        <v>0.03</v>
      </c>
      <c r="EJ545">
        <v>0.02</v>
      </c>
      <c r="EK545">
        <v>0.02</v>
      </c>
      <c r="EL545">
        <v>7.0000000000000007E-2</v>
      </c>
      <c r="EM545">
        <v>0.01</v>
      </c>
      <c r="EN545">
        <v>0.04</v>
      </c>
      <c r="EO545">
        <v>0.36</v>
      </c>
      <c r="EP545">
        <v>7.0000000000000007E-2</v>
      </c>
      <c r="EQ545">
        <v>7.0000000000000007E-2</v>
      </c>
      <c r="ER545">
        <v>0.11</v>
      </c>
      <c r="ES545">
        <v>7.0000000000000007E-2</v>
      </c>
      <c r="ET545">
        <v>0.11</v>
      </c>
      <c r="EU545">
        <v>0.11</v>
      </c>
      <c r="EV545">
        <v>0.12</v>
      </c>
      <c r="EW545">
        <v>7.0000000000000007E-2</v>
      </c>
      <c r="EX545">
        <v>7.0000000000000007E-2</v>
      </c>
      <c r="EY545">
        <v>0.23</v>
      </c>
      <c r="EZ545">
        <v>0.26</v>
      </c>
      <c r="FA545">
        <v>0.23</v>
      </c>
      <c r="FB545">
        <v>0.24</v>
      </c>
      <c r="FC545">
        <v>0.3</v>
      </c>
      <c r="FD545">
        <v>0.34</v>
      </c>
      <c r="FE545">
        <v>0.28000000000000003</v>
      </c>
      <c r="FF545">
        <v>0.42</v>
      </c>
      <c r="FG545">
        <v>0.1</v>
      </c>
      <c r="FH545">
        <v>0.65</v>
      </c>
      <c r="FI545">
        <v>0.63</v>
      </c>
      <c r="FJ545">
        <v>0.61</v>
      </c>
      <c r="FK545">
        <v>0.64</v>
      </c>
      <c r="FL545">
        <v>0.56000000000000005</v>
      </c>
      <c r="FM545">
        <v>0.43</v>
      </c>
      <c r="FN545">
        <v>0.56999999999999995</v>
      </c>
      <c r="FO545">
        <v>0.43</v>
      </c>
      <c r="FP545">
        <v>0.03</v>
      </c>
      <c r="FQ545">
        <v>0.03</v>
      </c>
      <c r="FR545">
        <v>0.03</v>
      </c>
      <c r="FS545">
        <v>0.02</v>
      </c>
      <c r="FT545">
        <v>0.03</v>
      </c>
      <c r="FU545">
        <v>0.02</v>
      </c>
      <c r="FV545">
        <v>0.05</v>
      </c>
      <c r="FW545">
        <v>0.03</v>
      </c>
      <c r="FX545">
        <v>0.04</v>
      </c>
      <c r="FY545">
        <v>1.83</v>
      </c>
      <c r="FZ545">
        <v>3.57</v>
      </c>
      <c r="GA545">
        <v>3.56</v>
      </c>
      <c r="GB545">
        <v>3.45</v>
      </c>
      <c r="GC545">
        <v>3.55</v>
      </c>
      <c r="GD545">
        <v>3.42</v>
      </c>
      <c r="GE545">
        <v>3.18</v>
      </c>
      <c r="GF545">
        <v>3.44</v>
      </c>
      <c r="GG545">
        <v>3.28</v>
      </c>
      <c r="GH545">
        <v>8.0399999999999991</v>
      </c>
      <c r="GI545">
        <v>0.03</v>
      </c>
      <c r="GJ545">
        <v>1.7000000000000001E-2</v>
      </c>
      <c r="GK545">
        <v>8.9999999999999993E-3</v>
      </c>
      <c r="GL545">
        <v>0.03</v>
      </c>
      <c r="GM545">
        <v>0.08</v>
      </c>
      <c r="GN545">
        <v>0.04</v>
      </c>
      <c r="GO545">
        <v>7.0000000000000007E-2</v>
      </c>
      <c r="GP545">
        <v>0.15</v>
      </c>
      <c r="GQ545">
        <v>0.15</v>
      </c>
      <c r="GR545">
        <v>0.37</v>
      </c>
      <c r="GS545">
        <v>0.05</v>
      </c>
      <c r="GT545">
        <v>0.64</v>
      </c>
      <c r="GU545">
        <v>0.67</v>
      </c>
      <c r="GV545">
        <v>0.28000000000000003</v>
      </c>
      <c r="GW545">
        <v>0.15</v>
      </c>
      <c r="GX545">
        <v>0.113</v>
      </c>
      <c r="GY545">
        <v>0.27</v>
      </c>
      <c r="GZ545">
        <v>6.0999999999999999E-2</v>
      </c>
      <c r="HA545">
        <v>3.5000000000000003E-2</v>
      </c>
      <c r="HB545">
        <v>0.25</v>
      </c>
      <c r="HC545">
        <v>0.05</v>
      </c>
      <c r="HD545">
        <v>0.08</v>
      </c>
      <c r="HE545">
        <v>0.14000000000000001</v>
      </c>
      <c r="HF545">
        <v>0.1</v>
      </c>
      <c r="HG545">
        <v>0.1</v>
      </c>
      <c r="HH545">
        <v>0.06</v>
      </c>
      <c r="HI545">
        <v>0.01</v>
      </c>
      <c r="HJ545">
        <v>0</v>
      </c>
      <c r="HK545">
        <v>0.01</v>
      </c>
      <c r="HL545">
        <v>0</v>
      </c>
      <c r="HM545">
        <v>0.01</v>
      </c>
      <c r="HN545">
        <v>0</v>
      </c>
      <c r="HO545">
        <v>0.18</v>
      </c>
      <c r="HP545">
        <v>0.19</v>
      </c>
      <c r="HQ545">
        <v>0.22</v>
      </c>
      <c r="HR545">
        <v>0.21</v>
      </c>
      <c r="HS545">
        <v>0.26</v>
      </c>
      <c r="HT545">
        <v>0.13</v>
      </c>
      <c r="HU545">
        <v>0.72</v>
      </c>
      <c r="HV545">
        <v>0.6</v>
      </c>
      <c r="HW545">
        <v>0.56999999999999995</v>
      </c>
      <c r="HX545">
        <v>0.64</v>
      </c>
      <c r="HY545">
        <v>0.6</v>
      </c>
      <c r="HZ545">
        <v>0.79</v>
      </c>
      <c r="IA545">
        <v>0.03</v>
      </c>
      <c r="IB545">
        <v>0.13</v>
      </c>
      <c r="IC545">
        <v>0.14000000000000001</v>
      </c>
      <c r="ID545">
        <v>0.1</v>
      </c>
      <c r="IE545">
        <v>7.0000000000000007E-2</v>
      </c>
      <c r="IF545">
        <v>1.7000000000000001E-2</v>
      </c>
      <c r="IG545">
        <v>1.7000000000000001E-2</v>
      </c>
      <c r="IH545">
        <v>0.03</v>
      </c>
      <c r="II545">
        <v>0.04</v>
      </c>
      <c r="IJ545">
        <v>0.03</v>
      </c>
      <c r="IK545">
        <v>2.5999999999999999E-2</v>
      </c>
      <c r="IL545">
        <v>2.5999999999999999E-2</v>
      </c>
      <c r="IM545">
        <v>0.03</v>
      </c>
      <c r="IN545">
        <v>0.04</v>
      </c>
      <c r="IO545">
        <v>0.03</v>
      </c>
      <c r="IP545">
        <v>0.03</v>
      </c>
      <c r="IQ545">
        <v>0.03</v>
      </c>
      <c r="IR545">
        <v>0.03</v>
      </c>
      <c r="IS545">
        <v>0</v>
      </c>
      <c r="IT545">
        <v>0.54</v>
      </c>
      <c r="IU545">
        <v>0.5</v>
      </c>
      <c r="IV545">
        <v>0.01</v>
      </c>
      <c r="IW545">
        <v>0.2</v>
      </c>
      <c r="IX545">
        <v>0.23</v>
      </c>
      <c r="IY545">
        <v>0.23</v>
      </c>
      <c r="IZ545">
        <v>0.25</v>
      </c>
      <c r="JA545">
        <v>0.16</v>
      </c>
      <c r="JB545">
        <v>0.4</v>
      </c>
      <c r="JC545">
        <v>0.37</v>
      </c>
      <c r="JD545">
        <v>0.1</v>
      </c>
      <c r="JE545">
        <v>0.12</v>
      </c>
      <c r="JF545">
        <v>0.24</v>
      </c>
      <c r="JG545">
        <v>0.17</v>
      </c>
      <c r="JH545">
        <v>0.38</v>
      </c>
      <c r="JI545">
        <v>0.1</v>
      </c>
      <c r="JJ545">
        <v>0.09</v>
      </c>
      <c r="JK545">
        <v>0.56999999999999995</v>
      </c>
      <c r="JL545">
        <v>0.2</v>
      </c>
      <c r="JM545">
        <v>0.02</v>
      </c>
      <c r="JN545">
        <v>0.03</v>
      </c>
      <c r="JO545">
        <v>0.03</v>
      </c>
      <c r="JP545">
        <v>0.03</v>
      </c>
      <c r="JQ545">
        <v>0.03</v>
      </c>
      <c r="JR545">
        <v>3.16</v>
      </c>
      <c r="JS545">
        <v>1.76</v>
      </c>
      <c r="JT545">
        <v>1.78</v>
      </c>
      <c r="JU545">
        <v>3.4</v>
      </c>
      <c r="JV545">
        <v>2.38</v>
      </c>
    </row>
    <row r="546" spans="1:282" x14ac:dyDescent="0.25">
      <c r="A546">
        <v>610234</v>
      </c>
      <c r="B546" t="s">
        <v>308</v>
      </c>
      <c r="C546" t="s">
        <v>3011</v>
      </c>
      <c r="D546" t="s">
        <v>5982</v>
      </c>
      <c r="E546" t="s">
        <v>5983</v>
      </c>
      <c r="F546" t="s">
        <v>1508</v>
      </c>
      <c r="G546" t="s">
        <v>1509</v>
      </c>
      <c r="H546" t="s">
        <v>5984</v>
      </c>
      <c r="I546" t="s">
        <v>5985</v>
      </c>
      <c r="J546" t="s">
        <v>5986</v>
      </c>
      <c r="K546" t="s">
        <v>5987</v>
      </c>
      <c r="L546" t="s">
        <v>546</v>
      </c>
      <c r="M546" t="s">
        <v>3399</v>
      </c>
      <c r="N546" t="s">
        <v>3908</v>
      </c>
      <c r="O546" t="s">
        <v>524</v>
      </c>
      <c r="P546">
        <v>726</v>
      </c>
      <c r="Q546" t="s">
        <v>541</v>
      </c>
      <c r="R546" t="s">
        <v>562</v>
      </c>
      <c r="S546" t="s">
        <v>562</v>
      </c>
      <c r="T546">
        <v>34</v>
      </c>
      <c r="U546">
        <v>6510</v>
      </c>
      <c r="V546" t="s">
        <v>655</v>
      </c>
      <c r="W546">
        <v>753</v>
      </c>
      <c r="X546">
        <v>748</v>
      </c>
      <c r="Y546">
        <v>101</v>
      </c>
      <c r="Z546" s="5" t="s">
        <v>575</v>
      </c>
      <c r="AA546" t="s">
        <v>524</v>
      </c>
      <c r="AB546" t="s">
        <v>555</v>
      </c>
      <c r="AC546" t="s">
        <v>533</v>
      </c>
      <c r="AD546" t="s">
        <v>564</v>
      </c>
      <c r="AE546">
        <v>32.1</v>
      </c>
      <c r="AF546">
        <v>64.900000000000006</v>
      </c>
      <c r="AG546">
        <v>55</v>
      </c>
      <c r="AH546">
        <v>99</v>
      </c>
      <c r="AI546" t="s">
        <v>3400</v>
      </c>
      <c r="AJ546">
        <v>398</v>
      </c>
      <c r="AK546">
        <v>15</v>
      </c>
      <c r="AL546">
        <v>31</v>
      </c>
      <c r="AM546">
        <v>1</v>
      </c>
      <c r="AN546">
        <v>334</v>
      </c>
      <c r="AO546">
        <v>1</v>
      </c>
      <c r="AP546">
        <v>2</v>
      </c>
      <c r="AQ546">
        <v>8</v>
      </c>
      <c r="AR546">
        <v>13</v>
      </c>
      <c r="AS546">
        <v>398</v>
      </c>
      <c r="AT546">
        <v>0.03</v>
      </c>
      <c r="AU546">
        <v>0.02</v>
      </c>
      <c r="AV546">
        <v>0.01</v>
      </c>
      <c r="AW546">
        <v>0.02</v>
      </c>
      <c r="AX546">
        <v>0.03</v>
      </c>
      <c r="AY546">
        <v>0.1</v>
      </c>
      <c r="AZ546">
        <v>0.11</v>
      </c>
      <c r="BA546">
        <v>0.108</v>
      </c>
      <c r="BB546">
        <v>0.11</v>
      </c>
      <c r="BC546">
        <v>0.06</v>
      </c>
      <c r="BD546">
        <v>0.1</v>
      </c>
      <c r="BE546">
        <v>0.17</v>
      </c>
      <c r="BF546">
        <v>0.42</v>
      </c>
      <c r="BG546">
        <v>0.31</v>
      </c>
      <c r="BH546">
        <v>0.4</v>
      </c>
      <c r="BI546">
        <v>0.28999999999999998</v>
      </c>
      <c r="BJ546">
        <v>0.37</v>
      </c>
      <c r="BK546">
        <v>0.33</v>
      </c>
      <c r="BL546">
        <v>0.01</v>
      </c>
      <c r="BM546">
        <v>0.01</v>
      </c>
      <c r="BN546">
        <v>0.02</v>
      </c>
      <c r="BO546">
        <v>0.02</v>
      </c>
      <c r="BP546">
        <v>0.03</v>
      </c>
      <c r="BQ546">
        <v>0.03</v>
      </c>
      <c r="BR546">
        <v>0.43</v>
      </c>
      <c r="BS546">
        <v>0.55000000000000004</v>
      </c>
      <c r="BT546">
        <v>0.46</v>
      </c>
      <c r="BU546">
        <v>0.61</v>
      </c>
      <c r="BV546">
        <v>0.48</v>
      </c>
      <c r="BW546">
        <v>0.38</v>
      </c>
      <c r="BX546">
        <v>3.27</v>
      </c>
      <c r="BY546">
        <v>3.41</v>
      </c>
      <c r="BZ546">
        <v>3.33</v>
      </c>
      <c r="CA546">
        <v>3.52</v>
      </c>
      <c r="CB546">
        <v>3.33</v>
      </c>
      <c r="CC546">
        <v>3.02</v>
      </c>
      <c r="CD546">
        <v>0</v>
      </c>
      <c r="CE546">
        <v>5.0000000000000001E-3</v>
      </c>
      <c r="CF546">
        <v>3.0000000000000001E-3</v>
      </c>
      <c r="CG546">
        <v>0.01</v>
      </c>
      <c r="CH546">
        <v>3.0000000000000001E-3</v>
      </c>
      <c r="CI546">
        <v>0.01</v>
      </c>
      <c r="CJ546">
        <v>0.02</v>
      </c>
      <c r="CK546">
        <v>0.05</v>
      </c>
      <c r="CL546">
        <v>0.01</v>
      </c>
      <c r="CM546">
        <v>0.02</v>
      </c>
      <c r="CN546">
        <v>0.01</v>
      </c>
      <c r="CO546">
        <v>0.02</v>
      </c>
      <c r="CP546">
        <v>0.03</v>
      </c>
      <c r="CQ546">
        <v>0.02</v>
      </c>
      <c r="CR546">
        <v>0.04</v>
      </c>
      <c r="CS546">
        <v>0.06</v>
      </c>
      <c r="CT546">
        <v>7.0000000000000007E-2</v>
      </c>
      <c r="CU546">
        <v>0.06</v>
      </c>
      <c r="CV546">
        <v>3.85</v>
      </c>
      <c r="CW546">
        <v>3.82</v>
      </c>
      <c r="CX546">
        <v>3.79</v>
      </c>
      <c r="CY546">
        <v>3.76</v>
      </c>
      <c r="CZ546">
        <v>3.81</v>
      </c>
      <c r="DA546">
        <v>3.7</v>
      </c>
      <c r="DB546">
        <v>3.65</v>
      </c>
      <c r="DC546">
        <v>3.51</v>
      </c>
      <c r="DD546">
        <v>3.67</v>
      </c>
      <c r="DE546">
        <v>0.11</v>
      </c>
      <c r="DF546">
        <v>0.14000000000000001</v>
      </c>
      <c r="DG546">
        <v>0.16</v>
      </c>
      <c r="DH546">
        <v>0.15</v>
      </c>
      <c r="DI546">
        <v>0.14000000000000001</v>
      </c>
      <c r="DJ546">
        <v>0.2</v>
      </c>
      <c r="DK546">
        <v>0.18</v>
      </c>
      <c r="DL546">
        <v>0.21</v>
      </c>
      <c r="DM546">
        <v>0.18</v>
      </c>
      <c r="DN546">
        <v>0.01</v>
      </c>
      <c r="DO546">
        <v>0.01</v>
      </c>
      <c r="DP546">
        <v>0.01</v>
      </c>
      <c r="DQ546">
        <v>0.02</v>
      </c>
      <c r="DR546">
        <v>0.01</v>
      </c>
      <c r="DS546">
        <v>0.02</v>
      </c>
      <c r="DT546">
        <v>0.02</v>
      </c>
      <c r="DU546">
        <v>0.02</v>
      </c>
      <c r="DV546">
        <v>0.01</v>
      </c>
      <c r="DW546">
        <v>0.86</v>
      </c>
      <c r="DX546">
        <v>0.83</v>
      </c>
      <c r="DY546">
        <v>0.81</v>
      </c>
      <c r="DZ546">
        <v>0.79</v>
      </c>
      <c r="EA546">
        <v>0.83</v>
      </c>
      <c r="EB546">
        <v>0.74</v>
      </c>
      <c r="EC546">
        <v>0.73</v>
      </c>
      <c r="ED546">
        <v>0.66</v>
      </c>
      <c r="EE546">
        <v>0.74</v>
      </c>
      <c r="EF546">
        <v>0.34</v>
      </c>
      <c r="EG546">
        <v>0.02</v>
      </c>
      <c r="EH546">
        <v>0.01</v>
      </c>
      <c r="EI546">
        <v>0.02</v>
      </c>
      <c r="EJ546">
        <v>0.01</v>
      </c>
      <c r="EK546">
        <v>0.02</v>
      </c>
      <c r="EL546">
        <v>0.04</v>
      </c>
      <c r="EM546">
        <v>0.01</v>
      </c>
      <c r="EN546">
        <v>0.02</v>
      </c>
      <c r="EO546">
        <v>0.28999999999999998</v>
      </c>
      <c r="EP546">
        <v>0.09</v>
      </c>
      <c r="EQ546">
        <v>7.2999999999999995E-2</v>
      </c>
      <c r="ER546">
        <v>0.06</v>
      </c>
      <c r="ES546">
        <v>5.2999999999999999E-2</v>
      </c>
      <c r="ET546">
        <v>0.09</v>
      </c>
      <c r="EU546">
        <v>0.12</v>
      </c>
      <c r="EV546">
        <v>7.0000000000000007E-2</v>
      </c>
      <c r="EW546">
        <v>0.09</v>
      </c>
      <c r="EX546">
        <v>0.183</v>
      </c>
      <c r="EY546">
        <v>0.36</v>
      </c>
      <c r="EZ546">
        <v>0.36</v>
      </c>
      <c r="FA546">
        <v>0.32</v>
      </c>
      <c r="FB546">
        <v>0.27</v>
      </c>
      <c r="FC546">
        <v>0.37</v>
      </c>
      <c r="FD546">
        <v>0.36</v>
      </c>
      <c r="FE546">
        <v>0.42</v>
      </c>
      <c r="FF546">
        <v>0.41</v>
      </c>
      <c r="FG546">
        <v>0.14000000000000001</v>
      </c>
      <c r="FH546">
        <v>0.52</v>
      </c>
      <c r="FI546">
        <v>0.53</v>
      </c>
      <c r="FJ546">
        <v>0.56000000000000005</v>
      </c>
      <c r="FK546">
        <v>0.64</v>
      </c>
      <c r="FL546">
        <v>0.49</v>
      </c>
      <c r="FM546">
        <v>0.45</v>
      </c>
      <c r="FN546">
        <v>0.47</v>
      </c>
      <c r="FO546">
        <v>0.46</v>
      </c>
      <c r="FP546">
        <v>0.04</v>
      </c>
      <c r="FQ546">
        <v>0.02</v>
      </c>
      <c r="FR546">
        <v>0.03</v>
      </c>
      <c r="FS546">
        <v>0.05</v>
      </c>
      <c r="FT546">
        <v>0.03</v>
      </c>
      <c r="FU546">
        <v>0.03</v>
      </c>
      <c r="FV546">
        <v>0.04</v>
      </c>
      <c r="FW546">
        <v>0.03</v>
      </c>
      <c r="FX546">
        <v>0.02</v>
      </c>
      <c r="FY546">
        <v>2.14</v>
      </c>
      <c r="FZ546">
        <v>3.41</v>
      </c>
      <c r="GA546">
        <v>3.46</v>
      </c>
      <c r="GB546">
        <v>3.49</v>
      </c>
      <c r="GC546">
        <v>3.58</v>
      </c>
      <c r="GD546">
        <v>3.38</v>
      </c>
      <c r="GE546">
        <v>3.26</v>
      </c>
      <c r="GF546">
        <v>3.41</v>
      </c>
      <c r="GG546">
        <v>3.34</v>
      </c>
      <c r="GH546">
        <v>8</v>
      </c>
      <c r="GI546">
        <v>0.01</v>
      </c>
      <c r="GJ546">
        <v>1.7999999999999999E-2</v>
      </c>
      <c r="GK546">
        <v>5.0000000000000001E-3</v>
      </c>
      <c r="GL546">
        <v>0.04</v>
      </c>
      <c r="GM546">
        <v>0.09</v>
      </c>
      <c r="GN546">
        <v>0.05</v>
      </c>
      <c r="GO546">
        <v>0.06</v>
      </c>
      <c r="GP546">
        <v>0.18</v>
      </c>
      <c r="GQ546">
        <v>0.14000000000000001</v>
      </c>
      <c r="GR546">
        <v>0.32</v>
      </c>
      <c r="GS546">
        <v>0.08</v>
      </c>
      <c r="GT546">
        <v>0.32</v>
      </c>
      <c r="GU546">
        <v>0.41</v>
      </c>
      <c r="GV546">
        <v>0.24</v>
      </c>
      <c r="GW546">
        <v>0.2</v>
      </c>
      <c r="GX546">
        <v>0.14599999999999999</v>
      </c>
      <c r="GY546">
        <v>0.2</v>
      </c>
      <c r="GZ546">
        <v>0.16600000000000001</v>
      </c>
      <c r="HA546">
        <v>0.13300000000000001</v>
      </c>
      <c r="HB546">
        <v>0.22</v>
      </c>
      <c r="HC546">
        <v>0.14000000000000001</v>
      </c>
      <c r="HD546">
        <v>0.12</v>
      </c>
      <c r="HE546">
        <v>0.23</v>
      </c>
      <c r="HF546">
        <v>0.17</v>
      </c>
      <c r="HG546">
        <v>0.19</v>
      </c>
      <c r="HH546">
        <v>0.12</v>
      </c>
      <c r="HI546">
        <v>0</v>
      </c>
      <c r="HJ546">
        <v>0.01</v>
      </c>
      <c r="HK546">
        <v>0.01</v>
      </c>
      <c r="HL546">
        <v>0.01</v>
      </c>
      <c r="HM546">
        <v>0.15</v>
      </c>
      <c r="HN546">
        <v>0.03</v>
      </c>
      <c r="HO546">
        <v>0.28999999999999998</v>
      </c>
      <c r="HP546">
        <v>0.26</v>
      </c>
      <c r="HQ546">
        <v>0.27</v>
      </c>
      <c r="HR546">
        <v>0.32</v>
      </c>
      <c r="HS546">
        <v>0.33</v>
      </c>
      <c r="HT546">
        <v>0.37</v>
      </c>
      <c r="HU546">
        <v>0.61</v>
      </c>
      <c r="HV546">
        <v>0.42</v>
      </c>
      <c r="HW546">
        <v>0.44</v>
      </c>
      <c r="HX546">
        <v>0.43</v>
      </c>
      <c r="HY546">
        <v>0.34</v>
      </c>
      <c r="HZ546">
        <v>0.49</v>
      </c>
      <c r="IA546">
        <v>0.03</v>
      </c>
      <c r="IB546">
        <v>0.2</v>
      </c>
      <c r="IC546">
        <v>0.16</v>
      </c>
      <c r="ID546">
        <v>0.12</v>
      </c>
      <c r="IE546">
        <v>7.0000000000000007E-2</v>
      </c>
      <c r="IF546">
        <v>3.7999999999999999E-2</v>
      </c>
      <c r="IG546">
        <v>3.5000000000000003E-2</v>
      </c>
      <c r="IH546">
        <v>7.0000000000000007E-2</v>
      </c>
      <c r="II546">
        <v>0.06</v>
      </c>
      <c r="IJ546">
        <v>0.06</v>
      </c>
      <c r="IK546">
        <v>0.04</v>
      </c>
      <c r="IL546">
        <v>3.7999999999999999E-2</v>
      </c>
      <c r="IM546">
        <v>0.04</v>
      </c>
      <c r="IN546">
        <v>0.05</v>
      </c>
      <c r="IO546">
        <v>0.05</v>
      </c>
      <c r="IP546">
        <v>0.06</v>
      </c>
      <c r="IQ546">
        <v>0.06</v>
      </c>
      <c r="IR546">
        <v>0.04</v>
      </c>
      <c r="IS546">
        <v>0.02</v>
      </c>
      <c r="IT546">
        <v>0.46</v>
      </c>
      <c r="IU546">
        <v>0.39</v>
      </c>
      <c r="IV546">
        <v>0.02</v>
      </c>
      <c r="IW546">
        <v>0.24</v>
      </c>
      <c r="IX546">
        <v>0.26</v>
      </c>
      <c r="IY546">
        <v>0.28000000000000003</v>
      </c>
      <c r="IZ546">
        <v>0.35</v>
      </c>
      <c r="JA546">
        <v>0.2</v>
      </c>
      <c r="JB546">
        <v>0.33</v>
      </c>
      <c r="JC546">
        <v>0.38</v>
      </c>
      <c r="JD546">
        <v>0.09</v>
      </c>
      <c r="JE546">
        <v>0.11</v>
      </c>
      <c r="JF546">
        <v>0.26</v>
      </c>
      <c r="JG546">
        <v>0.19</v>
      </c>
      <c r="JH546">
        <v>0.31</v>
      </c>
      <c r="JI546">
        <v>0.13</v>
      </c>
      <c r="JJ546">
        <v>0.09</v>
      </c>
      <c r="JK546">
        <v>0.47</v>
      </c>
      <c r="JL546">
        <v>0.21</v>
      </c>
      <c r="JM546">
        <v>0.03</v>
      </c>
      <c r="JN546">
        <v>0.04</v>
      </c>
      <c r="JO546">
        <v>0.06</v>
      </c>
      <c r="JP546">
        <v>0.04</v>
      </c>
      <c r="JQ546">
        <v>0.03</v>
      </c>
      <c r="JR546">
        <v>3.02</v>
      </c>
      <c r="JS546">
        <v>1.87</v>
      </c>
      <c r="JT546">
        <v>1.91</v>
      </c>
      <c r="JU546">
        <v>3.24</v>
      </c>
      <c r="JV546">
        <v>2.38</v>
      </c>
    </row>
    <row r="547" spans="1:282" x14ac:dyDescent="0.25">
      <c r="A547">
        <v>610235</v>
      </c>
      <c r="B547" t="s">
        <v>309</v>
      </c>
      <c r="C547" t="s">
        <v>3012</v>
      </c>
      <c r="D547" t="s">
        <v>5988</v>
      </c>
      <c r="E547" t="s">
        <v>5989</v>
      </c>
      <c r="F547" t="s">
        <v>1510</v>
      </c>
      <c r="G547" t="s">
        <v>1511</v>
      </c>
      <c r="H547" t="s">
        <v>1512</v>
      </c>
      <c r="I547" t="s">
        <v>5990</v>
      </c>
      <c r="J547" t="s">
        <v>5991</v>
      </c>
      <c r="K547" t="s">
        <v>5992</v>
      </c>
      <c r="L547" t="s">
        <v>546</v>
      </c>
      <c r="M547" t="s">
        <v>3399</v>
      </c>
      <c r="N547" t="s">
        <v>3908</v>
      </c>
      <c r="O547" t="s">
        <v>524</v>
      </c>
      <c r="P547">
        <v>1124</v>
      </c>
      <c r="Q547" t="s">
        <v>539</v>
      </c>
      <c r="R547" t="s">
        <v>3437</v>
      </c>
      <c r="S547" t="s">
        <v>6522</v>
      </c>
      <c r="T547">
        <v>36</v>
      </c>
      <c r="U547">
        <v>6520</v>
      </c>
      <c r="V547" t="s">
        <v>655</v>
      </c>
      <c r="W547">
        <v>516</v>
      </c>
      <c r="X547">
        <v>1153</v>
      </c>
      <c r="Y547">
        <v>45</v>
      </c>
      <c r="Z547" s="5" t="s">
        <v>638</v>
      </c>
      <c r="AA547" t="s">
        <v>524</v>
      </c>
      <c r="AB547" t="s">
        <v>555</v>
      </c>
      <c r="AC547" t="s">
        <v>555</v>
      </c>
      <c r="AD547" t="s">
        <v>564</v>
      </c>
      <c r="AE547">
        <v>39.299999999999997</v>
      </c>
      <c r="AF547">
        <v>31.7</v>
      </c>
      <c r="AG547">
        <v>46.1</v>
      </c>
      <c r="AH547">
        <v>4.5</v>
      </c>
      <c r="AI547" t="s">
        <v>3410</v>
      </c>
      <c r="AJ547">
        <v>329</v>
      </c>
      <c r="AK547">
        <v>3</v>
      </c>
      <c r="AL547">
        <v>283</v>
      </c>
      <c r="AM547">
        <v>1</v>
      </c>
      <c r="AN547">
        <v>32</v>
      </c>
      <c r="AO547">
        <v>1</v>
      </c>
      <c r="AQ547">
        <v>5</v>
      </c>
      <c r="AR547">
        <v>9</v>
      </c>
      <c r="AS547">
        <v>329</v>
      </c>
      <c r="AT547">
        <v>0.03</v>
      </c>
      <c r="AU547">
        <v>0.02</v>
      </c>
      <c r="AV547">
        <v>0.03</v>
      </c>
      <c r="AW547">
        <v>0.03</v>
      </c>
      <c r="AX547">
        <v>0.04</v>
      </c>
      <c r="AY547">
        <v>0.1</v>
      </c>
      <c r="AZ547">
        <v>0.09</v>
      </c>
      <c r="BA547">
        <v>7.2999999999999995E-2</v>
      </c>
      <c r="BB547">
        <v>0.08</v>
      </c>
      <c r="BC547">
        <v>7.0000000000000007E-2</v>
      </c>
      <c r="BD547">
        <v>0.09</v>
      </c>
      <c r="BE547">
        <v>0.11</v>
      </c>
      <c r="BF547">
        <v>0.36</v>
      </c>
      <c r="BG547">
        <v>0.32</v>
      </c>
      <c r="BH547">
        <v>0.36</v>
      </c>
      <c r="BI547">
        <v>0.28999999999999998</v>
      </c>
      <c r="BJ547">
        <v>0.32</v>
      </c>
      <c r="BK547">
        <v>0.33</v>
      </c>
      <c r="BL547">
        <v>0.02</v>
      </c>
      <c r="BM547">
        <v>0.01</v>
      </c>
      <c r="BN547">
        <v>0.02</v>
      </c>
      <c r="BO547">
        <v>0.02</v>
      </c>
      <c r="BP547">
        <v>0.03</v>
      </c>
      <c r="BQ547">
        <v>0.02</v>
      </c>
      <c r="BR547">
        <v>0.51</v>
      </c>
      <c r="BS547">
        <v>0.56999999999999995</v>
      </c>
      <c r="BT547">
        <v>0.51</v>
      </c>
      <c r="BU547">
        <v>0.6</v>
      </c>
      <c r="BV547">
        <v>0.52</v>
      </c>
      <c r="BW547">
        <v>0.44</v>
      </c>
      <c r="BX547">
        <v>3.37</v>
      </c>
      <c r="BY547">
        <v>3.46</v>
      </c>
      <c r="BZ547">
        <v>3.39</v>
      </c>
      <c r="CA547">
        <v>3.48</v>
      </c>
      <c r="CB547">
        <v>3.37</v>
      </c>
      <c r="CC547">
        <v>3.14</v>
      </c>
      <c r="CD547">
        <v>3.0000000000000001E-3</v>
      </c>
      <c r="CE547">
        <v>8.9999999999999993E-3</v>
      </c>
      <c r="CF547">
        <v>8.9999999999999993E-3</v>
      </c>
      <c r="CG547">
        <v>6.0000000000000001E-3</v>
      </c>
      <c r="CH547">
        <v>1.4999999999999999E-2</v>
      </c>
      <c r="CI547">
        <v>0.04</v>
      </c>
      <c r="CJ547">
        <v>0.04</v>
      </c>
      <c r="CK547">
        <v>0.08</v>
      </c>
      <c r="CL547">
        <v>0.06</v>
      </c>
      <c r="CM547">
        <v>0.05</v>
      </c>
      <c r="CN547">
        <v>0.05</v>
      </c>
      <c r="CO547">
        <v>0.05</v>
      </c>
      <c r="CP547">
        <v>0.05</v>
      </c>
      <c r="CQ547">
        <v>7.0000000000000007E-2</v>
      </c>
      <c r="CR547">
        <v>0.08</v>
      </c>
      <c r="CS547">
        <v>0.08</v>
      </c>
      <c r="CT547">
        <v>0.11</v>
      </c>
      <c r="CU547">
        <v>0.1</v>
      </c>
      <c r="CV547">
        <v>3.68</v>
      </c>
      <c r="CW547">
        <v>3.63</v>
      </c>
      <c r="CX547">
        <v>3.6</v>
      </c>
      <c r="CY547">
        <v>3.65</v>
      </c>
      <c r="CZ547">
        <v>3.6</v>
      </c>
      <c r="DA547">
        <v>3.46</v>
      </c>
      <c r="DB547">
        <v>3.44</v>
      </c>
      <c r="DC547">
        <v>3.29</v>
      </c>
      <c r="DD547">
        <v>3.35</v>
      </c>
      <c r="DE547">
        <v>0.19</v>
      </c>
      <c r="DF547">
        <v>0.24</v>
      </c>
      <c r="DG547">
        <v>0.25</v>
      </c>
      <c r="DH547">
        <v>0.23</v>
      </c>
      <c r="DI547">
        <v>0.22</v>
      </c>
      <c r="DJ547">
        <v>0.26</v>
      </c>
      <c r="DK547">
        <v>0.27</v>
      </c>
      <c r="DL547">
        <v>0.23</v>
      </c>
      <c r="DM547">
        <v>0.24</v>
      </c>
      <c r="DN547">
        <v>0.02</v>
      </c>
      <c r="DO547">
        <v>0.02</v>
      </c>
      <c r="DP547">
        <v>0.02</v>
      </c>
      <c r="DQ547">
        <v>0.01</v>
      </c>
      <c r="DR547">
        <v>0.02</v>
      </c>
      <c r="DS547">
        <v>0.02</v>
      </c>
      <c r="DT547">
        <v>0.02</v>
      </c>
      <c r="DU547">
        <v>0.02</v>
      </c>
      <c r="DV547">
        <v>0.02</v>
      </c>
      <c r="DW547">
        <v>0.73</v>
      </c>
      <c r="DX547">
        <v>0.69</v>
      </c>
      <c r="DY547">
        <v>0.66</v>
      </c>
      <c r="DZ547">
        <v>0.7</v>
      </c>
      <c r="EA547">
        <v>0.68</v>
      </c>
      <c r="EB547">
        <v>0.6</v>
      </c>
      <c r="EC547">
        <v>0.59</v>
      </c>
      <c r="ED547">
        <v>0.55000000000000004</v>
      </c>
      <c r="EE547">
        <v>0.56999999999999995</v>
      </c>
      <c r="EF547">
        <v>0.27</v>
      </c>
      <c r="EG547">
        <v>0.03</v>
      </c>
      <c r="EH547">
        <v>0.03</v>
      </c>
      <c r="EI547">
        <v>0.03</v>
      </c>
      <c r="EJ547">
        <v>0.02</v>
      </c>
      <c r="EK547">
        <v>0.05</v>
      </c>
      <c r="EL547">
        <v>0.09</v>
      </c>
      <c r="EM547">
        <v>0.05</v>
      </c>
      <c r="EN547">
        <v>7.0000000000000007E-2</v>
      </c>
      <c r="EO547">
        <v>0.31</v>
      </c>
      <c r="EP547">
        <v>0.11</v>
      </c>
      <c r="EQ547">
        <v>9.4E-2</v>
      </c>
      <c r="ER547">
        <v>0.12</v>
      </c>
      <c r="ES547">
        <v>0.10299999999999999</v>
      </c>
      <c r="ET547">
        <v>0.12</v>
      </c>
      <c r="EU547">
        <v>0.12</v>
      </c>
      <c r="EV547">
        <v>7.0000000000000007E-2</v>
      </c>
      <c r="EW547">
        <v>0.17</v>
      </c>
      <c r="EX547">
        <v>0.17</v>
      </c>
      <c r="EY547">
        <v>0.35</v>
      </c>
      <c r="EZ547">
        <v>0.34</v>
      </c>
      <c r="FA547">
        <v>0.33</v>
      </c>
      <c r="FB547">
        <v>0.32</v>
      </c>
      <c r="FC547">
        <v>0.32</v>
      </c>
      <c r="FD547">
        <v>0.35</v>
      </c>
      <c r="FE547">
        <v>0.4</v>
      </c>
      <c r="FF547">
        <v>0.36</v>
      </c>
      <c r="FG547">
        <v>0.21</v>
      </c>
      <c r="FH547">
        <v>0.47</v>
      </c>
      <c r="FI547">
        <v>0.49</v>
      </c>
      <c r="FJ547">
        <v>0.5</v>
      </c>
      <c r="FK547">
        <v>0.53</v>
      </c>
      <c r="FL547">
        <v>0.47</v>
      </c>
      <c r="FM547">
        <v>0.39</v>
      </c>
      <c r="FN547">
        <v>0.43</v>
      </c>
      <c r="FO547">
        <v>0.36</v>
      </c>
      <c r="FP547">
        <v>0.03</v>
      </c>
      <c r="FQ547">
        <v>0.03</v>
      </c>
      <c r="FR547">
        <v>0.05</v>
      </c>
      <c r="FS547">
        <v>0.04</v>
      </c>
      <c r="FT547">
        <v>0.04</v>
      </c>
      <c r="FU547">
        <v>0.04</v>
      </c>
      <c r="FV547">
        <v>0.05</v>
      </c>
      <c r="FW547">
        <v>0.05</v>
      </c>
      <c r="FX547">
        <v>0.05</v>
      </c>
      <c r="FY547">
        <v>2.33</v>
      </c>
      <c r="FZ547">
        <v>3.31</v>
      </c>
      <c r="GA547">
        <v>3.36</v>
      </c>
      <c r="GB547">
        <v>3.34</v>
      </c>
      <c r="GC547">
        <v>3.41</v>
      </c>
      <c r="GD547">
        <v>3.26</v>
      </c>
      <c r="GE547">
        <v>3.11</v>
      </c>
      <c r="GF547">
        <v>3.29</v>
      </c>
      <c r="GG547">
        <v>3.05</v>
      </c>
      <c r="GH547">
        <v>7.32</v>
      </c>
      <c r="GI547">
        <v>0.05</v>
      </c>
      <c r="GJ547">
        <v>2.7E-2</v>
      </c>
      <c r="GK547">
        <v>0.03</v>
      </c>
      <c r="GL547">
        <v>0.03</v>
      </c>
      <c r="GM547">
        <v>0.09</v>
      </c>
      <c r="GN547">
        <v>0.05</v>
      </c>
      <c r="GO547">
        <v>0.13</v>
      </c>
      <c r="GP547">
        <v>0.17</v>
      </c>
      <c r="GQ547">
        <v>0.11</v>
      </c>
      <c r="GR547">
        <v>0.26</v>
      </c>
      <c r="GS547">
        <v>0.05</v>
      </c>
      <c r="GT547">
        <v>0.45</v>
      </c>
      <c r="GU547">
        <v>0.48</v>
      </c>
      <c r="GV547">
        <v>0.23</v>
      </c>
      <c r="GW547">
        <v>0.15</v>
      </c>
      <c r="GX547">
        <v>0.13700000000000001</v>
      </c>
      <c r="GY547">
        <v>0.2</v>
      </c>
      <c r="GZ547">
        <v>0.152</v>
      </c>
      <c r="HA547">
        <v>0.128</v>
      </c>
      <c r="HB547">
        <v>0.24</v>
      </c>
      <c r="HC547">
        <v>0.11</v>
      </c>
      <c r="HD547">
        <v>0.11</v>
      </c>
      <c r="HE547">
        <v>0.24</v>
      </c>
      <c r="HF547">
        <v>0.13</v>
      </c>
      <c r="HG547">
        <v>0.15</v>
      </c>
      <c r="HH547">
        <v>0.1</v>
      </c>
      <c r="HI547">
        <v>0.03</v>
      </c>
      <c r="HJ547">
        <v>0.02</v>
      </c>
      <c r="HK547">
        <v>0.04</v>
      </c>
      <c r="HL547">
        <v>0.04</v>
      </c>
      <c r="HM547">
        <v>0.09</v>
      </c>
      <c r="HN547">
        <v>0.03</v>
      </c>
      <c r="HO547">
        <v>0.36</v>
      </c>
      <c r="HP547">
        <v>0.34</v>
      </c>
      <c r="HQ547">
        <v>0.33</v>
      </c>
      <c r="HR547">
        <v>0.36</v>
      </c>
      <c r="HS547">
        <v>0.39</v>
      </c>
      <c r="HT547">
        <v>0.36</v>
      </c>
      <c r="HU547">
        <v>0.48</v>
      </c>
      <c r="HV547">
        <v>0.4</v>
      </c>
      <c r="HW547">
        <v>0.4</v>
      </c>
      <c r="HX547">
        <v>0.38</v>
      </c>
      <c r="HY547">
        <v>0.36</v>
      </c>
      <c r="HZ547">
        <v>0.46</v>
      </c>
      <c r="IA547">
        <v>0.06</v>
      </c>
      <c r="IB547">
        <v>0.16</v>
      </c>
      <c r="IC547">
        <v>0.16</v>
      </c>
      <c r="ID547">
        <v>0.14000000000000001</v>
      </c>
      <c r="IE547">
        <v>0.09</v>
      </c>
      <c r="IF547">
        <v>6.4000000000000001E-2</v>
      </c>
      <c r="IG547">
        <v>1.4999999999999999E-2</v>
      </c>
      <c r="IH547">
        <v>0.02</v>
      </c>
      <c r="II547">
        <v>0.02</v>
      </c>
      <c r="IJ547">
        <v>0.03</v>
      </c>
      <c r="IK547">
        <v>2.4E-2</v>
      </c>
      <c r="IL547">
        <v>2.7E-2</v>
      </c>
      <c r="IM547">
        <v>0.04</v>
      </c>
      <c r="IN547">
        <v>0.06</v>
      </c>
      <c r="IO547">
        <v>0.05</v>
      </c>
      <c r="IP547">
        <v>0.05</v>
      </c>
      <c r="IQ547">
        <v>0.05</v>
      </c>
      <c r="IR547">
        <v>0.06</v>
      </c>
      <c r="IS547">
        <v>0.03</v>
      </c>
      <c r="IT547">
        <v>0.51</v>
      </c>
      <c r="IU547">
        <v>0.4</v>
      </c>
      <c r="IV547">
        <v>0.02</v>
      </c>
      <c r="IW547">
        <v>0.28999999999999998</v>
      </c>
      <c r="IX547">
        <v>0.22</v>
      </c>
      <c r="IY547">
        <v>0.23</v>
      </c>
      <c r="IZ547">
        <v>0.32</v>
      </c>
      <c r="JA547">
        <v>0.19</v>
      </c>
      <c r="JB547">
        <v>0.36</v>
      </c>
      <c r="JC547">
        <v>0.33</v>
      </c>
      <c r="JD547">
        <v>0.1</v>
      </c>
      <c r="JE547">
        <v>0.13</v>
      </c>
      <c r="JF547">
        <v>0.28999999999999998</v>
      </c>
      <c r="JG547">
        <v>0.18</v>
      </c>
      <c r="JH547">
        <v>0.38</v>
      </c>
      <c r="JI547">
        <v>0.12</v>
      </c>
      <c r="JJ547">
        <v>0.1</v>
      </c>
      <c r="JK547">
        <v>0.46</v>
      </c>
      <c r="JL547">
        <v>0.15</v>
      </c>
      <c r="JM547">
        <v>0.04</v>
      </c>
      <c r="JN547">
        <v>0.03</v>
      </c>
      <c r="JO547">
        <v>0.04</v>
      </c>
      <c r="JP547">
        <v>0.05</v>
      </c>
      <c r="JQ547">
        <v>0.03</v>
      </c>
      <c r="JR547">
        <v>3.1</v>
      </c>
      <c r="JS547">
        <v>1.82</v>
      </c>
      <c r="JT547">
        <v>1.93</v>
      </c>
      <c r="JU547">
        <v>3.25</v>
      </c>
      <c r="JV547">
        <v>2.19</v>
      </c>
    </row>
    <row r="548" spans="1:282" x14ac:dyDescent="0.25">
      <c r="A548">
        <v>610237</v>
      </c>
      <c r="B548" t="s">
        <v>24</v>
      </c>
      <c r="C548" t="s">
        <v>3013</v>
      </c>
      <c r="D548" t="s">
        <v>5993</v>
      </c>
      <c r="E548" t="s">
        <v>5994</v>
      </c>
      <c r="F548" t="s">
        <v>1513</v>
      </c>
      <c r="G548" t="s">
        <v>1514</v>
      </c>
      <c r="H548" t="s">
        <v>1552</v>
      </c>
      <c r="I548" t="s">
        <v>5995</v>
      </c>
      <c r="J548" t="s">
        <v>5996</v>
      </c>
      <c r="K548" t="s">
        <v>5997</v>
      </c>
      <c r="L548" t="s">
        <v>546</v>
      </c>
      <c r="M548" t="s">
        <v>3399</v>
      </c>
      <c r="N548" t="s">
        <v>3908</v>
      </c>
      <c r="O548" t="s">
        <v>524</v>
      </c>
      <c r="P548">
        <v>377</v>
      </c>
      <c r="Q548" t="s">
        <v>537</v>
      </c>
      <c r="R548" t="s">
        <v>550</v>
      </c>
      <c r="S548" t="s">
        <v>550</v>
      </c>
      <c r="T548">
        <v>42</v>
      </c>
      <c r="U548">
        <v>6540</v>
      </c>
      <c r="V548" t="s">
        <v>655</v>
      </c>
      <c r="W548">
        <v>202</v>
      </c>
      <c r="X548">
        <v>378</v>
      </c>
      <c r="Y548">
        <v>53</v>
      </c>
      <c r="Z548" s="5" t="s">
        <v>660</v>
      </c>
      <c r="AA548" t="s">
        <v>524</v>
      </c>
      <c r="AB548" t="s">
        <v>533</v>
      </c>
      <c r="AC548" t="s">
        <v>533</v>
      </c>
      <c r="AD548" t="s">
        <v>564</v>
      </c>
      <c r="AE548">
        <v>60</v>
      </c>
      <c r="AF548">
        <v>66.7</v>
      </c>
      <c r="AG548">
        <v>42.4</v>
      </c>
      <c r="AH548">
        <v>5.3</v>
      </c>
      <c r="AI548" t="s">
        <v>3410</v>
      </c>
      <c r="AJ548">
        <v>104</v>
      </c>
      <c r="AK548">
        <v>1</v>
      </c>
      <c r="AL548">
        <v>102</v>
      </c>
      <c r="AN548">
        <v>2</v>
      </c>
      <c r="AS548">
        <v>104</v>
      </c>
      <c r="AT548">
        <v>0.02</v>
      </c>
      <c r="AU548">
        <v>0</v>
      </c>
      <c r="AV548">
        <v>0</v>
      </c>
      <c r="AW548">
        <v>0</v>
      </c>
      <c r="AX548">
        <v>0.01</v>
      </c>
      <c r="AY548">
        <v>0.04</v>
      </c>
      <c r="AZ548">
        <v>0.06</v>
      </c>
      <c r="BA548">
        <v>0.115</v>
      </c>
      <c r="BB548">
        <v>7.0000000000000007E-2</v>
      </c>
      <c r="BC548">
        <v>0.03</v>
      </c>
      <c r="BD548">
        <v>0.06</v>
      </c>
      <c r="BE548">
        <v>0.09</v>
      </c>
      <c r="BF548">
        <v>0.26</v>
      </c>
      <c r="BG548">
        <v>0.22</v>
      </c>
      <c r="BH548">
        <v>0.32</v>
      </c>
      <c r="BI548">
        <v>0.23</v>
      </c>
      <c r="BJ548">
        <v>0.27</v>
      </c>
      <c r="BK548">
        <v>0.28999999999999998</v>
      </c>
      <c r="BL548">
        <v>0.01</v>
      </c>
      <c r="BM548">
        <v>0.02</v>
      </c>
      <c r="BN548">
        <v>0.02</v>
      </c>
      <c r="BO548">
        <v>0.02</v>
      </c>
      <c r="BP548">
        <v>0.02</v>
      </c>
      <c r="BQ548">
        <v>0.01</v>
      </c>
      <c r="BR548">
        <v>0.65</v>
      </c>
      <c r="BS548">
        <v>0.64</v>
      </c>
      <c r="BT548">
        <v>0.6</v>
      </c>
      <c r="BU548">
        <v>0.72</v>
      </c>
      <c r="BV548">
        <v>0.64</v>
      </c>
      <c r="BW548">
        <v>0.57999999999999996</v>
      </c>
      <c r="BX548">
        <v>3.56</v>
      </c>
      <c r="BY548">
        <v>3.54</v>
      </c>
      <c r="BZ548">
        <v>3.54</v>
      </c>
      <c r="CA548">
        <v>3.71</v>
      </c>
      <c r="CB548">
        <v>3.58</v>
      </c>
      <c r="CC548">
        <v>3.42</v>
      </c>
      <c r="CD548">
        <v>0.01</v>
      </c>
      <c r="CE548">
        <v>0.01</v>
      </c>
      <c r="CF548">
        <v>0.01</v>
      </c>
      <c r="CG548">
        <v>1.9E-2</v>
      </c>
      <c r="CH548">
        <v>0.01</v>
      </c>
      <c r="CI548">
        <v>0.02</v>
      </c>
      <c r="CJ548">
        <v>0.01</v>
      </c>
      <c r="CK548">
        <v>0.06</v>
      </c>
      <c r="CL548">
        <v>7.0000000000000007E-2</v>
      </c>
      <c r="CM548">
        <v>0.02</v>
      </c>
      <c r="CN548">
        <v>0.02</v>
      </c>
      <c r="CO548">
        <v>0.02</v>
      </c>
      <c r="CP548">
        <v>0.05</v>
      </c>
      <c r="CQ548">
        <v>0.04</v>
      </c>
      <c r="CR548">
        <v>0.06</v>
      </c>
      <c r="CS548">
        <v>0.09</v>
      </c>
      <c r="CT548">
        <v>0.02</v>
      </c>
      <c r="CU548">
        <v>0.04</v>
      </c>
      <c r="CV548">
        <v>3.86</v>
      </c>
      <c r="CW548">
        <v>3.79</v>
      </c>
      <c r="CX548">
        <v>3.78</v>
      </c>
      <c r="CY548">
        <v>3.77</v>
      </c>
      <c r="CZ548">
        <v>3.78</v>
      </c>
      <c r="DA548">
        <v>3.58</v>
      </c>
      <c r="DB548">
        <v>3.68</v>
      </c>
      <c r="DC548">
        <v>3.64</v>
      </c>
      <c r="DD548">
        <v>3.6</v>
      </c>
      <c r="DE548">
        <v>0.08</v>
      </c>
      <c r="DF548">
        <v>0.14000000000000001</v>
      </c>
      <c r="DG548">
        <v>0.15</v>
      </c>
      <c r="DH548">
        <v>7.0000000000000007E-2</v>
      </c>
      <c r="DI548">
        <v>0.12</v>
      </c>
      <c r="DJ548">
        <v>0.24</v>
      </c>
      <c r="DK548">
        <v>0.12</v>
      </c>
      <c r="DL548">
        <v>0.14000000000000001</v>
      </c>
      <c r="DM548">
        <v>0.12</v>
      </c>
      <c r="DN548">
        <v>0</v>
      </c>
      <c r="DO548">
        <v>0</v>
      </c>
      <c r="DP548">
        <v>0.01</v>
      </c>
      <c r="DQ548">
        <v>0.02</v>
      </c>
      <c r="DR548">
        <v>0.01</v>
      </c>
      <c r="DS548">
        <v>0.02</v>
      </c>
      <c r="DT548">
        <v>0.02</v>
      </c>
      <c r="DU548">
        <v>0.02</v>
      </c>
      <c r="DV548">
        <v>0.02</v>
      </c>
      <c r="DW548">
        <v>0.89</v>
      </c>
      <c r="DX548">
        <v>0.83</v>
      </c>
      <c r="DY548">
        <v>0.81</v>
      </c>
      <c r="DZ548">
        <v>0.85</v>
      </c>
      <c r="EA548">
        <v>0.83</v>
      </c>
      <c r="EB548">
        <v>0.66</v>
      </c>
      <c r="EC548">
        <v>0.77</v>
      </c>
      <c r="ED548">
        <v>0.76</v>
      </c>
      <c r="EE548">
        <v>0.76</v>
      </c>
      <c r="EF548">
        <v>0.41</v>
      </c>
      <c r="EG548">
        <v>0.09</v>
      </c>
      <c r="EH548">
        <v>0.05</v>
      </c>
      <c r="EI548">
        <v>0.06</v>
      </c>
      <c r="EJ548">
        <v>0.04</v>
      </c>
      <c r="EK548">
        <v>7.0000000000000007E-2</v>
      </c>
      <c r="EL548">
        <v>0.06</v>
      </c>
      <c r="EM548">
        <v>0.02</v>
      </c>
      <c r="EN548">
        <v>0.03</v>
      </c>
      <c r="EO548">
        <v>0.27</v>
      </c>
      <c r="EP548">
        <v>0.04</v>
      </c>
      <c r="EQ548">
        <v>4.8000000000000001E-2</v>
      </c>
      <c r="ER548">
        <v>7.0000000000000007E-2</v>
      </c>
      <c r="ES548">
        <v>3.7999999999999999E-2</v>
      </c>
      <c r="ET548">
        <v>0.03</v>
      </c>
      <c r="EU548">
        <v>0.06</v>
      </c>
      <c r="EV548">
        <v>7.0000000000000007E-2</v>
      </c>
      <c r="EW548">
        <v>0.13</v>
      </c>
      <c r="EX548">
        <v>8.6999999999999994E-2</v>
      </c>
      <c r="EY548">
        <v>0.28999999999999998</v>
      </c>
      <c r="EZ548">
        <v>0.26</v>
      </c>
      <c r="FA548">
        <v>0.31</v>
      </c>
      <c r="FB548">
        <v>0.22</v>
      </c>
      <c r="FC548">
        <v>0.31</v>
      </c>
      <c r="FD548">
        <v>0.33</v>
      </c>
      <c r="FE548">
        <v>0.31</v>
      </c>
      <c r="FF548">
        <v>0.38</v>
      </c>
      <c r="FG548">
        <v>0.17</v>
      </c>
      <c r="FH548">
        <v>0.56000000000000005</v>
      </c>
      <c r="FI548">
        <v>0.6</v>
      </c>
      <c r="FJ548">
        <v>0.54</v>
      </c>
      <c r="FK548">
        <v>0.64</v>
      </c>
      <c r="FL548">
        <v>0.56000000000000005</v>
      </c>
      <c r="FM548">
        <v>0.5</v>
      </c>
      <c r="FN548">
        <v>0.56000000000000005</v>
      </c>
      <c r="FO548">
        <v>0.42</v>
      </c>
      <c r="FP548">
        <v>0.06</v>
      </c>
      <c r="FQ548">
        <v>0.03</v>
      </c>
      <c r="FR548">
        <v>0.05</v>
      </c>
      <c r="FS548">
        <v>0.03</v>
      </c>
      <c r="FT548">
        <v>0.06</v>
      </c>
      <c r="FU548">
        <v>0.04</v>
      </c>
      <c r="FV548">
        <v>0.06</v>
      </c>
      <c r="FW548">
        <v>0.05</v>
      </c>
      <c r="FX548">
        <v>0.05</v>
      </c>
      <c r="FY548">
        <v>2.02</v>
      </c>
      <c r="FZ548">
        <v>3.36</v>
      </c>
      <c r="GA548">
        <v>3.47</v>
      </c>
      <c r="GB548">
        <v>3.37</v>
      </c>
      <c r="GC548">
        <v>3.56</v>
      </c>
      <c r="GD548">
        <v>3.41</v>
      </c>
      <c r="GE548">
        <v>3.35</v>
      </c>
      <c r="GF548">
        <v>3.47</v>
      </c>
      <c r="GG548">
        <v>3.25</v>
      </c>
      <c r="GH548">
        <v>7.77</v>
      </c>
      <c r="GI548">
        <v>0.03</v>
      </c>
      <c r="GJ548">
        <v>0.01</v>
      </c>
      <c r="GK548">
        <v>0</v>
      </c>
      <c r="GL548">
        <v>0.03</v>
      </c>
      <c r="GM548">
        <v>0.09</v>
      </c>
      <c r="GN548">
        <v>0.1</v>
      </c>
      <c r="GO548">
        <v>0.1</v>
      </c>
      <c r="GP548">
        <v>0.19</v>
      </c>
      <c r="GQ548">
        <v>0.06</v>
      </c>
      <c r="GR548">
        <v>0.33</v>
      </c>
      <c r="GS548">
        <v>0.08</v>
      </c>
      <c r="GT548">
        <v>0.51</v>
      </c>
      <c r="GU548">
        <v>0.56000000000000005</v>
      </c>
      <c r="GV548">
        <v>0.24</v>
      </c>
      <c r="GW548">
        <v>0.12</v>
      </c>
      <c r="GX548">
        <v>0.125</v>
      </c>
      <c r="GY548">
        <v>0.2</v>
      </c>
      <c r="GZ548">
        <v>0.16300000000000001</v>
      </c>
      <c r="HA548">
        <v>0.125</v>
      </c>
      <c r="HB548">
        <v>0.24</v>
      </c>
      <c r="HC548">
        <v>0.11</v>
      </c>
      <c r="HD548">
        <v>0.1</v>
      </c>
      <c r="HE548">
        <v>0.22</v>
      </c>
      <c r="HF548">
        <v>0.11</v>
      </c>
      <c r="HG548">
        <v>0.1</v>
      </c>
      <c r="HH548">
        <v>0.1</v>
      </c>
      <c r="HI548">
        <v>0.02</v>
      </c>
      <c r="HJ548">
        <v>0.03</v>
      </c>
      <c r="HK548">
        <v>0.04</v>
      </c>
      <c r="HL548">
        <v>0.04</v>
      </c>
      <c r="HM548">
        <v>0.14000000000000001</v>
      </c>
      <c r="HN548">
        <v>0.01</v>
      </c>
      <c r="HO548">
        <v>0.32</v>
      </c>
      <c r="HP548">
        <v>0.31</v>
      </c>
      <c r="HQ548">
        <v>0.35</v>
      </c>
      <c r="HR548">
        <v>0.31</v>
      </c>
      <c r="HS548">
        <v>0.38</v>
      </c>
      <c r="HT548">
        <v>0.38</v>
      </c>
      <c r="HU548">
        <v>0.53</v>
      </c>
      <c r="HV548">
        <v>0.41</v>
      </c>
      <c r="HW548">
        <v>0.38</v>
      </c>
      <c r="HX548">
        <v>0.43</v>
      </c>
      <c r="HY548">
        <v>0.28000000000000003</v>
      </c>
      <c r="HZ548">
        <v>0.46</v>
      </c>
      <c r="IA548">
        <v>0.05</v>
      </c>
      <c r="IB548">
        <v>0.15</v>
      </c>
      <c r="IC548">
        <v>0.14000000000000001</v>
      </c>
      <c r="ID548">
        <v>0.11</v>
      </c>
      <c r="IE548">
        <v>0.11</v>
      </c>
      <c r="IF548">
        <v>4.8000000000000001E-2</v>
      </c>
      <c r="IG548">
        <v>3.7999999999999999E-2</v>
      </c>
      <c r="IH548">
        <v>0.04</v>
      </c>
      <c r="II548">
        <v>0.04</v>
      </c>
      <c r="IJ548">
        <v>0.04</v>
      </c>
      <c r="IK548">
        <v>4.8000000000000001E-2</v>
      </c>
      <c r="IL548">
        <v>4.8000000000000001E-2</v>
      </c>
      <c r="IM548">
        <v>0.05</v>
      </c>
      <c r="IN548">
        <v>0.06</v>
      </c>
      <c r="IO548">
        <v>0.06</v>
      </c>
      <c r="IP548">
        <v>0.08</v>
      </c>
      <c r="IQ548">
        <v>0.05</v>
      </c>
      <c r="IR548">
        <v>0.05</v>
      </c>
      <c r="IS548">
        <v>0.04</v>
      </c>
      <c r="IT548">
        <v>0.47</v>
      </c>
      <c r="IU548">
        <v>0.31</v>
      </c>
      <c r="IV548">
        <v>0.02</v>
      </c>
      <c r="IW548">
        <v>0.23</v>
      </c>
      <c r="IX548">
        <v>0.2</v>
      </c>
      <c r="IY548">
        <v>0.27</v>
      </c>
      <c r="IZ548">
        <v>0.28999999999999998</v>
      </c>
      <c r="JA548">
        <v>0.13</v>
      </c>
      <c r="JB548">
        <v>0.38</v>
      </c>
      <c r="JC548">
        <v>0.31</v>
      </c>
      <c r="JD548">
        <v>0.08</v>
      </c>
      <c r="JE548">
        <v>0.19</v>
      </c>
      <c r="JF548">
        <v>0.2</v>
      </c>
      <c r="JG548">
        <v>0.11</v>
      </c>
      <c r="JH548">
        <v>0.4</v>
      </c>
      <c r="JI548">
        <v>0.13</v>
      </c>
      <c r="JJ548">
        <v>0.14000000000000001</v>
      </c>
      <c r="JK548">
        <v>0.6</v>
      </c>
      <c r="JL548">
        <v>0.23</v>
      </c>
      <c r="JM548">
        <v>0.05</v>
      </c>
      <c r="JN548">
        <v>0.05</v>
      </c>
      <c r="JO548">
        <v>7.0000000000000007E-2</v>
      </c>
      <c r="JP548">
        <v>0.06</v>
      </c>
      <c r="JQ548">
        <v>0.05</v>
      </c>
      <c r="JR548">
        <v>3.13</v>
      </c>
      <c r="JS548">
        <v>1.87</v>
      </c>
      <c r="JT548">
        <v>2.19</v>
      </c>
      <c r="JU548">
        <v>3.46</v>
      </c>
      <c r="JV548">
        <v>2.35</v>
      </c>
    </row>
    <row r="549" spans="1:282" x14ac:dyDescent="0.25">
      <c r="A549">
        <v>610238</v>
      </c>
      <c r="B549" t="s">
        <v>31</v>
      </c>
      <c r="C549" t="s">
        <v>3014</v>
      </c>
      <c r="D549" t="s">
        <v>5998</v>
      </c>
      <c r="E549" t="s">
        <v>5999</v>
      </c>
      <c r="F549" t="s">
        <v>1515</v>
      </c>
      <c r="G549" t="s">
        <v>1516</v>
      </c>
      <c r="H549" t="s">
        <v>1517</v>
      </c>
      <c r="I549" t="s">
        <v>6000</v>
      </c>
      <c r="J549" t="s">
        <v>6001</v>
      </c>
      <c r="K549" t="s">
        <v>6002</v>
      </c>
      <c r="L549" t="s">
        <v>546</v>
      </c>
      <c r="M549" t="s">
        <v>3399</v>
      </c>
      <c r="N549" t="s">
        <v>3908</v>
      </c>
      <c r="O549" t="s">
        <v>524</v>
      </c>
      <c r="P549">
        <v>495</v>
      </c>
      <c r="Q549" t="s">
        <v>530</v>
      </c>
      <c r="R549" t="s">
        <v>621</v>
      </c>
      <c r="S549" t="s">
        <v>621</v>
      </c>
      <c r="T549">
        <v>45</v>
      </c>
      <c r="U549">
        <v>6550</v>
      </c>
      <c r="V549" t="s">
        <v>655</v>
      </c>
      <c r="W549">
        <v>244</v>
      </c>
      <c r="X549">
        <v>480</v>
      </c>
      <c r="Y549">
        <v>51</v>
      </c>
      <c r="Z549" s="5" t="s">
        <v>665</v>
      </c>
      <c r="AA549" t="s">
        <v>524</v>
      </c>
      <c r="AB549" t="s">
        <v>555</v>
      </c>
      <c r="AC549" t="s">
        <v>555</v>
      </c>
      <c r="AD549" t="s">
        <v>564</v>
      </c>
      <c r="AE549">
        <v>24.5</v>
      </c>
      <c r="AF549">
        <v>31.3</v>
      </c>
      <c r="AG549">
        <v>47.1</v>
      </c>
      <c r="AH549">
        <v>5.0999999999999996</v>
      </c>
      <c r="AI549" t="s">
        <v>3410</v>
      </c>
      <c r="AJ549">
        <v>132</v>
      </c>
      <c r="AL549">
        <v>126</v>
      </c>
      <c r="AN549">
        <v>2</v>
      </c>
      <c r="AO549">
        <v>1</v>
      </c>
      <c r="AR549">
        <v>3</v>
      </c>
      <c r="AS549">
        <v>132</v>
      </c>
      <c r="AT549">
        <v>0.04</v>
      </c>
      <c r="AU549">
        <v>0.04</v>
      </c>
      <c r="AV549">
        <v>0.05</v>
      </c>
      <c r="AW549">
        <v>0.02</v>
      </c>
      <c r="AX549">
        <v>0.04</v>
      </c>
      <c r="AY549">
        <v>0.11</v>
      </c>
      <c r="AZ549">
        <v>0.14000000000000001</v>
      </c>
      <c r="BA549">
        <v>0.121</v>
      </c>
      <c r="BB549">
        <v>0.08</v>
      </c>
      <c r="BC549">
        <v>0.05</v>
      </c>
      <c r="BD549">
        <v>0.16</v>
      </c>
      <c r="BE549">
        <v>0.12</v>
      </c>
      <c r="BF549">
        <v>0.38</v>
      </c>
      <c r="BG549">
        <v>0.33</v>
      </c>
      <c r="BH549">
        <v>0.4</v>
      </c>
      <c r="BI549">
        <v>0.43</v>
      </c>
      <c r="BJ549">
        <v>0.37</v>
      </c>
      <c r="BK549">
        <v>0.45</v>
      </c>
      <c r="BL549">
        <v>0.02</v>
      </c>
      <c r="BM549">
        <v>0</v>
      </c>
      <c r="BN549">
        <v>0.02</v>
      </c>
      <c r="BO549">
        <v>0.01</v>
      </c>
      <c r="BP549">
        <v>0.03</v>
      </c>
      <c r="BQ549">
        <v>0</v>
      </c>
      <c r="BR549">
        <v>0.43</v>
      </c>
      <c r="BS549">
        <v>0.51</v>
      </c>
      <c r="BT549">
        <v>0.45</v>
      </c>
      <c r="BU549">
        <v>0.48</v>
      </c>
      <c r="BV549">
        <v>0.4</v>
      </c>
      <c r="BW549">
        <v>0.32</v>
      </c>
      <c r="BX549">
        <v>3.22</v>
      </c>
      <c r="BY549">
        <v>3.31</v>
      </c>
      <c r="BZ549">
        <v>3.29</v>
      </c>
      <c r="CA549">
        <v>3.39</v>
      </c>
      <c r="CB549">
        <v>3.17</v>
      </c>
      <c r="CC549">
        <v>2.97</v>
      </c>
      <c r="CD549">
        <v>8.0000000000000002E-3</v>
      </c>
      <c r="CE549">
        <v>8.0000000000000002E-3</v>
      </c>
      <c r="CF549">
        <v>2.3E-2</v>
      </c>
      <c r="CG549">
        <v>1.4999999999999999E-2</v>
      </c>
      <c r="CH549">
        <v>1.4999999999999999E-2</v>
      </c>
      <c r="CI549">
        <v>0.05</v>
      </c>
      <c r="CJ549">
        <v>0.04</v>
      </c>
      <c r="CK549">
        <v>0.11</v>
      </c>
      <c r="CL549">
        <v>0.08</v>
      </c>
      <c r="CM549">
        <v>0.02</v>
      </c>
      <c r="CN549">
        <v>0.03</v>
      </c>
      <c r="CO549">
        <v>0.05</v>
      </c>
      <c r="CP549">
        <v>0.04</v>
      </c>
      <c r="CQ549">
        <v>0.05</v>
      </c>
      <c r="CR549">
        <v>0.11</v>
      </c>
      <c r="CS549">
        <v>0.06</v>
      </c>
      <c r="CT549">
        <v>0.08</v>
      </c>
      <c r="CU549">
        <v>0.06</v>
      </c>
      <c r="CV549">
        <v>3.7</v>
      </c>
      <c r="CW549">
        <v>3.64</v>
      </c>
      <c r="CX549">
        <v>3.57</v>
      </c>
      <c r="CY549">
        <v>3.6</v>
      </c>
      <c r="CZ549">
        <v>3.6</v>
      </c>
      <c r="DA549">
        <v>3.23</v>
      </c>
      <c r="DB549">
        <v>3.47</v>
      </c>
      <c r="DC549">
        <v>3.28</v>
      </c>
      <c r="DD549">
        <v>3.31</v>
      </c>
      <c r="DE549">
        <v>0.24</v>
      </c>
      <c r="DF549">
        <v>0.27</v>
      </c>
      <c r="DG549">
        <v>0.27</v>
      </c>
      <c r="DH549">
        <v>0.28000000000000003</v>
      </c>
      <c r="DI549">
        <v>0.25</v>
      </c>
      <c r="DJ549">
        <v>0.39</v>
      </c>
      <c r="DK549">
        <v>0.3</v>
      </c>
      <c r="DL549">
        <v>0.25</v>
      </c>
      <c r="DM549">
        <v>0.32</v>
      </c>
      <c r="DN549">
        <v>0.02</v>
      </c>
      <c r="DO549">
        <v>0.02</v>
      </c>
      <c r="DP549">
        <v>0.02</v>
      </c>
      <c r="DQ549">
        <v>0</v>
      </c>
      <c r="DR549">
        <v>0.01</v>
      </c>
      <c r="DS549">
        <v>0.04</v>
      </c>
      <c r="DT549">
        <v>0.01</v>
      </c>
      <c r="DU549">
        <v>0</v>
      </c>
      <c r="DV549">
        <v>0</v>
      </c>
      <c r="DW549">
        <v>0.72</v>
      </c>
      <c r="DX549">
        <v>0.67</v>
      </c>
      <c r="DY549">
        <v>0.64</v>
      </c>
      <c r="DZ549">
        <v>0.67</v>
      </c>
      <c r="EA549">
        <v>0.67</v>
      </c>
      <c r="EB549">
        <v>0.42</v>
      </c>
      <c r="EC549">
        <v>0.6</v>
      </c>
      <c r="ED549">
        <v>0.56999999999999995</v>
      </c>
      <c r="EE549">
        <v>0.54</v>
      </c>
      <c r="EF549">
        <v>0.26</v>
      </c>
      <c r="EG549">
        <v>0.03</v>
      </c>
      <c r="EH549">
        <v>0.04</v>
      </c>
      <c r="EI549">
        <v>0.05</v>
      </c>
      <c r="EJ549">
        <v>0.03</v>
      </c>
      <c r="EK549">
        <v>7.0000000000000007E-2</v>
      </c>
      <c r="EL549">
        <v>0.05</v>
      </c>
      <c r="EM549">
        <v>0.03</v>
      </c>
      <c r="EN549">
        <v>0.14000000000000001</v>
      </c>
      <c r="EO549">
        <v>0.32</v>
      </c>
      <c r="EP549">
        <v>0.11</v>
      </c>
      <c r="EQ549">
        <v>0.114</v>
      </c>
      <c r="ER549">
        <v>0.13</v>
      </c>
      <c r="ES549">
        <v>7.5999999999999998E-2</v>
      </c>
      <c r="ET549">
        <v>0.15</v>
      </c>
      <c r="EU549">
        <v>0.15</v>
      </c>
      <c r="EV549">
        <v>0.11</v>
      </c>
      <c r="EW549">
        <v>0.17</v>
      </c>
      <c r="EX549">
        <v>0.17399999999999999</v>
      </c>
      <c r="EY549">
        <v>0.36</v>
      </c>
      <c r="EZ549">
        <v>0.36</v>
      </c>
      <c r="FA549">
        <v>0.36</v>
      </c>
      <c r="FB549">
        <v>0.36</v>
      </c>
      <c r="FC549">
        <v>0.38</v>
      </c>
      <c r="FD549">
        <v>0.39</v>
      </c>
      <c r="FE549">
        <v>0.43</v>
      </c>
      <c r="FF549">
        <v>0.39</v>
      </c>
      <c r="FG549">
        <v>0.24</v>
      </c>
      <c r="FH549">
        <v>0.49</v>
      </c>
      <c r="FI549">
        <v>0.47</v>
      </c>
      <c r="FJ549">
        <v>0.45</v>
      </c>
      <c r="FK549">
        <v>0.52</v>
      </c>
      <c r="FL549">
        <v>0.37</v>
      </c>
      <c r="FM549">
        <v>0.38</v>
      </c>
      <c r="FN549">
        <v>0.4</v>
      </c>
      <c r="FO549">
        <v>0.28999999999999998</v>
      </c>
      <c r="FP549">
        <v>0.01</v>
      </c>
      <c r="FQ549">
        <v>0.01</v>
      </c>
      <c r="FR549">
        <v>0.02</v>
      </c>
      <c r="FS549">
        <v>0.02</v>
      </c>
      <c r="FT549">
        <v>0.02</v>
      </c>
      <c r="FU549">
        <v>0.03</v>
      </c>
      <c r="FV549">
        <v>0.03</v>
      </c>
      <c r="FW549">
        <v>0.03</v>
      </c>
      <c r="FX549">
        <v>0.02</v>
      </c>
      <c r="FY549">
        <v>2.4</v>
      </c>
      <c r="FZ549">
        <v>3.32</v>
      </c>
      <c r="GA549">
        <v>3.29</v>
      </c>
      <c r="GB549">
        <v>3.23</v>
      </c>
      <c r="GC549">
        <v>3.38</v>
      </c>
      <c r="GD549">
        <v>3.09</v>
      </c>
      <c r="GE549">
        <v>3.14</v>
      </c>
      <c r="GF549">
        <v>3.24</v>
      </c>
      <c r="GG549">
        <v>2.85</v>
      </c>
      <c r="GH549">
        <v>6.73</v>
      </c>
      <c r="GI549">
        <v>7.0000000000000007E-2</v>
      </c>
      <c r="GJ549">
        <v>3.7999999999999999E-2</v>
      </c>
      <c r="GK549">
        <v>2.3E-2</v>
      </c>
      <c r="GL549">
        <v>0.08</v>
      </c>
      <c r="GM549">
        <v>0.14000000000000001</v>
      </c>
      <c r="GN549">
        <v>0.05</v>
      </c>
      <c r="GO549">
        <v>0.11</v>
      </c>
      <c r="GP549">
        <v>0.16</v>
      </c>
      <c r="GQ549">
        <v>0.18</v>
      </c>
      <c r="GR549">
        <v>0.15</v>
      </c>
      <c r="GS549">
        <v>0</v>
      </c>
      <c r="GT549">
        <v>0.64</v>
      </c>
      <c r="GU549">
        <v>0.61</v>
      </c>
      <c r="GV549">
        <v>0.37</v>
      </c>
      <c r="GW549">
        <v>0.18</v>
      </c>
      <c r="GX549">
        <v>0.20499999999999999</v>
      </c>
      <c r="GY549">
        <v>0.28999999999999998</v>
      </c>
      <c r="GZ549">
        <v>9.0999999999999998E-2</v>
      </c>
      <c r="HA549">
        <v>5.2999999999999999E-2</v>
      </c>
      <c r="HB549">
        <v>0.15</v>
      </c>
      <c r="HC549">
        <v>0.03</v>
      </c>
      <c r="HD549">
        <v>0.05</v>
      </c>
      <c r="HE549">
        <v>0.14000000000000001</v>
      </c>
      <c r="HF549">
        <v>0.05</v>
      </c>
      <c r="HG549">
        <v>0.08</v>
      </c>
      <c r="HH549">
        <v>0.05</v>
      </c>
      <c r="HI549">
        <v>0.01</v>
      </c>
      <c r="HJ549">
        <v>0</v>
      </c>
      <c r="HK549">
        <v>0.02</v>
      </c>
      <c r="HL549">
        <v>0.03</v>
      </c>
      <c r="HM549">
        <v>0.06</v>
      </c>
      <c r="HN549">
        <v>0.02</v>
      </c>
      <c r="HO549">
        <v>0.44</v>
      </c>
      <c r="HP549">
        <v>0.32</v>
      </c>
      <c r="HQ549">
        <v>0.33</v>
      </c>
      <c r="HR549">
        <v>0.32</v>
      </c>
      <c r="HS549">
        <v>0.48</v>
      </c>
      <c r="HT549">
        <v>0.4</v>
      </c>
      <c r="HU549">
        <v>0.44</v>
      </c>
      <c r="HV549">
        <v>0.38</v>
      </c>
      <c r="HW549">
        <v>0.39</v>
      </c>
      <c r="HX549">
        <v>0.43</v>
      </c>
      <c r="HY549">
        <v>0.31</v>
      </c>
      <c r="HZ549">
        <v>0.49</v>
      </c>
      <c r="IA549">
        <v>0.06</v>
      </c>
      <c r="IB549">
        <v>0.25</v>
      </c>
      <c r="IC549">
        <v>0.21</v>
      </c>
      <c r="ID549">
        <v>0.17</v>
      </c>
      <c r="IE549">
        <v>0.11</v>
      </c>
      <c r="IF549">
        <v>5.2999999999999999E-2</v>
      </c>
      <c r="IG549">
        <v>1.4999999999999999E-2</v>
      </c>
      <c r="IH549">
        <v>0.02</v>
      </c>
      <c r="II549">
        <v>0.02</v>
      </c>
      <c r="IJ549">
        <v>0.02</v>
      </c>
      <c r="IK549">
        <v>1.4999999999999999E-2</v>
      </c>
      <c r="IL549">
        <v>8.0000000000000002E-3</v>
      </c>
      <c r="IM549">
        <v>0.04</v>
      </c>
      <c r="IN549">
        <v>0.03</v>
      </c>
      <c r="IO549">
        <v>0.03</v>
      </c>
      <c r="IP549">
        <v>0.02</v>
      </c>
      <c r="IQ549">
        <v>0.02</v>
      </c>
      <c r="IR549">
        <v>0.02</v>
      </c>
      <c r="IS549">
        <v>0.03</v>
      </c>
      <c r="IT549">
        <v>0.5</v>
      </c>
      <c r="IU549">
        <v>0.39</v>
      </c>
      <c r="IV549">
        <v>0.01</v>
      </c>
      <c r="IW549">
        <v>0.3</v>
      </c>
      <c r="IX549">
        <v>0.18</v>
      </c>
      <c r="IY549">
        <v>0.23</v>
      </c>
      <c r="IZ549">
        <v>0.35</v>
      </c>
      <c r="JA549">
        <v>0.16</v>
      </c>
      <c r="JB549">
        <v>0.34</v>
      </c>
      <c r="JC549">
        <v>0.36</v>
      </c>
      <c r="JD549">
        <v>0.1</v>
      </c>
      <c r="JE549">
        <v>0.11</v>
      </c>
      <c r="JF549">
        <v>0.3</v>
      </c>
      <c r="JG549">
        <v>0.21</v>
      </c>
      <c r="JH549">
        <v>0.42</v>
      </c>
      <c r="JI549">
        <v>0.14000000000000001</v>
      </c>
      <c r="JJ549">
        <v>0.14000000000000001</v>
      </c>
      <c r="JK549">
        <v>0.53</v>
      </c>
      <c r="JL549">
        <v>0.14000000000000001</v>
      </c>
      <c r="JM549">
        <v>0.01</v>
      </c>
      <c r="JN549">
        <v>0.02</v>
      </c>
      <c r="JO549">
        <v>0.01</v>
      </c>
      <c r="JP549">
        <v>0.01</v>
      </c>
      <c r="JQ549">
        <v>0.01</v>
      </c>
      <c r="JR549">
        <v>3.18</v>
      </c>
      <c r="JS549">
        <v>1.88</v>
      </c>
      <c r="JT549">
        <v>1.99</v>
      </c>
      <c r="JU549">
        <v>3.36</v>
      </c>
      <c r="JV549">
        <v>2.21</v>
      </c>
    </row>
    <row r="550" spans="1:282" x14ac:dyDescent="0.25">
      <c r="A550">
        <v>610239</v>
      </c>
      <c r="B550" t="s">
        <v>81</v>
      </c>
      <c r="C550" t="s">
        <v>3015</v>
      </c>
      <c r="D550" t="s">
        <v>6003</v>
      </c>
      <c r="E550" t="s">
        <v>6004</v>
      </c>
      <c r="F550" t="s">
        <v>1518</v>
      </c>
      <c r="G550" t="s">
        <v>1519</v>
      </c>
      <c r="H550" t="s">
        <v>1520</v>
      </c>
      <c r="I550" t="s">
        <v>6005</v>
      </c>
      <c r="J550" t="s">
        <v>6006</v>
      </c>
      <c r="K550" t="s">
        <v>6007</v>
      </c>
      <c r="L550" t="s">
        <v>546</v>
      </c>
      <c r="M550" t="s">
        <v>3399</v>
      </c>
      <c r="N550" t="s">
        <v>3908</v>
      </c>
      <c r="O550" t="s">
        <v>524</v>
      </c>
      <c r="P550">
        <v>752</v>
      </c>
      <c r="Q550" t="s">
        <v>530</v>
      </c>
      <c r="R550" t="s">
        <v>558</v>
      </c>
      <c r="S550" t="s">
        <v>558</v>
      </c>
      <c r="T550">
        <v>42</v>
      </c>
      <c r="U550">
        <v>6560</v>
      </c>
      <c r="V550" t="s">
        <v>655</v>
      </c>
      <c r="W550">
        <v>388</v>
      </c>
      <c r="X550">
        <v>757</v>
      </c>
      <c r="Y550">
        <v>51</v>
      </c>
      <c r="Z550" s="5" t="s">
        <v>665</v>
      </c>
      <c r="AA550" t="s">
        <v>524</v>
      </c>
      <c r="AB550" t="s">
        <v>564</v>
      </c>
      <c r="AC550" t="s">
        <v>564</v>
      </c>
      <c r="AD550" t="s">
        <v>564</v>
      </c>
      <c r="AE550">
        <v>42.7</v>
      </c>
      <c r="AF550">
        <v>53</v>
      </c>
      <c r="AG550">
        <v>47.2</v>
      </c>
      <c r="AH550">
        <v>5.0999999999999996</v>
      </c>
      <c r="AI550" t="s">
        <v>3410</v>
      </c>
      <c r="AJ550">
        <v>201</v>
      </c>
      <c r="AK550">
        <v>3</v>
      </c>
      <c r="AL550">
        <v>27</v>
      </c>
      <c r="AN550">
        <v>166</v>
      </c>
      <c r="AO550">
        <v>1</v>
      </c>
      <c r="AQ550">
        <v>1</v>
      </c>
      <c r="AR550">
        <v>5</v>
      </c>
      <c r="AS550">
        <v>201</v>
      </c>
      <c r="AT550">
        <v>0.01</v>
      </c>
      <c r="AU550">
        <v>0.01</v>
      </c>
      <c r="AV550">
        <v>0.03</v>
      </c>
      <c r="AW550">
        <v>0</v>
      </c>
      <c r="AX550">
        <v>0.02</v>
      </c>
      <c r="AY550">
        <v>0.06</v>
      </c>
      <c r="AZ550">
        <v>0.06</v>
      </c>
      <c r="BA550">
        <v>5.5E-2</v>
      </c>
      <c r="BB550">
        <v>0.04</v>
      </c>
      <c r="BC550">
        <v>0.04</v>
      </c>
      <c r="BD550">
        <v>0.12</v>
      </c>
      <c r="BE550">
        <v>0.16</v>
      </c>
      <c r="BF550">
        <v>0.45</v>
      </c>
      <c r="BG550">
        <v>0.33</v>
      </c>
      <c r="BH550">
        <v>0.42</v>
      </c>
      <c r="BI550">
        <v>0.28999999999999998</v>
      </c>
      <c r="BJ550">
        <v>0.33</v>
      </c>
      <c r="BK550">
        <v>0.35</v>
      </c>
      <c r="BL550">
        <v>0.03</v>
      </c>
      <c r="BM550">
        <v>0.01</v>
      </c>
      <c r="BN550">
        <v>0.03</v>
      </c>
      <c r="BO550">
        <v>0.04</v>
      </c>
      <c r="BP550">
        <v>0.03</v>
      </c>
      <c r="BQ550">
        <v>0.03</v>
      </c>
      <c r="BR550">
        <v>0.45</v>
      </c>
      <c r="BS550">
        <v>0.59</v>
      </c>
      <c r="BT550">
        <v>0.48</v>
      </c>
      <c r="BU550">
        <v>0.62</v>
      </c>
      <c r="BV550">
        <v>0.49</v>
      </c>
      <c r="BW550">
        <v>0.39</v>
      </c>
      <c r="BX550">
        <v>3.37</v>
      </c>
      <c r="BY550">
        <v>3.53</v>
      </c>
      <c r="BZ550">
        <v>3.38</v>
      </c>
      <c r="CA550">
        <v>3.6</v>
      </c>
      <c r="CB550">
        <v>3.35</v>
      </c>
      <c r="CC550">
        <v>3.12</v>
      </c>
      <c r="CD550">
        <v>0.01</v>
      </c>
      <c r="CE550">
        <v>5.0000000000000001E-3</v>
      </c>
      <c r="CF550">
        <v>5.0000000000000001E-3</v>
      </c>
      <c r="CG550">
        <v>5.0000000000000001E-3</v>
      </c>
      <c r="CH550">
        <v>5.0000000000000001E-3</v>
      </c>
      <c r="CI550">
        <v>0.01</v>
      </c>
      <c r="CJ550">
        <v>0</v>
      </c>
      <c r="CK550">
        <v>0.05</v>
      </c>
      <c r="CL550">
        <v>0.01</v>
      </c>
      <c r="CM550">
        <v>0.02</v>
      </c>
      <c r="CN550">
        <v>0.01</v>
      </c>
      <c r="CO550">
        <v>0.02</v>
      </c>
      <c r="CP550">
        <v>0.02</v>
      </c>
      <c r="CQ550">
        <v>0.01</v>
      </c>
      <c r="CR550">
        <v>0.02</v>
      </c>
      <c r="CS550">
        <v>0.05</v>
      </c>
      <c r="CT550">
        <v>0.09</v>
      </c>
      <c r="CU550">
        <v>0.08</v>
      </c>
      <c r="CV550">
        <v>3.81</v>
      </c>
      <c r="CW550">
        <v>3.78</v>
      </c>
      <c r="CX550">
        <v>3.73</v>
      </c>
      <c r="CY550">
        <v>3.68</v>
      </c>
      <c r="CZ550">
        <v>3.75</v>
      </c>
      <c r="DA550">
        <v>3.61</v>
      </c>
      <c r="DB550">
        <v>3.58</v>
      </c>
      <c r="DC550">
        <v>3.37</v>
      </c>
      <c r="DD550">
        <v>3.52</v>
      </c>
      <c r="DE550">
        <v>0.11</v>
      </c>
      <c r="DF550">
        <v>0.17</v>
      </c>
      <c r="DG550">
        <v>0.2</v>
      </c>
      <c r="DH550">
        <v>0.26</v>
      </c>
      <c r="DI550">
        <v>0.2</v>
      </c>
      <c r="DJ550">
        <v>0.3</v>
      </c>
      <c r="DK550">
        <v>0.28000000000000003</v>
      </c>
      <c r="DL550">
        <v>0.26</v>
      </c>
      <c r="DM550">
        <v>0.27</v>
      </c>
      <c r="DN550">
        <v>0.01</v>
      </c>
      <c r="DO550">
        <v>0.02</v>
      </c>
      <c r="DP550">
        <v>0.02</v>
      </c>
      <c r="DQ550">
        <v>0.03</v>
      </c>
      <c r="DR550">
        <v>0.02</v>
      </c>
      <c r="DS550">
        <v>0.04</v>
      </c>
      <c r="DT550">
        <v>0.02</v>
      </c>
      <c r="DU550">
        <v>0.02</v>
      </c>
      <c r="DV550">
        <v>0.01</v>
      </c>
      <c r="DW550">
        <v>0.84</v>
      </c>
      <c r="DX550">
        <v>0.79</v>
      </c>
      <c r="DY550">
        <v>0.75</v>
      </c>
      <c r="DZ550">
        <v>0.69</v>
      </c>
      <c r="EA550">
        <v>0.76</v>
      </c>
      <c r="EB550">
        <v>0.63</v>
      </c>
      <c r="EC550">
        <v>0.63</v>
      </c>
      <c r="ED550">
        <v>0.56000000000000005</v>
      </c>
      <c r="EE550">
        <v>0.62</v>
      </c>
      <c r="EF550">
        <v>0.38</v>
      </c>
      <c r="EG550">
        <v>0.02</v>
      </c>
      <c r="EH550">
        <v>0.01</v>
      </c>
      <c r="EI550">
        <v>0.02</v>
      </c>
      <c r="EJ550">
        <v>0.01</v>
      </c>
      <c r="EK550">
        <v>0.02</v>
      </c>
      <c r="EL550">
        <v>0.01</v>
      </c>
      <c r="EM550">
        <v>0</v>
      </c>
      <c r="EN550">
        <v>0.01</v>
      </c>
      <c r="EO550">
        <v>0.27</v>
      </c>
      <c r="EP550">
        <v>7.0000000000000007E-2</v>
      </c>
      <c r="EQ550">
        <v>0.04</v>
      </c>
      <c r="ER550">
        <v>0.04</v>
      </c>
      <c r="ES550">
        <v>2.5000000000000001E-2</v>
      </c>
      <c r="ET550">
        <v>7.0000000000000007E-2</v>
      </c>
      <c r="EU550">
        <v>0.05</v>
      </c>
      <c r="EV550">
        <v>0.05</v>
      </c>
      <c r="EW550">
        <v>0.05</v>
      </c>
      <c r="EX550">
        <v>0.11899999999999999</v>
      </c>
      <c r="EY550">
        <v>0.41</v>
      </c>
      <c r="EZ550">
        <v>0.39</v>
      </c>
      <c r="FA550">
        <v>0.37</v>
      </c>
      <c r="FB550">
        <v>0.3</v>
      </c>
      <c r="FC550">
        <v>0.44</v>
      </c>
      <c r="FD550">
        <v>0.34</v>
      </c>
      <c r="FE550">
        <v>0.43</v>
      </c>
      <c r="FF550">
        <v>0.41</v>
      </c>
      <c r="FG550">
        <v>0.13</v>
      </c>
      <c r="FH550">
        <v>0.46</v>
      </c>
      <c r="FI550">
        <v>0.51</v>
      </c>
      <c r="FJ550">
        <v>0.52</v>
      </c>
      <c r="FK550">
        <v>0.6</v>
      </c>
      <c r="FL550">
        <v>0.39</v>
      </c>
      <c r="FM550">
        <v>0.53</v>
      </c>
      <c r="FN550">
        <v>0.46</v>
      </c>
      <c r="FO550">
        <v>0.47</v>
      </c>
      <c r="FP550">
        <v>0.1</v>
      </c>
      <c r="FQ550">
        <v>0.03</v>
      </c>
      <c r="FR550">
        <v>0.05</v>
      </c>
      <c r="FS550">
        <v>0.04</v>
      </c>
      <c r="FT550">
        <v>0.06</v>
      </c>
      <c r="FU550">
        <v>0.08</v>
      </c>
      <c r="FV550">
        <v>0.06</v>
      </c>
      <c r="FW550">
        <v>0.05</v>
      </c>
      <c r="FX550">
        <v>0.06</v>
      </c>
      <c r="FY550">
        <v>2.0099999999999998</v>
      </c>
      <c r="FZ550">
        <v>3.37</v>
      </c>
      <c r="GA550">
        <v>3.48</v>
      </c>
      <c r="GB550">
        <v>3.45</v>
      </c>
      <c r="GC550">
        <v>3.58</v>
      </c>
      <c r="GD550">
        <v>3.31</v>
      </c>
      <c r="GE550">
        <v>3.48</v>
      </c>
      <c r="GF550">
        <v>3.42</v>
      </c>
      <c r="GG550">
        <v>3.42</v>
      </c>
      <c r="GH550">
        <v>8.7100000000000009</v>
      </c>
      <c r="GI550">
        <v>0</v>
      </c>
      <c r="GJ550">
        <v>0</v>
      </c>
      <c r="GK550">
        <v>1.4999999999999999E-2</v>
      </c>
      <c r="GL550">
        <v>0.01</v>
      </c>
      <c r="GM550">
        <v>0.03</v>
      </c>
      <c r="GN550">
        <v>0.05</v>
      </c>
      <c r="GO550">
        <v>0.06</v>
      </c>
      <c r="GP550">
        <v>0.14000000000000001</v>
      </c>
      <c r="GQ550">
        <v>0.17</v>
      </c>
      <c r="GR550">
        <v>0.43</v>
      </c>
      <c r="GS550">
        <v>0.09</v>
      </c>
      <c r="GT550">
        <v>0.23</v>
      </c>
      <c r="GU550">
        <v>0.41</v>
      </c>
      <c r="GV550">
        <v>0.2</v>
      </c>
      <c r="GW550">
        <v>0.28000000000000003</v>
      </c>
      <c r="GX550">
        <v>0.13900000000000001</v>
      </c>
      <c r="GY550">
        <v>0.26</v>
      </c>
      <c r="GZ550">
        <v>0.154</v>
      </c>
      <c r="HA550">
        <v>9.5000000000000001E-2</v>
      </c>
      <c r="HB550">
        <v>0.2</v>
      </c>
      <c r="HC550">
        <v>0.16</v>
      </c>
      <c r="HD550">
        <v>0.09</v>
      </c>
      <c r="HE550">
        <v>0.15</v>
      </c>
      <c r="HF550">
        <v>0.17</v>
      </c>
      <c r="HG550">
        <v>0.26</v>
      </c>
      <c r="HH550">
        <v>0.18</v>
      </c>
      <c r="HI550">
        <v>0</v>
      </c>
      <c r="HJ550">
        <v>0</v>
      </c>
      <c r="HK550">
        <v>0</v>
      </c>
      <c r="HL550">
        <v>0</v>
      </c>
      <c r="HM550">
        <v>0.05</v>
      </c>
      <c r="HN550">
        <v>0.02</v>
      </c>
      <c r="HO550">
        <v>0.35</v>
      </c>
      <c r="HP550">
        <v>0.39</v>
      </c>
      <c r="HQ550">
        <v>0.41</v>
      </c>
      <c r="HR550">
        <v>0.38</v>
      </c>
      <c r="HS550">
        <v>0.44</v>
      </c>
      <c r="HT550">
        <v>0.39</v>
      </c>
      <c r="HU550">
        <v>0.5</v>
      </c>
      <c r="HV550">
        <v>0.31</v>
      </c>
      <c r="HW550">
        <v>0.35</v>
      </c>
      <c r="HX550">
        <v>0.41</v>
      </c>
      <c r="HY550">
        <v>0.32</v>
      </c>
      <c r="HZ550">
        <v>0.43</v>
      </c>
      <c r="IA550">
        <v>0.04</v>
      </c>
      <c r="IB550">
        <v>0.19</v>
      </c>
      <c r="IC550">
        <v>0.13</v>
      </c>
      <c r="ID550">
        <v>0.1</v>
      </c>
      <c r="IE550">
        <v>0.09</v>
      </c>
      <c r="IF550">
        <v>5.5E-2</v>
      </c>
      <c r="IG550">
        <v>0.04</v>
      </c>
      <c r="IH550">
        <v>0.03</v>
      </c>
      <c r="II550">
        <v>0.02</v>
      </c>
      <c r="IJ550">
        <v>0.02</v>
      </c>
      <c r="IK550">
        <v>2.5000000000000001E-2</v>
      </c>
      <c r="IL550">
        <v>1.4999999999999999E-2</v>
      </c>
      <c r="IM550">
        <v>0.06</v>
      </c>
      <c r="IN550">
        <v>0.06</v>
      </c>
      <c r="IO550">
        <v>0.08</v>
      </c>
      <c r="IP550">
        <v>0.08</v>
      </c>
      <c r="IQ550">
        <v>7.0000000000000007E-2</v>
      </c>
      <c r="IR550">
        <v>0.08</v>
      </c>
      <c r="IS550">
        <v>0.01</v>
      </c>
      <c r="IT550">
        <v>0.53</v>
      </c>
      <c r="IU550">
        <v>0.44</v>
      </c>
      <c r="IV550">
        <v>0.02</v>
      </c>
      <c r="IW550">
        <v>0.16</v>
      </c>
      <c r="IX550">
        <v>0.27</v>
      </c>
      <c r="IY550">
        <v>0.23</v>
      </c>
      <c r="IZ550">
        <v>0.25</v>
      </c>
      <c r="JA550">
        <v>0.15</v>
      </c>
      <c r="JB550">
        <v>0.31</v>
      </c>
      <c r="JC550">
        <v>0.38</v>
      </c>
      <c r="JD550">
        <v>0.06</v>
      </c>
      <c r="JE550">
        <v>0.14000000000000001</v>
      </c>
      <c r="JF550">
        <v>0.23</v>
      </c>
      <c r="JG550">
        <v>0.25</v>
      </c>
      <c r="JH550">
        <v>0.28000000000000003</v>
      </c>
      <c r="JI550">
        <v>0.1</v>
      </c>
      <c r="JJ550">
        <v>0.08</v>
      </c>
      <c r="JK550">
        <v>0.55000000000000004</v>
      </c>
      <c r="JL550">
        <v>0.22</v>
      </c>
      <c r="JM550">
        <v>0.05</v>
      </c>
      <c r="JN550">
        <v>0.08</v>
      </c>
      <c r="JO550">
        <v>7.0000000000000007E-2</v>
      </c>
      <c r="JP550">
        <v>0.05</v>
      </c>
      <c r="JQ550">
        <v>0.05</v>
      </c>
      <c r="JR550">
        <v>2.97</v>
      </c>
      <c r="JS550">
        <v>1.7</v>
      </c>
      <c r="JT550">
        <v>1.86</v>
      </c>
      <c r="JU550">
        <v>3.37</v>
      </c>
      <c r="JV550">
        <v>2.5499999999999998</v>
      </c>
    </row>
    <row r="551" spans="1:282" x14ac:dyDescent="0.25">
      <c r="A551">
        <v>610242</v>
      </c>
      <c r="B551" t="s">
        <v>33</v>
      </c>
      <c r="C551" t="s">
        <v>3016</v>
      </c>
      <c r="D551" t="s">
        <v>6008</v>
      </c>
      <c r="E551" t="s">
        <v>6009</v>
      </c>
      <c r="F551" t="s">
        <v>1521</v>
      </c>
      <c r="G551" t="s">
        <v>1522</v>
      </c>
      <c r="H551" t="s">
        <v>1523</v>
      </c>
      <c r="I551" t="s">
        <v>6010</v>
      </c>
      <c r="J551" t="s">
        <v>6011</v>
      </c>
      <c r="K551" t="s">
        <v>6012</v>
      </c>
      <c r="L551" t="s">
        <v>546</v>
      </c>
      <c r="M551" t="s">
        <v>3399</v>
      </c>
      <c r="N551" t="s">
        <v>3908</v>
      </c>
      <c r="O551" t="s">
        <v>524</v>
      </c>
      <c r="P551">
        <v>304</v>
      </c>
      <c r="Q551" t="s">
        <v>541</v>
      </c>
      <c r="R551" t="s">
        <v>613</v>
      </c>
      <c r="S551" t="s">
        <v>613</v>
      </c>
      <c r="T551">
        <v>32</v>
      </c>
      <c r="U551">
        <v>6600</v>
      </c>
      <c r="V551" t="s">
        <v>651</v>
      </c>
      <c r="W551">
        <v>186</v>
      </c>
      <c r="X551">
        <v>316</v>
      </c>
      <c r="Y551">
        <v>59</v>
      </c>
      <c r="Z551" s="5" t="s">
        <v>935</v>
      </c>
      <c r="AA551" t="s">
        <v>524</v>
      </c>
      <c r="AB551" t="s">
        <v>564</v>
      </c>
      <c r="AC551" t="s">
        <v>555</v>
      </c>
      <c r="AD551" t="s">
        <v>533</v>
      </c>
      <c r="AE551">
        <v>40.799999999999997</v>
      </c>
      <c r="AF551">
        <v>35.799999999999997</v>
      </c>
      <c r="AG551">
        <v>72.7</v>
      </c>
      <c r="AH551">
        <v>5.9</v>
      </c>
      <c r="AI551" t="s">
        <v>3410</v>
      </c>
      <c r="AJ551">
        <v>116</v>
      </c>
      <c r="AK551">
        <v>7</v>
      </c>
      <c r="AL551">
        <v>74</v>
      </c>
      <c r="AM551">
        <v>5</v>
      </c>
      <c r="AN551">
        <v>24</v>
      </c>
      <c r="AO551">
        <v>1</v>
      </c>
      <c r="AQ551">
        <v>3</v>
      </c>
      <c r="AR551">
        <v>3</v>
      </c>
      <c r="AS551">
        <v>116</v>
      </c>
      <c r="AT551">
        <v>0.02</v>
      </c>
      <c r="AU551">
        <v>0.01</v>
      </c>
      <c r="AV551">
        <v>0.01</v>
      </c>
      <c r="AW551">
        <v>0.01</v>
      </c>
      <c r="AX551">
        <v>0.04</v>
      </c>
      <c r="AY551">
        <v>0.11</v>
      </c>
      <c r="AZ551">
        <v>0.05</v>
      </c>
      <c r="BA551">
        <v>3.4000000000000002E-2</v>
      </c>
      <c r="BB551">
        <v>0.05</v>
      </c>
      <c r="BC551">
        <v>0.08</v>
      </c>
      <c r="BD551">
        <v>0.08</v>
      </c>
      <c r="BE551">
        <v>0.18</v>
      </c>
      <c r="BF551">
        <v>0.34</v>
      </c>
      <c r="BG551">
        <v>0.31</v>
      </c>
      <c r="BH551">
        <v>0.34</v>
      </c>
      <c r="BI551">
        <v>0.3</v>
      </c>
      <c r="BJ551">
        <v>0.41</v>
      </c>
      <c r="BK551">
        <v>0.38</v>
      </c>
      <c r="BL551">
        <v>0.02</v>
      </c>
      <c r="BM551">
        <v>0.03</v>
      </c>
      <c r="BN551">
        <v>0.03</v>
      </c>
      <c r="BO551">
        <v>0.04</v>
      </c>
      <c r="BP551">
        <v>0.04</v>
      </c>
      <c r="BQ551">
        <v>0.04</v>
      </c>
      <c r="BR551">
        <v>0.56999999999999995</v>
      </c>
      <c r="BS551">
        <v>0.62</v>
      </c>
      <c r="BT551">
        <v>0.57999999999999996</v>
      </c>
      <c r="BU551">
        <v>0.56999999999999995</v>
      </c>
      <c r="BV551">
        <v>0.43</v>
      </c>
      <c r="BW551">
        <v>0.28000000000000003</v>
      </c>
      <c r="BX551">
        <v>3.49</v>
      </c>
      <c r="BY551">
        <v>3.58</v>
      </c>
      <c r="BZ551">
        <v>3.52</v>
      </c>
      <c r="CA551">
        <v>3.5</v>
      </c>
      <c r="CB551">
        <v>3.28</v>
      </c>
      <c r="CC551">
        <v>2.87</v>
      </c>
      <c r="CD551">
        <v>0</v>
      </c>
      <c r="CE551">
        <v>8.9999999999999993E-3</v>
      </c>
      <c r="CF551">
        <v>8.9999999999999993E-3</v>
      </c>
      <c r="CG551">
        <v>2.5999999999999999E-2</v>
      </c>
      <c r="CH551">
        <v>8.9999999999999993E-3</v>
      </c>
      <c r="CI551">
        <v>0.01</v>
      </c>
      <c r="CJ551">
        <v>0.01</v>
      </c>
      <c r="CK551">
        <v>0.05</v>
      </c>
      <c r="CL551">
        <v>0.03</v>
      </c>
      <c r="CM551">
        <v>0.03</v>
      </c>
      <c r="CN551">
        <v>0.03</v>
      </c>
      <c r="CO551">
        <v>0.04</v>
      </c>
      <c r="CP551">
        <v>0.01</v>
      </c>
      <c r="CQ551">
        <v>0.03</v>
      </c>
      <c r="CR551">
        <v>0.08</v>
      </c>
      <c r="CS551">
        <v>0.1</v>
      </c>
      <c r="CT551">
        <v>0.19</v>
      </c>
      <c r="CU551">
        <v>0.12</v>
      </c>
      <c r="CV551">
        <v>3.73</v>
      </c>
      <c r="CW551">
        <v>3.72</v>
      </c>
      <c r="CX551">
        <v>3.67</v>
      </c>
      <c r="CY551">
        <v>3.68</v>
      </c>
      <c r="CZ551">
        <v>3.65</v>
      </c>
      <c r="DA551">
        <v>3.53</v>
      </c>
      <c r="DB551">
        <v>3.42</v>
      </c>
      <c r="DC551">
        <v>3.19</v>
      </c>
      <c r="DD551">
        <v>3.34</v>
      </c>
      <c r="DE551">
        <v>0.21</v>
      </c>
      <c r="DF551">
        <v>0.2</v>
      </c>
      <c r="DG551">
        <v>0.22</v>
      </c>
      <c r="DH551">
        <v>0.22</v>
      </c>
      <c r="DI551">
        <v>0.25</v>
      </c>
      <c r="DJ551">
        <v>0.28000000000000003</v>
      </c>
      <c r="DK551">
        <v>0.34</v>
      </c>
      <c r="DL551">
        <v>0.25</v>
      </c>
      <c r="DM551">
        <v>0.3</v>
      </c>
      <c r="DN551">
        <v>0.03</v>
      </c>
      <c r="DO551">
        <v>0.01</v>
      </c>
      <c r="DP551">
        <v>0.01</v>
      </c>
      <c r="DQ551">
        <v>0.01</v>
      </c>
      <c r="DR551">
        <v>0.02</v>
      </c>
      <c r="DS551">
        <v>0.01</v>
      </c>
      <c r="DT551">
        <v>0.03</v>
      </c>
      <c r="DU551">
        <v>0.03</v>
      </c>
      <c r="DV551">
        <v>0.02</v>
      </c>
      <c r="DW551">
        <v>0.73</v>
      </c>
      <c r="DX551">
        <v>0.76</v>
      </c>
      <c r="DY551">
        <v>0.72</v>
      </c>
      <c r="DZ551">
        <v>0.73</v>
      </c>
      <c r="EA551">
        <v>0.69</v>
      </c>
      <c r="EB551">
        <v>0.62</v>
      </c>
      <c r="EC551">
        <v>0.53</v>
      </c>
      <c r="ED551">
        <v>0.48</v>
      </c>
      <c r="EE551">
        <v>0.53</v>
      </c>
      <c r="EF551">
        <v>0.43</v>
      </c>
      <c r="EG551">
        <v>0.03</v>
      </c>
      <c r="EH551">
        <v>0.02</v>
      </c>
      <c r="EI551">
        <v>0.02</v>
      </c>
      <c r="EJ551">
        <v>0.01</v>
      </c>
      <c r="EK551">
        <v>0</v>
      </c>
      <c r="EL551">
        <v>0.06</v>
      </c>
      <c r="EM551">
        <v>0.01</v>
      </c>
      <c r="EN551">
        <v>0.02</v>
      </c>
      <c r="EO551">
        <v>0.26</v>
      </c>
      <c r="EP551">
        <v>0.02</v>
      </c>
      <c r="EQ551">
        <v>2.5999999999999999E-2</v>
      </c>
      <c r="ER551">
        <v>0.06</v>
      </c>
      <c r="ES551">
        <v>3.4000000000000002E-2</v>
      </c>
      <c r="ET551">
        <v>0.1</v>
      </c>
      <c r="EU551">
        <v>0.13</v>
      </c>
      <c r="EV551">
        <v>7.0000000000000007E-2</v>
      </c>
      <c r="EW551">
        <v>0.05</v>
      </c>
      <c r="EX551">
        <v>0.13800000000000001</v>
      </c>
      <c r="EY551">
        <v>0.36</v>
      </c>
      <c r="EZ551">
        <v>0.33</v>
      </c>
      <c r="FA551">
        <v>0.28000000000000003</v>
      </c>
      <c r="FB551">
        <v>0.26</v>
      </c>
      <c r="FC551">
        <v>0.33</v>
      </c>
      <c r="FD551">
        <v>0.28000000000000003</v>
      </c>
      <c r="FE551">
        <v>0.36</v>
      </c>
      <c r="FF551">
        <v>0.38</v>
      </c>
      <c r="FG551">
        <v>0.09</v>
      </c>
      <c r="FH551">
        <v>0.56999999999999995</v>
      </c>
      <c r="FI551">
        <v>0.59</v>
      </c>
      <c r="FJ551">
        <v>0.62</v>
      </c>
      <c r="FK551">
        <v>0.64</v>
      </c>
      <c r="FL551">
        <v>0.51</v>
      </c>
      <c r="FM551">
        <v>0.45</v>
      </c>
      <c r="FN551">
        <v>0.48</v>
      </c>
      <c r="FO551">
        <v>0.47</v>
      </c>
      <c r="FP551">
        <v>0.08</v>
      </c>
      <c r="FQ551">
        <v>0.03</v>
      </c>
      <c r="FR551">
        <v>0.03</v>
      </c>
      <c r="FS551">
        <v>0.03</v>
      </c>
      <c r="FT551">
        <v>0.06</v>
      </c>
      <c r="FU551">
        <v>0.06</v>
      </c>
      <c r="FV551">
        <v>0.09</v>
      </c>
      <c r="FW551">
        <v>0.08</v>
      </c>
      <c r="FX551">
        <v>0.08</v>
      </c>
      <c r="FY551">
        <v>1.89</v>
      </c>
      <c r="FZ551">
        <v>3.51</v>
      </c>
      <c r="GA551">
        <v>3.55</v>
      </c>
      <c r="GB551">
        <v>3.54</v>
      </c>
      <c r="GC551">
        <v>3.62</v>
      </c>
      <c r="GD551">
        <v>3.43</v>
      </c>
      <c r="GE551">
        <v>3.22</v>
      </c>
      <c r="GF551">
        <v>3.43</v>
      </c>
      <c r="GG551">
        <v>3.42</v>
      </c>
      <c r="GH551">
        <v>8.58</v>
      </c>
      <c r="GI551">
        <v>0</v>
      </c>
      <c r="GJ551">
        <v>1.7000000000000001E-2</v>
      </c>
      <c r="GK551">
        <v>0</v>
      </c>
      <c r="GL551">
        <v>0.02</v>
      </c>
      <c r="GM551">
        <v>0.03</v>
      </c>
      <c r="GN551">
        <v>0.03</v>
      </c>
      <c r="GO551">
        <v>0.09</v>
      </c>
      <c r="GP551">
        <v>0.16</v>
      </c>
      <c r="GQ551">
        <v>0.16</v>
      </c>
      <c r="GR551">
        <v>0.4</v>
      </c>
      <c r="GS551">
        <v>0.09</v>
      </c>
      <c r="GT551">
        <v>0.31</v>
      </c>
      <c r="GU551">
        <v>0.4</v>
      </c>
      <c r="GV551">
        <v>0.16</v>
      </c>
      <c r="GW551">
        <v>0.2</v>
      </c>
      <c r="GX551">
        <v>0.129</v>
      </c>
      <c r="GY551">
        <v>0.23</v>
      </c>
      <c r="GZ551">
        <v>0.121</v>
      </c>
      <c r="HA551">
        <v>0.06</v>
      </c>
      <c r="HB551">
        <v>0.19</v>
      </c>
      <c r="HC551">
        <v>0.16</v>
      </c>
      <c r="HD551">
        <v>0.14000000000000001</v>
      </c>
      <c r="HE551">
        <v>0.24</v>
      </c>
      <c r="HF551">
        <v>0.22</v>
      </c>
      <c r="HG551">
        <v>0.28000000000000003</v>
      </c>
      <c r="HH551">
        <v>0.17</v>
      </c>
      <c r="HI551">
        <v>0</v>
      </c>
      <c r="HJ551">
        <v>0</v>
      </c>
      <c r="HK551">
        <v>0.01</v>
      </c>
      <c r="HL551">
        <v>0.02</v>
      </c>
      <c r="HM551">
        <v>0.06</v>
      </c>
      <c r="HN551">
        <v>0</v>
      </c>
      <c r="HO551">
        <v>0.25</v>
      </c>
      <c r="HP551">
        <v>0.25</v>
      </c>
      <c r="HQ551">
        <v>0.25</v>
      </c>
      <c r="HR551">
        <v>0.28000000000000003</v>
      </c>
      <c r="HS551">
        <v>0.36</v>
      </c>
      <c r="HT551">
        <v>0.22</v>
      </c>
      <c r="HU551">
        <v>0.65</v>
      </c>
      <c r="HV551">
        <v>0.46</v>
      </c>
      <c r="HW551">
        <v>0.55000000000000004</v>
      </c>
      <c r="HX551">
        <v>0.53</v>
      </c>
      <c r="HY551">
        <v>0.38</v>
      </c>
      <c r="HZ551">
        <v>0.66</v>
      </c>
      <c r="IA551">
        <v>0.05</v>
      </c>
      <c r="IB551">
        <v>0.21</v>
      </c>
      <c r="IC551">
        <v>0.09</v>
      </c>
      <c r="ID551">
        <v>0.08</v>
      </c>
      <c r="IE551">
        <v>0.12</v>
      </c>
      <c r="IF551">
        <v>4.2999999999999997E-2</v>
      </c>
      <c r="IG551">
        <v>1.7000000000000001E-2</v>
      </c>
      <c r="IH551">
        <v>0.03</v>
      </c>
      <c r="II551">
        <v>0.03</v>
      </c>
      <c r="IJ551">
        <v>0.02</v>
      </c>
      <c r="IK551">
        <v>1.7000000000000001E-2</v>
      </c>
      <c r="IL551">
        <v>8.9999999999999993E-3</v>
      </c>
      <c r="IM551">
        <v>0.03</v>
      </c>
      <c r="IN551">
        <v>0.06</v>
      </c>
      <c r="IO551">
        <v>0.08</v>
      </c>
      <c r="IP551">
        <v>0.08</v>
      </c>
      <c r="IQ551">
        <v>0.06</v>
      </c>
      <c r="IR551">
        <v>7.0000000000000007E-2</v>
      </c>
      <c r="IS551">
        <v>0.05</v>
      </c>
      <c r="IT551">
        <v>0.7</v>
      </c>
      <c r="IU551">
        <v>0.53</v>
      </c>
      <c r="IV551">
        <v>0.03</v>
      </c>
      <c r="IW551">
        <v>0.22</v>
      </c>
      <c r="IX551">
        <v>0.34</v>
      </c>
      <c r="IY551">
        <v>0.17</v>
      </c>
      <c r="IZ551">
        <v>0.26</v>
      </c>
      <c r="JA551">
        <v>0.28000000000000003</v>
      </c>
      <c r="JB551">
        <v>0.33</v>
      </c>
      <c r="JC551">
        <v>0.36</v>
      </c>
      <c r="JD551">
        <v>0.05</v>
      </c>
      <c r="JE551">
        <v>0.03</v>
      </c>
      <c r="JF551">
        <v>0.24</v>
      </c>
      <c r="JG551">
        <v>0.24</v>
      </c>
      <c r="JH551">
        <v>0.2</v>
      </c>
      <c r="JI551">
        <v>0.02</v>
      </c>
      <c r="JJ551">
        <v>0.04</v>
      </c>
      <c r="JK551">
        <v>0.37</v>
      </c>
      <c r="JL551">
        <v>0.14000000000000001</v>
      </c>
      <c r="JM551">
        <v>0.05</v>
      </c>
      <c r="JN551">
        <v>0.06</v>
      </c>
      <c r="JO551">
        <v>0.14000000000000001</v>
      </c>
      <c r="JP551">
        <v>0.08</v>
      </c>
      <c r="JQ551">
        <v>7.0000000000000007E-2</v>
      </c>
      <c r="JR551">
        <v>2.75</v>
      </c>
      <c r="JS551">
        <v>1.35</v>
      </c>
      <c r="JT551">
        <v>1.53</v>
      </c>
      <c r="JU551">
        <v>3.03</v>
      </c>
      <c r="JV551">
        <v>2.31</v>
      </c>
    </row>
    <row r="552" spans="1:282" x14ac:dyDescent="0.25">
      <c r="A552">
        <v>610244</v>
      </c>
      <c r="B552" t="s">
        <v>69</v>
      </c>
      <c r="C552" t="s">
        <v>3017</v>
      </c>
      <c r="D552" t="s">
        <v>6013</v>
      </c>
      <c r="E552" t="s">
        <v>6014</v>
      </c>
      <c r="F552" t="s">
        <v>1525</v>
      </c>
      <c r="G552" t="s">
        <v>1526</v>
      </c>
      <c r="H552" t="s">
        <v>1527</v>
      </c>
      <c r="I552" t="s">
        <v>6015</v>
      </c>
      <c r="J552" t="s">
        <v>6016</v>
      </c>
      <c r="K552" t="s">
        <v>6017</v>
      </c>
      <c r="L552" t="s">
        <v>546</v>
      </c>
      <c r="M552" t="s">
        <v>3399</v>
      </c>
      <c r="N552" t="s">
        <v>3890</v>
      </c>
      <c r="O552" t="s">
        <v>535</v>
      </c>
      <c r="P552">
        <v>552</v>
      </c>
      <c r="Q552" t="s">
        <v>539</v>
      </c>
      <c r="R552" t="s">
        <v>542</v>
      </c>
      <c r="S552" t="s">
        <v>542</v>
      </c>
      <c r="T552">
        <v>36</v>
      </c>
      <c r="U552">
        <v>6620</v>
      </c>
      <c r="V552" t="s">
        <v>651</v>
      </c>
      <c r="W552">
        <v>98</v>
      </c>
      <c r="X552">
        <v>534</v>
      </c>
      <c r="Y552">
        <v>18</v>
      </c>
      <c r="Z552" s="5" t="s">
        <v>3444</v>
      </c>
      <c r="AA552" t="s">
        <v>535</v>
      </c>
      <c r="AB552" t="s">
        <v>564</v>
      </c>
      <c r="AC552" t="s">
        <v>564</v>
      </c>
      <c r="AD552" t="s">
        <v>564</v>
      </c>
      <c r="AE552">
        <v>45.5</v>
      </c>
      <c r="AF552">
        <v>57.6</v>
      </c>
      <c r="AG552">
        <v>58.6</v>
      </c>
      <c r="AH552">
        <v>1.8</v>
      </c>
      <c r="AI552" t="s">
        <v>3410</v>
      </c>
      <c r="AJ552">
        <v>82</v>
      </c>
      <c r="AL552">
        <v>80</v>
      </c>
      <c r="AR552">
        <v>2</v>
      </c>
      <c r="AS552">
        <v>82</v>
      </c>
      <c r="AT552">
        <v>0.04</v>
      </c>
      <c r="AU552">
        <v>0.05</v>
      </c>
      <c r="AV552">
        <v>0.02</v>
      </c>
      <c r="AW552">
        <v>0.06</v>
      </c>
      <c r="AX552">
        <v>7.0000000000000007E-2</v>
      </c>
      <c r="AY552">
        <v>0.15</v>
      </c>
      <c r="AZ552">
        <v>0.16</v>
      </c>
      <c r="BA552">
        <v>8.5000000000000006E-2</v>
      </c>
      <c r="BB552">
        <v>0.12</v>
      </c>
      <c r="BC552">
        <v>0.06</v>
      </c>
      <c r="BD552">
        <v>0.12</v>
      </c>
      <c r="BE552">
        <v>0.12</v>
      </c>
      <c r="BF552">
        <v>0.34</v>
      </c>
      <c r="BG552">
        <v>0.38</v>
      </c>
      <c r="BH552">
        <v>0.41</v>
      </c>
      <c r="BI552">
        <v>0.22</v>
      </c>
      <c r="BJ552">
        <v>0.33</v>
      </c>
      <c r="BK552">
        <v>0.39</v>
      </c>
      <c r="BL552">
        <v>0.01</v>
      </c>
      <c r="BM552">
        <v>0</v>
      </c>
      <c r="BN552">
        <v>0.01</v>
      </c>
      <c r="BO552">
        <v>0.02</v>
      </c>
      <c r="BP552">
        <v>0.06</v>
      </c>
      <c r="BQ552">
        <v>0.01</v>
      </c>
      <c r="BR552">
        <v>0.45</v>
      </c>
      <c r="BS552">
        <v>0.49</v>
      </c>
      <c r="BT552">
        <v>0.43</v>
      </c>
      <c r="BU552">
        <v>0.63</v>
      </c>
      <c r="BV552">
        <v>0.41</v>
      </c>
      <c r="BW552">
        <v>0.33</v>
      </c>
      <c r="BX552">
        <v>3.22</v>
      </c>
      <c r="BY552">
        <v>3.3</v>
      </c>
      <c r="BZ552">
        <v>3.26</v>
      </c>
      <c r="CA552">
        <v>3.46</v>
      </c>
      <c r="CB552">
        <v>3.16</v>
      </c>
      <c r="CC552">
        <v>2.91</v>
      </c>
      <c r="CD552">
        <v>0</v>
      </c>
      <c r="CE552">
        <v>1.2E-2</v>
      </c>
      <c r="CF552">
        <v>0</v>
      </c>
      <c r="CG552">
        <v>0</v>
      </c>
      <c r="CH552">
        <v>0</v>
      </c>
      <c r="CI552">
        <v>0</v>
      </c>
      <c r="CJ552">
        <v>0.06</v>
      </c>
      <c r="CK552">
        <v>0.15</v>
      </c>
      <c r="CL552">
        <v>0.1</v>
      </c>
      <c r="CM552">
        <v>0.04</v>
      </c>
      <c r="CN552">
        <v>0.04</v>
      </c>
      <c r="CO552">
        <v>7.0000000000000007E-2</v>
      </c>
      <c r="CP552">
        <v>0.05</v>
      </c>
      <c r="CQ552">
        <v>0.06</v>
      </c>
      <c r="CR552">
        <v>0.15</v>
      </c>
      <c r="CS552">
        <v>0.12</v>
      </c>
      <c r="CT552">
        <v>0.12</v>
      </c>
      <c r="CU552">
        <v>0.11</v>
      </c>
      <c r="CV552">
        <v>3.72</v>
      </c>
      <c r="CW552">
        <v>3.66</v>
      </c>
      <c r="CX552">
        <v>3.58</v>
      </c>
      <c r="CY552">
        <v>3.66</v>
      </c>
      <c r="CZ552">
        <v>3.62</v>
      </c>
      <c r="DA552">
        <v>3.39</v>
      </c>
      <c r="DB552">
        <v>3.23</v>
      </c>
      <c r="DC552">
        <v>3.04</v>
      </c>
      <c r="DD552">
        <v>3.18</v>
      </c>
      <c r="DE552">
        <v>0.2</v>
      </c>
      <c r="DF552">
        <v>0.22</v>
      </c>
      <c r="DG552">
        <v>0.26</v>
      </c>
      <c r="DH552">
        <v>0.23</v>
      </c>
      <c r="DI552">
        <v>0.24</v>
      </c>
      <c r="DJ552">
        <v>0.28999999999999998</v>
      </c>
      <c r="DK552">
        <v>0.32</v>
      </c>
      <c r="DL552">
        <v>0.26</v>
      </c>
      <c r="DM552">
        <v>0.28000000000000003</v>
      </c>
      <c r="DN552">
        <v>0.04</v>
      </c>
      <c r="DO552">
        <v>0.02</v>
      </c>
      <c r="DP552">
        <v>0.04</v>
      </c>
      <c r="DQ552">
        <v>0.04</v>
      </c>
      <c r="DR552">
        <v>0.05</v>
      </c>
      <c r="DS552">
        <v>0.04</v>
      </c>
      <c r="DT552">
        <v>0.04</v>
      </c>
      <c r="DU552">
        <v>0.02</v>
      </c>
      <c r="DV552">
        <v>0.04</v>
      </c>
      <c r="DW552">
        <v>0.73</v>
      </c>
      <c r="DX552">
        <v>0.71</v>
      </c>
      <c r="DY552">
        <v>0.63</v>
      </c>
      <c r="DZ552">
        <v>0.68</v>
      </c>
      <c r="EA552">
        <v>0.65</v>
      </c>
      <c r="EB552">
        <v>0.52</v>
      </c>
      <c r="EC552">
        <v>0.46</v>
      </c>
      <c r="ED552">
        <v>0.45</v>
      </c>
      <c r="EE552">
        <v>0.48</v>
      </c>
      <c r="EF552">
        <v>0.54</v>
      </c>
      <c r="EG552">
        <v>0</v>
      </c>
      <c r="EH552">
        <v>0.01</v>
      </c>
      <c r="EI552">
        <v>0</v>
      </c>
      <c r="EJ552">
        <v>0</v>
      </c>
      <c r="EK552">
        <v>0</v>
      </c>
      <c r="EL552">
        <v>0.05</v>
      </c>
      <c r="EM552">
        <v>0.02</v>
      </c>
      <c r="EN552">
        <v>0.02</v>
      </c>
      <c r="EO552">
        <v>0.21</v>
      </c>
      <c r="EP552">
        <v>0.1</v>
      </c>
      <c r="EQ552">
        <v>3.6999999999999998E-2</v>
      </c>
      <c r="ER552">
        <v>7.0000000000000007E-2</v>
      </c>
      <c r="ES552">
        <v>6.0999999999999999E-2</v>
      </c>
      <c r="ET552">
        <v>0.05</v>
      </c>
      <c r="EU552">
        <v>0.13</v>
      </c>
      <c r="EV552">
        <v>0.12</v>
      </c>
      <c r="EW552">
        <v>0.18</v>
      </c>
      <c r="EX552">
        <v>9.8000000000000004E-2</v>
      </c>
      <c r="EY552">
        <v>0.43</v>
      </c>
      <c r="EZ552">
        <v>0.39</v>
      </c>
      <c r="FA552">
        <v>0.43</v>
      </c>
      <c r="FB552">
        <v>0.32</v>
      </c>
      <c r="FC552">
        <v>0.45</v>
      </c>
      <c r="FD552">
        <v>0.34</v>
      </c>
      <c r="FE552">
        <v>0.39</v>
      </c>
      <c r="FF552">
        <v>0.37</v>
      </c>
      <c r="FG552">
        <v>0.1</v>
      </c>
      <c r="FH552">
        <v>0.43</v>
      </c>
      <c r="FI552">
        <v>0.48</v>
      </c>
      <c r="FJ552">
        <v>0.44</v>
      </c>
      <c r="FK552">
        <v>0.52</v>
      </c>
      <c r="FL552">
        <v>0.41</v>
      </c>
      <c r="FM552">
        <v>0.35</v>
      </c>
      <c r="FN552">
        <v>0.39</v>
      </c>
      <c r="FO552">
        <v>0.33</v>
      </c>
      <c r="FP552">
        <v>0.06</v>
      </c>
      <c r="FQ552">
        <v>0.05</v>
      </c>
      <c r="FR552">
        <v>0.09</v>
      </c>
      <c r="FS552">
        <v>0.06</v>
      </c>
      <c r="FT552">
        <v>0.1</v>
      </c>
      <c r="FU552">
        <v>0.09</v>
      </c>
      <c r="FV552">
        <v>0.12</v>
      </c>
      <c r="FW552">
        <v>7.0000000000000007E-2</v>
      </c>
      <c r="FX552">
        <v>0.1</v>
      </c>
      <c r="FY552">
        <v>1.74</v>
      </c>
      <c r="FZ552">
        <v>3.35</v>
      </c>
      <c r="GA552">
        <v>3.45</v>
      </c>
      <c r="GB552">
        <v>3.39</v>
      </c>
      <c r="GC552">
        <v>3.51</v>
      </c>
      <c r="GD552">
        <v>3.4</v>
      </c>
      <c r="GE552">
        <v>3.14</v>
      </c>
      <c r="GF552">
        <v>3.24</v>
      </c>
      <c r="GG552">
        <v>3.11</v>
      </c>
      <c r="GH552">
        <v>7.47</v>
      </c>
      <c r="GI552">
        <v>0</v>
      </c>
      <c r="GJ552">
        <v>1.2E-2</v>
      </c>
      <c r="GK552">
        <v>4.9000000000000002E-2</v>
      </c>
      <c r="GL552">
        <v>0.02</v>
      </c>
      <c r="GM552">
        <v>0.09</v>
      </c>
      <c r="GN552">
        <v>0.15</v>
      </c>
      <c r="GO552">
        <v>0.04</v>
      </c>
      <c r="GP552">
        <v>0.2</v>
      </c>
      <c r="GQ552">
        <v>0.18</v>
      </c>
      <c r="GR552">
        <v>0.17</v>
      </c>
      <c r="GS552">
        <v>0.1</v>
      </c>
      <c r="GT552">
        <v>0.6</v>
      </c>
      <c r="GU552">
        <v>0.56000000000000005</v>
      </c>
      <c r="GV552">
        <v>0.26</v>
      </c>
      <c r="GW552">
        <v>0.09</v>
      </c>
      <c r="GX552">
        <v>0.14599999999999999</v>
      </c>
      <c r="GY552">
        <v>0.17</v>
      </c>
      <c r="GZ552">
        <v>3.6999999999999998E-2</v>
      </c>
      <c r="HA552">
        <v>4.9000000000000002E-2</v>
      </c>
      <c r="HB552">
        <v>0.22</v>
      </c>
      <c r="HC552">
        <v>7.0000000000000007E-2</v>
      </c>
      <c r="HD552">
        <v>0.05</v>
      </c>
      <c r="HE552">
        <v>0.27</v>
      </c>
      <c r="HF552">
        <v>0.21</v>
      </c>
      <c r="HG552">
        <v>0.2</v>
      </c>
      <c r="HH552">
        <v>0.09</v>
      </c>
      <c r="HI552">
        <v>0.01</v>
      </c>
      <c r="HJ552">
        <v>0.01</v>
      </c>
      <c r="HK552">
        <v>0.01</v>
      </c>
      <c r="HL552">
        <v>0.04</v>
      </c>
      <c r="HM552">
        <v>0.06</v>
      </c>
      <c r="HN552">
        <v>0.01</v>
      </c>
      <c r="HO552">
        <v>0.35</v>
      </c>
      <c r="HP552">
        <v>0.33</v>
      </c>
      <c r="HQ552">
        <v>0.33</v>
      </c>
      <c r="HR552">
        <v>0.35</v>
      </c>
      <c r="HS552">
        <v>0.41</v>
      </c>
      <c r="HT552">
        <v>0.35</v>
      </c>
      <c r="HU552">
        <v>0.41</v>
      </c>
      <c r="HV552">
        <v>0.39</v>
      </c>
      <c r="HW552">
        <v>0.39</v>
      </c>
      <c r="HX552">
        <v>0.32</v>
      </c>
      <c r="HY552">
        <v>0.28999999999999998</v>
      </c>
      <c r="HZ552">
        <v>0.46</v>
      </c>
      <c r="IA552">
        <v>7.0000000000000007E-2</v>
      </c>
      <c r="IB552">
        <v>0.13</v>
      </c>
      <c r="IC552">
        <v>0.11</v>
      </c>
      <c r="ID552">
        <v>0.1</v>
      </c>
      <c r="IE552">
        <v>0.06</v>
      </c>
      <c r="IF552">
        <v>3.6999999999999998E-2</v>
      </c>
      <c r="IG552">
        <v>4.9000000000000002E-2</v>
      </c>
      <c r="IH552">
        <v>0.05</v>
      </c>
      <c r="II552">
        <v>0.06</v>
      </c>
      <c r="IJ552">
        <v>0.06</v>
      </c>
      <c r="IK552">
        <v>4.9000000000000002E-2</v>
      </c>
      <c r="IL552">
        <v>4.9000000000000002E-2</v>
      </c>
      <c r="IM552">
        <v>0.1</v>
      </c>
      <c r="IN552">
        <v>0.09</v>
      </c>
      <c r="IO552">
        <v>0.1</v>
      </c>
      <c r="IP552">
        <v>0.13</v>
      </c>
      <c r="IQ552">
        <v>0.12</v>
      </c>
      <c r="IR552">
        <v>0.09</v>
      </c>
      <c r="IS552">
        <v>0.04</v>
      </c>
      <c r="IT552">
        <v>0.62</v>
      </c>
      <c r="IU552">
        <v>0.56999999999999995</v>
      </c>
      <c r="IV552">
        <v>0.06</v>
      </c>
      <c r="IW552">
        <v>0.3</v>
      </c>
      <c r="IX552">
        <v>0.34</v>
      </c>
      <c r="IY552">
        <v>0.18</v>
      </c>
      <c r="IZ552">
        <v>0.23</v>
      </c>
      <c r="JA552">
        <v>0.28999999999999998</v>
      </c>
      <c r="JB552">
        <v>0.34</v>
      </c>
      <c r="JC552">
        <v>0.37</v>
      </c>
      <c r="JD552">
        <v>0.06</v>
      </c>
      <c r="JE552">
        <v>0.05</v>
      </c>
      <c r="JF552">
        <v>0.3</v>
      </c>
      <c r="JG552">
        <v>0.15</v>
      </c>
      <c r="JH552">
        <v>0.13</v>
      </c>
      <c r="JI552">
        <v>0.04</v>
      </c>
      <c r="JJ552">
        <v>0.04</v>
      </c>
      <c r="JK552">
        <v>0.24</v>
      </c>
      <c r="JL552">
        <v>0.1</v>
      </c>
      <c r="JM552">
        <v>0.12</v>
      </c>
      <c r="JN552">
        <v>0.1</v>
      </c>
      <c r="JO552">
        <v>0.11</v>
      </c>
      <c r="JP552">
        <v>0.1</v>
      </c>
      <c r="JQ552">
        <v>0.11</v>
      </c>
      <c r="JR552">
        <v>2.68</v>
      </c>
      <c r="JS552">
        <v>1.46</v>
      </c>
      <c r="JT552">
        <v>1.49</v>
      </c>
      <c r="JU552">
        <v>2.81</v>
      </c>
      <c r="JV552">
        <v>2.04</v>
      </c>
    </row>
    <row r="553" spans="1:282" x14ac:dyDescent="0.25">
      <c r="A553">
        <v>610245</v>
      </c>
      <c r="B553" t="s">
        <v>92</v>
      </c>
      <c r="C553" t="s">
        <v>3018</v>
      </c>
      <c r="D553" t="s">
        <v>6018</v>
      </c>
      <c r="E553" t="s">
        <v>6019</v>
      </c>
      <c r="F553" t="s">
        <v>1528</v>
      </c>
      <c r="G553" t="s">
        <v>1529</v>
      </c>
      <c r="H553" t="s">
        <v>6020</v>
      </c>
      <c r="I553" t="s">
        <v>6021</v>
      </c>
      <c r="J553" t="s">
        <v>6022</v>
      </c>
      <c r="K553" t="s">
        <v>6023</v>
      </c>
      <c r="L553" t="s">
        <v>546</v>
      </c>
      <c r="M553" t="s">
        <v>3399</v>
      </c>
      <c r="N553" t="s">
        <v>3908</v>
      </c>
      <c r="O553" t="s">
        <v>535</v>
      </c>
      <c r="P553">
        <v>309</v>
      </c>
      <c r="Q553" t="s">
        <v>539</v>
      </c>
      <c r="R553" t="s">
        <v>542</v>
      </c>
      <c r="S553" t="s">
        <v>542</v>
      </c>
      <c r="T553">
        <v>36</v>
      </c>
      <c r="U553">
        <v>6630</v>
      </c>
      <c r="V553" t="s">
        <v>651</v>
      </c>
      <c r="W553">
        <v>38</v>
      </c>
      <c r="X553">
        <v>303</v>
      </c>
      <c r="Y553">
        <v>13</v>
      </c>
      <c r="Z553" s="5" t="s">
        <v>4119</v>
      </c>
      <c r="AA553" t="s">
        <v>535</v>
      </c>
      <c r="AB553" t="s">
        <v>533</v>
      </c>
      <c r="AC553" t="s">
        <v>564</v>
      </c>
      <c r="AD553" t="s">
        <v>564</v>
      </c>
      <c r="AE553">
        <v>70.599999999999994</v>
      </c>
      <c r="AF553">
        <v>47</v>
      </c>
      <c r="AG553">
        <v>52.4</v>
      </c>
      <c r="AH553">
        <v>1.3</v>
      </c>
      <c r="AI553" t="s">
        <v>3410</v>
      </c>
      <c r="AJ553">
        <v>30</v>
      </c>
      <c r="AL553">
        <v>30</v>
      </c>
      <c r="AS553">
        <v>30</v>
      </c>
      <c r="AT553">
        <v>0</v>
      </c>
      <c r="AU553">
        <v>0.03</v>
      </c>
      <c r="AV553">
        <v>0</v>
      </c>
      <c r="AW553">
        <v>7.0000000000000007E-2</v>
      </c>
      <c r="AX553">
        <v>0.13</v>
      </c>
      <c r="AY553">
        <v>0.13</v>
      </c>
      <c r="AZ553">
        <v>0.1</v>
      </c>
      <c r="BA553">
        <v>0.1</v>
      </c>
      <c r="BB553">
        <v>0.1</v>
      </c>
      <c r="BC553">
        <v>0.1</v>
      </c>
      <c r="BD553">
        <v>0.03</v>
      </c>
      <c r="BE553">
        <v>0</v>
      </c>
      <c r="BF553">
        <v>0.17</v>
      </c>
      <c r="BG553">
        <v>0.13</v>
      </c>
      <c r="BH553">
        <v>0.23</v>
      </c>
      <c r="BI553">
        <v>0.1</v>
      </c>
      <c r="BJ553">
        <v>0.1</v>
      </c>
      <c r="BK553">
        <v>0.2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0.73</v>
      </c>
      <c r="BS553">
        <v>0.73</v>
      </c>
      <c r="BT553">
        <v>0.67</v>
      </c>
      <c r="BU553">
        <v>0.73</v>
      </c>
      <c r="BV553">
        <v>0.73</v>
      </c>
      <c r="BW553">
        <v>0.67</v>
      </c>
      <c r="BX553">
        <v>3.63</v>
      </c>
      <c r="BY553">
        <v>3.57</v>
      </c>
      <c r="BZ553">
        <v>3.57</v>
      </c>
      <c r="CA553">
        <v>3.5</v>
      </c>
      <c r="CB553">
        <v>3.43</v>
      </c>
      <c r="CC553">
        <v>3.4</v>
      </c>
      <c r="CD553">
        <v>0</v>
      </c>
      <c r="CE553">
        <v>3.3000000000000002E-2</v>
      </c>
      <c r="CF553">
        <v>0</v>
      </c>
      <c r="CG553">
        <v>3.3000000000000002E-2</v>
      </c>
      <c r="CH553">
        <v>3.3000000000000002E-2</v>
      </c>
      <c r="CI553">
        <v>7.0000000000000007E-2</v>
      </c>
      <c r="CJ553">
        <v>0.17</v>
      </c>
      <c r="CK553">
        <v>0.2</v>
      </c>
      <c r="CL553">
        <v>0.1</v>
      </c>
      <c r="CM553">
        <v>7.0000000000000007E-2</v>
      </c>
      <c r="CN553">
        <v>7.0000000000000007E-2</v>
      </c>
      <c r="CO553">
        <v>0.17</v>
      </c>
      <c r="CP553">
        <v>7.0000000000000007E-2</v>
      </c>
      <c r="CQ553">
        <v>0.13</v>
      </c>
      <c r="CR553">
        <v>0.1</v>
      </c>
      <c r="CS553">
        <v>0.13</v>
      </c>
      <c r="CT553">
        <v>0.13</v>
      </c>
      <c r="CU553">
        <v>0.13</v>
      </c>
      <c r="CV553">
        <v>3.73</v>
      </c>
      <c r="CW553">
        <v>3.57</v>
      </c>
      <c r="CX553">
        <v>3.47</v>
      </c>
      <c r="CY553">
        <v>3.6</v>
      </c>
      <c r="CZ553">
        <v>3.5</v>
      </c>
      <c r="DA553">
        <v>3.4</v>
      </c>
      <c r="DB553">
        <v>2.97</v>
      </c>
      <c r="DC553">
        <v>2.93</v>
      </c>
      <c r="DD553">
        <v>3.21</v>
      </c>
      <c r="DE553">
        <v>0.13</v>
      </c>
      <c r="DF553">
        <v>0.2</v>
      </c>
      <c r="DG553">
        <v>0.2</v>
      </c>
      <c r="DH553">
        <v>0.17</v>
      </c>
      <c r="DI553">
        <v>0.13</v>
      </c>
      <c r="DJ553">
        <v>0.2</v>
      </c>
      <c r="DK553">
        <v>0.27</v>
      </c>
      <c r="DL553">
        <v>0.2</v>
      </c>
      <c r="DM553">
        <v>0.2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0.03</v>
      </c>
      <c r="DW553">
        <v>0.8</v>
      </c>
      <c r="DX553">
        <v>0.7</v>
      </c>
      <c r="DY553">
        <v>0.63</v>
      </c>
      <c r="DZ553">
        <v>0.73</v>
      </c>
      <c r="EA553">
        <v>0.7</v>
      </c>
      <c r="EB553">
        <v>0.63</v>
      </c>
      <c r="EC553">
        <v>0.43</v>
      </c>
      <c r="ED553">
        <v>0.47</v>
      </c>
      <c r="EE553">
        <v>0.53</v>
      </c>
      <c r="EF553">
        <v>0.3</v>
      </c>
      <c r="EG553">
        <v>0</v>
      </c>
      <c r="EH553">
        <v>0.03</v>
      </c>
      <c r="EI553">
        <v>0.1</v>
      </c>
      <c r="EJ553">
        <v>0.1</v>
      </c>
      <c r="EK553">
        <v>7.0000000000000007E-2</v>
      </c>
      <c r="EL553">
        <v>0.17</v>
      </c>
      <c r="EM553">
        <v>0.03</v>
      </c>
      <c r="EN553">
        <v>0.17</v>
      </c>
      <c r="EO553">
        <v>0.23</v>
      </c>
      <c r="EP553">
        <v>0.17</v>
      </c>
      <c r="EQ553">
        <v>0.13300000000000001</v>
      </c>
      <c r="ER553">
        <v>0.03</v>
      </c>
      <c r="ES553">
        <v>3.3000000000000002E-2</v>
      </c>
      <c r="ET553">
        <v>0.1</v>
      </c>
      <c r="EU553">
        <v>0.17</v>
      </c>
      <c r="EV553">
        <v>7.0000000000000007E-2</v>
      </c>
      <c r="EW553">
        <v>0.17</v>
      </c>
      <c r="EX553">
        <v>0.16700000000000001</v>
      </c>
      <c r="EY553">
        <v>0.27</v>
      </c>
      <c r="EZ553">
        <v>0.43</v>
      </c>
      <c r="FA553">
        <v>0.27</v>
      </c>
      <c r="FB553">
        <v>0.17</v>
      </c>
      <c r="FC553">
        <v>0.27</v>
      </c>
      <c r="FD553">
        <v>0.27</v>
      </c>
      <c r="FE553">
        <v>0.33</v>
      </c>
      <c r="FF553">
        <v>0.27</v>
      </c>
      <c r="FG553">
        <v>0.3</v>
      </c>
      <c r="FH553">
        <v>0.56999999999999995</v>
      </c>
      <c r="FI553">
        <v>0.4</v>
      </c>
      <c r="FJ553">
        <v>0.56999999999999995</v>
      </c>
      <c r="FK553">
        <v>0.7</v>
      </c>
      <c r="FL553">
        <v>0.56999999999999995</v>
      </c>
      <c r="FM553">
        <v>0.37</v>
      </c>
      <c r="FN553">
        <v>0.56999999999999995</v>
      </c>
      <c r="FO553">
        <v>0.4</v>
      </c>
      <c r="FP553">
        <v>0</v>
      </c>
      <c r="FQ553">
        <v>0</v>
      </c>
      <c r="FR553">
        <v>0</v>
      </c>
      <c r="FS553">
        <v>0.03</v>
      </c>
      <c r="FT553">
        <v>0</v>
      </c>
      <c r="FU553">
        <v>0</v>
      </c>
      <c r="FV553">
        <v>0.03</v>
      </c>
      <c r="FW553">
        <v>0</v>
      </c>
      <c r="FX553">
        <v>0</v>
      </c>
      <c r="FY553">
        <v>2.4700000000000002</v>
      </c>
      <c r="FZ553">
        <v>3.4</v>
      </c>
      <c r="GA553">
        <v>3.2</v>
      </c>
      <c r="GB553">
        <v>3.34</v>
      </c>
      <c r="GC553">
        <v>3.47</v>
      </c>
      <c r="GD553">
        <v>3.33</v>
      </c>
      <c r="GE553">
        <v>2.86</v>
      </c>
      <c r="GF553">
        <v>3.43</v>
      </c>
      <c r="GG553">
        <v>2.9</v>
      </c>
      <c r="GH553">
        <v>7.3</v>
      </c>
      <c r="GI553">
        <v>7.0000000000000007E-2</v>
      </c>
      <c r="GJ553">
        <v>0</v>
      </c>
      <c r="GK553">
        <v>6.7000000000000004E-2</v>
      </c>
      <c r="GL553">
        <v>7.0000000000000007E-2</v>
      </c>
      <c r="GM553">
        <v>7.0000000000000007E-2</v>
      </c>
      <c r="GN553">
        <v>7.0000000000000007E-2</v>
      </c>
      <c r="GO553">
        <v>0.1</v>
      </c>
      <c r="GP553">
        <v>0.13</v>
      </c>
      <c r="GQ553">
        <v>7.0000000000000007E-2</v>
      </c>
      <c r="GR553">
        <v>0.37</v>
      </c>
      <c r="GS553">
        <v>0</v>
      </c>
      <c r="GT553">
        <v>0.63</v>
      </c>
      <c r="GU553">
        <v>0.67</v>
      </c>
      <c r="GV553">
        <v>0.4</v>
      </c>
      <c r="GW553">
        <v>0.23</v>
      </c>
      <c r="GX553">
        <v>0.16700000000000001</v>
      </c>
      <c r="GY553">
        <v>0.33</v>
      </c>
      <c r="GZ553">
        <v>3.3000000000000002E-2</v>
      </c>
      <c r="HA553">
        <v>6.7000000000000004E-2</v>
      </c>
      <c r="HB553">
        <v>7.0000000000000007E-2</v>
      </c>
      <c r="HC553">
        <v>0.1</v>
      </c>
      <c r="HD553">
        <v>7.0000000000000007E-2</v>
      </c>
      <c r="HE553">
        <v>0.2</v>
      </c>
      <c r="HF553">
        <v>0</v>
      </c>
      <c r="HG553">
        <v>0.03</v>
      </c>
      <c r="HH553">
        <v>0</v>
      </c>
      <c r="HI553">
        <v>7.0000000000000007E-2</v>
      </c>
      <c r="HJ553">
        <v>0.03</v>
      </c>
      <c r="HK553">
        <v>0.03</v>
      </c>
      <c r="HL553">
        <v>7.0000000000000007E-2</v>
      </c>
      <c r="HM553">
        <v>0.13</v>
      </c>
      <c r="HN553">
        <v>0.1</v>
      </c>
      <c r="HO553">
        <v>0.33</v>
      </c>
      <c r="HP553">
        <v>0.27</v>
      </c>
      <c r="HQ553">
        <v>0.23</v>
      </c>
      <c r="HR553">
        <v>0.3</v>
      </c>
      <c r="HS553">
        <v>0.37</v>
      </c>
      <c r="HT553">
        <v>0.3</v>
      </c>
      <c r="HU553">
        <v>0.3</v>
      </c>
      <c r="HV553">
        <v>0.4</v>
      </c>
      <c r="HW553">
        <v>0.4</v>
      </c>
      <c r="HX553">
        <v>0.43</v>
      </c>
      <c r="HY553">
        <v>0.27</v>
      </c>
      <c r="HZ553">
        <v>0.47</v>
      </c>
      <c r="IA553">
        <v>0.3</v>
      </c>
      <c r="IB553">
        <v>0.3</v>
      </c>
      <c r="IC553">
        <v>0.33</v>
      </c>
      <c r="ID553">
        <v>0.2</v>
      </c>
      <c r="IE553">
        <v>0.23</v>
      </c>
      <c r="IF553">
        <v>0.1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0.03</v>
      </c>
      <c r="IS553">
        <v>7.0000000000000007E-2</v>
      </c>
      <c r="IT553">
        <v>0.67</v>
      </c>
      <c r="IU553">
        <v>0.77</v>
      </c>
      <c r="IV553">
        <v>7.0000000000000007E-2</v>
      </c>
      <c r="IW553">
        <v>0.27</v>
      </c>
      <c r="IX553">
        <v>0.23</v>
      </c>
      <c r="IY553">
        <v>0.2</v>
      </c>
      <c r="IZ553">
        <v>0.1</v>
      </c>
      <c r="JA553">
        <v>0.13</v>
      </c>
      <c r="JB553">
        <v>0.37</v>
      </c>
      <c r="JC553">
        <v>0.47</v>
      </c>
      <c r="JD553">
        <v>0.03</v>
      </c>
      <c r="JE553">
        <v>0</v>
      </c>
      <c r="JF553">
        <v>0.37</v>
      </c>
      <c r="JG553">
        <v>0.2</v>
      </c>
      <c r="JH553">
        <v>0.23</v>
      </c>
      <c r="JI553">
        <v>0.1</v>
      </c>
      <c r="JJ553">
        <v>0.1</v>
      </c>
      <c r="JK553">
        <v>0.43</v>
      </c>
      <c r="JL553">
        <v>0.17</v>
      </c>
      <c r="JM553">
        <v>0</v>
      </c>
      <c r="JN553">
        <v>0</v>
      </c>
      <c r="JO553">
        <v>0.03</v>
      </c>
      <c r="JP553">
        <v>0</v>
      </c>
      <c r="JQ553">
        <v>0</v>
      </c>
      <c r="JR553">
        <v>2.87</v>
      </c>
      <c r="JS553">
        <v>1.57</v>
      </c>
      <c r="JT553">
        <v>1.41</v>
      </c>
      <c r="JU553">
        <v>3.17</v>
      </c>
      <c r="JV553">
        <v>2.27</v>
      </c>
    </row>
    <row r="554" spans="1:282" x14ac:dyDescent="0.25">
      <c r="A554">
        <v>610246</v>
      </c>
      <c r="B554" t="s">
        <v>23</v>
      </c>
      <c r="C554" t="s">
        <v>3019</v>
      </c>
      <c r="D554" t="s">
        <v>6024</v>
      </c>
      <c r="E554" t="s">
        <v>6025</v>
      </c>
      <c r="F554" t="s">
        <v>1530</v>
      </c>
      <c r="G554" t="s">
        <v>1531</v>
      </c>
      <c r="H554" t="s">
        <v>1532</v>
      </c>
      <c r="I554" t="s">
        <v>6026</v>
      </c>
      <c r="J554" t="s">
        <v>6027</v>
      </c>
      <c r="K554" t="s">
        <v>6028</v>
      </c>
      <c r="L554" t="s">
        <v>546</v>
      </c>
      <c r="M554" t="s">
        <v>3399</v>
      </c>
      <c r="N554" t="s">
        <v>3657</v>
      </c>
      <c r="O554" t="s">
        <v>524</v>
      </c>
      <c r="P554">
        <v>1426</v>
      </c>
      <c r="Q554" t="s">
        <v>537</v>
      </c>
      <c r="R554" t="s">
        <v>550</v>
      </c>
      <c r="S554" t="s">
        <v>550</v>
      </c>
      <c r="T554">
        <v>42</v>
      </c>
      <c r="U554">
        <v>6660</v>
      </c>
      <c r="V554" t="s">
        <v>651</v>
      </c>
      <c r="W554">
        <v>643</v>
      </c>
      <c r="X554">
        <v>1417</v>
      </c>
      <c r="Y554">
        <v>45</v>
      </c>
      <c r="Z554" s="5" t="s">
        <v>638</v>
      </c>
      <c r="AA554" t="s">
        <v>524</v>
      </c>
      <c r="AB554" t="s">
        <v>576</v>
      </c>
      <c r="AC554" t="s">
        <v>576</v>
      </c>
      <c r="AD554" t="s">
        <v>564</v>
      </c>
      <c r="AE554">
        <v>16.600000000000001</v>
      </c>
      <c r="AF554">
        <v>17.5</v>
      </c>
      <c r="AG554">
        <v>46.4</v>
      </c>
      <c r="AH554">
        <v>4.5</v>
      </c>
      <c r="AI554" t="s">
        <v>3410</v>
      </c>
      <c r="AJ554">
        <v>468</v>
      </c>
      <c r="AK554">
        <v>5</v>
      </c>
      <c r="AL554">
        <v>436</v>
      </c>
      <c r="AM554">
        <v>1</v>
      </c>
      <c r="AN554">
        <v>5</v>
      </c>
      <c r="AO554">
        <v>2</v>
      </c>
      <c r="AQ554">
        <v>6</v>
      </c>
      <c r="AR554">
        <v>17</v>
      </c>
      <c r="AS554">
        <v>468</v>
      </c>
      <c r="AT554">
        <v>0.04</v>
      </c>
      <c r="AU554">
        <v>0.04</v>
      </c>
      <c r="AV554">
        <v>0.02</v>
      </c>
      <c r="AW554">
        <v>0.05</v>
      </c>
      <c r="AX554">
        <v>0.06</v>
      </c>
      <c r="AY554">
        <v>0.12</v>
      </c>
      <c r="AZ554">
        <v>0.21</v>
      </c>
      <c r="BA554">
        <v>0.158</v>
      </c>
      <c r="BB554">
        <v>0.1</v>
      </c>
      <c r="BC554">
        <v>0.1</v>
      </c>
      <c r="BD554">
        <v>0.2</v>
      </c>
      <c r="BE554">
        <v>0.22</v>
      </c>
      <c r="BF554">
        <v>0.34</v>
      </c>
      <c r="BG554">
        <v>0.32</v>
      </c>
      <c r="BH554">
        <v>0.4</v>
      </c>
      <c r="BI554">
        <v>0.26</v>
      </c>
      <c r="BJ554">
        <v>0.34</v>
      </c>
      <c r="BK554">
        <v>0.28999999999999998</v>
      </c>
      <c r="BL554">
        <v>0.01</v>
      </c>
      <c r="BM554">
        <v>0.01</v>
      </c>
      <c r="BN554">
        <v>0.01</v>
      </c>
      <c r="BO554">
        <v>0.01</v>
      </c>
      <c r="BP554">
        <v>0.01</v>
      </c>
      <c r="BQ554">
        <v>0.03</v>
      </c>
      <c r="BR554">
        <v>0.41</v>
      </c>
      <c r="BS554">
        <v>0.48</v>
      </c>
      <c r="BT554">
        <v>0.47</v>
      </c>
      <c r="BU554">
        <v>0.59</v>
      </c>
      <c r="BV554">
        <v>0.38</v>
      </c>
      <c r="BW554">
        <v>0.34</v>
      </c>
      <c r="BX554">
        <v>3.12</v>
      </c>
      <c r="BY554">
        <v>3.25</v>
      </c>
      <c r="BZ554">
        <v>3.33</v>
      </c>
      <c r="CA554">
        <v>3.4</v>
      </c>
      <c r="CB554">
        <v>3.06</v>
      </c>
      <c r="CC554">
        <v>2.88</v>
      </c>
      <c r="CD554">
        <v>1.4999999999999999E-2</v>
      </c>
      <c r="CE554">
        <v>2.8000000000000001E-2</v>
      </c>
      <c r="CF554">
        <v>2.5999999999999999E-2</v>
      </c>
      <c r="CG554">
        <v>2.5999999999999999E-2</v>
      </c>
      <c r="CH554">
        <v>2.1000000000000001E-2</v>
      </c>
      <c r="CI554">
        <v>0.04</v>
      </c>
      <c r="CJ554">
        <v>0.05</v>
      </c>
      <c r="CK554">
        <v>0.14000000000000001</v>
      </c>
      <c r="CL554">
        <v>0.11</v>
      </c>
      <c r="CM554">
        <v>0.04</v>
      </c>
      <c r="CN554">
        <v>0.06</v>
      </c>
      <c r="CO554">
        <v>7.0000000000000007E-2</v>
      </c>
      <c r="CP554">
        <v>0.06</v>
      </c>
      <c r="CQ554">
        <v>0.06</v>
      </c>
      <c r="CR554">
        <v>0.15</v>
      </c>
      <c r="CS554">
        <v>0.15</v>
      </c>
      <c r="CT554">
        <v>0.13</v>
      </c>
      <c r="CU554">
        <v>0.15</v>
      </c>
      <c r="CV554">
        <v>3.67</v>
      </c>
      <c r="CW554">
        <v>3.57</v>
      </c>
      <c r="CX554">
        <v>3.53</v>
      </c>
      <c r="CY554">
        <v>3.61</v>
      </c>
      <c r="CZ554">
        <v>3.54</v>
      </c>
      <c r="DA554">
        <v>3.28</v>
      </c>
      <c r="DB554">
        <v>3.31</v>
      </c>
      <c r="DC554">
        <v>3.08</v>
      </c>
      <c r="DD554">
        <v>3.14</v>
      </c>
      <c r="DE554">
        <v>0.2</v>
      </c>
      <c r="DF554">
        <v>0.23</v>
      </c>
      <c r="DG554">
        <v>0.25</v>
      </c>
      <c r="DH554">
        <v>0.2</v>
      </c>
      <c r="DI554">
        <v>0.27</v>
      </c>
      <c r="DJ554">
        <v>0.28000000000000003</v>
      </c>
      <c r="DK554">
        <v>0.23</v>
      </c>
      <c r="DL554">
        <v>0.21</v>
      </c>
      <c r="DM554">
        <v>0.23</v>
      </c>
      <c r="DN554">
        <v>0.01</v>
      </c>
      <c r="DO554">
        <v>0.01</v>
      </c>
      <c r="DP554">
        <v>0.01</v>
      </c>
      <c r="DQ554">
        <v>0.01</v>
      </c>
      <c r="DR554">
        <v>0.01</v>
      </c>
      <c r="DS554">
        <v>0.03</v>
      </c>
      <c r="DT554">
        <v>0.01</v>
      </c>
      <c r="DU554">
        <v>0.02</v>
      </c>
      <c r="DV554">
        <v>0.02</v>
      </c>
      <c r="DW554">
        <v>0.74</v>
      </c>
      <c r="DX554">
        <v>0.68</v>
      </c>
      <c r="DY554">
        <v>0.65</v>
      </c>
      <c r="DZ554">
        <v>0.71</v>
      </c>
      <c r="EA554">
        <v>0.64</v>
      </c>
      <c r="EB554">
        <v>0.51</v>
      </c>
      <c r="EC554">
        <v>0.56000000000000005</v>
      </c>
      <c r="ED554">
        <v>0.49</v>
      </c>
      <c r="EE554">
        <v>0.49</v>
      </c>
      <c r="EF554">
        <v>0.34</v>
      </c>
      <c r="EG554">
        <v>0.02</v>
      </c>
      <c r="EH554">
        <v>0.02</v>
      </c>
      <c r="EI554">
        <v>0.04</v>
      </c>
      <c r="EJ554">
        <v>0.03</v>
      </c>
      <c r="EK554">
        <v>0.06</v>
      </c>
      <c r="EL554">
        <v>0.21</v>
      </c>
      <c r="EM554">
        <v>0.04</v>
      </c>
      <c r="EN554">
        <v>0.05</v>
      </c>
      <c r="EO554">
        <v>0.4</v>
      </c>
      <c r="EP554">
        <v>0.08</v>
      </c>
      <c r="EQ554">
        <v>6.8000000000000005E-2</v>
      </c>
      <c r="ER554">
        <v>0.14000000000000001</v>
      </c>
      <c r="ES554">
        <v>8.5000000000000006E-2</v>
      </c>
      <c r="ET554">
        <v>0.14000000000000001</v>
      </c>
      <c r="EU554">
        <v>0.19</v>
      </c>
      <c r="EV554">
        <v>0.11</v>
      </c>
      <c r="EW554">
        <v>0.14000000000000001</v>
      </c>
      <c r="EX554">
        <v>7.0999999999999994E-2</v>
      </c>
      <c r="EY554">
        <v>0.36</v>
      </c>
      <c r="EZ554">
        <v>0.41</v>
      </c>
      <c r="FA554">
        <v>0.37</v>
      </c>
      <c r="FB554">
        <v>0.33</v>
      </c>
      <c r="FC554">
        <v>0.35</v>
      </c>
      <c r="FD554">
        <v>0.28999999999999998</v>
      </c>
      <c r="FE554">
        <v>0.4</v>
      </c>
      <c r="FF554">
        <v>0.41</v>
      </c>
      <c r="FG554">
        <v>0.15</v>
      </c>
      <c r="FH554">
        <v>0.51</v>
      </c>
      <c r="FI554">
        <v>0.48</v>
      </c>
      <c r="FJ554">
        <v>0.43</v>
      </c>
      <c r="FK554">
        <v>0.54</v>
      </c>
      <c r="FL554">
        <v>0.44</v>
      </c>
      <c r="FM554">
        <v>0.24</v>
      </c>
      <c r="FN554">
        <v>0.42</v>
      </c>
      <c r="FO554">
        <v>0.36</v>
      </c>
      <c r="FP554">
        <v>0.03</v>
      </c>
      <c r="FQ554">
        <v>0.02</v>
      </c>
      <c r="FR554">
        <v>0.02</v>
      </c>
      <c r="FS554">
        <v>0.02</v>
      </c>
      <c r="FT554">
        <v>0.02</v>
      </c>
      <c r="FU554">
        <v>0.02</v>
      </c>
      <c r="FV554">
        <v>7.0000000000000007E-2</v>
      </c>
      <c r="FW554">
        <v>0.03</v>
      </c>
      <c r="FX554">
        <v>0.04</v>
      </c>
      <c r="FY554">
        <v>2.0299999999999998</v>
      </c>
      <c r="FZ554">
        <v>3.39</v>
      </c>
      <c r="GA554">
        <v>3.37</v>
      </c>
      <c r="GB554">
        <v>3.21</v>
      </c>
      <c r="GC554">
        <v>3.4</v>
      </c>
      <c r="GD554">
        <v>3.18</v>
      </c>
      <c r="GE554">
        <v>2.61</v>
      </c>
      <c r="GF554">
        <v>3.24</v>
      </c>
      <c r="GG554">
        <v>3.13</v>
      </c>
      <c r="GH554">
        <v>7.58</v>
      </c>
      <c r="GI554">
        <v>0.04</v>
      </c>
      <c r="GJ554">
        <v>1.4999999999999999E-2</v>
      </c>
      <c r="GK554">
        <v>3.5999999999999997E-2</v>
      </c>
      <c r="GL554">
        <v>0.04</v>
      </c>
      <c r="GM554">
        <v>0.06</v>
      </c>
      <c r="GN554">
        <v>7.0000000000000007E-2</v>
      </c>
      <c r="GO554">
        <v>0.1</v>
      </c>
      <c r="GP554">
        <v>0.16</v>
      </c>
      <c r="GQ554">
        <v>0.13</v>
      </c>
      <c r="GR554">
        <v>0.31</v>
      </c>
      <c r="GS554">
        <v>0.04</v>
      </c>
      <c r="GT554">
        <v>0.6</v>
      </c>
      <c r="GU554">
        <v>0.66</v>
      </c>
      <c r="GV554">
        <v>0.26</v>
      </c>
      <c r="GW554">
        <v>0.14000000000000001</v>
      </c>
      <c r="GX554">
        <v>0.13</v>
      </c>
      <c r="GY554">
        <v>0.19</v>
      </c>
      <c r="GZ554">
        <v>9.6000000000000002E-2</v>
      </c>
      <c r="HA554">
        <v>4.4999999999999998E-2</v>
      </c>
      <c r="HB554">
        <v>0.26</v>
      </c>
      <c r="HC554">
        <v>7.0000000000000007E-2</v>
      </c>
      <c r="HD554">
        <v>7.0000000000000007E-2</v>
      </c>
      <c r="HE554">
        <v>0.24</v>
      </c>
      <c r="HF554">
        <v>0.1</v>
      </c>
      <c r="HG554">
        <v>0.09</v>
      </c>
      <c r="HH554">
        <v>0.05</v>
      </c>
      <c r="HI554">
        <v>0.02</v>
      </c>
      <c r="HJ554">
        <v>0.04</v>
      </c>
      <c r="HK554">
        <v>0.04</v>
      </c>
      <c r="HL554">
        <v>0.01</v>
      </c>
      <c r="HM554">
        <v>0.13</v>
      </c>
      <c r="HN554">
        <v>0.02</v>
      </c>
      <c r="HO554">
        <v>0.38</v>
      </c>
      <c r="HP554">
        <v>0.31</v>
      </c>
      <c r="HQ554">
        <v>0.34</v>
      </c>
      <c r="HR554">
        <v>0.34</v>
      </c>
      <c r="HS554">
        <v>0.41</v>
      </c>
      <c r="HT554">
        <v>0.42</v>
      </c>
      <c r="HU554">
        <v>0.52</v>
      </c>
      <c r="HV554">
        <v>0.35</v>
      </c>
      <c r="HW554">
        <v>0.4</v>
      </c>
      <c r="HX554">
        <v>0.5</v>
      </c>
      <c r="HY554">
        <v>0.32</v>
      </c>
      <c r="HZ554">
        <v>0.5</v>
      </c>
      <c r="IA554">
        <v>0.03</v>
      </c>
      <c r="IB554">
        <v>0.23</v>
      </c>
      <c r="IC554">
        <v>0.15</v>
      </c>
      <c r="ID554">
        <v>0.09</v>
      </c>
      <c r="IE554">
        <v>7.0000000000000007E-2</v>
      </c>
      <c r="IF554">
        <v>1.9E-2</v>
      </c>
      <c r="IG554">
        <v>1.2999999999999999E-2</v>
      </c>
      <c r="IH554">
        <v>0.04</v>
      </c>
      <c r="II554">
        <v>0.04</v>
      </c>
      <c r="IJ554">
        <v>0.02</v>
      </c>
      <c r="IK554">
        <v>2.4E-2</v>
      </c>
      <c r="IL554">
        <v>1.0999999999999999E-2</v>
      </c>
      <c r="IM554">
        <v>0.03</v>
      </c>
      <c r="IN554">
        <v>0.04</v>
      </c>
      <c r="IO554">
        <v>0.04</v>
      </c>
      <c r="IP554">
        <v>0.04</v>
      </c>
      <c r="IQ554">
        <v>0.04</v>
      </c>
      <c r="IR554">
        <v>0.04</v>
      </c>
      <c r="IS554">
        <v>0.01</v>
      </c>
      <c r="IT554">
        <v>0.47</v>
      </c>
      <c r="IU554">
        <v>0.25</v>
      </c>
      <c r="IV554">
        <v>0.02</v>
      </c>
      <c r="IW554">
        <v>0.25</v>
      </c>
      <c r="IX554">
        <v>0.21</v>
      </c>
      <c r="IY554">
        <v>0.3</v>
      </c>
      <c r="IZ554">
        <v>0.38</v>
      </c>
      <c r="JA554">
        <v>0.13</v>
      </c>
      <c r="JB554">
        <v>0.41</v>
      </c>
      <c r="JC554">
        <v>0.3</v>
      </c>
      <c r="JD554">
        <v>0.1</v>
      </c>
      <c r="JE554">
        <v>0.19</v>
      </c>
      <c r="JF554">
        <v>0.26</v>
      </c>
      <c r="JG554">
        <v>0.18</v>
      </c>
      <c r="JH554">
        <v>0.45</v>
      </c>
      <c r="JI554">
        <v>0.1</v>
      </c>
      <c r="JJ554">
        <v>0.15</v>
      </c>
      <c r="JK554">
        <v>0.56000000000000005</v>
      </c>
      <c r="JL554">
        <v>0.14000000000000001</v>
      </c>
      <c r="JM554">
        <v>0.02</v>
      </c>
      <c r="JN554">
        <v>0.03</v>
      </c>
      <c r="JO554">
        <v>0.03</v>
      </c>
      <c r="JP554">
        <v>0.03</v>
      </c>
      <c r="JQ554">
        <v>0.03</v>
      </c>
      <c r="JR554">
        <v>3.22</v>
      </c>
      <c r="JS554">
        <v>1.83</v>
      </c>
      <c r="JT554">
        <v>2.2599999999999998</v>
      </c>
      <c r="JU554">
        <v>3.41</v>
      </c>
      <c r="JV554">
        <v>2.21</v>
      </c>
    </row>
    <row r="555" spans="1:282" x14ac:dyDescent="0.25">
      <c r="A555">
        <v>610248</v>
      </c>
      <c r="B555" t="s">
        <v>3021</v>
      </c>
      <c r="C555" t="s">
        <v>3020</v>
      </c>
      <c r="D555" t="s">
        <v>6029</v>
      </c>
      <c r="E555" t="s">
        <v>6030</v>
      </c>
      <c r="F555" t="s">
        <v>6031</v>
      </c>
      <c r="G555" t="s">
        <v>3023</v>
      </c>
      <c r="H555" t="s">
        <v>6032</v>
      </c>
      <c r="I555" t="s">
        <v>6033</v>
      </c>
      <c r="J555" t="s">
        <v>6034</v>
      </c>
      <c r="K555" t="s">
        <v>6035</v>
      </c>
      <c r="L555" t="s">
        <v>546</v>
      </c>
      <c r="M555" t="s">
        <v>3399</v>
      </c>
      <c r="N555" t="s">
        <v>3908</v>
      </c>
      <c r="O555" t="s">
        <v>524</v>
      </c>
      <c r="P555">
        <v>598</v>
      </c>
      <c r="Q555" t="s">
        <v>541</v>
      </c>
      <c r="R555" t="s">
        <v>544</v>
      </c>
      <c r="S555" t="s">
        <v>694</v>
      </c>
      <c r="T555">
        <v>30</v>
      </c>
      <c r="U555">
        <v>6670</v>
      </c>
      <c r="V555" t="s">
        <v>651</v>
      </c>
      <c r="W555">
        <v>66</v>
      </c>
      <c r="X555">
        <v>598</v>
      </c>
      <c r="Y555">
        <v>11</v>
      </c>
      <c r="Z555" s="5" t="s">
        <v>4143</v>
      </c>
      <c r="AA555" t="s">
        <v>524</v>
      </c>
      <c r="AB555" t="s">
        <v>564</v>
      </c>
      <c r="AC555" t="s">
        <v>564</v>
      </c>
      <c r="AD555" t="s">
        <v>533</v>
      </c>
      <c r="AE555">
        <v>53.1</v>
      </c>
      <c r="AF555">
        <v>49.2</v>
      </c>
      <c r="AG555">
        <v>60.5</v>
      </c>
      <c r="AH555">
        <v>1.1000000000000001</v>
      </c>
      <c r="AI555" t="s">
        <v>3410</v>
      </c>
      <c r="AJ555">
        <v>42</v>
      </c>
      <c r="AK555">
        <v>12</v>
      </c>
      <c r="AL555">
        <v>3</v>
      </c>
      <c r="AM555">
        <v>2</v>
      </c>
      <c r="AN555">
        <v>20</v>
      </c>
      <c r="AP555">
        <v>1</v>
      </c>
      <c r="AQ555">
        <v>2</v>
      </c>
      <c r="AR555">
        <v>2</v>
      </c>
      <c r="AS555">
        <v>42</v>
      </c>
      <c r="AT555">
        <v>0</v>
      </c>
      <c r="AU555">
        <v>0.02</v>
      </c>
      <c r="AV555">
        <v>0</v>
      </c>
      <c r="AW555">
        <v>0</v>
      </c>
      <c r="AX555">
        <v>0</v>
      </c>
      <c r="AY555">
        <v>7.0000000000000007E-2</v>
      </c>
      <c r="AZ555">
        <v>0.02</v>
      </c>
      <c r="BA555">
        <v>7.0999999999999994E-2</v>
      </c>
      <c r="BB555">
        <v>7.0000000000000007E-2</v>
      </c>
      <c r="BC555">
        <v>0.02</v>
      </c>
      <c r="BD555">
        <v>0.12</v>
      </c>
      <c r="BE555">
        <v>0.17</v>
      </c>
      <c r="BF555">
        <v>0.38</v>
      </c>
      <c r="BG555">
        <v>0.26</v>
      </c>
      <c r="BH555">
        <v>0.31</v>
      </c>
      <c r="BI555">
        <v>0.19</v>
      </c>
      <c r="BJ555">
        <v>0.28999999999999998</v>
      </c>
      <c r="BK555">
        <v>0.28999999999999998</v>
      </c>
      <c r="BL555">
        <v>0.05</v>
      </c>
      <c r="BM555">
        <v>0.05</v>
      </c>
      <c r="BN555">
        <v>0.05</v>
      </c>
      <c r="BO555">
        <v>0.05</v>
      </c>
      <c r="BP555">
        <v>0.02</v>
      </c>
      <c r="BQ555">
        <v>0.02</v>
      </c>
      <c r="BR555">
        <v>0.55000000000000004</v>
      </c>
      <c r="BS555">
        <v>0.6</v>
      </c>
      <c r="BT555">
        <v>0.56999999999999995</v>
      </c>
      <c r="BU555">
        <v>0.74</v>
      </c>
      <c r="BV555">
        <v>0.56999999999999995</v>
      </c>
      <c r="BW555">
        <v>0.45</v>
      </c>
      <c r="BX555">
        <v>3.55</v>
      </c>
      <c r="BY555">
        <v>3.5</v>
      </c>
      <c r="BZ555">
        <v>3.52</v>
      </c>
      <c r="CA555">
        <v>3.75</v>
      </c>
      <c r="CB555">
        <v>3.46</v>
      </c>
      <c r="CC555">
        <v>3.15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0.05</v>
      </c>
      <c r="CK555">
        <v>0.1</v>
      </c>
      <c r="CL555">
        <v>0.05</v>
      </c>
      <c r="CM555">
        <v>0</v>
      </c>
      <c r="CN555">
        <v>0.02</v>
      </c>
      <c r="CO555">
        <v>0.05</v>
      </c>
      <c r="CP555">
        <v>0.05</v>
      </c>
      <c r="CQ555">
        <v>0.02</v>
      </c>
      <c r="CR555">
        <v>0.05</v>
      </c>
      <c r="CS555">
        <v>0.12</v>
      </c>
      <c r="CT555">
        <v>0.1</v>
      </c>
      <c r="CU555">
        <v>0.12</v>
      </c>
      <c r="CV555">
        <v>3.83</v>
      </c>
      <c r="CW555">
        <v>3.76</v>
      </c>
      <c r="CX555">
        <v>3.71</v>
      </c>
      <c r="CY555">
        <v>3.71</v>
      </c>
      <c r="CZ555">
        <v>3.76</v>
      </c>
      <c r="DA555">
        <v>3.66</v>
      </c>
      <c r="DB555">
        <v>3.39</v>
      </c>
      <c r="DC555">
        <v>3.34</v>
      </c>
      <c r="DD555">
        <v>3.38</v>
      </c>
      <c r="DE555">
        <v>0.17</v>
      </c>
      <c r="DF555">
        <v>0.19</v>
      </c>
      <c r="DG555">
        <v>0.19</v>
      </c>
      <c r="DH555">
        <v>0.19</v>
      </c>
      <c r="DI555">
        <v>0.19</v>
      </c>
      <c r="DJ555">
        <v>0.24</v>
      </c>
      <c r="DK555">
        <v>0.21</v>
      </c>
      <c r="DL555">
        <v>0.17</v>
      </c>
      <c r="DM555">
        <v>0.21</v>
      </c>
      <c r="DN555">
        <v>0.02</v>
      </c>
      <c r="DO555">
        <v>0.02</v>
      </c>
      <c r="DP555">
        <v>0.02</v>
      </c>
      <c r="DQ555">
        <v>0.02</v>
      </c>
      <c r="DR555">
        <v>0.02</v>
      </c>
      <c r="DS555">
        <v>0.02</v>
      </c>
      <c r="DT555">
        <v>0.02</v>
      </c>
      <c r="DU555">
        <v>0.02</v>
      </c>
      <c r="DV555">
        <v>0.05</v>
      </c>
      <c r="DW555">
        <v>0.81</v>
      </c>
      <c r="DX555">
        <v>0.76</v>
      </c>
      <c r="DY555">
        <v>0.74</v>
      </c>
      <c r="DZ555">
        <v>0.74</v>
      </c>
      <c r="EA555">
        <v>0.76</v>
      </c>
      <c r="EB555">
        <v>0.69</v>
      </c>
      <c r="EC555">
        <v>0.6</v>
      </c>
      <c r="ED555">
        <v>0.62</v>
      </c>
      <c r="EE555">
        <v>0.56999999999999995</v>
      </c>
      <c r="EF555">
        <v>0.45</v>
      </c>
      <c r="EG555">
        <v>0</v>
      </c>
      <c r="EH555">
        <v>0</v>
      </c>
      <c r="EI555">
        <v>0.02</v>
      </c>
      <c r="EJ555">
        <v>0.02</v>
      </c>
      <c r="EK555">
        <v>0.02</v>
      </c>
      <c r="EL555">
        <v>0.14000000000000001</v>
      </c>
      <c r="EM555">
        <v>0.02</v>
      </c>
      <c r="EN555">
        <v>0.05</v>
      </c>
      <c r="EO555">
        <v>0.38</v>
      </c>
      <c r="EP555">
        <v>0.02</v>
      </c>
      <c r="EQ555">
        <v>2.4E-2</v>
      </c>
      <c r="ER555">
        <v>0.05</v>
      </c>
      <c r="ES555">
        <v>0</v>
      </c>
      <c r="ET555">
        <v>0.05</v>
      </c>
      <c r="EU555">
        <v>0.17</v>
      </c>
      <c r="EV555">
        <v>0.02</v>
      </c>
      <c r="EW555">
        <v>0.05</v>
      </c>
      <c r="EX555">
        <v>9.5000000000000001E-2</v>
      </c>
      <c r="EY555">
        <v>0.31</v>
      </c>
      <c r="EZ555">
        <v>0.26</v>
      </c>
      <c r="FA555">
        <v>0.24</v>
      </c>
      <c r="FB555">
        <v>0.26</v>
      </c>
      <c r="FC555">
        <v>0.28999999999999998</v>
      </c>
      <c r="FD555">
        <v>0.38</v>
      </c>
      <c r="FE555">
        <v>0.43</v>
      </c>
      <c r="FF555">
        <v>0.33</v>
      </c>
      <c r="FG555">
        <v>0.05</v>
      </c>
      <c r="FH555">
        <v>0.64</v>
      </c>
      <c r="FI555">
        <v>0.69</v>
      </c>
      <c r="FJ555">
        <v>0.67</v>
      </c>
      <c r="FK555">
        <v>0.69</v>
      </c>
      <c r="FL555">
        <v>0.62</v>
      </c>
      <c r="FM555">
        <v>0.28999999999999998</v>
      </c>
      <c r="FN555">
        <v>0.5</v>
      </c>
      <c r="FO555">
        <v>0.55000000000000004</v>
      </c>
      <c r="FP555">
        <v>0.02</v>
      </c>
      <c r="FQ555">
        <v>0.02</v>
      </c>
      <c r="FR555">
        <v>0.02</v>
      </c>
      <c r="FS555">
        <v>0.02</v>
      </c>
      <c r="FT555">
        <v>0.02</v>
      </c>
      <c r="FU555">
        <v>0.02</v>
      </c>
      <c r="FV555">
        <v>0.02</v>
      </c>
      <c r="FW555">
        <v>0.02</v>
      </c>
      <c r="FX555">
        <v>0.02</v>
      </c>
      <c r="FY555">
        <v>1.73</v>
      </c>
      <c r="FZ555">
        <v>3.63</v>
      </c>
      <c r="GA555">
        <v>3.68</v>
      </c>
      <c r="GB555">
        <v>3.59</v>
      </c>
      <c r="GC555">
        <v>3.66</v>
      </c>
      <c r="GD555">
        <v>3.54</v>
      </c>
      <c r="GE555">
        <v>2.83</v>
      </c>
      <c r="GF555">
        <v>3.44</v>
      </c>
      <c r="GG555">
        <v>3.41</v>
      </c>
      <c r="GH555">
        <v>9.07</v>
      </c>
      <c r="GI555">
        <v>0</v>
      </c>
      <c r="GJ555">
        <v>2.4E-2</v>
      </c>
      <c r="GK555">
        <v>0</v>
      </c>
      <c r="GL555">
        <v>0</v>
      </c>
      <c r="GM555">
        <v>0.02</v>
      </c>
      <c r="GN555">
        <v>0</v>
      </c>
      <c r="GO555">
        <v>0.05</v>
      </c>
      <c r="GP555">
        <v>0.14000000000000001</v>
      </c>
      <c r="GQ555">
        <v>0.17</v>
      </c>
      <c r="GR555">
        <v>0.56999999999999995</v>
      </c>
      <c r="GS555">
        <v>0.02</v>
      </c>
      <c r="GT555">
        <v>0.5</v>
      </c>
      <c r="GU555">
        <v>0.71</v>
      </c>
      <c r="GV555">
        <v>0.17</v>
      </c>
      <c r="GW555">
        <v>0.24</v>
      </c>
      <c r="GX555">
        <v>0.16700000000000001</v>
      </c>
      <c r="GY555">
        <v>0.24</v>
      </c>
      <c r="GZ555">
        <v>0.16700000000000001</v>
      </c>
      <c r="HA555">
        <v>2.4E-2</v>
      </c>
      <c r="HB555">
        <v>0.38</v>
      </c>
      <c r="HC555">
        <v>7.0000000000000007E-2</v>
      </c>
      <c r="HD555">
        <v>0.02</v>
      </c>
      <c r="HE555">
        <v>0.17</v>
      </c>
      <c r="HF555">
        <v>0.02</v>
      </c>
      <c r="HG555">
        <v>7.0000000000000007E-2</v>
      </c>
      <c r="HH555">
        <v>0.05</v>
      </c>
      <c r="HI555">
        <v>0</v>
      </c>
      <c r="HJ555">
        <v>0</v>
      </c>
      <c r="HK555">
        <v>0.05</v>
      </c>
      <c r="HL555">
        <v>0</v>
      </c>
      <c r="HM555">
        <v>0.21</v>
      </c>
      <c r="HN555">
        <v>0</v>
      </c>
      <c r="HO555">
        <v>0.17</v>
      </c>
      <c r="HP555">
        <v>0.31</v>
      </c>
      <c r="HQ555">
        <v>0.28999999999999998</v>
      </c>
      <c r="HR555">
        <v>0.31</v>
      </c>
      <c r="HS555">
        <v>0.38</v>
      </c>
      <c r="HT555">
        <v>0.31</v>
      </c>
      <c r="HU555">
        <v>0.79</v>
      </c>
      <c r="HV555">
        <v>0.55000000000000004</v>
      </c>
      <c r="HW555">
        <v>0.45</v>
      </c>
      <c r="HX555">
        <v>0.56999999999999995</v>
      </c>
      <c r="HY555">
        <v>0.26</v>
      </c>
      <c r="HZ555">
        <v>0.67</v>
      </c>
      <c r="IA555">
        <v>0.02</v>
      </c>
      <c r="IB555">
        <v>7.0000000000000007E-2</v>
      </c>
      <c r="IC555">
        <v>0.1</v>
      </c>
      <c r="ID555">
        <v>7.0000000000000007E-2</v>
      </c>
      <c r="IE555">
        <v>0.02</v>
      </c>
      <c r="IF555">
        <v>0</v>
      </c>
      <c r="IG555">
        <v>0</v>
      </c>
      <c r="IH555">
        <v>0.05</v>
      </c>
      <c r="II555">
        <v>7.0000000000000007E-2</v>
      </c>
      <c r="IJ555">
        <v>0.02</v>
      </c>
      <c r="IK555">
        <v>9.5000000000000001E-2</v>
      </c>
      <c r="IL555">
        <v>0</v>
      </c>
      <c r="IM555">
        <v>0.02</v>
      </c>
      <c r="IN555">
        <v>0.02</v>
      </c>
      <c r="IO555">
        <v>0.05</v>
      </c>
      <c r="IP555">
        <v>0.02</v>
      </c>
      <c r="IQ555">
        <v>0.02</v>
      </c>
      <c r="IR555">
        <v>0.02</v>
      </c>
      <c r="IS555">
        <v>0</v>
      </c>
      <c r="IT555">
        <v>0.24</v>
      </c>
      <c r="IU555">
        <v>0.14000000000000001</v>
      </c>
      <c r="IV555">
        <v>0</v>
      </c>
      <c r="IW555">
        <v>0.12</v>
      </c>
      <c r="IX555">
        <v>0.12</v>
      </c>
      <c r="IY555">
        <v>0.38</v>
      </c>
      <c r="IZ555">
        <v>0.28999999999999998</v>
      </c>
      <c r="JA555">
        <v>0.1</v>
      </c>
      <c r="JB555">
        <v>0.43</v>
      </c>
      <c r="JC555">
        <v>0.55000000000000004</v>
      </c>
      <c r="JD555">
        <v>0.17</v>
      </c>
      <c r="JE555">
        <v>0.33</v>
      </c>
      <c r="JF555">
        <v>0.21</v>
      </c>
      <c r="JG555">
        <v>0.24</v>
      </c>
      <c r="JH555">
        <v>0.31</v>
      </c>
      <c r="JI555">
        <v>0.17</v>
      </c>
      <c r="JJ555">
        <v>0.21</v>
      </c>
      <c r="JK555">
        <v>0.67</v>
      </c>
      <c r="JL555">
        <v>0.19</v>
      </c>
      <c r="JM555">
        <v>0.02</v>
      </c>
      <c r="JN555">
        <v>0.05</v>
      </c>
      <c r="JO555">
        <v>0.02</v>
      </c>
      <c r="JP555">
        <v>0.02</v>
      </c>
      <c r="JQ555">
        <v>0.02</v>
      </c>
      <c r="JR555">
        <v>3.2</v>
      </c>
      <c r="JS555">
        <v>2.27</v>
      </c>
      <c r="JT555">
        <v>2.63</v>
      </c>
      <c r="JU555">
        <v>3.59</v>
      </c>
      <c r="JV555">
        <v>2.5099999999999998</v>
      </c>
    </row>
    <row r="556" spans="1:282" x14ac:dyDescent="0.25">
      <c r="A556">
        <v>610249</v>
      </c>
      <c r="B556" t="s">
        <v>3025</v>
      </c>
      <c r="C556" t="s">
        <v>3024</v>
      </c>
      <c r="D556" t="s">
        <v>6036</v>
      </c>
      <c r="E556" t="s">
        <v>6037</v>
      </c>
      <c r="F556" t="s">
        <v>3026</v>
      </c>
      <c r="G556" t="s">
        <v>3027</v>
      </c>
      <c r="H556" t="s">
        <v>3028</v>
      </c>
      <c r="I556" t="s">
        <v>6038</v>
      </c>
      <c r="J556" t="s">
        <v>6039</v>
      </c>
      <c r="K556" t="s">
        <v>6040</v>
      </c>
      <c r="L556" t="s">
        <v>546</v>
      </c>
      <c r="M556" t="s">
        <v>3399</v>
      </c>
      <c r="N556" t="s">
        <v>3908</v>
      </c>
      <c r="O556" t="s">
        <v>524</v>
      </c>
      <c r="P556">
        <v>379</v>
      </c>
      <c r="Q556" t="s">
        <v>530</v>
      </c>
      <c r="R556" t="s">
        <v>529</v>
      </c>
      <c r="S556" t="s">
        <v>529</v>
      </c>
      <c r="T556">
        <v>43</v>
      </c>
      <c r="U556">
        <v>6680</v>
      </c>
      <c r="V556" t="s">
        <v>651</v>
      </c>
      <c r="W556">
        <v>311</v>
      </c>
      <c r="X556">
        <v>379</v>
      </c>
      <c r="Y556">
        <v>82</v>
      </c>
      <c r="Z556" s="5" t="s">
        <v>575</v>
      </c>
      <c r="AA556" t="s">
        <v>524</v>
      </c>
      <c r="AB556" t="s">
        <v>533</v>
      </c>
      <c r="AC556" t="s">
        <v>533</v>
      </c>
      <c r="AD556" t="s">
        <v>555</v>
      </c>
      <c r="AE556">
        <v>60.9</v>
      </c>
      <c r="AF556">
        <v>78.8</v>
      </c>
      <c r="AG556">
        <v>29.8</v>
      </c>
      <c r="AH556">
        <v>99</v>
      </c>
      <c r="AI556" t="s">
        <v>3400</v>
      </c>
      <c r="AJ556">
        <v>177</v>
      </c>
      <c r="AK556">
        <v>4</v>
      </c>
      <c r="AN556">
        <v>170</v>
      </c>
      <c r="AR556">
        <v>5</v>
      </c>
      <c r="AS556">
        <v>177</v>
      </c>
      <c r="AT556">
        <v>0</v>
      </c>
      <c r="AU556">
        <v>0</v>
      </c>
      <c r="AV556">
        <v>0</v>
      </c>
      <c r="AW556">
        <v>0.01</v>
      </c>
      <c r="AX556">
        <v>0.01</v>
      </c>
      <c r="AY556">
        <v>0.03</v>
      </c>
      <c r="AZ556">
        <v>0.03</v>
      </c>
      <c r="BA556">
        <v>0.04</v>
      </c>
      <c r="BB556">
        <v>0.05</v>
      </c>
      <c r="BC556">
        <v>0.01</v>
      </c>
      <c r="BD556">
        <v>0.03</v>
      </c>
      <c r="BE556">
        <v>0.15</v>
      </c>
      <c r="BF556">
        <v>0.34</v>
      </c>
      <c r="BG556">
        <v>0.28000000000000003</v>
      </c>
      <c r="BH556">
        <v>0.41</v>
      </c>
      <c r="BI556">
        <v>0.2</v>
      </c>
      <c r="BJ556">
        <v>0.36</v>
      </c>
      <c r="BK556">
        <v>0.34</v>
      </c>
      <c r="BL556">
        <v>0.02</v>
      </c>
      <c r="BM556">
        <v>0.03</v>
      </c>
      <c r="BN556">
        <v>0.03</v>
      </c>
      <c r="BO556">
        <v>0.01</v>
      </c>
      <c r="BP556">
        <v>0.02</v>
      </c>
      <c r="BQ556">
        <v>0.02</v>
      </c>
      <c r="BR556">
        <v>0.61</v>
      </c>
      <c r="BS556">
        <v>0.66</v>
      </c>
      <c r="BT556">
        <v>0.51</v>
      </c>
      <c r="BU556">
        <v>0.77</v>
      </c>
      <c r="BV556">
        <v>0.57999999999999996</v>
      </c>
      <c r="BW556">
        <v>0.46</v>
      </c>
      <c r="BX556">
        <v>3.59</v>
      </c>
      <c r="BY556">
        <v>3.63</v>
      </c>
      <c r="BZ556">
        <v>3.47</v>
      </c>
      <c r="CA556">
        <v>3.76</v>
      </c>
      <c r="CB556">
        <v>3.54</v>
      </c>
      <c r="CC556">
        <v>3.27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0.01</v>
      </c>
      <c r="CK556">
        <v>0.02</v>
      </c>
      <c r="CL556">
        <v>0</v>
      </c>
      <c r="CM556">
        <v>0</v>
      </c>
      <c r="CN556">
        <v>0.02</v>
      </c>
      <c r="CO556">
        <v>0.01</v>
      </c>
      <c r="CP556">
        <v>0.02</v>
      </c>
      <c r="CQ556">
        <v>0.01</v>
      </c>
      <c r="CR556">
        <v>0.01</v>
      </c>
      <c r="CS556">
        <v>0.01</v>
      </c>
      <c r="CT556">
        <v>0.03</v>
      </c>
      <c r="CU556">
        <v>0.03</v>
      </c>
      <c r="CV556">
        <v>3.93</v>
      </c>
      <c r="CW556">
        <v>3.84</v>
      </c>
      <c r="CX556">
        <v>3.84</v>
      </c>
      <c r="CY556">
        <v>3.82</v>
      </c>
      <c r="CZ556">
        <v>3.85</v>
      </c>
      <c r="DA556">
        <v>3.77</v>
      </c>
      <c r="DB556">
        <v>3.79</v>
      </c>
      <c r="DC556">
        <v>3.59</v>
      </c>
      <c r="DD556">
        <v>3.74</v>
      </c>
      <c r="DE556">
        <v>7.0000000000000007E-2</v>
      </c>
      <c r="DF556">
        <v>0.12</v>
      </c>
      <c r="DG556">
        <v>0.15</v>
      </c>
      <c r="DH556">
        <v>0.15</v>
      </c>
      <c r="DI556">
        <v>0.14000000000000001</v>
      </c>
      <c r="DJ556">
        <v>0.2</v>
      </c>
      <c r="DK556">
        <v>0.18</v>
      </c>
      <c r="DL556">
        <v>0.28000000000000003</v>
      </c>
      <c r="DM556">
        <v>0.2</v>
      </c>
      <c r="DN556">
        <v>0</v>
      </c>
      <c r="DO556">
        <v>0.01</v>
      </c>
      <c r="DP556">
        <v>0.01</v>
      </c>
      <c r="DQ556">
        <v>0</v>
      </c>
      <c r="DR556">
        <v>0.01</v>
      </c>
      <c r="DS556">
        <v>0.01</v>
      </c>
      <c r="DT556">
        <v>0.01</v>
      </c>
      <c r="DU556">
        <v>0.01</v>
      </c>
      <c r="DV556">
        <v>0.01</v>
      </c>
      <c r="DW556">
        <v>0.93</v>
      </c>
      <c r="DX556">
        <v>0.85</v>
      </c>
      <c r="DY556">
        <v>0.84</v>
      </c>
      <c r="DZ556">
        <v>0.84</v>
      </c>
      <c r="EA556">
        <v>0.85</v>
      </c>
      <c r="EB556">
        <v>0.78</v>
      </c>
      <c r="EC556">
        <v>0.8</v>
      </c>
      <c r="ED556">
        <v>0.66</v>
      </c>
      <c r="EE556">
        <v>0.76</v>
      </c>
      <c r="EF556">
        <v>0.49</v>
      </c>
      <c r="EG556">
        <v>0.02</v>
      </c>
      <c r="EH556">
        <v>0.01</v>
      </c>
      <c r="EI556">
        <v>0.01</v>
      </c>
      <c r="EJ556">
        <v>0.01</v>
      </c>
      <c r="EK556">
        <v>0.01</v>
      </c>
      <c r="EL556">
        <v>0.04</v>
      </c>
      <c r="EM556">
        <v>0.01</v>
      </c>
      <c r="EN556">
        <v>0</v>
      </c>
      <c r="EO556">
        <v>0.2</v>
      </c>
      <c r="EP556">
        <v>0.02</v>
      </c>
      <c r="EQ556">
        <v>1.0999999999999999E-2</v>
      </c>
      <c r="ER556">
        <v>0.02</v>
      </c>
      <c r="ES556">
        <v>2.3E-2</v>
      </c>
      <c r="ET556">
        <v>0.03</v>
      </c>
      <c r="EU556">
        <v>7.0000000000000007E-2</v>
      </c>
      <c r="EV556">
        <v>0.03</v>
      </c>
      <c r="EW556">
        <v>0.03</v>
      </c>
      <c r="EX556">
        <v>0.124</v>
      </c>
      <c r="EY556">
        <v>0.37</v>
      </c>
      <c r="EZ556">
        <v>0.3</v>
      </c>
      <c r="FA556">
        <v>0.28999999999999998</v>
      </c>
      <c r="FB556">
        <v>0.25</v>
      </c>
      <c r="FC556">
        <v>0.33</v>
      </c>
      <c r="FD556">
        <v>0.36</v>
      </c>
      <c r="FE556">
        <v>0.32</v>
      </c>
      <c r="FF556">
        <v>0.31</v>
      </c>
      <c r="FG556">
        <v>0.14000000000000001</v>
      </c>
      <c r="FH556">
        <v>0.57999999999999996</v>
      </c>
      <c r="FI556">
        <v>0.68</v>
      </c>
      <c r="FJ556">
        <v>0.67</v>
      </c>
      <c r="FK556">
        <v>0.7</v>
      </c>
      <c r="FL556">
        <v>0.61</v>
      </c>
      <c r="FM556">
        <v>0.51</v>
      </c>
      <c r="FN556">
        <v>0.65</v>
      </c>
      <c r="FO556">
        <v>0.65</v>
      </c>
      <c r="FP556">
        <v>0.06</v>
      </c>
      <c r="FQ556">
        <v>0.01</v>
      </c>
      <c r="FR556">
        <v>0</v>
      </c>
      <c r="FS556">
        <v>0.01</v>
      </c>
      <c r="FT556">
        <v>0.02</v>
      </c>
      <c r="FU556">
        <v>0.02</v>
      </c>
      <c r="FV556">
        <v>0.02</v>
      </c>
      <c r="FW556">
        <v>0</v>
      </c>
      <c r="FX556">
        <v>0.01</v>
      </c>
      <c r="FY556">
        <v>1.9</v>
      </c>
      <c r="FZ556">
        <v>3.51</v>
      </c>
      <c r="GA556">
        <v>3.66</v>
      </c>
      <c r="GB556">
        <v>3.64</v>
      </c>
      <c r="GC556">
        <v>3.67</v>
      </c>
      <c r="GD556">
        <v>3.57</v>
      </c>
      <c r="GE556">
        <v>3.37</v>
      </c>
      <c r="GF556">
        <v>3.61</v>
      </c>
      <c r="GG556">
        <v>3.62</v>
      </c>
      <c r="GH556">
        <v>9.48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0.01</v>
      </c>
      <c r="GO556">
        <v>0.02</v>
      </c>
      <c r="GP556">
        <v>0.11</v>
      </c>
      <c r="GQ556">
        <v>0.18</v>
      </c>
      <c r="GR556">
        <v>0.64</v>
      </c>
      <c r="GS556">
        <v>0.05</v>
      </c>
      <c r="GT556">
        <v>0.31</v>
      </c>
      <c r="GU556">
        <v>0.44</v>
      </c>
      <c r="GV556">
        <v>0.31</v>
      </c>
      <c r="GW556">
        <v>0.19</v>
      </c>
      <c r="GX556">
        <v>0.16400000000000001</v>
      </c>
      <c r="GY556">
        <v>0.15</v>
      </c>
      <c r="GZ556">
        <v>0.16400000000000001</v>
      </c>
      <c r="HA556">
        <v>9.6000000000000002E-2</v>
      </c>
      <c r="HB556">
        <v>0.19</v>
      </c>
      <c r="HC556">
        <v>0.18</v>
      </c>
      <c r="HD556">
        <v>0.09</v>
      </c>
      <c r="HE556">
        <v>0.18</v>
      </c>
      <c r="HF556">
        <v>0.16</v>
      </c>
      <c r="HG556">
        <v>0.21</v>
      </c>
      <c r="HH556">
        <v>0.18</v>
      </c>
      <c r="HI556">
        <v>0.01</v>
      </c>
      <c r="HJ556">
        <v>0.04</v>
      </c>
      <c r="HK556">
        <v>0.05</v>
      </c>
      <c r="HL556">
        <v>0.12</v>
      </c>
      <c r="HM556">
        <v>0.06</v>
      </c>
      <c r="HN556">
        <v>0.06</v>
      </c>
      <c r="HO556">
        <v>0.44</v>
      </c>
      <c r="HP556">
        <v>0.38</v>
      </c>
      <c r="HQ556">
        <v>0.42</v>
      </c>
      <c r="HR556">
        <v>0.42</v>
      </c>
      <c r="HS556">
        <v>0.45</v>
      </c>
      <c r="HT556">
        <v>0.41</v>
      </c>
      <c r="HU556">
        <v>0.49</v>
      </c>
      <c r="HV556">
        <v>0.28000000000000003</v>
      </c>
      <c r="HW556">
        <v>0.31</v>
      </c>
      <c r="HX556">
        <v>0.28000000000000003</v>
      </c>
      <c r="HY556">
        <v>0.37</v>
      </c>
      <c r="HZ556">
        <v>0.46</v>
      </c>
      <c r="IA556">
        <v>0.03</v>
      </c>
      <c r="IB556">
        <v>0.23</v>
      </c>
      <c r="IC556">
        <v>0.17</v>
      </c>
      <c r="ID556">
        <v>0.14000000000000001</v>
      </c>
      <c r="IE556">
        <v>0.1</v>
      </c>
      <c r="IF556">
        <v>4.4999999999999998E-2</v>
      </c>
      <c r="IG556">
        <v>1.0999999999999999E-2</v>
      </c>
      <c r="IH556">
        <v>0.01</v>
      </c>
      <c r="II556">
        <v>0.01</v>
      </c>
      <c r="IJ556">
        <v>0.01</v>
      </c>
      <c r="IK556">
        <v>6.0000000000000001E-3</v>
      </c>
      <c r="IL556">
        <v>6.0000000000000001E-3</v>
      </c>
      <c r="IM556">
        <v>0.01</v>
      </c>
      <c r="IN556">
        <v>7.0000000000000007E-2</v>
      </c>
      <c r="IO556">
        <v>0.05</v>
      </c>
      <c r="IP556">
        <v>0.03</v>
      </c>
      <c r="IQ556">
        <v>0.02</v>
      </c>
      <c r="IR556">
        <v>0.02</v>
      </c>
      <c r="IS556">
        <v>0.01</v>
      </c>
      <c r="IT556">
        <v>0.56000000000000005</v>
      </c>
      <c r="IU556">
        <v>0.37</v>
      </c>
      <c r="IV556">
        <v>0.03</v>
      </c>
      <c r="IW556">
        <v>0.14000000000000001</v>
      </c>
      <c r="IX556">
        <v>0.2</v>
      </c>
      <c r="IY556">
        <v>0.24</v>
      </c>
      <c r="IZ556">
        <v>0.36</v>
      </c>
      <c r="JA556">
        <v>0.16</v>
      </c>
      <c r="JB556">
        <v>0.33</v>
      </c>
      <c r="JC556">
        <v>0.39</v>
      </c>
      <c r="JD556">
        <v>0.05</v>
      </c>
      <c r="JE556">
        <v>0.09</v>
      </c>
      <c r="JF556">
        <v>0.27</v>
      </c>
      <c r="JG556">
        <v>0.28999999999999998</v>
      </c>
      <c r="JH556">
        <v>0.37</v>
      </c>
      <c r="JI556">
        <v>0.1</v>
      </c>
      <c r="JJ556">
        <v>0.11</v>
      </c>
      <c r="JK556">
        <v>0.49</v>
      </c>
      <c r="JL556">
        <v>0.21</v>
      </c>
      <c r="JM556">
        <v>0.04</v>
      </c>
      <c r="JN556">
        <v>0.06</v>
      </c>
      <c r="JO556">
        <v>7.0000000000000007E-2</v>
      </c>
      <c r="JP556">
        <v>0.06</v>
      </c>
      <c r="JQ556">
        <v>0.03</v>
      </c>
      <c r="JR556">
        <v>3.16</v>
      </c>
      <c r="JS556">
        <v>1.66</v>
      </c>
      <c r="JT556">
        <v>1.93</v>
      </c>
      <c r="JU556">
        <v>3.28</v>
      </c>
      <c r="JV556">
        <v>2.6</v>
      </c>
    </row>
    <row r="557" spans="1:282" x14ac:dyDescent="0.25">
      <c r="A557">
        <v>610250</v>
      </c>
      <c r="B557" t="s">
        <v>251</v>
      </c>
      <c r="C557" t="s">
        <v>3029</v>
      </c>
      <c r="D557" t="s">
        <v>6041</v>
      </c>
      <c r="E557" t="s">
        <v>6042</v>
      </c>
      <c r="F557" t="s">
        <v>1533</v>
      </c>
      <c r="G557" t="s">
        <v>1534</v>
      </c>
      <c r="H557" t="s">
        <v>1535</v>
      </c>
      <c r="I557" t="s">
        <v>6043</v>
      </c>
      <c r="J557" t="s">
        <v>10</v>
      </c>
      <c r="K557" t="s">
        <v>10</v>
      </c>
      <c r="L557" t="s">
        <v>546</v>
      </c>
      <c r="M557" t="s">
        <v>3399</v>
      </c>
      <c r="N557" t="s">
        <v>3908</v>
      </c>
      <c r="O557" t="s">
        <v>524</v>
      </c>
      <c r="P557">
        <v>431</v>
      </c>
      <c r="Q557" t="s">
        <v>541</v>
      </c>
      <c r="R557" t="s">
        <v>562</v>
      </c>
      <c r="S557" t="s">
        <v>562</v>
      </c>
      <c r="T557">
        <v>33</v>
      </c>
      <c r="U557">
        <v>6720</v>
      </c>
      <c r="V557" t="s">
        <v>655</v>
      </c>
      <c r="W557">
        <v>171</v>
      </c>
      <c r="X557">
        <v>430</v>
      </c>
      <c r="Y557">
        <v>40</v>
      </c>
      <c r="Z557" s="5" t="s">
        <v>762</v>
      </c>
      <c r="AA557" t="s">
        <v>524</v>
      </c>
      <c r="AB557" t="s">
        <v>564</v>
      </c>
      <c r="AC557" t="s">
        <v>564</v>
      </c>
      <c r="AD557" t="s">
        <v>555</v>
      </c>
      <c r="AE557">
        <v>40.5</v>
      </c>
      <c r="AF557">
        <v>51.4</v>
      </c>
      <c r="AG557">
        <v>25</v>
      </c>
      <c r="AH557">
        <v>4</v>
      </c>
      <c r="AI557" t="s">
        <v>3410</v>
      </c>
      <c r="AJ557">
        <v>121</v>
      </c>
      <c r="AK557">
        <v>10</v>
      </c>
      <c r="AL557">
        <v>12</v>
      </c>
      <c r="AM557">
        <v>5</v>
      </c>
      <c r="AN557">
        <v>92</v>
      </c>
      <c r="AR557">
        <v>3</v>
      </c>
      <c r="AS557">
        <v>121</v>
      </c>
      <c r="AT557">
        <v>0.01</v>
      </c>
      <c r="AU557">
        <v>0.01</v>
      </c>
      <c r="AV557">
        <v>0.01</v>
      </c>
      <c r="AW557">
        <v>0.01</v>
      </c>
      <c r="AX557">
        <v>0.03</v>
      </c>
      <c r="AY557">
        <v>0.05</v>
      </c>
      <c r="AZ557">
        <v>0.08</v>
      </c>
      <c r="BA557">
        <v>9.9000000000000005E-2</v>
      </c>
      <c r="BB557">
        <v>0.04</v>
      </c>
      <c r="BC557">
        <v>0.02</v>
      </c>
      <c r="BD557">
        <v>0.12</v>
      </c>
      <c r="BE557">
        <v>0.14000000000000001</v>
      </c>
      <c r="BF557">
        <v>0.47</v>
      </c>
      <c r="BG557">
        <v>0.34</v>
      </c>
      <c r="BH557">
        <v>0.36</v>
      </c>
      <c r="BI557">
        <v>0.26</v>
      </c>
      <c r="BJ557">
        <v>0.37</v>
      </c>
      <c r="BK557">
        <v>0.33</v>
      </c>
      <c r="BL557">
        <v>0.02</v>
      </c>
      <c r="BM557">
        <v>0.02</v>
      </c>
      <c r="BN557">
        <v>0.05</v>
      </c>
      <c r="BO557">
        <v>0.05</v>
      </c>
      <c r="BP557">
        <v>0.05</v>
      </c>
      <c r="BQ557">
        <v>7.0000000000000007E-2</v>
      </c>
      <c r="BR557">
        <v>0.42</v>
      </c>
      <c r="BS557">
        <v>0.53</v>
      </c>
      <c r="BT557">
        <v>0.54</v>
      </c>
      <c r="BU557">
        <v>0.66</v>
      </c>
      <c r="BV557">
        <v>0.42</v>
      </c>
      <c r="BW557">
        <v>0.4</v>
      </c>
      <c r="BX557">
        <v>3.33</v>
      </c>
      <c r="BY557">
        <v>3.42</v>
      </c>
      <c r="BZ557">
        <v>3.5</v>
      </c>
      <c r="CA557">
        <v>3.65</v>
      </c>
      <c r="CB557">
        <v>3.24</v>
      </c>
      <c r="CC557">
        <v>3.18</v>
      </c>
      <c r="CD557">
        <v>8.0000000000000002E-3</v>
      </c>
      <c r="CE557">
        <v>0</v>
      </c>
      <c r="CF557">
        <v>0</v>
      </c>
      <c r="CG557">
        <v>8.0000000000000002E-3</v>
      </c>
      <c r="CH557">
        <v>0</v>
      </c>
      <c r="CI557">
        <v>0.01</v>
      </c>
      <c r="CJ557">
        <v>0.01</v>
      </c>
      <c r="CK557">
        <v>0.08</v>
      </c>
      <c r="CL557">
        <v>0.02</v>
      </c>
      <c r="CM557">
        <v>0.01</v>
      </c>
      <c r="CN557">
        <v>0.02</v>
      </c>
      <c r="CO557">
        <v>0.02</v>
      </c>
      <c r="CP557">
        <v>0.02</v>
      </c>
      <c r="CQ557">
        <v>0.03</v>
      </c>
      <c r="CR557">
        <v>0.06</v>
      </c>
      <c r="CS557">
        <v>7.0000000000000007E-2</v>
      </c>
      <c r="CT557">
        <v>0.06</v>
      </c>
      <c r="CU557">
        <v>0.08</v>
      </c>
      <c r="CV557">
        <v>3.83</v>
      </c>
      <c r="CW557">
        <v>3.8</v>
      </c>
      <c r="CX557">
        <v>3.71</v>
      </c>
      <c r="CY557">
        <v>3.7</v>
      </c>
      <c r="CZ557">
        <v>3.72</v>
      </c>
      <c r="DA557">
        <v>3.58</v>
      </c>
      <c r="DB557">
        <v>3.59</v>
      </c>
      <c r="DC557">
        <v>3.38</v>
      </c>
      <c r="DD557">
        <v>3.49</v>
      </c>
      <c r="DE557">
        <v>0.13</v>
      </c>
      <c r="DF557">
        <v>0.17</v>
      </c>
      <c r="DG557">
        <v>0.26</v>
      </c>
      <c r="DH557">
        <v>0.22</v>
      </c>
      <c r="DI557">
        <v>0.21</v>
      </c>
      <c r="DJ557">
        <v>0.28000000000000003</v>
      </c>
      <c r="DK557">
        <v>0.23</v>
      </c>
      <c r="DL557">
        <v>0.26</v>
      </c>
      <c r="DM557">
        <v>0.27</v>
      </c>
      <c r="DN557">
        <v>0.01</v>
      </c>
      <c r="DO557">
        <v>0</v>
      </c>
      <c r="DP557">
        <v>0.02</v>
      </c>
      <c r="DQ557">
        <v>0.01</v>
      </c>
      <c r="DR557">
        <v>0</v>
      </c>
      <c r="DS557">
        <v>0.01</v>
      </c>
      <c r="DT557">
        <v>0.02</v>
      </c>
      <c r="DU557">
        <v>0</v>
      </c>
      <c r="DV557">
        <v>0</v>
      </c>
      <c r="DW557">
        <v>0.84</v>
      </c>
      <c r="DX557">
        <v>0.82</v>
      </c>
      <c r="DY557">
        <v>0.71</v>
      </c>
      <c r="DZ557">
        <v>0.74</v>
      </c>
      <c r="EA557">
        <v>0.75</v>
      </c>
      <c r="EB557">
        <v>0.64</v>
      </c>
      <c r="EC557">
        <v>0.67</v>
      </c>
      <c r="ED557">
        <v>0.6</v>
      </c>
      <c r="EE557">
        <v>0.62</v>
      </c>
      <c r="EF557">
        <v>0.44</v>
      </c>
      <c r="EG557">
        <v>0.02</v>
      </c>
      <c r="EH557">
        <v>0.02</v>
      </c>
      <c r="EI557">
        <v>0.01</v>
      </c>
      <c r="EJ557">
        <v>0.01</v>
      </c>
      <c r="EK557">
        <v>0.02</v>
      </c>
      <c r="EL557">
        <v>0.08</v>
      </c>
      <c r="EM557">
        <v>0.01</v>
      </c>
      <c r="EN557">
        <v>0.01</v>
      </c>
      <c r="EO557">
        <v>0.28999999999999998</v>
      </c>
      <c r="EP557">
        <v>0.02</v>
      </c>
      <c r="EQ557">
        <v>1.7000000000000001E-2</v>
      </c>
      <c r="ER557">
        <v>0.03</v>
      </c>
      <c r="ES557">
        <v>2.5000000000000001E-2</v>
      </c>
      <c r="ET557">
        <v>0.05</v>
      </c>
      <c r="EU557">
        <v>0.12</v>
      </c>
      <c r="EV557">
        <v>0.03</v>
      </c>
      <c r="EW557">
        <v>0.01</v>
      </c>
      <c r="EX557">
        <v>0.124</v>
      </c>
      <c r="EY557">
        <v>0.3</v>
      </c>
      <c r="EZ557">
        <v>0.31</v>
      </c>
      <c r="FA557">
        <v>0.33</v>
      </c>
      <c r="FB557">
        <v>0.27</v>
      </c>
      <c r="FC557">
        <v>0.4</v>
      </c>
      <c r="FD557">
        <v>0.36</v>
      </c>
      <c r="FE557">
        <v>0.36</v>
      </c>
      <c r="FF557">
        <v>0.33</v>
      </c>
      <c r="FG557">
        <v>7.0000000000000007E-2</v>
      </c>
      <c r="FH557">
        <v>0.63</v>
      </c>
      <c r="FI557">
        <v>0.63</v>
      </c>
      <c r="FJ557">
        <v>0.62</v>
      </c>
      <c r="FK557">
        <v>0.69</v>
      </c>
      <c r="FL557">
        <v>0.47</v>
      </c>
      <c r="FM557">
        <v>0.4</v>
      </c>
      <c r="FN557">
        <v>0.56999999999999995</v>
      </c>
      <c r="FO557">
        <v>0.63</v>
      </c>
      <c r="FP557">
        <v>7.0000000000000007E-2</v>
      </c>
      <c r="FQ557">
        <v>0.02</v>
      </c>
      <c r="FR557">
        <v>0.03</v>
      </c>
      <c r="FS557">
        <v>0.01</v>
      </c>
      <c r="FT557">
        <v>0.01</v>
      </c>
      <c r="FU557">
        <v>7.0000000000000007E-2</v>
      </c>
      <c r="FV557">
        <v>0.04</v>
      </c>
      <c r="FW557">
        <v>0.03</v>
      </c>
      <c r="FX557">
        <v>0.02</v>
      </c>
      <c r="FY557">
        <v>1.82</v>
      </c>
      <c r="FZ557">
        <v>3.57</v>
      </c>
      <c r="GA557">
        <v>3.6</v>
      </c>
      <c r="GB557">
        <v>3.58</v>
      </c>
      <c r="GC557">
        <v>3.65</v>
      </c>
      <c r="GD557">
        <v>3.42</v>
      </c>
      <c r="GE557">
        <v>3.13</v>
      </c>
      <c r="GF557">
        <v>3.54</v>
      </c>
      <c r="GG557">
        <v>3.62</v>
      </c>
      <c r="GH557">
        <v>8.67</v>
      </c>
      <c r="GI557">
        <v>0</v>
      </c>
      <c r="GJ557">
        <v>1.7000000000000001E-2</v>
      </c>
      <c r="GK557">
        <v>8.0000000000000002E-3</v>
      </c>
      <c r="GL557">
        <v>0.02</v>
      </c>
      <c r="GM557">
        <v>0.04</v>
      </c>
      <c r="GN557">
        <v>0.02</v>
      </c>
      <c r="GO557">
        <v>0.06</v>
      </c>
      <c r="GP557">
        <v>0.16</v>
      </c>
      <c r="GQ557">
        <v>0.16</v>
      </c>
      <c r="GR557">
        <v>0.45</v>
      </c>
      <c r="GS557">
        <v>7.0000000000000007E-2</v>
      </c>
      <c r="GT557">
        <v>0.35</v>
      </c>
      <c r="GU557">
        <v>0.34</v>
      </c>
      <c r="GV557">
        <v>0.12</v>
      </c>
      <c r="GW557">
        <v>0.19</v>
      </c>
      <c r="GX557">
        <v>0.19800000000000001</v>
      </c>
      <c r="GY557">
        <v>0.21</v>
      </c>
      <c r="GZ557">
        <v>9.0999999999999998E-2</v>
      </c>
      <c r="HA557">
        <v>0.13200000000000001</v>
      </c>
      <c r="HB557">
        <v>0.24</v>
      </c>
      <c r="HC557">
        <v>0.13</v>
      </c>
      <c r="HD557">
        <v>0.12</v>
      </c>
      <c r="HE557">
        <v>0.23</v>
      </c>
      <c r="HF557">
        <v>0.24</v>
      </c>
      <c r="HG557">
        <v>0.21</v>
      </c>
      <c r="HH557">
        <v>0.19</v>
      </c>
      <c r="HI557">
        <v>0</v>
      </c>
      <c r="HJ557">
        <v>0.03</v>
      </c>
      <c r="HK557">
        <v>0.11</v>
      </c>
      <c r="HL557">
        <v>0.17</v>
      </c>
      <c r="HM557">
        <v>0.13</v>
      </c>
      <c r="HN557">
        <v>0.02</v>
      </c>
      <c r="HO557">
        <v>0.4</v>
      </c>
      <c r="HP557">
        <v>0.4</v>
      </c>
      <c r="HQ557">
        <v>0.32</v>
      </c>
      <c r="HR557">
        <v>0.3</v>
      </c>
      <c r="HS557">
        <v>0.38</v>
      </c>
      <c r="HT557">
        <v>0.4</v>
      </c>
      <c r="HU557">
        <v>0.5</v>
      </c>
      <c r="HV557">
        <v>0.28999999999999998</v>
      </c>
      <c r="HW557">
        <v>0.26</v>
      </c>
      <c r="HX557">
        <v>0.2</v>
      </c>
      <c r="HY557">
        <v>0.31</v>
      </c>
      <c r="HZ557">
        <v>0.49</v>
      </c>
      <c r="IA557">
        <v>0.06</v>
      </c>
      <c r="IB557">
        <v>0.18</v>
      </c>
      <c r="IC557">
        <v>0.21</v>
      </c>
      <c r="ID557">
        <v>0.17</v>
      </c>
      <c r="IE557">
        <v>0.1</v>
      </c>
      <c r="IF557">
        <v>2.5000000000000001E-2</v>
      </c>
      <c r="IG557">
        <v>0</v>
      </c>
      <c r="IH557">
        <v>0.02</v>
      </c>
      <c r="II557">
        <v>0.02</v>
      </c>
      <c r="IJ557">
        <v>0.11</v>
      </c>
      <c r="IK557">
        <v>1.7000000000000001E-2</v>
      </c>
      <c r="IL557">
        <v>0</v>
      </c>
      <c r="IM557">
        <v>0.05</v>
      </c>
      <c r="IN557">
        <v>0.08</v>
      </c>
      <c r="IO557">
        <v>0.09</v>
      </c>
      <c r="IP557">
        <v>0.06</v>
      </c>
      <c r="IQ557">
        <v>7.0000000000000007E-2</v>
      </c>
      <c r="IR557">
        <v>7.0000000000000007E-2</v>
      </c>
      <c r="IS557">
        <v>0.01</v>
      </c>
      <c r="IT557">
        <v>0.44</v>
      </c>
      <c r="IU557">
        <v>0.25</v>
      </c>
      <c r="IV557">
        <v>0.02</v>
      </c>
      <c r="IW557">
        <v>0.26</v>
      </c>
      <c r="IX557">
        <v>0.19</v>
      </c>
      <c r="IY557">
        <v>0.33</v>
      </c>
      <c r="IZ557">
        <v>0.4</v>
      </c>
      <c r="JA557">
        <v>0.14000000000000001</v>
      </c>
      <c r="JB557">
        <v>0.36</v>
      </c>
      <c r="JC557">
        <v>0.4</v>
      </c>
      <c r="JD557">
        <v>0.09</v>
      </c>
      <c r="JE557">
        <v>0.17</v>
      </c>
      <c r="JF557">
        <v>0.28000000000000003</v>
      </c>
      <c r="JG557">
        <v>0.19</v>
      </c>
      <c r="JH557">
        <v>0.37</v>
      </c>
      <c r="JI557">
        <v>0.12</v>
      </c>
      <c r="JJ557">
        <v>0.14000000000000001</v>
      </c>
      <c r="JK557">
        <v>0.52</v>
      </c>
      <c r="JL557">
        <v>0.17</v>
      </c>
      <c r="JM557">
        <v>0.02</v>
      </c>
      <c r="JN557">
        <v>0.02</v>
      </c>
      <c r="JO557">
        <v>0.04</v>
      </c>
      <c r="JP557">
        <v>0.04</v>
      </c>
      <c r="JQ557">
        <v>0.02</v>
      </c>
      <c r="JR557">
        <v>3.17</v>
      </c>
      <c r="JS557">
        <v>1.88</v>
      </c>
      <c r="JT557">
        <v>2.21</v>
      </c>
      <c r="JU557">
        <v>3.36</v>
      </c>
      <c r="JV557">
        <v>2.29</v>
      </c>
    </row>
    <row r="558" spans="1:282" x14ac:dyDescent="0.25">
      <c r="A558">
        <v>610251</v>
      </c>
      <c r="B558" t="s">
        <v>57</v>
      </c>
      <c r="C558" t="s">
        <v>3030</v>
      </c>
      <c r="D558" t="s">
        <v>6044</v>
      </c>
      <c r="E558" t="s">
        <v>6045</v>
      </c>
      <c r="F558" t="s">
        <v>1536</v>
      </c>
      <c r="G558" t="s">
        <v>1537</v>
      </c>
      <c r="H558" t="s">
        <v>1538</v>
      </c>
      <c r="I558" t="s">
        <v>6046</v>
      </c>
      <c r="J558" t="s">
        <v>6047</v>
      </c>
      <c r="K558" t="s">
        <v>6048</v>
      </c>
      <c r="L558" t="s">
        <v>546</v>
      </c>
      <c r="M558" t="s">
        <v>3399</v>
      </c>
      <c r="N558" t="s">
        <v>3908</v>
      </c>
      <c r="O558" t="s">
        <v>524</v>
      </c>
      <c r="P558">
        <v>223</v>
      </c>
      <c r="Q558" t="s">
        <v>539</v>
      </c>
      <c r="R558" t="s">
        <v>538</v>
      </c>
      <c r="S558" t="s">
        <v>538</v>
      </c>
      <c r="T558">
        <v>34</v>
      </c>
      <c r="U558">
        <v>6730</v>
      </c>
      <c r="V558" t="s">
        <v>655</v>
      </c>
      <c r="W558">
        <v>110</v>
      </c>
      <c r="X558">
        <v>224</v>
      </c>
      <c r="Y558">
        <v>49</v>
      </c>
      <c r="Z558" s="5" t="s">
        <v>647</v>
      </c>
      <c r="AA558" t="s">
        <v>524</v>
      </c>
      <c r="AB558" t="s">
        <v>533</v>
      </c>
      <c r="AC558" t="s">
        <v>533</v>
      </c>
      <c r="AD558" t="s">
        <v>534</v>
      </c>
      <c r="AE558">
        <v>72</v>
      </c>
      <c r="AF558">
        <v>72.599999999999994</v>
      </c>
      <c r="AG558">
        <v>88.6</v>
      </c>
      <c r="AH558">
        <v>4.9000000000000004</v>
      </c>
      <c r="AI558" t="s">
        <v>3410</v>
      </c>
      <c r="AJ558">
        <v>63</v>
      </c>
      <c r="AK558">
        <v>2</v>
      </c>
      <c r="AL558">
        <v>57</v>
      </c>
      <c r="AN558">
        <v>1</v>
      </c>
      <c r="AQ558">
        <v>1</v>
      </c>
      <c r="AR558">
        <v>2</v>
      </c>
      <c r="AS558">
        <v>63</v>
      </c>
      <c r="AT558">
        <v>0</v>
      </c>
      <c r="AU558">
        <v>0</v>
      </c>
      <c r="AV558">
        <v>0</v>
      </c>
      <c r="AW558">
        <v>0.02</v>
      </c>
      <c r="AX558">
        <v>0.03</v>
      </c>
      <c r="AY558">
        <v>0.02</v>
      </c>
      <c r="AZ558">
        <v>0.05</v>
      </c>
      <c r="BA558">
        <v>3.2000000000000001E-2</v>
      </c>
      <c r="BB558">
        <v>0.05</v>
      </c>
      <c r="BC558">
        <v>0.06</v>
      </c>
      <c r="BD558">
        <v>0.03</v>
      </c>
      <c r="BE558">
        <v>0.14000000000000001</v>
      </c>
      <c r="BF558">
        <v>0.25</v>
      </c>
      <c r="BG558">
        <v>0.17</v>
      </c>
      <c r="BH558">
        <v>0.16</v>
      </c>
      <c r="BI558">
        <v>0.17</v>
      </c>
      <c r="BJ558">
        <v>0.22</v>
      </c>
      <c r="BK558">
        <v>0.22</v>
      </c>
      <c r="BL558">
        <v>0.02</v>
      </c>
      <c r="BM558">
        <v>0.03</v>
      </c>
      <c r="BN558">
        <v>0.05</v>
      </c>
      <c r="BO558">
        <v>0.02</v>
      </c>
      <c r="BP558">
        <v>0.02</v>
      </c>
      <c r="BQ558">
        <v>0.03</v>
      </c>
      <c r="BR558">
        <v>0.68</v>
      </c>
      <c r="BS558">
        <v>0.76</v>
      </c>
      <c r="BT558">
        <v>0.75</v>
      </c>
      <c r="BU558">
        <v>0.73</v>
      </c>
      <c r="BV558">
        <v>0.7</v>
      </c>
      <c r="BW558">
        <v>0.59</v>
      </c>
      <c r="BX558">
        <v>3.65</v>
      </c>
      <c r="BY558">
        <v>3.75</v>
      </c>
      <c r="BZ558">
        <v>3.73</v>
      </c>
      <c r="CA558">
        <v>3.65</v>
      </c>
      <c r="CB558">
        <v>3.61</v>
      </c>
      <c r="CC558">
        <v>3.43</v>
      </c>
      <c r="CD558">
        <v>0</v>
      </c>
      <c r="CE558">
        <v>1.6E-2</v>
      </c>
      <c r="CF558">
        <v>1.6E-2</v>
      </c>
      <c r="CG558">
        <v>1.6E-2</v>
      </c>
      <c r="CH558">
        <v>1.6E-2</v>
      </c>
      <c r="CI558">
        <v>0.03</v>
      </c>
      <c r="CJ558">
        <v>0.03</v>
      </c>
      <c r="CK558">
        <v>0.02</v>
      </c>
      <c r="CL558">
        <v>0.03</v>
      </c>
      <c r="CM558">
        <v>0.05</v>
      </c>
      <c r="CN558">
        <v>0.03</v>
      </c>
      <c r="CO558">
        <v>0.05</v>
      </c>
      <c r="CP558">
        <v>0</v>
      </c>
      <c r="CQ558">
        <v>0.03</v>
      </c>
      <c r="CR558">
        <v>0.03</v>
      </c>
      <c r="CS558">
        <v>0.08</v>
      </c>
      <c r="CT558">
        <v>0.1</v>
      </c>
      <c r="CU558">
        <v>0.06</v>
      </c>
      <c r="CV558">
        <v>3.8</v>
      </c>
      <c r="CW558">
        <v>3.82</v>
      </c>
      <c r="CX558">
        <v>3.76</v>
      </c>
      <c r="CY558">
        <v>3.87</v>
      </c>
      <c r="CZ558">
        <v>3.76</v>
      </c>
      <c r="DA558">
        <v>3.71</v>
      </c>
      <c r="DB558">
        <v>3.68</v>
      </c>
      <c r="DC558">
        <v>3.62</v>
      </c>
      <c r="DD558">
        <v>3.68</v>
      </c>
      <c r="DE558">
        <v>0.1</v>
      </c>
      <c r="DF558">
        <v>0.06</v>
      </c>
      <c r="DG558">
        <v>0.1</v>
      </c>
      <c r="DH558">
        <v>0.08</v>
      </c>
      <c r="DI558">
        <v>0.13</v>
      </c>
      <c r="DJ558">
        <v>0.13</v>
      </c>
      <c r="DK558">
        <v>0.06</v>
      </c>
      <c r="DL558">
        <v>0.13</v>
      </c>
      <c r="DM558">
        <v>0.1</v>
      </c>
      <c r="DN558">
        <v>0.03</v>
      </c>
      <c r="DO558">
        <v>0.05</v>
      </c>
      <c r="DP558">
        <v>0.02</v>
      </c>
      <c r="DQ558">
        <v>0.02</v>
      </c>
      <c r="DR558">
        <v>0.02</v>
      </c>
      <c r="DS558">
        <v>0.02</v>
      </c>
      <c r="DT558">
        <v>0.02</v>
      </c>
      <c r="DU558">
        <v>0.05</v>
      </c>
      <c r="DV558">
        <v>0.02</v>
      </c>
      <c r="DW558">
        <v>0.83</v>
      </c>
      <c r="DX558">
        <v>0.84</v>
      </c>
      <c r="DY558">
        <v>0.83</v>
      </c>
      <c r="DZ558">
        <v>0.89</v>
      </c>
      <c r="EA558">
        <v>0.81</v>
      </c>
      <c r="EB558">
        <v>0.79</v>
      </c>
      <c r="EC558">
        <v>0.81</v>
      </c>
      <c r="ED558">
        <v>0.71</v>
      </c>
      <c r="EE558">
        <v>0.79</v>
      </c>
      <c r="EF558">
        <v>0.43</v>
      </c>
      <c r="EG558">
        <v>0</v>
      </c>
      <c r="EH558">
        <v>0</v>
      </c>
      <c r="EI558">
        <v>0.02</v>
      </c>
      <c r="EJ558">
        <v>0.02</v>
      </c>
      <c r="EK558">
        <v>0.05</v>
      </c>
      <c r="EL558">
        <v>0.03</v>
      </c>
      <c r="EM558">
        <v>0.02</v>
      </c>
      <c r="EN558">
        <v>0.08</v>
      </c>
      <c r="EO558">
        <v>0.25</v>
      </c>
      <c r="EP558">
        <v>0.03</v>
      </c>
      <c r="EQ558">
        <v>4.8000000000000001E-2</v>
      </c>
      <c r="ER558">
        <v>0.06</v>
      </c>
      <c r="ES558">
        <v>3.2000000000000001E-2</v>
      </c>
      <c r="ET558">
        <v>0.06</v>
      </c>
      <c r="EU558">
        <v>0.13</v>
      </c>
      <c r="EV558">
        <v>0.03</v>
      </c>
      <c r="EW558">
        <v>0.06</v>
      </c>
      <c r="EX558">
        <v>7.9000000000000001E-2</v>
      </c>
      <c r="EY558">
        <v>0.27</v>
      </c>
      <c r="EZ558">
        <v>0.27</v>
      </c>
      <c r="FA558">
        <v>0.27</v>
      </c>
      <c r="FB558">
        <v>0.19</v>
      </c>
      <c r="FC558">
        <v>0.22</v>
      </c>
      <c r="FD558">
        <v>0.21</v>
      </c>
      <c r="FE558">
        <v>0.33</v>
      </c>
      <c r="FF558">
        <v>0.33</v>
      </c>
      <c r="FG558">
        <v>0.19</v>
      </c>
      <c r="FH558">
        <v>0.68</v>
      </c>
      <c r="FI558">
        <v>0.63</v>
      </c>
      <c r="FJ558">
        <v>0.63</v>
      </c>
      <c r="FK558">
        <v>0.75</v>
      </c>
      <c r="FL558">
        <v>0.65</v>
      </c>
      <c r="FM558">
        <v>0.59</v>
      </c>
      <c r="FN558">
        <v>0.56999999999999995</v>
      </c>
      <c r="FO558">
        <v>0.48</v>
      </c>
      <c r="FP558">
        <v>0.05</v>
      </c>
      <c r="FQ558">
        <v>0.02</v>
      </c>
      <c r="FR558">
        <v>0.05</v>
      </c>
      <c r="FS558">
        <v>0.02</v>
      </c>
      <c r="FT558">
        <v>0.02</v>
      </c>
      <c r="FU558">
        <v>0.02</v>
      </c>
      <c r="FV558">
        <v>0.05</v>
      </c>
      <c r="FW558">
        <v>0.05</v>
      </c>
      <c r="FX558">
        <v>0.05</v>
      </c>
      <c r="FY558">
        <v>2.0299999999999998</v>
      </c>
      <c r="FZ558">
        <v>3.66</v>
      </c>
      <c r="GA558">
        <v>3.62</v>
      </c>
      <c r="GB558">
        <v>3.55</v>
      </c>
      <c r="GC558">
        <v>3.69</v>
      </c>
      <c r="GD558">
        <v>3.5</v>
      </c>
      <c r="GE558">
        <v>3.42</v>
      </c>
      <c r="GF558">
        <v>3.53</v>
      </c>
      <c r="GG558">
        <v>3.27</v>
      </c>
      <c r="GH558">
        <v>8.4499999999999993</v>
      </c>
      <c r="GI558">
        <v>0.02</v>
      </c>
      <c r="GJ558">
        <v>0</v>
      </c>
      <c r="GK558">
        <v>3.2000000000000001E-2</v>
      </c>
      <c r="GL558">
        <v>0.02</v>
      </c>
      <c r="GM558">
        <v>0.03</v>
      </c>
      <c r="GN558">
        <v>0.03</v>
      </c>
      <c r="GO558">
        <v>0.05</v>
      </c>
      <c r="GP558">
        <v>0.21</v>
      </c>
      <c r="GQ558">
        <v>0.17</v>
      </c>
      <c r="GR558">
        <v>0.4</v>
      </c>
      <c r="GS558">
        <v>0.05</v>
      </c>
      <c r="GT558">
        <v>0.54</v>
      </c>
      <c r="GU558">
        <v>0.52</v>
      </c>
      <c r="GV558">
        <v>0.3</v>
      </c>
      <c r="GW558">
        <v>0.17</v>
      </c>
      <c r="GX558">
        <v>0.14299999999999999</v>
      </c>
      <c r="GY558">
        <v>0.22</v>
      </c>
      <c r="GZ558">
        <v>6.3E-2</v>
      </c>
      <c r="HA558">
        <v>7.9000000000000001E-2</v>
      </c>
      <c r="HB558">
        <v>0.24</v>
      </c>
      <c r="HC558">
        <v>0.14000000000000001</v>
      </c>
      <c r="HD558">
        <v>0.14000000000000001</v>
      </c>
      <c r="HE558">
        <v>0.17</v>
      </c>
      <c r="HF558">
        <v>0.08</v>
      </c>
      <c r="HG558">
        <v>0.11</v>
      </c>
      <c r="HH558">
        <v>0.06</v>
      </c>
      <c r="HI558">
        <v>0.02</v>
      </c>
      <c r="HJ558">
        <v>0.03</v>
      </c>
      <c r="HK558">
        <v>0.03</v>
      </c>
      <c r="HL558">
        <v>0</v>
      </c>
      <c r="HM558">
        <v>0.06</v>
      </c>
      <c r="HN558">
        <v>0</v>
      </c>
      <c r="HO558">
        <v>0.19</v>
      </c>
      <c r="HP558">
        <v>0.13</v>
      </c>
      <c r="HQ558">
        <v>0.17</v>
      </c>
      <c r="HR558">
        <v>0.17</v>
      </c>
      <c r="HS558">
        <v>0.24</v>
      </c>
      <c r="HT558">
        <v>0.19</v>
      </c>
      <c r="HU558">
        <v>0.75</v>
      </c>
      <c r="HV558">
        <v>0.62</v>
      </c>
      <c r="HW558">
        <v>0.63</v>
      </c>
      <c r="HX558">
        <v>0.7</v>
      </c>
      <c r="HY558">
        <v>0.62</v>
      </c>
      <c r="HZ558">
        <v>0.73</v>
      </c>
      <c r="IA558">
        <v>0.03</v>
      </c>
      <c r="IB558">
        <v>0.17</v>
      </c>
      <c r="IC558">
        <v>0.11</v>
      </c>
      <c r="ID558">
        <v>0.08</v>
      </c>
      <c r="IE558">
        <v>0.06</v>
      </c>
      <c r="IF558">
        <v>6.3E-2</v>
      </c>
      <c r="IG558">
        <v>0</v>
      </c>
      <c r="IH558">
        <v>0.02</v>
      </c>
      <c r="II558">
        <v>0.03</v>
      </c>
      <c r="IJ558">
        <v>0.03</v>
      </c>
      <c r="IK558">
        <v>0</v>
      </c>
      <c r="IL558">
        <v>0</v>
      </c>
      <c r="IM558">
        <v>0.02</v>
      </c>
      <c r="IN558">
        <v>0.03</v>
      </c>
      <c r="IO558">
        <v>0.02</v>
      </c>
      <c r="IP558">
        <v>0.02</v>
      </c>
      <c r="IQ558">
        <v>0.02</v>
      </c>
      <c r="IR558">
        <v>0.02</v>
      </c>
      <c r="IS558">
        <v>0.03</v>
      </c>
      <c r="IT558">
        <v>0.56000000000000005</v>
      </c>
      <c r="IU558">
        <v>0.41</v>
      </c>
      <c r="IV558">
        <v>0.03</v>
      </c>
      <c r="IW558">
        <v>0.3</v>
      </c>
      <c r="IX558">
        <v>0.22</v>
      </c>
      <c r="IY558">
        <v>0.3</v>
      </c>
      <c r="IZ558">
        <v>0.33</v>
      </c>
      <c r="JA558">
        <v>0.17</v>
      </c>
      <c r="JB558">
        <v>0.38</v>
      </c>
      <c r="JC558">
        <v>0.3</v>
      </c>
      <c r="JD558">
        <v>0.06</v>
      </c>
      <c r="JE558">
        <v>0.14000000000000001</v>
      </c>
      <c r="JF558">
        <v>0.19</v>
      </c>
      <c r="JG558">
        <v>0.17</v>
      </c>
      <c r="JH558">
        <v>0.43</v>
      </c>
      <c r="JI558">
        <v>0.06</v>
      </c>
      <c r="JJ558">
        <v>0.1</v>
      </c>
      <c r="JK558">
        <v>0.59</v>
      </c>
      <c r="JL558">
        <v>0.13</v>
      </c>
      <c r="JM558">
        <v>0.02</v>
      </c>
      <c r="JN558">
        <v>0.02</v>
      </c>
      <c r="JO558">
        <v>0.02</v>
      </c>
      <c r="JP558">
        <v>0.02</v>
      </c>
      <c r="JQ558">
        <v>0.02</v>
      </c>
      <c r="JR558">
        <v>3.15</v>
      </c>
      <c r="JS558">
        <v>1.63</v>
      </c>
      <c r="JT558">
        <v>1.92</v>
      </c>
      <c r="JU558">
        <v>3.35</v>
      </c>
      <c r="JV558">
        <v>2.13</v>
      </c>
    </row>
    <row r="559" spans="1:282" x14ac:dyDescent="0.25">
      <c r="A559">
        <v>610252</v>
      </c>
      <c r="B559" t="s">
        <v>86</v>
      </c>
      <c r="C559" t="s">
        <v>3031</v>
      </c>
      <c r="D559" t="s">
        <v>6049</v>
      </c>
      <c r="E559" t="s">
        <v>6050</v>
      </c>
      <c r="F559" t="s">
        <v>1539</v>
      </c>
      <c r="G559" t="s">
        <v>1540</v>
      </c>
      <c r="H559" t="s">
        <v>1541</v>
      </c>
      <c r="I559" t="s">
        <v>6051</v>
      </c>
      <c r="J559" t="s">
        <v>6052</v>
      </c>
      <c r="K559" t="s">
        <v>6053</v>
      </c>
      <c r="L559" t="s">
        <v>546</v>
      </c>
      <c r="M559" t="s">
        <v>3399</v>
      </c>
      <c r="N559" t="s">
        <v>3908</v>
      </c>
      <c r="O559" t="s">
        <v>524</v>
      </c>
      <c r="P559">
        <v>207</v>
      </c>
      <c r="Q559" t="s">
        <v>539</v>
      </c>
      <c r="R559" t="s">
        <v>591</v>
      </c>
      <c r="S559" t="s">
        <v>591</v>
      </c>
      <c r="T559">
        <v>35</v>
      </c>
      <c r="U559">
        <v>6740</v>
      </c>
      <c r="V559" t="s">
        <v>655</v>
      </c>
      <c r="W559">
        <v>110</v>
      </c>
      <c r="X559">
        <v>202</v>
      </c>
      <c r="Y559">
        <v>54</v>
      </c>
      <c r="Z559" s="5" t="s">
        <v>808</v>
      </c>
      <c r="AA559" t="s">
        <v>524</v>
      </c>
      <c r="AB559" t="s">
        <v>533</v>
      </c>
      <c r="AC559" t="s">
        <v>564</v>
      </c>
      <c r="AD559" t="s">
        <v>564</v>
      </c>
      <c r="AE559">
        <v>61.6</v>
      </c>
      <c r="AF559">
        <v>54.1</v>
      </c>
      <c r="AG559">
        <v>51.5</v>
      </c>
      <c r="AH559">
        <v>5.4</v>
      </c>
      <c r="AI559" t="s">
        <v>3410</v>
      </c>
      <c r="AJ559">
        <v>63</v>
      </c>
      <c r="AK559">
        <v>1</v>
      </c>
      <c r="AL559">
        <v>60</v>
      </c>
      <c r="AN559">
        <v>1</v>
      </c>
      <c r="AO559">
        <v>1</v>
      </c>
      <c r="AR559">
        <v>2</v>
      </c>
      <c r="AS559">
        <v>63</v>
      </c>
      <c r="AT559">
        <v>0</v>
      </c>
      <c r="AU559">
        <v>0</v>
      </c>
      <c r="AV559">
        <v>0.02</v>
      </c>
      <c r="AW559">
        <v>0.02</v>
      </c>
      <c r="AX559">
        <v>0</v>
      </c>
      <c r="AY559">
        <v>0.05</v>
      </c>
      <c r="AZ559">
        <v>0.03</v>
      </c>
      <c r="BA559">
        <v>4.8000000000000001E-2</v>
      </c>
      <c r="BB559">
        <v>0.05</v>
      </c>
      <c r="BC559">
        <v>0.03</v>
      </c>
      <c r="BD559">
        <v>0.08</v>
      </c>
      <c r="BE559">
        <v>0.19</v>
      </c>
      <c r="BF559">
        <v>0.33</v>
      </c>
      <c r="BG559">
        <v>0.21</v>
      </c>
      <c r="BH559">
        <v>0.3</v>
      </c>
      <c r="BI559">
        <v>0.25</v>
      </c>
      <c r="BJ559">
        <v>0.27</v>
      </c>
      <c r="BK559">
        <v>0.25</v>
      </c>
      <c r="BL559">
        <v>0</v>
      </c>
      <c r="BM559">
        <v>0</v>
      </c>
      <c r="BN559">
        <v>0</v>
      </c>
      <c r="BO559">
        <v>0</v>
      </c>
      <c r="BP559">
        <v>0.02</v>
      </c>
      <c r="BQ559">
        <v>0.02</v>
      </c>
      <c r="BR559">
        <v>0.63</v>
      </c>
      <c r="BS559">
        <v>0.75</v>
      </c>
      <c r="BT559">
        <v>0.63</v>
      </c>
      <c r="BU559">
        <v>0.7</v>
      </c>
      <c r="BV559">
        <v>0.63</v>
      </c>
      <c r="BW559">
        <v>0.49</v>
      </c>
      <c r="BX559">
        <v>3.6</v>
      </c>
      <c r="BY559">
        <v>3.7</v>
      </c>
      <c r="BZ559">
        <v>3.56</v>
      </c>
      <c r="CA559">
        <v>3.63</v>
      </c>
      <c r="CB559">
        <v>3.56</v>
      </c>
      <c r="CC559">
        <v>3.21</v>
      </c>
      <c r="CD559">
        <v>0</v>
      </c>
      <c r="CE559">
        <v>0</v>
      </c>
      <c r="CF559">
        <v>0</v>
      </c>
      <c r="CG559">
        <v>1.6E-2</v>
      </c>
      <c r="CH559">
        <v>0</v>
      </c>
      <c r="CI559">
        <v>0</v>
      </c>
      <c r="CJ559">
        <v>0.02</v>
      </c>
      <c r="CK559">
        <v>0.05</v>
      </c>
      <c r="CL559">
        <v>0</v>
      </c>
      <c r="CM559">
        <v>0.03</v>
      </c>
      <c r="CN559">
        <v>0.03</v>
      </c>
      <c r="CO559">
        <v>0.05</v>
      </c>
      <c r="CP559">
        <v>0.08</v>
      </c>
      <c r="CQ559">
        <v>0.03</v>
      </c>
      <c r="CR559">
        <v>0.1</v>
      </c>
      <c r="CS559">
        <v>0.1</v>
      </c>
      <c r="CT559">
        <v>0.05</v>
      </c>
      <c r="CU559">
        <v>0.11</v>
      </c>
      <c r="CV559">
        <v>3.81</v>
      </c>
      <c r="CW559">
        <v>3.78</v>
      </c>
      <c r="CX559">
        <v>3.71</v>
      </c>
      <c r="CY559">
        <v>3.65</v>
      </c>
      <c r="CZ559">
        <v>3.71</v>
      </c>
      <c r="DA559">
        <v>3.52</v>
      </c>
      <c r="DB559">
        <v>3.59</v>
      </c>
      <c r="DC559">
        <v>3.57</v>
      </c>
      <c r="DD559">
        <v>3.59</v>
      </c>
      <c r="DE559">
        <v>0.13</v>
      </c>
      <c r="DF559">
        <v>0.16</v>
      </c>
      <c r="DG559">
        <v>0.19</v>
      </c>
      <c r="DH559">
        <v>0.14000000000000001</v>
      </c>
      <c r="DI559">
        <v>0.22</v>
      </c>
      <c r="DJ559">
        <v>0.28999999999999998</v>
      </c>
      <c r="DK559">
        <v>0.17</v>
      </c>
      <c r="DL559">
        <v>0.19</v>
      </c>
      <c r="DM559">
        <v>0.19</v>
      </c>
      <c r="DN559">
        <v>0</v>
      </c>
      <c r="DO559">
        <v>0</v>
      </c>
      <c r="DP559">
        <v>0.02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0.84</v>
      </c>
      <c r="DX559">
        <v>0.81</v>
      </c>
      <c r="DY559">
        <v>0.75</v>
      </c>
      <c r="DZ559">
        <v>0.76</v>
      </c>
      <c r="EA559">
        <v>0.75</v>
      </c>
      <c r="EB559">
        <v>0.62</v>
      </c>
      <c r="EC559">
        <v>0.71</v>
      </c>
      <c r="ED559">
        <v>0.71</v>
      </c>
      <c r="EE559">
        <v>0.7</v>
      </c>
      <c r="EF559">
        <v>0.6</v>
      </c>
      <c r="EG559">
        <v>0</v>
      </c>
      <c r="EH559">
        <v>0.02</v>
      </c>
      <c r="EI559">
        <v>0</v>
      </c>
      <c r="EJ559">
        <v>0</v>
      </c>
      <c r="EK559">
        <v>0.03</v>
      </c>
      <c r="EL559">
        <v>0.05</v>
      </c>
      <c r="EM559">
        <v>0</v>
      </c>
      <c r="EN559">
        <v>0.02</v>
      </c>
      <c r="EO559">
        <v>0.16</v>
      </c>
      <c r="EP559">
        <v>0.11</v>
      </c>
      <c r="EQ559">
        <v>7.9000000000000001E-2</v>
      </c>
      <c r="ER559">
        <v>0.17</v>
      </c>
      <c r="ES559">
        <v>6.3E-2</v>
      </c>
      <c r="ET559">
        <v>0.08</v>
      </c>
      <c r="EU559">
        <v>0.08</v>
      </c>
      <c r="EV559">
        <v>0.05</v>
      </c>
      <c r="EW559">
        <v>0.14000000000000001</v>
      </c>
      <c r="EX559">
        <v>0.127</v>
      </c>
      <c r="EY559">
        <v>0.24</v>
      </c>
      <c r="EZ559">
        <v>0.3</v>
      </c>
      <c r="FA559">
        <v>0.24</v>
      </c>
      <c r="FB559">
        <v>0.27</v>
      </c>
      <c r="FC559">
        <v>0.3</v>
      </c>
      <c r="FD559">
        <v>0.35</v>
      </c>
      <c r="FE559">
        <v>0.32</v>
      </c>
      <c r="FF559">
        <v>0.44</v>
      </c>
      <c r="FG559">
        <v>0.1</v>
      </c>
      <c r="FH559">
        <v>0.62</v>
      </c>
      <c r="FI559">
        <v>0.59</v>
      </c>
      <c r="FJ559">
        <v>0.56999999999999995</v>
      </c>
      <c r="FK559">
        <v>0.65</v>
      </c>
      <c r="FL559">
        <v>0.54</v>
      </c>
      <c r="FM559">
        <v>0.51</v>
      </c>
      <c r="FN559">
        <v>0.62</v>
      </c>
      <c r="FO559">
        <v>0.38</v>
      </c>
      <c r="FP559">
        <v>0.02</v>
      </c>
      <c r="FQ559">
        <v>0.03</v>
      </c>
      <c r="FR559">
        <v>0.02</v>
      </c>
      <c r="FS559">
        <v>0.02</v>
      </c>
      <c r="FT559">
        <v>0.02</v>
      </c>
      <c r="FU559">
        <v>0.05</v>
      </c>
      <c r="FV559">
        <v>0.02</v>
      </c>
      <c r="FW559">
        <v>0.02</v>
      </c>
      <c r="FX559">
        <v>0.02</v>
      </c>
      <c r="FY559">
        <v>1.71</v>
      </c>
      <c r="FZ559">
        <v>3.52</v>
      </c>
      <c r="GA559">
        <v>3.48</v>
      </c>
      <c r="GB559">
        <v>3.4</v>
      </c>
      <c r="GC559">
        <v>3.6</v>
      </c>
      <c r="GD559">
        <v>3.42</v>
      </c>
      <c r="GE559">
        <v>3.34</v>
      </c>
      <c r="GF559">
        <v>3.58</v>
      </c>
      <c r="GG559">
        <v>3.21</v>
      </c>
      <c r="GH559">
        <v>8.3000000000000007</v>
      </c>
      <c r="GI559">
        <v>0.03</v>
      </c>
      <c r="GJ559">
        <v>0</v>
      </c>
      <c r="GK559">
        <v>1.6E-2</v>
      </c>
      <c r="GL559">
        <v>0.05</v>
      </c>
      <c r="GM559">
        <v>0.03</v>
      </c>
      <c r="GN559">
        <v>0.03</v>
      </c>
      <c r="GO559">
        <v>0.08</v>
      </c>
      <c r="GP559">
        <v>0.16</v>
      </c>
      <c r="GQ559">
        <v>0.13</v>
      </c>
      <c r="GR559">
        <v>0.44</v>
      </c>
      <c r="GS559">
        <v>0.03</v>
      </c>
      <c r="GT559">
        <v>0.71</v>
      </c>
      <c r="GU559">
        <v>0.7</v>
      </c>
      <c r="GV559">
        <v>0.4</v>
      </c>
      <c r="GW559">
        <v>0.13</v>
      </c>
      <c r="GX559">
        <v>0.127</v>
      </c>
      <c r="GY559">
        <v>0.21</v>
      </c>
      <c r="GZ559">
        <v>4.8000000000000001E-2</v>
      </c>
      <c r="HA559">
        <v>1.6E-2</v>
      </c>
      <c r="HB559">
        <v>0.11</v>
      </c>
      <c r="HC559">
        <v>0.08</v>
      </c>
      <c r="HD559">
        <v>0.11</v>
      </c>
      <c r="HE559">
        <v>0.24</v>
      </c>
      <c r="HF559">
        <v>0.03</v>
      </c>
      <c r="HG559">
        <v>0.05</v>
      </c>
      <c r="HH559">
        <v>0.05</v>
      </c>
      <c r="HI559">
        <v>0.02</v>
      </c>
      <c r="HJ559">
        <v>0.08</v>
      </c>
      <c r="HK559">
        <v>0.08</v>
      </c>
      <c r="HL559">
        <v>0.05</v>
      </c>
      <c r="HM559">
        <v>0.1</v>
      </c>
      <c r="HN559">
        <v>0.02</v>
      </c>
      <c r="HO559">
        <v>0.3</v>
      </c>
      <c r="HP559">
        <v>0.3</v>
      </c>
      <c r="HQ559">
        <v>0.3</v>
      </c>
      <c r="HR559">
        <v>0.32</v>
      </c>
      <c r="HS559">
        <v>0.33</v>
      </c>
      <c r="HT559">
        <v>0.33</v>
      </c>
      <c r="HU559">
        <v>0.67</v>
      </c>
      <c r="HV559">
        <v>0.38</v>
      </c>
      <c r="HW559">
        <v>0.33</v>
      </c>
      <c r="HX559">
        <v>0.48</v>
      </c>
      <c r="HY559">
        <v>0.46</v>
      </c>
      <c r="HZ559">
        <v>0.59</v>
      </c>
      <c r="IA559">
        <v>0</v>
      </c>
      <c r="IB559">
        <v>0.17</v>
      </c>
      <c r="IC559">
        <v>0.13</v>
      </c>
      <c r="ID559">
        <v>0.1</v>
      </c>
      <c r="IE559">
        <v>0.05</v>
      </c>
      <c r="IF559">
        <v>1.6E-2</v>
      </c>
      <c r="IG559">
        <v>0</v>
      </c>
      <c r="IH559">
        <v>0.02</v>
      </c>
      <c r="II559">
        <v>0.08</v>
      </c>
      <c r="IJ559">
        <v>0.02</v>
      </c>
      <c r="IK559">
        <v>1.6E-2</v>
      </c>
      <c r="IL559">
        <v>1.6E-2</v>
      </c>
      <c r="IM559">
        <v>0.02</v>
      </c>
      <c r="IN559">
        <v>0.05</v>
      </c>
      <c r="IO559">
        <v>0.08</v>
      </c>
      <c r="IP559">
        <v>0.05</v>
      </c>
      <c r="IQ559">
        <v>0.05</v>
      </c>
      <c r="IR559">
        <v>0.03</v>
      </c>
      <c r="IS559">
        <v>0</v>
      </c>
      <c r="IT559">
        <v>0.41</v>
      </c>
      <c r="IU559">
        <v>0.49</v>
      </c>
      <c r="IV559">
        <v>0.03</v>
      </c>
      <c r="IW559">
        <v>0.17</v>
      </c>
      <c r="IX559">
        <v>0.21</v>
      </c>
      <c r="IY559">
        <v>0.25</v>
      </c>
      <c r="IZ559">
        <v>0.17</v>
      </c>
      <c r="JA559">
        <v>0.17</v>
      </c>
      <c r="JB559">
        <v>0.37</v>
      </c>
      <c r="JC559">
        <v>0.27</v>
      </c>
      <c r="JD559">
        <v>0.13</v>
      </c>
      <c r="JE559">
        <v>0.17</v>
      </c>
      <c r="JF559">
        <v>0.14000000000000001</v>
      </c>
      <c r="JG559">
        <v>0.14000000000000001</v>
      </c>
      <c r="JH559">
        <v>0.51</v>
      </c>
      <c r="JI559">
        <v>0.17</v>
      </c>
      <c r="JJ559">
        <v>0.13</v>
      </c>
      <c r="JK559">
        <v>0.62</v>
      </c>
      <c r="JL559">
        <v>0.28999999999999998</v>
      </c>
      <c r="JM559">
        <v>0.02</v>
      </c>
      <c r="JN559">
        <v>0.03</v>
      </c>
      <c r="JO559">
        <v>0.03</v>
      </c>
      <c r="JP559">
        <v>0.03</v>
      </c>
      <c r="JQ559">
        <v>0.03</v>
      </c>
      <c r="JR559">
        <v>3.31</v>
      </c>
      <c r="JS559">
        <v>2.0699999999999998</v>
      </c>
      <c r="JT559">
        <v>1.93</v>
      </c>
      <c r="JU559">
        <v>3.39</v>
      </c>
      <c r="JV559">
        <v>2.56</v>
      </c>
    </row>
    <row r="560" spans="1:282" x14ac:dyDescent="0.25">
      <c r="A560">
        <v>610254</v>
      </c>
      <c r="B560" t="s">
        <v>1543</v>
      </c>
      <c r="C560" t="s">
        <v>1544</v>
      </c>
      <c r="D560" t="s">
        <v>6054</v>
      </c>
      <c r="E560" t="s">
        <v>6055</v>
      </c>
      <c r="F560" t="s">
        <v>1545</v>
      </c>
      <c r="G560" t="s">
        <v>1546</v>
      </c>
      <c r="H560" t="s">
        <v>6056</v>
      </c>
      <c r="I560" t="s">
        <v>6057</v>
      </c>
      <c r="J560" t="s">
        <v>6058</v>
      </c>
      <c r="K560" t="s">
        <v>6059</v>
      </c>
      <c r="L560" t="s">
        <v>546</v>
      </c>
      <c r="M560" t="s">
        <v>3399</v>
      </c>
      <c r="N560" t="s">
        <v>3908</v>
      </c>
      <c r="O560" t="s">
        <v>524</v>
      </c>
      <c r="P560">
        <v>521</v>
      </c>
      <c r="Q560" t="s">
        <v>539</v>
      </c>
      <c r="R560" t="s">
        <v>3437</v>
      </c>
      <c r="S560" t="s">
        <v>6522</v>
      </c>
      <c r="T560">
        <v>37</v>
      </c>
      <c r="U560">
        <v>6760</v>
      </c>
      <c r="V560" t="s">
        <v>651</v>
      </c>
      <c r="W560">
        <v>294</v>
      </c>
      <c r="X560">
        <v>518</v>
      </c>
      <c r="Y560">
        <v>57</v>
      </c>
      <c r="Z560" s="5" t="s">
        <v>1020</v>
      </c>
      <c r="AA560" t="s">
        <v>524</v>
      </c>
      <c r="AB560" t="s">
        <v>564</v>
      </c>
      <c r="AC560" t="s">
        <v>564</v>
      </c>
      <c r="AD560" t="s">
        <v>564</v>
      </c>
      <c r="AE560">
        <v>43.9</v>
      </c>
      <c r="AF560">
        <v>40.299999999999997</v>
      </c>
      <c r="AG560">
        <v>46</v>
      </c>
      <c r="AH560">
        <v>5.7</v>
      </c>
      <c r="AI560" t="s">
        <v>3410</v>
      </c>
      <c r="AJ560">
        <v>157</v>
      </c>
      <c r="AK560">
        <v>1</v>
      </c>
      <c r="AL560">
        <v>151</v>
      </c>
      <c r="AN560">
        <v>1</v>
      </c>
      <c r="AQ560">
        <v>2</v>
      </c>
      <c r="AR560">
        <v>3</v>
      </c>
      <c r="AS560">
        <v>157</v>
      </c>
      <c r="AT560">
        <v>0.01</v>
      </c>
      <c r="AU560">
        <v>0</v>
      </c>
      <c r="AV560">
        <v>0.01</v>
      </c>
      <c r="AW560">
        <v>0.03</v>
      </c>
      <c r="AX560">
        <v>0.01</v>
      </c>
      <c r="AY560">
        <v>0.04</v>
      </c>
      <c r="AZ560">
        <v>7.0000000000000007E-2</v>
      </c>
      <c r="BA560">
        <v>4.4999999999999998E-2</v>
      </c>
      <c r="BB560">
        <v>0.05</v>
      </c>
      <c r="BC560">
        <v>0.05</v>
      </c>
      <c r="BD560">
        <v>0.08</v>
      </c>
      <c r="BE560">
        <v>0.1</v>
      </c>
      <c r="BF560">
        <v>0.43</v>
      </c>
      <c r="BG560">
        <v>0.37</v>
      </c>
      <c r="BH560">
        <v>0.43</v>
      </c>
      <c r="BI560">
        <v>0.36</v>
      </c>
      <c r="BJ560">
        <v>0.42</v>
      </c>
      <c r="BK560">
        <v>0.39</v>
      </c>
      <c r="BL560">
        <v>0</v>
      </c>
      <c r="BM560">
        <v>0</v>
      </c>
      <c r="BN560">
        <v>0.01</v>
      </c>
      <c r="BO560">
        <v>0.01</v>
      </c>
      <c r="BP560">
        <v>0.01</v>
      </c>
      <c r="BQ560">
        <v>0.03</v>
      </c>
      <c r="BR560">
        <v>0.49</v>
      </c>
      <c r="BS560">
        <v>0.59</v>
      </c>
      <c r="BT560">
        <v>0.5</v>
      </c>
      <c r="BU560">
        <v>0.56000000000000005</v>
      </c>
      <c r="BV560">
        <v>0.48</v>
      </c>
      <c r="BW560">
        <v>0.45</v>
      </c>
      <c r="BX560">
        <v>3.39</v>
      </c>
      <c r="BY560">
        <v>3.54</v>
      </c>
      <c r="BZ560">
        <v>3.44</v>
      </c>
      <c r="CA560">
        <v>3.46</v>
      </c>
      <c r="CB560">
        <v>3.38</v>
      </c>
      <c r="CC560">
        <v>3.29</v>
      </c>
      <c r="CD560">
        <v>0</v>
      </c>
      <c r="CE560">
        <v>6.0000000000000001E-3</v>
      </c>
      <c r="CF560">
        <v>6.0000000000000001E-3</v>
      </c>
      <c r="CG560">
        <v>6.0000000000000001E-3</v>
      </c>
      <c r="CH560">
        <v>1.2999999999999999E-2</v>
      </c>
      <c r="CI560">
        <v>0.02</v>
      </c>
      <c r="CJ560">
        <v>0.03</v>
      </c>
      <c r="CK560">
        <v>0.02</v>
      </c>
      <c r="CL560">
        <v>0.02</v>
      </c>
      <c r="CM560">
        <v>0.02</v>
      </c>
      <c r="CN560">
        <v>0.03</v>
      </c>
      <c r="CO560">
        <v>0.03</v>
      </c>
      <c r="CP560">
        <v>0.03</v>
      </c>
      <c r="CQ560">
        <v>0.03</v>
      </c>
      <c r="CR560">
        <v>0.06</v>
      </c>
      <c r="CS560">
        <v>0.06</v>
      </c>
      <c r="CT560">
        <v>0.05</v>
      </c>
      <c r="CU560">
        <v>0.04</v>
      </c>
      <c r="CV560">
        <v>3.7</v>
      </c>
      <c r="CW560">
        <v>3.64</v>
      </c>
      <c r="CX560">
        <v>3.61</v>
      </c>
      <c r="CY560">
        <v>3.65</v>
      </c>
      <c r="CZ560">
        <v>3.61</v>
      </c>
      <c r="DA560">
        <v>3.46</v>
      </c>
      <c r="DB560">
        <v>3.48</v>
      </c>
      <c r="DC560">
        <v>3.54</v>
      </c>
      <c r="DD560">
        <v>3.56</v>
      </c>
      <c r="DE560">
        <v>0.26</v>
      </c>
      <c r="DF560">
        <v>0.27</v>
      </c>
      <c r="DG560">
        <v>0.31</v>
      </c>
      <c r="DH560">
        <v>0.26</v>
      </c>
      <c r="DI560">
        <v>0.3</v>
      </c>
      <c r="DJ560">
        <v>0.35</v>
      </c>
      <c r="DK560">
        <v>0.3</v>
      </c>
      <c r="DL560">
        <v>0.28999999999999998</v>
      </c>
      <c r="DM560">
        <v>0.28999999999999998</v>
      </c>
      <c r="DN560">
        <v>0.01</v>
      </c>
      <c r="DO560">
        <v>0</v>
      </c>
      <c r="DP560">
        <v>0</v>
      </c>
      <c r="DQ560">
        <v>0.01</v>
      </c>
      <c r="DR560">
        <v>0.01</v>
      </c>
      <c r="DS560">
        <v>0.01</v>
      </c>
      <c r="DT560">
        <v>0</v>
      </c>
      <c r="DU560">
        <v>0.01</v>
      </c>
      <c r="DV560">
        <v>0.02</v>
      </c>
      <c r="DW560">
        <v>0.71</v>
      </c>
      <c r="DX560">
        <v>0.69</v>
      </c>
      <c r="DY560">
        <v>0.66</v>
      </c>
      <c r="DZ560">
        <v>0.69</v>
      </c>
      <c r="EA560">
        <v>0.66</v>
      </c>
      <c r="EB560">
        <v>0.56000000000000005</v>
      </c>
      <c r="EC560">
        <v>0.61</v>
      </c>
      <c r="ED560">
        <v>0.63</v>
      </c>
      <c r="EE560">
        <v>0.63</v>
      </c>
      <c r="EF560">
        <v>0.28999999999999998</v>
      </c>
      <c r="EG560">
        <v>0.02</v>
      </c>
      <c r="EH560">
        <v>0.02</v>
      </c>
      <c r="EI560">
        <v>0.01</v>
      </c>
      <c r="EJ560">
        <v>0</v>
      </c>
      <c r="EK560">
        <v>0.01</v>
      </c>
      <c r="EL560">
        <v>0.17</v>
      </c>
      <c r="EM560">
        <v>0.02</v>
      </c>
      <c r="EN560">
        <v>0.11</v>
      </c>
      <c r="EO560">
        <v>0.37</v>
      </c>
      <c r="EP560">
        <v>0.11</v>
      </c>
      <c r="EQ560">
        <v>6.4000000000000001E-2</v>
      </c>
      <c r="ER560">
        <v>0.06</v>
      </c>
      <c r="ES560">
        <v>8.3000000000000004E-2</v>
      </c>
      <c r="ET560">
        <v>0.14000000000000001</v>
      </c>
      <c r="EU560">
        <v>0.16</v>
      </c>
      <c r="EV560">
        <v>7.0000000000000007E-2</v>
      </c>
      <c r="EW560">
        <v>0.11</v>
      </c>
      <c r="EX560">
        <v>0.13400000000000001</v>
      </c>
      <c r="EY560">
        <v>0.45</v>
      </c>
      <c r="EZ560">
        <v>0.41</v>
      </c>
      <c r="FA560">
        <v>0.46</v>
      </c>
      <c r="FB560">
        <v>0.37</v>
      </c>
      <c r="FC560">
        <v>0.36</v>
      </c>
      <c r="FD560">
        <v>0.34</v>
      </c>
      <c r="FE560">
        <v>0.46</v>
      </c>
      <c r="FF560">
        <v>0.4</v>
      </c>
      <c r="FG560">
        <v>0.2</v>
      </c>
      <c r="FH560">
        <v>0.41</v>
      </c>
      <c r="FI560">
        <v>0.49</v>
      </c>
      <c r="FJ560">
        <v>0.45</v>
      </c>
      <c r="FK560">
        <v>0.53</v>
      </c>
      <c r="FL560">
        <v>0.46</v>
      </c>
      <c r="FM560">
        <v>0.31</v>
      </c>
      <c r="FN560">
        <v>0.43</v>
      </c>
      <c r="FO560">
        <v>0.36</v>
      </c>
      <c r="FP560">
        <v>0.01</v>
      </c>
      <c r="FQ560">
        <v>0.02</v>
      </c>
      <c r="FR560">
        <v>0.02</v>
      </c>
      <c r="FS560">
        <v>0.01</v>
      </c>
      <c r="FT560">
        <v>0.02</v>
      </c>
      <c r="FU560">
        <v>0.03</v>
      </c>
      <c r="FV560">
        <v>0.01</v>
      </c>
      <c r="FW560">
        <v>0.02</v>
      </c>
      <c r="FX560">
        <v>0.01</v>
      </c>
      <c r="FY560">
        <v>2.2400000000000002</v>
      </c>
      <c r="FZ560">
        <v>3.27</v>
      </c>
      <c r="GA560">
        <v>3.4</v>
      </c>
      <c r="GB560">
        <v>3.37</v>
      </c>
      <c r="GC560">
        <v>3.45</v>
      </c>
      <c r="GD560">
        <v>3.3</v>
      </c>
      <c r="GE560">
        <v>2.81</v>
      </c>
      <c r="GF560">
        <v>3.33</v>
      </c>
      <c r="GG560">
        <v>3.03</v>
      </c>
      <c r="GH560">
        <v>7.97</v>
      </c>
      <c r="GI560">
        <v>0.01</v>
      </c>
      <c r="GJ560">
        <v>2.5000000000000001E-2</v>
      </c>
      <c r="GK560">
        <v>1.9E-2</v>
      </c>
      <c r="GL560">
        <v>0.04</v>
      </c>
      <c r="GM560">
        <v>0.04</v>
      </c>
      <c r="GN560">
        <v>0.06</v>
      </c>
      <c r="GO560">
        <v>0.11</v>
      </c>
      <c r="GP560">
        <v>0.2</v>
      </c>
      <c r="GQ560">
        <v>0.18</v>
      </c>
      <c r="GR560">
        <v>0.28999999999999998</v>
      </c>
      <c r="GS560">
        <v>0.02</v>
      </c>
      <c r="GT560">
        <v>0.49</v>
      </c>
      <c r="GU560">
        <v>0.5</v>
      </c>
      <c r="GV560">
        <v>0.31</v>
      </c>
      <c r="GW560">
        <v>0.31</v>
      </c>
      <c r="GX560">
        <v>0.255</v>
      </c>
      <c r="GY560">
        <v>0.37</v>
      </c>
      <c r="GZ560">
        <v>9.6000000000000002E-2</v>
      </c>
      <c r="HA560">
        <v>0.10199999999999999</v>
      </c>
      <c r="HB560">
        <v>0.17</v>
      </c>
      <c r="HC560">
        <v>0.06</v>
      </c>
      <c r="HD560">
        <v>0.1</v>
      </c>
      <c r="HE560">
        <v>0.12</v>
      </c>
      <c r="HF560">
        <v>0.04</v>
      </c>
      <c r="HG560">
        <v>0.05</v>
      </c>
      <c r="HH560">
        <v>0.04</v>
      </c>
      <c r="HI560">
        <v>0.01</v>
      </c>
      <c r="HJ560">
        <v>0</v>
      </c>
      <c r="HK560">
        <v>0.02</v>
      </c>
      <c r="HL560">
        <v>0</v>
      </c>
      <c r="HM560">
        <v>0.08</v>
      </c>
      <c r="HN560">
        <v>0.01</v>
      </c>
      <c r="HO560">
        <v>0.43</v>
      </c>
      <c r="HP560">
        <v>0.39</v>
      </c>
      <c r="HQ560">
        <v>0.38</v>
      </c>
      <c r="HR560">
        <v>0.45</v>
      </c>
      <c r="HS560">
        <v>0.45</v>
      </c>
      <c r="HT560">
        <v>0.46</v>
      </c>
      <c r="HU560">
        <v>0.45</v>
      </c>
      <c r="HV560">
        <v>0.44</v>
      </c>
      <c r="HW560">
        <v>0.43</v>
      </c>
      <c r="HX560">
        <v>0.46</v>
      </c>
      <c r="HY560">
        <v>0.34</v>
      </c>
      <c r="HZ560">
        <v>0.44</v>
      </c>
      <c r="IA560">
        <v>0.06</v>
      </c>
      <c r="IB560">
        <v>0.1</v>
      </c>
      <c r="IC560">
        <v>0.12</v>
      </c>
      <c r="ID560">
        <v>0.04</v>
      </c>
      <c r="IE560">
        <v>7.0000000000000007E-2</v>
      </c>
      <c r="IF560">
        <v>3.7999999999999999E-2</v>
      </c>
      <c r="IG560">
        <v>1.9E-2</v>
      </c>
      <c r="IH560">
        <v>0.03</v>
      </c>
      <c r="II560">
        <v>0.03</v>
      </c>
      <c r="IJ560">
        <v>0.03</v>
      </c>
      <c r="IK560">
        <v>3.2000000000000001E-2</v>
      </c>
      <c r="IL560">
        <v>2.5000000000000001E-2</v>
      </c>
      <c r="IM560">
        <v>0.03</v>
      </c>
      <c r="IN560">
        <v>0.04</v>
      </c>
      <c r="IO560">
        <v>0.03</v>
      </c>
      <c r="IP560">
        <v>0.03</v>
      </c>
      <c r="IQ560">
        <v>0.03</v>
      </c>
      <c r="IR560">
        <v>0.03</v>
      </c>
      <c r="IS560">
        <v>0.01</v>
      </c>
      <c r="IT560">
        <v>0.36</v>
      </c>
      <c r="IU560">
        <v>0.42</v>
      </c>
      <c r="IV560">
        <v>0.04</v>
      </c>
      <c r="IW560">
        <v>0.19</v>
      </c>
      <c r="IX560">
        <v>0.24</v>
      </c>
      <c r="IY560">
        <v>0.27</v>
      </c>
      <c r="IZ560">
        <v>0.24</v>
      </c>
      <c r="JA560">
        <v>0.21</v>
      </c>
      <c r="JB560">
        <v>0.38</v>
      </c>
      <c r="JC560">
        <v>0.3</v>
      </c>
      <c r="JD560">
        <v>0.13</v>
      </c>
      <c r="JE560">
        <v>0.13</v>
      </c>
      <c r="JF560">
        <v>0.23</v>
      </c>
      <c r="JG560">
        <v>0.18</v>
      </c>
      <c r="JH560">
        <v>0.42</v>
      </c>
      <c r="JI560">
        <v>0.2</v>
      </c>
      <c r="JJ560">
        <v>0.18</v>
      </c>
      <c r="JK560">
        <v>0.48</v>
      </c>
      <c r="JL560">
        <v>0.22</v>
      </c>
      <c r="JM560">
        <v>0.03</v>
      </c>
      <c r="JN560">
        <v>0.03</v>
      </c>
      <c r="JO560">
        <v>0.03</v>
      </c>
      <c r="JP560">
        <v>0.04</v>
      </c>
      <c r="JQ560">
        <v>0.03</v>
      </c>
      <c r="JR560">
        <v>3.17</v>
      </c>
      <c r="JS560">
        <v>2.1800000000000002</v>
      </c>
      <c r="JT560">
        <v>2.0699999999999998</v>
      </c>
      <c r="JU560">
        <v>3.21</v>
      </c>
      <c r="JV560">
        <v>2.44</v>
      </c>
    </row>
    <row r="561" spans="1:282" x14ac:dyDescent="0.25">
      <c r="A561">
        <v>610256</v>
      </c>
      <c r="B561" t="s">
        <v>248</v>
      </c>
      <c r="C561" t="s">
        <v>3032</v>
      </c>
      <c r="D561" t="s">
        <v>6060</v>
      </c>
      <c r="E561" t="s">
        <v>6061</v>
      </c>
      <c r="F561" t="s">
        <v>1547</v>
      </c>
      <c r="G561" t="s">
        <v>1548</v>
      </c>
      <c r="H561" t="s">
        <v>1549</v>
      </c>
      <c r="I561" t="s">
        <v>6062</v>
      </c>
      <c r="J561" t="s">
        <v>10</v>
      </c>
      <c r="K561" t="s">
        <v>10</v>
      </c>
      <c r="L561" t="s">
        <v>546</v>
      </c>
      <c r="M561" t="s">
        <v>3399</v>
      </c>
      <c r="N561" t="s">
        <v>3908</v>
      </c>
      <c r="O561" t="s">
        <v>524</v>
      </c>
      <c r="P561">
        <v>140</v>
      </c>
      <c r="Q561" t="s">
        <v>537</v>
      </c>
      <c r="R561" t="s">
        <v>550</v>
      </c>
      <c r="S561" t="s">
        <v>550</v>
      </c>
      <c r="T561">
        <v>40</v>
      </c>
      <c r="U561">
        <v>6780</v>
      </c>
      <c r="V561" t="s">
        <v>651</v>
      </c>
      <c r="W561">
        <v>63</v>
      </c>
      <c r="X561">
        <v>148</v>
      </c>
      <c r="Y561">
        <v>43</v>
      </c>
      <c r="Z561" s="5" t="s">
        <v>766</v>
      </c>
      <c r="AA561" t="s">
        <v>524</v>
      </c>
      <c r="AB561" t="s">
        <v>534</v>
      </c>
      <c r="AC561" t="s">
        <v>564</v>
      </c>
      <c r="AD561" t="s">
        <v>533</v>
      </c>
      <c r="AE561">
        <v>88.5</v>
      </c>
      <c r="AF561">
        <v>42.7</v>
      </c>
      <c r="AG561">
        <v>77</v>
      </c>
      <c r="AH561">
        <v>4.3</v>
      </c>
      <c r="AI561" t="s">
        <v>3410</v>
      </c>
      <c r="AJ561">
        <v>53</v>
      </c>
      <c r="AL561">
        <v>52</v>
      </c>
      <c r="AN561">
        <v>1</v>
      </c>
      <c r="AR561">
        <v>1</v>
      </c>
      <c r="AS561">
        <v>53</v>
      </c>
      <c r="AT561">
        <v>0.02</v>
      </c>
      <c r="AU561">
        <v>0.02</v>
      </c>
      <c r="AV561">
        <v>0.02</v>
      </c>
      <c r="AW561">
        <v>0</v>
      </c>
      <c r="AX561">
        <v>0.02</v>
      </c>
      <c r="AY561">
        <v>0.04</v>
      </c>
      <c r="AZ561">
        <v>0.06</v>
      </c>
      <c r="BA561">
        <v>0</v>
      </c>
      <c r="BB561">
        <v>0</v>
      </c>
      <c r="BC561">
        <v>0.06</v>
      </c>
      <c r="BD561">
        <v>0.04</v>
      </c>
      <c r="BE561">
        <v>0.08</v>
      </c>
      <c r="BF561">
        <v>0.13</v>
      </c>
      <c r="BG561">
        <v>0.17</v>
      </c>
      <c r="BH561">
        <v>0.17</v>
      </c>
      <c r="BI561">
        <v>0.08</v>
      </c>
      <c r="BJ561">
        <v>0.21</v>
      </c>
      <c r="BK561">
        <v>0.13</v>
      </c>
      <c r="BL561">
        <v>0.02</v>
      </c>
      <c r="BM561">
        <v>0</v>
      </c>
      <c r="BN561">
        <v>0.02</v>
      </c>
      <c r="BO561">
        <v>0</v>
      </c>
      <c r="BP561">
        <v>0.02</v>
      </c>
      <c r="BQ561">
        <v>0</v>
      </c>
      <c r="BR561">
        <v>0.77</v>
      </c>
      <c r="BS561">
        <v>0.81</v>
      </c>
      <c r="BT561">
        <v>0.79</v>
      </c>
      <c r="BU561">
        <v>0.87</v>
      </c>
      <c r="BV561">
        <v>0.72</v>
      </c>
      <c r="BW561">
        <v>0.75</v>
      </c>
      <c r="BX561">
        <v>3.69</v>
      </c>
      <c r="BY561">
        <v>3.77</v>
      </c>
      <c r="BZ561">
        <v>3.77</v>
      </c>
      <c r="CA561">
        <v>3.81</v>
      </c>
      <c r="CB561">
        <v>3.65</v>
      </c>
      <c r="CC561">
        <v>3.6</v>
      </c>
      <c r="CD561">
        <v>0</v>
      </c>
      <c r="CE561">
        <v>0</v>
      </c>
      <c r="CF561">
        <v>0</v>
      </c>
      <c r="CG561">
        <v>1.9E-2</v>
      </c>
      <c r="CH561">
        <v>0</v>
      </c>
      <c r="CI561">
        <v>0</v>
      </c>
      <c r="CJ561">
        <v>0.02</v>
      </c>
      <c r="CK561">
        <v>0.15</v>
      </c>
      <c r="CL561">
        <v>0.09</v>
      </c>
      <c r="CM561">
        <v>0.06</v>
      </c>
      <c r="CN561">
        <v>0.02</v>
      </c>
      <c r="CO561">
        <v>0</v>
      </c>
      <c r="CP561">
        <v>0.02</v>
      </c>
      <c r="CQ561">
        <v>0.02</v>
      </c>
      <c r="CR561">
        <v>0.11</v>
      </c>
      <c r="CS561">
        <v>0.06</v>
      </c>
      <c r="CT561">
        <v>0.08</v>
      </c>
      <c r="CU561">
        <v>0.13</v>
      </c>
      <c r="CV561">
        <v>3.73</v>
      </c>
      <c r="CW561">
        <v>3.75</v>
      </c>
      <c r="CX561">
        <v>3.81</v>
      </c>
      <c r="CY561">
        <v>3.75</v>
      </c>
      <c r="CZ561">
        <v>3.75</v>
      </c>
      <c r="DA561">
        <v>3.46</v>
      </c>
      <c r="DB561">
        <v>3.53</v>
      </c>
      <c r="DC561">
        <v>3.25</v>
      </c>
      <c r="DD561">
        <v>3.3</v>
      </c>
      <c r="DE561">
        <v>0.15</v>
      </c>
      <c r="DF561">
        <v>0.21</v>
      </c>
      <c r="DG561">
        <v>0.19</v>
      </c>
      <c r="DH561">
        <v>0.15</v>
      </c>
      <c r="DI561">
        <v>0.21</v>
      </c>
      <c r="DJ561">
        <v>0.3</v>
      </c>
      <c r="DK561">
        <v>0.3</v>
      </c>
      <c r="DL561">
        <v>0.15</v>
      </c>
      <c r="DM561">
        <v>0.15</v>
      </c>
      <c r="DN561">
        <v>0.02</v>
      </c>
      <c r="DO561">
        <v>0.02</v>
      </c>
      <c r="DP561">
        <v>0.02</v>
      </c>
      <c r="DQ561">
        <v>0.04</v>
      </c>
      <c r="DR561">
        <v>0.02</v>
      </c>
      <c r="DS561">
        <v>0.02</v>
      </c>
      <c r="DT561">
        <v>0</v>
      </c>
      <c r="DU561">
        <v>0</v>
      </c>
      <c r="DV561">
        <v>0</v>
      </c>
      <c r="DW561">
        <v>0.77</v>
      </c>
      <c r="DX561">
        <v>0.75</v>
      </c>
      <c r="DY561">
        <v>0.79</v>
      </c>
      <c r="DZ561">
        <v>0.77</v>
      </c>
      <c r="EA561">
        <v>0.75</v>
      </c>
      <c r="EB561">
        <v>0.56999999999999995</v>
      </c>
      <c r="EC561">
        <v>0.62</v>
      </c>
      <c r="ED561">
        <v>0.62</v>
      </c>
      <c r="EE561">
        <v>0.62</v>
      </c>
      <c r="EF561">
        <v>0.51</v>
      </c>
      <c r="EG561">
        <v>0.02</v>
      </c>
      <c r="EH561">
        <v>0</v>
      </c>
      <c r="EI561">
        <v>0.02</v>
      </c>
      <c r="EJ561">
        <v>0</v>
      </c>
      <c r="EK561">
        <v>0.02</v>
      </c>
      <c r="EL561">
        <v>0.08</v>
      </c>
      <c r="EM561">
        <v>0.06</v>
      </c>
      <c r="EN561">
        <v>0</v>
      </c>
      <c r="EO561">
        <v>0.28000000000000003</v>
      </c>
      <c r="EP561">
        <v>0</v>
      </c>
      <c r="EQ561">
        <v>1.9E-2</v>
      </c>
      <c r="ER561">
        <v>0.04</v>
      </c>
      <c r="ES561">
        <v>1.9E-2</v>
      </c>
      <c r="ET561">
        <v>0.08</v>
      </c>
      <c r="EU561">
        <v>0.15</v>
      </c>
      <c r="EV561">
        <v>0.06</v>
      </c>
      <c r="EW561">
        <v>0.09</v>
      </c>
      <c r="EX561">
        <v>3.7999999999999999E-2</v>
      </c>
      <c r="EY561">
        <v>0.3</v>
      </c>
      <c r="EZ561">
        <v>0.26</v>
      </c>
      <c r="FA561">
        <v>0.28000000000000003</v>
      </c>
      <c r="FB561">
        <v>0.3</v>
      </c>
      <c r="FC561">
        <v>0.26</v>
      </c>
      <c r="FD561">
        <v>0.38</v>
      </c>
      <c r="FE561">
        <v>0.36</v>
      </c>
      <c r="FF561">
        <v>0.42</v>
      </c>
      <c r="FG561">
        <v>0.11</v>
      </c>
      <c r="FH561">
        <v>0.64</v>
      </c>
      <c r="FI561">
        <v>0.72</v>
      </c>
      <c r="FJ561">
        <v>0.66</v>
      </c>
      <c r="FK561">
        <v>0.68</v>
      </c>
      <c r="FL561">
        <v>0.62</v>
      </c>
      <c r="FM561">
        <v>0.38</v>
      </c>
      <c r="FN561">
        <v>0.49</v>
      </c>
      <c r="FO561">
        <v>0.47</v>
      </c>
      <c r="FP561">
        <v>0.06</v>
      </c>
      <c r="FQ561">
        <v>0.04</v>
      </c>
      <c r="FR561">
        <v>0</v>
      </c>
      <c r="FS561">
        <v>0</v>
      </c>
      <c r="FT561">
        <v>0</v>
      </c>
      <c r="FU561">
        <v>0.02</v>
      </c>
      <c r="FV561">
        <v>0.02</v>
      </c>
      <c r="FW561">
        <v>0.04</v>
      </c>
      <c r="FX561">
        <v>0.02</v>
      </c>
      <c r="FY561">
        <v>1.74</v>
      </c>
      <c r="FZ561">
        <v>3.63</v>
      </c>
      <c r="GA561">
        <v>3.7</v>
      </c>
      <c r="GB561">
        <v>3.58</v>
      </c>
      <c r="GC561">
        <v>3.66</v>
      </c>
      <c r="GD561">
        <v>3.52</v>
      </c>
      <c r="GE561">
        <v>3.08</v>
      </c>
      <c r="GF561">
        <v>3.33</v>
      </c>
      <c r="GG561">
        <v>3.38</v>
      </c>
      <c r="GH561">
        <v>7.51</v>
      </c>
      <c r="GI561">
        <v>0.06</v>
      </c>
      <c r="GJ561">
        <v>0</v>
      </c>
      <c r="GK561">
        <v>5.7000000000000002E-2</v>
      </c>
      <c r="GL561">
        <v>0.02</v>
      </c>
      <c r="GM561">
        <v>0</v>
      </c>
      <c r="GN561">
        <v>0.13</v>
      </c>
      <c r="GO561">
        <v>0.19</v>
      </c>
      <c r="GP561">
        <v>0.13</v>
      </c>
      <c r="GQ561">
        <v>0.11</v>
      </c>
      <c r="GR561">
        <v>0.3</v>
      </c>
      <c r="GS561">
        <v>0</v>
      </c>
      <c r="GT561">
        <v>0.51</v>
      </c>
      <c r="GU561">
        <v>0.57999999999999996</v>
      </c>
      <c r="GV561">
        <v>0.19</v>
      </c>
      <c r="GW561">
        <v>0.21</v>
      </c>
      <c r="GX561">
        <v>0.113</v>
      </c>
      <c r="GY561">
        <v>0.34</v>
      </c>
      <c r="GZ561">
        <v>7.4999999999999997E-2</v>
      </c>
      <c r="HA561">
        <v>5.7000000000000002E-2</v>
      </c>
      <c r="HB561">
        <v>0.23</v>
      </c>
      <c r="HC561">
        <v>0.09</v>
      </c>
      <c r="HD561">
        <v>0.09</v>
      </c>
      <c r="HE561">
        <v>0.17</v>
      </c>
      <c r="HF561">
        <v>0.11</v>
      </c>
      <c r="HG561">
        <v>0.15</v>
      </c>
      <c r="HH561">
        <v>0.08</v>
      </c>
      <c r="HI561">
        <v>0</v>
      </c>
      <c r="HJ561">
        <v>0</v>
      </c>
      <c r="HK561">
        <v>0</v>
      </c>
      <c r="HL561">
        <v>0.02</v>
      </c>
      <c r="HM561">
        <v>0.04</v>
      </c>
      <c r="HN561">
        <v>0</v>
      </c>
      <c r="HO561">
        <v>0.26</v>
      </c>
      <c r="HP561">
        <v>0.23</v>
      </c>
      <c r="HQ561">
        <v>0.23</v>
      </c>
      <c r="HR561">
        <v>0.28000000000000003</v>
      </c>
      <c r="HS561">
        <v>0.36</v>
      </c>
      <c r="HT561">
        <v>0.17</v>
      </c>
      <c r="HU561">
        <v>0.7</v>
      </c>
      <c r="HV561">
        <v>0.55000000000000004</v>
      </c>
      <c r="HW561">
        <v>0.55000000000000004</v>
      </c>
      <c r="HX561">
        <v>0.57999999999999996</v>
      </c>
      <c r="HY561">
        <v>0.51</v>
      </c>
      <c r="HZ561">
        <v>0.75</v>
      </c>
      <c r="IA561">
        <v>0.04</v>
      </c>
      <c r="IB561">
        <v>0.19</v>
      </c>
      <c r="IC561">
        <v>0.19</v>
      </c>
      <c r="ID561">
        <v>0.09</v>
      </c>
      <c r="IE561">
        <v>0.08</v>
      </c>
      <c r="IF561">
        <v>3.7999999999999999E-2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0.04</v>
      </c>
      <c r="IO561">
        <v>0.04</v>
      </c>
      <c r="IP561">
        <v>0.02</v>
      </c>
      <c r="IQ561">
        <v>0.02</v>
      </c>
      <c r="IR561">
        <v>0.04</v>
      </c>
      <c r="IS561">
        <v>0.02</v>
      </c>
      <c r="IT561">
        <v>0.64</v>
      </c>
      <c r="IU561">
        <v>0.45</v>
      </c>
      <c r="IV561">
        <v>0.02</v>
      </c>
      <c r="IW561">
        <v>0.3</v>
      </c>
      <c r="IX561">
        <v>0.21</v>
      </c>
      <c r="IY561">
        <v>0.26</v>
      </c>
      <c r="IZ561">
        <v>0.4</v>
      </c>
      <c r="JA561">
        <v>0.13</v>
      </c>
      <c r="JB561">
        <v>0.4</v>
      </c>
      <c r="JC561">
        <v>0.38</v>
      </c>
      <c r="JD561">
        <v>0.02</v>
      </c>
      <c r="JE561">
        <v>0.09</v>
      </c>
      <c r="JF561">
        <v>0.25</v>
      </c>
      <c r="JG561">
        <v>0.17</v>
      </c>
      <c r="JH561">
        <v>0.38</v>
      </c>
      <c r="JI561">
        <v>0.08</v>
      </c>
      <c r="JJ561">
        <v>0.06</v>
      </c>
      <c r="JK561">
        <v>0.56999999999999995</v>
      </c>
      <c r="JL561">
        <v>0.11</v>
      </c>
      <c r="JM561">
        <v>0.02</v>
      </c>
      <c r="JN561">
        <v>0</v>
      </c>
      <c r="JO561">
        <v>0</v>
      </c>
      <c r="JP561">
        <v>0.04</v>
      </c>
      <c r="JQ561">
        <v>0.02</v>
      </c>
      <c r="JR561">
        <v>3.13</v>
      </c>
      <c r="JS561">
        <v>1.53</v>
      </c>
      <c r="JT561">
        <v>1.75</v>
      </c>
      <c r="JU561">
        <v>3.41</v>
      </c>
      <c r="JV561">
        <v>2.1</v>
      </c>
    </row>
    <row r="562" spans="1:282" x14ac:dyDescent="0.25">
      <c r="A562">
        <v>610257</v>
      </c>
      <c r="B562" t="s">
        <v>205</v>
      </c>
      <c r="C562" t="s">
        <v>3033</v>
      </c>
      <c r="D562" t="s">
        <v>6063</v>
      </c>
      <c r="E562" t="s">
        <v>6064</v>
      </c>
      <c r="F562" t="s">
        <v>1550</v>
      </c>
      <c r="G562" t="s">
        <v>1551</v>
      </c>
      <c r="H562" t="s">
        <v>6065</v>
      </c>
      <c r="I562" t="s">
        <v>6066</v>
      </c>
      <c r="J562" t="s">
        <v>10</v>
      </c>
      <c r="K562" t="s">
        <v>10</v>
      </c>
      <c r="L562" t="s">
        <v>1062</v>
      </c>
      <c r="M562" t="s">
        <v>3399</v>
      </c>
      <c r="N562" t="s">
        <v>3908</v>
      </c>
      <c r="O562" t="s">
        <v>524</v>
      </c>
      <c r="P562">
        <v>358</v>
      </c>
      <c r="Q562" t="s">
        <v>539</v>
      </c>
      <c r="R562" t="s">
        <v>538</v>
      </c>
      <c r="S562" t="s">
        <v>694</v>
      </c>
      <c r="T562">
        <v>34</v>
      </c>
      <c r="U562">
        <v>6800</v>
      </c>
      <c r="V562" t="s">
        <v>655</v>
      </c>
      <c r="W562">
        <v>229</v>
      </c>
      <c r="X562">
        <v>362</v>
      </c>
      <c r="Y562">
        <v>63</v>
      </c>
      <c r="Z562" s="5" t="s">
        <v>751</v>
      </c>
      <c r="AA562" t="s">
        <v>524</v>
      </c>
      <c r="AB562" t="s">
        <v>533</v>
      </c>
      <c r="AC562" t="s">
        <v>533</v>
      </c>
      <c r="AD562" t="s">
        <v>534</v>
      </c>
      <c r="AE562">
        <v>76.400000000000006</v>
      </c>
      <c r="AF562">
        <v>66.900000000000006</v>
      </c>
      <c r="AG562">
        <v>85.1</v>
      </c>
      <c r="AH562">
        <v>6.3</v>
      </c>
      <c r="AI562" t="s">
        <v>3410</v>
      </c>
      <c r="AJ562">
        <v>121</v>
      </c>
      <c r="AL562">
        <v>112</v>
      </c>
      <c r="AN562">
        <v>7</v>
      </c>
      <c r="AQ562">
        <v>2</v>
      </c>
      <c r="AS562">
        <v>121</v>
      </c>
      <c r="AT562">
        <v>0.01</v>
      </c>
      <c r="AU562">
        <v>0.01</v>
      </c>
      <c r="AV562">
        <v>0.01</v>
      </c>
      <c r="AW562">
        <v>0.01</v>
      </c>
      <c r="AX562">
        <v>0</v>
      </c>
      <c r="AY562">
        <v>0.06</v>
      </c>
      <c r="AZ562">
        <v>7.0000000000000007E-2</v>
      </c>
      <c r="BA562">
        <v>8.0000000000000002E-3</v>
      </c>
      <c r="BB562">
        <v>0.02</v>
      </c>
      <c r="BC562">
        <v>0.01</v>
      </c>
      <c r="BD562">
        <v>0.05</v>
      </c>
      <c r="BE562">
        <v>0.1</v>
      </c>
      <c r="BF562">
        <v>0.23</v>
      </c>
      <c r="BG562">
        <v>0.21</v>
      </c>
      <c r="BH562">
        <v>0.21</v>
      </c>
      <c r="BI562">
        <v>0.18</v>
      </c>
      <c r="BJ562">
        <v>0.23</v>
      </c>
      <c r="BK562">
        <v>0.28999999999999998</v>
      </c>
      <c r="BL562">
        <v>0</v>
      </c>
      <c r="BM562">
        <v>0</v>
      </c>
      <c r="BN562">
        <v>0</v>
      </c>
      <c r="BO562">
        <v>0.01</v>
      </c>
      <c r="BP562">
        <v>0.02</v>
      </c>
      <c r="BQ562">
        <v>0.01</v>
      </c>
      <c r="BR562">
        <v>0.69</v>
      </c>
      <c r="BS562">
        <v>0.78</v>
      </c>
      <c r="BT562">
        <v>0.77</v>
      </c>
      <c r="BU562">
        <v>0.79</v>
      </c>
      <c r="BV562">
        <v>0.7</v>
      </c>
      <c r="BW562">
        <v>0.55000000000000004</v>
      </c>
      <c r="BX562">
        <v>3.61</v>
      </c>
      <c r="BY562">
        <v>3.75</v>
      </c>
      <c r="BZ562">
        <v>3.74</v>
      </c>
      <c r="CA562">
        <v>3.77</v>
      </c>
      <c r="CB562">
        <v>3.66</v>
      </c>
      <c r="CC562">
        <v>3.33</v>
      </c>
      <c r="CD562">
        <v>0</v>
      </c>
      <c r="CE562">
        <v>0</v>
      </c>
      <c r="CF562">
        <v>0</v>
      </c>
      <c r="CG562">
        <v>8.0000000000000002E-3</v>
      </c>
      <c r="CH562">
        <v>0</v>
      </c>
      <c r="CI562">
        <v>0.01</v>
      </c>
      <c r="CJ562">
        <v>0.01</v>
      </c>
      <c r="CK562">
        <v>0.01</v>
      </c>
      <c r="CL562">
        <v>0.02</v>
      </c>
      <c r="CM562">
        <v>0.01</v>
      </c>
      <c r="CN562">
        <v>0.02</v>
      </c>
      <c r="CO562">
        <v>0.02</v>
      </c>
      <c r="CP562">
        <v>0.02</v>
      </c>
      <c r="CQ562">
        <v>0.01</v>
      </c>
      <c r="CR562">
        <v>0.05</v>
      </c>
      <c r="CS562">
        <v>0.05</v>
      </c>
      <c r="CT562">
        <v>0.12</v>
      </c>
      <c r="CU562">
        <v>0.05</v>
      </c>
      <c r="CV562">
        <v>3.83</v>
      </c>
      <c r="CW562">
        <v>3.83</v>
      </c>
      <c r="CX562">
        <v>3.83</v>
      </c>
      <c r="CY562">
        <v>3.81</v>
      </c>
      <c r="CZ562">
        <v>3.82</v>
      </c>
      <c r="DA562">
        <v>3.64</v>
      </c>
      <c r="DB562">
        <v>3.67</v>
      </c>
      <c r="DC562">
        <v>3.57</v>
      </c>
      <c r="DD562">
        <v>3.65</v>
      </c>
      <c r="DE562">
        <v>0.15</v>
      </c>
      <c r="DF562">
        <v>0.12</v>
      </c>
      <c r="DG562">
        <v>0.13</v>
      </c>
      <c r="DH562">
        <v>0.13</v>
      </c>
      <c r="DI562">
        <v>0.17</v>
      </c>
      <c r="DJ562">
        <v>0.23</v>
      </c>
      <c r="DK562">
        <v>0.21</v>
      </c>
      <c r="DL562">
        <v>0.17</v>
      </c>
      <c r="DM562">
        <v>0.2</v>
      </c>
      <c r="DN562">
        <v>0</v>
      </c>
      <c r="DO562">
        <v>0.01</v>
      </c>
      <c r="DP562">
        <v>0.01</v>
      </c>
      <c r="DQ562">
        <v>0</v>
      </c>
      <c r="DR562">
        <v>0</v>
      </c>
      <c r="DS562">
        <v>0.02</v>
      </c>
      <c r="DT562">
        <v>0</v>
      </c>
      <c r="DU562">
        <v>0</v>
      </c>
      <c r="DV562">
        <v>0.01</v>
      </c>
      <c r="DW562">
        <v>0.84</v>
      </c>
      <c r="DX562">
        <v>0.85</v>
      </c>
      <c r="DY562">
        <v>0.84</v>
      </c>
      <c r="DZ562">
        <v>0.84</v>
      </c>
      <c r="EA562">
        <v>0.83</v>
      </c>
      <c r="EB562">
        <v>0.69</v>
      </c>
      <c r="EC562">
        <v>0.74</v>
      </c>
      <c r="ED562">
        <v>0.7</v>
      </c>
      <c r="EE562">
        <v>0.73</v>
      </c>
      <c r="EF562">
        <v>0.62</v>
      </c>
      <c r="EG562">
        <v>0.01</v>
      </c>
      <c r="EH562">
        <v>0</v>
      </c>
      <c r="EI562">
        <v>0</v>
      </c>
      <c r="EJ562">
        <v>0</v>
      </c>
      <c r="EK562">
        <v>0.01</v>
      </c>
      <c r="EL562">
        <v>0.02</v>
      </c>
      <c r="EM562">
        <v>0.02</v>
      </c>
      <c r="EN562">
        <v>0</v>
      </c>
      <c r="EO562">
        <v>0.26</v>
      </c>
      <c r="EP562">
        <v>7.0000000000000007E-2</v>
      </c>
      <c r="EQ562">
        <v>3.3000000000000002E-2</v>
      </c>
      <c r="ER562">
        <v>0.05</v>
      </c>
      <c r="ES562">
        <v>1.7000000000000001E-2</v>
      </c>
      <c r="ET562">
        <v>0.03</v>
      </c>
      <c r="EU562">
        <v>0.03</v>
      </c>
      <c r="EV562">
        <v>0.02</v>
      </c>
      <c r="EW562">
        <v>0.04</v>
      </c>
      <c r="EX562">
        <v>6.6000000000000003E-2</v>
      </c>
      <c r="EY562">
        <v>0.23</v>
      </c>
      <c r="EZ562">
        <v>0.18</v>
      </c>
      <c r="FA562">
        <v>0.2</v>
      </c>
      <c r="FB562">
        <v>0.19</v>
      </c>
      <c r="FC562">
        <v>0.24</v>
      </c>
      <c r="FD562">
        <v>0.25</v>
      </c>
      <c r="FE562">
        <v>0.27</v>
      </c>
      <c r="FF562">
        <v>0.34</v>
      </c>
      <c r="FG562">
        <v>0.06</v>
      </c>
      <c r="FH562">
        <v>0.69</v>
      </c>
      <c r="FI562">
        <v>0.79</v>
      </c>
      <c r="FJ562">
        <v>0.74</v>
      </c>
      <c r="FK562">
        <v>0.79</v>
      </c>
      <c r="FL562">
        <v>0.7</v>
      </c>
      <c r="FM562">
        <v>0.66</v>
      </c>
      <c r="FN562">
        <v>0.69</v>
      </c>
      <c r="FO562">
        <v>0.61</v>
      </c>
      <c r="FP562">
        <v>0</v>
      </c>
      <c r="FQ562">
        <v>0.01</v>
      </c>
      <c r="FR562">
        <v>0</v>
      </c>
      <c r="FS562">
        <v>0.01</v>
      </c>
      <c r="FT562">
        <v>0</v>
      </c>
      <c r="FU562">
        <v>0.02</v>
      </c>
      <c r="FV562">
        <v>0.04</v>
      </c>
      <c r="FW562">
        <v>0</v>
      </c>
      <c r="FX562">
        <v>0.01</v>
      </c>
      <c r="FY562">
        <v>1.56</v>
      </c>
      <c r="FZ562">
        <v>3.61</v>
      </c>
      <c r="GA562">
        <v>3.75</v>
      </c>
      <c r="GB562">
        <v>3.7</v>
      </c>
      <c r="GC562">
        <v>3.78</v>
      </c>
      <c r="GD562">
        <v>3.66</v>
      </c>
      <c r="GE562">
        <v>3.62</v>
      </c>
      <c r="GF562">
        <v>3.62</v>
      </c>
      <c r="GG562">
        <v>3.58</v>
      </c>
      <c r="GH562">
        <v>9.07</v>
      </c>
      <c r="GI562">
        <v>0</v>
      </c>
      <c r="GJ562">
        <v>0</v>
      </c>
      <c r="GK562">
        <v>0</v>
      </c>
      <c r="GL562">
        <v>0</v>
      </c>
      <c r="GM562">
        <v>0.02</v>
      </c>
      <c r="GN562">
        <v>0.02</v>
      </c>
      <c r="GO562">
        <v>0.08</v>
      </c>
      <c r="GP562">
        <v>0.16</v>
      </c>
      <c r="GQ562">
        <v>0.16</v>
      </c>
      <c r="GR562">
        <v>0.53</v>
      </c>
      <c r="GS562">
        <v>0.03</v>
      </c>
      <c r="GT562">
        <v>0.61</v>
      </c>
      <c r="GU562">
        <v>0.64</v>
      </c>
      <c r="GV562">
        <v>0.35</v>
      </c>
      <c r="GW562">
        <v>0.17</v>
      </c>
      <c r="GX562">
        <v>0.124</v>
      </c>
      <c r="GY562">
        <v>0.27</v>
      </c>
      <c r="GZ562">
        <v>0.05</v>
      </c>
      <c r="HA562">
        <v>0.05</v>
      </c>
      <c r="HB562">
        <v>0.13</v>
      </c>
      <c r="HC562">
        <v>0.12</v>
      </c>
      <c r="HD562">
        <v>0.12</v>
      </c>
      <c r="HE562">
        <v>0.17</v>
      </c>
      <c r="HF562">
        <v>0.05</v>
      </c>
      <c r="HG562">
        <v>7.0000000000000007E-2</v>
      </c>
      <c r="HH562">
        <v>7.0000000000000007E-2</v>
      </c>
      <c r="HI562">
        <v>0</v>
      </c>
      <c r="HJ562">
        <v>0</v>
      </c>
      <c r="HK562">
        <v>0.02</v>
      </c>
      <c r="HL562">
        <v>0.01</v>
      </c>
      <c r="HM562">
        <v>0.06</v>
      </c>
      <c r="HN562">
        <v>0.01</v>
      </c>
      <c r="HO562">
        <v>0.24</v>
      </c>
      <c r="HP562">
        <v>0.21</v>
      </c>
      <c r="HQ562">
        <v>0.2</v>
      </c>
      <c r="HR562">
        <v>0.21</v>
      </c>
      <c r="HS562">
        <v>0.28999999999999998</v>
      </c>
      <c r="HT562">
        <v>0.17</v>
      </c>
      <c r="HU562">
        <v>0.7</v>
      </c>
      <c r="HV562">
        <v>0.6</v>
      </c>
      <c r="HW562">
        <v>0.64</v>
      </c>
      <c r="HX562">
        <v>0.72</v>
      </c>
      <c r="HY562">
        <v>0.6</v>
      </c>
      <c r="HZ562">
        <v>0.81</v>
      </c>
      <c r="IA562">
        <v>0.04</v>
      </c>
      <c r="IB562">
        <v>0.16</v>
      </c>
      <c r="IC562">
        <v>0.12</v>
      </c>
      <c r="ID562">
        <v>0.05</v>
      </c>
      <c r="IE562">
        <v>0.04</v>
      </c>
      <c r="IF562">
        <v>8.0000000000000002E-3</v>
      </c>
      <c r="IG562">
        <v>8.0000000000000002E-3</v>
      </c>
      <c r="IH562">
        <v>0.02</v>
      </c>
      <c r="II562">
        <v>0</v>
      </c>
      <c r="IJ562">
        <v>0</v>
      </c>
      <c r="IK562">
        <v>0</v>
      </c>
      <c r="IL562">
        <v>0</v>
      </c>
      <c r="IM562">
        <v>0.01</v>
      </c>
      <c r="IN562">
        <v>0.02</v>
      </c>
      <c r="IO562">
        <v>0.02</v>
      </c>
      <c r="IP562">
        <v>0.01</v>
      </c>
      <c r="IQ562">
        <v>0.01</v>
      </c>
      <c r="IR562">
        <v>0.01</v>
      </c>
      <c r="IS562">
        <v>0.03</v>
      </c>
      <c r="IT562">
        <v>0.64</v>
      </c>
      <c r="IU562">
        <v>0.36</v>
      </c>
      <c r="IV562">
        <v>0.05</v>
      </c>
      <c r="IW562">
        <v>0.28999999999999998</v>
      </c>
      <c r="IX562">
        <v>0.24</v>
      </c>
      <c r="IY562">
        <v>0.21</v>
      </c>
      <c r="IZ562">
        <v>0.38</v>
      </c>
      <c r="JA562">
        <v>0.12</v>
      </c>
      <c r="JB562">
        <v>0.4</v>
      </c>
      <c r="JC562">
        <v>0.33</v>
      </c>
      <c r="JD562">
        <v>7.0000000000000007E-2</v>
      </c>
      <c r="JE562">
        <v>0.14000000000000001</v>
      </c>
      <c r="JF562">
        <v>0.26</v>
      </c>
      <c r="JG562">
        <v>0.21</v>
      </c>
      <c r="JH562">
        <v>0.39</v>
      </c>
      <c r="JI562">
        <v>0.08</v>
      </c>
      <c r="JJ562">
        <v>0.11</v>
      </c>
      <c r="JK562">
        <v>0.56999999999999995</v>
      </c>
      <c r="JL562">
        <v>0.11</v>
      </c>
      <c r="JM562">
        <v>0.01</v>
      </c>
      <c r="JN562">
        <v>0</v>
      </c>
      <c r="JO562">
        <v>0.01</v>
      </c>
      <c r="JP562">
        <v>0.01</v>
      </c>
      <c r="JQ562">
        <v>0</v>
      </c>
      <c r="JR562">
        <v>3.08</v>
      </c>
      <c r="JS562">
        <v>1.6</v>
      </c>
      <c r="JT562">
        <v>1.99</v>
      </c>
      <c r="JU562">
        <v>3.36</v>
      </c>
      <c r="JV562">
        <v>2.13</v>
      </c>
    </row>
    <row r="563" spans="1:282" x14ac:dyDescent="0.25">
      <c r="A563">
        <v>610263</v>
      </c>
      <c r="B563" t="s">
        <v>3036</v>
      </c>
      <c r="C563" t="s">
        <v>3035</v>
      </c>
      <c r="D563" t="s">
        <v>6067</v>
      </c>
      <c r="E563" t="s">
        <v>6068</v>
      </c>
      <c r="F563" t="s">
        <v>3037</v>
      </c>
      <c r="G563" t="s">
        <v>3038</v>
      </c>
      <c r="H563" t="s">
        <v>6069</v>
      </c>
      <c r="I563" t="s">
        <v>6070</v>
      </c>
      <c r="J563" t="s">
        <v>6071</v>
      </c>
      <c r="K563" t="s">
        <v>6072</v>
      </c>
      <c r="L563" t="s">
        <v>1062</v>
      </c>
      <c r="M563" t="s">
        <v>3399</v>
      </c>
      <c r="N563" t="s">
        <v>3908</v>
      </c>
      <c r="O563" t="s">
        <v>524</v>
      </c>
      <c r="P563">
        <v>534</v>
      </c>
      <c r="Q563" t="s">
        <v>537</v>
      </c>
      <c r="R563" t="s">
        <v>557</v>
      </c>
      <c r="S563" t="s">
        <v>694</v>
      </c>
      <c r="T563">
        <v>42</v>
      </c>
      <c r="U563">
        <v>6860</v>
      </c>
      <c r="V563" t="s">
        <v>655</v>
      </c>
      <c r="W563">
        <v>87</v>
      </c>
      <c r="X563">
        <v>536</v>
      </c>
      <c r="Y563">
        <v>16</v>
      </c>
      <c r="Z563" s="5" t="s">
        <v>3827</v>
      </c>
      <c r="AA563" t="s">
        <v>524</v>
      </c>
      <c r="AB563" t="s">
        <v>534</v>
      </c>
      <c r="AC563" t="s">
        <v>533</v>
      </c>
      <c r="AD563" t="s">
        <v>534</v>
      </c>
      <c r="AE563">
        <v>81.099999999999994</v>
      </c>
      <c r="AF563">
        <v>69.8</v>
      </c>
      <c r="AG563">
        <v>83.6</v>
      </c>
      <c r="AH563">
        <v>1.6</v>
      </c>
      <c r="AI563" t="s">
        <v>3410</v>
      </c>
      <c r="AJ563">
        <v>55</v>
      </c>
      <c r="AL563">
        <v>53</v>
      </c>
      <c r="AR563">
        <v>2</v>
      </c>
      <c r="AS563">
        <v>55</v>
      </c>
      <c r="AT563">
        <v>0</v>
      </c>
      <c r="AU563">
        <v>0.02</v>
      </c>
      <c r="AV563">
        <v>0</v>
      </c>
      <c r="AW563">
        <v>0</v>
      </c>
      <c r="AX563">
        <v>0</v>
      </c>
      <c r="AY563">
        <v>0.02</v>
      </c>
      <c r="AZ563">
        <v>0.05</v>
      </c>
      <c r="BA563">
        <v>1.7999999999999999E-2</v>
      </c>
      <c r="BB563">
        <v>0.05</v>
      </c>
      <c r="BC563">
        <v>0.02</v>
      </c>
      <c r="BD563">
        <v>0.05</v>
      </c>
      <c r="BE563">
        <v>0.04</v>
      </c>
      <c r="BF563">
        <v>0.16</v>
      </c>
      <c r="BG563">
        <v>0.24</v>
      </c>
      <c r="BH563">
        <v>0.16</v>
      </c>
      <c r="BI563">
        <v>0.18</v>
      </c>
      <c r="BJ563">
        <v>0.27</v>
      </c>
      <c r="BK563">
        <v>0.28999999999999998</v>
      </c>
      <c r="BL563">
        <v>0</v>
      </c>
      <c r="BM563">
        <v>0.02</v>
      </c>
      <c r="BN563">
        <v>0.02</v>
      </c>
      <c r="BO563">
        <v>0.02</v>
      </c>
      <c r="BP563">
        <v>0.04</v>
      </c>
      <c r="BQ563">
        <v>0.02</v>
      </c>
      <c r="BR563">
        <v>0.78</v>
      </c>
      <c r="BS563">
        <v>0.71</v>
      </c>
      <c r="BT563">
        <v>0.76</v>
      </c>
      <c r="BU563">
        <v>0.78</v>
      </c>
      <c r="BV563">
        <v>0.64</v>
      </c>
      <c r="BW563">
        <v>0.64</v>
      </c>
      <c r="BX563">
        <v>3.73</v>
      </c>
      <c r="BY563">
        <v>3.67</v>
      </c>
      <c r="BZ563">
        <v>3.72</v>
      </c>
      <c r="CA563">
        <v>3.78</v>
      </c>
      <c r="CB563">
        <v>3.6</v>
      </c>
      <c r="CC563">
        <v>3.57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0.05</v>
      </c>
      <c r="CK563">
        <v>0.04</v>
      </c>
      <c r="CL563">
        <v>0.04</v>
      </c>
      <c r="CM563">
        <v>0.02</v>
      </c>
      <c r="CN563">
        <v>0.02</v>
      </c>
      <c r="CO563">
        <v>0</v>
      </c>
      <c r="CP563">
        <v>0</v>
      </c>
      <c r="CQ563">
        <v>0.02</v>
      </c>
      <c r="CR563">
        <v>0.04</v>
      </c>
      <c r="CS563">
        <v>0.02</v>
      </c>
      <c r="CT563">
        <v>0.04</v>
      </c>
      <c r="CU563">
        <v>0.02</v>
      </c>
      <c r="CV563">
        <v>3.87</v>
      </c>
      <c r="CW563">
        <v>3.83</v>
      </c>
      <c r="CX563">
        <v>3.85</v>
      </c>
      <c r="CY563">
        <v>3.78</v>
      </c>
      <c r="CZ563">
        <v>3.76</v>
      </c>
      <c r="DA563">
        <v>3.63</v>
      </c>
      <c r="DB563">
        <v>3.62</v>
      </c>
      <c r="DC563">
        <v>3.69</v>
      </c>
      <c r="DD563">
        <v>3.64</v>
      </c>
      <c r="DE563">
        <v>0.09</v>
      </c>
      <c r="DF563">
        <v>0.13</v>
      </c>
      <c r="DG563">
        <v>0.15</v>
      </c>
      <c r="DH563">
        <v>0.22</v>
      </c>
      <c r="DI563">
        <v>0.2</v>
      </c>
      <c r="DJ563">
        <v>0.28999999999999998</v>
      </c>
      <c r="DK563">
        <v>0.16</v>
      </c>
      <c r="DL563">
        <v>0.13</v>
      </c>
      <c r="DM563">
        <v>0.2</v>
      </c>
      <c r="DN563">
        <v>0</v>
      </c>
      <c r="DO563">
        <v>0.04</v>
      </c>
      <c r="DP563">
        <v>0.04</v>
      </c>
      <c r="DQ563">
        <v>0.02</v>
      </c>
      <c r="DR563">
        <v>0.02</v>
      </c>
      <c r="DS563">
        <v>0.02</v>
      </c>
      <c r="DT563">
        <v>0.04</v>
      </c>
      <c r="DU563">
        <v>0.02</v>
      </c>
      <c r="DV563">
        <v>0.04</v>
      </c>
      <c r="DW563">
        <v>0.89</v>
      </c>
      <c r="DX563">
        <v>0.82</v>
      </c>
      <c r="DY563">
        <v>0.82</v>
      </c>
      <c r="DZ563">
        <v>0.76</v>
      </c>
      <c r="EA563">
        <v>0.76</v>
      </c>
      <c r="EB563">
        <v>0.65</v>
      </c>
      <c r="EC563">
        <v>0.73</v>
      </c>
      <c r="ED563">
        <v>0.78</v>
      </c>
      <c r="EE563">
        <v>0.71</v>
      </c>
      <c r="EF563">
        <v>0.35</v>
      </c>
      <c r="EG563">
        <v>7.0000000000000007E-2</v>
      </c>
      <c r="EH563">
        <v>0.02</v>
      </c>
      <c r="EI563">
        <v>0.04</v>
      </c>
      <c r="EJ563">
        <v>0.04</v>
      </c>
      <c r="EK563">
        <v>0.04</v>
      </c>
      <c r="EL563">
        <v>0.02</v>
      </c>
      <c r="EM563">
        <v>0.02</v>
      </c>
      <c r="EN563">
        <v>0</v>
      </c>
      <c r="EO563">
        <v>0.28999999999999998</v>
      </c>
      <c r="EP563">
        <v>7.0000000000000007E-2</v>
      </c>
      <c r="EQ563">
        <v>5.5E-2</v>
      </c>
      <c r="ER563">
        <v>0.13</v>
      </c>
      <c r="ES563">
        <v>9.0999999999999998E-2</v>
      </c>
      <c r="ET563">
        <v>0.11</v>
      </c>
      <c r="EU563">
        <v>0.13</v>
      </c>
      <c r="EV563">
        <v>0.04</v>
      </c>
      <c r="EW563">
        <v>0.16</v>
      </c>
      <c r="EX563">
        <v>0.14499999999999999</v>
      </c>
      <c r="EY563">
        <v>0.33</v>
      </c>
      <c r="EZ563">
        <v>0.38</v>
      </c>
      <c r="FA563">
        <v>0.25</v>
      </c>
      <c r="FB563">
        <v>0.22</v>
      </c>
      <c r="FC563">
        <v>0.27</v>
      </c>
      <c r="FD563">
        <v>0.33</v>
      </c>
      <c r="FE563">
        <v>0.4</v>
      </c>
      <c r="FF563">
        <v>0.45</v>
      </c>
      <c r="FG563">
        <v>0.22</v>
      </c>
      <c r="FH563">
        <v>0.51</v>
      </c>
      <c r="FI563">
        <v>0.55000000000000004</v>
      </c>
      <c r="FJ563">
        <v>0.57999999999999996</v>
      </c>
      <c r="FK563">
        <v>0.65</v>
      </c>
      <c r="FL563">
        <v>0.55000000000000004</v>
      </c>
      <c r="FM563">
        <v>0.51</v>
      </c>
      <c r="FN563">
        <v>0.55000000000000004</v>
      </c>
      <c r="FO563">
        <v>0.38</v>
      </c>
      <c r="FP563">
        <v>0</v>
      </c>
      <c r="FQ563">
        <v>0.02</v>
      </c>
      <c r="FR563">
        <v>0</v>
      </c>
      <c r="FS563">
        <v>0</v>
      </c>
      <c r="FT563">
        <v>0</v>
      </c>
      <c r="FU563">
        <v>0.04</v>
      </c>
      <c r="FV563">
        <v>0.02</v>
      </c>
      <c r="FW563">
        <v>0</v>
      </c>
      <c r="FX563">
        <v>0</v>
      </c>
      <c r="FY563">
        <v>2.2400000000000002</v>
      </c>
      <c r="FZ563">
        <v>3.3</v>
      </c>
      <c r="GA563">
        <v>3.45</v>
      </c>
      <c r="GB563">
        <v>3.38</v>
      </c>
      <c r="GC563">
        <v>3.49</v>
      </c>
      <c r="GD563">
        <v>3.38</v>
      </c>
      <c r="GE563">
        <v>3.35</v>
      </c>
      <c r="GF563">
        <v>3.47</v>
      </c>
      <c r="GG563">
        <v>3.22</v>
      </c>
      <c r="GH563">
        <v>7.65</v>
      </c>
      <c r="GI563">
        <v>0.04</v>
      </c>
      <c r="GJ563">
        <v>1.7999999999999999E-2</v>
      </c>
      <c r="GK563">
        <v>1.7999999999999999E-2</v>
      </c>
      <c r="GL563">
        <v>0.04</v>
      </c>
      <c r="GM563">
        <v>0.11</v>
      </c>
      <c r="GN563">
        <v>0.05</v>
      </c>
      <c r="GO563">
        <v>0.13</v>
      </c>
      <c r="GP563">
        <v>0.15</v>
      </c>
      <c r="GQ563">
        <v>0.09</v>
      </c>
      <c r="GR563">
        <v>0.36</v>
      </c>
      <c r="GS563">
        <v>0</v>
      </c>
      <c r="GT563">
        <v>0.62</v>
      </c>
      <c r="GU563">
        <v>0.73</v>
      </c>
      <c r="GV563">
        <v>0.4</v>
      </c>
      <c r="GW563">
        <v>0.13</v>
      </c>
      <c r="GX563">
        <v>7.2999999999999995E-2</v>
      </c>
      <c r="GY563">
        <v>0.13</v>
      </c>
      <c r="GZ563">
        <v>0.127</v>
      </c>
      <c r="HA563">
        <v>3.5999999999999997E-2</v>
      </c>
      <c r="HB563">
        <v>0.2</v>
      </c>
      <c r="HC563">
        <v>0.11</v>
      </c>
      <c r="HD563">
        <v>0.13</v>
      </c>
      <c r="HE563">
        <v>0.25</v>
      </c>
      <c r="HF563">
        <v>0.02</v>
      </c>
      <c r="HG563">
        <v>0.04</v>
      </c>
      <c r="HH563">
        <v>0.02</v>
      </c>
      <c r="HI563">
        <v>0</v>
      </c>
      <c r="HJ563">
        <v>0</v>
      </c>
      <c r="HK563">
        <v>0</v>
      </c>
      <c r="HL563">
        <v>0</v>
      </c>
      <c r="HM563">
        <v>0.09</v>
      </c>
      <c r="HN563">
        <v>0</v>
      </c>
      <c r="HO563">
        <v>0.28999999999999998</v>
      </c>
      <c r="HP563">
        <v>0.18</v>
      </c>
      <c r="HQ563">
        <v>0.22</v>
      </c>
      <c r="HR563">
        <v>0.22</v>
      </c>
      <c r="HS563">
        <v>0.27</v>
      </c>
      <c r="HT563">
        <v>0.27</v>
      </c>
      <c r="HU563">
        <v>0.67</v>
      </c>
      <c r="HV563">
        <v>0.71</v>
      </c>
      <c r="HW563">
        <v>0.67</v>
      </c>
      <c r="HX563">
        <v>0.71</v>
      </c>
      <c r="HY563">
        <v>0.55000000000000004</v>
      </c>
      <c r="HZ563">
        <v>0.69</v>
      </c>
      <c r="IA563">
        <v>0.02</v>
      </c>
      <c r="IB563">
        <v>0.05</v>
      </c>
      <c r="IC563">
        <v>7.0000000000000007E-2</v>
      </c>
      <c r="ID563">
        <v>0.02</v>
      </c>
      <c r="IE563">
        <v>0.05</v>
      </c>
      <c r="IF563">
        <v>0</v>
      </c>
      <c r="IG563">
        <v>1.7999999999999999E-2</v>
      </c>
      <c r="IH563">
        <v>0.02</v>
      </c>
      <c r="II563">
        <v>0.02</v>
      </c>
      <c r="IJ563">
        <v>0.02</v>
      </c>
      <c r="IK563">
        <v>1.7999999999999999E-2</v>
      </c>
      <c r="IL563">
        <v>1.7999999999999999E-2</v>
      </c>
      <c r="IM563">
        <v>0</v>
      </c>
      <c r="IN563">
        <v>0.04</v>
      </c>
      <c r="IO563">
        <v>0.02</v>
      </c>
      <c r="IP563">
        <v>0.04</v>
      </c>
      <c r="IQ563">
        <v>0.02</v>
      </c>
      <c r="IR563">
        <v>0.02</v>
      </c>
      <c r="IS563">
        <v>0</v>
      </c>
      <c r="IT563">
        <v>0.57999999999999996</v>
      </c>
      <c r="IU563">
        <v>0.51</v>
      </c>
      <c r="IV563">
        <v>0</v>
      </c>
      <c r="IW563">
        <v>0.24</v>
      </c>
      <c r="IX563">
        <v>0.2</v>
      </c>
      <c r="IY563">
        <v>0.24</v>
      </c>
      <c r="IZ563">
        <v>0.33</v>
      </c>
      <c r="JA563">
        <v>0.18</v>
      </c>
      <c r="JB563">
        <v>0.33</v>
      </c>
      <c r="JC563">
        <v>0.36</v>
      </c>
      <c r="JD563">
        <v>0.04</v>
      </c>
      <c r="JE563">
        <v>7.0000000000000007E-2</v>
      </c>
      <c r="JF563">
        <v>0.35</v>
      </c>
      <c r="JG563">
        <v>0.16</v>
      </c>
      <c r="JH563">
        <v>0.42</v>
      </c>
      <c r="JI563">
        <v>0.13</v>
      </c>
      <c r="JJ563">
        <v>7.0000000000000007E-2</v>
      </c>
      <c r="JK563">
        <v>0.45</v>
      </c>
      <c r="JL563">
        <v>0.25</v>
      </c>
      <c r="JM563">
        <v>0.02</v>
      </c>
      <c r="JN563">
        <v>0.02</v>
      </c>
      <c r="JO563">
        <v>0.02</v>
      </c>
      <c r="JP563">
        <v>0.02</v>
      </c>
      <c r="JQ563">
        <v>0.02</v>
      </c>
      <c r="JR563">
        <v>3.22</v>
      </c>
      <c r="JS563">
        <v>1.7</v>
      </c>
      <c r="JT563">
        <v>1.7</v>
      </c>
      <c r="JU563">
        <v>3.28</v>
      </c>
      <c r="JV563">
        <v>2.44</v>
      </c>
    </row>
    <row r="564" spans="1:282" x14ac:dyDescent="0.25">
      <c r="A564">
        <v>610268</v>
      </c>
      <c r="B564" t="s">
        <v>3041</v>
      </c>
      <c r="C564" t="s">
        <v>3040</v>
      </c>
      <c r="D564" t="s">
        <v>6073</v>
      </c>
      <c r="E564" t="s">
        <v>6074</v>
      </c>
      <c r="F564" t="s">
        <v>3042</v>
      </c>
      <c r="G564" t="s">
        <v>3043</v>
      </c>
      <c r="H564" t="s">
        <v>3044</v>
      </c>
      <c r="I564" t="s">
        <v>6075</v>
      </c>
      <c r="J564" t="s">
        <v>6076</v>
      </c>
      <c r="K564" t="s">
        <v>6077</v>
      </c>
      <c r="L564" t="s">
        <v>546</v>
      </c>
      <c r="M564" t="s">
        <v>3399</v>
      </c>
      <c r="N564" t="s">
        <v>3908</v>
      </c>
      <c r="O564" t="s">
        <v>524</v>
      </c>
      <c r="P564">
        <v>420</v>
      </c>
      <c r="Q564" t="s">
        <v>537</v>
      </c>
      <c r="R564" t="s">
        <v>557</v>
      </c>
      <c r="S564" t="s">
        <v>557</v>
      </c>
      <c r="T564">
        <v>45</v>
      </c>
      <c r="U564">
        <v>6900</v>
      </c>
      <c r="V564" t="s">
        <v>655</v>
      </c>
      <c r="W564">
        <v>82</v>
      </c>
      <c r="X564">
        <v>431</v>
      </c>
      <c r="Y564">
        <v>19</v>
      </c>
      <c r="Z564" s="5" t="s">
        <v>3969</v>
      </c>
      <c r="AA564" t="s">
        <v>524</v>
      </c>
      <c r="AB564" t="s">
        <v>555</v>
      </c>
      <c r="AC564" t="s">
        <v>555</v>
      </c>
      <c r="AD564" t="s">
        <v>555</v>
      </c>
      <c r="AE564">
        <v>27.8</v>
      </c>
      <c r="AF564">
        <v>39.6</v>
      </c>
      <c r="AG564">
        <v>33.200000000000003</v>
      </c>
      <c r="AH564">
        <v>1.9</v>
      </c>
      <c r="AI564" t="s">
        <v>3410</v>
      </c>
      <c r="AJ564">
        <v>50</v>
      </c>
      <c r="AL564">
        <v>49</v>
      </c>
      <c r="AN564">
        <v>1</v>
      </c>
      <c r="AS564">
        <v>50</v>
      </c>
      <c r="AT564">
        <v>0</v>
      </c>
      <c r="AU564">
        <v>0.04</v>
      </c>
      <c r="AV564">
        <v>0.04</v>
      </c>
      <c r="AW564">
        <v>0.06</v>
      </c>
      <c r="AX564">
        <v>0.06</v>
      </c>
      <c r="AY564">
        <v>0.12</v>
      </c>
      <c r="AZ564">
        <v>0.16</v>
      </c>
      <c r="BA564">
        <v>0.04</v>
      </c>
      <c r="BB564">
        <v>0.1</v>
      </c>
      <c r="BC564">
        <v>0.1</v>
      </c>
      <c r="BD564">
        <v>0.24</v>
      </c>
      <c r="BE564">
        <v>0.2</v>
      </c>
      <c r="BF564">
        <v>0.36</v>
      </c>
      <c r="BG564">
        <v>0.26</v>
      </c>
      <c r="BH564">
        <v>0.34</v>
      </c>
      <c r="BI564">
        <v>0.24</v>
      </c>
      <c r="BJ564">
        <v>0.24</v>
      </c>
      <c r="BK564">
        <v>0.3</v>
      </c>
      <c r="BL564">
        <v>0</v>
      </c>
      <c r="BM564">
        <v>0</v>
      </c>
      <c r="BN564">
        <v>0.02</v>
      </c>
      <c r="BO564">
        <v>0.08</v>
      </c>
      <c r="BP564">
        <v>0</v>
      </c>
      <c r="BQ564">
        <v>0.02</v>
      </c>
      <c r="BR564">
        <v>0.48</v>
      </c>
      <c r="BS564">
        <v>0.66</v>
      </c>
      <c r="BT564">
        <v>0.5</v>
      </c>
      <c r="BU564">
        <v>0.52</v>
      </c>
      <c r="BV564">
        <v>0.46</v>
      </c>
      <c r="BW564">
        <v>0.36</v>
      </c>
      <c r="BX564">
        <v>3.32</v>
      </c>
      <c r="BY564">
        <v>3.54</v>
      </c>
      <c r="BZ564">
        <v>3.33</v>
      </c>
      <c r="CA564">
        <v>3.33</v>
      </c>
      <c r="CB564">
        <v>3.1</v>
      </c>
      <c r="CC564">
        <v>2.92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0.02</v>
      </c>
      <c r="CL564">
        <v>0</v>
      </c>
      <c r="CM564">
        <v>0.02</v>
      </c>
      <c r="CN564">
        <v>0.04</v>
      </c>
      <c r="CO564">
        <v>0.04</v>
      </c>
      <c r="CP564">
        <v>0.06</v>
      </c>
      <c r="CQ564">
        <v>0.06</v>
      </c>
      <c r="CR564">
        <v>0.08</v>
      </c>
      <c r="CS564">
        <v>0.1</v>
      </c>
      <c r="CT564">
        <v>0.08</v>
      </c>
      <c r="CU564">
        <v>0.08</v>
      </c>
      <c r="CV564">
        <v>3.71</v>
      </c>
      <c r="CW564">
        <v>3.66</v>
      </c>
      <c r="CX564">
        <v>3.64</v>
      </c>
      <c r="CY564">
        <v>3.62</v>
      </c>
      <c r="CZ564">
        <v>3.66</v>
      </c>
      <c r="DA564">
        <v>3.53</v>
      </c>
      <c r="DB564">
        <v>3.54</v>
      </c>
      <c r="DC564">
        <v>3.53</v>
      </c>
      <c r="DD564">
        <v>3.49</v>
      </c>
      <c r="DE564">
        <v>0.24</v>
      </c>
      <c r="DF564">
        <v>0.26</v>
      </c>
      <c r="DG564">
        <v>0.28000000000000003</v>
      </c>
      <c r="DH564">
        <v>0.26</v>
      </c>
      <c r="DI564">
        <v>0.22</v>
      </c>
      <c r="DJ564">
        <v>0.3</v>
      </c>
      <c r="DK564">
        <v>0.26</v>
      </c>
      <c r="DL564">
        <v>0.24</v>
      </c>
      <c r="DM564">
        <v>0.34</v>
      </c>
      <c r="DN564">
        <v>0.04</v>
      </c>
      <c r="DO564">
        <v>0</v>
      </c>
      <c r="DP564">
        <v>0</v>
      </c>
      <c r="DQ564">
        <v>0</v>
      </c>
      <c r="DR564">
        <v>0</v>
      </c>
      <c r="DS564">
        <v>0.02</v>
      </c>
      <c r="DT564">
        <v>0</v>
      </c>
      <c r="DU564">
        <v>0.02</v>
      </c>
      <c r="DV564">
        <v>0.02</v>
      </c>
      <c r="DW564">
        <v>0.7</v>
      </c>
      <c r="DX564">
        <v>0.7</v>
      </c>
      <c r="DY564">
        <v>0.68</v>
      </c>
      <c r="DZ564">
        <v>0.68</v>
      </c>
      <c r="EA564">
        <v>0.72</v>
      </c>
      <c r="EB564">
        <v>0.6</v>
      </c>
      <c r="EC564">
        <v>0.64</v>
      </c>
      <c r="ED564">
        <v>0.64</v>
      </c>
      <c r="EE564">
        <v>0.56000000000000005</v>
      </c>
      <c r="EF564">
        <v>0.24</v>
      </c>
      <c r="EG564">
        <v>0.04</v>
      </c>
      <c r="EH564">
        <v>0.02</v>
      </c>
      <c r="EI564">
        <v>0.04</v>
      </c>
      <c r="EJ564">
        <v>0.02</v>
      </c>
      <c r="EK564">
        <v>0.04</v>
      </c>
      <c r="EL564">
        <v>0.12</v>
      </c>
      <c r="EM564">
        <v>0</v>
      </c>
      <c r="EN564">
        <v>0</v>
      </c>
      <c r="EO564">
        <v>0.3</v>
      </c>
      <c r="EP564">
        <v>0.12</v>
      </c>
      <c r="EQ564">
        <v>0.12</v>
      </c>
      <c r="ER564">
        <v>0.12</v>
      </c>
      <c r="ES564">
        <v>0.1</v>
      </c>
      <c r="ET564">
        <v>0.16</v>
      </c>
      <c r="EU564">
        <v>0.18</v>
      </c>
      <c r="EV564">
        <v>0.14000000000000001</v>
      </c>
      <c r="EW564">
        <v>0.26</v>
      </c>
      <c r="EX564">
        <v>0.16</v>
      </c>
      <c r="EY564">
        <v>0.4</v>
      </c>
      <c r="EZ564">
        <v>0.38</v>
      </c>
      <c r="FA564">
        <v>0.4</v>
      </c>
      <c r="FB564">
        <v>0.3</v>
      </c>
      <c r="FC564">
        <v>0.32</v>
      </c>
      <c r="FD564">
        <v>0.3</v>
      </c>
      <c r="FE564">
        <v>0.4</v>
      </c>
      <c r="FF564">
        <v>0.38</v>
      </c>
      <c r="FG564">
        <v>0.26</v>
      </c>
      <c r="FH564">
        <v>0.42</v>
      </c>
      <c r="FI564">
        <v>0.48</v>
      </c>
      <c r="FJ564">
        <v>0.42</v>
      </c>
      <c r="FK564">
        <v>0.57999999999999996</v>
      </c>
      <c r="FL564">
        <v>0.44</v>
      </c>
      <c r="FM564">
        <v>0.32</v>
      </c>
      <c r="FN564">
        <v>0.42</v>
      </c>
      <c r="FO564">
        <v>0.32</v>
      </c>
      <c r="FP564">
        <v>0.04</v>
      </c>
      <c r="FQ564">
        <v>0.02</v>
      </c>
      <c r="FR564">
        <v>0</v>
      </c>
      <c r="FS564">
        <v>0.02</v>
      </c>
      <c r="FT564">
        <v>0</v>
      </c>
      <c r="FU564">
        <v>0.04</v>
      </c>
      <c r="FV564">
        <v>0.08</v>
      </c>
      <c r="FW564">
        <v>0.04</v>
      </c>
      <c r="FX564">
        <v>0.04</v>
      </c>
      <c r="FY564">
        <v>2.46</v>
      </c>
      <c r="FZ564">
        <v>3.22</v>
      </c>
      <c r="GA564">
        <v>3.32</v>
      </c>
      <c r="GB564">
        <v>3.22</v>
      </c>
      <c r="GC564">
        <v>3.44</v>
      </c>
      <c r="GD564">
        <v>3.21</v>
      </c>
      <c r="GE564">
        <v>2.89</v>
      </c>
      <c r="GF564">
        <v>3.29</v>
      </c>
      <c r="GG564">
        <v>3.06</v>
      </c>
      <c r="GH564">
        <v>6.4</v>
      </c>
      <c r="GI564">
        <v>0.06</v>
      </c>
      <c r="GJ564">
        <v>0.06</v>
      </c>
      <c r="GK564">
        <v>0.04</v>
      </c>
      <c r="GL564">
        <v>0</v>
      </c>
      <c r="GM564">
        <v>0.2</v>
      </c>
      <c r="GN564">
        <v>0.12</v>
      </c>
      <c r="GO564">
        <v>0.08</v>
      </c>
      <c r="GP564">
        <v>0.08</v>
      </c>
      <c r="GQ564">
        <v>0.06</v>
      </c>
      <c r="GR564">
        <v>0.2</v>
      </c>
      <c r="GS564">
        <v>0.1</v>
      </c>
      <c r="GT564">
        <v>0.48</v>
      </c>
      <c r="GU564">
        <v>0.48</v>
      </c>
      <c r="GV564">
        <v>0.24</v>
      </c>
      <c r="GW564">
        <v>0.16</v>
      </c>
      <c r="GX564">
        <v>0.16</v>
      </c>
      <c r="GY564">
        <v>0.16</v>
      </c>
      <c r="GZ564">
        <v>0.08</v>
      </c>
      <c r="HA564">
        <v>0.04</v>
      </c>
      <c r="HB564">
        <v>0.22</v>
      </c>
      <c r="HC564">
        <v>0.14000000000000001</v>
      </c>
      <c r="HD564">
        <v>0.14000000000000001</v>
      </c>
      <c r="HE564">
        <v>0.26</v>
      </c>
      <c r="HF564">
        <v>0.14000000000000001</v>
      </c>
      <c r="HG564">
        <v>0.18</v>
      </c>
      <c r="HH564">
        <v>0.12</v>
      </c>
      <c r="HI564">
        <v>0</v>
      </c>
      <c r="HJ564">
        <v>0</v>
      </c>
      <c r="HK564">
        <v>0</v>
      </c>
      <c r="HL564">
        <v>0</v>
      </c>
      <c r="HM564">
        <v>0.08</v>
      </c>
      <c r="HN564">
        <v>0</v>
      </c>
      <c r="HO564">
        <v>0.54</v>
      </c>
      <c r="HP564">
        <v>0.42</v>
      </c>
      <c r="HQ564">
        <v>0.44</v>
      </c>
      <c r="HR564">
        <v>0.5</v>
      </c>
      <c r="HS564">
        <v>0.44</v>
      </c>
      <c r="HT564">
        <v>0.54</v>
      </c>
      <c r="HU564">
        <v>0.36</v>
      </c>
      <c r="HV564">
        <v>0.3</v>
      </c>
      <c r="HW564">
        <v>0.3</v>
      </c>
      <c r="HX564">
        <v>0.3</v>
      </c>
      <c r="HY564">
        <v>0.28000000000000003</v>
      </c>
      <c r="HZ564">
        <v>0.38</v>
      </c>
      <c r="IA564">
        <v>0.04</v>
      </c>
      <c r="IB564">
        <v>0.2</v>
      </c>
      <c r="IC564">
        <v>0.16</v>
      </c>
      <c r="ID564">
        <v>0.1</v>
      </c>
      <c r="IE564">
        <v>0.1</v>
      </c>
      <c r="IF564">
        <v>0</v>
      </c>
      <c r="IG564">
        <v>0.04</v>
      </c>
      <c r="IH564">
        <v>0.04</v>
      </c>
      <c r="II564">
        <v>0.04</v>
      </c>
      <c r="IJ564">
        <v>0.04</v>
      </c>
      <c r="IK564">
        <v>0.04</v>
      </c>
      <c r="IL564">
        <v>0.04</v>
      </c>
      <c r="IM564">
        <v>0.02</v>
      </c>
      <c r="IN564">
        <v>0.04</v>
      </c>
      <c r="IO564">
        <v>0.06</v>
      </c>
      <c r="IP564">
        <v>0.06</v>
      </c>
      <c r="IQ564">
        <v>0.06</v>
      </c>
      <c r="IR564">
        <v>0.04</v>
      </c>
      <c r="IS564">
        <v>0.02</v>
      </c>
      <c r="IT564">
        <v>0.56000000000000005</v>
      </c>
      <c r="IU564">
        <v>0.36</v>
      </c>
      <c r="IV564">
        <v>0</v>
      </c>
      <c r="IW564">
        <v>0.26</v>
      </c>
      <c r="IX564">
        <v>0.22</v>
      </c>
      <c r="IY564">
        <v>0.3</v>
      </c>
      <c r="IZ564">
        <v>0.4</v>
      </c>
      <c r="JA564">
        <v>0.1</v>
      </c>
      <c r="JB564">
        <v>0.42</v>
      </c>
      <c r="JC564">
        <v>0.36</v>
      </c>
      <c r="JD564">
        <v>0.08</v>
      </c>
      <c r="JE564">
        <v>0.12</v>
      </c>
      <c r="JF564">
        <v>0.38</v>
      </c>
      <c r="JG564">
        <v>0.18</v>
      </c>
      <c r="JH564">
        <v>0.38</v>
      </c>
      <c r="JI564">
        <v>0.06</v>
      </c>
      <c r="JJ564">
        <v>0.1</v>
      </c>
      <c r="JK564">
        <v>0.48</v>
      </c>
      <c r="JL564">
        <v>0.14000000000000001</v>
      </c>
      <c r="JM564">
        <v>0.02</v>
      </c>
      <c r="JN564">
        <v>0</v>
      </c>
      <c r="JO564">
        <v>0.02</v>
      </c>
      <c r="JP564">
        <v>0.04</v>
      </c>
      <c r="JQ564">
        <v>0</v>
      </c>
      <c r="JR564">
        <v>3.12</v>
      </c>
      <c r="JS564">
        <v>1.64</v>
      </c>
      <c r="JT564">
        <v>1.96</v>
      </c>
      <c r="JU564">
        <v>3.4</v>
      </c>
      <c r="JV564">
        <v>2.2000000000000002</v>
      </c>
    </row>
    <row r="565" spans="1:282" x14ac:dyDescent="0.25">
      <c r="A565">
        <v>610269</v>
      </c>
      <c r="B565" t="s">
        <v>3046</v>
      </c>
      <c r="C565" t="s">
        <v>3045</v>
      </c>
      <c r="D565" t="s">
        <v>6078</v>
      </c>
      <c r="E565" t="s">
        <v>6079</v>
      </c>
      <c r="F565" t="s">
        <v>3047</v>
      </c>
      <c r="G565" t="s">
        <v>3048</v>
      </c>
      <c r="H565" t="s">
        <v>6080</v>
      </c>
      <c r="I565" t="s">
        <v>6081</v>
      </c>
      <c r="J565" t="s">
        <v>6082</v>
      </c>
      <c r="K565" t="s">
        <v>6083</v>
      </c>
      <c r="L565" t="s">
        <v>546</v>
      </c>
      <c r="M565" t="s">
        <v>3399</v>
      </c>
      <c r="N565" t="s">
        <v>3908</v>
      </c>
      <c r="O565" t="s">
        <v>524</v>
      </c>
      <c r="P565">
        <v>361</v>
      </c>
      <c r="Q565" t="s">
        <v>541</v>
      </c>
      <c r="R565" t="s">
        <v>613</v>
      </c>
      <c r="S565" t="s">
        <v>613</v>
      </c>
      <c r="T565">
        <v>32</v>
      </c>
      <c r="U565">
        <v>6910</v>
      </c>
      <c r="V565" t="s">
        <v>651</v>
      </c>
      <c r="W565">
        <v>336</v>
      </c>
      <c r="X565">
        <v>364</v>
      </c>
      <c r="Y565">
        <v>92</v>
      </c>
      <c r="Z565" s="5" t="s">
        <v>575</v>
      </c>
      <c r="AA565" t="s">
        <v>524</v>
      </c>
      <c r="AB565" t="s">
        <v>564</v>
      </c>
      <c r="AC565" t="s">
        <v>564</v>
      </c>
      <c r="AD565" t="s">
        <v>533</v>
      </c>
      <c r="AE565">
        <v>51.4</v>
      </c>
      <c r="AF565">
        <v>42.1</v>
      </c>
      <c r="AG565">
        <v>66.3</v>
      </c>
      <c r="AH565">
        <v>99</v>
      </c>
      <c r="AI565" t="s">
        <v>3400</v>
      </c>
      <c r="AJ565">
        <v>199</v>
      </c>
      <c r="AK565">
        <v>10</v>
      </c>
      <c r="AL565">
        <v>78</v>
      </c>
      <c r="AM565">
        <v>51</v>
      </c>
      <c r="AN565">
        <v>46</v>
      </c>
      <c r="AQ565">
        <v>6</v>
      </c>
      <c r="AR565">
        <v>9</v>
      </c>
      <c r="AS565">
        <v>199</v>
      </c>
      <c r="AT565">
        <v>0.03</v>
      </c>
      <c r="AU565">
        <v>0.01</v>
      </c>
      <c r="AV565">
        <v>0.01</v>
      </c>
      <c r="AW565">
        <v>0.03</v>
      </c>
      <c r="AX565">
        <v>0.05</v>
      </c>
      <c r="AY565">
        <v>0.09</v>
      </c>
      <c r="AZ565">
        <v>0.05</v>
      </c>
      <c r="BA565">
        <v>3.5000000000000003E-2</v>
      </c>
      <c r="BB565">
        <v>0.05</v>
      </c>
      <c r="BC565">
        <v>0.03</v>
      </c>
      <c r="BD565">
        <v>0.14000000000000001</v>
      </c>
      <c r="BE565">
        <v>0.17</v>
      </c>
      <c r="BF565">
        <v>0.31</v>
      </c>
      <c r="BG565">
        <v>0.23</v>
      </c>
      <c r="BH565">
        <v>0.28000000000000003</v>
      </c>
      <c r="BI565">
        <v>0.27</v>
      </c>
      <c r="BJ565">
        <v>0.28999999999999998</v>
      </c>
      <c r="BK565">
        <v>0.3</v>
      </c>
      <c r="BL565">
        <v>0.01</v>
      </c>
      <c r="BM565">
        <v>0.02</v>
      </c>
      <c r="BN565">
        <v>0.01</v>
      </c>
      <c r="BO565">
        <v>0.02</v>
      </c>
      <c r="BP565">
        <v>0.02</v>
      </c>
      <c r="BQ565">
        <v>0.01</v>
      </c>
      <c r="BR565">
        <v>0.61</v>
      </c>
      <c r="BS565">
        <v>0.71</v>
      </c>
      <c r="BT565">
        <v>0.65</v>
      </c>
      <c r="BU565">
        <v>0.66</v>
      </c>
      <c r="BV565">
        <v>0.5</v>
      </c>
      <c r="BW565">
        <v>0.43</v>
      </c>
      <c r="BX565">
        <v>3.51</v>
      </c>
      <c r="BY565">
        <v>3.67</v>
      </c>
      <c r="BZ565">
        <v>3.59</v>
      </c>
      <c r="CA565">
        <v>3.59</v>
      </c>
      <c r="CB565">
        <v>3.27</v>
      </c>
      <c r="CC565">
        <v>3.08</v>
      </c>
      <c r="CD565">
        <v>0.01</v>
      </c>
      <c r="CE565">
        <v>0.01</v>
      </c>
      <c r="CF565">
        <v>0.01</v>
      </c>
      <c r="CG565">
        <v>0.02</v>
      </c>
      <c r="CH565">
        <v>1.4999999999999999E-2</v>
      </c>
      <c r="CI565">
        <v>0.02</v>
      </c>
      <c r="CJ565">
        <v>0.05</v>
      </c>
      <c r="CK565">
        <v>7.0000000000000007E-2</v>
      </c>
      <c r="CL565">
        <v>0.04</v>
      </c>
      <c r="CM565">
        <v>0.02</v>
      </c>
      <c r="CN565">
        <v>0.01</v>
      </c>
      <c r="CO565">
        <v>0.05</v>
      </c>
      <c r="CP565">
        <v>0.06</v>
      </c>
      <c r="CQ565">
        <v>0.04</v>
      </c>
      <c r="CR565">
        <v>0.04</v>
      </c>
      <c r="CS565">
        <v>0.09</v>
      </c>
      <c r="CT565">
        <v>0.11</v>
      </c>
      <c r="CU565">
        <v>0.09</v>
      </c>
      <c r="CV565">
        <v>3.74</v>
      </c>
      <c r="CW565">
        <v>3.75</v>
      </c>
      <c r="CX565">
        <v>3.69</v>
      </c>
      <c r="CY565">
        <v>3.62</v>
      </c>
      <c r="CZ565">
        <v>3.64</v>
      </c>
      <c r="DA565">
        <v>3.6</v>
      </c>
      <c r="DB565">
        <v>3.38</v>
      </c>
      <c r="DC565">
        <v>3.35</v>
      </c>
      <c r="DD565">
        <v>3.43</v>
      </c>
      <c r="DE565">
        <v>0.19</v>
      </c>
      <c r="DF565">
        <v>0.2</v>
      </c>
      <c r="DG565">
        <v>0.19</v>
      </c>
      <c r="DH565">
        <v>0.21</v>
      </c>
      <c r="DI565">
        <v>0.25</v>
      </c>
      <c r="DJ565">
        <v>0.26</v>
      </c>
      <c r="DK565">
        <v>0.3</v>
      </c>
      <c r="DL565">
        <v>0.24</v>
      </c>
      <c r="DM565">
        <v>0.28999999999999998</v>
      </c>
      <c r="DN565">
        <v>0.01</v>
      </c>
      <c r="DO565">
        <v>0</v>
      </c>
      <c r="DP565">
        <v>0</v>
      </c>
      <c r="DQ565">
        <v>0</v>
      </c>
      <c r="DR565">
        <v>0</v>
      </c>
      <c r="DS565">
        <v>0.01</v>
      </c>
      <c r="DT565">
        <v>0.02</v>
      </c>
      <c r="DU565">
        <v>0.01</v>
      </c>
      <c r="DV565">
        <v>0.01</v>
      </c>
      <c r="DW565">
        <v>0.77</v>
      </c>
      <c r="DX565">
        <v>0.78</v>
      </c>
      <c r="DY565">
        <v>0.76</v>
      </c>
      <c r="DZ565">
        <v>0.72</v>
      </c>
      <c r="EA565">
        <v>0.7</v>
      </c>
      <c r="EB565">
        <v>0.67</v>
      </c>
      <c r="EC565">
        <v>0.55000000000000004</v>
      </c>
      <c r="ED565">
        <v>0.57999999999999996</v>
      </c>
      <c r="EE565">
        <v>0.59</v>
      </c>
      <c r="EF565">
        <v>0.5</v>
      </c>
      <c r="EG565">
        <v>0.02</v>
      </c>
      <c r="EH565">
        <v>0.01</v>
      </c>
      <c r="EI565">
        <v>0.01</v>
      </c>
      <c r="EJ565">
        <v>0.01</v>
      </c>
      <c r="EK565">
        <v>0.02</v>
      </c>
      <c r="EL565">
        <v>0.02</v>
      </c>
      <c r="EM565">
        <v>0.02</v>
      </c>
      <c r="EN565">
        <v>0</v>
      </c>
      <c r="EO565">
        <v>0.2</v>
      </c>
      <c r="EP565">
        <v>0.03</v>
      </c>
      <c r="EQ565">
        <v>5.0000000000000001E-3</v>
      </c>
      <c r="ER565">
        <v>0.03</v>
      </c>
      <c r="ES565">
        <v>0.03</v>
      </c>
      <c r="ET565">
        <v>0.05</v>
      </c>
      <c r="EU565">
        <v>0.1</v>
      </c>
      <c r="EV565">
        <v>0.06</v>
      </c>
      <c r="EW565">
        <v>0.05</v>
      </c>
      <c r="EX565">
        <v>9.5000000000000001E-2</v>
      </c>
      <c r="EY565">
        <v>0.28000000000000003</v>
      </c>
      <c r="EZ565">
        <v>0.23</v>
      </c>
      <c r="FA565">
        <v>0.28999999999999998</v>
      </c>
      <c r="FB565">
        <v>0.24</v>
      </c>
      <c r="FC565">
        <v>0.34</v>
      </c>
      <c r="FD565">
        <v>0.33</v>
      </c>
      <c r="FE565">
        <v>0.36</v>
      </c>
      <c r="FF565">
        <v>0.33</v>
      </c>
      <c r="FG565">
        <v>0.12</v>
      </c>
      <c r="FH565">
        <v>0.65</v>
      </c>
      <c r="FI565">
        <v>0.73</v>
      </c>
      <c r="FJ565">
        <v>0.64</v>
      </c>
      <c r="FK565">
        <v>0.7</v>
      </c>
      <c r="FL565">
        <v>0.53</v>
      </c>
      <c r="FM565">
        <v>0.52</v>
      </c>
      <c r="FN565">
        <v>0.54</v>
      </c>
      <c r="FO565">
        <v>0.59</v>
      </c>
      <c r="FP565">
        <v>0.09</v>
      </c>
      <c r="FQ565">
        <v>0.03</v>
      </c>
      <c r="FR565">
        <v>0.03</v>
      </c>
      <c r="FS565">
        <v>0.04</v>
      </c>
      <c r="FT565">
        <v>0.03</v>
      </c>
      <c r="FU565">
        <v>0.06</v>
      </c>
      <c r="FV565">
        <v>0.05</v>
      </c>
      <c r="FW565">
        <v>0.03</v>
      </c>
      <c r="FX565">
        <v>0.03</v>
      </c>
      <c r="FY565">
        <v>1.82</v>
      </c>
      <c r="FZ565">
        <v>3.61</v>
      </c>
      <c r="GA565">
        <v>3.73</v>
      </c>
      <c r="GB565">
        <v>3.63</v>
      </c>
      <c r="GC565">
        <v>3.68</v>
      </c>
      <c r="GD565">
        <v>3.47</v>
      </c>
      <c r="GE565">
        <v>3.41</v>
      </c>
      <c r="GF565">
        <v>3.46</v>
      </c>
      <c r="GG565">
        <v>3.56</v>
      </c>
      <c r="GH565">
        <v>8.51</v>
      </c>
      <c r="GI565">
        <v>0.01</v>
      </c>
      <c r="GJ565">
        <v>0</v>
      </c>
      <c r="GK565">
        <v>2.5000000000000001E-2</v>
      </c>
      <c r="GL565">
        <v>0.02</v>
      </c>
      <c r="GM565">
        <v>0.05</v>
      </c>
      <c r="GN565">
        <v>0.04</v>
      </c>
      <c r="GO565">
        <v>0.11</v>
      </c>
      <c r="GP565">
        <v>0.14000000000000001</v>
      </c>
      <c r="GQ565">
        <v>0.1</v>
      </c>
      <c r="GR565">
        <v>0.45</v>
      </c>
      <c r="GS565">
        <v>0.08</v>
      </c>
      <c r="GT565">
        <v>0.37</v>
      </c>
      <c r="GU565">
        <v>0.4</v>
      </c>
      <c r="GV565">
        <v>0.22</v>
      </c>
      <c r="GW565">
        <v>0.12</v>
      </c>
      <c r="GX565">
        <v>0.09</v>
      </c>
      <c r="GY565">
        <v>0.19</v>
      </c>
      <c r="GZ565">
        <v>0.121</v>
      </c>
      <c r="HA565">
        <v>0.14099999999999999</v>
      </c>
      <c r="HB565">
        <v>0.17</v>
      </c>
      <c r="HC565">
        <v>0.23</v>
      </c>
      <c r="HD565">
        <v>0.13</v>
      </c>
      <c r="HE565">
        <v>0.24</v>
      </c>
      <c r="HF565">
        <v>0.17</v>
      </c>
      <c r="HG565">
        <v>0.24</v>
      </c>
      <c r="HH565">
        <v>0.19</v>
      </c>
      <c r="HI565">
        <v>0.02</v>
      </c>
      <c r="HJ565">
        <v>0.02</v>
      </c>
      <c r="HK565">
        <v>0.01</v>
      </c>
      <c r="HL565">
        <v>0.03</v>
      </c>
      <c r="HM565">
        <v>0.11</v>
      </c>
      <c r="HN565">
        <v>0.02</v>
      </c>
      <c r="HO565">
        <v>0.28999999999999998</v>
      </c>
      <c r="HP565">
        <v>0.26</v>
      </c>
      <c r="HQ565">
        <v>0.23</v>
      </c>
      <c r="HR565">
        <v>0.22</v>
      </c>
      <c r="HS565">
        <v>0.28999999999999998</v>
      </c>
      <c r="HT565">
        <v>0.25</v>
      </c>
      <c r="HU565">
        <v>0.59</v>
      </c>
      <c r="HV565">
        <v>0.48</v>
      </c>
      <c r="HW565">
        <v>0.42</v>
      </c>
      <c r="HX565">
        <v>0.45</v>
      </c>
      <c r="HY565">
        <v>0.44</v>
      </c>
      <c r="HZ565">
        <v>0.62</v>
      </c>
      <c r="IA565">
        <v>0.05</v>
      </c>
      <c r="IB565">
        <v>0.15</v>
      </c>
      <c r="IC565">
        <v>0.2</v>
      </c>
      <c r="ID565">
        <v>0.22</v>
      </c>
      <c r="IE565">
        <v>0.1</v>
      </c>
      <c r="IF565">
        <v>5.5E-2</v>
      </c>
      <c r="IG565">
        <v>0.02</v>
      </c>
      <c r="IH565">
        <v>0.04</v>
      </c>
      <c r="II565">
        <v>0.08</v>
      </c>
      <c r="IJ565">
        <v>0.04</v>
      </c>
      <c r="IK565">
        <v>2.5000000000000001E-2</v>
      </c>
      <c r="IL565">
        <v>0.02</v>
      </c>
      <c r="IM565">
        <v>0.03</v>
      </c>
      <c r="IN565">
        <v>0.05</v>
      </c>
      <c r="IO565">
        <v>0.06</v>
      </c>
      <c r="IP565">
        <v>0.05</v>
      </c>
      <c r="IQ565">
        <v>0.05</v>
      </c>
      <c r="IR565">
        <v>0.04</v>
      </c>
      <c r="IS565">
        <v>0.05</v>
      </c>
      <c r="IT565">
        <v>0.64</v>
      </c>
      <c r="IU565">
        <v>0.5</v>
      </c>
      <c r="IV565">
        <v>0.05</v>
      </c>
      <c r="IW565">
        <v>0.31</v>
      </c>
      <c r="IX565">
        <v>0.33</v>
      </c>
      <c r="IY565">
        <v>0.18</v>
      </c>
      <c r="IZ565">
        <v>0.26</v>
      </c>
      <c r="JA565">
        <v>0.19</v>
      </c>
      <c r="JB565">
        <v>0.27</v>
      </c>
      <c r="JC565">
        <v>0.39</v>
      </c>
      <c r="JD565">
        <v>0.04</v>
      </c>
      <c r="JE565">
        <v>0.09</v>
      </c>
      <c r="JF565">
        <v>0.25</v>
      </c>
      <c r="JG565">
        <v>0.19</v>
      </c>
      <c r="JH565">
        <v>0.2</v>
      </c>
      <c r="JI565">
        <v>0.08</v>
      </c>
      <c r="JJ565">
        <v>0.06</v>
      </c>
      <c r="JK565">
        <v>0.46</v>
      </c>
      <c r="JL565">
        <v>0.19</v>
      </c>
      <c r="JM565">
        <v>0.03</v>
      </c>
      <c r="JN565">
        <v>0.06</v>
      </c>
      <c r="JO565">
        <v>0.09</v>
      </c>
      <c r="JP565">
        <v>0.05</v>
      </c>
      <c r="JQ565">
        <v>0.04</v>
      </c>
      <c r="JR565">
        <v>2.76</v>
      </c>
      <c r="JS565">
        <v>1.53</v>
      </c>
      <c r="JT565">
        <v>1.67</v>
      </c>
      <c r="JU565">
        <v>3.18</v>
      </c>
      <c r="JV565">
        <v>2.27</v>
      </c>
    </row>
    <row r="566" spans="1:282" x14ac:dyDescent="0.25">
      <c r="A566">
        <v>610271</v>
      </c>
      <c r="B566" t="s">
        <v>165</v>
      </c>
      <c r="C566" t="s">
        <v>1553</v>
      </c>
      <c r="D566" t="s">
        <v>6084</v>
      </c>
      <c r="E566" t="s">
        <v>6085</v>
      </c>
      <c r="F566" t="s">
        <v>1554</v>
      </c>
      <c r="G566" t="s">
        <v>1555</v>
      </c>
      <c r="H566" t="s">
        <v>1556</v>
      </c>
      <c r="I566" t="s">
        <v>6086</v>
      </c>
      <c r="J566" t="s">
        <v>6087</v>
      </c>
      <c r="K566" t="s">
        <v>6088</v>
      </c>
      <c r="L566" t="s">
        <v>546</v>
      </c>
      <c r="M566" t="s">
        <v>3399</v>
      </c>
      <c r="N566" t="s">
        <v>3657</v>
      </c>
      <c r="O566" t="s">
        <v>524</v>
      </c>
      <c r="P566">
        <v>341</v>
      </c>
      <c r="Q566" t="s">
        <v>539</v>
      </c>
      <c r="R566" t="s">
        <v>538</v>
      </c>
      <c r="S566" t="s">
        <v>538</v>
      </c>
      <c r="T566">
        <v>37</v>
      </c>
      <c r="U566">
        <v>6920</v>
      </c>
      <c r="V566" t="s">
        <v>655</v>
      </c>
      <c r="W566">
        <v>133</v>
      </c>
      <c r="X566">
        <v>333</v>
      </c>
      <c r="Y566">
        <v>40</v>
      </c>
      <c r="Z566" s="5" t="s">
        <v>762</v>
      </c>
      <c r="AA566" t="s">
        <v>524</v>
      </c>
      <c r="AB566" t="s">
        <v>555</v>
      </c>
      <c r="AC566" t="s">
        <v>555</v>
      </c>
      <c r="AD566" t="s">
        <v>564</v>
      </c>
      <c r="AE566">
        <v>38.799999999999997</v>
      </c>
      <c r="AF566">
        <v>31.5</v>
      </c>
      <c r="AG566">
        <v>46.1</v>
      </c>
      <c r="AH566">
        <v>4</v>
      </c>
      <c r="AI566" t="s">
        <v>3410</v>
      </c>
      <c r="AJ566">
        <v>79</v>
      </c>
      <c r="AL566">
        <v>75</v>
      </c>
      <c r="AQ566">
        <v>1</v>
      </c>
      <c r="AR566">
        <v>3</v>
      </c>
      <c r="AS566">
        <v>79</v>
      </c>
      <c r="AT566">
        <v>0.01</v>
      </c>
      <c r="AU566">
        <v>0</v>
      </c>
      <c r="AV566">
        <v>0.01</v>
      </c>
      <c r="AW566">
        <v>0.04</v>
      </c>
      <c r="AX566">
        <v>0.11</v>
      </c>
      <c r="AY566">
        <v>0.11</v>
      </c>
      <c r="AZ566">
        <v>0.11</v>
      </c>
      <c r="BA566">
        <v>0.10100000000000001</v>
      </c>
      <c r="BB566">
        <v>0.06</v>
      </c>
      <c r="BC566">
        <v>0.06</v>
      </c>
      <c r="BD566">
        <v>0.08</v>
      </c>
      <c r="BE566">
        <v>0.11</v>
      </c>
      <c r="BF566">
        <v>0.25</v>
      </c>
      <c r="BG566">
        <v>0.24</v>
      </c>
      <c r="BH566">
        <v>0.37</v>
      </c>
      <c r="BI566">
        <v>0.3</v>
      </c>
      <c r="BJ566">
        <v>0.33</v>
      </c>
      <c r="BK566">
        <v>0.2</v>
      </c>
      <c r="BL566">
        <v>0.01</v>
      </c>
      <c r="BM566">
        <v>0</v>
      </c>
      <c r="BN566">
        <v>0.01</v>
      </c>
      <c r="BO566">
        <v>0</v>
      </c>
      <c r="BP566">
        <v>0.01</v>
      </c>
      <c r="BQ566">
        <v>0.04</v>
      </c>
      <c r="BR566">
        <v>0.61</v>
      </c>
      <c r="BS566">
        <v>0.66</v>
      </c>
      <c r="BT566">
        <v>0.54</v>
      </c>
      <c r="BU566">
        <v>0.59</v>
      </c>
      <c r="BV566">
        <v>0.47</v>
      </c>
      <c r="BW566">
        <v>0.53</v>
      </c>
      <c r="BX566">
        <v>3.47</v>
      </c>
      <c r="BY566">
        <v>3.56</v>
      </c>
      <c r="BZ566">
        <v>3.46</v>
      </c>
      <c r="CA566">
        <v>3.46</v>
      </c>
      <c r="CB566">
        <v>3.17</v>
      </c>
      <c r="CC566">
        <v>3.2</v>
      </c>
      <c r="CD566">
        <v>1.2999999999999999E-2</v>
      </c>
      <c r="CE566">
        <v>1.2999999999999999E-2</v>
      </c>
      <c r="CF566">
        <v>1.2999999999999999E-2</v>
      </c>
      <c r="CG566">
        <v>1.2999999999999999E-2</v>
      </c>
      <c r="CH566">
        <v>1.2999999999999999E-2</v>
      </c>
      <c r="CI566">
        <v>0.04</v>
      </c>
      <c r="CJ566">
        <v>0.03</v>
      </c>
      <c r="CK566">
        <v>0.06</v>
      </c>
      <c r="CL566">
        <v>0.03</v>
      </c>
      <c r="CM566">
        <v>0.04</v>
      </c>
      <c r="CN566">
        <v>0.06</v>
      </c>
      <c r="CO566">
        <v>0.06</v>
      </c>
      <c r="CP566">
        <v>0.05</v>
      </c>
      <c r="CQ566">
        <v>0.05</v>
      </c>
      <c r="CR566">
        <v>0.1</v>
      </c>
      <c r="CS566">
        <v>0.11</v>
      </c>
      <c r="CT566">
        <v>0.11</v>
      </c>
      <c r="CU566">
        <v>0.11</v>
      </c>
      <c r="CV566">
        <v>3.67</v>
      </c>
      <c r="CW566">
        <v>3.63</v>
      </c>
      <c r="CX566">
        <v>3.54</v>
      </c>
      <c r="CY566">
        <v>3.63</v>
      </c>
      <c r="CZ566">
        <v>3.53</v>
      </c>
      <c r="DA566">
        <v>3.39</v>
      </c>
      <c r="DB566">
        <v>3.44</v>
      </c>
      <c r="DC566">
        <v>3.34</v>
      </c>
      <c r="DD566">
        <v>3.41</v>
      </c>
      <c r="DE566">
        <v>0.22</v>
      </c>
      <c r="DF566">
        <v>0.2</v>
      </c>
      <c r="DG566">
        <v>0.28999999999999998</v>
      </c>
      <c r="DH566">
        <v>0.23</v>
      </c>
      <c r="DI566">
        <v>0.33</v>
      </c>
      <c r="DJ566">
        <v>0.28999999999999998</v>
      </c>
      <c r="DK566">
        <v>0.25</v>
      </c>
      <c r="DL566">
        <v>0.24</v>
      </c>
      <c r="DM566">
        <v>0.28999999999999998</v>
      </c>
      <c r="DN566">
        <v>0</v>
      </c>
      <c r="DO566">
        <v>0.01</v>
      </c>
      <c r="DP566">
        <v>0</v>
      </c>
      <c r="DQ566">
        <v>0.01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0.73</v>
      </c>
      <c r="DX566">
        <v>0.71</v>
      </c>
      <c r="DY566">
        <v>0.63</v>
      </c>
      <c r="DZ566">
        <v>0.7</v>
      </c>
      <c r="EA566">
        <v>0.61</v>
      </c>
      <c r="EB566">
        <v>0.56999999999999995</v>
      </c>
      <c r="EC566">
        <v>0.61</v>
      </c>
      <c r="ED566">
        <v>0.57999999999999996</v>
      </c>
      <c r="EE566">
        <v>0.56999999999999995</v>
      </c>
      <c r="EF566">
        <v>0.51</v>
      </c>
      <c r="EG566">
        <v>0</v>
      </c>
      <c r="EH566">
        <v>0.03</v>
      </c>
      <c r="EI566">
        <v>0.08</v>
      </c>
      <c r="EJ566">
        <v>0</v>
      </c>
      <c r="EK566">
        <v>0.01</v>
      </c>
      <c r="EL566">
        <v>0.1</v>
      </c>
      <c r="EM566">
        <v>0.03</v>
      </c>
      <c r="EN566">
        <v>0.05</v>
      </c>
      <c r="EO566">
        <v>0.25</v>
      </c>
      <c r="EP566">
        <v>0.06</v>
      </c>
      <c r="EQ566">
        <v>2.5000000000000001E-2</v>
      </c>
      <c r="ER566">
        <v>0.06</v>
      </c>
      <c r="ES566">
        <v>6.3E-2</v>
      </c>
      <c r="ET566">
        <v>0.11</v>
      </c>
      <c r="EU566">
        <v>0.08</v>
      </c>
      <c r="EV566">
        <v>0.06</v>
      </c>
      <c r="EW566">
        <v>0.09</v>
      </c>
      <c r="EX566">
        <v>6.3E-2</v>
      </c>
      <c r="EY566">
        <v>0.24</v>
      </c>
      <c r="EZ566">
        <v>0.28000000000000003</v>
      </c>
      <c r="FA566">
        <v>0.28000000000000003</v>
      </c>
      <c r="FB566">
        <v>0.28999999999999998</v>
      </c>
      <c r="FC566">
        <v>0.32</v>
      </c>
      <c r="FD566">
        <v>0.35</v>
      </c>
      <c r="FE566">
        <v>0.35</v>
      </c>
      <c r="FF566">
        <v>0.43</v>
      </c>
      <c r="FG566">
        <v>0.15</v>
      </c>
      <c r="FH566">
        <v>0.68</v>
      </c>
      <c r="FI566">
        <v>0.61</v>
      </c>
      <c r="FJ566">
        <v>0.56999999999999995</v>
      </c>
      <c r="FK566">
        <v>0.63</v>
      </c>
      <c r="FL566">
        <v>0.53</v>
      </c>
      <c r="FM566">
        <v>0.39</v>
      </c>
      <c r="FN566">
        <v>0.51</v>
      </c>
      <c r="FO566">
        <v>0.37</v>
      </c>
      <c r="FP566">
        <v>0.03</v>
      </c>
      <c r="FQ566">
        <v>0.01</v>
      </c>
      <c r="FR566">
        <v>0.06</v>
      </c>
      <c r="FS566">
        <v>0.01</v>
      </c>
      <c r="FT566">
        <v>0.01</v>
      </c>
      <c r="FU566">
        <v>0.03</v>
      </c>
      <c r="FV566">
        <v>0.08</v>
      </c>
      <c r="FW566">
        <v>0.05</v>
      </c>
      <c r="FX566">
        <v>0.06</v>
      </c>
      <c r="FY566">
        <v>1.86</v>
      </c>
      <c r="FZ566">
        <v>3.63</v>
      </c>
      <c r="GA566">
        <v>3.57</v>
      </c>
      <c r="GB566">
        <v>3.36</v>
      </c>
      <c r="GC566">
        <v>3.58</v>
      </c>
      <c r="GD566">
        <v>3.4</v>
      </c>
      <c r="GE566">
        <v>3.12</v>
      </c>
      <c r="GF566">
        <v>3.41</v>
      </c>
      <c r="GG566">
        <v>3.19</v>
      </c>
      <c r="GH566">
        <v>7.97</v>
      </c>
      <c r="GI566">
        <v>0.01</v>
      </c>
      <c r="GJ566">
        <v>1.2999999999999999E-2</v>
      </c>
      <c r="GK566">
        <v>2.5000000000000001E-2</v>
      </c>
      <c r="GL566">
        <v>0.03</v>
      </c>
      <c r="GM566">
        <v>0.06</v>
      </c>
      <c r="GN566">
        <v>0.1</v>
      </c>
      <c r="GO566">
        <v>0.09</v>
      </c>
      <c r="GP566">
        <v>0.14000000000000001</v>
      </c>
      <c r="GQ566">
        <v>0.06</v>
      </c>
      <c r="GR566">
        <v>0.39</v>
      </c>
      <c r="GS566">
        <v>0.08</v>
      </c>
      <c r="GT566">
        <v>0.61</v>
      </c>
      <c r="GU566">
        <v>0.56999999999999995</v>
      </c>
      <c r="GV566">
        <v>0.35</v>
      </c>
      <c r="GW566">
        <v>0.18</v>
      </c>
      <c r="GX566">
        <v>0.17699999999999999</v>
      </c>
      <c r="GY566">
        <v>0.28999999999999998</v>
      </c>
      <c r="GZ566">
        <v>6.3E-2</v>
      </c>
      <c r="HA566">
        <v>8.8999999999999996E-2</v>
      </c>
      <c r="HB566">
        <v>0.14000000000000001</v>
      </c>
      <c r="HC566">
        <v>0.06</v>
      </c>
      <c r="HD566">
        <v>0.06</v>
      </c>
      <c r="HE566">
        <v>0.15</v>
      </c>
      <c r="HF566">
        <v>0.09</v>
      </c>
      <c r="HG566">
        <v>0.1</v>
      </c>
      <c r="HH566">
        <v>0.06</v>
      </c>
      <c r="HI566">
        <v>0</v>
      </c>
      <c r="HJ566">
        <v>0.03</v>
      </c>
      <c r="HK566">
        <v>0.04</v>
      </c>
      <c r="HL566">
        <v>0.08</v>
      </c>
      <c r="HM566">
        <v>0.09</v>
      </c>
      <c r="HN566">
        <v>0.03</v>
      </c>
      <c r="HO566">
        <v>0.43</v>
      </c>
      <c r="HP566">
        <v>0.35</v>
      </c>
      <c r="HQ566">
        <v>0.35</v>
      </c>
      <c r="HR566">
        <v>0.38</v>
      </c>
      <c r="HS566">
        <v>0.43</v>
      </c>
      <c r="HT566">
        <v>0.39</v>
      </c>
      <c r="HU566">
        <v>0.49</v>
      </c>
      <c r="HV566">
        <v>0.43</v>
      </c>
      <c r="HW566">
        <v>0.48</v>
      </c>
      <c r="HX566">
        <v>0.42</v>
      </c>
      <c r="HY566">
        <v>0.38</v>
      </c>
      <c r="HZ566">
        <v>0.51</v>
      </c>
      <c r="IA566">
        <v>0.03</v>
      </c>
      <c r="IB566">
        <v>0.13</v>
      </c>
      <c r="IC566">
        <v>0.06</v>
      </c>
      <c r="ID566">
        <v>0.06</v>
      </c>
      <c r="IE566">
        <v>0.04</v>
      </c>
      <c r="IF566">
        <v>1.2999999999999999E-2</v>
      </c>
      <c r="IG566">
        <v>2.5000000000000001E-2</v>
      </c>
      <c r="IH566">
        <v>0.04</v>
      </c>
      <c r="II566">
        <v>0.04</v>
      </c>
      <c r="IJ566">
        <v>0.04</v>
      </c>
      <c r="IK566">
        <v>2.5000000000000001E-2</v>
      </c>
      <c r="IL566">
        <v>2.5000000000000001E-2</v>
      </c>
      <c r="IM566">
        <v>0.03</v>
      </c>
      <c r="IN566">
        <v>0.03</v>
      </c>
      <c r="IO566">
        <v>0.03</v>
      </c>
      <c r="IP566">
        <v>0.03</v>
      </c>
      <c r="IQ566">
        <v>0.04</v>
      </c>
      <c r="IR566">
        <v>0.04</v>
      </c>
      <c r="IS566">
        <v>0.01</v>
      </c>
      <c r="IT566">
        <v>0.48</v>
      </c>
      <c r="IU566">
        <v>0.25</v>
      </c>
      <c r="IV566">
        <v>0.01</v>
      </c>
      <c r="IW566">
        <v>0.28000000000000003</v>
      </c>
      <c r="IX566">
        <v>0.16</v>
      </c>
      <c r="IY566">
        <v>0.24</v>
      </c>
      <c r="IZ566">
        <v>0.34</v>
      </c>
      <c r="JA566">
        <v>0.15</v>
      </c>
      <c r="JB566">
        <v>0.32</v>
      </c>
      <c r="JC566">
        <v>0.39</v>
      </c>
      <c r="JD566">
        <v>0.13</v>
      </c>
      <c r="JE566">
        <v>0.24</v>
      </c>
      <c r="JF566">
        <v>0.28999999999999998</v>
      </c>
      <c r="JG566">
        <v>0.15</v>
      </c>
      <c r="JH566">
        <v>0.41</v>
      </c>
      <c r="JI566">
        <v>0.13</v>
      </c>
      <c r="JJ566">
        <v>0.11</v>
      </c>
      <c r="JK566">
        <v>0.51</v>
      </c>
      <c r="JL566">
        <v>0.23</v>
      </c>
      <c r="JM566">
        <v>0.03</v>
      </c>
      <c r="JN566">
        <v>0.03</v>
      </c>
      <c r="JO566">
        <v>0.05</v>
      </c>
      <c r="JP566">
        <v>0.04</v>
      </c>
      <c r="JQ566">
        <v>0.03</v>
      </c>
      <c r="JR566">
        <v>3.22</v>
      </c>
      <c r="JS566">
        <v>1.9</v>
      </c>
      <c r="JT566">
        <v>2.23</v>
      </c>
      <c r="JU566">
        <v>3.34</v>
      </c>
      <c r="JV566">
        <v>2.34</v>
      </c>
    </row>
    <row r="567" spans="1:282" x14ac:dyDescent="0.25">
      <c r="A567">
        <v>610274</v>
      </c>
      <c r="B567" t="s">
        <v>166</v>
      </c>
      <c r="C567" t="s">
        <v>3049</v>
      </c>
      <c r="D567" t="s">
        <v>6089</v>
      </c>
      <c r="E567" t="s">
        <v>6090</v>
      </c>
      <c r="F567" t="s">
        <v>1557</v>
      </c>
      <c r="G567" t="s">
        <v>1558</v>
      </c>
      <c r="H567" t="s">
        <v>1559</v>
      </c>
      <c r="I567" t="s">
        <v>6091</v>
      </c>
      <c r="J567" t="s">
        <v>6092</v>
      </c>
      <c r="K567" t="s">
        <v>6093</v>
      </c>
      <c r="L567" t="s">
        <v>1062</v>
      </c>
      <c r="M567" t="s">
        <v>3399</v>
      </c>
      <c r="N567" t="s">
        <v>3908</v>
      </c>
      <c r="O567" t="s">
        <v>524</v>
      </c>
      <c r="P567">
        <v>401</v>
      </c>
      <c r="Q567" t="s">
        <v>539</v>
      </c>
      <c r="R567" t="s">
        <v>3437</v>
      </c>
      <c r="S567" t="s">
        <v>694</v>
      </c>
      <c r="T567">
        <v>37</v>
      </c>
      <c r="U567">
        <v>6940</v>
      </c>
      <c r="V567" t="s">
        <v>655</v>
      </c>
      <c r="W567">
        <v>170</v>
      </c>
      <c r="X567">
        <v>405</v>
      </c>
      <c r="Y567">
        <v>42</v>
      </c>
      <c r="Z567" s="5" t="s">
        <v>612</v>
      </c>
      <c r="AA567" t="s">
        <v>524</v>
      </c>
      <c r="AB567" t="s">
        <v>564</v>
      </c>
      <c r="AC567" t="s">
        <v>555</v>
      </c>
      <c r="AD567" t="s">
        <v>533</v>
      </c>
      <c r="AE567">
        <v>50.7</v>
      </c>
      <c r="AF567">
        <v>25.5</v>
      </c>
      <c r="AG567">
        <v>71.3</v>
      </c>
      <c r="AH567">
        <v>4.2</v>
      </c>
      <c r="AI567" t="s">
        <v>3410</v>
      </c>
      <c r="AJ567">
        <v>95</v>
      </c>
      <c r="AK567">
        <v>1</v>
      </c>
      <c r="AL567">
        <v>93</v>
      </c>
      <c r="AO567">
        <v>1</v>
      </c>
      <c r="AR567">
        <v>1</v>
      </c>
      <c r="AS567">
        <v>95</v>
      </c>
      <c r="AT567">
        <v>0</v>
      </c>
      <c r="AU567">
        <v>0</v>
      </c>
      <c r="AV567">
        <v>0</v>
      </c>
      <c r="AW567">
        <v>0</v>
      </c>
      <c r="AX567">
        <v>0.01</v>
      </c>
      <c r="AY567">
        <v>0.04</v>
      </c>
      <c r="AZ567">
        <v>7.0000000000000007E-2</v>
      </c>
      <c r="BA567">
        <v>5.2999999999999999E-2</v>
      </c>
      <c r="BB567">
        <v>0.05</v>
      </c>
      <c r="BC567">
        <v>0.06</v>
      </c>
      <c r="BD567">
        <v>0.08</v>
      </c>
      <c r="BE567">
        <v>0.14000000000000001</v>
      </c>
      <c r="BF567">
        <v>0.28999999999999998</v>
      </c>
      <c r="BG567">
        <v>0.31</v>
      </c>
      <c r="BH567">
        <v>0.33</v>
      </c>
      <c r="BI567">
        <v>0.28000000000000003</v>
      </c>
      <c r="BJ567">
        <v>0.31</v>
      </c>
      <c r="BK567">
        <v>0.36</v>
      </c>
      <c r="BL567">
        <v>0</v>
      </c>
      <c r="BM567">
        <v>0.01</v>
      </c>
      <c r="BN567">
        <v>0.01</v>
      </c>
      <c r="BO567">
        <v>0.01</v>
      </c>
      <c r="BP567">
        <v>0.02</v>
      </c>
      <c r="BQ567">
        <v>0.03</v>
      </c>
      <c r="BR567">
        <v>0.63</v>
      </c>
      <c r="BS567">
        <v>0.63</v>
      </c>
      <c r="BT567">
        <v>0.61</v>
      </c>
      <c r="BU567">
        <v>0.64</v>
      </c>
      <c r="BV567">
        <v>0.57999999999999996</v>
      </c>
      <c r="BW567">
        <v>0.43</v>
      </c>
      <c r="BX567">
        <v>3.56</v>
      </c>
      <c r="BY567">
        <v>3.59</v>
      </c>
      <c r="BZ567">
        <v>3.56</v>
      </c>
      <c r="CA567">
        <v>3.59</v>
      </c>
      <c r="CB567">
        <v>3.48</v>
      </c>
      <c r="CC567">
        <v>3.22</v>
      </c>
      <c r="CD567">
        <v>0</v>
      </c>
      <c r="CE567">
        <v>0</v>
      </c>
      <c r="CF567">
        <v>0</v>
      </c>
      <c r="CG567">
        <v>3.2000000000000001E-2</v>
      </c>
      <c r="CH567">
        <v>0</v>
      </c>
      <c r="CI567">
        <v>0.02</v>
      </c>
      <c r="CJ567">
        <v>0.03</v>
      </c>
      <c r="CK567">
        <v>0.13</v>
      </c>
      <c r="CL567">
        <v>7.0000000000000007E-2</v>
      </c>
      <c r="CM567">
        <v>7.0000000000000007E-2</v>
      </c>
      <c r="CN567">
        <v>0.03</v>
      </c>
      <c r="CO567">
        <v>0.05</v>
      </c>
      <c r="CP567">
        <v>0.03</v>
      </c>
      <c r="CQ567">
        <v>0.04</v>
      </c>
      <c r="CR567">
        <v>0.12</v>
      </c>
      <c r="CS567">
        <v>0.11</v>
      </c>
      <c r="CT567">
        <v>0.03</v>
      </c>
      <c r="CU567">
        <v>0.05</v>
      </c>
      <c r="CV567">
        <v>3.65</v>
      </c>
      <c r="CW567">
        <v>3.63</v>
      </c>
      <c r="CX567">
        <v>3.58</v>
      </c>
      <c r="CY567">
        <v>3.59</v>
      </c>
      <c r="CZ567">
        <v>3.57</v>
      </c>
      <c r="DA567">
        <v>3.29</v>
      </c>
      <c r="DB567">
        <v>3.41</v>
      </c>
      <c r="DC567">
        <v>3.29</v>
      </c>
      <c r="DD567">
        <v>3.33</v>
      </c>
      <c r="DE567">
        <v>0.2</v>
      </c>
      <c r="DF567">
        <v>0.31</v>
      </c>
      <c r="DG567">
        <v>0.32</v>
      </c>
      <c r="DH567">
        <v>0.25</v>
      </c>
      <c r="DI567">
        <v>0.35</v>
      </c>
      <c r="DJ567">
        <v>0.4</v>
      </c>
      <c r="DK567">
        <v>0.26</v>
      </c>
      <c r="DL567">
        <v>0.26</v>
      </c>
      <c r="DM567">
        <v>0.32</v>
      </c>
      <c r="DN567">
        <v>0.01</v>
      </c>
      <c r="DO567">
        <v>0</v>
      </c>
      <c r="DP567">
        <v>0</v>
      </c>
      <c r="DQ567">
        <v>0.01</v>
      </c>
      <c r="DR567">
        <v>0</v>
      </c>
      <c r="DS567">
        <v>0.02</v>
      </c>
      <c r="DT567">
        <v>0.03</v>
      </c>
      <c r="DU567">
        <v>0.01</v>
      </c>
      <c r="DV567">
        <v>0.04</v>
      </c>
      <c r="DW567">
        <v>0.72</v>
      </c>
      <c r="DX567">
        <v>0.66</v>
      </c>
      <c r="DY567">
        <v>0.63</v>
      </c>
      <c r="DZ567">
        <v>0.67</v>
      </c>
      <c r="EA567">
        <v>0.61</v>
      </c>
      <c r="EB567">
        <v>0.44</v>
      </c>
      <c r="EC567">
        <v>0.56999999999999995</v>
      </c>
      <c r="ED567">
        <v>0.56999999999999995</v>
      </c>
      <c r="EE567">
        <v>0.52</v>
      </c>
      <c r="EF567">
        <v>0.51</v>
      </c>
      <c r="EG567">
        <v>0.02</v>
      </c>
      <c r="EH567">
        <v>0</v>
      </c>
      <c r="EI567">
        <v>0</v>
      </c>
      <c r="EJ567">
        <v>0</v>
      </c>
      <c r="EK567">
        <v>0</v>
      </c>
      <c r="EL567">
        <v>0.04</v>
      </c>
      <c r="EM567">
        <v>0.01</v>
      </c>
      <c r="EN567">
        <v>0.02</v>
      </c>
      <c r="EO567">
        <v>0.28000000000000003</v>
      </c>
      <c r="EP567">
        <v>0.05</v>
      </c>
      <c r="EQ567">
        <v>6.3E-2</v>
      </c>
      <c r="ER567">
        <v>7.0000000000000007E-2</v>
      </c>
      <c r="ES567">
        <v>9.5000000000000001E-2</v>
      </c>
      <c r="ET567">
        <v>0.12</v>
      </c>
      <c r="EU567">
        <v>0.08</v>
      </c>
      <c r="EV567">
        <v>0.11</v>
      </c>
      <c r="EW567">
        <v>0.09</v>
      </c>
      <c r="EX567">
        <v>0.126</v>
      </c>
      <c r="EY567">
        <v>0.33</v>
      </c>
      <c r="EZ567">
        <v>0.35</v>
      </c>
      <c r="FA567">
        <v>0.39</v>
      </c>
      <c r="FB567">
        <v>0.35</v>
      </c>
      <c r="FC567">
        <v>0.38</v>
      </c>
      <c r="FD567">
        <v>0.33</v>
      </c>
      <c r="FE567">
        <v>0.35</v>
      </c>
      <c r="FF567">
        <v>0.39</v>
      </c>
      <c r="FG567">
        <v>7.0000000000000007E-2</v>
      </c>
      <c r="FH567">
        <v>0.6</v>
      </c>
      <c r="FI567">
        <v>0.59</v>
      </c>
      <c r="FJ567">
        <v>0.53</v>
      </c>
      <c r="FK567">
        <v>0.55000000000000004</v>
      </c>
      <c r="FL567">
        <v>0.48</v>
      </c>
      <c r="FM567">
        <v>0.54</v>
      </c>
      <c r="FN567">
        <v>0.54</v>
      </c>
      <c r="FO567">
        <v>0.48</v>
      </c>
      <c r="FP567">
        <v>0.01</v>
      </c>
      <c r="FQ567">
        <v>0</v>
      </c>
      <c r="FR567">
        <v>0</v>
      </c>
      <c r="FS567">
        <v>0.01</v>
      </c>
      <c r="FT567">
        <v>0.01</v>
      </c>
      <c r="FU567">
        <v>0.02</v>
      </c>
      <c r="FV567">
        <v>0.01</v>
      </c>
      <c r="FW567">
        <v>0</v>
      </c>
      <c r="FX567">
        <v>0.01</v>
      </c>
      <c r="FY567">
        <v>1.77</v>
      </c>
      <c r="FZ567">
        <v>3.51</v>
      </c>
      <c r="GA567">
        <v>3.53</v>
      </c>
      <c r="GB567">
        <v>3.46</v>
      </c>
      <c r="GC567">
        <v>3.46</v>
      </c>
      <c r="GD567">
        <v>3.38</v>
      </c>
      <c r="GE567">
        <v>3.37</v>
      </c>
      <c r="GF567">
        <v>3.41</v>
      </c>
      <c r="GG567">
        <v>3.35</v>
      </c>
      <c r="GH567">
        <v>7.89</v>
      </c>
      <c r="GI567">
        <v>0.02</v>
      </c>
      <c r="GJ567">
        <v>0</v>
      </c>
      <c r="GK567">
        <v>2.1000000000000001E-2</v>
      </c>
      <c r="GL567">
        <v>0.06</v>
      </c>
      <c r="GM567">
        <v>0.03</v>
      </c>
      <c r="GN567">
        <v>0.11</v>
      </c>
      <c r="GO567">
        <v>0.11</v>
      </c>
      <c r="GP567">
        <v>0.14000000000000001</v>
      </c>
      <c r="GQ567">
        <v>0.12</v>
      </c>
      <c r="GR567">
        <v>0.35</v>
      </c>
      <c r="GS567">
        <v>0.05</v>
      </c>
      <c r="GT567">
        <v>0.62</v>
      </c>
      <c r="GU567">
        <v>0.64</v>
      </c>
      <c r="GV567">
        <v>0.44</v>
      </c>
      <c r="GW567">
        <v>0.15</v>
      </c>
      <c r="GX567">
        <v>0.14699999999999999</v>
      </c>
      <c r="GY567">
        <v>0.23</v>
      </c>
      <c r="GZ567">
        <v>7.3999999999999996E-2</v>
      </c>
      <c r="HA567">
        <v>7.3999999999999996E-2</v>
      </c>
      <c r="HB567">
        <v>0.16</v>
      </c>
      <c r="HC567">
        <v>0.09</v>
      </c>
      <c r="HD567">
        <v>0.04</v>
      </c>
      <c r="HE567">
        <v>0.11</v>
      </c>
      <c r="HF567">
        <v>0.06</v>
      </c>
      <c r="HG567">
        <v>0.09</v>
      </c>
      <c r="HH567">
        <v>0.06</v>
      </c>
      <c r="HI567">
        <v>0.01</v>
      </c>
      <c r="HJ567">
        <v>0.02</v>
      </c>
      <c r="HK567">
        <v>0.01</v>
      </c>
      <c r="HL567">
        <v>0.01</v>
      </c>
      <c r="HM567">
        <v>0.05</v>
      </c>
      <c r="HN567">
        <v>0</v>
      </c>
      <c r="HO567">
        <v>0.28000000000000003</v>
      </c>
      <c r="HP567">
        <v>0.28000000000000003</v>
      </c>
      <c r="HQ567">
        <v>0.25</v>
      </c>
      <c r="HR567">
        <v>0.28000000000000003</v>
      </c>
      <c r="HS567">
        <v>0.34</v>
      </c>
      <c r="HT567">
        <v>0.28999999999999998</v>
      </c>
      <c r="HU567">
        <v>0.59</v>
      </c>
      <c r="HV567">
        <v>0.47</v>
      </c>
      <c r="HW567">
        <v>0.51</v>
      </c>
      <c r="HX567">
        <v>0.59</v>
      </c>
      <c r="HY567">
        <v>0.49</v>
      </c>
      <c r="HZ567">
        <v>0.62</v>
      </c>
      <c r="IA567">
        <v>7.0000000000000007E-2</v>
      </c>
      <c r="IB567">
        <v>0.14000000000000001</v>
      </c>
      <c r="IC567">
        <v>0.17</v>
      </c>
      <c r="ID567">
        <v>0.05</v>
      </c>
      <c r="IE567">
        <v>0.04</v>
      </c>
      <c r="IF567">
        <v>2.1000000000000001E-2</v>
      </c>
      <c r="IG567">
        <v>3.2000000000000001E-2</v>
      </c>
      <c r="IH567">
        <v>0.05</v>
      </c>
      <c r="II567">
        <v>0.04</v>
      </c>
      <c r="IJ567">
        <v>0.04</v>
      </c>
      <c r="IK567">
        <v>3.2000000000000001E-2</v>
      </c>
      <c r="IL567">
        <v>4.2000000000000003E-2</v>
      </c>
      <c r="IM567">
        <v>0.01</v>
      </c>
      <c r="IN567">
        <v>0.03</v>
      </c>
      <c r="IO567">
        <v>0.02</v>
      </c>
      <c r="IP567">
        <v>0.02</v>
      </c>
      <c r="IQ567">
        <v>0.04</v>
      </c>
      <c r="IR567">
        <v>0.02</v>
      </c>
      <c r="IS567">
        <v>0.04</v>
      </c>
      <c r="IT567">
        <v>0.62</v>
      </c>
      <c r="IU567">
        <v>0.6</v>
      </c>
      <c r="IV567">
        <v>0.08</v>
      </c>
      <c r="IW567">
        <v>0.4</v>
      </c>
      <c r="IX567">
        <v>0.28000000000000003</v>
      </c>
      <c r="IY567">
        <v>0.21</v>
      </c>
      <c r="IZ567">
        <v>0.24</v>
      </c>
      <c r="JA567">
        <v>0.15</v>
      </c>
      <c r="JB567">
        <v>0.37</v>
      </c>
      <c r="JC567">
        <v>0.32</v>
      </c>
      <c r="JD567">
        <v>0.06</v>
      </c>
      <c r="JE567">
        <v>0.06</v>
      </c>
      <c r="JF567">
        <v>0.32</v>
      </c>
      <c r="JG567">
        <v>0.12</v>
      </c>
      <c r="JH567">
        <v>0.33</v>
      </c>
      <c r="JI567">
        <v>0.09</v>
      </c>
      <c r="JJ567">
        <v>0.06</v>
      </c>
      <c r="JK567">
        <v>0.42</v>
      </c>
      <c r="JL567">
        <v>0.11</v>
      </c>
      <c r="JM567">
        <v>0.03</v>
      </c>
      <c r="JN567">
        <v>0.01</v>
      </c>
      <c r="JO567">
        <v>0.03</v>
      </c>
      <c r="JP567">
        <v>0.03</v>
      </c>
      <c r="JQ567">
        <v>0.01</v>
      </c>
      <c r="JR567">
        <v>2.96</v>
      </c>
      <c r="JS567">
        <v>1.63</v>
      </c>
      <c r="JT567">
        <v>1.58</v>
      </c>
      <c r="JU567">
        <v>3.11</v>
      </c>
      <c r="JV567">
        <v>1.93</v>
      </c>
    </row>
    <row r="568" spans="1:282" x14ac:dyDescent="0.25">
      <c r="A568">
        <v>610276</v>
      </c>
      <c r="B568" t="s">
        <v>202</v>
      </c>
      <c r="C568" t="s">
        <v>3050</v>
      </c>
      <c r="D568" t="s">
        <v>6094</v>
      </c>
      <c r="E568" t="s">
        <v>6095</v>
      </c>
      <c r="F568" t="s">
        <v>1560</v>
      </c>
      <c r="G568" t="s">
        <v>1561</v>
      </c>
      <c r="H568" t="s">
        <v>6096</v>
      </c>
      <c r="I568" t="s">
        <v>6097</v>
      </c>
      <c r="J568" t="s">
        <v>6098</v>
      </c>
      <c r="K568" t="s">
        <v>6099</v>
      </c>
      <c r="L568" t="s">
        <v>546</v>
      </c>
      <c r="M568" t="s">
        <v>3399</v>
      </c>
      <c r="N568" t="s">
        <v>3908</v>
      </c>
      <c r="O568" t="s">
        <v>524</v>
      </c>
      <c r="P568">
        <v>250</v>
      </c>
      <c r="Q568" t="s">
        <v>537</v>
      </c>
      <c r="R568" t="s">
        <v>550</v>
      </c>
      <c r="S568" t="s">
        <v>550</v>
      </c>
      <c r="T568">
        <v>40</v>
      </c>
      <c r="U568">
        <v>6950</v>
      </c>
      <c r="V568" t="s">
        <v>655</v>
      </c>
      <c r="W568">
        <v>192</v>
      </c>
      <c r="X568">
        <v>264</v>
      </c>
      <c r="Y568">
        <v>73</v>
      </c>
      <c r="Z568" s="5" t="s">
        <v>1140</v>
      </c>
      <c r="AA568" t="s">
        <v>524</v>
      </c>
      <c r="AB568" t="s">
        <v>533</v>
      </c>
      <c r="AC568" t="s">
        <v>555</v>
      </c>
      <c r="AD568" t="s">
        <v>564</v>
      </c>
      <c r="AE568">
        <v>70.599999999999994</v>
      </c>
      <c r="AF568">
        <v>37.5</v>
      </c>
      <c r="AG568">
        <v>42.3</v>
      </c>
      <c r="AH568">
        <v>7.3</v>
      </c>
      <c r="AI568" t="s">
        <v>3410</v>
      </c>
      <c r="AJ568">
        <v>126</v>
      </c>
      <c r="AL568">
        <v>121</v>
      </c>
      <c r="AO568">
        <v>1</v>
      </c>
      <c r="AQ568">
        <v>1</v>
      </c>
      <c r="AR568">
        <v>3</v>
      </c>
      <c r="AS568">
        <v>126</v>
      </c>
      <c r="AT568">
        <v>0.01</v>
      </c>
      <c r="AU568">
        <v>0.02</v>
      </c>
      <c r="AV568">
        <v>0.01</v>
      </c>
      <c r="AW568">
        <v>0.01</v>
      </c>
      <c r="AX568">
        <v>0.02</v>
      </c>
      <c r="AY568">
        <v>0.04</v>
      </c>
      <c r="AZ568">
        <v>0.04</v>
      </c>
      <c r="BA568">
        <v>4.8000000000000001E-2</v>
      </c>
      <c r="BB568">
        <v>0.05</v>
      </c>
      <c r="BC568">
        <v>0.03</v>
      </c>
      <c r="BD568">
        <v>0.05</v>
      </c>
      <c r="BE568">
        <v>0.12</v>
      </c>
      <c r="BF568">
        <v>0.21</v>
      </c>
      <c r="BG568">
        <v>0.14000000000000001</v>
      </c>
      <c r="BH568">
        <v>0.26</v>
      </c>
      <c r="BI568">
        <v>0.19</v>
      </c>
      <c r="BJ568">
        <v>0.28000000000000003</v>
      </c>
      <c r="BK568">
        <v>0.22</v>
      </c>
      <c r="BL568">
        <v>0.02</v>
      </c>
      <c r="BM568">
        <v>0.01</v>
      </c>
      <c r="BN568">
        <v>0.01</v>
      </c>
      <c r="BO568">
        <v>0.02</v>
      </c>
      <c r="BP568">
        <v>0.02</v>
      </c>
      <c r="BQ568">
        <v>0.01</v>
      </c>
      <c r="BR568">
        <v>0.73</v>
      </c>
      <c r="BS568">
        <v>0.79</v>
      </c>
      <c r="BT568">
        <v>0.67</v>
      </c>
      <c r="BU568">
        <v>0.75</v>
      </c>
      <c r="BV568">
        <v>0.63</v>
      </c>
      <c r="BW568">
        <v>0.61</v>
      </c>
      <c r="BX568">
        <v>3.69</v>
      </c>
      <c r="BY568">
        <v>3.71</v>
      </c>
      <c r="BZ568">
        <v>3.62</v>
      </c>
      <c r="CA568">
        <v>3.72</v>
      </c>
      <c r="CB568">
        <v>3.55</v>
      </c>
      <c r="CC568">
        <v>3.42</v>
      </c>
      <c r="CD568">
        <v>8.0000000000000002E-3</v>
      </c>
      <c r="CE568">
        <v>1.6E-2</v>
      </c>
      <c r="CF568">
        <v>1.6E-2</v>
      </c>
      <c r="CG568">
        <v>3.2000000000000001E-2</v>
      </c>
      <c r="CH568">
        <v>1.6E-2</v>
      </c>
      <c r="CI568">
        <v>0.02</v>
      </c>
      <c r="CJ568">
        <v>0.04</v>
      </c>
      <c r="CK568">
        <v>7.0000000000000007E-2</v>
      </c>
      <c r="CL568">
        <v>0.05</v>
      </c>
      <c r="CM568">
        <v>0.02</v>
      </c>
      <c r="CN568">
        <v>0.02</v>
      </c>
      <c r="CO568">
        <v>0.02</v>
      </c>
      <c r="CP568">
        <v>0.06</v>
      </c>
      <c r="CQ568">
        <v>0.06</v>
      </c>
      <c r="CR568">
        <v>0.12</v>
      </c>
      <c r="CS568">
        <v>0.1</v>
      </c>
      <c r="CT568">
        <v>0.11</v>
      </c>
      <c r="CU568">
        <v>0.12</v>
      </c>
      <c r="CV568">
        <v>3.74</v>
      </c>
      <c r="CW568">
        <v>3.7</v>
      </c>
      <c r="CX568">
        <v>3.66</v>
      </c>
      <c r="CY568">
        <v>3.6</v>
      </c>
      <c r="CZ568">
        <v>3.64</v>
      </c>
      <c r="DA568">
        <v>3.4</v>
      </c>
      <c r="DB568">
        <v>3.42</v>
      </c>
      <c r="DC568">
        <v>3.4</v>
      </c>
      <c r="DD568">
        <v>3.38</v>
      </c>
      <c r="DE568">
        <v>0.2</v>
      </c>
      <c r="DF568">
        <v>0.21</v>
      </c>
      <c r="DG568">
        <v>0.25</v>
      </c>
      <c r="DH568">
        <v>0.19</v>
      </c>
      <c r="DI568">
        <v>0.2</v>
      </c>
      <c r="DJ568">
        <v>0.28999999999999998</v>
      </c>
      <c r="DK568">
        <v>0.25</v>
      </c>
      <c r="DL568">
        <v>0.16</v>
      </c>
      <c r="DM568">
        <v>0.23</v>
      </c>
      <c r="DN568">
        <v>0.01</v>
      </c>
      <c r="DO568">
        <v>0.01</v>
      </c>
      <c r="DP568">
        <v>0.01</v>
      </c>
      <c r="DQ568">
        <v>0.02</v>
      </c>
      <c r="DR568">
        <v>0.02</v>
      </c>
      <c r="DS568">
        <v>0.02</v>
      </c>
      <c r="DT568">
        <v>0.01</v>
      </c>
      <c r="DU568">
        <v>0.01</v>
      </c>
      <c r="DV568">
        <v>0.02</v>
      </c>
      <c r="DW568">
        <v>0.77</v>
      </c>
      <c r="DX568">
        <v>0.75</v>
      </c>
      <c r="DY568">
        <v>0.71</v>
      </c>
      <c r="DZ568">
        <v>0.71</v>
      </c>
      <c r="EA568">
        <v>0.71</v>
      </c>
      <c r="EB568">
        <v>0.56000000000000005</v>
      </c>
      <c r="EC568">
        <v>0.6</v>
      </c>
      <c r="ED568">
        <v>0.65</v>
      </c>
      <c r="EE568">
        <v>0.59</v>
      </c>
      <c r="EF568">
        <v>0.38</v>
      </c>
      <c r="EG568">
        <v>0.04</v>
      </c>
      <c r="EH568">
        <v>0.02</v>
      </c>
      <c r="EI568">
        <v>0.06</v>
      </c>
      <c r="EJ568">
        <v>0.05</v>
      </c>
      <c r="EK568">
        <v>0.06</v>
      </c>
      <c r="EL568">
        <v>7.0000000000000007E-2</v>
      </c>
      <c r="EM568">
        <v>0.02</v>
      </c>
      <c r="EN568">
        <v>0.02</v>
      </c>
      <c r="EO568">
        <v>0.27</v>
      </c>
      <c r="EP568">
        <v>0.04</v>
      </c>
      <c r="EQ568">
        <v>8.6999999999999994E-2</v>
      </c>
      <c r="ER568">
        <v>0.11</v>
      </c>
      <c r="ES568">
        <v>6.3E-2</v>
      </c>
      <c r="ET568">
        <v>7.0000000000000007E-2</v>
      </c>
      <c r="EU568">
        <v>0.13</v>
      </c>
      <c r="EV568">
        <v>7.0000000000000007E-2</v>
      </c>
      <c r="EW568">
        <v>0.1</v>
      </c>
      <c r="EX568">
        <v>9.5000000000000001E-2</v>
      </c>
      <c r="EY568">
        <v>0.25</v>
      </c>
      <c r="EZ568">
        <v>0.25</v>
      </c>
      <c r="FA568">
        <v>0.22</v>
      </c>
      <c r="FB568">
        <v>0.17</v>
      </c>
      <c r="FC568">
        <v>0.28000000000000003</v>
      </c>
      <c r="FD568">
        <v>0.34</v>
      </c>
      <c r="FE568">
        <v>0.38</v>
      </c>
      <c r="FF568">
        <v>0.28999999999999998</v>
      </c>
      <c r="FG568">
        <v>0.2</v>
      </c>
      <c r="FH568">
        <v>0.62</v>
      </c>
      <c r="FI568">
        <v>0.61</v>
      </c>
      <c r="FJ568">
        <v>0.57999999999999996</v>
      </c>
      <c r="FK568">
        <v>0.65</v>
      </c>
      <c r="FL568">
        <v>0.53</v>
      </c>
      <c r="FM568">
        <v>0.41</v>
      </c>
      <c r="FN568">
        <v>0.48</v>
      </c>
      <c r="FO568">
        <v>0.56000000000000005</v>
      </c>
      <c r="FP568">
        <v>0.06</v>
      </c>
      <c r="FQ568">
        <v>0.05</v>
      </c>
      <c r="FR568">
        <v>0.04</v>
      </c>
      <c r="FS568">
        <v>0.03</v>
      </c>
      <c r="FT568">
        <v>0.06</v>
      </c>
      <c r="FU568">
        <v>0.06</v>
      </c>
      <c r="FV568">
        <v>0.04</v>
      </c>
      <c r="FW568">
        <v>0.04</v>
      </c>
      <c r="FX568">
        <v>0.04</v>
      </c>
      <c r="FY568">
        <v>2.12</v>
      </c>
      <c r="FZ568">
        <v>3.52</v>
      </c>
      <c r="GA568">
        <v>3.51</v>
      </c>
      <c r="GB568">
        <v>3.37</v>
      </c>
      <c r="GC568">
        <v>3.53</v>
      </c>
      <c r="GD568">
        <v>3.35</v>
      </c>
      <c r="GE568">
        <v>3.14</v>
      </c>
      <c r="GF568">
        <v>3.38</v>
      </c>
      <c r="GG568">
        <v>3.43</v>
      </c>
      <c r="GH568">
        <v>7.98</v>
      </c>
      <c r="GI568">
        <v>0.04</v>
      </c>
      <c r="GJ568">
        <v>8.0000000000000002E-3</v>
      </c>
      <c r="GK568">
        <v>2.4E-2</v>
      </c>
      <c r="GL568">
        <v>0.02</v>
      </c>
      <c r="GM568">
        <v>0.06</v>
      </c>
      <c r="GN568">
        <v>0.06</v>
      </c>
      <c r="GO568">
        <v>0.08</v>
      </c>
      <c r="GP568">
        <v>0.15</v>
      </c>
      <c r="GQ568">
        <v>0.14000000000000001</v>
      </c>
      <c r="GR568">
        <v>0.37</v>
      </c>
      <c r="GS568">
        <v>0.06</v>
      </c>
      <c r="GT568">
        <v>0.52</v>
      </c>
      <c r="GU568">
        <v>0.54</v>
      </c>
      <c r="GV568">
        <v>0.28999999999999998</v>
      </c>
      <c r="GW568">
        <v>0.14000000000000001</v>
      </c>
      <c r="GX568">
        <v>0.13500000000000001</v>
      </c>
      <c r="GY568">
        <v>0.18</v>
      </c>
      <c r="GZ568">
        <v>0.04</v>
      </c>
      <c r="HA568">
        <v>4.8000000000000001E-2</v>
      </c>
      <c r="HB568">
        <v>0.19</v>
      </c>
      <c r="HC568">
        <v>0.13</v>
      </c>
      <c r="HD568">
        <v>0.08</v>
      </c>
      <c r="HE568">
        <v>0.28000000000000003</v>
      </c>
      <c r="HF568">
        <v>0.16</v>
      </c>
      <c r="HG568">
        <v>0.2</v>
      </c>
      <c r="HH568">
        <v>0.06</v>
      </c>
      <c r="HI568">
        <v>0.04</v>
      </c>
      <c r="HJ568">
        <v>0.04</v>
      </c>
      <c r="HK568">
        <v>0.04</v>
      </c>
      <c r="HL568">
        <v>0.06</v>
      </c>
      <c r="HM568">
        <v>0.06</v>
      </c>
      <c r="HN568">
        <v>0.03</v>
      </c>
      <c r="HO568">
        <v>0.42</v>
      </c>
      <c r="HP568">
        <v>0.35</v>
      </c>
      <c r="HQ568">
        <v>0.37</v>
      </c>
      <c r="HR568">
        <v>0.37</v>
      </c>
      <c r="HS568">
        <v>0.45</v>
      </c>
      <c r="HT568">
        <v>0.33</v>
      </c>
      <c r="HU568">
        <v>0.44</v>
      </c>
      <c r="HV568">
        <v>0.37</v>
      </c>
      <c r="HW568">
        <v>0.4</v>
      </c>
      <c r="HX568">
        <v>0.4</v>
      </c>
      <c r="HY568">
        <v>0.35</v>
      </c>
      <c r="HZ568">
        <v>0.51</v>
      </c>
      <c r="IA568">
        <v>0.04</v>
      </c>
      <c r="IB568">
        <v>0.14000000000000001</v>
      </c>
      <c r="IC568">
        <v>0.09</v>
      </c>
      <c r="ID568">
        <v>0.08</v>
      </c>
      <c r="IE568">
        <v>0.06</v>
      </c>
      <c r="IF568">
        <v>0.04</v>
      </c>
      <c r="IG568">
        <v>1.6E-2</v>
      </c>
      <c r="IH568">
        <v>0.02</v>
      </c>
      <c r="II568">
        <v>0.02</v>
      </c>
      <c r="IJ568">
        <v>0.02</v>
      </c>
      <c r="IK568">
        <v>1.6E-2</v>
      </c>
      <c r="IL568">
        <v>2.4E-2</v>
      </c>
      <c r="IM568">
        <v>0.04</v>
      </c>
      <c r="IN568">
        <v>0.08</v>
      </c>
      <c r="IO568">
        <v>0.09</v>
      </c>
      <c r="IP568">
        <v>0.08</v>
      </c>
      <c r="IQ568">
        <v>0.06</v>
      </c>
      <c r="IR568">
        <v>0.06</v>
      </c>
      <c r="IS568">
        <v>0.03</v>
      </c>
      <c r="IT568">
        <v>0.48</v>
      </c>
      <c r="IU568">
        <v>0.32</v>
      </c>
      <c r="IV568">
        <v>0.02</v>
      </c>
      <c r="IW568">
        <v>0.25</v>
      </c>
      <c r="IX568">
        <v>0.17</v>
      </c>
      <c r="IY568">
        <v>0.22</v>
      </c>
      <c r="IZ568">
        <v>0.3</v>
      </c>
      <c r="JA568">
        <v>0.1</v>
      </c>
      <c r="JB568">
        <v>0.37</v>
      </c>
      <c r="JC568">
        <v>0.31</v>
      </c>
      <c r="JD568">
        <v>0.13</v>
      </c>
      <c r="JE568">
        <v>0.14000000000000001</v>
      </c>
      <c r="JF568">
        <v>0.31</v>
      </c>
      <c r="JG568">
        <v>0.17</v>
      </c>
      <c r="JH568">
        <v>0.46</v>
      </c>
      <c r="JI568">
        <v>0.13</v>
      </c>
      <c r="JJ568">
        <v>0.2</v>
      </c>
      <c r="JK568">
        <v>0.53</v>
      </c>
      <c r="JL568">
        <v>0.17</v>
      </c>
      <c r="JM568">
        <v>0.03</v>
      </c>
      <c r="JN568">
        <v>0.04</v>
      </c>
      <c r="JO568">
        <v>0.04</v>
      </c>
      <c r="JP568">
        <v>0.04</v>
      </c>
      <c r="JQ568">
        <v>0.04</v>
      </c>
      <c r="JR568">
        <v>3.24</v>
      </c>
      <c r="JS568">
        <v>1.92</v>
      </c>
      <c r="JT568">
        <v>2.23</v>
      </c>
      <c r="JU568">
        <v>3.41</v>
      </c>
      <c r="JV568">
        <v>2.27</v>
      </c>
    </row>
    <row r="569" spans="1:282" x14ac:dyDescent="0.25">
      <c r="A569">
        <v>610279</v>
      </c>
      <c r="B569" t="s">
        <v>343</v>
      </c>
      <c r="C569" t="s">
        <v>3051</v>
      </c>
      <c r="D569" t="s">
        <v>6100</v>
      </c>
      <c r="E569" t="s">
        <v>6101</v>
      </c>
      <c r="F569" t="s">
        <v>1562</v>
      </c>
      <c r="G569" t="s">
        <v>1563</v>
      </c>
      <c r="H569" t="s">
        <v>6102</v>
      </c>
      <c r="I569" t="s">
        <v>6103</v>
      </c>
      <c r="J569" t="s">
        <v>6104</v>
      </c>
      <c r="K569" t="s">
        <v>6105</v>
      </c>
      <c r="L569" t="s">
        <v>546</v>
      </c>
      <c r="M569" t="s">
        <v>3399</v>
      </c>
      <c r="N569" t="s">
        <v>3908</v>
      </c>
      <c r="O569" t="s">
        <v>524</v>
      </c>
      <c r="P569">
        <v>437</v>
      </c>
      <c r="Q569" t="s">
        <v>537</v>
      </c>
      <c r="R569" t="s">
        <v>557</v>
      </c>
      <c r="S569" t="s">
        <v>557</v>
      </c>
      <c r="T569">
        <v>46</v>
      </c>
      <c r="U569">
        <v>6970</v>
      </c>
      <c r="V569" t="s">
        <v>655</v>
      </c>
      <c r="W569">
        <v>258</v>
      </c>
      <c r="X569">
        <v>448</v>
      </c>
      <c r="Y569">
        <v>58</v>
      </c>
      <c r="Z569" s="5" t="s">
        <v>890</v>
      </c>
      <c r="AA569" t="s">
        <v>524</v>
      </c>
      <c r="AB569" t="s">
        <v>564</v>
      </c>
      <c r="AC569" t="s">
        <v>564</v>
      </c>
      <c r="AD569" t="s">
        <v>564</v>
      </c>
      <c r="AE569">
        <v>46.1</v>
      </c>
      <c r="AF569">
        <v>44.8</v>
      </c>
      <c r="AG569">
        <v>53.3</v>
      </c>
      <c r="AH569">
        <v>5.8</v>
      </c>
      <c r="AI569" t="s">
        <v>3410</v>
      </c>
      <c r="AJ569">
        <v>125</v>
      </c>
      <c r="AK569">
        <v>1</v>
      </c>
      <c r="AL569">
        <v>119</v>
      </c>
      <c r="AO569">
        <v>2</v>
      </c>
      <c r="AQ569">
        <v>2</v>
      </c>
      <c r="AR569">
        <v>2</v>
      </c>
      <c r="AS569">
        <v>125</v>
      </c>
      <c r="AT569">
        <v>0.02</v>
      </c>
      <c r="AU569">
        <v>0.02</v>
      </c>
      <c r="AV569">
        <v>0</v>
      </c>
      <c r="AW569">
        <v>0.02</v>
      </c>
      <c r="AX569">
        <v>0.03</v>
      </c>
      <c r="AY569">
        <v>0.06</v>
      </c>
      <c r="AZ569">
        <v>0.08</v>
      </c>
      <c r="BA569">
        <v>7.1999999999999995E-2</v>
      </c>
      <c r="BB569">
        <v>0.09</v>
      </c>
      <c r="BC569">
        <v>0.05</v>
      </c>
      <c r="BD569">
        <v>0.12</v>
      </c>
      <c r="BE569">
        <v>0.19</v>
      </c>
      <c r="BF569">
        <v>0.28999999999999998</v>
      </c>
      <c r="BG569">
        <v>0.25</v>
      </c>
      <c r="BH569">
        <v>0.3</v>
      </c>
      <c r="BI569">
        <v>0.22</v>
      </c>
      <c r="BJ569">
        <v>0.33</v>
      </c>
      <c r="BK569">
        <v>0.3</v>
      </c>
      <c r="BL569">
        <v>0.02</v>
      </c>
      <c r="BM569">
        <v>0.01</v>
      </c>
      <c r="BN569">
        <v>0.02</v>
      </c>
      <c r="BO569">
        <v>0.02</v>
      </c>
      <c r="BP569">
        <v>0.01</v>
      </c>
      <c r="BQ569">
        <v>0.03</v>
      </c>
      <c r="BR569">
        <v>0.6</v>
      </c>
      <c r="BS569">
        <v>0.65</v>
      </c>
      <c r="BT569">
        <v>0.59</v>
      </c>
      <c r="BU569">
        <v>0.7</v>
      </c>
      <c r="BV569">
        <v>0.51</v>
      </c>
      <c r="BW569">
        <v>0.42</v>
      </c>
      <c r="BX569">
        <v>3.5</v>
      </c>
      <c r="BY569">
        <v>3.53</v>
      </c>
      <c r="BZ569">
        <v>3.51</v>
      </c>
      <c r="CA569">
        <v>3.61</v>
      </c>
      <c r="CB569">
        <v>3.33</v>
      </c>
      <c r="CC569">
        <v>3.12</v>
      </c>
      <c r="CD569">
        <v>1.6E-2</v>
      </c>
      <c r="CE569">
        <v>8.0000000000000002E-3</v>
      </c>
      <c r="CF569">
        <v>1.6E-2</v>
      </c>
      <c r="CG569">
        <v>8.0000000000000002E-3</v>
      </c>
      <c r="CH569">
        <v>3.2000000000000001E-2</v>
      </c>
      <c r="CI569">
        <v>0.02</v>
      </c>
      <c r="CJ569">
        <v>0.01</v>
      </c>
      <c r="CK569">
        <v>0.05</v>
      </c>
      <c r="CL569">
        <v>0.05</v>
      </c>
      <c r="CM569">
        <v>0.03</v>
      </c>
      <c r="CN569">
        <v>0.03</v>
      </c>
      <c r="CO569">
        <v>0.02</v>
      </c>
      <c r="CP569">
        <v>0.02</v>
      </c>
      <c r="CQ569">
        <v>0.01</v>
      </c>
      <c r="CR569">
        <v>0.08</v>
      </c>
      <c r="CS569">
        <v>0.1</v>
      </c>
      <c r="CT569">
        <v>0.14000000000000001</v>
      </c>
      <c r="CU569">
        <v>7.0000000000000007E-2</v>
      </c>
      <c r="CV569">
        <v>3.77</v>
      </c>
      <c r="CW569">
        <v>3.73</v>
      </c>
      <c r="CX569">
        <v>3.69</v>
      </c>
      <c r="CY569">
        <v>3.77</v>
      </c>
      <c r="CZ569">
        <v>3.71</v>
      </c>
      <c r="DA569">
        <v>3.47</v>
      </c>
      <c r="DB569">
        <v>3.48</v>
      </c>
      <c r="DC569">
        <v>3.34</v>
      </c>
      <c r="DD569">
        <v>3.46</v>
      </c>
      <c r="DE569">
        <v>0.12</v>
      </c>
      <c r="DF569">
        <v>0.18</v>
      </c>
      <c r="DG569">
        <v>0.22</v>
      </c>
      <c r="DH569">
        <v>0.16</v>
      </c>
      <c r="DI569">
        <v>0.18</v>
      </c>
      <c r="DJ569">
        <v>0.32</v>
      </c>
      <c r="DK569">
        <v>0.3</v>
      </c>
      <c r="DL569">
        <v>0.22</v>
      </c>
      <c r="DM569">
        <v>0.25</v>
      </c>
      <c r="DN569">
        <v>0.01</v>
      </c>
      <c r="DO569">
        <v>0.02</v>
      </c>
      <c r="DP569">
        <v>0.02</v>
      </c>
      <c r="DQ569">
        <v>0.01</v>
      </c>
      <c r="DR569">
        <v>0.02</v>
      </c>
      <c r="DS569">
        <v>0.01</v>
      </c>
      <c r="DT569">
        <v>0.01</v>
      </c>
      <c r="DU569">
        <v>0.02</v>
      </c>
      <c r="DV569">
        <v>0.02</v>
      </c>
      <c r="DW569">
        <v>0.82</v>
      </c>
      <c r="DX569">
        <v>0.77</v>
      </c>
      <c r="DY569">
        <v>0.73</v>
      </c>
      <c r="DZ569">
        <v>0.8</v>
      </c>
      <c r="EA569">
        <v>0.77</v>
      </c>
      <c r="EB569">
        <v>0.57999999999999996</v>
      </c>
      <c r="EC569">
        <v>0.59</v>
      </c>
      <c r="ED569">
        <v>0.57999999999999996</v>
      </c>
      <c r="EE569">
        <v>0.62</v>
      </c>
      <c r="EF569">
        <v>0.33</v>
      </c>
      <c r="EG569">
        <v>0.03</v>
      </c>
      <c r="EH569">
        <v>0.02</v>
      </c>
      <c r="EI569">
        <v>0.02</v>
      </c>
      <c r="EJ569">
        <v>0.01</v>
      </c>
      <c r="EK569">
        <v>0.04</v>
      </c>
      <c r="EL569">
        <v>0.04</v>
      </c>
      <c r="EM569">
        <v>0.02</v>
      </c>
      <c r="EN569">
        <v>0.02</v>
      </c>
      <c r="EO569">
        <v>0.36</v>
      </c>
      <c r="EP569">
        <v>0.08</v>
      </c>
      <c r="EQ569">
        <v>0.08</v>
      </c>
      <c r="ER569">
        <v>0.12</v>
      </c>
      <c r="ES569">
        <v>0.08</v>
      </c>
      <c r="ET569">
        <v>0.11</v>
      </c>
      <c r="EU569">
        <v>0.13</v>
      </c>
      <c r="EV569">
        <v>0.05</v>
      </c>
      <c r="EW569">
        <v>0.11</v>
      </c>
      <c r="EX569">
        <v>0.12</v>
      </c>
      <c r="EY569">
        <v>0.36</v>
      </c>
      <c r="EZ569">
        <v>0.34</v>
      </c>
      <c r="FA569">
        <v>0.3</v>
      </c>
      <c r="FB569">
        <v>0.3</v>
      </c>
      <c r="FC569">
        <v>0.31</v>
      </c>
      <c r="FD569">
        <v>0.3</v>
      </c>
      <c r="FE569">
        <v>0.34</v>
      </c>
      <c r="FF569">
        <v>0.44</v>
      </c>
      <c r="FG569">
        <v>0.15</v>
      </c>
      <c r="FH569">
        <v>0.48</v>
      </c>
      <c r="FI569">
        <v>0.53</v>
      </c>
      <c r="FJ569">
        <v>0.52</v>
      </c>
      <c r="FK569">
        <v>0.57999999999999996</v>
      </c>
      <c r="FL569">
        <v>0.5</v>
      </c>
      <c r="FM569">
        <v>0.47</v>
      </c>
      <c r="FN569">
        <v>0.55000000000000004</v>
      </c>
      <c r="FO569">
        <v>0.38</v>
      </c>
      <c r="FP569">
        <v>0.04</v>
      </c>
      <c r="FQ569">
        <v>0.05</v>
      </c>
      <c r="FR569">
        <v>0.04</v>
      </c>
      <c r="FS569">
        <v>0.04</v>
      </c>
      <c r="FT569">
        <v>0.03</v>
      </c>
      <c r="FU569">
        <v>0.04</v>
      </c>
      <c r="FV569">
        <v>0.06</v>
      </c>
      <c r="FW569">
        <v>0.04</v>
      </c>
      <c r="FX569">
        <v>0.05</v>
      </c>
      <c r="FY569">
        <v>2.1</v>
      </c>
      <c r="FZ569">
        <v>3.35</v>
      </c>
      <c r="GA569">
        <v>3.43</v>
      </c>
      <c r="GB569">
        <v>3.37</v>
      </c>
      <c r="GC569">
        <v>3.5</v>
      </c>
      <c r="GD569">
        <v>3.32</v>
      </c>
      <c r="GE569">
        <v>3.28</v>
      </c>
      <c r="GF569">
        <v>3.48</v>
      </c>
      <c r="GG569">
        <v>3.25</v>
      </c>
      <c r="GH569">
        <v>7.57</v>
      </c>
      <c r="GI569">
        <v>0.01</v>
      </c>
      <c r="GJ569">
        <v>0.04</v>
      </c>
      <c r="GK569">
        <v>2.4E-2</v>
      </c>
      <c r="GL569">
        <v>0.02</v>
      </c>
      <c r="GM569">
        <v>0.08</v>
      </c>
      <c r="GN569">
        <v>0.09</v>
      </c>
      <c r="GO569">
        <v>0.15</v>
      </c>
      <c r="GP569">
        <v>0.13</v>
      </c>
      <c r="GQ569">
        <v>0.15</v>
      </c>
      <c r="GR569">
        <v>0.25</v>
      </c>
      <c r="GS569">
        <v>0.06</v>
      </c>
      <c r="GT569">
        <v>0.57999999999999996</v>
      </c>
      <c r="GU569">
        <v>0.6</v>
      </c>
      <c r="GV569">
        <v>0.23</v>
      </c>
      <c r="GW569">
        <v>0.11</v>
      </c>
      <c r="GX569">
        <v>0.13600000000000001</v>
      </c>
      <c r="GY569">
        <v>0.24</v>
      </c>
      <c r="GZ569">
        <v>0.104</v>
      </c>
      <c r="HA569">
        <v>6.4000000000000001E-2</v>
      </c>
      <c r="HB569">
        <v>0.22</v>
      </c>
      <c r="HC569">
        <v>0.1</v>
      </c>
      <c r="HD569">
        <v>0.09</v>
      </c>
      <c r="HE569">
        <v>0.26</v>
      </c>
      <c r="HF569">
        <v>0.1</v>
      </c>
      <c r="HG569">
        <v>0.11</v>
      </c>
      <c r="HH569">
        <v>0.05</v>
      </c>
      <c r="HI569">
        <v>0.02</v>
      </c>
      <c r="HJ569">
        <v>0.01</v>
      </c>
      <c r="HK569">
        <v>0.02</v>
      </c>
      <c r="HL569">
        <v>0.05</v>
      </c>
      <c r="HM569">
        <v>0.1</v>
      </c>
      <c r="HN569">
        <v>0.02</v>
      </c>
      <c r="HO569">
        <v>0.3</v>
      </c>
      <c r="HP569">
        <v>0.28000000000000003</v>
      </c>
      <c r="HQ569">
        <v>0.27</v>
      </c>
      <c r="HR569">
        <v>0.39</v>
      </c>
      <c r="HS569">
        <v>0.34</v>
      </c>
      <c r="HT569">
        <v>0.33</v>
      </c>
      <c r="HU569">
        <v>0.56000000000000005</v>
      </c>
      <c r="HV569">
        <v>0.44</v>
      </c>
      <c r="HW569">
        <v>0.32</v>
      </c>
      <c r="HX569">
        <v>0.39</v>
      </c>
      <c r="HY569">
        <v>0.36</v>
      </c>
      <c r="HZ569">
        <v>0.55000000000000004</v>
      </c>
      <c r="IA569">
        <v>0.06</v>
      </c>
      <c r="IB569">
        <v>0.21</v>
      </c>
      <c r="IC569">
        <v>0.21</v>
      </c>
      <c r="ID569">
        <v>0.1</v>
      </c>
      <c r="IE569">
        <v>0.14000000000000001</v>
      </c>
      <c r="IF569">
        <v>3.2000000000000001E-2</v>
      </c>
      <c r="IG569">
        <v>1.6E-2</v>
      </c>
      <c r="IH569">
        <v>0.02</v>
      </c>
      <c r="II569">
        <v>0.12</v>
      </c>
      <c r="IJ569">
        <v>0.02</v>
      </c>
      <c r="IK569">
        <v>2.4E-2</v>
      </c>
      <c r="IL569">
        <v>1.6E-2</v>
      </c>
      <c r="IM569">
        <v>0.05</v>
      </c>
      <c r="IN569">
        <v>0.04</v>
      </c>
      <c r="IO569">
        <v>0.06</v>
      </c>
      <c r="IP569">
        <v>0.04</v>
      </c>
      <c r="IQ569">
        <v>0.04</v>
      </c>
      <c r="IR569">
        <v>0.06</v>
      </c>
      <c r="IS569">
        <v>0.03</v>
      </c>
      <c r="IT569">
        <v>0.53</v>
      </c>
      <c r="IU569">
        <v>0.3</v>
      </c>
      <c r="IV569">
        <v>0.02</v>
      </c>
      <c r="IW569">
        <v>0.27</v>
      </c>
      <c r="IX569">
        <v>0.15</v>
      </c>
      <c r="IY569">
        <v>0.32</v>
      </c>
      <c r="IZ569">
        <v>0.42</v>
      </c>
      <c r="JA569">
        <v>0.14000000000000001</v>
      </c>
      <c r="JB569">
        <v>0.38</v>
      </c>
      <c r="JC569">
        <v>0.42</v>
      </c>
      <c r="JD569">
        <v>0.06</v>
      </c>
      <c r="JE569">
        <v>0.14000000000000001</v>
      </c>
      <c r="JF569">
        <v>0.34</v>
      </c>
      <c r="JG569">
        <v>0.15</v>
      </c>
      <c r="JH569">
        <v>0.37</v>
      </c>
      <c r="JI569">
        <v>0.06</v>
      </c>
      <c r="JJ569">
        <v>0.1</v>
      </c>
      <c r="JK569">
        <v>0.46</v>
      </c>
      <c r="JL569">
        <v>0.17</v>
      </c>
      <c r="JM569">
        <v>0.03</v>
      </c>
      <c r="JN569">
        <v>0.03</v>
      </c>
      <c r="JO569">
        <v>0.04</v>
      </c>
      <c r="JP569">
        <v>0.04</v>
      </c>
      <c r="JQ569">
        <v>0.03</v>
      </c>
      <c r="JR569">
        <v>3.16</v>
      </c>
      <c r="JS569">
        <v>1.64</v>
      </c>
      <c r="JT569">
        <v>2.0299999999999998</v>
      </c>
      <c r="JU569">
        <v>3.27</v>
      </c>
      <c r="JV569">
        <v>2.2200000000000002</v>
      </c>
    </row>
    <row r="570" spans="1:282" x14ac:dyDescent="0.25">
      <c r="A570">
        <v>610281</v>
      </c>
      <c r="B570" t="s">
        <v>236</v>
      </c>
      <c r="C570" t="s">
        <v>3052</v>
      </c>
      <c r="D570" t="s">
        <v>6106</v>
      </c>
      <c r="E570" t="s">
        <v>6107</v>
      </c>
      <c r="F570" t="s">
        <v>1564</v>
      </c>
      <c r="G570" t="s">
        <v>1565</v>
      </c>
      <c r="H570" t="s">
        <v>1566</v>
      </c>
      <c r="I570" t="s">
        <v>6108</v>
      </c>
      <c r="J570" t="s">
        <v>6109</v>
      </c>
      <c r="K570" t="s">
        <v>6110</v>
      </c>
      <c r="L570" t="s">
        <v>546</v>
      </c>
      <c r="M570" t="s">
        <v>3399</v>
      </c>
      <c r="N570" t="s">
        <v>3908</v>
      </c>
      <c r="O570" t="s">
        <v>524</v>
      </c>
      <c r="P570">
        <v>532</v>
      </c>
      <c r="Q570" t="s">
        <v>537</v>
      </c>
      <c r="R570" t="s">
        <v>557</v>
      </c>
      <c r="S570" t="s">
        <v>557</v>
      </c>
      <c r="T570">
        <v>46</v>
      </c>
      <c r="U570">
        <v>7010</v>
      </c>
      <c r="V570" t="s">
        <v>655</v>
      </c>
      <c r="W570">
        <v>564</v>
      </c>
      <c r="X570">
        <v>541</v>
      </c>
      <c r="Y570">
        <v>104</v>
      </c>
      <c r="Z570" s="5" t="s">
        <v>575</v>
      </c>
      <c r="AA570" t="s">
        <v>524</v>
      </c>
      <c r="AB570" t="s">
        <v>555</v>
      </c>
      <c r="AC570" t="s">
        <v>576</v>
      </c>
      <c r="AD570" t="s">
        <v>533</v>
      </c>
      <c r="AE570">
        <v>39.6</v>
      </c>
      <c r="AF570">
        <v>18.3</v>
      </c>
      <c r="AG570">
        <v>60.3</v>
      </c>
      <c r="AH570">
        <v>99</v>
      </c>
      <c r="AI570" t="s">
        <v>3400</v>
      </c>
      <c r="AJ570">
        <v>440</v>
      </c>
      <c r="AK570">
        <v>1</v>
      </c>
      <c r="AL570">
        <v>423</v>
      </c>
      <c r="AN570">
        <v>4</v>
      </c>
      <c r="AO570">
        <v>2</v>
      </c>
      <c r="AQ570">
        <v>2</v>
      </c>
      <c r="AR570">
        <v>9</v>
      </c>
      <c r="AS570">
        <v>440</v>
      </c>
      <c r="AT570">
        <v>0.01</v>
      </c>
      <c r="AU570">
        <v>0.01</v>
      </c>
      <c r="AV570">
        <v>0</v>
      </c>
      <c r="AW570">
        <v>0.01</v>
      </c>
      <c r="AX570">
        <v>0.01</v>
      </c>
      <c r="AY570">
        <v>0.01</v>
      </c>
      <c r="AZ570">
        <v>0.04</v>
      </c>
      <c r="BA570">
        <v>0.03</v>
      </c>
      <c r="BB570">
        <v>0.05</v>
      </c>
      <c r="BC570">
        <v>0.05</v>
      </c>
      <c r="BD570">
        <v>0.08</v>
      </c>
      <c r="BE570">
        <v>0.1</v>
      </c>
      <c r="BF570">
        <v>0.47</v>
      </c>
      <c r="BG570">
        <v>0.44</v>
      </c>
      <c r="BH570">
        <v>0.5</v>
      </c>
      <c r="BI570">
        <v>0.49</v>
      </c>
      <c r="BJ570">
        <v>0.47</v>
      </c>
      <c r="BK570">
        <v>0.47</v>
      </c>
      <c r="BL570">
        <v>0</v>
      </c>
      <c r="BM570">
        <v>0</v>
      </c>
      <c r="BN570">
        <v>0</v>
      </c>
      <c r="BO570">
        <v>0</v>
      </c>
      <c r="BP570">
        <v>0.01</v>
      </c>
      <c r="BQ570">
        <v>0.01</v>
      </c>
      <c r="BR570">
        <v>0.48</v>
      </c>
      <c r="BS570">
        <v>0.52</v>
      </c>
      <c r="BT570">
        <v>0.45</v>
      </c>
      <c r="BU570">
        <v>0.45</v>
      </c>
      <c r="BV570">
        <v>0.43</v>
      </c>
      <c r="BW570">
        <v>0.42</v>
      </c>
      <c r="BX570">
        <v>3.42</v>
      </c>
      <c r="BY570">
        <v>3.47</v>
      </c>
      <c r="BZ570">
        <v>3.4</v>
      </c>
      <c r="CA570">
        <v>3.38</v>
      </c>
      <c r="CB570">
        <v>3.33</v>
      </c>
      <c r="CC570">
        <v>3.3</v>
      </c>
      <c r="CD570">
        <v>5.0000000000000001E-3</v>
      </c>
      <c r="CE570">
        <v>2E-3</v>
      </c>
      <c r="CF570">
        <v>2E-3</v>
      </c>
      <c r="CG570">
        <v>1.0999999999999999E-2</v>
      </c>
      <c r="CH570">
        <v>2E-3</v>
      </c>
      <c r="CI570">
        <v>0.01</v>
      </c>
      <c r="CJ570">
        <v>0.01</v>
      </c>
      <c r="CK570">
        <v>0.03</v>
      </c>
      <c r="CL570">
        <v>0.02</v>
      </c>
      <c r="CM570">
        <v>0.01</v>
      </c>
      <c r="CN570">
        <v>0.03</v>
      </c>
      <c r="CO570">
        <v>0.03</v>
      </c>
      <c r="CP570">
        <v>0.04</v>
      </c>
      <c r="CQ570">
        <v>0.03</v>
      </c>
      <c r="CR570">
        <v>0.06</v>
      </c>
      <c r="CS570">
        <v>0.04</v>
      </c>
      <c r="CT570">
        <v>0.06</v>
      </c>
      <c r="CU570">
        <v>0.06</v>
      </c>
      <c r="CV570">
        <v>3.52</v>
      </c>
      <c r="CW570">
        <v>3.48</v>
      </c>
      <c r="CX570">
        <v>3.46</v>
      </c>
      <c r="CY570">
        <v>3.41</v>
      </c>
      <c r="CZ570">
        <v>3.46</v>
      </c>
      <c r="DA570">
        <v>3.32</v>
      </c>
      <c r="DB570">
        <v>3.38</v>
      </c>
      <c r="DC570">
        <v>3.29</v>
      </c>
      <c r="DD570">
        <v>3.38</v>
      </c>
      <c r="DE570">
        <v>0.44</v>
      </c>
      <c r="DF570">
        <v>0.46</v>
      </c>
      <c r="DG570">
        <v>0.48</v>
      </c>
      <c r="DH570">
        <v>0.48</v>
      </c>
      <c r="DI570">
        <v>0.47</v>
      </c>
      <c r="DJ570">
        <v>0.52</v>
      </c>
      <c r="DK570">
        <v>0.51</v>
      </c>
      <c r="DL570">
        <v>0.5</v>
      </c>
      <c r="DM570">
        <v>0.45</v>
      </c>
      <c r="DN570">
        <v>0</v>
      </c>
      <c r="DO570">
        <v>0</v>
      </c>
      <c r="DP570">
        <v>0</v>
      </c>
      <c r="DQ570">
        <v>0</v>
      </c>
      <c r="DR570">
        <v>0.01</v>
      </c>
      <c r="DS570">
        <v>0</v>
      </c>
      <c r="DT570">
        <v>0.01</v>
      </c>
      <c r="DU570">
        <v>0</v>
      </c>
      <c r="DV570">
        <v>0.01</v>
      </c>
      <c r="DW570">
        <v>0.54</v>
      </c>
      <c r="DX570">
        <v>0.51</v>
      </c>
      <c r="DY570">
        <v>0.49</v>
      </c>
      <c r="DZ570">
        <v>0.47</v>
      </c>
      <c r="EA570">
        <v>0.5</v>
      </c>
      <c r="EB570">
        <v>0.4</v>
      </c>
      <c r="EC570">
        <v>0.43</v>
      </c>
      <c r="ED570">
        <v>0.41</v>
      </c>
      <c r="EE570">
        <v>0.47</v>
      </c>
      <c r="EF570">
        <v>0.7</v>
      </c>
      <c r="EG570">
        <v>0.01</v>
      </c>
      <c r="EH570">
        <v>0</v>
      </c>
      <c r="EI570">
        <v>0</v>
      </c>
      <c r="EJ570">
        <v>0</v>
      </c>
      <c r="EK570">
        <v>0</v>
      </c>
      <c r="EL570">
        <v>0.03</v>
      </c>
      <c r="EM570">
        <v>0.01</v>
      </c>
      <c r="EN570">
        <v>0</v>
      </c>
      <c r="EO570">
        <v>0.21</v>
      </c>
      <c r="EP570">
        <v>0.17</v>
      </c>
      <c r="EQ570">
        <v>3.4000000000000002E-2</v>
      </c>
      <c r="ER570">
        <v>0.05</v>
      </c>
      <c r="ES570">
        <v>4.2999999999999997E-2</v>
      </c>
      <c r="ET570">
        <v>0.06</v>
      </c>
      <c r="EU570">
        <v>0.09</v>
      </c>
      <c r="EV570">
        <v>0.04</v>
      </c>
      <c r="EW570">
        <v>0.03</v>
      </c>
      <c r="EX570">
        <v>3.4000000000000002E-2</v>
      </c>
      <c r="EY570">
        <v>0.5</v>
      </c>
      <c r="EZ570">
        <v>0.44</v>
      </c>
      <c r="FA570">
        <v>0.56000000000000005</v>
      </c>
      <c r="FB570">
        <v>0.53</v>
      </c>
      <c r="FC570">
        <v>0.51</v>
      </c>
      <c r="FD570">
        <v>0.59</v>
      </c>
      <c r="FE570">
        <v>0.52</v>
      </c>
      <c r="FF570">
        <v>0.51</v>
      </c>
      <c r="FG570">
        <v>0.03</v>
      </c>
      <c r="FH570">
        <v>0.28999999999999998</v>
      </c>
      <c r="FI570">
        <v>0.5</v>
      </c>
      <c r="FJ570">
        <v>0.36</v>
      </c>
      <c r="FK570">
        <v>0.4</v>
      </c>
      <c r="FL570">
        <v>0.4</v>
      </c>
      <c r="FM570">
        <v>0.23</v>
      </c>
      <c r="FN570">
        <v>0.41</v>
      </c>
      <c r="FO570">
        <v>0.43</v>
      </c>
      <c r="FP570">
        <v>0.03</v>
      </c>
      <c r="FQ570">
        <v>0.03</v>
      </c>
      <c r="FR570">
        <v>0.02</v>
      </c>
      <c r="FS570">
        <v>0.02</v>
      </c>
      <c r="FT570">
        <v>0.03</v>
      </c>
      <c r="FU570">
        <v>0.03</v>
      </c>
      <c r="FV570">
        <v>0.06</v>
      </c>
      <c r="FW570">
        <v>0.02</v>
      </c>
      <c r="FX570">
        <v>0.02</v>
      </c>
      <c r="FY570">
        <v>1.38</v>
      </c>
      <c r="FZ570">
        <v>3.09</v>
      </c>
      <c r="GA570">
        <v>3.47</v>
      </c>
      <c r="GB570">
        <v>3.31</v>
      </c>
      <c r="GC570">
        <v>3.37</v>
      </c>
      <c r="GD570">
        <v>3.34</v>
      </c>
      <c r="GE570">
        <v>3.08</v>
      </c>
      <c r="GF570">
        <v>3.37</v>
      </c>
      <c r="GG570">
        <v>3.4</v>
      </c>
      <c r="GH570">
        <v>8.4700000000000006</v>
      </c>
      <c r="GI570">
        <v>0</v>
      </c>
      <c r="GJ570">
        <v>2E-3</v>
      </c>
      <c r="GK570">
        <v>7.0000000000000001E-3</v>
      </c>
      <c r="GL570">
        <v>0</v>
      </c>
      <c r="GM570">
        <v>0.01</v>
      </c>
      <c r="GN570">
        <v>0.03</v>
      </c>
      <c r="GO570">
        <v>0.1</v>
      </c>
      <c r="GP570">
        <v>0.28999999999999998</v>
      </c>
      <c r="GQ570">
        <v>0.33</v>
      </c>
      <c r="GR570">
        <v>0.21</v>
      </c>
      <c r="GS570">
        <v>0.03</v>
      </c>
      <c r="GT570">
        <v>0.41</v>
      </c>
      <c r="GU570">
        <v>0.4</v>
      </c>
      <c r="GV570">
        <v>0.27</v>
      </c>
      <c r="GW570">
        <v>0.42</v>
      </c>
      <c r="GX570">
        <v>0.39500000000000002</v>
      </c>
      <c r="GY570">
        <v>0.46</v>
      </c>
      <c r="GZ570">
        <v>9.0999999999999998E-2</v>
      </c>
      <c r="HA570">
        <v>0.13</v>
      </c>
      <c r="HB570">
        <v>0.19</v>
      </c>
      <c r="HC570">
        <v>0.04</v>
      </c>
      <c r="HD570">
        <v>0.03</v>
      </c>
      <c r="HE570">
        <v>0.05</v>
      </c>
      <c r="HF570">
        <v>0.04</v>
      </c>
      <c r="HG570">
        <v>0.04</v>
      </c>
      <c r="HH570">
        <v>0.03</v>
      </c>
      <c r="HI570">
        <v>0</v>
      </c>
      <c r="HJ570">
        <v>0</v>
      </c>
      <c r="HK570">
        <v>0</v>
      </c>
      <c r="HL570">
        <v>0</v>
      </c>
      <c r="HM570">
        <v>0.12</v>
      </c>
      <c r="HN570">
        <v>0</v>
      </c>
      <c r="HO570">
        <v>0.39</v>
      </c>
      <c r="HP570">
        <v>0.35</v>
      </c>
      <c r="HQ570">
        <v>0.33</v>
      </c>
      <c r="HR570">
        <v>0.35</v>
      </c>
      <c r="HS570">
        <v>0.41</v>
      </c>
      <c r="HT570">
        <v>0.34</v>
      </c>
      <c r="HU570">
        <v>0.56000000000000005</v>
      </c>
      <c r="HV570">
        <v>0.51</v>
      </c>
      <c r="HW570">
        <v>0.54</v>
      </c>
      <c r="HX570">
        <v>0.57999999999999996</v>
      </c>
      <c r="HY570">
        <v>0.28999999999999998</v>
      </c>
      <c r="HZ570">
        <v>0.6</v>
      </c>
      <c r="IA570">
        <v>0.02</v>
      </c>
      <c r="IB570">
        <v>0.11</v>
      </c>
      <c r="IC570">
        <v>0.1</v>
      </c>
      <c r="ID570">
        <v>0.05</v>
      </c>
      <c r="IE570">
        <v>0.14000000000000001</v>
      </c>
      <c r="IF570">
        <v>3.2000000000000001E-2</v>
      </c>
      <c r="IG570">
        <v>5.0000000000000001E-3</v>
      </c>
      <c r="IH570">
        <v>0.01</v>
      </c>
      <c r="II570">
        <v>0.01</v>
      </c>
      <c r="IJ570">
        <v>0</v>
      </c>
      <c r="IK570">
        <v>0.02</v>
      </c>
      <c r="IL570">
        <v>5.0000000000000001E-3</v>
      </c>
      <c r="IM570">
        <v>0.02</v>
      </c>
      <c r="IN570">
        <v>0.02</v>
      </c>
      <c r="IO570">
        <v>0.02</v>
      </c>
      <c r="IP570">
        <v>0.03</v>
      </c>
      <c r="IQ570">
        <v>0.02</v>
      </c>
      <c r="IR570">
        <v>0.03</v>
      </c>
      <c r="IS570">
        <v>0.01</v>
      </c>
      <c r="IT570">
        <v>0.32</v>
      </c>
      <c r="IU570">
        <v>0.17</v>
      </c>
      <c r="IV570">
        <v>0.01</v>
      </c>
      <c r="IW570">
        <v>0.06</v>
      </c>
      <c r="IX570">
        <v>0.52</v>
      </c>
      <c r="IY570">
        <v>0.55000000000000004</v>
      </c>
      <c r="IZ570">
        <v>0.61</v>
      </c>
      <c r="JA570">
        <v>0.4</v>
      </c>
      <c r="JB570">
        <v>0.48</v>
      </c>
      <c r="JC570">
        <v>0.33</v>
      </c>
      <c r="JD570">
        <v>0.08</v>
      </c>
      <c r="JE570">
        <v>0.15</v>
      </c>
      <c r="JF570">
        <v>0.39</v>
      </c>
      <c r="JG570">
        <v>0.27</v>
      </c>
      <c r="JH570">
        <v>0.11</v>
      </c>
      <c r="JI570">
        <v>0.03</v>
      </c>
      <c r="JJ570">
        <v>0.04</v>
      </c>
      <c r="JK570">
        <v>0.18</v>
      </c>
      <c r="JL570">
        <v>0.17</v>
      </c>
      <c r="JM570">
        <v>0.02</v>
      </c>
      <c r="JN570">
        <v>0.03</v>
      </c>
      <c r="JO570">
        <v>0.03</v>
      </c>
      <c r="JP570">
        <v>0.03</v>
      </c>
      <c r="JQ570">
        <v>0.03</v>
      </c>
      <c r="JR570">
        <v>2.5499999999999998</v>
      </c>
      <c r="JS570">
        <v>1.8</v>
      </c>
      <c r="JT570">
        <v>2.06</v>
      </c>
      <c r="JU570">
        <v>2.75</v>
      </c>
      <c r="JV570">
        <v>2.56</v>
      </c>
    </row>
    <row r="571" spans="1:282" x14ac:dyDescent="0.25">
      <c r="A571">
        <v>610282</v>
      </c>
      <c r="B571" t="s">
        <v>3054</v>
      </c>
      <c r="C571" t="s">
        <v>3053</v>
      </c>
      <c r="D571" t="s">
        <v>6111</v>
      </c>
      <c r="E571" t="s">
        <v>6112</v>
      </c>
      <c r="F571" t="s">
        <v>3055</v>
      </c>
      <c r="G571" t="s">
        <v>3056</v>
      </c>
      <c r="H571" t="s">
        <v>3057</v>
      </c>
      <c r="I571" t="s">
        <v>6113</v>
      </c>
      <c r="J571" t="s">
        <v>6114</v>
      </c>
      <c r="K571" t="s">
        <v>6115</v>
      </c>
      <c r="L571" t="s">
        <v>546</v>
      </c>
      <c r="M571" t="s">
        <v>3399</v>
      </c>
      <c r="N571" t="s">
        <v>3908</v>
      </c>
      <c r="O571" t="s">
        <v>524</v>
      </c>
      <c r="P571">
        <v>408</v>
      </c>
      <c r="Q571" t="s">
        <v>539</v>
      </c>
      <c r="R571" t="s">
        <v>3437</v>
      </c>
      <c r="S571" t="s">
        <v>6522</v>
      </c>
      <c r="T571">
        <v>36</v>
      </c>
      <c r="U571">
        <v>7040</v>
      </c>
      <c r="V571" t="s">
        <v>655</v>
      </c>
      <c r="W571">
        <v>26</v>
      </c>
      <c r="X571">
        <v>421</v>
      </c>
      <c r="Y571">
        <v>6</v>
      </c>
      <c r="Z571" s="5" t="s">
        <v>4166</v>
      </c>
      <c r="AA571" t="s">
        <v>524</v>
      </c>
      <c r="AB571" t="s">
        <v>533</v>
      </c>
      <c r="AC571" t="s">
        <v>534</v>
      </c>
      <c r="AD571" t="s">
        <v>533</v>
      </c>
      <c r="AE571">
        <v>77</v>
      </c>
      <c r="AF571">
        <v>96.8</v>
      </c>
      <c r="AG571">
        <v>72.2</v>
      </c>
      <c r="AH571">
        <v>0.6</v>
      </c>
      <c r="AI571" t="s">
        <v>3410</v>
      </c>
      <c r="AJ571">
        <v>14</v>
      </c>
      <c r="AL571">
        <v>11</v>
      </c>
      <c r="AN571">
        <v>1</v>
      </c>
      <c r="AQ571">
        <v>1</v>
      </c>
      <c r="AR571">
        <v>1</v>
      </c>
      <c r="AS571">
        <v>14</v>
      </c>
      <c r="AT571">
        <v>0</v>
      </c>
      <c r="AU571">
        <v>0</v>
      </c>
      <c r="AV571">
        <v>7.0000000000000007E-2</v>
      </c>
      <c r="AW571">
        <v>0</v>
      </c>
      <c r="AX571">
        <v>0</v>
      </c>
      <c r="AY571">
        <v>0</v>
      </c>
      <c r="AZ571">
        <v>7.0000000000000007E-2</v>
      </c>
      <c r="BA571">
        <v>7.0999999999999994E-2</v>
      </c>
      <c r="BB571">
        <v>0</v>
      </c>
      <c r="BC571">
        <v>0</v>
      </c>
      <c r="BD571">
        <v>0.14000000000000001</v>
      </c>
      <c r="BE571">
        <v>0.21</v>
      </c>
      <c r="BF571">
        <v>0.21</v>
      </c>
      <c r="BG571">
        <v>7.0000000000000007E-2</v>
      </c>
      <c r="BH571">
        <v>0.14000000000000001</v>
      </c>
      <c r="BI571">
        <v>7.0000000000000007E-2</v>
      </c>
      <c r="BJ571">
        <v>0.14000000000000001</v>
      </c>
      <c r="BK571">
        <v>0.21</v>
      </c>
      <c r="BL571">
        <v>0</v>
      </c>
      <c r="BM571">
        <v>0</v>
      </c>
      <c r="BN571">
        <v>7.0000000000000007E-2</v>
      </c>
      <c r="BO571">
        <v>0</v>
      </c>
      <c r="BP571">
        <v>0</v>
      </c>
      <c r="BQ571">
        <v>0</v>
      </c>
      <c r="BR571">
        <v>0.71</v>
      </c>
      <c r="BS571">
        <v>0.86</v>
      </c>
      <c r="BT571">
        <v>0.71</v>
      </c>
      <c r="BU571">
        <v>0.93</v>
      </c>
      <c r="BV571">
        <v>0.71</v>
      </c>
      <c r="BW571">
        <v>0.56999999999999995</v>
      </c>
      <c r="BX571">
        <v>3.64</v>
      </c>
      <c r="BY571">
        <v>3.79</v>
      </c>
      <c r="BZ571">
        <v>3.62</v>
      </c>
      <c r="CA571">
        <v>3.93</v>
      </c>
      <c r="CB571">
        <v>3.57</v>
      </c>
      <c r="CC571">
        <v>3.36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7.0000000000000007E-2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3.93</v>
      </c>
      <c r="CW571">
        <v>3.93</v>
      </c>
      <c r="CX571">
        <v>4</v>
      </c>
      <c r="CY571">
        <v>4</v>
      </c>
      <c r="CZ571">
        <v>4</v>
      </c>
      <c r="DA571">
        <v>3.71</v>
      </c>
      <c r="DB571">
        <v>3.57</v>
      </c>
      <c r="DC571">
        <v>3.79</v>
      </c>
      <c r="DD571">
        <v>3.79</v>
      </c>
      <c r="DE571">
        <v>7.0000000000000007E-2</v>
      </c>
      <c r="DF571">
        <v>7.0000000000000007E-2</v>
      </c>
      <c r="DG571">
        <v>0</v>
      </c>
      <c r="DH571">
        <v>0</v>
      </c>
      <c r="DI571">
        <v>0</v>
      </c>
      <c r="DJ571">
        <v>0.28999999999999998</v>
      </c>
      <c r="DK571">
        <v>0.21</v>
      </c>
      <c r="DL571">
        <v>0.21</v>
      </c>
      <c r="DM571">
        <v>0.21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0.93</v>
      </c>
      <c r="DX571">
        <v>0.93</v>
      </c>
      <c r="DY571">
        <v>1</v>
      </c>
      <c r="DZ571">
        <v>1</v>
      </c>
      <c r="EA571">
        <v>1</v>
      </c>
      <c r="EB571">
        <v>0.71</v>
      </c>
      <c r="EC571">
        <v>0.71</v>
      </c>
      <c r="ED571">
        <v>0.79</v>
      </c>
      <c r="EE571">
        <v>0.79</v>
      </c>
      <c r="EF571">
        <v>0.5</v>
      </c>
      <c r="EG571">
        <v>0</v>
      </c>
      <c r="EH571">
        <v>0</v>
      </c>
      <c r="EI571">
        <v>7.0000000000000007E-2</v>
      </c>
      <c r="EJ571">
        <v>7.0000000000000007E-2</v>
      </c>
      <c r="EK571">
        <v>7.0000000000000007E-2</v>
      </c>
      <c r="EL571">
        <v>7.0000000000000007E-2</v>
      </c>
      <c r="EM571">
        <v>0</v>
      </c>
      <c r="EN571">
        <v>0.14000000000000001</v>
      </c>
      <c r="EO571">
        <v>0.43</v>
      </c>
      <c r="EP571">
        <v>0.14000000000000001</v>
      </c>
      <c r="EQ571">
        <v>0.14299999999999999</v>
      </c>
      <c r="ER571">
        <v>0.14000000000000001</v>
      </c>
      <c r="ES571">
        <v>0.14299999999999999</v>
      </c>
      <c r="ET571">
        <v>7.0000000000000007E-2</v>
      </c>
      <c r="EU571">
        <v>7.0000000000000007E-2</v>
      </c>
      <c r="EV571">
        <v>7.0000000000000007E-2</v>
      </c>
      <c r="EW571">
        <v>0</v>
      </c>
      <c r="EX571">
        <v>7.0999999999999994E-2</v>
      </c>
      <c r="EY571">
        <v>0.36</v>
      </c>
      <c r="EZ571">
        <v>0.21</v>
      </c>
      <c r="FA571">
        <v>7.0000000000000007E-2</v>
      </c>
      <c r="FB571">
        <v>7.0000000000000007E-2</v>
      </c>
      <c r="FC571">
        <v>7.0000000000000007E-2</v>
      </c>
      <c r="FD571">
        <v>0.14000000000000001</v>
      </c>
      <c r="FE571">
        <v>0.14000000000000001</v>
      </c>
      <c r="FF571">
        <v>0.28999999999999998</v>
      </c>
      <c r="FG571">
        <v>0</v>
      </c>
      <c r="FH571">
        <v>0.5</v>
      </c>
      <c r="FI571">
        <v>0.64</v>
      </c>
      <c r="FJ571">
        <v>0.71</v>
      </c>
      <c r="FK571">
        <v>0.71</v>
      </c>
      <c r="FL571">
        <v>0.79</v>
      </c>
      <c r="FM571">
        <v>0.71</v>
      </c>
      <c r="FN571">
        <v>0.71</v>
      </c>
      <c r="FO571">
        <v>0.5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7.0000000000000007E-2</v>
      </c>
      <c r="FX571">
        <v>7.0000000000000007E-2</v>
      </c>
      <c r="FY571">
        <v>1.57</v>
      </c>
      <c r="FZ571">
        <v>3.36</v>
      </c>
      <c r="GA571">
        <v>3.5</v>
      </c>
      <c r="GB571">
        <v>3.43</v>
      </c>
      <c r="GC571">
        <v>3.43</v>
      </c>
      <c r="GD571">
        <v>3.57</v>
      </c>
      <c r="GE571">
        <v>3.5</v>
      </c>
      <c r="GF571">
        <v>3.69</v>
      </c>
      <c r="GG571">
        <v>3.23</v>
      </c>
      <c r="GH571">
        <v>7.64</v>
      </c>
      <c r="GI571">
        <v>0.14000000000000001</v>
      </c>
      <c r="GJ571">
        <v>0</v>
      </c>
      <c r="GK571">
        <v>0</v>
      </c>
      <c r="GL571">
        <v>0</v>
      </c>
      <c r="GM571">
        <v>7.0000000000000007E-2</v>
      </c>
      <c r="GN571">
        <v>0</v>
      </c>
      <c r="GO571">
        <v>0.21</v>
      </c>
      <c r="GP571">
        <v>0</v>
      </c>
      <c r="GQ571">
        <v>7.0000000000000007E-2</v>
      </c>
      <c r="GR571">
        <v>0.5</v>
      </c>
      <c r="GS571">
        <v>0</v>
      </c>
      <c r="GT571">
        <v>0.56999999999999995</v>
      </c>
      <c r="GU571">
        <v>0.64</v>
      </c>
      <c r="GV571">
        <v>0.28999999999999998</v>
      </c>
      <c r="GW571">
        <v>0.14000000000000001</v>
      </c>
      <c r="GX571">
        <v>0.14299999999999999</v>
      </c>
      <c r="GY571">
        <v>0.36</v>
      </c>
      <c r="GZ571">
        <v>7.0999999999999994E-2</v>
      </c>
      <c r="HA571">
        <v>0</v>
      </c>
      <c r="HB571">
        <v>0.14000000000000001</v>
      </c>
      <c r="HC571">
        <v>0.14000000000000001</v>
      </c>
      <c r="HD571">
        <v>0.14000000000000001</v>
      </c>
      <c r="HE571">
        <v>0.21</v>
      </c>
      <c r="HF571">
        <v>7.0000000000000007E-2</v>
      </c>
      <c r="HG571">
        <v>7.0000000000000007E-2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0.14000000000000001</v>
      </c>
      <c r="HN571">
        <v>7.0000000000000007E-2</v>
      </c>
      <c r="HO571">
        <v>0.28999999999999998</v>
      </c>
      <c r="HP571">
        <v>0.36</v>
      </c>
      <c r="HQ571">
        <v>0.21</v>
      </c>
      <c r="HR571">
        <v>0.36</v>
      </c>
      <c r="HS571">
        <v>0.28999999999999998</v>
      </c>
      <c r="HT571">
        <v>0.21</v>
      </c>
      <c r="HU571">
        <v>0.64</v>
      </c>
      <c r="HV571">
        <v>0.64</v>
      </c>
      <c r="HW571">
        <v>0.71</v>
      </c>
      <c r="HX571">
        <v>0.64</v>
      </c>
      <c r="HY571">
        <v>0.5</v>
      </c>
      <c r="HZ571">
        <v>0.71</v>
      </c>
      <c r="IA571">
        <v>7.0000000000000007E-2</v>
      </c>
      <c r="IB571">
        <v>0</v>
      </c>
      <c r="IC571">
        <v>7.0000000000000007E-2</v>
      </c>
      <c r="ID571">
        <v>0</v>
      </c>
      <c r="IE571">
        <v>7.0000000000000007E-2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0.5</v>
      </c>
      <c r="IU571">
        <v>0.43</v>
      </c>
      <c r="IV571">
        <v>7.0000000000000007E-2</v>
      </c>
      <c r="IW571">
        <v>0.28999999999999998</v>
      </c>
      <c r="IX571">
        <v>0.28999999999999998</v>
      </c>
      <c r="IY571">
        <v>0.36</v>
      </c>
      <c r="IZ571">
        <v>0.43</v>
      </c>
      <c r="JA571">
        <v>7.0000000000000007E-2</v>
      </c>
      <c r="JB571">
        <v>0.36</v>
      </c>
      <c r="JC571">
        <v>0.36</v>
      </c>
      <c r="JD571">
        <v>7.0000000000000007E-2</v>
      </c>
      <c r="JE571">
        <v>0</v>
      </c>
      <c r="JF571">
        <v>0.28999999999999998</v>
      </c>
      <c r="JG571">
        <v>0.14000000000000001</v>
      </c>
      <c r="JH571">
        <v>0.28999999999999998</v>
      </c>
      <c r="JI571">
        <v>0</v>
      </c>
      <c r="JJ571">
        <v>7.0000000000000007E-2</v>
      </c>
      <c r="JK571">
        <v>0.5</v>
      </c>
      <c r="JL571">
        <v>0.14000000000000001</v>
      </c>
      <c r="JM571">
        <v>7.0000000000000007E-2</v>
      </c>
      <c r="JN571">
        <v>7.0000000000000007E-2</v>
      </c>
      <c r="JO571">
        <v>7.0000000000000007E-2</v>
      </c>
      <c r="JP571">
        <v>7.0000000000000007E-2</v>
      </c>
      <c r="JQ571">
        <v>7.0000000000000007E-2</v>
      </c>
      <c r="JR571">
        <v>3</v>
      </c>
      <c r="JS571">
        <v>1.54</v>
      </c>
      <c r="JT571">
        <v>1.69</v>
      </c>
      <c r="JU571">
        <v>3.31</v>
      </c>
      <c r="JV571">
        <v>2.15</v>
      </c>
    </row>
    <row r="572" spans="1:282" x14ac:dyDescent="0.25">
      <c r="A572">
        <v>610284</v>
      </c>
      <c r="B572" t="s">
        <v>212</v>
      </c>
      <c r="C572" t="s">
        <v>1567</v>
      </c>
      <c r="D572" t="s">
        <v>6116</v>
      </c>
      <c r="E572" t="s">
        <v>6117</v>
      </c>
      <c r="F572" t="s">
        <v>1568</v>
      </c>
      <c r="G572" t="s">
        <v>1569</v>
      </c>
      <c r="H572" t="s">
        <v>1570</v>
      </c>
      <c r="I572" t="s">
        <v>6118</v>
      </c>
      <c r="J572" t="s">
        <v>10</v>
      </c>
      <c r="K572" t="s">
        <v>10</v>
      </c>
      <c r="L572" t="s">
        <v>546</v>
      </c>
      <c r="M572" t="s">
        <v>3399</v>
      </c>
      <c r="N572" t="s">
        <v>3908</v>
      </c>
      <c r="O572" t="s">
        <v>524</v>
      </c>
      <c r="P572">
        <v>597</v>
      </c>
      <c r="Q572" t="s">
        <v>541</v>
      </c>
      <c r="R572" t="s">
        <v>613</v>
      </c>
      <c r="S572" t="s">
        <v>613</v>
      </c>
      <c r="T572">
        <v>32</v>
      </c>
      <c r="U572">
        <v>7060</v>
      </c>
      <c r="V572" t="s">
        <v>651</v>
      </c>
      <c r="W572">
        <v>561</v>
      </c>
      <c r="X572">
        <v>620</v>
      </c>
      <c r="Y572">
        <v>90</v>
      </c>
      <c r="Z572" s="5" t="s">
        <v>575</v>
      </c>
      <c r="AA572" t="s">
        <v>524</v>
      </c>
      <c r="AB572" t="s">
        <v>564</v>
      </c>
      <c r="AC572" t="s">
        <v>534</v>
      </c>
      <c r="AD572" t="s">
        <v>534</v>
      </c>
      <c r="AE572">
        <v>53.7</v>
      </c>
      <c r="AF572">
        <v>87.6</v>
      </c>
      <c r="AG572">
        <v>82.3</v>
      </c>
      <c r="AH572">
        <v>99</v>
      </c>
      <c r="AI572" t="s">
        <v>3400</v>
      </c>
      <c r="AJ572">
        <v>390</v>
      </c>
      <c r="AK572">
        <v>24</v>
      </c>
      <c r="AL572">
        <v>82</v>
      </c>
      <c r="AM572">
        <v>29</v>
      </c>
      <c r="AN572">
        <v>239</v>
      </c>
      <c r="AO572">
        <v>4</v>
      </c>
      <c r="AQ572">
        <v>10</v>
      </c>
      <c r="AR572">
        <v>10</v>
      </c>
      <c r="AS572">
        <v>390</v>
      </c>
      <c r="AT572">
        <v>0.02</v>
      </c>
      <c r="AU572">
        <v>0.01</v>
      </c>
      <c r="AV572">
        <v>0.03</v>
      </c>
      <c r="AW572">
        <v>0.01</v>
      </c>
      <c r="AX572">
        <v>0.02</v>
      </c>
      <c r="AY572">
        <v>0.06</v>
      </c>
      <c r="AZ572">
        <v>0.1</v>
      </c>
      <c r="BA572">
        <v>4.1000000000000002E-2</v>
      </c>
      <c r="BB572">
        <v>0.04</v>
      </c>
      <c r="BC572">
        <v>0.02</v>
      </c>
      <c r="BD572">
        <v>7.0000000000000007E-2</v>
      </c>
      <c r="BE572">
        <v>0.12</v>
      </c>
      <c r="BF572">
        <v>0.36</v>
      </c>
      <c r="BG572">
        <v>0.27</v>
      </c>
      <c r="BH572">
        <v>0.3</v>
      </c>
      <c r="BI572">
        <v>0.18</v>
      </c>
      <c r="BJ572">
        <v>0.35</v>
      </c>
      <c r="BK572">
        <v>0.33</v>
      </c>
      <c r="BL572">
        <v>0.04</v>
      </c>
      <c r="BM572">
        <v>0.02</v>
      </c>
      <c r="BN572">
        <v>0.04</v>
      </c>
      <c r="BO572">
        <v>0.02</v>
      </c>
      <c r="BP572">
        <v>0.05</v>
      </c>
      <c r="BQ572">
        <v>0.06</v>
      </c>
      <c r="BR572">
        <v>0.49</v>
      </c>
      <c r="BS572">
        <v>0.66</v>
      </c>
      <c r="BT572">
        <v>0.59</v>
      </c>
      <c r="BU572">
        <v>0.77</v>
      </c>
      <c r="BV572">
        <v>0.51</v>
      </c>
      <c r="BW572">
        <v>0.43</v>
      </c>
      <c r="BX572">
        <v>3.37</v>
      </c>
      <c r="BY572">
        <v>3.62</v>
      </c>
      <c r="BZ572">
        <v>3.52</v>
      </c>
      <c r="CA572">
        <v>3.75</v>
      </c>
      <c r="CB572">
        <v>3.42</v>
      </c>
      <c r="CC572">
        <v>3.19</v>
      </c>
      <c r="CD572">
        <v>0</v>
      </c>
      <c r="CE572">
        <v>3.0000000000000001E-3</v>
      </c>
      <c r="CF572">
        <v>3.0000000000000001E-3</v>
      </c>
      <c r="CG572">
        <v>5.0000000000000001E-3</v>
      </c>
      <c r="CH572">
        <v>3.0000000000000001E-3</v>
      </c>
      <c r="CI572">
        <v>0</v>
      </c>
      <c r="CJ572">
        <v>0</v>
      </c>
      <c r="CK572">
        <v>0.01</v>
      </c>
      <c r="CL572">
        <v>0.01</v>
      </c>
      <c r="CM572">
        <v>0.01</v>
      </c>
      <c r="CN572">
        <v>0.01</v>
      </c>
      <c r="CO572">
        <v>0.01</v>
      </c>
      <c r="CP572">
        <v>0.01</v>
      </c>
      <c r="CQ572">
        <v>0</v>
      </c>
      <c r="CR572">
        <v>0.02</v>
      </c>
      <c r="CS572">
        <v>0.03</v>
      </c>
      <c r="CT572">
        <v>0.03</v>
      </c>
      <c r="CU572">
        <v>0.02</v>
      </c>
      <c r="CV572">
        <v>3.89</v>
      </c>
      <c r="CW572">
        <v>3.89</v>
      </c>
      <c r="CX572">
        <v>3.89</v>
      </c>
      <c r="CY572">
        <v>3.83</v>
      </c>
      <c r="CZ572">
        <v>3.88</v>
      </c>
      <c r="DA572">
        <v>3.81</v>
      </c>
      <c r="DB572">
        <v>3.77</v>
      </c>
      <c r="DC572">
        <v>3.71</v>
      </c>
      <c r="DD572">
        <v>3.81</v>
      </c>
      <c r="DE572">
        <v>0.09</v>
      </c>
      <c r="DF572">
        <v>0.09</v>
      </c>
      <c r="DG572">
        <v>0.09</v>
      </c>
      <c r="DH572">
        <v>0.15</v>
      </c>
      <c r="DI572">
        <v>0.11</v>
      </c>
      <c r="DJ572">
        <v>0.15</v>
      </c>
      <c r="DK572">
        <v>0.15</v>
      </c>
      <c r="DL572">
        <v>0.2</v>
      </c>
      <c r="DM572">
        <v>0.13</v>
      </c>
      <c r="DN572">
        <v>0.02</v>
      </c>
      <c r="DO572">
        <v>0.01</v>
      </c>
      <c r="DP572">
        <v>0.02</v>
      </c>
      <c r="DQ572">
        <v>0.01</v>
      </c>
      <c r="DR572">
        <v>0.02</v>
      </c>
      <c r="DS572">
        <v>0.02</v>
      </c>
      <c r="DT572">
        <v>0.02</v>
      </c>
      <c r="DU572">
        <v>0.02</v>
      </c>
      <c r="DV572">
        <v>0.01</v>
      </c>
      <c r="DW572">
        <v>0.89</v>
      </c>
      <c r="DX572">
        <v>0.89</v>
      </c>
      <c r="DY572">
        <v>0.89</v>
      </c>
      <c r="DZ572">
        <v>0.83</v>
      </c>
      <c r="EA572">
        <v>0.87</v>
      </c>
      <c r="EB572">
        <v>0.82</v>
      </c>
      <c r="EC572">
        <v>0.79</v>
      </c>
      <c r="ED572">
        <v>0.74</v>
      </c>
      <c r="EE572">
        <v>0.83</v>
      </c>
      <c r="EF572">
        <v>0.56999999999999995</v>
      </c>
      <c r="EG572">
        <v>0.01</v>
      </c>
      <c r="EH572">
        <v>0.01</v>
      </c>
      <c r="EI572">
        <v>0.01</v>
      </c>
      <c r="EJ572">
        <v>0.01</v>
      </c>
      <c r="EK572">
        <v>0.01</v>
      </c>
      <c r="EL572">
        <v>0.03</v>
      </c>
      <c r="EM572">
        <v>0.01</v>
      </c>
      <c r="EN572">
        <v>0</v>
      </c>
      <c r="EO572">
        <v>0.15</v>
      </c>
      <c r="EP572">
        <v>0.01</v>
      </c>
      <c r="EQ572">
        <v>0.01</v>
      </c>
      <c r="ER572">
        <v>0.02</v>
      </c>
      <c r="ES572">
        <v>5.0000000000000001E-3</v>
      </c>
      <c r="ET572">
        <v>0.01</v>
      </c>
      <c r="EU572">
        <v>7.0000000000000007E-2</v>
      </c>
      <c r="EV572">
        <v>0.03</v>
      </c>
      <c r="EW572">
        <v>0.02</v>
      </c>
      <c r="EX572">
        <v>0.09</v>
      </c>
      <c r="EY572">
        <v>0.22</v>
      </c>
      <c r="EZ572">
        <v>0.18</v>
      </c>
      <c r="FA572">
        <v>0.17</v>
      </c>
      <c r="FB572">
        <v>0.15</v>
      </c>
      <c r="FC572">
        <v>0.26</v>
      </c>
      <c r="FD572">
        <v>0.26</v>
      </c>
      <c r="FE572">
        <v>0.25</v>
      </c>
      <c r="FF572">
        <v>0.25</v>
      </c>
      <c r="FG572">
        <v>0.09</v>
      </c>
      <c r="FH572">
        <v>0.72</v>
      </c>
      <c r="FI572">
        <v>0.76</v>
      </c>
      <c r="FJ572">
        <v>0.75</v>
      </c>
      <c r="FK572">
        <v>0.79</v>
      </c>
      <c r="FL572">
        <v>0.64</v>
      </c>
      <c r="FM572">
        <v>0.56999999999999995</v>
      </c>
      <c r="FN572">
        <v>0.66</v>
      </c>
      <c r="FO572">
        <v>0.69</v>
      </c>
      <c r="FP572">
        <v>0.1</v>
      </c>
      <c r="FQ572">
        <v>0.04</v>
      </c>
      <c r="FR572">
        <v>0.05</v>
      </c>
      <c r="FS572">
        <v>0.05</v>
      </c>
      <c r="FT572">
        <v>0.05</v>
      </c>
      <c r="FU572">
        <v>0.08</v>
      </c>
      <c r="FV572">
        <v>7.0000000000000007E-2</v>
      </c>
      <c r="FW572">
        <v>0.06</v>
      </c>
      <c r="FX572">
        <v>0.04</v>
      </c>
      <c r="FY572">
        <v>1.66</v>
      </c>
      <c r="FZ572">
        <v>3.72</v>
      </c>
      <c r="GA572">
        <v>3.77</v>
      </c>
      <c r="GB572">
        <v>3.76</v>
      </c>
      <c r="GC572">
        <v>3.82</v>
      </c>
      <c r="GD572">
        <v>3.66</v>
      </c>
      <c r="GE572">
        <v>3.48</v>
      </c>
      <c r="GF572">
        <v>3.66</v>
      </c>
      <c r="GG572">
        <v>3.7</v>
      </c>
      <c r="GH572">
        <v>9.19</v>
      </c>
      <c r="GI572">
        <v>0.01</v>
      </c>
      <c r="GJ572">
        <v>5.0000000000000001E-3</v>
      </c>
      <c r="GK572">
        <v>3.0000000000000001E-3</v>
      </c>
      <c r="GL572">
        <v>0.01</v>
      </c>
      <c r="GM572">
        <v>0.01</v>
      </c>
      <c r="GN572">
        <v>0.01</v>
      </c>
      <c r="GO572">
        <v>0.04</v>
      </c>
      <c r="GP572">
        <v>0.09</v>
      </c>
      <c r="GQ572">
        <v>0.17</v>
      </c>
      <c r="GR572">
        <v>0.54</v>
      </c>
      <c r="GS572">
        <v>0.12</v>
      </c>
      <c r="GT572">
        <v>0.3</v>
      </c>
      <c r="GU572">
        <v>0.48</v>
      </c>
      <c r="GV572">
        <v>0.17</v>
      </c>
      <c r="GW572">
        <v>0.21</v>
      </c>
      <c r="GX572">
        <v>9.7000000000000003E-2</v>
      </c>
      <c r="GY572">
        <v>0.23</v>
      </c>
      <c r="GZ572">
        <v>0.123</v>
      </c>
      <c r="HA572">
        <v>7.9000000000000001E-2</v>
      </c>
      <c r="HB572">
        <v>0.19</v>
      </c>
      <c r="HC572">
        <v>0.21</v>
      </c>
      <c r="HD572">
        <v>0.08</v>
      </c>
      <c r="HE572">
        <v>0.23</v>
      </c>
      <c r="HF572">
        <v>0.15</v>
      </c>
      <c r="HG572">
        <v>0.26</v>
      </c>
      <c r="HH572">
        <v>0.18</v>
      </c>
      <c r="HI572">
        <v>0</v>
      </c>
      <c r="HJ572">
        <v>0.01</v>
      </c>
      <c r="HK572">
        <v>0</v>
      </c>
      <c r="HL572">
        <v>0</v>
      </c>
      <c r="HM572">
        <v>0.04</v>
      </c>
      <c r="HN572">
        <v>0</v>
      </c>
      <c r="HO572">
        <v>0.21</v>
      </c>
      <c r="HP572">
        <v>0.23</v>
      </c>
      <c r="HQ572">
        <v>0.19</v>
      </c>
      <c r="HR572">
        <v>0.19</v>
      </c>
      <c r="HS572">
        <v>0.34</v>
      </c>
      <c r="HT572">
        <v>0.2</v>
      </c>
      <c r="HU572">
        <v>0.7</v>
      </c>
      <c r="HV572">
        <v>0.49</v>
      </c>
      <c r="HW572">
        <v>0.62</v>
      </c>
      <c r="HX572">
        <v>0.59</v>
      </c>
      <c r="HY572">
        <v>0.48</v>
      </c>
      <c r="HZ572">
        <v>0.67</v>
      </c>
      <c r="IA572">
        <v>0.01</v>
      </c>
      <c r="IB572">
        <v>0.15</v>
      </c>
      <c r="IC572">
        <v>0.08</v>
      </c>
      <c r="ID572">
        <v>0.09</v>
      </c>
      <c r="IE572">
        <v>0.05</v>
      </c>
      <c r="IF572">
        <v>2.1000000000000001E-2</v>
      </c>
      <c r="IG572">
        <v>2.1000000000000001E-2</v>
      </c>
      <c r="IH572">
        <v>0.05</v>
      </c>
      <c r="II572">
        <v>0.04</v>
      </c>
      <c r="IJ572">
        <v>0.04</v>
      </c>
      <c r="IK572">
        <v>2.1000000000000001E-2</v>
      </c>
      <c r="IL572">
        <v>2.5999999999999999E-2</v>
      </c>
      <c r="IM572">
        <v>0.05</v>
      </c>
      <c r="IN572">
        <v>0.08</v>
      </c>
      <c r="IO572">
        <v>0.08</v>
      </c>
      <c r="IP572">
        <v>0.08</v>
      </c>
      <c r="IQ572">
        <v>7.0000000000000007E-2</v>
      </c>
      <c r="IR572">
        <v>0.08</v>
      </c>
      <c r="IS572">
        <v>0.02</v>
      </c>
      <c r="IT572">
        <v>0.47</v>
      </c>
      <c r="IU572">
        <v>0.45</v>
      </c>
      <c r="IV572">
        <v>0.02</v>
      </c>
      <c r="IW572">
        <v>0.12</v>
      </c>
      <c r="IX572">
        <v>0.16</v>
      </c>
      <c r="IY572">
        <v>0.24</v>
      </c>
      <c r="IZ572">
        <v>0.26</v>
      </c>
      <c r="JA572">
        <v>0.15</v>
      </c>
      <c r="JB572">
        <v>0.28999999999999998</v>
      </c>
      <c r="JC572">
        <v>0.34</v>
      </c>
      <c r="JD572">
        <v>0.11</v>
      </c>
      <c r="JE572">
        <v>0.09</v>
      </c>
      <c r="JF572">
        <v>0.23</v>
      </c>
      <c r="JG572">
        <v>0.25</v>
      </c>
      <c r="JH572">
        <v>0.42</v>
      </c>
      <c r="JI572">
        <v>0.12</v>
      </c>
      <c r="JJ572">
        <v>0.09</v>
      </c>
      <c r="JK572">
        <v>0.53</v>
      </c>
      <c r="JL572">
        <v>0.27</v>
      </c>
      <c r="JM572">
        <v>0.06</v>
      </c>
      <c r="JN572">
        <v>0.06</v>
      </c>
      <c r="JO572">
        <v>0.1</v>
      </c>
      <c r="JP572">
        <v>7.0000000000000007E-2</v>
      </c>
      <c r="JQ572">
        <v>7.0000000000000007E-2</v>
      </c>
      <c r="JR572">
        <v>3.23</v>
      </c>
      <c r="JS572">
        <v>1.87</v>
      </c>
      <c r="JT572">
        <v>1.82</v>
      </c>
      <c r="JU572">
        <v>3.35</v>
      </c>
      <c r="JV572">
        <v>2.73</v>
      </c>
    </row>
    <row r="573" spans="1:282" x14ac:dyDescent="0.25">
      <c r="A573">
        <v>610287</v>
      </c>
      <c r="B573" t="s">
        <v>17</v>
      </c>
      <c r="C573" t="s">
        <v>3058</v>
      </c>
      <c r="D573" t="s">
        <v>6119</v>
      </c>
      <c r="E573" t="s">
        <v>6120</v>
      </c>
      <c r="F573" t="s">
        <v>3059</v>
      </c>
      <c r="G573" t="s">
        <v>3060</v>
      </c>
      <c r="H573" t="s">
        <v>3061</v>
      </c>
      <c r="I573" t="s">
        <v>6121</v>
      </c>
      <c r="J573" t="s">
        <v>6122</v>
      </c>
      <c r="K573" t="s">
        <v>6123</v>
      </c>
      <c r="L573" t="s">
        <v>546</v>
      </c>
      <c r="M573" t="s">
        <v>3399</v>
      </c>
      <c r="N573" t="s">
        <v>3908</v>
      </c>
      <c r="O573" t="s">
        <v>524</v>
      </c>
      <c r="P573">
        <v>464</v>
      </c>
      <c r="Q573" t="s">
        <v>530</v>
      </c>
      <c r="R573" t="s">
        <v>529</v>
      </c>
      <c r="S573" t="s">
        <v>529</v>
      </c>
      <c r="T573">
        <v>44</v>
      </c>
      <c r="U573">
        <v>7100</v>
      </c>
      <c r="V573" t="s">
        <v>651</v>
      </c>
      <c r="W573">
        <v>88</v>
      </c>
      <c r="X573">
        <v>464</v>
      </c>
      <c r="Y573">
        <v>19</v>
      </c>
      <c r="Z573" s="5" t="s">
        <v>3969</v>
      </c>
      <c r="AA573" t="s">
        <v>524</v>
      </c>
      <c r="AB573" t="s">
        <v>533</v>
      </c>
      <c r="AC573" t="s">
        <v>533</v>
      </c>
      <c r="AD573" t="s">
        <v>533</v>
      </c>
      <c r="AE573">
        <v>75.400000000000006</v>
      </c>
      <c r="AF573">
        <v>71.2</v>
      </c>
      <c r="AG573">
        <v>63.3</v>
      </c>
      <c r="AH573">
        <v>1.9</v>
      </c>
      <c r="AI573" t="s">
        <v>3410</v>
      </c>
      <c r="AJ573">
        <v>56</v>
      </c>
      <c r="AL573">
        <v>42</v>
      </c>
      <c r="AM573">
        <v>1</v>
      </c>
      <c r="AN573">
        <v>8</v>
      </c>
      <c r="AP573">
        <v>1</v>
      </c>
      <c r="AQ573">
        <v>2</v>
      </c>
      <c r="AR573">
        <v>2</v>
      </c>
      <c r="AS573">
        <v>56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0.04</v>
      </c>
      <c r="AZ573">
        <v>0</v>
      </c>
      <c r="BA573">
        <v>1.7999999999999999E-2</v>
      </c>
      <c r="BB573">
        <v>0</v>
      </c>
      <c r="BC573">
        <v>0</v>
      </c>
      <c r="BD573">
        <v>0.09</v>
      </c>
      <c r="BE573">
        <v>0.14000000000000001</v>
      </c>
      <c r="BF573">
        <v>0.27</v>
      </c>
      <c r="BG573">
        <v>0.14000000000000001</v>
      </c>
      <c r="BH573">
        <v>0.2</v>
      </c>
      <c r="BI573">
        <v>0.2</v>
      </c>
      <c r="BJ573">
        <v>0.27</v>
      </c>
      <c r="BK573">
        <v>0.27</v>
      </c>
      <c r="BL573">
        <v>0.04</v>
      </c>
      <c r="BM573">
        <v>0.04</v>
      </c>
      <c r="BN573">
        <v>0.04</v>
      </c>
      <c r="BO573">
        <v>0.04</v>
      </c>
      <c r="BP573">
        <v>0.04</v>
      </c>
      <c r="BQ573">
        <v>7.0000000000000007E-2</v>
      </c>
      <c r="BR573">
        <v>0.7</v>
      </c>
      <c r="BS573">
        <v>0.8</v>
      </c>
      <c r="BT573">
        <v>0.77</v>
      </c>
      <c r="BU573">
        <v>0.77</v>
      </c>
      <c r="BV573">
        <v>0.61</v>
      </c>
      <c r="BW573">
        <v>0.48</v>
      </c>
      <c r="BX573">
        <v>3.72</v>
      </c>
      <c r="BY573">
        <v>3.81</v>
      </c>
      <c r="BZ573">
        <v>3.8</v>
      </c>
      <c r="CA573">
        <v>3.8</v>
      </c>
      <c r="CB573">
        <v>3.54</v>
      </c>
      <c r="CC573">
        <v>3.29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0.04</v>
      </c>
      <c r="CK573">
        <v>0.04</v>
      </c>
      <c r="CL573">
        <v>0.02</v>
      </c>
      <c r="CM573">
        <v>0</v>
      </c>
      <c r="CN573">
        <v>0</v>
      </c>
      <c r="CO573">
        <v>0</v>
      </c>
      <c r="CP573">
        <v>0</v>
      </c>
      <c r="CQ573">
        <v>0.02</v>
      </c>
      <c r="CR573">
        <v>0.02</v>
      </c>
      <c r="CS573">
        <v>0.04</v>
      </c>
      <c r="CT573">
        <v>7.0000000000000007E-2</v>
      </c>
      <c r="CU573">
        <v>0.09</v>
      </c>
      <c r="CV573">
        <v>3.91</v>
      </c>
      <c r="CW573">
        <v>3.89</v>
      </c>
      <c r="CX573">
        <v>3.87</v>
      </c>
      <c r="CY573">
        <v>3.89</v>
      </c>
      <c r="CZ573">
        <v>3.76</v>
      </c>
      <c r="DA573">
        <v>3.73</v>
      </c>
      <c r="DB573">
        <v>3.64</v>
      </c>
      <c r="DC573">
        <v>3.52</v>
      </c>
      <c r="DD573">
        <v>3.55</v>
      </c>
      <c r="DE573">
        <v>0.09</v>
      </c>
      <c r="DF573">
        <v>0.11</v>
      </c>
      <c r="DG573">
        <v>0.13</v>
      </c>
      <c r="DH573">
        <v>0.11</v>
      </c>
      <c r="DI573">
        <v>0.2</v>
      </c>
      <c r="DJ573">
        <v>0.23</v>
      </c>
      <c r="DK573">
        <v>0.18</v>
      </c>
      <c r="DL573">
        <v>0.21</v>
      </c>
      <c r="DM573">
        <v>0.21</v>
      </c>
      <c r="DN573">
        <v>0.02</v>
      </c>
      <c r="DO573">
        <v>0.02</v>
      </c>
      <c r="DP573">
        <v>0.04</v>
      </c>
      <c r="DQ573">
        <v>0.02</v>
      </c>
      <c r="DR573">
        <v>0.02</v>
      </c>
      <c r="DS573">
        <v>0.02</v>
      </c>
      <c r="DT573">
        <v>0.02</v>
      </c>
      <c r="DU573">
        <v>0.04</v>
      </c>
      <c r="DV573">
        <v>0.02</v>
      </c>
      <c r="DW573">
        <v>0.89</v>
      </c>
      <c r="DX573">
        <v>0.88</v>
      </c>
      <c r="DY573">
        <v>0.84</v>
      </c>
      <c r="DZ573">
        <v>0.88</v>
      </c>
      <c r="EA573">
        <v>0.77</v>
      </c>
      <c r="EB573">
        <v>0.73</v>
      </c>
      <c r="EC573">
        <v>0.73</v>
      </c>
      <c r="ED573">
        <v>0.64</v>
      </c>
      <c r="EE573">
        <v>0.66</v>
      </c>
      <c r="EF573">
        <v>0.66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0.05</v>
      </c>
      <c r="EM573">
        <v>0.02</v>
      </c>
      <c r="EN573">
        <v>0</v>
      </c>
      <c r="EO573">
        <v>0.21</v>
      </c>
      <c r="EP573">
        <v>0.09</v>
      </c>
      <c r="EQ573">
        <v>0</v>
      </c>
      <c r="ER573">
        <v>0</v>
      </c>
      <c r="ES573">
        <v>1.7999999999999999E-2</v>
      </c>
      <c r="ET573">
        <v>0.04</v>
      </c>
      <c r="EU573">
        <v>0.11</v>
      </c>
      <c r="EV573">
        <v>0.05</v>
      </c>
      <c r="EW573">
        <v>0.04</v>
      </c>
      <c r="EX573">
        <v>1.7999999999999999E-2</v>
      </c>
      <c r="EY573">
        <v>0.18</v>
      </c>
      <c r="EZ573">
        <v>0.23</v>
      </c>
      <c r="FA573">
        <v>0.23</v>
      </c>
      <c r="FB573">
        <v>0.14000000000000001</v>
      </c>
      <c r="FC573">
        <v>0.27</v>
      </c>
      <c r="FD573">
        <v>0.3</v>
      </c>
      <c r="FE573">
        <v>0.27</v>
      </c>
      <c r="FF573">
        <v>0.2</v>
      </c>
      <c r="FG573">
        <v>0.05</v>
      </c>
      <c r="FH573">
        <v>0.7</v>
      </c>
      <c r="FI573">
        <v>0.71</v>
      </c>
      <c r="FJ573">
        <v>0.73</v>
      </c>
      <c r="FK573">
        <v>0.8</v>
      </c>
      <c r="FL573">
        <v>0.66</v>
      </c>
      <c r="FM573">
        <v>0.48</v>
      </c>
      <c r="FN573">
        <v>0.63</v>
      </c>
      <c r="FO573">
        <v>0.73</v>
      </c>
      <c r="FP573">
        <v>0.05</v>
      </c>
      <c r="FQ573">
        <v>0.04</v>
      </c>
      <c r="FR573">
        <v>0.05</v>
      </c>
      <c r="FS573">
        <v>0.04</v>
      </c>
      <c r="FT573">
        <v>0.04</v>
      </c>
      <c r="FU573">
        <v>0.04</v>
      </c>
      <c r="FV573">
        <v>0.05</v>
      </c>
      <c r="FW573">
        <v>0.04</v>
      </c>
      <c r="FX573">
        <v>0.04</v>
      </c>
      <c r="FY573">
        <v>1.43</v>
      </c>
      <c r="FZ573">
        <v>3.63</v>
      </c>
      <c r="GA573">
        <v>3.75</v>
      </c>
      <c r="GB573">
        <v>3.76</v>
      </c>
      <c r="GC573">
        <v>3.81</v>
      </c>
      <c r="GD573">
        <v>3.65</v>
      </c>
      <c r="GE573">
        <v>3.28</v>
      </c>
      <c r="GF573">
        <v>3.56</v>
      </c>
      <c r="GG573">
        <v>3.72</v>
      </c>
      <c r="GH573">
        <v>9.15</v>
      </c>
      <c r="GI573">
        <v>0</v>
      </c>
      <c r="GJ573">
        <v>0</v>
      </c>
      <c r="GK573">
        <v>0</v>
      </c>
      <c r="GL573">
        <v>0</v>
      </c>
      <c r="GM573">
        <v>0.02</v>
      </c>
      <c r="GN573">
        <v>0.02</v>
      </c>
      <c r="GO573">
        <v>7.0000000000000007E-2</v>
      </c>
      <c r="GP573">
        <v>0.16</v>
      </c>
      <c r="GQ573">
        <v>0.14000000000000001</v>
      </c>
      <c r="GR573">
        <v>0.56999999999999995</v>
      </c>
      <c r="GS573">
        <v>0.02</v>
      </c>
      <c r="GT573">
        <v>0.5</v>
      </c>
      <c r="GU573">
        <v>0.59</v>
      </c>
      <c r="GV573">
        <v>0.32</v>
      </c>
      <c r="GW573">
        <v>0.16</v>
      </c>
      <c r="GX573">
        <v>8.8999999999999996E-2</v>
      </c>
      <c r="GY573">
        <v>0.2</v>
      </c>
      <c r="GZ573">
        <v>8.8999999999999996E-2</v>
      </c>
      <c r="HA573">
        <v>0.107</v>
      </c>
      <c r="HB573">
        <v>0.16</v>
      </c>
      <c r="HC573">
        <v>0.11</v>
      </c>
      <c r="HD573">
        <v>0.11</v>
      </c>
      <c r="HE573">
        <v>0.25</v>
      </c>
      <c r="HF573">
        <v>0.14000000000000001</v>
      </c>
      <c r="HG573">
        <v>0.11</v>
      </c>
      <c r="HH573">
        <v>7.0000000000000007E-2</v>
      </c>
      <c r="HI573">
        <v>0</v>
      </c>
      <c r="HJ573">
        <v>0</v>
      </c>
      <c r="HK573">
        <v>0.02</v>
      </c>
      <c r="HL573">
        <v>0.13</v>
      </c>
      <c r="HM573">
        <v>0.13</v>
      </c>
      <c r="HN573">
        <v>0</v>
      </c>
      <c r="HO573">
        <v>0.2</v>
      </c>
      <c r="HP573">
        <v>0.21</v>
      </c>
      <c r="HQ573">
        <v>0.21</v>
      </c>
      <c r="HR573">
        <v>0.3</v>
      </c>
      <c r="HS573">
        <v>0.38</v>
      </c>
      <c r="HT573">
        <v>0.23</v>
      </c>
      <c r="HU573">
        <v>0.71</v>
      </c>
      <c r="HV573">
        <v>0.56999999999999995</v>
      </c>
      <c r="HW573">
        <v>0.59</v>
      </c>
      <c r="HX573">
        <v>0.27</v>
      </c>
      <c r="HY573">
        <v>0.28999999999999998</v>
      </c>
      <c r="HZ573">
        <v>0.66</v>
      </c>
      <c r="IA573">
        <v>0.05</v>
      </c>
      <c r="IB573">
        <v>0.13</v>
      </c>
      <c r="IC573">
        <v>0.13</v>
      </c>
      <c r="ID573">
        <v>0.14000000000000001</v>
      </c>
      <c r="IE573">
        <v>0.14000000000000001</v>
      </c>
      <c r="IF573">
        <v>3.5999999999999997E-2</v>
      </c>
      <c r="IG573">
        <v>1.7999999999999999E-2</v>
      </c>
      <c r="IH573">
        <v>0.05</v>
      </c>
      <c r="II573">
        <v>0.02</v>
      </c>
      <c r="IJ573">
        <v>0.13</v>
      </c>
      <c r="IK573">
        <v>3.5999999999999997E-2</v>
      </c>
      <c r="IL573">
        <v>3.5999999999999997E-2</v>
      </c>
      <c r="IM573">
        <v>0.02</v>
      </c>
      <c r="IN573">
        <v>0.04</v>
      </c>
      <c r="IO573">
        <v>0.04</v>
      </c>
      <c r="IP573">
        <v>0.04</v>
      </c>
      <c r="IQ573">
        <v>0.04</v>
      </c>
      <c r="IR573">
        <v>0.04</v>
      </c>
      <c r="IS573">
        <v>0.02</v>
      </c>
      <c r="IT573">
        <v>0.5</v>
      </c>
      <c r="IU573">
        <v>0.25</v>
      </c>
      <c r="IV573">
        <v>0.05</v>
      </c>
      <c r="IW573">
        <v>0.13</v>
      </c>
      <c r="IX573">
        <v>0.21</v>
      </c>
      <c r="IY573">
        <v>0.25</v>
      </c>
      <c r="IZ573">
        <v>0.32</v>
      </c>
      <c r="JA573">
        <v>0.09</v>
      </c>
      <c r="JB573">
        <v>0.36</v>
      </c>
      <c r="JC573">
        <v>0.3</v>
      </c>
      <c r="JD573">
        <v>0.13</v>
      </c>
      <c r="JE573">
        <v>0.23</v>
      </c>
      <c r="JF573">
        <v>0.27</v>
      </c>
      <c r="JG573">
        <v>0.14000000000000001</v>
      </c>
      <c r="JH573">
        <v>0.45</v>
      </c>
      <c r="JI573">
        <v>0.11</v>
      </c>
      <c r="JJ573">
        <v>0.16</v>
      </c>
      <c r="JK573">
        <v>0.56999999999999995</v>
      </c>
      <c r="JL573">
        <v>0.34</v>
      </c>
      <c r="JM573">
        <v>0.02</v>
      </c>
      <c r="JN573">
        <v>0.02</v>
      </c>
      <c r="JO573">
        <v>0.04</v>
      </c>
      <c r="JP573">
        <v>0.02</v>
      </c>
      <c r="JQ573">
        <v>0.04</v>
      </c>
      <c r="JR573">
        <v>3.2</v>
      </c>
      <c r="JS573">
        <v>1.84</v>
      </c>
      <c r="JT573">
        <v>2.31</v>
      </c>
      <c r="JU573">
        <v>3.38</v>
      </c>
      <c r="JV573">
        <v>2.72</v>
      </c>
    </row>
    <row r="574" spans="1:282" x14ac:dyDescent="0.25">
      <c r="A574">
        <v>610290</v>
      </c>
      <c r="B574" t="s">
        <v>3063</v>
      </c>
      <c r="C574" t="s">
        <v>3062</v>
      </c>
      <c r="D574" t="s">
        <v>6124</v>
      </c>
      <c r="E574" t="s">
        <v>6125</v>
      </c>
      <c r="F574" t="s">
        <v>3064</v>
      </c>
      <c r="G574" t="s">
        <v>3065</v>
      </c>
      <c r="H574" t="s">
        <v>3066</v>
      </c>
      <c r="I574" t="s">
        <v>6126</v>
      </c>
      <c r="J574" t="s">
        <v>6127</v>
      </c>
      <c r="K574" t="s">
        <v>6128</v>
      </c>
      <c r="L574" t="s">
        <v>546</v>
      </c>
      <c r="M574" t="s">
        <v>3399</v>
      </c>
      <c r="N574" t="s">
        <v>3908</v>
      </c>
      <c r="O574" t="s">
        <v>524</v>
      </c>
      <c r="P574">
        <v>310</v>
      </c>
      <c r="Q574" t="s">
        <v>530</v>
      </c>
      <c r="R574" t="s">
        <v>621</v>
      </c>
      <c r="S574" t="s">
        <v>621</v>
      </c>
      <c r="T574">
        <v>45</v>
      </c>
      <c r="U574">
        <v>7150</v>
      </c>
      <c r="V574" t="s">
        <v>655</v>
      </c>
      <c r="W574">
        <v>193</v>
      </c>
      <c r="X574">
        <v>304</v>
      </c>
      <c r="Y574">
        <v>63</v>
      </c>
      <c r="Z574" s="5" t="s">
        <v>751</v>
      </c>
      <c r="AA574" t="s">
        <v>524</v>
      </c>
      <c r="AB574" t="s">
        <v>533</v>
      </c>
      <c r="AC574" t="s">
        <v>533</v>
      </c>
      <c r="AD574" t="s">
        <v>534</v>
      </c>
      <c r="AE574">
        <v>75.7</v>
      </c>
      <c r="AF574">
        <v>64.599999999999994</v>
      </c>
      <c r="AG574">
        <v>81.599999999999994</v>
      </c>
      <c r="AH574">
        <v>6.3</v>
      </c>
      <c r="AI574" t="s">
        <v>3410</v>
      </c>
      <c r="AJ574">
        <v>103</v>
      </c>
      <c r="AK574">
        <v>1</v>
      </c>
      <c r="AL574">
        <v>96</v>
      </c>
      <c r="AQ574">
        <v>2</v>
      </c>
      <c r="AR574">
        <v>6</v>
      </c>
      <c r="AS574">
        <v>103</v>
      </c>
      <c r="AT574">
        <v>0.01</v>
      </c>
      <c r="AU574">
        <v>0</v>
      </c>
      <c r="AV574">
        <v>0.02</v>
      </c>
      <c r="AW574">
        <v>0.01</v>
      </c>
      <c r="AX574">
        <v>0.01</v>
      </c>
      <c r="AY574">
        <v>0.03</v>
      </c>
      <c r="AZ574">
        <v>0.01</v>
      </c>
      <c r="BA574">
        <v>2.9000000000000001E-2</v>
      </c>
      <c r="BB574">
        <v>0.03</v>
      </c>
      <c r="BC574">
        <v>0.02</v>
      </c>
      <c r="BD574">
        <v>0.05</v>
      </c>
      <c r="BE574">
        <v>0.11</v>
      </c>
      <c r="BF574">
        <v>0.25</v>
      </c>
      <c r="BG574">
        <v>0.16</v>
      </c>
      <c r="BH574">
        <v>0.18</v>
      </c>
      <c r="BI574">
        <v>0.16</v>
      </c>
      <c r="BJ574">
        <v>0.32</v>
      </c>
      <c r="BK574">
        <v>0.25</v>
      </c>
      <c r="BL574">
        <v>0.02</v>
      </c>
      <c r="BM574">
        <v>0.02</v>
      </c>
      <c r="BN574">
        <v>0.03</v>
      </c>
      <c r="BO574">
        <v>0.02</v>
      </c>
      <c r="BP574">
        <v>0.02</v>
      </c>
      <c r="BQ574">
        <v>0.02</v>
      </c>
      <c r="BR574">
        <v>0.71</v>
      </c>
      <c r="BS574">
        <v>0.8</v>
      </c>
      <c r="BT574">
        <v>0.74</v>
      </c>
      <c r="BU574">
        <v>0.8</v>
      </c>
      <c r="BV574">
        <v>0.6</v>
      </c>
      <c r="BW574">
        <v>0.59</v>
      </c>
      <c r="BX574">
        <v>3.69</v>
      </c>
      <c r="BY574">
        <v>3.78</v>
      </c>
      <c r="BZ574">
        <v>3.69</v>
      </c>
      <c r="CA574">
        <v>3.77</v>
      </c>
      <c r="CB574">
        <v>3.54</v>
      </c>
      <c r="CC574">
        <v>3.44</v>
      </c>
      <c r="CD574">
        <v>0</v>
      </c>
      <c r="CE574">
        <v>0</v>
      </c>
      <c r="CF574">
        <v>0</v>
      </c>
      <c r="CG574">
        <v>0.01</v>
      </c>
      <c r="CH574">
        <v>0</v>
      </c>
      <c r="CI574">
        <v>0.01</v>
      </c>
      <c r="CJ574">
        <v>0.02</v>
      </c>
      <c r="CK574">
        <v>7.0000000000000007E-2</v>
      </c>
      <c r="CL574">
        <v>0.04</v>
      </c>
      <c r="CM574">
        <v>0.01</v>
      </c>
      <c r="CN574">
        <v>0.02</v>
      </c>
      <c r="CO574">
        <v>0.02</v>
      </c>
      <c r="CP574">
        <v>0.03</v>
      </c>
      <c r="CQ574">
        <v>0.03</v>
      </c>
      <c r="CR574">
        <v>0.03</v>
      </c>
      <c r="CS574">
        <v>0.03</v>
      </c>
      <c r="CT574">
        <v>0.06</v>
      </c>
      <c r="CU574">
        <v>0.05</v>
      </c>
      <c r="CV574">
        <v>3.84</v>
      </c>
      <c r="CW574">
        <v>3.84</v>
      </c>
      <c r="CX574">
        <v>3.82</v>
      </c>
      <c r="CY574">
        <v>3.82</v>
      </c>
      <c r="CZ574">
        <v>3.79</v>
      </c>
      <c r="DA574">
        <v>3.64</v>
      </c>
      <c r="DB574">
        <v>3.64</v>
      </c>
      <c r="DC574">
        <v>3.5</v>
      </c>
      <c r="DD574">
        <v>3.58</v>
      </c>
      <c r="DE574">
        <v>0.14000000000000001</v>
      </c>
      <c r="DF574">
        <v>0.12</v>
      </c>
      <c r="DG574">
        <v>0.14000000000000001</v>
      </c>
      <c r="DH574">
        <v>0.09</v>
      </c>
      <c r="DI574">
        <v>0.15</v>
      </c>
      <c r="DJ574">
        <v>0.26</v>
      </c>
      <c r="DK574">
        <v>0.23</v>
      </c>
      <c r="DL574">
        <v>0.17</v>
      </c>
      <c r="DM574">
        <v>0.18</v>
      </c>
      <c r="DN574">
        <v>0.02</v>
      </c>
      <c r="DO574">
        <v>0.03</v>
      </c>
      <c r="DP574">
        <v>0.02</v>
      </c>
      <c r="DQ574">
        <v>0.03</v>
      </c>
      <c r="DR574">
        <v>0.02</v>
      </c>
      <c r="DS574">
        <v>0.02</v>
      </c>
      <c r="DT574">
        <v>0.02</v>
      </c>
      <c r="DU574">
        <v>0.02</v>
      </c>
      <c r="DV574">
        <v>0.05</v>
      </c>
      <c r="DW574">
        <v>0.83</v>
      </c>
      <c r="DX574">
        <v>0.83</v>
      </c>
      <c r="DY574">
        <v>0.83</v>
      </c>
      <c r="DZ574">
        <v>0.84</v>
      </c>
      <c r="EA574">
        <v>0.81</v>
      </c>
      <c r="EB574">
        <v>0.68</v>
      </c>
      <c r="EC574">
        <v>0.7</v>
      </c>
      <c r="ED574">
        <v>0.69</v>
      </c>
      <c r="EE574">
        <v>0.68</v>
      </c>
      <c r="EF574">
        <v>0.51</v>
      </c>
      <c r="EG574">
        <v>0.01</v>
      </c>
      <c r="EH574">
        <v>0</v>
      </c>
      <c r="EI574">
        <v>0.01</v>
      </c>
      <c r="EJ574">
        <v>0</v>
      </c>
      <c r="EK574">
        <v>0</v>
      </c>
      <c r="EL574">
        <v>0.06</v>
      </c>
      <c r="EM574">
        <v>0.02</v>
      </c>
      <c r="EN574">
        <v>0.03</v>
      </c>
      <c r="EO574">
        <v>0.21</v>
      </c>
      <c r="EP574">
        <v>0.08</v>
      </c>
      <c r="EQ574">
        <v>3.9E-2</v>
      </c>
      <c r="ER574">
        <v>0.04</v>
      </c>
      <c r="ES574">
        <v>2.9000000000000001E-2</v>
      </c>
      <c r="ET574">
        <v>0.11</v>
      </c>
      <c r="EU574">
        <v>7.0000000000000007E-2</v>
      </c>
      <c r="EV574">
        <v>7.0000000000000007E-2</v>
      </c>
      <c r="EW574">
        <v>0.08</v>
      </c>
      <c r="EX574">
        <v>0.126</v>
      </c>
      <c r="EY574">
        <v>0.17</v>
      </c>
      <c r="EZ574">
        <v>0.26</v>
      </c>
      <c r="FA574">
        <v>0.27</v>
      </c>
      <c r="FB574">
        <v>0.2</v>
      </c>
      <c r="FC574">
        <v>0.23</v>
      </c>
      <c r="FD574">
        <v>0.23</v>
      </c>
      <c r="FE574">
        <v>0.28000000000000003</v>
      </c>
      <c r="FF574">
        <v>0.24</v>
      </c>
      <c r="FG574">
        <v>0.12</v>
      </c>
      <c r="FH574">
        <v>0.71</v>
      </c>
      <c r="FI574">
        <v>0.67</v>
      </c>
      <c r="FJ574">
        <v>0.64</v>
      </c>
      <c r="FK574">
        <v>0.71</v>
      </c>
      <c r="FL574">
        <v>0.62</v>
      </c>
      <c r="FM574">
        <v>0.57999999999999996</v>
      </c>
      <c r="FN574">
        <v>0.6</v>
      </c>
      <c r="FO574">
        <v>0.62</v>
      </c>
      <c r="FP574">
        <v>0.03</v>
      </c>
      <c r="FQ574">
        <v>0.03</v>
      </c>
      <c r="FR574">
        <v>0.03</v>
      </c>
      <c r="FS574">
        <v>0.04</v>
      </c>
      <c r="FT574">
        <v>0.06</v>
      </c>
      <c r="FU574">
        <v>0.04</v>
      </c>
      <c r="FV574">
        <v>0.06</v>
      </c>
      <c r="FW574">
        <v>0.03</v>
      </c>
      <c r="FX574">
        <v>0.03</v>
      </c>
      <c r="FY574">
        <v>1.84</v>
      </c>
      <c r="FZ574">
        <v>3.63</v>
      </c>
      <c r="GA574">
        <v>3.65</v>
      </c>
      <c r="GB574">
        <v>3.61</v>
      </c>
      <c r="GC574">
        <v>3.72</v>
      </c>
      <c r="GD574">
        <v>3.54</v>
      </c>
      <c r="GE574">
        <v>3.42</v>
      </c>
      <c r="GF574">
        <v>3.51</v>
      </c>
      <c r="GG574">
        <v>3.5</v>
      </c>
      <c r="GH574">
        <v>8.65</v>
      </c>
      <c r="GI574">
        <v>0.02</v>
      </c>
      <c r="GJ574">
        <v>0.01</v>
      </c>
      <c r="GK574">
        <v>0</v>
      </c>
      <c r="GL574">
        <v>0.01</v>
      </c>
      <c r="GM574">
        <v>0.03</v>
      </c>
      <c r="GN574">
        <v>0.04</v>
      </c>
      <c r="GO574">
        <v>0.06</v>
      </c>
      <c r="GP574">
        <v>0.17</v>
      </c>
      <c r="GQ574">
        <v>0.13</v>
      </c>
      <c r="GR574">
        <v>0.47</v>
      </c>
      <c r="GS574">
        <v>0.08</v>
      </c>
      <c r="GT574">
        <v>0.51</v>
      </c>
      <c r="GU574">
        <v>0.66</v>
      </c>
      <c r="GV574">
        <v>0.3</v>
      </c>
      <c r="GW574">
        <v>0.24</v>
      </c>
      <c r="GX574">
        <v>0.13600000000000001</v>
      </c>
      <c r="GY574">
        <v>0.3</v>
      </c>
      <c r="GZ574">
        <v>2.9000000000000001E-2</v>
      </c>
      <c r="HA574">
        <v>1.9E-2</v>
      </c>
      <c r="HB574">
        <v>0.16</v>
      </c>
      <c r="HC574">
        <v>0.11</v>
      </c>
      <c r="HD574">
        <v>0.09</v>
      </c>
      <c r="HE574">
        <v>0.2</v>
      </c>
      <c r="HF574">
        <v>0.11</v>
      </c>
      <c r="HG574">
        <v>0.1</v>
      </c>
      <c r="HH574">
        <v>0.04</v>
      </c>
      <c r="HI574">
        <v>0</v>
      </c>
      <c r="HJ574">
        <v>0</v>
      </c>
      <c r="HK574">
        <v>0.02</v>
      </c>
      <c r="HL574">
        <v>0.01</v>
      </c>
      <c r="HM574">
        <v>0.03</v>
      </c>
      <c r="HN574">
        <v>0.01</v>
      </c>
      <c r="HO574">
        <v>0.22</v>
      </c>
      <c r="HP574">
        <v>0.21</v>
      </c>
      <c r="HQ574">
        <v>0.24</v>
      </c>
      <c r="HR574">
        <v>0.25</v>
      </c>
      <c r="HS574">
        <v>0.31</v>
      </c>
      <c r="HT574">
        <v>0.26</v>
      </c>
      <c r="HU574">
        <v>0.69</v>
      </c>
      <c r="HV574">
        <v>0.62</v>
      </c>
      <c r="HW574">
        <v>0.37</v>
      </c>
      <c r="HX574">
        <v>0.59</v>
      </c>
      <c r="HY574">
        <v>0.57999999999999996</v>
      </c>
      <c r="HZ574">
        <v>0.63</v>
      </c>
      <c r="IA574">
        <v>0.03</v>
      </c>
      <c r="IB574">
        <v>0.1</v>
      </c>
      <c r="IC574">
        <v>0.06</v>
      </c>
      <c r="ID574">
        <v>0.08</v>
      </c>
      <c r="IE574">
        <v>0.04</v>
      </c>
      <c r="IF574">
        <v>4.9000000000000002E-2</v>
      </c>
      <c r="IG574">
        <v>1.9E-2</v>
      </c>
      <c r="IH574">
        <v>0</v>
      </c>
      <c r="II574">
        <v>0.25</v>
      </c>
      <c r="IJ574">
        <v>0</v>
      </c>
      <c r="IK574">
        <v>0</v>
      </c>
      <c r="IL574">
        <v>0.01</v>
      </c>
      <c r="IM574">
        <v>0.04</v>
      </c>
      <c r="IN574">
        <v>7.0000000000000007E-2</v>
      </c>
      <c r="IO574">
        <v>0.06</v>
      </c>
      <c r="IP574">
        <v>7.0000000000000007E-2</v>
      </c>
      <c r="IQ574">
        <v>0.04</v>
      </c>
      <c r="IR574">
        <v>0.04</v>
      </c>
      <c r="IS574">
        <v>0</v>
      </c>
      <c r="IT574">
        <v>0.35</v>
      </c>
      <c r="IU574">
        <v>0.2</v>
      </c>
      <c r="IV574">
        <v>0</v>
      </c>
      <c r="IW574">
        <v>0.12</v>
      </c>
      <c r="IX574">
        <v>0.2</v>
      </c>
      <c r="IY574">
        <v>0.25</v>
      </c>
      <c r="IZ574">
        <v>0.27</v>
      </c>
      <c r="JA574">
        <v>0.1</v>
      </c>
      <c r="JB574">
        <v>0.3</v>
      </c>
      <c r="JC574">
        <v>0.25</v>
      </c>
      <c r="JD574">
        <v>0.18</v>
      </c>
      <c r="JE574">
        <v>0.28999999999999998</v>
      </c>
      <c r="JF574">
        <v>0.2</v>
      </c>
      <c r="JG574">
        <v>0.17</v>
      </c>
      <c r="JH574">
        <v>0.49</v>
      </c>
      <c r="JI574">
        <v>0.17</v>
      </c>
      <c r="JJ574">
        <v>0.18</v>
      </c>
      <c r="JK574">
        <v>0.65</v>
      </c>
      <c r="JL574">
        <v>0.37</v>
      </c>
      <c r="JM574">
        <v>0.06</v>
      </c>
      <c r="JN574">
        <v>0.05</v>
      </c>
      <c r="JO574">
        <v>0.05</v>
      </c>
      <c r="JP574">
        <v>0.05</v>
      </c>
      <c r="JQ574">
        <v>0.05</v>
      </c>
      <c r="JR574">
        <v>3.3</v>
      </c>
      <c r="JS574">
        <v>2.17</v>
      </c>
      <c r="JT574">
        <v>2.48</v>
      </c>
      <c r="JU574">
        <v>3.58</v>
      </c>
      <c r="JV574">
        <v>2.83</v>
      </c>
    </row>
    <row r="575" spans="1:282" x14ac:dyDescent="0.25">
      <c r="A575">
        <v>610291</v>
      </c>
      <c r="B575" t="s">
        <v>338</v>
      </c>
      <c r="C575" t="s">
        <v>3067</v>
      </c>
      <c r="D575" t="s">
        <v>6129</v>
      </c>
      <c r="E575" t="s">
        <v>6130</v>
      </c>
      <c r="F575" t="s">
        <v>1571</v>
      </c>
      <c r="G575" t="s">
        <v>1572</v>
      </c>
      <c r="H575" t="s">
        <v>6131</v>
      </c>
      <c r="I575" t="s">
        <v>6132</v>
      </c>
      <c r="J575" t="s">
        <v>6133</v>
      </c>
      <c r="K575" t="s">
        <v>6134</v>
      </c>
      <c r="L575" t="s">
        <v>546</v>
      </c>
      <c r="M575" t="s">
        <v>3399</v>
      </c>
      <c r="N575" t="s">
        <v>3908</v>
      </c>
      <c r="O575" t="s">
        <v>524</v>
      </c>
      <c r="P575">
        <v>872</v>
      </c>
      <c r="Q575" t="s">
        <v>530</v>
      </c>
      <c r="R575" t="s">
        <v>529</v>
      </c>
      <c r="S575" t="s">
        <v>529</v>
      </c>
      <c r="T575">
        <v>44</v>
      </c>
      <c r="U575">
        <v>7170</v>
      </c>
      <c r="V575" t="s">
        <v>655</v>
      </c>
      <c r="W575">
        <v>634</v>
      </c>
      <c r="X575">
        <v>876</v>
      </c>
      <c r="Y575">
        <v>72</v>
      </c>
      <c r="Z575" s="5" t="s">
        <v>1160</v>
      </c>
      <c r="AA575" t="s">
        <v>524</v>
      </c>
      <c r="AB575" t="s">
        <v>564</v>
      </c>
      <c r="AC575" t="s">
        <v>555</v>
      </c>
      <c r="AD575" t="s">
        <v>555</v>
      </c>
      <c r="AE575">
        <v>40.700000000000003</v>
      </c>
      <c r="AF575">
        <v>35.6</v>
      </c>
      <c r="AG575">
        <v>32</v>
      </c>
      <c r="AH575">
        <v>7.2</v>
      </c>
      <c r="AI575" t="s">
        <v>3410</v>
      </c>
      <c r="AJ575">
        <v>359</v>
      </c>
      <c r="AK575">
        <v>12</v>
      </c>
      <c r="AL575">
        <v>4</v>
      </c>
      <c r="AM575">
        <v>2</v>
      </c>
      <c r="AN575">
        <v>330</v>
      </c>
      <c r="AP575">
        <v>1</v>
      </c>
      <c r="AQ575">
        <v>5</v>
      </c>
      <c r="AR575">
        <v>11</v>
      </c>
      <c r="AS575">
        <v>359</v>
      </c>
      <c r="AT575">
        <v>0.01</v>
      </c>
      <c r="AU575">
        <v>0.01</v>
      </c>
      <c r="AV575">
        <v>0.03</v>
      </c>
      <c r="AW575">
        <v>0.01</v>
      </c>
      <c r="AX575">
        <v>0.02</v>
      </c>
      <c r="AY575">
        <v>0.06</v>
      </c>
      <c r="AZ575">
        <v>0.06</v>
      </c>
      <c r="BA575">
        <v>0.05</v>
      </c>
      <c r="BB575">
        <v>7.0000000000000007E-2</v>
      </c>
      <c r="BC575">
        <v>0.04</v>
      </c>
      <c r="BD575">
        <v>0.12</v>
      </c>
      <c r="BE575">
        <v>0.17</v>
      </c>
      <c r="BF575">
        <v>0.41</v>
      </c>
      <c r="BG575">
        <v>0.38</v>
      </c>
      <c r="BH575">
        <v>0.4</v>
      </c>
      <c r="BI575">
        <v>0.26</v>
      </c>
      <c r="BJ575">
        <v>0.39</v>
      </c>
      <c r="BK575">
        <v>0.39</v>
      </c>
      <c r="BL575">
        <v>0.01</v>
      </c>
      <c r="BM575">
        <v>0.01</v>
      </c>
      <c r="BN575">
        <v>0.04</v>
      </c>
      <c r="BO575">
        <v>0.02</v>
      </c>
      <c r="BP575">
        <v>0.02</v>
      </c>
      <c r="BQ575">
        <v>0.04</v>
      </c>
      <c r="BR575">
        <v>0.52</v>
      </c>
      <c r="BS575">
        <v>0.55000000000000004</v>
      </c>
      <c r="BT575">
        <v>0.47</v>
      </c>
      <c r="BU575">
        <v>0.67</v>
      </c>
      <c r="BV575">
        <v>0.45</v>
      </c>
      <c r="BW575">
        <v>0.33</v>
      </c>
      <c r="BX575">
        <v>3.45</v>
      </c>
      <c r="BY575">
        <v>3.49</v>
      </c>
      <c r="BZ575">
        <v>3.36</v>
      </c>
      <c r="CA575">
        <v>3.63</v>
      </c>
      <c r="CB575">
        <v>3.3</v>
      </c>
      <c r="CC575">
        <v>3.03</v>
      </c>
      <c r="CD575">
        <v>3.0000000000000001E-3</v>
      </c>
      <c r="CE575">
        <v>6.0000000000000001E-3</v>
      </c>
      <c r="CF575">
        <v>8.0000000000000002E-3</v>
      </c>
      <c r="CG575">
        <v>1.4E-2</v>
      </c>
      <c r="CH575">
        <v>6.0000000000000001E-3</v>
      </c>
      <c r="CI575">
        <v>0.01</v>
      </c>
      <c r="CJ575">
        <v>0.02</v>
      </c>
      <c r="CK575">
        <v>0.1</v>
      </c>
      <c r="CL575">
        <v>0.05</v>
      </c>
      <c r="CM575">
        <v>0.02</v>
      </c>
      <c r="CN575">
        <v>0.03</v>
      </c>
      <c r="CO575">
        <v>0.04</v>
      </c>
      <c r="CP575">
        <v>0.04</v>
      </c>
      <c r="CQ575">
        <v>0.03</v>
      </c>
      <c r="CR575">
        <v>0.06</v>
      </c>
      <c r="CS575">
        <v>0.09</v>
      </c>
      <c r="CT575">
        <v>0.11</v>
      </c>
      <c r="CU575">
        <v>0.11</v>
      </c>
      <c r="CV575">
        <v>3.77</v>
      </c>
      <c r="CW575">
        <v>3.69</v>
      </c>
      <c r="CX575">
        <v>3.66</v>
      </c>
      <c r="CY575">
        <v>3.63</v>
      </c>
      <c r="CZ575">
        <v>3.67</v>
      </c>
      <c r="DA575">
        <v>3.56</v>
      </c>
      <c r="DB575">
        <v>3.46</v>
      </c>
      <c r="DC575">
        <v>3.19</v>
      </c>
      <c r="DD575">
        <v>3.36</v>
      </c>
      <c r="DE575">
        <v>0.19</v>
      </c>
      <c r="DF575">
        <v>0.23</v>
      </c>
      <c r="DG575">
        <v>0.24</v>
      </c>
      <c r="DH575">
        <v>0.25</v>
      </c>
      <c r="DI575">
        <v>0.25</v>
      </c>
      <c r="DJ575">
        <v>0.3</v>
      </c>
      <c r="DK575">
        <v>0.3</v>
      </c>
      <c r="DL575">
        <v>0.27</v>
      </c>
      <c r="DM575">
        <v>0.27</v>
      </c>
      <c r="DN575">
        <v>0.01</v>
      </c>
      <c r="DO575">
        <v>0.01</v>
      </c>
      <c r="DP575">
        <v>0.01</v>
      </c>
      <c r="DQ575">
        <v>0.01</v>
      </c>
      <c r="DR575">
        <v>0</v>
      </c>
      <c r="DS575">
        <v>0.01</v>
      </c>
      <c r="DT575">
        <v>0.01</v>
      </c>
      <c r="DU575">
        <v>0.02</v>
      </c>
      <c r="DV575">
        <v>0.01</v>
      </c>
      <c r="DW575">
        <v>0.78</v>
      </c>
      <c r="DX575">
        <v>0.73</v>
      </c>
      <c r="DY575">
        <v>0.7</v>
      </c>
      <c r="DZ575">
        <v>0.69</v>
      </c>
      <c r="EA575">
        <v>0.71</v>
      </c>
      <c r="EB575">
        <v>0.63</v>
      </c>
      <c r="EC575">
        <v>0.57999999999999996</v>
      </c>
      <c r="ED575">
        <v>0.5</v>
      </c>
      <c r="EE575">
        <v>0.56000000000000005</v>
      </c>
      <c r="EF575">
        <v>0.4</v>
      </c>
      <c r="EG575">
        <v>0</v>
      </c>
      <c r="EH575">
        <v>0</v>
      </c>
      <c r="EI575">
        <v>0.01</v>
      </c>
      <c r="EJ575">
        <v>0.01</v>
      </c>
      <c r="EK575">
        <v>0.04</v>
      </c>
      <c r="EL575">
        <v>0.04</v>
      </c>
      <c r="EM575">
        <v>0.02</v>
      </c>
      <c r="EN575">
        <v>0</v>
      </c>
      <c r="EO575">
        <v>0.24</v>
      </c>
      <c r="EP575">
        <v>0.05</v>
      </c>
      <c r="EQ575">
        <v>0.05</v>
      </c>
      <c r="ER575">
        <v>0.06</v>
      </c>
      <c r="ES575">
        <v>4.7E-2</v>
      </c>
      <c r="ET575">
        <v>0.08</v>
      </c>
      <c r="EU575">
        <v>0.14000000000000001</v>
      </c>
      <c r="EV575">
        <v>0.08</v>
      </c>
      <c r="EW575">
        <v>0.04</v>
      </c>
      <c r="EX575">
        <v>0.17499999999999999</v>
      </c>
      <c r="EY575">
        <v>0.37</v>
      </c>
      <c r="EZ575">
        <v>0.38</v>
      </c>
      <c r="FA575">
        <v>0.4</v>
      </c>
      <c r="FB575">
        <v>0.32</v>
      </c>
      <c r="FC575">
        <v>0.4</v>
      </c>
      <c r="FD575">
        <v>0.39</v>
      </c>
      <c r="FE575">
        <v>0.41</v>
      </c>
      <c r="FF575">
        <v>0.43</v>
      </c>
      <c r="FG575">
        <v>0.11</v>
      </c>
      <c r="FH575">
        <v>0.52</v>
      </c>
      <c r="FI575">
        <v>0.5</v>
      </c>
      <c r="FJ575">
        <v>0.5</v>
      </c>
      <c r="FK575">
        <v>0.56999999999999995</v>
      </c>
      <c r="FL575">
        <v>0.43</v>
      </c>
      <c r="FM575">
        <v>0.37</v>
      </c>
      <c r="FN575">
        <v>0.45</v>
      </c>
      <c r="FO575">
        <v>0.48</v>
      </c>
      <c r="FP575">
        <v>0.08</v>
      </c>
      <c r="FQ575">
        <v>0.05</v>
      </c>
      <c r="FR575">
        <v>0.06</v>
      </c>
      <c r="FS575">
        <v>0.04</v>
      </c>
      <c r="FT575">
        <v>0.06</v>
      </c>
      <c r="FU575">
        <v>0.06</v>
      </c>
      <c r="FV575">
        <v>0.06</v>
      </c>
      <c r="FW575">
        <v>0.05</v>
      </c>
      <c r="FX575">
        <v>0.05</v>
      </c>
      <c r="FY575">
        <v>1.99</v>
      </c>
      <c r="FZ575">
        <v>3.49</v>
      </c>
      <c r="GA575">
        <v>3.48</v>
      </c>
      <c r="GB575">
        <v>3.45</v>
      </c>
      <c r="GC575">
        <v>3.55</v>
      </c>
      <c r="GD575">
        <v>3.29</v>
      </c>
      <c r="GE575">
        <v>3.17</v>
      </c>
      <c r="GF575">
        <v>3.36</v>
      </c>
      <c r="GG575">
        <v>3.46</v>
      </c>
      <c r="GH575">
        <v>8.33</v>
      </c>
      <c r="GI575">
        <v>0.01</v>
      </c>
      <c r="GJ575">
        <v>0</v>
      </c>
      <c r="GK575">
        <v>1.0999999999999999E-2</v>
      </c>
      <c r="GL575">
        <v>0.02</v>
      </c>
      <c r="GM575">
        <v>0.05</v>
      </c>
      <c r="GN575">
        <v>0.06</v>
      </c>
      <c r="GO575">
        <v>0.08</v>
      </c>
      <c r="GP575">
        <v>0.14000000000000001</v>
      </c>
      <c r="GQ575">
        <v>0.22</v>
      </c>
      <c r="GR575">
        <v>0.31</v>
      </c>
      <c r="GS575">
        <v>0.09</v>
      </c>
      <c r="GT575">
        <v>0.33</v>
      </c>
      <c r="GU575">
        <v>0.54</v>
      </c>
      <c r="GV575">
        <v>0.24</v>
      </c>
      <c r="GW575">
        <v>0.22</v>
      </c>
      <c r="GX575">
        <v>0.12</v>
      </c>
      <c r="GY575">
        <v>0.2</v>
      </c>
      <c r="GZ575">
        <v>0.13600000000000001</v>
      </c>
      <c r="HA575">
        <v>0.05</v>
      </c>
      <c r="HB575">
        <v>0.22</v>
      </c>
      <c r="HC575">
        <v>0.13</v>
      </c>
      <c r="HD575">
        <v>0.06</v>
      </c>
      <c r="HE575">
        <v>0.18</v>
      </c>
      <c r="HF575">
        <v>0.18</v>
      </c>
      <c r="HG575">
        <v>0.24</v>
      </c>
      <c r="HH575">
        <v>0.16</v>
      </c>
      <c r="HI575">
        <v>0.01</v>
      </c>
      <c r="HJ575">
        <v>0.02</v>
      </c>
      <c r="HK575">
        <v>0.02</v>
      </c>
      <c r="HL575">
        <v>0.08</v>
      </c>
      <c r="HM575">
        <v>0.17</v>
      </c>
      <c r="HN575">
        <v>0.01</v>
      </c>
      <c r="HO575">
        <v>0.39</v>
      </c>
      <c r="HP575">
        <v>0.42</v>
      </c>
      <c r="HQ575">
        <v>0.42</v>
      </c>
      <c r="HR575">
        <v>0.42</v>
      </c>
      <c r="HS575">
        <v>0.44</v>
      </c>
      <c r="HT575">
        <v>0.43</v>
      </c>
      <c r="HU575">
        <v>0.47</v>
      </c>
      <c r="HV575">
        <v>0.28999999999999998</v>
      </c>
      <c r="HW575">
        <v>0.39</v>
      </c>
      <c r="HX575">
        <v>0.33</v>
      </c>
      <c r="HY575">
        <v>0.2</v>
      </c>
      <c r="HZ575">
        <v>0.43</v>
      </c>
      <c r="IA575">
        <v>0.04</v>
      </c>
      <c r="IB575">
        <v>0.16</v>
      </c>
      <c r="IC575">
        <v>0.08</v>
      </c>
      <c r="ID575">
        <v>0.06</v>
      </c>
      <c r="IE575">
        <v>0.09</v>
      </c>
      <c r="IF575">
        <v>3.9E-2</v>
      </c>
      <c r="IG575">
        <v>1.7000000000000001E-2</v>
      </c>
      <c r="IH575">
        <v>0.03</v>
      </c>
      <c r="II575">
        <v>0.03</v>
      </c>
      <c r="IJ575">
        <v>0.03</v>
      </c>
      <c r="IK575">
        <v>3.5999999999999997E-2</v>
      </c>
      <c r="IL575">
        <v>1.9E-2</v>
      </c>
      <c r="IM575">
        <v>0.06</v>
      </c>
      <c r="IN575">
        <v>0.08</v>
      </c>
      <c r="IO575">
        <v>7.0000000000000007E-2</v>
      </c>
      <c r="IP575">
        <v>0.08</v>
      </c>
      <c r="IQ575">
        <v>7.0000000000000007E-2</v>
      </c>
      <c r="IR575">
        <v>7.0000000000000007E-2</v>
      </c>
      <c r="IS575">
        <v>0.02</v>
      </c>
      <c r="IT575">
        <v>0.67</v>
      </c>
      <c r="IU575">
        <v>0.42</v>
      </c>
      <c r="IV575">
        <v>0.03</v>
      </c>
      <c r="IW575">
        <v>0.28999999999999998</v>
      </c>
      <c r="IX575">
        <v>0.36</v>
      </c>
      <c r="IY575">
        <v>0.17</v>
      </c>
      <c r="IZ575">
        <v>0.3</v>
      </c>
      <c r="JA575">
        <v>0.25</v>
      </c>
      <c r="JB575">
        <v>0.33</v>
      </c>
      <c r="JC575">
        <v>0.41</v>
      </c>
      <c r="JD575">
        <v>0.03</v>
      </c>
      <c r="JE575">
        <v>0.1</v>
      </c>
      <c r="JF575">
        <v>0.28999999999999998</v>
      </c>
      <c r="JG575">
        <v>0.14000000000000001</v>
      </c>
      <c r="JH575">
        <v>0.14000000000000001</v>
      </c>
      <c r="JI575">
        <v>0.04</v>
      </c>
      <c r="JJ575">
        <v>0.08</v>
      </c>
      <c r="JK575">
        <v>0.35</v>
      </c>
      <c r="JL575">
        <v>0.14000000000000001</v>
      </c>
      <c r="JM575">
        <v>7.0000000000000007E-2</v>
      </c>
      <c r="JN575">
        <v>0.08</v>
      </c>
      <c r="JO575">
        <v>0.1</v>
      </c>
      <c r="JP575">
        <v>0.09</v>
      </c>
      <c r="JQ575">
        <v>0.09</v>
      </c>
      <c r="JR575">
        <v>2.73</v>
      </c>
      <c r="JS575">
        <v>1.4</v>
      </c>
      <c r="JT575">
        <v>1.82</v>
      </c>
      <c r="JU575">
        <v>3.05</v>
      </c>
      <c r="JV575">
        <v>2.15</v>
      </c>
    </row>
    <row r="576" spans="1:282" x14ac:dyDescent="0.25">
      <c r="A576">
        <v>610293</v>
      </c>
      <c r="B576" t="s">
        <v>355</v>
      </c>
      <c r="C576" t="s">
        <v>3068</v>
      </c>
      <c r="D576" t="s">
        <v>6135</v>
      </c>
      <c r="E576" t="s">
        <v>6136</v>
      </c>
      <c r="F576" t="s">
        <v>1573</v>
      </c>
      <c r="G576" t="s">
        <v>1574</v>
      </c>
      <c r="H576" t="s">
        <v>1575</v>
      </c>
      <c r="I576" t="s">
        <v>6137</v>
      </c>
      <c r="J576" t="s">
        <v>6138</v>
      </c>
      <c r="K576" t="s">
        <v>6139</v>
      </c>
      <c r="L576" t="s">
        <v>546</v>
      </c>
      <c r="M576" t="s">
        <v>3399</v>
      </c>
      <c r="N576" t="s">
        <v>3908</v>
      </c>
      <c r="O576" t="s">
        <v>524</v>
      </c>
      <c r="P576">
        <v>287</v>
      </c>
      <c r="Q576" t="s">
        <v>539</v>
      </c>
      <c r="R576" t="s">
        <v>538</v>
      </c>
      <c r="S576" t="s">
        <v>538</v>
      </c>
      <c r="T576">
        <v>36</v>
      </c>
      <c r="U576">
        <v>7190</v>
      </c>
      <c r="V576" t="s">
        <v>655</v>
      </c>
      <c r="W576">
        <v>177</v>
      </c>
      <c r="X576">
        <v>279</v>
      </c>
      <c r="Y576">
        <v>63</v>
      </c>
      <c r="Z576" s="5" t="s">
        <v>751</v>
      </c>
      <c r="AA576" t="s">
        <v>524</v>
      </c>
      <c r="AB576" t="s">
        <v>533</v>
      </c>
      <c r="AC576" t="s">
        <v>564</v>
      </c>
      <c r="AD576" t="s">
        <v>564</v>
      </c>
      <c r="AE576">
        <v>63</v>
      </c>
      <c r="AF576">
        <v>55</v>
      </c>
      <c r="AG576">
        <v>53.4</v>
      </c>
      <c r="AH576">
        <v>6.3</v>
      </c>
      <c r="AI576" t="s">
        <v>3410</v>
      </c>
      <c r="AJ576">
        <v>98</v>
      </c>
      <c r="AL576">
        <v>94</v>
      </c>
      <c r="AN576">
        <v>2</v>
      </c>
      <c r="AQ576">
        <v>1</v>
      </c>
      <c r="AR576">
        <v>1</v>
      </c>
      <c r="AS576">
        <v>98</v>
      </c>
      <c r="AT576">
        <v>0.01</v>
      </c>
      <c r="AU576">
        <v>0</v>
      </c>
      <c r="AV576">
        <v>0</v>
      </c>
      <c r="AW576">
        <v>0</v>
      </c>
      <c r="AX576">
        <v>0.02</v>
      </c>
      <c r="AY576">
        <v>0.06</v>
      </c>
      <c r="AZ576">
        <v>0.11</v>
      </c>
      <c r="BA576">
        <v>4.1000000000000002E-2</v>
      </c>
      <c r="BB576">
        <v>0.05</v>
      </c>
      <c r="BC576">
        <v>0.02</v>
      </c>
      <c r="BD576">
        <v>0.05</v>
      </c>
      <c r="BE576">
        <v>0.08</v>
      </c>
      <c r="BF576">
        <v>0.27</v>
      </c>
      <c r="BG576">
        <v>0.32</v>
      </c>
      <c r="BH576">
        <v>0.26</v>
      </c>
      <c r="BI576">
        <v>0.16</v>
      </c>
      <c r="BJ576">
        <v>0.28000000000000003</v>
      </c>
      <c r="BK576">
        <v>0.24</v>
      </c>
      <c r="BL576">
        <v>0.03</v>
      </c>
      <c r="BM576">
        <v>0.03</v>
      </c>
      <c r="BN576">
        <v>0.03</v>
      </c>
      <c r="BO576">
        <v>0.05</v>
      </c>
      <c r="BP576">
        <v>0.05</v>
      </c>
      <c r="BQ576">
        <v>0.05</v>
      </c>
      <c r="BR576">
        <v>0.57999999999999996</v>
      </c>
      <c r="BS576">
        <v>0.61</v>
      </c>
      <c r="BT576">
        <v>0.66</v>
      </c>
      <c r="BU576">
        <v>0.77</v>
      </c>
      <c r="BV576">
        <v>0.6</v>
      </c>
      <c r="BW576">
        <v>0.56000000000000005</v>
      </c>
      <c r="BX576">
        <v>3.46</v>
      </c>
      <c r="BY576">
        <v>3.59</v>
      </c>
      <c r="BZ576">
        <v>3.63</v>
      </c>
      <c r="CA576">
        <v>3.78</v>
      </c>
      <c r="CB576">
        <v>3.54</v>
      </c>
      <c r="CC576">
        <v>3.38</v>
      </c>
      <c r="CD576">
        <v>0.01</v>
      </c>
      <c r="CE576">
        <v>0.01</v>
      </c>
      <c r="CF576">
        <v>0</v>
      </c>
      <c r="CG576">
        <v>4.1000000000000002E-2</v>
      </c>
      <c r="CH576">
        <v>0.01</v>
      </c>
      <c r="CI576">
        <v>0.02</v>
      </c>
      <c r="CJ576">
        <v>0.02</v>
      </c>
      <c r="CK576">
        <v>0.04</v>
      </c>
      <c r="CL576">
        <v>0.02</v>
      </c>
      <c r="CM576">
        <v>0.01</v>
      </c>
      <c r="CN576">
        <v>0.02</v>
      </c>
      <c r="CO576">
        <v>0.04</v>
      </c>
      <c r="CP576">
        <v>0.05</v>
      </c>
      <c r="CQ576">
        <v>0.05</v>
      </c>
      <c r="CR576">
        <v>0.04</v>
      </c>
      <c r="CS576">
        <v>0.04</v>
      </c>
      <c r="CT576">
        <v>0.06</v>
      </c>
      <c r="CU576">
        <v>0.09</v>
      </c>
      <c r="CV576">
        <v>3.8</v>
      </c>
      <c r="CW576">
        <v>3.8</v>
      </c>
      <c r="CX576">
        <v>3.71</v>
      </c>
      <c r="CY576">
        <v>3.62</v>
      </c>
      <c r="CZ576">
        <v>3.7</v>
      </c>
      <c r="DA576">
        <v>3.6</v>
      </c>
      <c r="DB576">
        <v>3.63</v>
      </c>
      <c r="DC576">
        <v>3.56</v>
      </c>
      <c r="DD576">
        <v>3.62</v>
      </c>
      <c r="DE576">
        <v>0.14000000000000001</v>
      </c>
      <c r="DF576">
        <v>0.12</v>
      </c>
      <c r="DG576">
        <v>0.19</v>
      </c>
      <c r="DH576">
        <v>0.13</v>
      </c>
      <c r="DI576">
        <v>0.15</v>
      </c>
      <c r="DJ576">
        <v>0.24</v>
      </c>
      <c r="DK576">
        <v>0.21</v>
      </c>
      <c r="DL576">
        <v>0.17</v>
      </c>
      <c r="DM576">
        <v>0.12</v>
      </c>
      <c r="DN576">
        <v>0.03</v>
      </c>
      <c r="DO576">
        <v>0.04</v>
      </c>
      <c r="DP576">
        <v>0.04</v>
      </c>
      <c r="DQ576">
        <v>0.05</v>
      </c>
      <c r="DR576">
        <v>0.05</v>
      </c>
      <c r="DS576">
        <v>0.03</v>
      </c>
      <c r="DT576">
        <v>0.04</v>
      </c>
      <c r="DU576">
        <v>0.04</v>
      </c>
      <c r="DV576">
        <v>0.03</v>
      </c>
      <c r="DW576">
        <v>0.81</v>
      </c>
      <c r="DX576">
        <v>0.81</v>
      </c>
      <c r="DY576">
        <v>0.72</v>
      </c>
      <c r="DZ576">
        <v>0.72</v>
      </c>
      <c r="EA576">
        <v>0.73</v>
      </c>
      <c r="EB576">
        <v>0.66</v>
      </c>
      <c r="EC576">
        <v>0.68</v>
      </c>
      <c r="ED576">
        <v>0.68</v>
      </c>
      <c r="EE576">
        <v>0.73</v>
      </c>
      <c r="EF576">
        <v>0.51</v>
      </c>
      <c r="EG576">
        <v>0.05</v>
      </c>
      <c r="EH576">
        <v>0.01</v>
      </c>
      <c r="EI576">
        <v>0.04</v>
      </c>
      <c r="EJ576">
        <v>0.01</v>
      </c>
      <c r="EK576">
        <v>0</v>
      </c>
      <c r="EL576">
        <v>0</v>
      </c>
      <c r="EM576">
        <v>0.02</v>
      </c>
      <c r="EN576">
        <v>0.04</v>
      </c>
      <c r="EO576">
        <v>0.27</v>
      </c>
      <c r="EP576">
        <v>0.05</v>
      </c>
      <c r="EQ576">
        <v>6.0999999999999999E-2</v>
      </c>
      <c r="ER576">
        <v>0.06</v>
      </c>
      <c r="ES576">
        <v>5.0999999999999997E-2</v>
      </c>
      <c r="ET576">
        <v>0.1</v>
      </c>
      <c r="EU576">
        <v>0.15</v>
      </c>
      <c r="EV576">
        <v>0.1</v>
      </c>
      <c r="EW576">
        <v>0.11</v>
      </c>
      <c r="EX576">
        <v>0.112</v>
      </c>
      <c r="EY576">
        <v>0.28999999999999998</v>
      </c>
      <c r="EZ576">
        <v>0.33</v>
      </c>
      <c r="FA576">
        <v>0.22</v>
      </c>
      <c r="FB576">
        <v>0.18</v>
      </c>
      <c r="FC576">
        <v>0.19</v>
      </c>
      <c r="FD576">
        <v>0.34</v>
      </c>
      <c r="FE576">
        <v>0.26</v>
      </c>
      <c r="FF576">
        <v>0.37</v>
      </c>
      <c r="FG576">
        <v>0.08</v>
      </c>
      <c r="FH576">
        <v>0.56999999999999995</v>
      </c>
      <c r="FI576">
        <v>0.56000000000000005</v>
      </c>
      <c r="FJ576">
        <v>0.62</v>
      </c>
      <c r="FK576">
        <v>0.69</v>
      </c>
      <c r="FL576">
        <v>0.64</v>
      </c>
      <c r="FM576">
        <v>0.46</v>
      </c>
      <c r="FN576">
        <v>0.57999999999999996</v>
      </c>
      <c r="FO576">
        <v>0.43</v>
      </c>
      <c r="FP576">
        <v>0.03</v>
      </c>
      <c r="FQ576">
        <v>0.04</v>
      </c>
      <c r="FR576">
        <v>0.04</v>
      </c>
      <c r="FS576">
        <v>0.05</v>
      </c>
      <c r="FT576">
        <v>0.06</v>
      </c>
      <c r="FU576">
        <v>0.06</v>
      </c>
      <c r="FV576">
        <v>0.05</v>
      </c>
      <c r="FW576">
        <v>0.04</v>
      </c>
      <c r="FX576">
        <v>0.05</v>
      </c>
      <c r="FY576">
        <v>1.76</v>
      </c>
      <c r="FZ576">
        <v>3.44</v>
      </c>
      <c r="GA576">
        <v>3.5</v>
      </c>
      <c r="GB576">
        <v>3.51</v>
      </c>
      <c r="GC576">
        <v>3.66</v>
      </c>
      <c r="GD576">
        <v>3.58</v>
      </c>
      <c r="GE576">
        <v>3.32</v>
      </c>
      <c r="GF576">
        <v>3.46</v>
      </c>
      <c r="GG576">
        <v>3.25</v>
      </c>
      <c r="GH576">
        <v>8.23</v>
      </c>
      <c r="GI576">
        <v>0.02</v>
      </c>
      <c r="GJ576">
        <v>0.02</v>
      </c>
      <c r="GK576">
        <v>0</v>
      </c>
      <c r="GL576">
        <v>0.01</v>
      </c>
      <c r="GM576">
        <v>0.08</v>
      </c>
      <c r="GN576">
        <v>0.06</v>
      </c>
      <c r="GO576">
        <v>7.0000000000000007E-2</v>
      </c>
      <c r="GP576">
        <v>0.19</v>
      </c>
      <c r="GQ576">
        <v>0.05</v>
      </c>
      <c r="GR576">
        <v>0.46</v>
      </c>
      <c r="GS576">
        <v>0.03</v>
      </c>
      <c r="GT576">
        <v>0.62</v>
      </c>
      <c r="GU576">
        <v>0.7</v>
      </c>
      <c r="GV576">
        <v>0.31</v>
      </c>
      <c r="GW576">
        <v>0.21</v>
      </c>
      <c r="GX576">
        <v>0.10199999999999999</v>
      </c>
      <c r="GY576">
        <v>0.24</v>
      </c>
      <c r="GZ576">
        <v>4.1000000000000002E-2</v>
      </c>
      <c r="HA576">
        <v>4.1000000000000002E-2</v>
      </c>
      <c r="HB576">
        <v>0.16</v>
      </c>
      <c r="HC576">
        <v>0.05</v>
      </c>
      <c r="HD576">
        <v>0.05</v>
      </c>
      <c r="HE576">
        <v>0.21</v>
      </c>
      <c r="HF576">
        <v>7.0000000000000007E-2</v>
      </c>
      <c r="HG576">
        <v>0.1</v>
      </c>
      <c r="HH576">
        <v>7.0000000000000007E-2</v>
      </c>
      <c r="HI576">
        <v>0.01</v>
      </c>
      <c r="HJ576">
        <v>0.02</v>
      </c>
      <c r="HK576">
        <v>0</v>
      </c>
      <c r="HL576">
        <v>0</v>
      </c>
      <c r="HM576">
        <v>0.12</v>
      </c>
      <c r="HN576">
        <v>0.04</v>
      </c>
      <c r="HO576">
        <v>0.4</v>
      </c>
      <c r="HP576">
        <v>0.35</v>
      </c>
      <c r="HQ576">
        <v>0.32</v>
      </c>
      <c r="HR576">
        <v>0.37</v>
      </c>
      <c r="HS576">
        <v>0.38</v>
      </c>
      <c r="HT576">
        <v>0.39</v>
      </c>
      <c r="HU576">
        <v>0.52</v>
      </c>
      <c r="HV576">
        <v>0.49</v>
      </c>
      <c r="HW576">
        <v>0.47</v>
      </c>
      <c r="HX576">
        <v>0.54</v>
      </c>
      <c r="HY576">
        <v>0.42</v>
      </c>
      <c r="HZ576">
        <v>0.51</v>
      </c>
      <c r="IA576">
        <v>0.02</v>
      </c>
      <c r="IB576">
        <v>0.1</v>
      </c>
      <c r="IC576">
        <v>0.13</v>
      </c>
      <c r="ID576">
        <v>0.02</v>
      </c>
      <c r="IE576">
        <v>0.03</v>
      </c>
      <c r="IF576">
        <v>0.02</v>
      </c>
      <c r="IG576">
        <v>0.01</v>
      </c>
      <c r="IH576">
        <v>0</v>
      </c>
      <c r="II576">
        <v>0.02</v>
      </c>
      <c r="IJ576">
        <v>0</v>
      </c>
      <c r="IK576">
        <v>0</v>
      </c>
      <c r="IL576">
        <v>0</v>
      </c>
      <c r="IM576">
        <v>0.04</v>
      </c>
      <c r="IN576">
        <v>0.04</v>
      </c>
      <c r="IO576">
        <v>0.06</v>
      </c>
      <c r="IP576">
        <v>7.0000000000000007E-2</v>
      </c>
      <c r="IQ576">
        <v>0.05</v>
      </c>
      <c r="IR576">
        <v>0.04</v>
      </c>
      <c r="IS576">
        <v>0</v>
      </c>
      <c r="IT576">
        <v>0.35</v>
      </c>
      <c r="IU576">
        <v>0.42</v>
      </c>
      <c r="IV576">
        <v>0</v>
      </c>
      <c r="IW576">
        <v>0.15</v>
      </c>
      <c r="IX576">
        <v>0.19</v>
      </c>
      <c r="IY576">
        <v>0.33</v>
      </c>
      <c r="IZ576">
        <v>0.21</v>
      </c>
      <c r="JA576">
        <v>0.15</v>
      </c>
      <c r="JB576">
        <v>0.31</v>
      </c>
      <c r="JC576">
        <v>0.28000000000000003</v>
      </c>
      <c r="JD576">
        <v>0.12</v>
      </c>
      <c r="JE576">
        <v>0.09</v>
      </c>
      <c r="JF576">
        <v>0.21</v>
      </c>
      <c r="JG576">
        <v>0.22</v>
      </c>
      <c r="JH576">
        <v>0.49</v>
      </c>
      <c r="JI576">
        <v>0.15</v>
      </c>
      <c r="JJ576">
        <v>0.18</v>
      </c>
      <c r="JK576">
        <v>0.56999999999999995</v>
      </c>
      <c r="JL576">
        <v>0.27</v>
      </c>
      <c r="JM576">
        <v>0.04</v>
      </c>
      <c r="JN576">
        <v>0.05</v>
      </c>
      <c r="JO576">
        <v>0.09</v>
      </c>
      <c r="JP576">
        <v>0.06</v>
      </c>
      <c r="JQ576">
        <v>0.05</v>
      </c>
      <c r="JR576">
        <v>3.31</v>
      </c>
      <c r="JS576">
        <v>2.09</v>
      </c>
      <c r="JT576">
        <v>2.04</v>
      </c>
      <c r="JU576">
        <v>3.45</v>
      </c>
      <c r="JV576">
        <v>2.63</v>
      </c>
    </row>
    <row r="577" spans="1:282" x14ac:dyDescent="0.25">
      <c r="A577">
        <v>610295</v>
      </c>
      <c r="B577" t="s">
        <v>152</v>
      </c>
      <c r="C577" t="s">
        <v>3069</v>
      </c>
      <c r="D577" t="s">
        <v>6140</v>
      </c>
      <c r="E577" t="s">
        <v>6141</v>
      </c>
      <c r="F577" t="s">
        <v>1576</v>
      </c>
      <c r="G577" t="s">
        <v>1577</v>
      </c>
      <c r="H577" t="s">
        <v>1578</v>
      </c>
      <c r="I577" t="s">
        <v>6142</v>
      </c>
      <c r="J577" t="s">
        <v>6143</v>
      </c>
      <c r="K577" t="s">
        <v>6144</v>
      </c>
      <c r="L577" t="s">
        <v>546</v>
      </c>
      <c r="M577" t="s">
        <v>3399</v>
      </c>
      <c r="N577" t="s">
        <v>3908</v>
      </c>
      <c r="O577" t="s">
        <v>524</v>
      </c>
      <c r="P577">
        <v>375</v>
      </c>
      <c r="Q577" t="s">
        <v>566</v>
      </c>
      <c r="R577" t="s">
        <v>574</v>
      </c>
      <c r="S577" t="s">
        <v>574</v>
      </c>
      <c r="T577">
        <v>49</v>
      </c>
      <c r="U577">
        <v>7210</v>
      </c>
      <c r="V577" t="s">
        <v>655</v>
      </c>
      <c r="W577">
        <v>211</v>
      </c>
      <c r="X577">
        <v>382</v>
      </c>
      <c r="Y577">
        <v>55</v>
      </c>
      <c r="Z577" s="5" t="s">
        <v>734</v>
      </c>
      <c r="AA577" t="s">
        <v>524</v>
      </c>
      <c r="AB577" t="s">
        <v>564</v>
      </c>
      <c r="AC577" t="s">
        <v>555</v>
      </c>
      <c r="AD577" t="s">
        <v>564</v>
      </c>
      <c r="AE577">
        <v>54.1</v>
      </c>
      <c r="AF577">
        <v>37.5</v>
      </c>
      <c r="AG577">
        <v>58.1</v>
      </c>
      <c r="AH577">
        <v>5.5</v>
      </c>
      <c r="AI577" t="s">
        <v>3410</v>
      </c>
      <c r="AJ577">
        <v>111</v>
      </c>
      <c r="AL577">
        <v>110</v>
      </c>
      <c r="AR577">
        <v>1</v>
      </c>
      <c r="AS577">
        <v>111</v>
      </c>
      <c r="AT577">
        <v>0.02</v>
      </c>
      <c r="AU577">
        <v>0.02</v>
      </c>
      <c r="AV577">
        <v>0.02</v>
      </c>
      <c r="AW577">
        <v>0.02</v>
      </c>
      <c r="AX577">
        <v>0.04</v>
      </c>
      <c r="AY577">
        <v>7.0000000000000007E-2</v>
      </c>
      <c r="AZ577">
        <v>0.12</v>
      </c>
      <c r="BA577">
        <v>0.09</v>
      </c>
      <c r="BB577">
        <v>0.05</v>
      </c>
      <c r="BC577">
        <v>0.05</v>
      </c>
      <c r="BD577">
        <v>0.08</v>
      </c>
      <c r="BE577">
        <v>0.1</v>
      </c>
      <c r="BF577">
        <v>0.22</v>
      </c>
      <c r="BG577">
        <v>0.14000000000000001</v>
      </c>
      <c r="BH577">
        <v>0.26</v>
      </c>
      <c r="BI577">
        <v>0.26</v>
      </c>
      <c r="BJ577">
        <v>0.33</v>
      </c>
      <c r="BK577">
        <v>0.35</v>
      </c>
      <c r="BL577">
        <v>0</v>
      </c>
      <c r="BM577">
        <v>0.01</v>
      </c>
      <c r="BN577">
        <v>0.01</v>
      </c>
      <c r="BO577">
        <v>0</v>
      </c>
      <c r="BP577">
        <v>0.01</v>
      </c>
      <c r="BQ577">
        <v>0.01</v>
      </c>
      <c r="BR577">
        <v>0.65</v>
      </c>
      <c r="BS577">
        <v>0.74</v>
      </c>
      <c r="BT577">
        <v>0.66</v>
      </c>
      <c r="BU577">
        <v>0.68</v>
      </c>
      <c r="BV577">
        <v>0.54</v>
      </c>
      <c r="BW577">
        <v>0.47</v>
      </c>
      <c r="BX577">
        <v>3.5</v>
      </c>
      <c r="BY577">
        <v>3.62</v>
      </c>
      <c r="BZ577">
        <v>3.57</v>
      </c>
      <c r="CA577">
        <v>3.59</v>
      </c>
      <c r="CB577">
        <v>3.39</v>
      </c>
      <c r="CC577">
        <v>3.23</v>
      </c>
      <c r="CD577">
        <v>0</v>
      </c>
      <c r="CE577">
        <v>0</v>
      </c>
      <c r="CF577">
        <v>8.9999999999999993E-3</v>
      </c>
      <c r="CG577">
        <v>0</v>
      </c>
      <c r="CH577">
        <v>0</v>
      </c>
      <c r="CI577">
        <v>0.02</v>
      </c>
      <c r="CJ577">
        <v>0.04</v>
      </c>
      <c r="CK577">
        <v>0.12</v>
      </c>
      <c r="CL577">
        <v>0.05</v>
      </c>
      <c r="CM577">
        <v>0.02</v>
      </c>
      <c r="CN577">
        <v>0.03</v>
      </c>
      <c r="CO577">
        <v>0.05</v>
      </c>
      <c r="CP577">
        <v>0.04</v>
      </c>
      <c r="CQ577">
        <v>0.05</v>
      </c>
      <c r="CR577">
        <v>0.06</v>
      </c>
      <c r="CS577">
        <v>0.1</v>
      </c>
      <c r="CT577">
        <v>0.1</v>
      </c>
      <c r="CU577">
        <v>0.13</v>
      </c>
      <c r="CV577">
        <v>3.79</v>
      </c>
      <c r="CW577">
        <v>3.75</v>
      </c>
      <c r="CX577">
        <v>3.62</v>
      </c>
      <c r="CY577">
        <v>3.69</v>
      </c>
      <c r="CZ577">
        <v>3.66</v>
      </c>
      <c r="DA577">
        <v>3.47</v>
      </c>
      <c r="DB577">
        <v>3.38</v>
      </c>
      <c r="DC577">
        <v>3.19</v>
      </c>
      <c r="DD577">
        <v>3.37</v>
      </c>
      <c r="DE577">
        <v>0.17</v>
      </c>
      <c r="DF577">
        <v>0.2</v>
      </c>
      <c r="DG577">
        <v>0.25</v>
      </c>
      <c r="DH577">
        <v>0.23</v>
      </c>
      <c r="DI577">
        <v>0.23</v>
      </c>
      <c r="DJ577">
        <v>0.34</v>
      </c>
      <c r="DK577">
        <v>0.3</v>
      </c>
      <c r="DL577">
        <v>0.24</v>
      </c>
      <c r="DM577">
        <v>0.23</v>
      </c>
      <c r="DN577">
        <v>0.01</v>
      </c>
      <c r="DO577">
        <v>0.01</v>
      </c>
      <c r="DP577">
        <v>0.02</v>
      </c>
      <c r="DQ577">
        <v>0.01</v>
      </c>
      <c r="DR577">
        <v>0.01</v>
      </c>
      <c r="DS577">
        <v>0.02</v>
      </c>
      <c r="DT577">
        <v>0.03</v>
      </c>
      <c r="DU577">
        <v>0.02</v>
      </c>
      <c r="DV577">
        <v>0.02</v>
      </c>
      <c r="DW577">
        <v>0.8</v>
      </c>
      <c r="DX577">
        <v>0.77</v>
      </c>
      <c r="DY577">
        <v>0.68</v>
      </c>
      <c r="DZ577">
        <v>0.72</v>
      </c>
      <c r="EA577">
        <v>0.71</v>
      </c>
      <c r="EB577">
        <v>0.56000000000000005</v>
      </c>
      <c r="EC577">
        <v>0.54</v>
      </c>
      <c r="ED577">
        <v>0.52</v>
      </c>
      <c r="EE577">
        <v>0.57999999999999996</v>
      </c>
      <c r="EF577">
        <v>0.34</v>
      </c>
      <c r="EG577">
        <v>0.03</v>
      </c>
      <c r="EH577">
        <v>0</v>
      </c>
      <c r="EI577">
        <v>0.04</v>
      </c>
      <c r="EJ577">
        <v>0.03</v>
      </c>
      <c r="EK577">
        <v>0.04</v>
      </c>
      <c r="EL577">
        <v>0.05</v>
      </c>
      <c r="EM577">
        <v>0.03</v>
      </c>
      <c r="EN577">
        <v>0.03</v>
      </c>
      <c r="EO577">
        <v>0.3</v>
      </c>
      <c r="EP577">
        <v>0.11</v>
      </c>
      <c r="EQ577">
        <v>6.3E-2</v>
      </c>
      <c r="ER577">
        <v>0.08</v>
      </c>
      <c r="ES577">
        <v>6.3E-2</v>
      </c>
      <c r="ET577">
        <v>0.13</v>
      </c>
      <c r="EU577">
        <v>0.11</v>
      </c>
      <c r="EV577">
        <v>0.05</v>
      </c>
      <c r="EW577">
        <v>0.14000000000000001</v>
      </c>
      <c r="EX577">
        <v>0.126</v>
      </c>
      <c r="EY577">
        <v>0.36</v>
      </c>
      <c r="EZ577">
        <v>0.37</v>
      </c>
      <c r="FA577">
        <v>0.36</v>
      </c>
      <c r="FB577">
        <v>0.33</v>
      </c>
      <c r="FC577">
        <v>0.36</v>
      </c>
      <c r="FD577">
        <v>0.37</v>
      </c>
      <c r="FE577">
        <v>0.4</v>
      </c>
      <c r="FF577">
        <v>0.45</v>
      </c>
      <c r="FG577">
        <v>0.18</v>
      </c>
      <c r="FH577">
        <v>0.48</v>
      </c>
      <c r="FI577">
        <v>0.55000000000000004</v>
      </c>
      <c r="FJ577">
        <v>0.5</v>
      </c>
      <c r="FK577">
        <v>0.54</v>
      </c>
      <c r="FL577">
        <v>0.43</v>
      </c>
      <c r="FM577">
        <v>0.4</v>
      </c>
      <c r="FN577">
        <v>0.49</v>
      </c>
      <c r="FO577">
        <v>0.35</v>
      </c>
      <c r="FP577">
        <v>0.05</v>
      </c>
      <c r="FQ577">
        <v>0.03</v>
      </c>
      <c r="FR577">
        <v>0.02</v>
      </c>
      <c r="FS577">
        <v>0.03</v>
      </c>
      <c r="FT577">
        <v>0.04</v>
      </c>
      <c r="FU577">
        <v>0.05</v>
      </c>
      <c r="FV577">
        <v>7.0000000000000007E-2</v>
      </c>
      <c r="FW577">
        <v>0.04</v>
      </c>
      <c r="FX577">
        <v>0.04</v>
      </c>
      <c r="FY577">
        <v>2.15</v>
      </c>
      <c r="FZ577">
        <v>3.32</v>
      </c>
      <c r="GA577">
        <v>3.5</v>
      </c>
      <c r="GB577">
        <v>3.35</v>
      </c>
      <c r="GC577">
        <v>3.44</v>
      </c>
      <c r="GD577">
        <v>3.25</v>
      </c>
      <c r="GE577">
        <v>3.19</v>
      </c>
      <c r="GF577">
        <v>3.39</v>
      </c>
      <c r="GG577">
        <v>3.17</v>
      </c>
      <c r="GH577">
        <v>7.97</v>
      </c>
      <c r="GI577">
        <v>0.02</v>
      </c>
      <c r="GJ577">
        <v>2.7E-2</v>
      </c>
      <c r="GK577">
        <v>2.7E-2</v>
      </c>
      <c r="GL577">
        <v>0.04</v>
      </c>
      <c r="GM577">
        <v>0.05</v>
      </c>
      <c r="GN577">
        <v>0.04</v>
      </c>
      <c r="GO577">
        <v>0.05</v>
      </c>
      <c r="GP577">
        <v>0.24</v>
      </c>
      <c r="GQ577">
        <v>0.11</v>
      </c>
      <c r="GR577">
        <v>0.34</v>
      </c>
      <c r="GS577">
        <v>7.0000000000000007E-2</v>
      </c>
      <c r="GT577">
        <v>0.56999999999999995</v>
      </c>
      <c r="GU577">
        <v>0.6</v>
      </c>
      <c r="GV577">
        <v>0.23</v>
      </c>
      <c r="GW577">
        <v>0.16</v>
      </c>
      <c r="GX577">
        <v>0.153</v>
      </c>
      <c r="GY577">
        <v>0.27</v>
      </c>
      <c r="GZ577">
        <v>8.1000000000000003E-2</v>
      </c>
      <c r="HA577">
        <v>6.3E-2</v>
      </c>
      <c r="HB577">
        <v>0.27</v>
      </c>
      <c r="HC577">
        <v>0.06</v>
      </c>
      <c r="HD577">
        <v>0.04</v>
      </c>
      <c r="HE577">
        <v>0.13</v>
      </c>
      <c r="HF577">
        <v>0.13</v>
      </c>
      <c r="HG577">
        <v>0.14000000000000001</v>
      </c>
      <c r="HH577">
        <v>0.11</v>
      </c>
      <c r="HI577">
        <v>0.01</v>
      </c>
      <c r="HJ577">
        <v>0.02</v>
      </c>
      <c r="HK577">
        <v>0.01</v>
      </c>
      <c r="HL577">
        <v>0.05</v>
      </c>
      <c r="HM577">
        <v>0.09</v>
      </c>
      <c r="HN577">
        <v>0.02</v>
      </c>
      <c r="HO577">
        <v>0.38</v>
      </c>
      <c r="HP577">
        <v>0.23</v>
      </c>
      <c r="HQ577">
        <v>0.28000000000000003</v>
      </c>
      <c r="HR577">
        <v>0.39</v>
      </c>
      <c r="HS577">
        <v>0.42</v>
      </c>
      <c r="HT577">
        <v>0.33</v>
      </c>
      <c r="HU577">
        <v>0.5</v>
      </c>
      <c r="HV577">
        <v>0.55000000000000004</v>
      </c>
      <c r="HW577">
        <v>0.5</v>
      </c>
      <c r="HX577">
        <v>0.44</v>
      </c>
      <c r="HY577">
        <v>0.35</v>
      </c>
      <c r="HZ577">
        <v>0.54</v>
      </c>
      <c r="IA577">
        <v>0.05</v>
      </c>
      <c r="IB577">
        <v>0.12</v>
      </c>
      <c r="IC577">
        <v>0.14000000000000001</v>
      </c>
      <c r="ID577">
        <v>0.05</v>
      </c>
      <c r="IE577">
        <v>0.06</v>
      </c>
      <c r="IF577">
        <v>4.4999999999999998E-2</v>
      </c>
      <c r="IG577">
        <v>2.7E-2</v>
      </c>
      <c r="IH577">
        <v>0.04</v>
      </c>
      <c r="II577">
        <v>0.03</v>
      </c>
      <c r="IJ577">
        <v>0.02</v>
      </c>
      <c r="IK577">
        <v>2.7E-2</v>
      </c>
      <c r="IL577">
        <v>1.7999999999999999E-2</v>
      </c>
      <c r="IM577">
        <v>0.04</v>
      </c>
      <c r="IN577">
        <v>0.05</v>
      </c>
      <c r="IO577">
        <v>0.05</v>
      </c>
      <c r="IP577">
        <v>0.05</v>
      </c>
      <c r="IQ577">
        <v>0.05</v>
      </c>
      <c r="IR577">
        <v>0.05</v>
      </c>
      <c r="IS577">
        <v>0.08</v>
      </c>
      <c r="IT577">
        <v>0.5</v>
      </c>
      <c r="IU577">
        <v>0.33</v>
      </c>
      <c r="IV577">
        <v>0.06</v>
      </c>
      <c r="IW577">
        <v>0.23</v>
      </c>
      <c r="IX577">
        <v>0.25</v>
      </c>
      <c r="IY577">
        <v>0.32</v>
      </c>
      <c r="IZ577">
        <v>0.36</v>
      </c>
      <c r="JA577">
        <v>0.16</v>
      </c>
      <c r="JB577">
        <v>0.36</v>
      </c>
      <c r="JC577">
        <v>0.41</v>
      </c>
      <c r="JD577">
        <v>0.04</v>
      </c>
      <c r="JE577">
        <v>0.11</v>
      </c>
      <c r="JF577">
        <v>0.27</v>
      </c>
      <c r="JG577">
        <v>0.17</v>
      </c>
      <c r="JH577">
        <v>0.21</v>
      </c>
      <c r="JI577">
        <v>0.1</v>
      </c>
      <c r="JJ577">
        <v>0.13</v>
      </c>
      <c r="JK577">
        <v>0.44</v>
      </c>
      <c r="JL577">
        <v>0.19</v>
      </c>
      <c r="JM577">
        <v>0.05</v>
      </c>
      <c r="JN577">
        <v>0.05</v>
      </c>
      <c r="JO577">
        <v>7.0000000000000007E-2</v>
      </c>
      <c r="JP577">
        <v>0.06</v>
      </c>
      <c r="JQ577">
        <v>0.05</v>
      </c>
      <c r="JR577">
        <v>2.78</v>
      </c>
      <c r="JS577">
        <v>1.73</v>
      </c>
      <c r="JT577">
        <v>2.0299999999999998</v>
      </c>
      <c r="JU577">
        <v>3.16</v>
      </c>
      <c r="JV577">
        <v>2.33</v>
      </c>
    </row>
    <row r="578" spans="1:282" x14ac:dyDescent="0.25">
      <c r="A578">
        <v>610297</v>
      </c>
      <c r="B578" t="s">
        <v>256</v>
      </c>
      <c r="C578" t="s">
        <v>3070</v>
      </c>
      <c r="D578" t="s">
        <v>6145</v>
      </c>
      <c r="E578" t="s">
        <v>6146</v>
      </c>
      <c r="F578" t="s">
        <v>1579</v>
      </c>
      <c r="G578" t="s">
        <v>1580</v>
      </c>
      <c r="H578" t="s">
        <v>1581</v>
      </c>
      <c r="I578" t="s">
        <v>6147</v>
      </c>
      <c r="J578" t="s">
        <v>6148</v>
      </c>
      <c r="K578" t="s">
        <v>6149</v>
      </c>
      <c r="L578" t="s">
        <v>546</v>
      </c>
      <c r="M578" t="s">
        <v>3405</v>
      </c>
      <c r="N578" t="s">
        <v>3908</v>
      </c>
      <c r="O578" t="s">
        <v>535</v>
      </c>
      <c r="P578">
        <v>374</v>
      </c>
      <c r="Q578" t="s">
        <v>537</v>
      </c>
      <c r="R578" t="s">
        <v>536</v>
      </c>
      <c r="S578" t="s">
        <v>536</v>
      </c>
      <c r="T578">
        <v>46</v>
      </c>
      <c r="U578">
        <v>7230</v>
      </c>
      <c r="V578" t="s">
        <v>651</v>
      </c>
      <c r="Z578" s="5" t="s">
        <v>10</v>
      </c>
      <c r="AA578" t="s">
        <v>10</v>
      </c>
      <c r="AB578" t="s">
        <v>10</v>
      </c>
      <c r="AC578" t="s">
        <v>10</v>
      </c>
      <c r="AD578" t="s">
        <v>10</v>
      </c>
      <c r="AI578" t="s">
        <v>10</v>
      </c>
    </row>
    <row r="579" spans="1:282" x14ac:dyDescent="0.25">
      <c r="A579">
        <v>610298</v>
      </c>
      <c r="B579" t="s">
        <v>181</v>
      </c>
      <c r="C579" t="s">
        <v>1582</v>
      </c>
      <c r="D579" t="s">
        <v>6150</v>
      </c>
      <c r="E579" t="s">
        <v>6151</v>
      </c>
      <c r="F579" t="s">
        <v>1583</v>
      </c>
      <c r="G579" t="s">
        <v>1584</v>
      </c>
      <c r="H579" t="s">
        <v>6152</v>
      </c>
      <c r="I579" t="s">
        <v>6153</v>
      </c>
      <c r="J579" t="s">
        <v>6154</v>
      </c>
      <c r="K579" t="s">
        <v>6155</v>
      </c>
      <c r="L579" t="s">
        <v>546</v>
      </c>
      <c r="M579" t="s">
        <v>4318</v>
      </c>
      <c r="N579" t="s">
        <v>3872</v>
      </c>
      <c r="O579" t="s">
        <v>524</v>
      </c>
      <c r="P579">
        <v>319</v>
      </c>
      <c r="Q579" t="s">
        <v>537</v>
      </c>
      <c r="R579" t="s">
        <v>557</v>
      </c>
      <c r="S579" t="s">
        <v>557</v>
      </c>
      <c r="T579">
        <v>45</v>
      </c>
      <c r="U579">
        <v>7240</v>
      </c>
      <c r="V579" t="s">
        <v>651</v>
      </c>
      <c r="W579">
        <v>255</v>
      </c>
      <c r="X579">
        <v>318</v>
      </c>
      <c r="Y579">
        <v>80</v>
      </c>
      <c r="Z579" s="5" t="s">
        <v>575</v>
      </c>
      <c r="AA579" t="s">
        <v>524</v>
      </c>
      <c r="AB579" t="s">
        <v>564</v>
      </c>
      <c r="AC579" t="s">
        <v>555</v>
      </c>
      <c r="AD579" t="s">
        <v>564</v>
      </c>
      <c r="AE579">
        <v>56.1</v>
      </c>
      <c r="AF579">
        <v>25.4</v>
      </c>
      <c r="AG579">
        <v>49.2</v>
      </c>
      <c r="AH579">
        <v>99</v>
      </c>
      <c r="AI579" t="s">
        <v>3400</v>
      </c>
      <c r="AJ579">
        <v>229</v>
      </c>
      <c r="AK579">
        <v>42</v>
      </c>
      <c r="AL579">
        <v>130</v>
      </c>
      <c r="AM579">
        <v>34</v>
      </c>
      <c r="AN579">
        <v>8</v>
      </c>
      <c r="AO579">
        <v>2</v>
      </c>
      <c r="AQ579">
        <v>9</v>
      </c>
      <c r="AR579">
        <v>9</v>
      </c>
      <c r="AS579">
        <v>229</v>
      </c>
      <c r="AT579">
        <v>0</v>
      </c>
      <c r="AU579">
        <v>0.01</v>
      </c>
      <c r="AV579">
        <v>0</v>
      </c>
      <c r="AW579">
        <v>0</v>
      </c>
      <c r="AX579">
        <v>0.03</v>
      </c>
      <c r="AY579">
        <v>0.1</v>
      </c>
      <c r="AZ579">
        <v>0.02</v>
      </c>
      <c r="BA579">
        <v>3.5000000000000003E-2</v>
      </c>
      <c r="BB579">
        <v>0.02</v>
      </c>
      <c r="BC579">
        <v>0.02</v>
      </c>
      <c r="BD579">
        <v>0.14000000000000001</v>
      </c>
      <c r="BE579">
        <v>0.27</v>
      </c>
      <c r="BF579">
        <v>0.2</v>
      </c>
      <c r="BG579">
        <v>0.22</v>
      </c>
      <c r="BH579">
        <v>0.23</v>
      </c>
      <c r="BI579">
        <v>0.21</v>
      </c>
      <c r="BJ579">
        <v>0.43</v>
      </c>
      <c r="BK579">
        <v>0.32</v>
      </c>
      <c r="BL579">
        <v>0.01</v>
      </c>
      <c r="BM579">
        <v>0</v>
      </c>
      <c r="BN579">
        <v>0.01</v>
      </c>
      <c r="BO579">
        <v>0.01</v>
      </c>
      <c r="BP579">
        <v>0.01</v>
      </c>
      <c r="BQ579">
        <v>0.03</v>
      </c>
      <c r="BR579">
        <v>0.77</v>
      </c>
      <c r="BS579">
        <v>0.73</v>
      </c>
      <c r="BT579">
        <v>0.73</v>
      </c>
      <c r="BU579">
        <v>0.76</v>
      </c>
      <c r="BV579">
        <v>0.38</v>
      </c>
      <c r="BW579">
        <v>0.28999999999999998</v>
      </c>
      <c r="BX579">
        <v>3.76</v>
      </c>
      <c r="BY579">
        <v>3.68</v>
      </c>
      <c r="BZ579">
        <v>3.72</v>
      </c>
      <c r="CA579">
        <v>3.75</v>
      </c>
      <c r="CB579">
        <v>3.16</v>
      </c>
      <c r="CC579">
        <v>2.83</v>
      </c>
      <c r="CD579">
        <v>4.0000000000000001E-3</v>
      </c>
      <c r="CE579">
        <v>4.0000000000000001E-3</v>
      </c>
      <c r="CF579">
        <v>4.0000000000000001E-3</v>
      </c>
      <c r="CG579">
        <v>8.9999999999999993E-3</v>
      </c>
      <c r="CH579">
        <v>8.9999999999999993E-3</v>
      </c>
      <c r="CI579">
        <v>0.02</v>
      </c>
      <c r="CJ579">
        <v>0.03</v>
      </c>
      <c r="CK579">
        <v>7.0000000000000007E-2</v>
      </c>
      <c r="CL579">
        <v>0.03</v>
      </c>
      <c r="CM579">
        <v>0.03</v>
      </c>
      <c r="CN579">
        <v>0.04</v>
      </c>
      <c r="CO579">
        <v>7.0000000000000007E-2</v>
      </c>
      <c r="CP579">
        <v>0.05</v>
      </c>
      <c r="CQ579">
        <v>0.04</v>
      </c>
      <c r="CR579">
        <v>7.0000000000000007E-2</v>
      </c>
      <c r="CS579">
        <v>0.12</v>
      </c>
      <c r="CT579">
        <v>0.21</v>
      </c>
      <c r="CU579">
        <v>0.2</v>
      </c>
      <c r="CV579">
        <v>3.73</v>
      </c>
      <c r="CW579">
        <v>3.62</v>
      </c>
      <c r="CX579">
        <v>3.57</v>
      </c>
      <c r="CY579">
        <v>3.66</v>
      </c>
      <c r="CZ579">
        <v>3.62</v>
      </c>
      <c r="DA579">
        <v>3.43</v>
      </c>
      <c r="DB579">
        <v>3.31</v>
      </c>
      <c r="DC579">
        <v>3.07</v>
      </c>
      <c r="DD579">
        <v>3.19</v>
      </c>
      <c r="DE579">
        <v>0.2</v>
      </c>
      <c r="DF579">
        <v>0.28000000000000003</v>
      </c>
      <c r="DG579">
        <v>0.27</v>
      </c>
      <c r="DH579">
        <v>0.22</v>
      </c>
      <c r="DI579">
        <v>0.26</v>
      </c>
      <c r="DJ579">
        <v>0.34</v>
      </c>
      <c r="DK579">
        <v>0.33</v>
      </c>
      <c r="DL579">
        <v>0.28000000000000003</v>
      </c>
      <c r="DM579">
        <v>0.28999999999999998</v>
      </c>
      <c r="DN579">
        <v>0</v>
      </c>
      <c r="DO579">
        <v>0</v>
      </c>
      <c r="DP579">
        <v>0</v>
      </c>
      <c r="DQ579">
        <v>0</v>
      </c>
      <c r="DR579">
        <v>0.01</v>
      </c>
      <c r="DS579">
        <v>0.02</v>
      </c>
      <c r="DT579">
        <v>0.01</v>
      </c>
      <c r="DU579">
        <v>0</v>
      </c>
      <c r="DV579">
        <v>0.01</v>
      </c>
      <c r="DW579">
        <v>0.76</v>
      </c>
      <c r="DX579">
        <v>0.67</v>
      </c>
      <c r="DY579">
        <v>0.65</v>
      </c>
      <c r="DZ579">
        <v>0.72</v>
      </c>
      <c r="EA579">
        <v>0.68</v>
      </c>
      <c r="EB579">
        <v>0.54</v>
      </c>
      <c r="EC579">
        <v>0.5</v>
      </c>
      <c r="ED579">
        <v>0.43</v>
      </c>
      <c r="EE579">
        <v>0.46</v>
      </c>
      <c r="EF579">
        <v>0.6</v>
      </c>
      <c r="EG579">
        <v>0</v>
      </c>
      <c r="EH579">
        <v>0</v>
      </c>
      <c r="EI579">
        <v>0.02</v>
      </c>
      <c r="EJ579">
        <v>0</v>
      </c>
      <c r="EK579">
        <v>0.01</v>
      </c>
      <c r="EL579">
        <v>0.17</v>
      </c>
      <c r="EM579">
        <v>0.01</v>
      </c>
      <c r="EN579">
        <v>0</v>
      </c>
      <c r="EO579">
        <v>0.32</v>
      </c>
      <c r="EP579">
        <v>0</v>
      </c>
      <c r="EQ579">
        <v>0</v>
      </c>
      <c r="ER579">
        <v>0.06</v>
      </c>
      <c r="ES579">
        <v>2.1999999999999999E-2</v>
      </c>
      <c r="ET579">
        <v>7.0000000000000007E-2</v>
      </c>
      <c r="EU579">
        <v>0.28000000000000003</v>
      </c>
      <c r="EV579">
        <v>7.0000000000000007E-2</v>
      </c>
      <c r="EW579">
        <v>0.01</v>
      </c>
      <c r="EX579">
        <v>1.7000000000000001E-2</v>
      </c>
      <c r="EY579">
        <v>0.26</v>
      </c>
      <c r="EZ579">
        <v>0.26</v>
      </c>
      <c r="FA579">
        <v>0.26</v>
      </c>
      <c r="FB579">
        <v>0.25</v>
      </c>
      <c r="FC579">
        <v>0.38</v>
      </c>
      <c r="FD579">
        <v>0.27</v>
      </c>
      <c r="FE579">
        <v>0.4</v>
      </c>
      <c r="FF579">
        <v>0.35</v>
      </c>
      <c r="FG579">
        <v>0.04</v>
      </c>
      <c r="FH579">
        <v>0.72</v>
      </c>
      <c r="FI579">
        <v>0.72</v>
      </c>
      <c r="FJ579">
        <v>0.65</v>
      </c>
      <c r="FK579">
        <v>0.71</v>
      </c>
      <c r="FL579">
        <v>0.54</v>
      </c>
      <c r="FM579">
        <v>0.23</v>
      </c>
      <c r="FN579">
        <v>0.51</v>
      </c>
      <c r="FO579">
        <v>0.61</v>
      </c>
      <c r="FP579">
        <v>0.02</v>
      </c>
      <c r="FQ579">
        <v>0.01</v>
      </c>
      <c r="FR579">
        <v>0.02</v>
      </c>
      <c r="FS579">
        <v>0.02</v>
      </c>
      <c r="FT579">
        <v>0.02</v>
      </c>
      <c r="FU579">
        <v>0.01</v>
      </c>
      <c r="FV579">
        <v>0.06</v>
      </c>
      <c r="FW579">
        <v>0.01</v>
      </c>
      <c r="FX579">
        <v>0.02</v>
      </c>
      <c r="FY579">
        <v>1.49</v>
      </c>
      <c r="FZ579">
        <v>3.73</v>
      </c>
      <c r="GA579">
        <v>3.74</v>
      </c>
      <c r="GB579">
        <v>3.57</v>
      </c>
      <c r="GC579">
        <v>3.7</v>
      </c>
      <c r="GD579">
        <v>3.46</v>
      </c>
      <c r="GE579">
        <v>2.6</v>
      </c>
      <c r="GF579">
        <v>3.42</v>
      </c>
      <c r="GG579">
        <v>3.61</v>
      </c>
      <c r="GH579">
        <v>9.0399999999999991</v>
      </c>
      <c r="GI579">
        <v>0</v>
      </c>
      <c r="GJ579">
        <v>0</v>
      </c>
      <c r="GK579">
        <v>0</v>
      </c>
      <c r="GL579">
        <v>0.01</v>
      </c>
      <c r="GM579">
        <v>0.03</v>
      </c>
      <c r="GN579">
        <v>0.01</v>
      </c>
      <c r="GO579">
        <v>0.04</v>
      </c>
      <c r="GP579">
        <v>0.16</v>
      </c>
      <c r="GQ579">
        <v>0.22</v>
      </c>
      <c r="GR579">
        <v>0.51</v>
      </c>
      <c r="GS579">
        <v>0.01</v>
      </c>
      <c r="GT579">
        <v>0.39</v>
      </c>
      <c r="GU579">
        <v>0.59</v>
      </c>
      <c r="GV579">
        <v>0.11</v>
      </c>
      <c r="GW579">
        <v>0.28000000000000003</v>
      </c>
      <c r="GX579">
        <v>0.20100000000000001</v>
      </c>
      <c r="GY579">
        <v>0.24</v>
      </c>
      <c r="GZ579">
        <v>0.20100000000000001</v>
      </c>
      <c r="HA579">
        <v>0.1</v>
      </c>
      <c r="HB579">
        <v>0.42</v>
      </c>
      <c r="HC579">
        <v>0.06</v>
      </c>
      <c r="HD579">
        <v>0.04</v>
      </c>
      <c r="HE579">
        <v>0.2</v>
      </c>
      <c r="HF579">
        <v>7.0000000000000007E-2</v>
      </c>
      <c r="HG579">
        <v>7.0000000000000007E-2</v>
      </c>
      <c r="HH579">
        <v>0.03</v>
      </c>
      <c r="HI579">
        <v>0</v>
      </c>
      <c r="HJ579">
        <v>0.06</v>
      </c>
      <c r="HK579">
        <v>7.0000000000000007E-2</v>
      </c>
      <c r="HL579">
        <v>0.01</v>
      </c>
      <c r="HM579">
        <v>0.1</v>
      </c>
      <c r="HN579">
        <v>0</v>
      </c>
      <c r="HO579">
        <v>0.36</v>
      </c>
      <c r="HP579">
        <v>0.34</v>
      </c>
      <c r="HQ579">
        <v>0.39</v>
      </c>
      <c r="HR579">
        <v>0.53</v>
      </c>
      <c r="HS579">
        <v>0.49</v>
      </c>
      <c r="HT579">
        <v>0.25</v>
      </c>
      <c r="HU579">
        <v>0.62</v>
      </c>
      <c r="HV579">
        <v>0.32</v>
      </c>
      <c r="HW579">
        <v>0.28000000000000003</v>
      </c>
      <c r="HX579">
        <v>0.36</v>
      </c>
      <c r="HY579">
        <v>0.24</v>
      </c>
      <c r="HZ579">
        <v>0.73</v>
      </c>
      <c r="IA579">
        <v>0.01</v>
      </c>
      <c r="IB579">
        <v>0.23</v>
      </c>
      <c r="IC579">
        <v>0.19</v>
      </c>
      <c r="ID579">
        <v>0.06</v>
      </c>
      <c r="IE579">
        <v>0.09</v>
      </c>
      <c r="IF579">
        <v>4.0000000000000001E-3</v>
      </c>
      <c r="IG579">
        <v>4.0000000000000001E-3</v>
      </c>
      <c r="IH579">
        <v>0.04</v>
      </c>
      <c r="II579">
        <v>0.06</v>
      </c>
      <c r="IJ579">
        <v>0.02</v>
      </c>
      <c r="IK579">
        <v>5.7000000000000002E-2</v>
      </c>
      <c r="IL579">
        <v>0</v>
      </c>
      <c r="IM579">
        <v>0.01</v>
      </c>
      <c r="IN579">
        <v>0.01</v>
      </c>
      <c r="IO579">
        <v>0.01</v>
      </c>
      <c r="IP579">
        <v>0.02</v>
      </c>
      <c r="IQ579">
        <v>0.02</v>
      </c>
      <c r="IR579">
        <v>0.01</v>
      </c>
      <c r="IS579">
        <v>0</v>
      </c>
      <c r="IT579">
        <v>0.35</v>
      </c>
      <c r="IU579">
        <v>0.09</v>
      </c>
      <c r="IV579">
        <v>0.02</v>
      </c>
      <c r="IW579">
        <v>0.12</v>
      </c>
      <c r="IX579">
        <v>0.23</v>
      </c>
      <c r="IY579">
        <v>0.48</v>
      </c>
      <c r="IZ579">
        <v>0.47</v>
      </c>
      <c r="JA579">
        <v>0.14000000000000001</v>
      </c>
      <c r="JB579">
        <v>0.49</v>
      </c>
      <c r="JC579">
        <v>0.45</v>
      </c>
      <c r="JD579">
        <v>0.12</v>
      </c>
      <c r="JE579">
        <v>0.26</v>
      </c>
      <c r="JF579">
        <v>0.34</v>
      </c>
      <c r="JG579">
        <v>0.24</v>
      </c>
      <c r="JH579">
        <v>0.31</v>
      </c>
      <c r="JI579">
        <v>0.03</v>
      </c>
      <c r="JJ579">
        <v>0.14000000000000001</v>
      </c>
      <c r="JK579">
        <v>0.48</v>
      </c>
      <c r="JL579">
        <v>0.13</v>
      </c>
      <c r="JM579">
        <v>0.01</v>
      </c>
      <c r="JN579">
        <v>0.02</v>
      </c>
      <c r="JO579">
        <v>0.04</v>
      </c>
      <c r="JP579">
        <v>0.02</v>
      </c>
      <c r="JQ579">
        <v>0.02</v>
      </c>
      <c r="JR579">
        <v>3.08</v>
      </c>
      <c r="JS579">
        <v>1.84</v>
      </c>
      <c r="JT579">
        <v>2.4700000000000002</v>
      </c>
      <c r="JU579">
        <v>3.32</v>
      </c>
      <c r="JV579">
        <v>2.39</v>
      </c>
    </row>
    <row r="580" spans="1:282" x14ac:dyDescent="0.25">
      <c r="A580">
        <v>610299</v>
      </c>
      <c r="B580" t="s">
        <v>153</v>
      </c>
      <c r="C580" t="s">
        <v>3071</v>
      </c>
      <c r="D580" t="s">
        <v>6156</v>
      </c>
      <c r="E580" t="s">
        <v>6157</v>
      </c>
      <c r="F580" t="s">
        <v>1585</v>
      </c>
      <c r="G580" t="s">
        <v>1586</v>
      </c>
      <c r="H580" t="s">
        <v>1587</v>
      </c>
      <c r="I580" t="s">
        <v>6158</v>
      </c>
      <c r="J580" t="s">
        <v>6159</v>
      </c>
      <c r="K580" t="s">
        <v>6160</v>
      </c>
      <c r="L580" t="s">
        <v>546</v>
      </c>
      <c r="M580" t="s">
        <v>3399</v>
      </c>
      <c r="N580" t="s">
        <v>3908</v>
      </c>
      <c r="O580" t="s">
        <v>524</v>
      </c>
      <c r="P580">
        <v>278</v>
      </c>
      <c r="Q580" t="s">
        <v>530</v>
      </c>
      <c r="R580" t="s">
        <v>621</v>
      </c>
      <c r="S580" t="s">
        <v>621</v>
      </c>
      <c r="T580">
        <v>45</v>
      </c>
      <c r="U580">
        <v>7250</v>
      </c>
      <c r="V580" t="s">
        <v>655</v>
      </c>
      <c r="W580">
        <v>128</v>
      </c>
      <c r="X580">
        <v>284</v>
      </c>
      <c r="Y580">
        <v>45</v>
      </c>
      <c r="Z580" s="5" t="s">
        <v>638</v>
      </c>
      <c r="AA580" t="s">
        <v>524</v>
      </c>
      <c r="AB580" t="s">
        <v>555</v>
      </c>
      <c r="AC580" t="s">
        <v>533</v>
      </c>
      <c r="AD580" t="s">
        <v>533</v>
      </c>
      <c r="AE580">
        <v>35</v>
      </c>
      <c r="AF580">
        <v>70</v>
      </c>
      <c r="AG580">
        <v>72.599999999999994</v>
      </c>
      <c r="AH580">
        <v>4.5</v>
      </c>
      <c r="AI580" t="s">
        <v>3410</v>
      </c>
      <c r="AJ580">
        <v>81</v>
      </c>
      <c r="AL580">
        <v>80</v>
      </c>
      <c r="AQ580">
        <v>1</v>
      </c>
      <c r="AR580">
        <v>1</v>
      </c>
      <c r="AS580">
        <v>81</v>
      </c>
      <c r="AT580">
        <v>0</v>
      </c>
      <c r="AU580">
        <v>0</v>
      </c>
      <c r="AV580">
        <v>0</v>
      </c>
      <c r="AW580">
        <v>0</v>
      </c>
      <c r="AX580">
        <v>0.01</v>
      </c>
      <c r="AY580">
        <v>0.02</v>
      </c>
      <c r="AZ580">
        <v>0.11</v>
      </c>
      <c r="BA580">
        <v>7.3999999999999996E-2</v>
      </c>
      <c r="BB580">
        <v>0.06</v>
      </c>
      <c r="BC580">
        <v>0.05</v>
      </c>
      <c r="BD580">
        <v>0.04</v>
      </c>
      <c r="BE580">
        <v>0.22</v>
      </c>
      <c r="BF580">
        <v>0.52</v>
      </c>
      <c r="BG580">
        <v>0.44</v>
      </c>
      <c r="BH580">
        <v>0.46</v>
      </c>
      <c r="BI580">
        <v>0.44</v>
      </c>
      <c r="BJ580">
        <v>0.48</v>
      </c>
      <c r="BK580">
        <v>0.31</v>
      </c>
      <c r="BL580">
        <v>0</v>
      </c>
      <c r="BM580">
        <v>0</v>
      </c>
      <c r="BN580">
        <v>0</v>
      </c>
      <c r="BO580">
        <v>0.02</v>
      </c>
      <c r="BP580">
        <v>0.02</v>
      </c>
      <c r="BQ580">
        <v>0.04</v>
      </c>
      <c r="BR580">
        <v>0.37</v>
      </c>
      <c r="BS580">
        <v>0.48</v>
      </c>
      <c r="BT580">
        <v>0.48</v>
      </c>
      <c r="BU580">
        <v>0.48</v>
      </c>
      <c r="BV580">
        <v>0.44</v>
      </c>
      <c r="BW580">
        <v>0.41</v>
      </c>
      <c r="BX580">
        <v>3.26</v>
      </c>
      <c r="BY580">
        <v>3.41</v>
      </c>
      <c r="BZ580">
        <v>3.42</v>
      </c>
      <c r="CA580">
        <v>3.44</v>
      </c>
      <c r="CB580">
        <v>3.39</v>
      </c>
      <c r="CC580">
        <v>3.14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0.04</v>
      </c>
      <c r="CL580">
        <v>0.02</v>
      </c>
      <c r="CM580">
        <v>0</v>
      </c>
      <c r="CN580">
        <v>0.01</v>
      </c>
      <c r="CO580">
        <v>0.02</v>
      </c>
      <c r="CP580">
        <v>0</v>
      </c>
      <c r="CQ580">
        <v>0.04</v>
      </c>
      <c r="CR580">
        <v>7.0000000000000007E-2</v>
      </c>
      <c r="CS580">
        <v>0.06</v>
      </c>
      <c r="CT580">
        <v>7.0000000000000007E-2</v>
      </c>
      <c r="CU580">
        <v>0.05</v>
      </c>
      <c r="CV580">
        <v>3.89</v>
      </c>
      <c r="CW580">
        <v>3.86</v>
      </c>
      <c r="CX580">
        <v>3.85</v>
      </c>
      <c r="CY580">
        <v>3.86</v>
      </c>
      <c r="CZ580">
        <v>3.83</v>
      </c>
      <c r="DA580">
        <v>3.67</v>
      </c>
      <c r="DB580">
        <v>3.65</v>
      </c>
      <c r="DC580">
        <v>3.53</v>
      </c>
      <c r="DD580">
        <v>3.63</v>
      </c>
      <c r="DE580">
        <v>0.11</v>
      </c>
      <c r="DF580">
        <v>0.11</v>
      </c>
      <c r="DG580">
        <v>0.1</v>
      </c>
      <c r="DH580">
        <v>0.14000000000000001</v>
      </c>
      <c r="DI580">
        <v>0.1</v>
      </c>
      <c r="DJ580">
        <v>0.19</v>
      </c>
      <c r="DK580">
        <v>0.22</v>
      </c>
      <c r="DL580">
        <v>0.21</v>
      </c>
      <c r="DM580">
        <v>0.2</v>
      </c>
      <c r="DN580">
        <v>0</v>
      </c>
      <c r="DO580">
        <v>0</v>
      </c>
      <c r="DP580">
        <v>0.01</v>
      </c>
      <c r="DQ580">
        <v>0</v>
      </c>
      <c r="DR580">
        <v>0.01</v>
      </c>
      <c r="DS580">
        <v>0</v>
      </c>
      <c r="DT580">
        <v>0</v>
      </c>
      <c r="DU580">
        <v>0</v>
      </c>
      <c r="DV580">
        <v>0.01</v>
      </c>
      <c r="DW580">
        <v>0.89</v>
      </c>
      <c r="DX580">
        <v>0.88</v>
      </c>
      <c r="DY580">
        <v>0.86</v>
      </c>
      <c r="DZ580">
        <v>0.86</v>
      </c>
      <c r="EA580">
        <v>0.85</v>
      </c>
      <c r="EB580">
        <v>0.74</v>
      </c>
      <c r="EC580">
        <v>0.72</v>
      </c>
      <c r="ED580">
        <v>0.68</v>
      </c>
      <c r="EE580">
        <v>0.72</v>
      </c>
      <c r="EF580">
        <v>0.77</v>
      </c>
      <c r="EG580">
        <v>0</v>
      </c>
      <c r="EH580">
        <v>0</v>
      </c>
      <c r="EI580">
        <v>0</v>
      </c>
      <c r="EJ580">
        <v>0</v>
      </c>
      <c r="EK580">
        <v>0.01</v>
      </c>
      <c r="EL580">
        <v>0.05</v>
      </c>
      <c r="EM580">
        <v>0.01</v>
      </c>
      <c r="EN580">
        <v>0.05</v>
      </c>
      <c r="EO580">
        <v>0.17</v>
      </c>
      <c r="EP580">
        <v>0.05</v>
      </c>
      <c r="EQ580">
        <v>0</v>
      </c>
      <c r="ER580">
        <v>0.1</v>
      </c>
      <c r="ES580">
        <v>2.5000000000000001E-2</v>
      </c>
      <c r="ET580">
        <v>0.06</v>
      </c>
      <c r="EU580">
        <v>7.0000000000000007E-2</v>
      </c>
      <c r="EV580">
        <v>0.05</v>
      </c>
      <c r="EW580">
        <v>0.21</v>
      </c>
      <c r="EX580">
        <v>4.9000000000000002E-2</v>
      </c>
      <c r="EY580">
        <v>0.51</v>
      </c>
      <c r="EZ580">
        <v>0.53</v>
      </c>
      <c r="FA580">
        <v>0.47</v>
      </c>
      <c r="FB580">
        <v>0.48</v>
      </c>
      <c r="FC580">
        <v>0.47</v>
      </c>
      <c r="FD580">
        <v>0.41</v>
      </c>
      <c r="FE580">
        <v>0.43</v>
      </c>
      <c r="FF580">
        <v>0.31</v>
      </c>
      <c r="FG580">
        <v>0.01</v>
      </c>
      <c r="FH580">
        <v>0.43</v>
      </c>
      <c r="FI580">
        <v>0.47</v>
      </c>
      <c r="FJ580">
        <v>0.43</v>
      </c>
      <c r="FK580">
        <v>0.48</v>
      </c>
      <c r="FL580">
        <v>0.46</v>
      </c>
      <c r="FM580">
        <v>0.47</v>
      </c>
      <c r="FN580">
        <v>0.51</v>
      </c>
      <c r="FO580">
        <v>0.43</v>
      </c>
      <c r="FP580">
        <v>0</v>
      </c>
      <c r="FQ580">
        <v>0.01</v>
      </c>
      <c r="FR580">
        <v>0</v>
      </c>
      <c r="FS580">
        <v>0</v>
      </c>
      <c r="FT580">
        <v>0.01</v>
      </c>
      <c r="FU580">
        <v>0</v>
      </c>
      <c r="FV580">
        <v>0</v>
      </c>
      <c r="FW580">
        <v>0</v>
      </c>
      <c r="FX580">
        <v>0</v>
      </c>
      <c r="FY580">
        <v>1.31</v>
      </c>
      <c r="FZ580">
        <v>3.39</v>
      </c>
      <c r="GA580">
        <v>3.47</v>
      </c>
      <c r="GB580">
        <v>3.33</v>
      </c>
      <c r="GC580">
        <v>3.46</v>
      </c>
      <c r="GD580">
        <v>3.37</v>
      </c>
      <c r="GE580">
        <v>3.3</v>
      </c>
      <c r="GF580">
        <v>3.43</v>
      </c>
      <c r="GG580">
        <v>3.12</v>
      </c>
      <c r="GH580">
        <v>8.59</v>
      </c>
      <c r="GI580">
        <v>0.01</v>
      </c>
      <c r="GJ580">
        <v>0</v>
      </c>
      <c r="GK580">
        <v>0</v>
      </c>
      <c r="GL580">
        <v>0</v>
      </c>
      <c r="GM580">
        <v>0.04</v>
      </c>
      <c r="GN580">
        <v>0.02</v>
      </c>
      <c r="GO580">
        <v>0.06</v>
      </c>
      <c r="GP580">
        <v>0.22</v>
      </c>
      <c r="GQ580">
        <v>0.38</v>
      </c>
      <c r="GR580">
        <v>0.26</v>
      </c>
      <c r="GS580">
        <v>0</v>
      </c>
      <c r="GT580">
        <v>0.69</v>
      </c>
      <c r="GU580">
        <v>0.68</v>
      </c>
      <c r="GV580">
        <v>0.38</v>
      </c>
      <c r="GW580">
        <v>0.16</v>
      </c>
      <c r="GX580">
        <v>0.13600000000000001</v>
      </c>
      <c r="GY580">
        <v>0.1</v>
      </c>
      <c r="GZ580">
        <v>7.3999999999999996E-2</v>
      </c>
      <c r="HA580">
        <v>8.5999999999999993E-2</v>
      </c>
      <c r="HB580">
        <v>0.33</v>
      </c>
      <c r="HC580">
        <v>7.0000000000000007E-2</v>
      </c>
      <c r="HD580">
        <v>0.09</v>
      </c>
      <c r="HE580">
        <v>0.17</v>
      </c>
      <c r="HF580">
        <v>0</v>
      </c>
      <c r="HG580">
        <v>0.01</v>
      </c>
      <c r="HH580">
        <v>0.01</v>
      </c>
      <c r="HI580">
        <v>0</v>
      </c>
      <c r="HJ580">
        <v>0</v>
      </c>
      <c r="HK580">
        <v>0</v>
      </c>
      <c r="HL580">
        <v>0</v>
      </c>
      <c r="HM580">
        <v>0.02</v>
      </c>
      <c r="HN580">
        <v>0</v>
      </c>
      <c r="HO580">
        <v>0.32</v>
      </c>
      <c r="HP580">
        <v>0.32</v>
      </c>
      <c r="HQ580">
        <v>0.25</v>
      </c>
      <c r="HR580">
        <v>0.3</v>
      </c>
      <c r="HS580">
        <v>0.35</v>
      </c>
      <c r="HT580">
        <v>0.35</v>
      </c>
      <c r="HU580">
        <v>0.65</v>
      </c>
      <c r="HV580">
        <v>0.47</v>
      </c>
      <c r="HW580">
        <v>0.54</v>
      </c>
      <c r="HX580">
        <v>0.6</v>
      </c>
      <c r="HY580">
        <v>0.51</v>
      </c>
      <c r="HZ580">
        <v>0.57999999999999996</v>
      </c>
      <c r="IA580">
        <v>0.02</v>
      </c>
      <c r="IB580">
        <v>0.21</v>
      </c>
      <c r="IC580">
        <v>0.2</v>
      </c>
      <c r="ID580">
        <v>0.1</v>
      </c>
      <c r="IE580">
        <v>0.12</v>
      </c>
      <c r="IF580">
        <v>6.2E-2</v>
      </c>
      <c r="IG580">
        <v>0</v>
      </c>
      <c r="IH580">
        <v>0</v>
      </c>
      <c r="II580">
        <v>0.01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0.01</v>
      </c>
      <c r="IS580">
        <v>0.01</v>
      </c>
      <c r="IT580">
        <v>0.72</v>
      </c>
      <c r="IU580">
        <v>0.49</v>
      </c>
      <c r="IV580">
        <v>0.05</v>
      </c>
      <c r="IW580">
        <v>0.33</v>
      </c>
      <c r="IX580">
        <v>0.27</v>
      </c>
      <c r="IY580">
        <v>0.15</v>
      </c>
      <c r="IZ580">
        <v>0.25</v>
      </c>
      <c r="JA580">
        <v>0.22</v>
      </c>
      <c r="JB580">
        <v>0.41</v>
      </c>
      <c r="JC580">
        <v>0.35</v>
      </c>
      <c r="JD580">
        <v>0.06</v>
      </c>
      <c r="JE580">
        <v>0.15</v>
      </c>
      <c r="JF580">
        <v>0.26</v>
      </c>
      <c r="JG580">
        <v>0.17</v>
      </c>
      <c r="JH580">
        <v>0.37</v>
      </c>
      <c r="JI580">
        <v>7.0000000000000007E-2</v>
      </c>
      <c r="JJ580">
        <v>0.1</v>
      </c>
      <c r="JK580">
        <v>0.46</v>
      </c>
      <c r="JL580">
        <v>0.09</v>
      </c>
      <c r="JM580">
        <v>0</v>
      </c>
      <c r="JN580">
        <v>0</v>
      </c>
      <c r="JO580">
        <v>0.01</v>
      </c>
      <c r="JP580">
        <v>0.01</v>
      </c>
      <c r="JQ580">
        <v>0</v>
      </c>
      <c r="JR580">
        <v>3.07</v>
      </c>
      <c r="JS580">
        <v>1.49</v>
      </c>
      <c r="JT580">
        <v>1.85</v>
      </c>
      <c r="JU580">
        <v>3.14</v>
      </c>
      <c r="JV580">
        <v>2.0099999999999998</v>
      </c>
    </row>
    <row r="581" spans="1:282" x14ac:dyDescent="0.25">
      <c r="A581">
        <v>610300</v>
      </c>
      <c r="B581" t="s">
        <v>301</v>
      </c>
      <c r="C581" t="s">
        <v>3072</v>
      </c>
      <c r="D581" t="s">
        <v>6161</v>
      </c>
      <c r="E581" t="s">
        <v>6162</v>
      </c>
      <c r="F581" t="s">
        <v>1588</v>
      </c>
      <c r="G581" t="s">
        <v>1589</v>
      </c>
      <c r="H581" t="s">
        <v>1590</v>
      </c>
      <c r="I581" t="s">
        <v>6163</v>
      </c>
      <c r="J581" t="s">
        <v>6164</v>
      </c>
      <c r="K581" t="s">
        <v>6165</v>
      </c>
      <c r="L581" t="s">
        <v>546</v>
      </c>
      <c r="M581" t="s">
        <v>3399</v>
      </c>
      <c r="N581" t="s">
        <v>3908</v>
      </c>
      <c r="O581" t="s">
        <v>524</v>
      </c>
      <c r="P581">
        <v>417</v>
      </c>
      <c r="Q581" t="s">
        <v>537</v>
      </c>
      <c r="R581" t="s">
        <v>557</v>
      </c>
      <c r="S581" t="s">
        <v>557</v>
      </c>
      <c r="T581">
        <v>45</v>
      </c>
      <c r="U581">
        <v>7260</v>
      </c>
      <c r="V581" t="s">
        <v>655</v>
      </c>
      <c r="W581">
        <v>236</v>
      </c>
      <c r="X581">
        <v>425</v>
      </c>
      <c r="Y581">
        <v>56</v>
      </c>
      <c r="Z581" s="5" t="s">
        <v>983</v>
      </c>
      <c r="AA581" t="s">
        <v>524</v>
      </c>
      <c r="AB581" t="s">
        <v>564</v>
      </c>
      <c r="AC581" t="s">
        <v>555</v>
      </c>
      <c r="AD581" t="s">
        <v>564</v>
      </c>
      <c r="AE581">
        <v>50.1</v>
      </c>
      <c r="AF581">
        <v>21.4</v>
      </c>
      <c r="AG581">
        <v>52.5</v>
      </c>
      <c r="AH581">
        <v>5.6</v>
      </c>
      <c r="AI581" t="s">
        <v>3410</v>
      </c>
      <c r="AJ581">
        <v>136</v>
      </c>
      <c r="AK581">
        <v>1</v>
      </c>
      <c r="AL581">
        <v>133</v>
      </c>
      <c r="AO581">
        <v>1</v>
      </c>
      <c r="AR581">
        <v>3</v>
      </c>
      <c r="AS581">
        <v>136</v>
      </c>
      <c r="AT581">
        <v>0.01</v>
      </c>
      <c r="AU581">
        <v>0.02</v>
      </c>
      <c r="AV581">
        <v>0</v>
      </c>
      <c r="AW581">
        <v>0.01</v>
      </c>
      <c r="AX581">
        <v>0.01</v>
      </c>
      <c r="AY581">
        <v>0.05</v>
      </c>
      <c r="AZ581">
        <v>7.0000000000000007E-2</v>
      </c>
      <c r="BA581">
        <v>5.0999999999999997E-2</v>
      </c>
      <c r="BB581">
        <v>0.08</v>
      </c>
      <c r="BC581">
        <v>0.06</v>
      </c>
      <c r="BD581">
        <v>0.12</v>
      </c>
      <c r="BE581">
        <v>0.1</v>
      </c>
      <c r="BF581">
        <v>0.34</v>
      </c>
      <c r="BG581">
        <v>0.28999999999999998</v>
      </c>
      <c r="BH581">
        <v>0.28999999999999998</v>
      </c>
      <c r="BI581">
        <v>0.26</v>
      </c>
      <c r="BJ581">
        <v>0.31</v>
      </c>
      <c r="BK581">
        <v>0.35</v>
      </c>
      <c r="BL581">
        <v>0</v>
      </c>
      <c r="BM581">
        <v>0.01</v>
      </c>
      <c r="BN581">
        <v>0</v>
      </c>
      <c r="BO581">
        <v>0.01</v>
      </c>
      <c r="BP581">
        <v>0.01</v>
      </c>
      <c r="BQ581">
        <v>0.01</v>
      </c>
      <c r="BR581">
        <v>0.56999999999999995</v>
      </c>
      <c r="BS581">
        <v>0.63</v>
      </c>
      <c r="BT581">
        <v>0.63</v>
      </c>
      <c r="BU581">
        <v>0.66</v>
      </c>
      <c r="BV581">
        <v>0.55000000000000004</v>
      </c>
      <c r="BW581">
        <v>0.5</v>
      </c>
      <c r="BX581">
        <v>3.47</v>
      </c>
      <c r="BY581">
        <v>3.54</v>
      </c>
      <c r="BZ581">
        <v>3.54</v>
      </c>
      <c r="CA581">
        <v>3.58</v>
      </c>
      <c r="CB581">
        <v>3.41</v>
      </c>
      <c r="CC581">
        <v>3.3</v>
      </c>
      <c r="CD581">
        <v>1.4999999999999999E-2</v>
      </c>
      <c r="CE581">
        <v>2.1999999999999999E-2</v>
      </c>
      <c r="CF581">
        <v>2.9000000000000001E-2</v>
      </c>
      <c r="CG581">
        <v>7.0000000000000001E-3</v>
      </c>
      <c r="CH581">
        <v>7.0000000000000001E-3</v>
      </c>
      <c r="CI581">
        <v>0.04</v>
      </c>
      <c r="CJ581">
        <v>0.04</v>
      </c>
      <c r="CK581">
        <v>0.15</v>
      </c>
      <c r="CL581">
        <v>0.08</v>
      </c>
      <c r="CM581">
        <v>0.05</v>
      </c>
      <c r="CN581">
        <v>0.05</v>
      </c>
      <c r="CO581">
        <v>0.05</v>
      </c>
      <c r="CP581">
        <v>7.0000000000000007E-2</v>
      </c>
      <c r="CQ581">
        <v>0.04</v>
      </c>
      <c r="CR581">
        <v>0.06</v>
      </c>
      <c r="CS581">
        <v>0.11</v>
      </c>
      <c r="CT581">
        <v>0.1</v>
      </c>
      <c r="CU581">
        <v>0.11</v>
      </c>
      <c r="CV581">
        <v>3.66</v>
      </c>
      <c r="CW581">
        <v>3.55</v>
      </c>
      <c r="CX581">
        <v>3.57</v>
      </c>
      <c r="CY581">
        <v>3.59</v>
      </c>
      <c r="CZ581">
        <v>3.6</v>
      </c>
      <c r="DA581">
        <v>3.37</v>
      </c>
      <c r="DB581">
        <v>3.26</v>
      </c>
      <c r="DC581">
        <v>3.06</v>
      </c>
      <c r="DD581">
        <v>3.25</v>
      </c>
      <c r="DE581">
        <v>0.19</v>
      </c>
      <c r="DF581">
        <v>0.28000000000000003</v>
      </c>
      <c r="DG581">
        <v>0.24</v>
      </c>
      <c r="DH581">
        <v>0.26</v>
      </c>
      <c r="DI581">
        <v>0.31</v>
      </c>
      <c r="DJ581">
        <v>0.38</v>
      </c>
      <c r="DK581">
        <v>0.38</v>
      </c>
      <c r="DL581">
        <v>0.3</v>
      </c>
      <c r="DM581">
        <v>0.28999999999999998</v>
      </c>
      <c r="DN581">
        <v>0</v>
      </c>
      <c r="DO581">
        <v>0.01</v>
      </c>
      <c r="DP581">
        <v>0</v>
      </c>
      <c r="DQ581">
        <v>0.01</v>
      </c>
      <c r="DR581">
        <v>0</v>
      </c>
      <c r="DS581">
        <v>0.01</v>
      </c>
      <c r="DT581">
        <v>0.01</v>
      </c>
      <c r="DU581">
        <v>0.01</v>
      </c>
      <c r="DV581">
        <v>0</v>
      </c>
      <c r="DW581">
        <v>0.74</v>
      </c>
      <c r="DX581">
        <v>0.64</v>
      </c>
      <c r="DY581">
        <v>0.68</v>
      </c>
      <c r="DZ581">
        <v>0.66</v>
      </c>
      <c r="EA581">
        <v>0.65</v>
      </c>
      <c r="EB581">
        <v>0.51</v>
      </c>
      <c r="EC581">
        <v>0.46</v>
      </c>
      <c r="ED581">
        <v>0.45</v>
      </c>
      <c r="EE581">
        <v>0.52</v>
      </c>
      <c r="EF581">
        <v>0.35</v>
      </c>
      <c r="EG581">
        <v>0.03</v>
      </c>
      <c r="EH581">
        <v>0.03</v>
      </c>
      <c r="EI581">
        <v>0.04</v>
      </c>
      <c r="EJ581">
        <v>0.03</v>
      </c>
      <c r="EK581">
        <v>0.05</v>
      </c>
      <c r="EL581">
        <v>7.0000000000000007E-2</v>
      </c>
      <c r="EM581">
        <v>0.04</v>
      </c>
      <c r="EN581">
        <v>7.0000000000000007E-2</v>
      </c>
      <c r="EO581">
        <v>0.34</v>
      </c>
      <c r="EP581">
        <v>0.12</v>
      </c>
      <c r="EQ581">
        <v>5.0999999999999997E-2</v>
      </c>
      <c r="ER581">
        <v>0.09</v>
      </c>
      <c r="ES581">
        <v>6.6000000000000003E-2</v>
      </c>
      <c r="ET581">
        <v>7.0000000000000007E-2</v>
      </c>
      <c r="EU581">
        <v>0.13</v>
      </c>
      <c r="EV581">
        <v>0.1</v>
      </c>
      <c r="EW581">
        <v>7.0000000000000007E-2</v>
      </c>
      <c r="EX581">
        <v>0.14000000000000001</v>
      </c>
      <c r="EY581">
        <v>0.4</v>
      </c>
      <c r="EZ581">
        <v>0.36</v>
      </c>
      <c r="FA581">
        <v>0.35</v>
      </c>
      <c r="FB581">
        <v>0.32</v>
      </c>
      <c r="FC581">
        <v>0.38</v>
      </c>
      <c r="FD581">
        <v>0.35</v>
      </c>
      <c r="FE581">
        <v>0.44</v>
      </c>
      <c r="FF581">
        <v>0.43</v>
      </c>
      <c r="FG581">
        <v>0.15</v>
      </c>
      <c r="FH581">
        <v>0.44</v>
      </c>
      <c r="FI581">
        <v>0.54</v>
      </c>
      <c r="FJ581">
        <v>0.5</v>
      </c>
      <c r="FK581">
        <v>0.56999999999999995</v>
      </c>
      <c r="FL581">
        <v>0.49</v>
      </c>
      <c r="FM581">
        <v>0.45</v>
      </c>
      <c r="FN581">
        <v>0.42</v>
      </c>
      <c r="FO581">
        <v>0.43</v>
      </c>
      <c r="FP581">
        <v>0.03</v>
      </c>
      <c r="FQ581">
        <v>0.01</v>
      </c>
      <c r="FR581">
        <v>0.02</v>
      </c>
      <c r="FS581">
        <v>0.02</v>
      </c>
      <c r="FT581">
        <v>0.01</v>
      </c>
      <c r="FU581">
        <v>0.02</v>
      </c>
      <c r="FV581">
        <v>0</v>
      </c>
      <c r="FW581">
        <v>0.01</v>
      </c>
      <c r="FX581">
        <v>0</v>
      </c>
      <c r="FY581">
        <v>2.09</v>
      </c>
      <c r="FZ581">
        <v>3.27</v>
      </c>
      <c r="GA581">
        <v>3.44</v>
      </c>
      <c r="GB581">
        <v>3.33</v>
      </c>
      <c r="GC581">
        <v>3.46</v>
      </c>
      <c r="GD581">
        <v>3.32</v>
      </c>
      <c r="GE581">
        <v>3.17</v>
      </c>
      <c r="GF581">
        <v>3.25</v>
      </c>
      <c r="GG581">
        <v>3.21</v>
      </c>
      <c r="GH581">
        <v>7.56</v>
      </c>
      <c r="GI581">
        <v>0.03</v>
      </c>
      <c r="GJ581">
        <v>1.4999999999999999E-2</v>
      </c>
      <c r="GK581">
        <v>2.9000000000000001E-2</v>
      </c>
      <c r="GL581">
        <v>0.04</v>
      </c>
      <c r="GM581">
        <v>0.09</v>
      </c>
      <c r="GN581">
        <v>0.06</v>
      </c>
      <c r="GO581">
        <v>0.12</v>
      </c>
      <c r="GP581">
        <v>0.21</v>
      </c>
      <c r="GQ581">
        <v>0.1</v>
      </c>
      <c r="GR581">
        <v>0.28999999999999998</v>
      </c>
      <c r="GS581">
        <v>0.01</v>
      </c>
      <c r="GT581">
        <v>0.47</v>
      </c>
      <c r="GU581">
        <v>0.54</v>
      </c>
      <c r="GV581">
        <v>0.28000000000000003</v>
      </c>
      <c r="GW581">
        <v>0.21</v>
      </c>
      <c r="GX581">
        <v>0.20599999999999999</v>
      </c>
      <c r="GY581">
        <v>0.19</v>
      </c>
      <c r="GZ581">
        <v>0.10299999999999999</v>
      </c>
      <c r="HA581">
        <v>5.8999999999999997E-2</v>
      </c>
      <c r="HB581">
        <v>0.25</v>
      </c>
      <c r="HC581">
        <v>0.16</v>
      </c>
      <c r="HD581">
        <v>0.13</v>
      </c>
      <c r="HE581">
        <v>0.24</v>
      </c>
      <c r="HF581">
        <v>0.05</v>
      </c>
      <c r="HG581">
        <v>7.0000000000000007E-2</v>
      </c>
      <c r="HH581">
        <v>0.04</v>
      </c>
      <c r="HI581">
        <v>0.04</v>
      </c>
      <c r="HJ581">
        <v>0.04</v>
      </c>
      <c r="HK581">
        <v>0.01</v>
      </c>
      <c r="HL581">
        <v>0.04</v>
      </c>
      <c r="HM581">
        <v>0.04</v>
      </c>
      <c r="HN581">
        <v>0.02</v>
      </c>
      <c r="HO581">
        <v>0.41</v>
      </c>
      <c r="HP581">
        <v>0.32</v>
      </c>
      <c r="HQ581">
        <v>0.38</v>
      </c>
      <c r="HR581">
        <v>0.38</v>
      </c>
      <c r="HS581">
        <v>0.43</v>
      </c>
      <c r="HT581">
        <v>0.35</v>
      </c>
      <c r="HU581">
        <v>0.46</v>
      </c>
      <c r="HV581">
        <v>0.45</v>
      </c>
      <c r="HW581">
        <v>0.46</v>
      </c>
      <c r="HX581">
        <v>0.46</v>
      </c>
      <c r="HY581">
        <v>0.41</v>
      </c>
      <c r="HZ581">
        <v>0.54</v>
      </c>
      <c r="IA581">
        <v>7.0000000000000007E-2</v>
      </c>
      <c r="IB581">
        <v>0.16</v>
      </c>
      <c r="IC581">
        <v>0.11</v>
      </c>
      <c r="ID581">
        <v>0.1</v>
      </c>
      <c r="IE581">
        <v>0.1</v>
      </c>
      <c r="IF581">
        <v>5.0999999999999997E-2</v>
      </c>
      <c r="IG581">
        <v>1.4999999999999999E-2</v>
      </c>
      <c r="IH581">
        <v>0.01</v>
      </c>
      <c r="II581">
        <v>0.01</v>
      </c>
      <c r="IJ581">
        <v>0.01</v>
      </c>
      <c r="IK581">
        <v>7.0000000000000001E-3</v>
      </c>
      <c r="IL581">
        <v>7.0000000000000001E-3</v>
      </c>
      <c r="IM581">
        <v>0.01</v>
      </c>
      <c r="IN581">
        <v>0.01</v>
      </c>
      <c r="IO581">
        <v>0.02</v>
      </c>
      <c r="IP581">
        <v>0.01</v>
      </c>
      <c r="IQ581">
        <v>0.01</v>
      </c>
      <c r="IR581">
        <v>0.04</v>
      </c>
      <c r="IS581">
        <v>0.04</v>
      </c>
      <c r="IT581">
        <v>0.53</v>
      </c>
      <c r="IU581">
        <v>0.39</v>
      </c>
      <c r="IV581">
        <v>0.04</v>
      </c>
      <c r="IW581">
        <v>0.28000000000000003</v>
      </c>
      <c r="IX581">
        <v>0.32</v>
      </c>
      <c r="IY581">
        <v>0.24</v>
      </c>
      <c r="IZ581">
        <v>0.33</v>
      </c>
      <c r="JA581">
        <v>0.2</v>
      </c>
      <c r="JB581">
        <v>0.39</v>
      </c>
      <c r="JC581">
        <v>0.36</v>
      </c>
      <c r="JD581">
        <v>0.1</v>
      </c>
      <c r="JE581">
        <v>0.17</v>
      </c>
      <c r="JF581">
        <v>0.28999999999999998</v>
      </c>
      <c r="JG581">
        <v>0.16</v>
      </c>
      <c r="JH581">
        <v>0.25</v>
      </c>
      <c r="JI581">
        <v>0.13</v>
      </c>
      <c r="JJ581">
        <v>0.1</v>
      </c>
      <c r="JK581">
        <v>0.46</v>
      </c>
      <c r="JL581">
        <v>0.17</v>
      </c>
      <c r="JM581">
        <v>0.04</v>
      </c>
      <c r="JN581">
        <v>0.01</v>
      </c>
      <c r="JO581">
        <v>0.01</v>
      </c>
      <c r="JP581">
        <v>0</v>
      </c>
      <c r="JQ581">
        <v>0</v>
      </c>
      <c r="JR581">
        <v>2.85</v>
      </c>
      <c r="JS581">
        <v>1.81</v>
      </c>
      <c r="JT581">
        <v>1.97</v>
      </c>
      <c r="JU581">
        <v>3.18</v>
      </c>
      <c r="JV581">
        <v>2.2200000000000002</v>
      </c>
    </row>
    <row r="582" spans="1:282" x14ac:dyDescent="0.25">
      <c r="A582">
        <v>610304</v>
      </c>
      <c r="B582" t="s">
        <v>232</v>
      </c>
      <c r="C582" t="s">
        <v>1591</v>
      </c>
      <c r="D582" t="s">
        <v>6166</v>
      </c>
      <c r="E582" t="s">
        <v>6167</v>
      </c>
      <c r="F582" t="s">
        <v>1592</v>
      </c>
      <c r="G582" t="s">
        <v>1593</v>
      </c>
      <c r="H582" t="s">
        <v>1594</v>
      </c>
      <c r="I582" t="s">
        <v>6168</v>
      </c>
      <c r="J582" t="s">
        <v>10</v>
      </c>
      <c r="K582" t="s">
        <v>10</v>
      </c>
      <c r="L582" t="s">
        <v>546</v>
      </c>
      <c r="M582" t="s">
        <v>4175</v>
      </c>
      <c r="N582" t="s">
        <v>3872</v>
      </c>
      <c r="O582" t="s">
        <v>535</v>
      </c>
      <c r="P582">
        <v>422</v>
      </c>
      <c r="Q582" t="s">
        <v>539</v>
      </c>
      <c r="R582" t="s">
        <v>542</v>
      </c>
      <c r="S582" t="s">
        <v>542</v>
      </c>
      <c r="T582">
        <v>38</v>
      </c>
      <c r="U582">
        <v>7310</v>
      </c>
      <c r="V582" t="s">
        <v>651</v>
      </c>
      <c r="W582">
        <v>239</v>
      </c>
      <c r="X582">
        <v>409</v>
      </c>
      <c r="Y582">
        <v>58</v>
      </c>
      <c r="Z582" s="5" t="s">
        <v>890</v>
      </c>
      <c r="AA582" t="s">
        <v>535</v>
      </c>
      <c r="AB582" t="s">
        <v>533</v>
      </c>
      <c r="AC582" t="s">
        <v>564</v>
      </c>
      <c r="AD582" t="s">
        <v>564</v>
      </c>
      <c r="AE582">
        <v>62</v>
      </c>
      <c r="AF582">
        <v>57.1</v>
      </c>
      <c r="AG582">
        <v>59.4</v>
      </c>
      <c r="AH582">
        <v>5.8</v>
      </c>
      <c r="AI582" t="s">
        <v>3410</v>
      </c>
      <c r="AJ582">
        <v>215</v>
      </c>
      <c r="AK582">
        <v>3</v>
      </c>
      <c r="AL582">
        <v>54</v>
      </c>
      <c r="AM582">
        <v>1</v>
      </c>
      <c r="AN582">
        <v>155</v>
      </c>
      <c r="AQ582">
        <v>2</v>
      </c>
      <c r="AR582">
        <v>3</v>
      </c>
      <c r="AS582">
        <v>215</v>
      </c>
      <c r="AT582">
        <v>0.01</v>
      </c>
      <c r="AU582">
        <v>0.01</v>
      </c>
      <c r="AV582">
        <v>0.01</v>
      </c>
      <c r="AW582">
        <v>0.01</v>
      </c>
      <c r="AX582">
        <v>0.05</v>
      </c>
      <c r="AY582">
        <v>0.09</v>
      </c>
      <c r="AZ582">
        <v>0.03</v>
      </c>
      <c r="BA582">
        <v>2.3E-2</v>
      </c>
      <c r="BB582">
        <v>0.05</v>
      </c>
      <c r="BC582">
        <v>0.09</v>
      </c>
      <c r="BD582">
        <v>0.11</v>
      </c>
      <c r="BE582">
        <v>0.2</v>
      </c>
      <c r="BF582">
        <v>0.3</v>
      </c>
      <c r="BG582">
        <v>0.27</v>
      </c>
      <c r="BH582">
        <v>0.33</v>
      </c>
      <c r="BI582">
        <v>0.24</v>
      </c>
      <c r="BJ582">
        <v>0.33</v>
      </c>
      <c r="BK582">
        <v>0.3</v>
      </c>
      <c r="BL582">
        <v>0</v>
      </c>
      <c r="BM582">
        <v>0</v>
      </c>
      <c r="BN582">
        <v>0.02</v>
      </c>
      <c r="BO582">
        <v>0.01</v>
      </c>
      <c r="BP582">
        <v>0</v>
      </c>
      <c r="BQ582">
        <v>0.04</v>
      </c>
      <c r="BR582">
        <v>0.65</v>
      </c>
      <c r="BS582">
        <v>0.69</v>
      </c>
      <c r="BT582">
        <v>0.59</v>
      </c>
      <c r="BU582">
        <v>0.64</v>
      </c>
      <c r="BV582">
        <v>0.51</v>
      </c>
      <c r="BW582">
        <v>0.37</v>
      </c>
      <c r="BX582">
        <v>3.59</v>
      </c>
      <c r="BY582">
        <v>3.64</v>
      </c>
      <c r="BZ582">
        <v>3.52</v>
      </c>
      <c r="CA582">
        <v>3.53</v>
      </c>
      <c r="CB582">
        <v>3.3</v>
      </c>
      <c r="CC582">
        <v>2.98</v>
      </c>
      <c r="CD582">
        <v>8.9999999999999993E-3</v>
      </c>
      <c r="CE582">
        <v>5.0000000000000001E-3</v>
      </c>
      <c r="CF582">
        <v>8.9999999999999993E-3</v>
      </c>
      <c r="CG582">
        <v>8.9999999999999993E-3</v>
      </c>
      <c r="CH582">
        <v>8.9999999999999993E-3</v>
      </c>
      <c r="CI582">
        <v>0.02</v>
      </c>
      <c r="CJ582">
        <v>0.04</v>
      </c>
      <c r="CK582">
        <v>0.13</v>
      </c>
      <c r="CL582">
        <v>7.0000000000000007E-2</v>
      </c>
      <c r="CM582">
        <v>0.02</v>
      </c>
      <c r="CN582">
        <v>0.03</v>
      </c>
      <c r="CO582">
        <v>0.05</v>
      </c>
      <c r="CP582">
        <v>0.06</v>
      </c>
      <c r="CQ582">
        <v>0.03</v>
      </c>
      <c r="CR582">
        <v>0.06</v>
      </c>
      <c r="CS582">
        <v>0.17</v>
      </c>
      <c r="CT582">
        <v>0.17</v>
      </c>
      <c r="CU582">
        <v>0.14000000000000001</v>
      </c>
      <c r="CV582">
        <v>3.65</v>
      </c>
      <c r="CW582">
        <v>3.69</v>
      </c>
      <c r="CX582">
        <v>3.61</v>
      </c>
      <c r="CY582">
        <v>3.55</v>
      </c>
      <c r="CZ582">
        <v>3.63</v>
      </c>
      <c r="DA582">
        <v>3.5</v>
      </c>
      <c r="DB582">
        <v>3.19</v>
      </c>
      <c r="DC582">
        <v>3.03</v>
      </c>
      <c r="DD582">
        <v>3.21</v>
      </c>
      <c r="DE582">
        <v>0.27</v>
      </c>
      <c r="DF582">
        <v>0.24</v>
      </c>
      <c r="DG582">
        <v>0.27</v>
      </c>
      <c r="DH582">
        <v>0.3</v>
      </c>
      <c r="DI582">
        <v>0.28000000000000003</v>
      </c>
      <c r="DJ582">
        <v>0.31</v>
      </c>
      <c r="DK582">
        <v>0.34</v>
      </c>
      <c r="DL582">
        <v>0.25</v>
      </c>
      <c r="DM582">
        <v>0.28999999999999998</v>
      </c>
      <c r="DN582">
        <v>0</v>
      </c>
      <c r="DO582">
        <v>0.01</v>
      </c>
      <c r="DP582">
        <v>0.01</v>
      </c>
      <c r="DQ582">
        <v>0.01</v>
      </c>
      <c r="DR582">
        <v>0</v>
      </c>
      <c r="DS582">
        <v>0.01</v>
      </c>
      <c r="DT582">
        <v>0.01</v>
      </c>
      <c r="DU582">
        <v>0</v>
      </c>
      <c r="DV582">
        <v>0.01</v>
      </c>
      <c r="DW582">
        <v>0.69</v>
      </c>
      <c r="DX582">
        <v>0.72</v>
      </c>
      <c r="DY582">
        <v>0.67</v>
      </c>
      <c r="DZ582">
        <v>0.62</v>
      </c>
      <c r="EA582">
        <v>0.67</v>
      </c>
      <c r="EB582">
        <v>0.6</v>
      </c>
      <c r="EC582">
        <v>0.44</v>
      </c>
      <c r="ED582">
        <v>0.45</v>
      </c>
      <c r="EE582">
        <v>0.48</v>
      </c>
      <c r="EF582">
        <v>0.55000000000000004</v>
      </c>
      <c r="EG582">
        <v>0.05</v>
      </c>
      <c r="EH582">
        <v>0.02</v>
      </c>
      <c r="EI582">
        <v>0.05</v>
      </c>
      <c r="EJ582">
        <v>0.01</v>
      </c>
      <c r="EK582">
        <v>0.03</v>
      </c>
      <c r="EL582">
        <v>0.03</v>
      </c>
      <c r="EM582">
        <v>0.02</v>
      </c>
      <c r="EN582">
        <v>0.02</v>
      </c>
      <c r="EO582">
        <v>0.2</v>
      </c>
      <c r="EP582">
        <v>0.12</v>
      </c>
      <c r="EQ582">
        <v>5.0999999999999997E-2</v>
      </c>
      <c r="ER582">
        <v>0.09</v>
      </c>
      <c r="ES582">
        <v>2.8000000000000001E-2</v>
      </c>
      <c r="ET582">
        <v>0.1</v>
      </c>
      <c r="EU582">
        <v>0.06</v>
      </c>
      <c r="EV582">
        <v>0.05</v>
      </c>
      <c r="EW582">
        <v>0.06</v>
      </c>
      <c r="EX582">
        <v>9.2999999999999999E-2</v>
      </c>
      <c r="EY582">
        <v>0.4</v>
      </c>
      <c r="EZ582">
        <v>0.32</v>
      </c>
      <c r="FA582">
        <v>0.33</v>
      </c>
      <c r="FB582">
        <v>0.27</v>
      </c>
      <c r="FC582">
        <v>0.39</v>
      </c>
      <c r="FD582">
        <v>0.31</v>
      </c>
      <c r="FE582">
        <v>0.4</v>
      </c>
      <c r="FF582">
        <v>0.44</v>
      </c>
      <c r="FG582">
        <v>0.1</v>
      </c>
      <c r="FH582">
        <v>0.42</v>
      </c>
      <c r="FI582">
        <v>0.57999999999999996</v>
      </c>
      <c r="FJ582">
        <v>0.52</v>
      </c>
      <c r="FK582">
        <v>0.67</v>
      </c>
      <c r="FL582">
        <v>0.46</v>
      </c>
      <c r="FM582">
        <v>0.59</v>
      </c>
      <c r="FN582">
        <v>0.52</v>
      </c>
      <c r="FO582">
        <v>0.47</v>
      </c>
      <c r="FP582">
        <v>0.06</v>
      </c>
      <c r="FQ582">
        <v>0.01</v>
      </c>
      <c r="FR582">
        <v>0.03</v>
      </c>
      <c r="FS582">
        <v>0.01</v>
      </c>
      <c r="FT582">
        <v>0.02</v>
      </c>
      <c r="FU582">
        <v>0.03</v>
      </c>
      <c r="FV582">
        <v>0.01</v>
      </c>
      <c r="FW582">
        <v>0.01</v>
      </c>
      <c r="FX582">
        <v>0.01</v>
      </c>
      <c r="FY582">
        <v>1.73</v>
      </c>
      <c r="FZ582">
        <v>3.22</v>
      </c>
      <c r="GA582">
        <v>3.51</v>
      </c>
      <c r="GB582">
        <v>3.34</v>
      </c>
      <c r="GC582">
        <v>3.62</v>
      </c>
      <c r="GD582">
        <v>3.32</v>
      </c>
      <c r="GE582">
        <v>3.47</v>
      </c>
      <c r="GF582">
        <v>3.43</v>
      </c>
      <c r="GG582">
        <v>3.39</v>
      </c>
      <c r="GH582">
        <v>8.98</v>
      </c>
      <c r="GI582">
        <v>0.01</v>
      </c>
      <c r="GJ582">
        <v>1.4E-2</v>
      </c>
      <c r="GK582">
        <v>0</v>
      </c>
      <c r="GL582">
        <v>0</v>
      </c>
      <c r="GM582">
        <v>0.04</v>
      </c>
      <c r="GN582">
        <v>0</v>
      </c>
      <c r="GO582">
        <v>0.04</v>
      </c>
      <c r="GP582">
        <v>0.11</v>
      </c>
      <c r="GQ582">
        <v>0.21</v>
      </c>
      <c r="GR582">
        <v>0.53</v>
      </c>
      <c r="GS582">
        <v>0.03</v>
      </c>
      <c r="GT582">
        <v>0.49</v>
      </c>
      <c r="GU582">
        <v>0.47</v>
      </c>
      <c r="GV582">
        <v>0.2</v>
      </c>
      <c r="GW582">
        <v>0.17</v>
      </c>
      <c r="GX582">
        <v>0.19500000000000001</v>
      </c>
      <c r="GY582">
        <v>0.31</v>
      </c>
      <c r="GZ582">
        <v>0.112</v>
      </c>
      <c r="HA582">
        <v>0.107</v>
      </c>
      <c r="HB582">
        <v>0.22</v>
      </c>
      <c r="HC582">
        <v>0.12</v>
      </c>
      <c r="HD582">
        <v>0.12</v>
      </c>
      <c r="HE582">
        <v>0.23</v>
      </c>
      <c r="HF582">
        <v>0.11</v>
      </c>
      <c r="HG582">
        <v>0.12</v>
      </c>
      <c r="HH582">
        <v>0.04</v>
      </c>
      <c r="HI582">
        <v>0.02</v>
      </c>
      <c r="HJ582">
        <v>0</v>
      </c>
      <c r="HK582">
        <v>0.01</v>
      </c>
      <c r="HL582">
        <v>0</v>
      </c>
      <c r="HM582">
        <v>0.14000000000000001</v>
      </c>
      <c r="HN582">
        <v>0.05</v>
      </c>
      <c r="HO582">
        <v>0.38</v>
      </c>
      <c r="HP582">
        <v>0.34</v>
      </c>
      <c r="HQ582">
        <v>0.35</v>
      </c>
      <c r="HR582">
        <v>0.34</v>
      </c>
      <c r="HS582">
        <v>0.39</v>
      </c>
      <c r="HT582">
        <v>0.38</v>
      </c>
      <c r="HU582">
        <v>0.45</v>
      </c>
      <c r="HV582">
        <v>0.5</v>
      </c>
      <c r="HW582">
        <v>0.46</v>
      </c>
      <c r="HX582">
        <v>0.55000000000000004</v>
      </c>
      <c r="HY582">
        <v>0.31</v>
      </c>
      <c r="HZ582">
        <v>0.46</v>
      </c>
      <c r="IA582">
        <v>0.1</v>
      </c>
      <c r="IB582">
        <v>0.11</v>
      </c>
      <c r="IC582">
        <v>0.13</v>
      </c>
      <c r="ID582">
        <v>0.06</v>
      </c>
      <c r="IE582">
        <v>0.12</v>
      </c>
      <c r="IF582">
        <v>7.0000000000000007E-2</v>
      </c>
      <c r="IG582">
        <v>3.3000000000000002E-2</v>
      </c>
      <c r="IH582">
        <v>0.02</v>
      </c>
      <c r="II582">
        <v>0.02</v>
      </c>
      <c r="IJ582">
        <v>0.02</v>
      </c>
      <c r="IK582">
        <v>1.4E-2</v>
      </c>
      <c r="IL582">
        <v>2.3E-2</v>
      </c>
      <c r="IM582">
        <v>0.01</v>
      </c>
      <c r="IN582">
        <v>0.02</v>
      </c>
      <c r="IO582">
        <v>0.02</v>
      </c>
      <c r="IP582">
        <v>0.02</v>
      </c>
      <c r="IQ582">
        <v>0.03</v>
      </c>
      <c r="IR582">
        <v>0.02</v>
      </c>
      <c r="IS582">
        <v>0.06</v>
      </c>
      <c r="IT582">
        <v>0.71</v>
      </c>
      <c r="IU582">
        <v>0.61</v>
      </c>
      <c r="IV582">
        <v>0.02</v>
      </c>
      <c r="IW582">
        <v>0.1</v>
      </c>
      <c r="IX582">
        <v>0.49</v>
      </c>
      <c r="IY582">
        <v>0.16</v>
      </c>
      <c r="IZ582">
        <v>0.26</v>
      </c>
      <c r="JA582">
        <v>0.33</v>
      </c>
      <c r="JB582">
        <v>0.4</v>
      </c>
      <c r="JC582">
        <v>0.3</v>
      </c>
      <c r="JD582">
        <v>0.05</v>
      </c>
      <c r="JE582">
        <v>0.05</v>
      </c>
      <c r="JF582">
        <v>0.31</v>
      </c>
      <c r="JG582">
        <v>0.3</v>
      </c>
      <c r="JH582">
        <v>0.11</v>
      </c>
      <c r="JI582">
        <v>0.04</v>
      </c>
      <c r="JJ582">
        <v>0.04</v>
      </c>
      <c r="JK582">
        <v>0.28999999999999998</v>
      </c>
      <c r="JL582">
        <v>0.16</v>
      </c>
      <c r="JM582">
        <v>0.04</v>
      </c>
      <c r="JN582">
        <v>0.05</v>
      </c>
      <c r="JO582">
        <v>0.05</v>
      </c>
      <c r="JP582">
        <v>0.05</v>
      </c>
      <c r="JQ582">
        <v>0.03</v>
      </c>
      <c r="JR582">
        <v>2.4700000000000002</v>
      </c>
      <c r="JS582">
        <v>1.4</v>
      </c>
      <c r="JT582">
        <v>1.48</v>
      </c>
      <c r="JU582">
        <v>2.91</v>
      </c>
      <c r="JV582">
        <v>2.54</v>
      </c>
    </row>
    <row r="583" spans="1:282" x14ac:dyDescent="0.25">
      <c r="A583">
        <v>610305</v>
      </c>
      <c r="B583" t="s">
        <v>180</v>
      </c>
      <c r="C583" t="s">
        <v>3073</v>
      </c>
      <c r="D583" t="s">
        <v>6169</v>
      </c>
      <c r="E583" t="s">
        <v>6170</v>
      </c>
      <c r="F583" t="s">
        <v>1595</v>
      </c>
      <c r="G583" t="s">
        <v>1596</v>
      </c>
      <c r="H583" t="s">
        <v>1597</v>
      </c>
      <c r="I583" t="s">
        <v>6171</v>
      </c>
      <c r="J583" t="s">
        <v>6172</v>
      </c>
      <c r="K583" t="s">
        <v>6173</v>
      </c>
      <c r="L583" t="s">
        <v>546</v>
      </c>
      <c r="M583" t="s">
        <v>3399</v>
      </c>
      <c r="N583" t="s">
        <v>3908</v>
      </c>
      <c r="O583" t="s">
        <v>524</v>
      </c>
      <c r="P583">
        <v>176</v>
      </c>
      <c r="Q583" t="s">
        <v>539</v>
      </c>
      <c r="R583" t="s">
        <v>3437</v>
      </c>
      <c r="S583" t="s">
        <v>6522</v>
      </c>
      <c r="T583">
        <v>36</v>
      </c>
      <c r="U583">
        <v>7320</v>
      </c>
      <c r="V583" t="s">
        <v>655</v>
      </c>
      <c r="W583">
        <v>52</v>
      </c>
      <c r="X583">
        <v>182</v>
      </c>
      <c r="Y583">
        <v>29</v>
      </c>
      <c r="Z583" s="5" t="s">
        <v>4347</v>
      </c>
      <c r="AA583" t="s">
        <v>524</v>
      </c>
      <c r="AB583" t="s">
        <v>533</v>
      </c>
      <c r="AC583" t="s">
        <v>564</v>
      </c>
      <c r="AD583" t="s">
        <v>555</v>
      </c>
      <c r="AE583">
        <v>63.9</v>
      </c>
      <c r="AF583">
        <v>48.5</v>
      </c>
      <c r="AG583">
        <v>39.4</v>
      </c>
      <c r="AH583">
        <v>2.9</v>
      </c>
      <c r="AI583" t="s">
        <v>3410</v>
      </c>
      <c r="AJ583">
        <v>28</v>
      </c>
      <c r="AL583">
        <v>28</v>
      </c>
      <c r="AS583">
        <v>28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0.04</v>
      </c>
      <c r="AZ583">
        <v>0</v>
      </c>
      <c r="BA583">
        <v>0</v>
      </c>
      <c r="BB583">
        <v>0</v>
      </c>
      <c r="BC583">
        <v>0</v>
      </c>
      <c r="BD583">
        <v>0.04</v>
      </c>
      <c r="BE583">
        <v>0.32</v>
      </c>
      <c r="BF583">
        <v>0.28999999999999998</v>
      </c>
      <c r="BG583">
        <v>0.21</v>
      </c>
      <c r="BH583">
        <v>0.21</v>
      </c>
      <c r="BI583">
        <v>0.21</v>
      </c>
      <c r="BJ583">
        <v>0.54</v>
      </c>
      <c r="BK583">
        <v>0.28999999999999998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0.71</v>
      </c>
      <c r="BS583">
        <v>0.79</v>
      </c>
      <c r="BT583">
        <v>0.79</v>
      </c>
      <c r="BU583">
        <v>0.79</v>
      </c>
      <c r="BV583">
        <v>0.43</v>
      </c>
      <c r="BW583">
        <v>0.36</v>
      </c>
      <c r="BX583">
        <v>3.71</v>
      </c>
      <c r="BY583">
        <v>3.79</v>
      </c>
      <c r="BZ583">
        <v>3.79</v>
      </c>
      <c r="CA583">
        <v>3.79</v>
      </c>
      <c r="CB583">
        <v>3.39</v>
      </c>
      <c r="CC583">
        <v>2.96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0.04</v>
      </c>
      <c r="CN583">
        <v>0.04</v>
      </c>
      <c r="CO583">
        <v>0.04</v>
      </c>
      <c r="CP583">
        <v>0.04</v>
      </c>
      <c r="CQ583">
        <v>0.04</v>
      </c>
      <c r="CR583">
        <v>7.0000000000000007E-2</v>
      </c>
      <c r="CS583">
        <v>0.04</v>
      </c>
      <c r="CT583">
        <v>0.11</v>
      </c>
      <c r="CU583">
        <v>7.0000000000000007E-2</v>
      </c>
      <c r="CV583">
        <v>3.7</v>
      </c>
      <c r="CW583">
        <v>3.7</v>
      </c>
      <c r="CX583">
        <v>3.71</v>
      </c>
      <c r="CY583">
        <v>3.71</v>
      </c>
      <c r="CZ583">
        <v>3.71</v>
      </c>
      <c r="DA583">
        <v>3.61</v>
      </c>
      <c r="DB583">
        <v>3.64</v>
      </c>
      <c r="DC583">
        <v>3.5</v>
      </c>
      <c r="DD583">
        <v>3.61</v>
      </c>
      <c r="DE583">
        <v>0.21</v>
      </c>
      <c r="DF583">
        <v>0.21</v>
      </c>
      <c r="DG583">
        <v>0.21</v>
      </c>
      <c r="DH583">
        <v>0.21</v>
      </c>
      <c r="DI583">
        <v>0.21</v>
      </c>
      <c r="DJ583">
        <v>0.25</v>
      </c>
      <c r="DK583">
        <v>0.28999999999999998</v>
      </c>
      <c r="DL583">
        <v>0.28999999999999998</v>
      </c>
      <c r="DM583">
        <v>0.25</v>
      </c>
      <c r="DN583">
        <v>0.04</v>
      </c>
      <c r="DO583">
        <v>0.04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0.71</v>
      </c>
      <c r="DX583">
        <v>0.71</v>
      </c>
      <c r="DY583">
        <v>0.75</v>
      </c>
      <c r="DZ583">
        <v>0.75</v>
      </c>
      <c r="EA583">
        <v>0.75</v>
      </c>
      <c r="EB583">
        <v>0.68</v>
      </c>
      <c r="EC583">
        <v>0.68</v>
      </c>
      <c r="ED583">
        <v>0.61</v>
      </c>
      <c r="EE583">
        <v>0.68</v>
      </c>
      <c r="EF583">
        <v>0.32</v>
      </c>
      <c r="EG583">
        <v>0.14000000000000001</v>
      </c>
      <c r="EH583">
        <v>0.14000000000000001</v>
      </c>
      <c r="EI583">
        <v>0.14000000000000001</v>
      </c>
      <c r="EJ583">
        <v>0.14000000000000001</v>
      </c>
      <c r="EK583">
        <v>0.11</v>
      </c>
      <c r="EL583">
        <v>0.04</v>
      </c>
      <c r="EM583">
        <v>0</v>
      </c>
      <c r="EN583">
        <v>0</v>
      </c>
      <c r="EO583">
        <v>0.36</v>
      </c>
      <c r="EP583">
        <v>0.04</v>
      </c>
      <c r="EQ583">
        <v>0</v>
      </c>
      <c r="ER583">
        <v>0</v>
      </c>
      <c r="ES583">
        <v>3.5999999999999997E-2</v>
      </c>
      <c r="ET583">
        <v>7.0000000000000007E-2</v>
      </c>
      <c r="EU583">
        <v>0.11</v>
      </c>
      <c r="EV583">
        <v>0</v>
      </c>
      <c r="EW583">
        <v>0.04</v>
      </c>
      <c r="EX583">
        <v>3.5999999999999997E-2</v>
      </c>
      <c r="EY583">
        <v>0.39</v>
      </c>
      <c r="EZ583">
        <v>0.36</v>
      </c>
      <c r="FA583">
        <v>0.43</v>
      </c>
      <c r="FB583">
        <v>0.28999999999999998</v>
      </c>
      <c r="FC583">
        <v>0.36</v>
      </c>
      <c r="FD583">
        <v>0.39</v>
      </c>
      <c r="FE583">
        <v>0.39</v>
      </c>
      <c r="FF583">
        <v>0.36</v>
      </c>
      <c r="FG583">
        <v>0.21</v>
      </c>
      <c r="FH583">
        <v>0.39</v>
      </c>
      <c r="FI583">
        <v>0.5</v>
      </c>
      <c r="FJ583">
        <v>0.43</v>
      </c>
      <c r="FK583">
        <v>0.54</v>
      </c>
      <c r="FL583">
        <v>0.43</v>
      </c>
      <c r="FM583">
        <v>0.46</v>
      </c>
      <c r="FN583">
        <v>0.61</v>
      </c>
      <c r="FO583">
        <v>0.61</v>
      </c>
      <c r="FP583">
        <v>7.0000000000000007E-2</v>
      </c>
      <c r="FQ583">
        <v>0.04</v>
      </c>
      <c r="FR583">
        <v>0</v>
      </c>
      <c r="FS583">
        <v>0</v>
      </c>
      <c r="FT583">
        <v>0</v>
      </c>
      <c r="FU583">
        <v>0.04</v>
      </c>
      <c r="FV583">
        <v>0</v>
      </c>
      <c r="FW583">
        <v>0</v>
      </c>
      <c r="FX583">
        <v>0</v>
      </c>
      <c r="FY583">
        <v>2.15</v>
      </c>
      <c r="FZ583">
        <v>3.07</v>
      </c>
      <c r="GA583">
        <v>3.21</v>
      </c>
      <c r="GB583">
        <v>3.14</v>
      </c>
      <c r="GC583">
        <v>3.21</v>
      </c>
      <c r="GD583">
        <v>3.15</v>
      </c>
      <c r="GE583">
        <v>3.29</v>
      </c>
      <c r="GF583">
        <v>3.61</v>
      </c>
      <c r="GG583">
        <v>3.57</v>
      </c>
      <c r="GH583">
        <v>9.32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0.11</v>
      </c>
      <c r="GP583">
        <v>0.04</v>
      </c>
      <c r="GQ583">
        <v>0.28999999999999998</v>
      </c>
      <c r="GR583">
        <v>0.56999999999999995</v>
      </c>
      <c r="GS583">
        <v>0</v>
      </c>
      <c r="GT583">
        <v>0.43</v>
      </c>
      <c r="GU583">
        <v>0.64</v>
      </c>
      <c r="GV583">
        <v>0.28999999999999998</v>
      </c>
      <c r="GW583">
        <v>0.46</v>
      </c>
      <c r="GX583">
        <v>0.25</v>
      </c>
      <c r="GY583">
        <v>0.43</v>
      </c>
      <c r="GZ583">
        <v>3.5999999999999997E-2</v>
      </c>
      <c r="HA583">
        <v>3.5999999999999997E-2</v>
      </c>
      <c r="HB583">
        <v>0.25</v>
      </c>
      <c r="HC583">
        <v>0</v>
      </c>
      <c r="HD583">
        <v>0</v>
      </c>
      <c r="HE583">
        <v>0.04</v>
      </c>
      <c r="HF583">
        <v>7.0000000000000007E-2</v>
      </c>
      <c r="HG583">
        <v>7.0000000000000007E-2</v>
      </c>
      <c r="HH583">
        <v>0</v>
      </c>
      <c r="HI583">
        <v>0</v>
      </c>
      <c r="HJ583">
        <v>0.04</v>
      </c>
      <c r="HK583">
        <v>0</v>
      </c>
      <c r="HL583">
        <v>0.25</v>
      </c>
      <c r="HM583">
        <v>0.36</v>
      </c>
      <c r="HN583">
        <v>0</v>
      </c>
      <c r="HO583">
        <v>0.39</v>
      </c>
      <c r="HP583">
        <v>0.21</v>
      </c>
      <c r="HQ583">
        <v>0.18</v>
      </c>
      <c r="HR583">
        <v>0.39</v>
      </c>
      <c r="HS583">
        <v>0.36</v>
      </c>
      <c r="HT583">
        <v>0.21</v>
      </c>
      <c r="HU583">
        <v>0.61</v>
      </c>
      <c r="HV583">
        <v>0.28999999999999998</v>
      </c>
      <c r="HW583">
        <v>0.21</v>
      </c>
      <c r="HX583">
        <v>0.21</v>
      </c>
      <c r="HY583">
        <v>0.14000000000000001</v>
      </c>
      <c r="HZ583">
        <v>0.71</v>
      </c>
      <c r="IA583">
        <v>0</v>
      </c>
      <c r="IB583">
        <v>0.14000000000000001</v>
      </c>
      <c r="IC583">
        <v>0.25</v>
      </c>
      <c r="ID583">
        <v>0.11</v>
      </c>
      <c r="IE583">
        <v>0.14000000000000001</v>
      </c>
      <c r="IF583">
        <v>7.0999999999999994E-2</v>
      </c>
      <c r="IG583">
        <v>0</v>
      </c>
      <c r="IH583">
        <v>0.32</v>
      </c>
      <c r="II583">
        <v>0.36</v>
      </c>
      <c r="IJ583">
        <v>0.04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0.21</v>
      </c>
      <c r="IU583">
        <v>0.18</v>
      </c>
      <c r="IV583">
        <v>0</v>
      </c>
      <c r="IW583">
        <v>7.0000000000000007E-2</v>
      </c>
      <c r="IX583">
        <v>0.21</v>
      </c>
      <c r="IY583">
        <v>0.46</v>
      </c>
      <c r="IZ583">
        <v>0.5</v>
      </c>
      <c r="JA583">
        <v>0.18</v>
      </c>
      <c r="JB583">
        <v>0.28999999999999998</v>
      </c>
      <c r="JC583">
        <v>0.28999999999999998</v>
      </c>
      <c r="JD583">
        <v>0.14000000000000001</v>
      </c>
      <c r="JE583">
        <v>0.18</v>
      </c>
      <c r="JF583">
        <v>0.39</v>
      </c>
      <c r="JG583">
        <v>0.46</v>
      </c>
      <c r="JH583">
        <v>0.5</v>
      </c>
      <c r="JI583">
        <v>0.18</v>
      </c>
      <c r="JJ583">
        <v>0.14000000000000001</v>
      </c>
      <c r="JK583">
        <v>0.43</v>
      </c>
      <c r="JL583">
        <v>0.18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3.29</v>
      </c>
      <c r="JS583">
        <v>2.29</v>
      </c>
      <c r="JT583">
        <v>2.29</v>
      </c>
      <c r="JU583">
        <v>3.25</v>
      </c>
      <c r="JV583">
        <v>2.75</v>
      </c>
    </row>
    <row r="584" spans="1:282" x14ac:dyDescent="0.25">
      <c r="A584">
        <v>610308</v>
      </c>
      <c r="B584" t="s">
        <v>3075</v>
      </c>
      <c r="C584" t="s">
        <v>3074</v>
      </c>
      <c r="D584" t="s">
        <v>6174</v>
      </c>
      <c r="E584" t="s">
        <v>6175</v>
      </c>
      <c r="F584" t="s">
        <v>3076</v>
      </c>
      <c r="G584" t="s">
        <v>3077</v>
      </c>
      <c r="H584" t="s">
        <v>3078</v>
      </c>
      <c r="I584" t="s">
        <v>6176</v>
      </c>
      <c r="J584" t="s">
        <v>6177</v>
      </c>
      <c r="K584" t="s">
        <v>6178</v>
      </c>
      <c r="L584" t="s">
        <v>546</v>
      </c>
      <c r="M584" t="s">
        <v>3399</v>
      </c>
      <c r="N584" t="s">
        <v>3872</v>
      </c>
      <c r="O584" t="s">
        <v>524</v>
      </c>
      <c r="P584">
        <v>104</v>
      </c>
      <c r="Q584" t="s">
        <v>539</v>
      </c>
      <c r="R584" t="s">
        <v>591</v>
      </c>
      <c r="S584" t="s">
        <v>591</v>
      </c>
      <c r="T584">
        <v>38</v>
      </c>
      <c r="U584">
        <v>7350</v>
      </c>
      <c r="V584" t="s">
        <v>651</v>
      </c>
      <c r="W584">
        <v>29</v>
      </c>
      <c r="X584">
        <v>114</v>
      </c>
      <c r="Y584">
        <v>25</v>
      </c>
      <c r="Z584" s="5" t="s">
        <v>3426</v>
      </c>
      <c r="AA584" t="s">
        <v>524</v>
      </c>
      <c r="AB584" t="s">
        <v>534</v>
      </c>
      <c r="AC584" t="s">
        <v>533</v>
      </c>
      <c r="AD584" t="s">
        <v>534</v>
      </c>
      <c r="AE584">
        <v>87.2</v>
      </c>
      <c r="AF584">
        <v>78.8</v>
      </c>
      <c r="AG584">
        <v>99</v>
      </c>
      <c r="AH584">
        <v>2.5</v>
      </c>
      <c r="AI584" t="s">
        <v>3410</v>
      </c>
      <c r="AJ584">
        <v>19</v>
      </c>
      <c r="AK584">
        <v>2</v>
      </c>
      <c r="AL584">
        <v>3</v>
      </c>
      <c r="AM584">
        <v>1</v>
      </c>
      <c r="AN584">
        <v>9</v>
      </c>
      <c r="AQ584">
        <v>1</v>
      </c>
      <c r="AR584">
        <v>3</v>
      </c>
      <c r="AS584">
        <v>19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0.05</v>
      </c>
      <c r="AZ584">
        <v>0</v>
      </c>
      <c r="BA584">
        <v>0</v>
      </c>
      <c r="BB584">
        <v>0</v>
      </c>
      <c r="BC584">
        <v>0</v>
      </c>
      <c r="BD584">
        <v>0.05</v>
      </c>
      <c r="BE584">
        <v>0.11</v>
      </c>
      <c r="BF584">
        <v>0.05</v>
      </c>
      <c r="BG584">
        <v>0.11</v>
      </c>
      <c r="BH584">
        <v>0.05</v>
      </c>
      <c r="BI584">
        <v>0.16</v>
      </c>
      <c r="BJ584">
        <v>0.26</v>
      </c>
      <c r="BK584">
        <v>0.16</v>
      </c>
      <c r="BL584">
        <v>0.26</v>
      </c>
      <c r="BM584">
        <v>0.32</v>
      </c>
      <c r="BN584">
        <v>0.26</v>
      </c>
      <c r="BO584">
        <v>0</v>
      </c>
      <c r="BP584">
        <v>0</v>
      </c>
      <c r="BQ584">
        <v>0</v>
      </c>
      <c r="BR584">
        <v>0.68</v>
      </c>
      <c r="BS584">
        <v>0.57999999999999996</v>
      </c>
      <c r="BT584">
        <v>0.68</v>
      </c>
      <c r="BU584">
        <v>0.84</v>
      </c>
      <c r="BV584">
        <v>0.68</v>
      </c>
      <c r="BW584">
        <v>0.68</v>
      </c>
      <c r="BX584">
        <v>3.93</v>
      </c>
      <c r="BY584">
        <v>3.85</v>
      </c>
      <c r="BZ584">
        <v>3.93</v>
      </c>
      <c r="CA584">
        <v>3.84</v>
      </c>
      <c r="CB584">
        <v>3.63</v>
      </c>
      <c r="CC584">
        <v>3.47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0.05</v>
      </c>
      <c r="CT584">
        <v>0.11</v>
      </c>
      <c r="CU584">
        <v>0.05</v>
      </c>
      <c r="CV584">
        <v>3.95</v>
      </c>
      <c r="CW584">
        <v>3.84</v>
      </c>
      <c r="CX584">
        <v>3.84</v>
      </c>
      <c r="CY584">
        <v>3.84</v>
      </c>
      <c r="CZ584">
        <v>3.79</v>
      </c>
      <c r="DA584">
        <v>3.89</v>
      </c>
      <c r="DB584">
        <v>3.78</v>
      </c>
      <c r="DC584">
        <v>3.68</v>
      </c>
      <c r="DD584">
        <v>3.74</v>
      </c>
      <c r="DE584">
        <v>0.05</v>
      </c>
      <c r="DF584">
        <v>0.16</v>
      </c>
      <c r="DG584">
        <v>0.16</v>
      </c>
      <c r="DH584">
        <v>0.16</v>
      </c>
      <c r="DI584">
        <v>0.21</v>
      </c>
      <c r="DJ584">
        <v>0.11</v>
      </c>
      <c r="DK584">
        <v>0.11</v>
      </c>
      <c r="DL584">
        <v>0.11</v>
      </c>
      <c r="DM584">
        <v>0.16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0.05</v>
      </c>
      <c r="DT584">
        <v>0.05</v>
      </c>
      <c r="DU584">
        <v>0</v>
      </c>
      <c r="DV584">
        <v>0</v>
      </c>
      <c r="DW584">
        <v>0.95</v>
      </c>
      <c r="DX584">
        <v>0.84</v>
      </c>
      <c r="DY584">
        <v>0.84</v>
      </c>
      <c r="DZ584">
        <v>0.84</v>
      </c>
      <c r="EA584">
        <v>0.79</v>
      </c>
      <c r="EB584">
        <v>0.84</v>
      </c>
      <c r="EC584">
        <v>0.79</v>
      </c>
      <c r="ED584">
        <v>0.79</v>
      </c>
      <c r="EE584">
        <v>0.79</v>
      </c>
      <c r="EF584">
        <v>0.84</v>
      </c>
      <c r="EG584">
        <v>0.05</v>
      </c>
      <c r="EH584">
        <v>0.05</v>
      </c>
      <c r="EI584">
        <v>0.05</v>
      </c>
      <c r="EJ584">
        <v>0.05</v>
      </c>
      <c r="EK584">
        <v>0.05</v>
      </c>
      <c r="EL584">
        <v>0</v>
      </c>
      <c r="EM584">
        <v>0</v>
      </c>
      <c r="EN584">
        <v>0</v>
      </c>
      <c r="EO584">
        <v>0.11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0.05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0.11</v>
      </c>
      <c r="FB584">
        <v>0</v>
      </c>
      <c r="FC584">
        <v>0.11</v>
      </c>
      <c r="FD584">
        <v>0.16</v>
      </c>
      <c r="FE584">
        <v>0.16</v>
      </c>
      <c r="FF584">
        <v>0.05</v>
      </c>
      <c r="FG584">
        <v>0.05</v>
      </c>
      <c r="FH584">
        <v>0.95</v>
      </c>
      <c r="FI584">
        <v>0.95</v>
      </c>
      <c r="FJ584">
        <v>0.84</v>
      </c>
      <c r="FK584">
        <v>0.89</v>
      </c>
      <c r="FL584">
        <v>0.79</v>
      </c>
      <c r="FM584">
        <v>0.79</v>
      </c>
      <c r="FN584">
        <v>0.84</v>
      </c>
      <c r="FO584">
        <v>0.95</v>
      </c>
      <c r="FP584">
        <v>0</v>
      </c>
      <c r="FQ584">
        <v>0</v>
      </c>
      <c r="FR584">
        <v>0</v>
      </c>
      <c r="FS584">
        <v>0</v>
      </c>
      <c r="FT584">
        <v>0.05</v>
      </c>
      <c r="FU584">
        <v>0.05</v>
      </c>
      <c r="FV584">
        <v>0</v>
      </c>
      <c r="FW584">
        <v>0</v>
      </c>
      <c r="FX584">
        <v>0</v>
      </c>
      <c r="FY584">
        <v>1.26</v>
      </c>
      <c r="FZ584">
        <v>3.84</v>
      </c>
      <c r="GA584">
        <v>3.84</v>
      </c>
      <c r="GB584">
        <v>3.74</v>
      </c>
      <c r="GC584">
        <v>3.83</v>
      </c>
      <c r="GD584">
        <v>3.72</v>
      </c>
      <c r="GE584">
        <v>3.74</v>
      </c>
      <c r="GF584">
        <v>3.84</v>
      </c>
      <c r="GG584">
        <v>3.95</v>
      </c>
      <c r="GH584">
        <v>9.4700000000000006</v>
      </c>
      <c r="GI584">
        <v>0</v>
      </c>
      <c r="GJ584">
        <v>0</v>
      </c>
      <c r="GK584">
        <v>0</v>
      </c>
      <c r="GL584">
        <v>0</v>
      </c>
      <c r="GM584">
        <v>0.05</v>
      </c>
      <c r="GN584">
        <v>0</v>
      </c>
      <c r="GO584">
        <v>0.05</v>
      </c>
      <c r="GP584">
        <v>0</v>
      </c>
      <c r="GQ584">
        <v>0.11</v>
      </c>
      <c r="GR584">
        <v>0.79</v>
      </c>
      <c r="GS584">
        <v>0</v>
      </c>
      <c r="GT584">
        <v>0.53</v>
      </c>
      <c r="GU584">
        <v>0.74</v>
      </c>
      <c r="GV584">
        <v>0.32</v>
      </c>
      <c r="GW584">
        <v>0.21</v>
      </c>
      <c r="GX584">
        <v>5.2999999999999999E-2</v>
      </c>
      <c r="GY584">
        <v>0.32</v>
      </c>
      <c r="GZ584">
        <v>5.2999999999999999E-2</v>
      </c>
      <c r="HA584">
        <v>5.2999999999999999E-2</v>
      </c>
      <c r="HB584">
        <v>0.11</v>
      </c>
      <c r="HC584">
        <v>0.16</v>
      </c>
      <c r="HD584">
        <v>0.11</v>
      </c>
      <c r="HE584">
        <v>0.21</v>
      </c>
      <c r="HF584">
        <v>0.05</v>
      </c>
      <c r="HG584">
        <v>0.05</v>
      </c>
      <c r="HH584">
        <v>0.05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0.16</v>
      </c>
      <c r="HP584">
        <v>0.05</v>
      </c>
      <c r="HQ584">
        <v>0.16</v>
      </c>
      <c r="HR584">
        <v>0.21</v>
      </c>
      <c r="HS584">
        <v>0.26</v>
      </c>
      <c r="HT584">
        <v>0.05</v>
      </c>
      <c r="HU584">
        <v>0.79</v>
      </c>
      <c r="HV584">
        <v>0.68</v>
      </c>
      <c r="HW584">
        <v>0.74</v>
      </c>
      <c r="HX584">
        <v>0.68</v>
      </c>
      <c r="HY584">
        <v>0.57999999999999996</v>
      </c>
      <c r="HZ584">
        <v>0.68</v>
      </c>
      <c r="IA584">
        <v>0</v>
      </c>
      <c r="IB584">
        <v>0.16</v>
      </c>
      <c r="IC584">
        <v>0.05</v>
      </c>
      <c r="ID584">
        <v>0.05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0.105</v>
      </c>
      <c r="IL584">
        <v>0.21099999999999999</v>
      </c>
      <c r="IM584">
        <v>0.05</v>
      </c>
      <c r="IN584">
        <v>0.11</v>
      </c>
      <c r="IO584">
        <v>0.05</v>
      </c>
      <c r="IP584">
        <v>0.05</v>
      </c>
      <c r="IQ584">
        <v>0.05</v>
      </c>
      <c r="IR584">
        <v>0.05</v>
      </c>
      <c r="IS584">
        <v>0</v>
      </c>
      <c r="IT584">
        <v>0.68</v>
      </c>
      <c r="IU584">
        <v>0.32</v>
      </c>
      <c r="IV584">
        <v>0</v>
      </c>
      <c r="IW584">
        <v>0.32</v>
      </c>
      <c r="IX584">
        <v>0.16</v>
      </c>
      <c r="IY584">
        <v>0</v>
      </c>
      <c r="IZ584">
        <v>0.42</v>
      </c>
      <c r="JA584">
        <v>0.05</v>
      </c>
      <c r="JB584">
        <v>0.16</v>
      </c>
      <c r="JC584">
        <v>0.16</v>
      </c>
      <c r="JD584">
        <v>0.11</v>
      </c>
      <c r="JE584">
        <v>0.05</v>
      </c>
      <c r="JF584">
        <v>0.05</v>
      </c>
      <c r="JG584">
        <v>0.21</v>
      </c>
      <c r="JH584">
        <v>0.63</v>
      </c>
      <c r="JI584">
        <v>0.16</v>
      </c>
      <c r="JJ584">
        <v>0.16</v>
      </c>
      <c r="JK584">
        <v>0.84</v>
      </c>
      <c r="JL584">
        <v>0.26</v>
      </c>
      <c r="JM584">
        <v>0.05</v>
      </c>
      <c r="JN584">
        <v>0.05</v>
      </c>
      <c r="JO584">
        <v>0.05</v>
      </c>
      <c r="JP584">
        <v>0.05</v>
      </c>
      <c r="JQ584">
        <v>0.05</v>
      </c>
      <c r="JR584">
        <v>3.5</v>
      </c>
      <c r="JS584">
        <v>1.72</v>
      </c>
      <c r="JT584">
        <v>2.06</v>
      </c>
      <c r="JU584">
        <v>3.83</v>
      </c>
      <c r="JV584">
        <v>2.44</v>
      </c>
    </row>
    <row r="585" spans="1:282" x14ac:dyDescent="0.25">
      <c r="A585">
        <v>610312</v>
      </c>
      <c r="B585" t="s">
        <v>368</v>
      </c>
      <c r="C585" t="s">
        <v>3079</v>
      </c>
      <c r="D585" t="s">
        <v>6179</v>
      </c>
      <c r="E585" t="s">
        <v>6180</v>
      </c>
      <c r="F585" t="s">
        <v>1598</v>
      </c>
      <c r="G585" t="s">
        <v>1599</v>
      </c>
      <c r="H585" t="s">
        <v>1600</v>
      </c>
      <c r="I585" t="s">
        <v>6181</v>
      </c>
      <c r="J585" t="s">
        <v>10</v>
      </c>
      <c r="K585" t="s">
        <v>10</v>
      </c>
      <c r="L585" t="s">
        <v>546</v>
      </c>
      <c r="M585" t="s">
        <v>3399</v>
      </c>
      <c r="N585" t="s">
        <v>3908</v>
      </c>
      <c r="O585" t="s">
        <v>524</v>
      </c>
      <c r="P585">
        <v>191</v>
      </c>
      <c r="Q585" t="s">
        <v>537</v>
      </c>
      <c r="R585" t="s">
        <v>557</v>
      </c>
      <c r="S585" t="s">
        <v>557</v>
      </c>
      <c r="T585">
        <v>47</v>
      </c>
      <c r="U585">
        <v>7390</v>
      </c>
      <c r="V585" t="s">
        <v>655</v>
      </c>
      <c r="W585">
        <v>48</v>
      </c>
      <c r="X585">
        <v>190</v>
      </c>
      <c r="Y585">
        <v>25</v>
      </c>
      <c r="Z585" s="5" t="s">
        <v>3426</v>
      </c>
      <c r="AA585" t="s">
        <v>524</v>
      </c>
      <c r="AB585" t="s">
        <v>533</v>
      </c>
      <c r="AC585" t="s">
        <v>533</v>
      </c>
      <c r="AD585" t="s">
        <v>533</v>
      </c>
      <c r="AE585">
        <v>74.3</v>
      </c>
      <c r="AF585">
        <v>70</v>
      </c>
      <c r="AG585">
        <v>73.599999999999994</v>
      </c>
      <c r="AH585">
        <v>2.5</v>
      </c>
      <c r="AI585" t="s">
        <v>3410</v>
      </c>
      <c r="AJ585">
        <v>33</v>
      </c>
      <c r="AL585">
        <v>33</v>
      </c>
      <c r="AS585">
        <v>33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0.03</v>
      </c>
      <c r="AZ585">
        <v>0.03</v>
      </c>
      <c r="BA585">
        <v>0</v>
      </c>
      <c r="BB585">
        <v>0</v>
      </c>
      <c r="BC585">
        <v>0.03</v>
      </c>
      <c r="BD585">
        <v>0.09</v>
      </c>
      <c r="BE585">
        <v>0.18</v>
      </c>
      <c r="BF585">
        <v>0.18</v>
      </c>
      <c r="BG585">
        <v>0.21</v>
      </c>
      <c r="BH585">
        <v>0.18</v>
      </c>
      <c r="BI585">
        <v>0.12</v>
      </c>
      <c r="BJ585">
        <v>0.36</v>
      </c>
      <c r="BK585">
        <v>0.27</v>
      </c>
      <c r="BL585">
        <v>0</v>
      </c>
      <c r="BM585">
        <v>0</v>
      </c>
      <c r="BN585">
        <v>0</v>
      </c>
      <c r="BO585">
        <v>0.03</v>
      </c>
      <c r="BP585">
        <v>0.03</v>
      </c>
      <c r="BQ585">
        <v>0.03</v>
      </c>
      <c r="BR585">
        <v>0.79</v>
      </c>
      <c r="BS585">
        <v>0.79</v>
      </c>
      <c r="BT585">
        <v>0.82</v>
      </c>
      <c r="BU585">
        <v>0.82</v>
      </c>
      <c r="BV585">
        <v>0.52</v>
      </c>
      <c r="BW585">
        <v>0.48</v>
      </c>
      <c r="BX585">
        <v>3.76</v>
      </c>
      <c r="BY585">
        <v>3.79</v>
      </c>
      <c r="BZ585">
        <v>3.82</v>
      </c>
      <c r="CA585">
        <v>3.81</v>
      </c>
      <c r="CB585">
        <v>3.44</v>
      </c>
      <c r="CC585">
        <v>3.25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0.03</v>
      </c>
      <c r="CL585">
        <v>0.03</v>
      </c>
      <c r="CM585">
        <v>0</v>
      </c>
      <c r="CN585">
        <v>0</v>
      </c>
      <c r="CO585">
        <v>0</v>
      </c>
      <c r="CP585">
        <v>0.03</v>
      </c>
      <c r="CQ585">
        <v>0</v>
      </c>
      <c r="CR585">
        <v>0.03</v>
      </c>
      <c r="CS585">
        <v>0.03</v>
      </c>
      <c r="CT585">
        <v>0.18</v>
      </c>
      <c r="CU585">
        <v>0.09</v>
      </c>
      <c r="CV585">
        <v>3.85</v>
      </c>
      <c r="CW585">
        <v>3.94</v>
      </c>
      <c r="CX585">
        <v>3.88</v>
      </c>
      <c r="CY585">
        <v>3.91</v>
      </c>
      <c r="CZ585">
        <v>3.87</v>
      </c>
      <c r="DA585">
        <v>3.56</v>
      </c>
      <c r="DB585">
        <v>3.76</v>
      </c>
      <c r="DC585">
        <v>3.34</v>
      </c>
      <c r="DD585">
        <v>3.58</v>
      </c>
      <c r="DE585">
        <v>0.15</v>
      </c>
      <c r="DF585">
        <v>0.06</v>
      </c>
      <c r="DG585">
        <v>0.12</v>
      </c>
      <c r="DH585">
        <v>0.03</v>
      </c>
      <c r="DI585">
        <v>0.12</v>
      </c>
      <c r="DJ585">
        <v>0.36</v>
      </c>
      <c r="DK585">
        <v>0.18</v>
      </c>
      <c r="DL585">
        <v>0.18</v>
      </c>
      <c r="DM585">
        <v>0.15</v>
      </c>
      <c r="DN585">
        <v>0</v>
      </c>
      <c r="DO585">
        <v>0.03</v>
      </c>
      <c r="DP585">
        <v>0.03</v>
      </c>
      <c r="DQ585">
        <v>0.03</v>
      </c>
      <c r="DR585">
        <v>0.09</v>
      </c>
      <c r="DS585">
        <v>0.03</v>
      </c>
      <c r="DT585">
        <v>0</v>
      </c>
      <c r="DU585">
        <v>0.03</v>
      </c>
      <c r="DV585">
        <v>0</v>
      </c>
      <c r="DW585">
        <v>0.85</v>
      </c>
      <c r="DX585">
        <v>0.91</v>
      </c>
      <c r="DY585">
        <v>0.85</v>
      </c>
      <c r="DZ585">
        <v>0.91</v>
      </c>
      <c r="EA585">
        <v>0.79</v>
      </c>
      <c r="EB585">
        <v>0.57999999999999996</v>
      </c>
      <c r="EC585">
        <v>0.79</v>
      </c>
      <c r="ED585">
        <v>0.57999999999999996</v>
      </c>
      <c r="EE585">
        <v>0.73</v>
      </c>
      <c r="EF585">
        <v>0.67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0.27</v>
      </c>
      <c r="EP585">
        <v>0.03</v>
      </c>
      <c r="EQ585">
        <v>0</v>
      </c>
      <c r="ER585">
        <v>0.03</v>
      </c>
      <c r="ES585">
        <v>0.03</v>
      </c>
      <c r="ET585">
        <v>0.03</v>
      </c>
      <c r="EU585">
        <v>0.21</v>
      </c>
      <c r="EV585">
        <v>0.03</v>
      </c>
      <c r="EW585">
        <v>0.03</v>
      </c>
      <c r="EX585">
        <v>0</v>
      </c>
      <c r="EY585">
        <v>0.09</v>
      </c>
      <c r="EZ585">
        <v>0.18</v>
      </c>
      <c r="FA585">
        <v>0.24</v>
      </c>
      <c r="FB585">
        <v>0.21</v>
      </c>
      <c r="FC585">
        <v>0.33</v>
      </c>
      <c r="FD585">
        <v>0.3</v>
      </c>
      <c r="FE585">
        <v>0.33</v>
      </c>
      <c r="FF585">
        <v>0.24</v>
      </c>
      <c r="FG585">
        <v>0.03</v>
      </c>
      <c r="FH585">
        <v>0.79</v>
      </c>
      <c r="FI585">
        <v>0.79</v>
      </c>
      <c r="FJ585">
        <v>0.7</v>
      </c>
      <c r="FK585">
        <v>0.7</v>
      </c>
      <c r="FL585">
        <v>0.61</v>
      </c>
      <c r="FM585">
        <v>0.36</v>
      </c>
      <c r="FN585">
        <v>0.57999999999999996</v>
      </c>
      <c r="FO585">
        <v>0.7</v>
      </c>
      <c r="FP585">
        <v>0.03</v>
      </c>
      <c r="FQ585">
        <v>0.09</v>
      </c>
      <c r="FR585">
        <v>0.03</v>
      </c>
      <c r="FS585">
        <v>0.03</v>
      </c>
      <c r="FT585">
        <v>0.06</v>
      </c>
      <c r="FU585">
        <v>0.03</v>
      </c>
      <c r="FV585">
        <v>0.12</v>
      </c>
      <c r="FW585">
        <v>0.06</v>
      </c>
      <c r="FX585">
        <v>0.03</v>
      </c>
      <c r="FY585">
        <v>1.38</v>
      </c>
      <c r="FZ585">
        <v>3.83</v>
      </c>
      <c r="GA585">
        <v>3.81</v>
      </c>
      <c r="GB585">
        <v>3.69</v>
      </c>
      <c r="GC585">
        <v>3.71</v>
      </c>
      <c r="GD585">
        <v>3.59</v>
      </c>
      <c r="GE585">
        <v>3.17</v>
      </c>
      <c r="GF585">
        <v>3.58</v>
      </c>
      <c r="GG585">
        <v>3.69</v>
      </c>
      <c r="GH585">
        <v>9.09</v>
      </c>
      <c r="GI585">
        <v>0</v>
      </c>
      <c r="GJ585">
        <v>0</v>
      </c>
      <c r="GK585">
        <v>0.03</v>
      </c>
      <c r="GL585">
        <v>0</v>
      </c>
      <c r="GM585">
        <v>0</v>
      </c>
      <c r="GN585">
        <v>0.03</v>
      </c>
      <c r="GO585">
        <v>0.03</v>
      </c>
      <c r="GP585">
        <v>0.06</v>
      </c>
      <c r="GQ585">
        <v>0.33</v>
      </c>
      <c r="GR585">
        <v>0.48</v>
      </c>
      <c r="GS585">
        <v>0.03</v>
      </c>
      <c r="GT585">
        <v>0.52</v>
      </c>
      <c r="GU585">
        <v>0.82</v>
      </c>
      <c r="GV585">
        <v>0.15</v>
      </c>
      <c r="GW585">
        <v>0.3</v>
      </c>
      <c r="GX585">
        <v>6.0999999999999999E-2</v>
      </c>
      <c r="GY585">
        <v>0.42</v>
      </c>
      <c r="GZ585">
        <v>9.0999999999999998E-2</v>
      </c>
      <c r="HA585">
        <v>0.03</v>
      </c>
      <c r="HB585">
        <v>0.24</v>
      </c>
      <c r="HC585">
        <v>0</v>
      </c>
      <c r="HD585">
        <v>0</v>
      </c>
      <c r="HE585">
        <v>0.15</v>
      </c>
      <c r="HF585">
        <v>0.09</v>
      </c>
      <c r="HG585">
        <v>0.09</v>
      </c>
      <c r="HH585">
        <v>0.03</v>
      </c>
      <c r="HI585">
        <v>0</v>
      </c>
      <c r="HJ585">
        <v>0</v>
      </c>
      <c r="HK585">
        <v>0</v>
      </c>
      <c r="HL585">
        <v>0.06</v>
      </c>
      <c r="HM585">
        <v>0.06</v>
      </c>
      <c r="HN585">
        <v>0</v>
      </c>
      <c r="HO585">
        <v>0.18</v>
      </c>
      <c r="HP585">
        <v>0.18</v>
      </c>
      <c r="HQ585">
        <v>0.21</v>
      </c>
      <c r="HR585">
        <v>0.09</v>
      </c>
      <c r="HS585">
        <v>0.52</v>
      </c>
      <c r="HT585">
        <v>0.09</v>
      </c>
      <c r="HU585">
        <v>0.73</v>
      </c>
      <c r="HV585">
        <v>0.55000000000000004</v>
      </c>
      <c r="HW585">
        <v>0.33</v>
      </c>
      <c r="HX585">
        <v>0.15</v>
      </c>
      <c r="HY585">
        <v>0.27</v>
      </c>
      <c r="HZ585">
        <v>0.85</v>
      </c>
      <c r="IA585">
        <v>0.03</v>
      </c>
      <c r="IB585">
        <v>0.12</v>
      </c>
      <c r="IC585">
        <v>0.15</v>
      </c>
      <c r="ID585">
        <v>0.18</v>
      </c>
      <c r="IE585">
        <v>0.12</v>
      </c>
      <c r="IF585">
        <v>0</v>
      </c>
      <c r="IG585">
        <v>0</v>
      </c>
      <c r="IH585">
        <v>0.09</v>
      </c>
      <c r="II585">
        <v>0.24</v>
      </c>
      <c r="IJ585">
        <v>0.42</v>
      </c>
      <c r="IK585">
        <v>0</v>
      </c>
      <c r="IL585">
        <v>0.03</v>
      </c>
      <c r="IM585">
        <v>0.06</v>
      </c>
      <c r="IN585">
        <v>0.06</v>
      </c>
      <c r="IO585">
        <v>0.06</v>
      </c>
      <c r="IP585">
        <v>0.09</v>
      </c>
      <c r="IQ585">
        <v>0.03</v>
      </c>
      <c r="IR585">
        <v>0.03</v>
      </c>
      <c r="IS585">
        <v>0.03</v>
      </c>
      <c r="IT585">
        <v>0.61</v>
      </c>
      <c r="IU585">
        <v>0.24</v>
      </c>
      <c r="IV585">
        <v>0</v>
      </c>
      <c r="IW585">
        <v>0.39</v>
      </c>
      <c r="IX585">
        <v>0.12</v>
      </c>
      <c r="IY585">
        <v>0.21</v>
      </c>
      <c r="IZ585">
        <v>0.39</v>
      </c>
      <c r="JA585">
        <v>0.15</v>
      </c>
      <c r="JB585">
        <v>0.3</v>
      </c>
      <c r="JC585">
        <v>0.39</v>
      </c>
      <c r="JD585">
        <v>0.09</v>
      </c>
      <c r="JE585">
        <v>0.27</v>
      </c>
      <c r="JF585">
        <v>0.3</v>
      </c>
      <c r="JG585">
        <v>0.18</v>
      </c>
      <c r="JH585">
        <v>0.39</v>
      </c>
      <c r="JI585">
        <v>0.03</v>
      </c>
      <c r="JJ585">
        <v>0.03</v>
      </c>
      <c r="JK585">
        <v>0.45</v>
      </c>
      <c r="JL585">
        <v>0.06</v>
      </c>
      <c r="JM585">
        <v>0.06</v>
      </c>
      <c r="JN585">
        <v>0.06</v>
      </c>
      <c r="JO585">
        <v>0.06</v>
      </c>
      <c r="JP585">
        <v>0.09</v>
      </c>
      <c r="JQ585">
        <v>0.06</v>
      </c>
      <c r="JR585">
        <v>3.23</v>
      </c>
      <c r="JS585">
        <v>1.52</v>
      </c>
      <c r="JT585">
        <v>2.1</v>
      </c>
      <c r="JU585">
        <v>3.33</v>
      </c>
      <c r="JV585">
        <v>1.9</v>
      </c>
    </row>
    <row r="586" spans="1:282" x14ac:dyDescent="0.25">
      <c r="A586">
        <v>610313</v>
      </c>
      <c r="B586" t="s">
        <v>89</v>
      </c>
      <c r="C586" t="s">
        <v>3080</v>
      </c>
      <c r="D586" t="s">
        <v>6182</v>
      </c>
      <c r="E586" t="s">
        <v>6183</v>
      </c>
      <c r="F586" t="s">
        <v>1601</v>
      </c>
      <c r="G586" t="s">
        <v>1602</v>
      </c>
      <c r="H586" t="s">
        <v>1603</v>
      </c>
      <c r="I586" t="s">
        <v>6184</v>
      </c>
      <c r="J586" t="s">
        <v>6185</v>
      </c>
      <c r="K586" t="s">
        <v>6186</v>
      </c>
      <c r="L586" t="s">
        <v>546</v>
      </c>
      <c r="M586" t="s">
        <v>3399</v>
      </c>
      <c r="N586" t="s">
        <v>3908</v>
      </c>
      <c r="O586" t="s">
        <v>524</v>
      </c>
      <c r="P586">
        <v>781</v>
      </c>
      <c r="Q586" t="s">
        <v>539</v>
      </c>
      <c r="R586" t="s">
        <v>591</v>
      </c>
      <c r="S586" t="s">
        <v>591</v>
      </c>
      <c r="T586">
        <v>35</v>
      </c>
      <c r="U586">
        <v>7420</v>
      </c>
      <c r="V586" t="s">
        <v>651</v>
      </c>
      <c r="W586">
        <v>190</v>
      </c>
      <c r="X586">
        <v>779</v>
      </c>
      <c r="Y586">
        <v>24</v>
      </c>
      <c r="Z586" s="5" t="s">
        <v>3609</v>
      </c>
      <c r="AA586" t="s">
        <v>524</v>
      </c>
      <c r="AB586" t="s">
        <v>533</v>
      </c>
      <c r="AC586" t="s">
        <v>564</v>
      </c>
      <c r="AD586" t="s">
        <v>533</v>
      </c>
      <c r="AE586">
        <v>62.4</v>
      </c>
      <c r="AF586">
        <v>54</v>
      </c>
      <c r="AG586">
        <v>69</v>
      </c>
      <c r="AH586">
        <v>2.4</v>
      </c>
      <c r="AI586" t="s">
        <v>3410</v>
      </c>
      <c r="AJ586">
        <v>115</v>
      </c>
      <c r="AK586">
        <v>7</v>
      </c>
      <c r="AL586">
        <v>12</v>
      </c>
      <c r="AN586">
        <v>92</v>
      </c>
      <c r="AR586">
        <v>4</v>
      </c>
      <c r="AS586">
        <v>115</v>
      </c>
      <c r="AT586">
        <v>0.03</v>
      </c>
      <c r="AU586">
        <v>0.01</v>
      </c>
      <c r="AV586">
        <v>0.01</v>
      </c>
      <c r="AW586">
        <v>0.02</v>
      </c>
      <c r="AX586">
        <v>0.05</v>
      </c>
      <c r="AY586">
        <v>7.0000000000000007E-2</v>
      </c>
      <c r="AZ586">
        <v>0.01</v>
      </c>
      <c r="BA586">
        <v>4.2999999999999997E-2</v>
      </c>
      <c r="BB586">
        <v>0.04</v>
      </c>
      <c r="BC586">
        <v>0.02</v>
      </c>
      <c r="BD586">
        <v>0.06</v>
      </c>
      <c r="BE586">
        <v>0.1</v>
      </c>
      <c r="BF586">
        <v>0.19</v>
      </c>
      <c r="BG586">
        <v>0.23</v>
      </c>
      <c r="BH586">
        <v>0.21</v>
      </c>
      <c r="BI586">
        <v>0.23</v>
      </c>
      <c r="BJ586">
        <v>0.27</v>
      </c>
      <c r="BK586">
        <v>0.25</v>
      </c>
      <c r="BL586">
        <v>0.08</v>
      </c>
      <c r="BM586">
        <v>0.08</v>
      </c>
      <c r="BN586">
        <v>0.1</v>
      </c>
      <c r="BO586">
        <v>0.03</v>
      </c>
      <c r="BP586">
        <v>0.03</v>
      </c>
      <c r="BQ586">
        <v>0.02</v>
      </c>
      <c r="BR586">
        <v>0.7</v>
      </c>
      <c r="BS586">
        <v>0.63</v>
      </c>
      <c r="BT586">
        <v>0.64</v>
      </c>
      <c r="BU586">
        <v>0.7</v>
      </c>
      <c r="BV586">
        <v>0.57999999999999996</v>
      </c>
      <c r="BW586">
        <v>0.56000000000000005</v>
      </c>
      <c r="BX586">
        <v>3.69</v>
      </c>
      <c r="BY586">
        <v>3.62</v>
      </c>
      <c r="BZ586">
        <v>3.64</v>
      </c>
      <c r="CA586">
        <v>3.67</v>
      </c>
      <c r="CB586">
        <v>3.43</v>
      </c>
      <c r="CC586">
        <v>3.32</v>
      </c>
      <c r="CD586">
        <v>8.9999999999999993E-3</v>
      </c>
      <c r="CE586">
        <v>8.9999999999999993E-3</v>
      </c>
      <c r="CF586">
        <v>1.7000000000000001E-2</v>
      </c>
      <c r="CG586">
        <v>8.9999999999999993E-3</v>
      </c>
      <c r="CH586">
        <v>8.9999999999999993E-3</v>
      </c>
      <c r="CI586">
        <v>0.01</v>
      </c>
      <c r="CJ586">
        <v>0.03</v>
      </c>
      <c r="CK586">
        <v>0.02</v>
      </c>
      <c r="CL586">
        <v>0.03</v>
      </c>
      <c r="CM586">
        <v>0.02</v>
      </c>
      <c r="CN586">
        <v>0.03</v>
      </c>
      <c r="CO586">
        <v>0.02</v>
      </c>
      <c r="CP586">
        <v>0.05</v>
      </c>
      <c r="CQ586">
        <v>0.01</v>
      </c>
      <c r="CR586">
        <v>0.08</v>
      </c>
      <c r="CS586">
        <v>0.09</v>
      </c>
      <c r="CT586">
        <v>0.11</v>
      </c>
      <c r="CU586">
        <v>0.08</v>
      </c>
      <c r="CV586">
        <v>3.81</v>
      </c>
      <c r="CW586">
        <v>3.74</v>
      </c>
      <c r="CX586">
        <v>3.71</v>
      </c>
      <c r="CY586">
        <v>3.73</v>
      </c>
      <c r="CZ586">
        <v>3.76</v>
      </c>
      <c r="DA586">
        <v>3.53</v>
      </c>
      <c r="DB586">
        <v>3.53</v>
      </c>
      <c r="DC586">
        <v>3.47</v>
      </c>
      <c r="DD586">
        <v>3.56</v>
      </c>
      <c r="DE586">
        <v>0.13</v>
      </c>
      <c r="DF586">
        <v>0.17</v>
      </c>
      <c r="DG586">
        <v>0.19</v>
      </c>
      <c r="DH586">
        <v>0.13</v>
      </c>
      <c r="DI586">
        <v>0.19</v>
      </c>
      <c r="DJ586">
        <v>0.28000000000000003</v>
      </c>
      <c r="DK586">
        <v>0.18</v>
      </c>
      <c r="DL586">
        <v>0.23</v>
      </c>
      <c r="DM586">
        <v>0.17</v>
      </c>
      <c r="DN586">
        <v>0.02</v>
      </c>
      <c r="DO586">
        <v>0.02</v>
      </c>
      <c r="DP586">
        <v>0.03</v>
      </c>
      <c r="DQ586">
        <v>0.02</v>
      </c>
      <c r="DR586">
        <v>0.02</v>
      </c>
      <c r="DS586">
        <v>0.02</v>
      </c>
      <c r="DT586">
        <v>0.03</v>
      </c>
      <c r="DU586">
        <v>0.03</v>
      </c>
      <c r="DV586">
        <v>0.03</v>
      </c>
      <c r="DW586">
        <v>0.83</v>
      </c>
      <c r="DX586">
        <v>0.77</v>
      </c>
      <c r="DY586">
        <v>0.75</v>
      </c>
      <c r="DZ586">
        <v>0.79</v>
      </c>
      <c r="EA586">
        <v>0.77</v>
      </c>
      <c r="EB586">
        <v>0.62</v>
      </c>
      <c r="EC586">
        <v>0.67</v>
      </c>
      <c r="ED586">
        <v>0.61</v>
      </c>
      <c r="EE586">
        <v>0.7</v>
      </c>
      <c r="EF586">
        <v>0.35</v>
      </c>
      <c r="EG586">
        <v>0.02</v>
      </c>
      <c r="EH586">
        <v>0.01</v>
      </c>
      <c r="EI586">
        <v>0.02</v>
      </c>
      <c r="EJ586">
        <v>0.01</v>
      </c>
      <c r="EK586">
        <v>0.03</v>
      </c>
      <c r="EL586">
        <v>0.13</v>
      </c>
      <c r="EM586">
        <v>0.02</v>
      </c>
      <c r="EN586">
        <v>0.02</v>
      </c>
      <c r="EO586">
        <v>0.44</v>
      </c>
      <c r="EP586">
        <v>0.05</v>
      </c>
      <c r="EQ586">
        <v>1.7000000000000001E-2</v>
      </c>
      <c r="ER586">
        <v>0.06</v>
      </c>
      <c r="ES586">
        <v>5.1999999999999998E-2</v>
      </c>
      <c r="ET586">
        <v>0.04</v>
      </c>
      <c r="EU586">
        <v>0.08</v>
      </c>
      <c r="EV586">
        <v>7.0000000000000007E-2</v>
      </c>
      <c r="EW586">
        <v>7.0000000000000007E-2</v>
      </c>
      <c r="EX586">
        <v>0.104</v>
      </c>
      <c r="EY586">
        <v>0.26</v>
      </c>
      <c r="EZ586">
        <v>0.28000000000000003</v>
      </c>
      <c r="FA586">
        <v>0.23</v>
      </c>
      <c r="FB586">
        <v>0.23</v>
      </c>
      <c r="FC586">
        <v>0.27</v>
      </c>
      <c r="FD586">
        <v>0.3</v>
      </c>
      <c r="FE586">
        <v>0.27</v>
      </c>
      <c r="FF586">
        <v>0.34</v>
      </c>
      <c r="FG586">
        <v>0.06</v>
      </c>
      <c r="FH586">
        <v>0.63</v>
      </c>
      <c r="FI586">
        <v>0.64</v>
      </c>
      <c r="FJ586">
        <v>0.64</v>
      </c>
      <c r="FK586">
        <v>0.67</v>
      </c>
      <c r="FL586">
        <v>0.6</v>
      </c>
      <c r="FM586">
        <v>0.45</v>
      </c>
      <c r="FN586">
        <v>0.57999999999999996</v>
      </c>
      <c r="FO586">
        <v>0.52</v>
      </c>
      <c r="FP586">
        <v>0.04</v>
      </c>
      <c r="FQ586">
        <v>0.03</v>
      </c>
      <c r="FR586">
        <v>0.05</v>
      </c>
      <c r="FS586">
        <v>0.04</v>
      </c>
      <c r="FT586">
        <v>0.04</v>
      </c>
      <c r="FU586">
        <v>0.05</v>
      </c>
      <c r="FV586">
        <v>0.04</v>
      </c>
      <c r="FW586">
        <v>0.06</v>
      </c>
      <c r="FX586">
        <v>0.05</v>
      </c>
      <c r="FY586">
        <v>1.87</v>
      </c>
      <c r="FZ586">
        <v>3.57</v>
      </c>
      <c r="GA586">
        <v>3.64</v>
      </c>
      <c r="GB586">
        <v>3.57</v>
      </c>
      <c r="GC586">
        <v>3.63</v>
      </c>
      <c r="GD586">
        <v>3.51</v>
      </c>
      <c r="GE586">
        <v>3.12</v>
      </c>
      <c r="GF586">
        <v>3.51</v>
      </c>
      <c r="GG586">
        <v>3.44</v>
      </c>
      <c r="GH586">
        <v>8.34</v>
      </c>
      <c r="GI586">
        <v>0.03</v>
      </c>
      <c r="GJ586">
        <v>8.9999999999999993E-3</v>
      </c>
      <c r="GK586">
        <v>2.5999999999999999E-2</v>
      </c>
      <c r="GL586">
        <v>0.03</v>
      </c>
      <c r="GM586">
        <v>0.02</v>
      </c>
      <c r="GN586">
        <v>0.05</v>
      </c>
      <c r="GO586">
        <v>7.0000000000000007E-2</v>
      </c>
      <c r="GP586">
        <v>0.17</v>
      </c>
      <c r="GQ586">
        <v>0.03</v>
      </c>
      <c r="GR586">
        <v>0.52</v>
      </c>
      <c r="GS586">
        <v>0.04</v>
      </c>
      <c r="GT586">
        <v>0.49</v>
      </c>
      <c r="GU586">
        <v>0.59</v>
      </c>
      <c r="GV586">
        <v>0.31</v>
      </c>
      <c r="GW586">
        <v>0.21</v>
      </c>
      <c r="GX586">
        <v>0.16500000000000001</v>
      </c>
      <c r="GY586">
        <v>0.23</v>
      </c>
      <c r="GZ586">
        <v>0.104</v>
      </c>
      <c r="HA586">
        <v>4.2999999999999997E-2</v>
      </c>
      <c r="HB586">
        <v>0.18</v>
      </c>
      <c r="HC586">
        <v>7.0000000000000007E-2</v>
      </c>
      <c r="HD586">
        <v>0.08</v>
      </c>
      <c r="HE586">
        <v>0.21</v>
      </c>
      <c r="HF586">
        <v>0.13</v>
      </c>
      <c r="HG586">
        <v>0.12</v>
      </c>
      <c r="HH586">
        <v>7.0000000000000007E-2</v>
      </c>
      <c r="HI586">
        <v>0.02</v>
      </c>
      <c r="HJ586">
        <v>0</v>
      </c>
      <c r="HK586">
        <v>7.0000000000000007E-2</v>
      </c>
      <c r="HL586">
        <v>0.01</v>
      </c>
      <c r="HM586">
        <v>0.14000000000000001</v>
      </c>
      <c r="HN586">
        <v>0.01</v>
      </c>
      <c r="HO586">
        <v>0.31</v>
      </c>
      <c r="HP586">
        <v>0.16</v>
      </c>
      <c r="HQ586">
        <v>0.23</v>
      </c>
      <c r="HR586">
        <v>0.31</v>
      </c>
      <c r="HS586">
        <v>0.37</v>
      </c>
      <c r="HT586">
        <v>0.24</v>
      </c>
      <c r="HU586">
        <v>0.56999999999999995</v>
      </c>
      <c r="HV586">
        <v>0.68</v>
      </c>
      <c r="HW586">
        <v>0.49</v>
      </c>
      <c r="HX586">
        <v>0.55000000000000004</v>
      </c>
      <c r="HY586">
        <v>0.35</v>
      </c>
      <c r="HZ586">
        <v>0.67</v>
      </c>
      <c r="IA586">
        <v>0.03</v>
      </c>
      <c r="IB586">
        <v>0.06</v>
      </c>
      <c r="IC586">
        <v>0.08</v>
      </c>
      <c r="ID586">
        <v>0.05</v>
      </c>
      <c r="IE586">
        <v>0.06</v>
      </c>
      <c r="IF586">
        <v>0</v>
      </c>
      <c r="IG586">
        <v>8.9999999999999993E-3</v>
      </c>
      <c r="IH586">
        <v>0.03</v>
      </c>
      <c r="II586">
        <v>0.06</v>
      </c>
      <c r="IJ586">
        <v>0.01</v>
      </c>
      <c r="IK586">
        <v>1.7000000000000001E-2</v>
      </c>
      <c r="IL586">
        <v>8.9999999999999993E-3</v>
      </c>
      <c r="IM586">
        <v>7.0000000000000007E-2</v>
      </c>
      <c r="IN586">
        <v>0.08</v>
      </c>
      <c r="IO586">
        <v>7.0000000000000007E-2</v>
      </c>
      <c r="IP586">
        <v>7.0000000000000007E-2</v>
      </c>
      <c r="IQ586">
        <v>0.06</v>
      </c>
      <c r="IR586">
        <v>7.0000000000000007E-2</v>
      </c>
      <c r="IS586">
        <v>0.01</v>
      </c>
      <c r="IT586">
        <v>0.36</v>
      </c>
      <c r="IU586">
        <v>0.18</v>
      </c>
      <c r="IV586">
        <v>0</v>
      </c>
      <c r="IW586">
        <v>0.17</v>
      </c>
      <c r="IX586">
        <v>0.19</v>
      </c>
      <c r="IY586">
        <v>0.18</v>
      </c>
      <c r="IZ586">
        <v>0.34</v>
      </c>
      <c r="JA586">
        <v>0.1</v>
      </c>
      <c r="JB586">
        <v>0.28999999999999998</v>
      </c>
      <c r="JC586">
        <v>0.28999999999999998</v>
      </c>
      <c r="JD586">
        <v>0.15</v>
      </c>
      <c r="JE586">
        <v>0.19</v>
      </c>
      <c r="JF586">
        <v>0.21</v>
      </c>
      <c r="JG586">
        <v>0.17</v>
      </c>
      <c r="JH586">
        <v>0.45</v>
      </c>
      <c r="JI586">
        <v>0.23</v>
      </c>
      <c r="JJ586">
        <v>0.23</v>
      </c>
      <c r="JK586">
        <v>0.63</v>
      </c>
      <c r="JL586">
        <v>0.3</v>
      </c>
      <c r="JM586">
        <v>0.06</v>
      </c>
      <c r="JN586">
        <v>0.08</v>
      </c>
      <c r="JO586">
        <v>0.06</v>
      </c>
      <c r="JP586">
        <v>0.06</v>
      </c>
      <c r="JQ586">
        <v>0.06</v>
      </c>
      <c r="JR586">
        <v>3.26</v>
      </c>
      <c r="JS586">
        <v>2.2799999999999998</v>
      </c>
      <c r="JT586">
        <v>2.4900000000000002</v>
      </c>
      <c r="JU586">
        <v>3.56</v>
      </c>
      <c r="JV586">
        <v>2.65</v>
      </c>
    </row>
    <row r="587" spans="1:282" x14ac:dyDescent="0.25">
      <c r="A587">
        <v>610315</v>
      </c>
      <c r="B587" t="s">
        <v>303</v>
      </c>
      <c r="C587" t="s">
        <v>3081</v>
      </c>
      <c r="D587" t="s">
        <v>6187</v>
      </c>
      <c r="E587" t="s">
        <v>6188</v>
      </c>
      <c r="F587" t="s">
        <v>1604</v>
      </c>
      <c r="G587" t="s">
        <v>1605</v>
      </c>
      <c r="H587" t="s">
        <v>1606</v>
      </c>
      <c r="I587" t="s">
        <v>6189</v>
      </c>
      <c r="J587" t="s">
        <v>6190</v>
      </c>
      <c r="K587" t="s">
        <v>6191</v>
      </c>
      <c r="L587" t="s">
        <v>546</v>
      </c>
      <c r="M587" t="s">
        <v>3399</v>
      </c>
      <c r="N587" t="s">
        <v>3908</v>
      </c>
      <c r="O587" t="s">
        <v>524</v>
      </c>
      <c r="P587">
        <v>136</v>
      </c>
      <c r="Q587" t="s">
        <v>566</v>
      </c>
      <c r="R587" t="s">
        <v>574</v>
      </c>
      <c r="S587" t="s">
        <v>574</v>
      </c>
      <c r="T587">
        <v>49</v>
      </c>
      <c r="U587">
        <v>7440</v>
      </c>
      <c r="V587" t="s">
        <v>655</v>
      </c>
      <c r="W587">
        <v>87</v>
      </c>
      <c r="X587">
        <v>136</v>
      </c>
      <c r="Y587">
        <v>64</v>
      </c>
      <c r="Z587" s="5" t="s">
        <v>924</v>
      </c>
      <c r="AA587" t="s">
        <v>524</v>
      </c>
      <c r="AB587" t="s">
        <v>534</v>
      </c>
      <c r="AC587" t="s">
        <v>534</v>
      </c>
      <c r="AD587" t="s">
        <v>564</v>
      </c>
      <c r="AE587">
        <v>90.5</v>
      </c>
      <c r="AF587">
        <v>80.8</v>
      </c>
      <c r="AG587">
        <v>45</v>
      </c>
      <c r="AH587">
        <v>6.4</v>
      </c>
      <c r="AI587" t="s">
        <v>3410</v>
      </c>
      <c r="AJ587">
        <v>53</v>
      </c>
      <c r="AL587">
        <v>51</v>
      </c>
      <c r="AO587">
        <v>1</v>
      </c>
      <c r="AR587">
        <v>1</v>
      </c>
      <c r="AS587">
        <v>53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0.02</v>
      </c>
      <c r="AZ587">
        <v>0.04</v>
      </c>
      <c r="BA587">
        <v>0</v>
      </c>
      <c r="BB587">
        <v>0</v>
      </c>
      <c r="BC587">
        <v>0.02</v>
      </c>
      <c r="BD587">
        <v>0</v>
      </c>
      <c r="BE587">
        <v>0.06</v>
      </c>
      <c r="BF587">
        <v>0.11</v>
      </c>
      <c r="BG587">
        <v>0.15</v>
      </c>
      <c r="BH587">
        <v>0.23</v>
      </c>
      <c r="BI587">
        <v>0.11</v>
      </c>
      <c r="BJ587">
        <v>0.34</v>
      </c>
      <c r="BK587">
        <v>0.23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0.85</v>
      </c>
      <c r="BS587">
        <v>0.85</v>
      </c>
      <c r="BT587">
        <v>0.77</v>
      </c>
      <c r="BU587">
        <v>0.87</v>
      </c>
      <c r="BV587">
        <v>0.66</v>
      </c>
      <c r="BW587">
        <v>0.7</v>
      </c>
      <c r="BX587">
        <v>3.81</v>
      </c>
      <c r="BY587">
        <v>3.85</v>
      </c>
      <c r="BZ587">
        <v>3.77</v>
      </c>
      <c r="CA587">
        <v>3.85</v>
      </c>
      <c r="CB587">
        <v>3.66</v>
      </c>
      <c r="CC587">
        <v>3.6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0.04</v>
      </c>
      <c r="CL587">
        <v>0.02</v>
      </c>
      <c r="CM587">
        <v>0</v>
      </c>
      <c r="CN587">
        <v>0.02</v>
      </c>
      <c r="CO587">
        <v>0.02</v>
      </c>
      <c r="CP587">
        <v>0.02</v>
      </c>
      <c r="CQ587">
        <v>0.02</v>
      </c>
      <c r="CR587">
        <v>0.04</v>
      </c>
      <c r="CS587">
        <v>0.02</v>
      </c>
      <c r="CT587">
        <v>0.04</v>
      </c>
      <c r="CU587">
        <v>0.08</v>
      </c>
      <c r="CV587">
        <v>3.92</v>
      </c>
      <c r="CW587">
        <v>3.92</v>
      </c>
      <c r="CX587">
        <v>3.89</v>
      </c>
      <c r="CY587">
        <v>3.87</v>
      </c>
      <c r="CZ587">
        <v>3.87</v>
      </c>
      <c r="DA587">
        <v>3.72</v>
      </c>
      <c r="DB587">
        <v>3.77</v>
      </c>
      <c r="DC587">
        <v>3.65</v>
      </c>
      <c r="DD587">
        <v>3.62</v>
      </c>
      <c r="DE587">
        <v>0.08</v>
      </c>
      <c r="DF587">
        <v>0.04</v>
      </c>
      <c r="DG587">
        <v>0.08</v>
      </c>
      <c r="DH587">
        <v>0.09</v>
      </c>
      <c r="DI587">
        <v>0.09</v>
      </c>
      <c r="DJ587">
        <v>0.21</v>
      </c>
      <c r="DK587">
        <v>0.19</v>
      </c>
      <c r="DL587">
        <v>0.15</v>
      </c>
      <c r="DM587">
        <v>0.17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0.02</v>
      </c>
      <c r="DU587">
        <v>0.02</v>
      </c>
      <c r="DV587">
        <v>0</v>
      </c>
      <c r="DW587">
        <v>0.92</v>
      </c>
      <c r="DX587">
        <v>0.94</v>
      </c>
      <c r="DY587">
        <v>0.91</v>
      </c>
      <c r="DZ587">
        <v>0.89</v>
      </c>
      <c r="EA587">
        <v>0.89</v>
      </c>
      <c r="EB587">
        <v>0.75</v>
      </c>
      <c r="EC587">
        <v>0.77</v>
      </c>
      <c r="ED587">
        <v>0.75</v>
      </c>
      <c r="EE587">
        <v>0.74</v>
      </c>
      <c r="EF587">
        <v>0.6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0.06</v>
      </c>
      <c r="EM587">
        <v>0</v>
      </c>
      <c r="EN587">
        <v>0</v>
      </c>
      <c r="EO587">
        <v>0.21</v>
      </c>
      <c r="EP587">
        <v>0.02</v>
      </c>
      <c r="EQ587">
        <v>3.7999999999999999E-2</v>
      </c>
      <c r="ER587">
        <v>0.06</v>
      </c>
      <c r="ES587">
        <v>1.9E-2</v>
      </c>
      <c r="ET587">
        <v>0.08</v>
      </c>
      <c r="EU587">
        <v>0.04</v>
      </c>
      <c r="EV587">
        <v>0.04</v>
      </c>
      <c r="EW587">
        <v>0.08</v>
      </c>
      <c r="EX587">
        <v>5.7000000000000002E-2</v>
      </c>
      <c r="EY587">
        <v>0.34</v>
      </c>
      <c r="EZ587">
        <v>0.21</v>
      </c>
      <c r="FA587">
        <v>0.19</v>
      </c>
      <c r="FB587">
        <v>0.26</v>
      </c>
      <c r="FC587">
        <v>0.28000000000000003</v>
      </c>
      <c r="FD587">
        <v>0.3</v>
      </c>
      <c r="FE587">
        <v>0.3</v>
      </c>
      <c r="FF587">
        <v>0.42</v>
      </c>
      <c r="FG587">
        <v>0.06</v>
      </c>
      <c r="FH587">
        <v>0.6</v>
      </c>
      <c r="FI587">
        <v>0.72</v>
      </c>
      <c r="FJ587">
        <v>0.66</v>
      </c>
      <c r="FK587">
        <v>0.68</v>
      </c>
      <c r="FL587">
        <v>0.56999999999999995</v>
      </c>
      <c r="FM587">
        <v>0.51</v>
      </c>
      <c r="FN587">
        <v>0.62</v>
      </c>
      <c r="FO587">
        <v>0.47</v>
      </c>
      <c r="FP587">
        <v>0.08</v>
      </c>
      <c r="FQ587">
        <v>0.04</v>
      </c>
      <c r="FR587">
        <v>0.04</v>
      </c>
      <c r="FS587">
        <v>0.09</v>
      </c>
      <c r="FT587">
        <v>0.04</v>
      </c>
      <c r="FU587">
        <v>0.08</v>
      </c>
      <c r="FV587">
        <v>0.09</v>
      </c>
      <c r="FW587">
        <v>0.04</v>
      </c>
      <c r="FX587">
        <v>0.04</v>
      </c>
      <c r="FY587">
        <v>1.53</v>
      </c>
      <c r="FZ587">
        <v>3.61</v>
      </c>
      <c r="GA587">
        <v>3.71</v>
      </c>
      <c r="GB587">
        <v>3.67</v>
      </c>
      <c r="GC587">
        <v>3.69</v>
      </c>
      <c r="GD587">
        <v>3.53</v>
      </c>
      <c r="GE587">
        <v>3.4</v>
      </c>
      <c r="GF587">
        <v>3.61</v>
      </c>
      <c r="GG587">
        <v>3.41</v>
      </c>
      <c r="GH587">
        <v>8.65</v>
      </c>
      <c r="GI587">
        <v>0.02</v>
      </c>
      <c r="GJ587">
        <v>0</v>
      </c>
      <c r="GK587">
        <v>0</v>
      </c>
      <c r="GL587">
        <v>0.02</v>
      </c>
      <c r="GM587">
        <v>0.04</v>
      </c>
      <c r="GN587">
        <v>0.06</v>
      </c>
      <c r="GO587">
        <v>0.04</v>
      </c>
      <c r="GP587">
        <v>0.13</v>
      </c>
      <c r="GQ587">
        <v>0.17</v>
      </c>
      <c r="GR587">
        <v>0.45</v>
      </c>
      <c r="GS587">
        <v>0.08</v>
      </c>
      <c r="GT587">
        <v>0.56999999999999995</v>
      </c>
      <c r="GU587">
        <v>0.57999999999999996</v>
      </c>
      <c r="GV587">
        <v>0.26</v>
      </c>
      <c r="GW587">
        <v>0.08</v>
      </c>
      <c r="GX587">
        <v>5.7000000000000002E-2</v>
      </c>
      <c r="GY587">
        <v>0.17</v>
      </c>
      <c r="GZ587">
        <v>9.4E-2</v>
      </c>
      <c r="HA587">
        <v>5.7000000000000002E-2</v>
      </c>
      <c r="HB587">
        <v>0.25</v>
      </c>
      <c r="HC587">
        <v>0.09</v>
      </c>
      <c r="HD587">
        <v>0.09</v>
      </c>
      <c r="HE587">
        <v>0.19</v>
      </c>
      <c r="HF587">
        <v>0.17</v>
      </c>
      <c r="HG587">
        <v>0.21</v>
      </c>
      <c r="HH587">
        <v>0.13</v>
      </c>
      <c r="HI587">
        <v>0.04</v>
      </c>
      <c r="HJ587">
        <v>0.09</v>
      </c>
      <c r="HK587">
        <v>0.08</v>
      </c>
      <c r="HL587">
        <v>0.06</v>
      </c>
      <c r="HM587">
        <v>0.06</v>
      </c>
      <c r="HN587">
        <v>0.02</v>
      </c>
      <c r="HO587">
        <v>0.34</v>
      </c>
      <c r="HP587">
        <v>0.3</v>
      </c>
      <c r="HQ587">
        <v>0.3</v>
      </c>
      <c r="HR587">
        <v>0.36</v>
      </c>
      <c r="HS587">
        <v>0.32</v>
      </c>
      <c r="HT587">
        <v>0.3</v>
      </c>
      <c r="HU587">
        <v>0.53</v>
      </c>
      <c r="HV587">
        <v>0.34</v>
      </c>
      <c r="HW587">
        <v>0.42</v>
      </c>
      <c r="HX587">
        <v>0.43</v>
      </c>
      <c r="HY587">
        <v>0.47</v>
      </c>
      <c r="HZ587">
        <v>0.56999999999999995</v>
      </c>
      <c r="IA587">
        <v>0.02</v>
      </c>
      <c r="IB587">
        <v>0.11</v>
      </c>
      <c r="IC587">
        <v>0.11</v>
      </c>
      <c r="ID587">
        <v>0.04</v>
      </c>
      <c r="IE587">
        <v>0.04</v>
      </c>
      <c r="IF587">
        <v>1.9E-2</v>
      </c>
      <c r="IG587">
        <v>1.9E-2</v>
      </c>
      <c r="IH587">
        <v>0.08</v>
      </c>
      <c r="II587">
        <v>0.04</v>
      </c>
      <c r="IJ587">
        <v>0.04</v>
      </c>
      <c r="IK587">
        <v>3.7999999999999999E-2</v>
      </c>
      <c r="IL587">
        <v>1.9E-2</v>
      </c>
      <c r="IM587">
        <v>0.06</v>
      </c>
      <c r="IN587">
        <v>0.08</v>
      </c>
      <c r="IO587">
        <v>0.06</v>
      </c>
      <c r="IP587">
        <v>0.08</v>
      </c>
      <c r="IQ587">
        <v>0.08</v>
      </c>
      <c r="IR587">
        <v>0.08</v>
      </c>
      <c r="IS587">
        <v>0.04</v>
      </c>
      <c r="IT587">
        <v>0.55000000000000004</v>
      </c>
      <c r="IU587">
        <v>0.36</v>
      </c>
      <c r="IV587">
        <v>0.02</v>
      </c>
      <c r="IW587">
        <v>0.32</v>
      </c>
      <c r="IX587">
        <v>0.25</v>
      </c>
      <c r="IY587">
        <v>0.26</v>
      </c>
      <c r="IZ587">
        <v>0.34</v>
      </c>
      <c r="JA587">
        <v>0.15</v>
      </c>
      <c r="JB587">
        <v>0.28000000000000003</v>
      </c>
      <c r="JC587">
        <v>0.38</v>
      </c>
      <c r="JD587">
        <v>0.04</v>
      </c>
      <c r="JE587">
        <v>0.13</v>
      </c>
      <c r="JF587">
        <v>0.36</v>
      </c>
      <c r="JG587">
        <v>0.13</v>
      </c>
      <c r="JH587">
        <v>0.3</v>
      </c>
      <c r="JI587">
        <v>0.08</v>
      </c>
      <c r="JJ587">
        <v>0.09</v>
      </c>
      <c r="JK587">
        <v>0.42</v>
      </c>
      <c r="JL587">
        <v>0.21</v>
      </c>
      <c r="JM587">
        <v>0.04</v>
      </c>
      <c r="JN587">
        <v>0.08</v>
      </c>
      <c r="JO587">
        <v>0.08</v>
      </c>
      <c r="JP587">
        <v>0.06</v>
      </c>
      <c r="JQ587">
        <v>0.06</v>
      </c>
      <c r="JR587">
        <v>2.98</v>
      </c>
      <c r="JS587">
        <v>1.61</v>
      </c>
      <c r="JT587">
        <v>1.96</v>
      </c>
      <c r="JU587">
        <v>3.24</v>
      </c>
      <c r="JV587">
        <v>2.2400000000000002</v>
      </c>
    </row>
    <row r="588" spans="1:282" x14ac:dyDescent="0.25">
      <c r="A588">
        <v>610316</v>
      </c>
      <c r="B588" t="s">
        <v>3083</v>
      </c>
      <c r="C588" t="s">
        <v>3082</v>
      </c>
      <c r="D588" t="s">
        <v>6192</v>
      </c>
      <c r="E588" t="s">
        <v>6193</v>
      </c>
      <c r="F588" t="s">
        <v>3084</v>
      </c>
      <c r="G588" t="s">
        <v>3085</v>
      </c>
      <c r="H588" t="s">
        <v>3086</v>
      </c>
      <c r="I588" t="s">
        <v>6194</v>
      </c>
      <c r="J588" t="s">
        <v>6195</v>
      </c>
      <c r="K588" t="s">
        <v>6196</v>
      </c>
      <c r="L588" t="s">
        <v>546</v>
      </c>
      <c r="M588" t="s">
        <v>3399</v>
      </c>
      <c r="N588" t="s">
        <v>3908</v>
      </c>
      <c r="O588" t="s">
        <v>524</v>
      </c>
      <c r="P588">
        <v>248</v>
      </c>
      <c r="Q588" t="s">
        <v>537</v>
      </c>
      <c r="R588" t="s">
        <v>557</v>
      </c>
      <c r="S588" t="s">
        <v>557</v>
      </c>
      <c r="T588">
        <v>47</v>
      </c>
      <c r="U588">
        <v>7450</v>
      </c>
      <c r="V588" t="s">
        <v>655</v>
      </c>
      <c r="W588">
        <v>142</v>
      </c>
      <c r="X588">
        <v>246</v>
      </c>
      <c r="Y588">
        <v>58</v>
      </c>
      <c r="Z588" s="5" t="s">
        <v>890</v>
      </c>
      <c r="AA588" t="s">
        <v>524</v>
      </c>
      <c r="AB588" t="s">
        <v>564</v>
      </c>
      <c r="AC588" t="s">
        <v>555</v>
      </c>
      <c r="AD588" t="s">
        <v>533</v>
      </c>
      <c r="AE588">
        <v>52.4</v>
      </c>
      <c r="AF588">
        <v>36.5</v>
      </c>
      <c r="AG588">
        <v>69.7</v>
      </c>
      <c r="AH588">
        <v>5.8</v>
      </c>
      <c r="AI588" t="s">
        <v>3410</v>
      </c>
      <c r="AJ588">
        <v>111</v>
      </c>
      <c r="AL588">
        <v>105</v>
      </c>
      <c r="AQ588">
        <v>4</v>
      </c>
      <c r="AR588">
        <v>2</v>
      </c>
      <c r="AS588">
        <v>111</v>
      </c>
      <c r="AT588">
        <v>0</v>
      </c>
      <c r="AU588">
        <v>0.02</v>
      </c>
      <c r="AV588">
        <v>0.01</v>
      </c>
      <c r="AW588">
        <v>0.01</v>
      </c>
      <c r="AX588">
        <v>0.02</v>
      </c>
      <c r="AY588">
        <v>7.0000000000000007E-2</v>
      </c>
      <c r="AZ588">
        <v>7.0000000000000007E-2</v>
      </c>
      <c r="BA588">
        <v>3.5999999999999997E-2</v>
      </c>
      <c r="BB588">
        <v>0.03</v>
      </c>
      <c r="BC588">
        <v>0.02</v>
      </c>
      <c r="BD588">
        <v>0.14000000000000001</v>
      </c>
      <c r="BE588">
        <v>0.18</v>
      </c>
      <c r="BF588">
        <v>0.34</v>
      </c>
      <c r="BG588">
        <v>0.28000000000000003</v>
      </c>
      <c r="BH588">
        <v>0.3</v>
      </c>
      <c r="BI588">
        <v>0.19</v>
      </c>
      <c r="BJ588">
        <v>0.32</v>
      </c>
      <c r="BK588">
        <v>0.31</v>
      </c>
      <c r="BL588">
        <v>0.01</v>
      </c>
      <c r="BM588">
        <v>0.01</v>
      </c>
      <c r="BN588">
        <v>0.03</v>
      </c>
      <c r="BO588">
        <v>0.01</v>
      </c>
      <c r="BP588">
        <v>0.01</v>
      </c>
      <c r="BQ588">
        <v>0.03</v>
      </c>
      <c r="BR588">
        <v>0.57999999999999996</v>
      </c>
      <c r="BS588">
        <v>0.66</v>
      </c>
      <c r="BT588">
        <v>0.64</v>
      </c>
      <c r="BU588">
        <v>0.77</v>
      </c>
      <c r="BV588">
        <v>0.5</v>
      </c>
      <c r="BW588">
        <v>0.41</v>
      </c>
      <c r="BX588">
        <v>3.51</v>
      </c>
      <c r="BY588">
        <v>3.59</v>
      </c>
      <c r="BZ588">
        <v>3.61</v>
      </c>
      <c r="CA588">
        <v>3.75</v>
      </c>
      <c r="CB588">
        <v>3.33</v>
      </c>
      <c r="CC588">
        <v>3.09</v>
      </c>
      <c r="CD588">
        <v>8.9999999999999993E-3</v>
      </c>
      <c r="CE588">
        <v>0</v>
      </c>
      <c r="CF588">
        <v>0</v>
      </c>
      <c r="CG588">
        <v>8.9999999999999993E-3</v>
      </c>
      <c r="CH588">
        <v>0</v>
      </c>
      <c r="CI588">
        <v>0.01</v>
      </c>
      <c r="CJ588">
        <v>0.03</v>
      </c>
      <c r="CK588">
        <v>0.06</v>
      </c>
      <c r="CL588">
        <v>0.05</v>
      </c>
      <c r="CM588">
        <v>0.03</v>
      </c>
      <c r="CN588">
        <v>0.04</v>
      </c>
      <c r="CO588">
        <v>0.05</v>
      </c>
      <c r="CP588">
        <v>0.04</v>
      </c>
      <c r="CQ588">
        <v>0.03</v>
      </c>
      <c r="CR588">
        <v>0.08</v>
      </c>
      <c r="CS588">
        <v>0.1</v>
      </c>
      <c r="CT588">
        <v>0.14000000000000001</v>
      </c>
      <c r="CU588">
        <v>0.13</v>
      </c>
      <c r="CV588">
        <v>3.75</v>
      </c>
      <c r="CW588">
        <v>3.7</v>
      </c>
      <c r="CX588">
        <v>3.71</v>
      </c>
      <c r="CY588">
        <v>3.7</v>
      </c>
      <c r="CZ588">
        <v>3.66</v>
      </c>
      <c r="DA588">
        <v>3.46</v>
      </c>
      <c r="DB588">
        <v>3.44</v>
      </c>
      <c r="DC588">
        <v>3.24</v>
      </c>
      <c r="DD588">
        <v>3.31</v>
      </c>
      <c r="DE588">
        <v>0.16</v>
      </c>
      <c r="DF588">
        <v>0.23</v>
      </c>
      <c r="DG588">
        <v>0.18</v>
      </c>
      <c r="DH588">
        <v>0.2</v>
      </c>
      <c r="DI588">
        <v>0.28000000000000003</v>
      </c>
      <c r="DJ588">
        <v>0.34</v>
      </c>
      <c r="DK588">
        <v>0.27</v>
      </c>
      <c r="DL588">
        <v>0.27</v>
      </c>
      <c r="DM588">
        <v>0.28000000000000003</v>
      </c>
      <c r="DN588">
        <v>0.01</v>
      </c>
      <c r="DO588">
        <v>0.01</v>
      </c>
      <c r="DP588">
        <v>0.02</v>
      </c>
      <c r="DQ588">
        <v>0.01</v>
      </c>
      <c r="DR588">
        <v>0.01</v>
      </c>
      <c r="DS588">
        <v>0.01</v>
      </c>
      <c r="DT588">
        <v>0.02</v>
      </c>
      <c r="DU588">
        <v>0.02</v>
      </c>
      <c r="DV588">
        <v>0.04</v>
      </c>
      <c r="DW588">
        <v>0.79</v>
      </c>
      <c r="DX588">
        <v>0.73</v>
      </c>
      <c r="DY588">
        <v>0.75</v>
      </c>
      <c r="DZ588">
        <v>0.75</v>
      </c>
      <c r="EA588">
        <v>0.68</v>
      </c>
      <c r="EB588">
        <v>0.56000000000000005</v>
      </c>
      <c r="EC588">
        <v>0.59</v>
      </c>
      <c r="ED588">
        <v>0.5</v>
      </c>
      <c r="EE588">
        <v>0.51</v>
      </c>
      <c r="EF588">
        <v>0.54</v>
      </c>
      <c r="EG588">
        <v>0</v>
      </c>
      <c r="EH588">
        <v>0</v>
      </c>
      <c r="EI588">
        <v>0.01</v>
      </c>
      <c r="EJ588">
        <v>0</v>
      </c>
      <c r="EK588">
        <v>0.01</v>
      </c>
      <c r="EL588">
        <v>0.14000000000000001</v>
      </c>
      <c r="EM588">
        <v>0.04</v>
      </c>
      <c r="EN588">
        <v>0</v>
      </c>
      <c r="EO588">
        <v>0.28999999999999998</v>
      </c>
      <c r="EP588">
        <v>0</v>
      </c>
      <c r="EQ588">
        <v>8.9999999999999993E-3</v>
      </c>
      <c r="ER588">
        <v>0.02</v>
      </c>
      <c r="ES588">
        <v>1.7999999999999999E-2</v>
      </c>
      <c r="ET588">
        <v>0.03</v>
      </c>
      <c r="EU588">
        <v>0.14000000000000001</v>
      </c>
      <c r="EV588">
        <v>0.05</v>
      </c>
      <c r="EW588">
        <v>0.03</v>
      </c>
      <c r="EX588">
        <v>6.3E-2</v>
      </c>
      <c r="EY588">
        <v>0.23</v>
      </c>
      <c r="EZ588">
        <v>0.19</v>
      </c>
      <c r="FA588">
        <v>0.24</v>
      </c>
      <c r="FB588">
        <v>0.19</v>
      </c>
      <c r="FC588">
        <v>0.41</v>
      </c>
      <c r="FD588">
        <v>0.37</v>
      </c>
      <c r="FE588">
        <v>0.35</v>
      </c>
      <c r="FF588">
        <v>0.34</v>
      </c>
      <c r="FG588">
        <v>0.05</v>
      </c>
      <c r="FH588">
        <v>0.71</v>
      </c>
      <c r="FI588">
        <v>0.76</v>
      </c>
      <c r="FJ588">
        <v>0.66</v>
      </c>
      <c r="FK588">
        <v>0.74</v>
      </c>
      <c r="FL588">
        <v>0.5</v>
      </c>
      <c r="FM588">
        <v>0.25</v>
      </c>
      <c r="FN588">
        <v>0.51</v>
      </c>
      <c r="FO588">
        <v>0.56999999999999995</v>
      </c>
      <c r="FP588">
        <v>0.06</v>
      </c>
      <c r="FQ588">
        <v>0.05</v>
      </c>
      <c r="FR588">
        <v>0.05</v>
      </c>
      <c r="FS588">
        <v>7.0000000000000007E-2</v>
      </c>
      <c r="FT588">
        <v>0.05</v>
      </c>
      <c r="FU588">
        <v>0.05</v>
      </c>
      <c r="FV588">
        <v>0.09</v>
      </c>
      <c r="FW588">
        <v>0.05</v>
      </c>
      <c r="FX588">
        <v>0.06</v>
      </c>
      <c r="FY588">
        <v>1.59</v>
      </c>
      <c r="FZ588">
        <v>3.75</v>
      </c>
      <c r="GA588">
        <v>3.78</v>
      </c>
      <c r="GB588">
        <v>3.67</v>
      </c>
      <c r="GC588">
        <v>3.76</v>
      </c>
      <c r="GD588">
        <v>3.48</v>
      </c>
      <c r="GE588">
        <v>2.8</v>
      </c>
      <c r="GF588">
        <v>3.42</v>
      </c>
      <c r="GG588">
        <v>3.58</v>
      </c>
      <c r="GH588">
        <v>8.92</v>
      </c>
      <c r="GI588">
        <v>0</v>
      </c>
      <c r="GJ588">
        <v>0</v>
      </c>
      <c r="GK588">
        <v>8.9999999999999993E-3</v>
      </c>
      <c r="GL588">
        <v>0</v>
      </c>
      <c r="GM588">
        <v>0.02</v>
      </c>
      <c r="GN588">
        <v>0.04</v>
      </c>
      <c r="GO588">
        <v>0.06</v>
      </c>
      <c r="GP588">
        <v>0.15</v>
      </c>
      <c r="GQ588">
        <v>0.21</v>
      </c>
      <c r="GR588">
        <v>0.44</v>
      </c>
      <c r="GS588">
        <v>7.0000000000000007E-2</v>
      </c>
      <c r="GT588">
        <v>0.55000000000000004</v>
      </c>
      <c r="GU588">
        <v>0.69</v>
      </c>
      <c r="GV588">
        <v>0.23</v>
      </c>
      <c r="GW588">
        <v>0.2</v>
      </c>
      <c r="GX588">
        <v>0.126</v>
      </c>
      <c r="GY588">
        <v>0.18</v>
      </c>
      <c r="GZ588">
        <v>8.1000000000000003E-2</v>
      </c>
      <c r="HA588">
        <v>1.7999999999999999E-2</v>
      </c>
      <c r="HB588">
        <v>0.32</v>
      </c>
      <c r="HC588">
        <v>0.05</v>
      </c>
      <c r="HD588">
        <v>0.05</v>
      </c>
      <c r="HE588">
        <v>0.2</v>
      </c>
      <c r="HF588">
        <v>0.12</v>
      </c>
      <c r="HG588">
        <v>0.12</v>
      </c>
      <c r="HH588">
        <v>7.0000000000000007E-2</v>
      </c>
      <c r="HI588">
        <v>0.01</v>
      </c>
      <c r="HJ588">
        <v>0.01</v>
      </c>
      <c r="HK588">
        <v>7.0000000000000007E-2</v>
      </c>
      <c r="HL588">
        <v>0.05</v>
      </c>
      <c r="HM588">
        <v>0.11</v>
      </c>
      <c r="HN588">
        <v>0</v>
      </c>
      <c r="HO588">
        <v>0.28999999999999998</v>
      </c>
      <c r="HP588">
        <v>0.21</v>
      </c>
      <c r="HQ588">
        <v>0.28000000000000003</v>
      </c>
      <c r="HR588">
        <v>0.34</v>
      </c>
      <c r="HS588">
        <v>0.41</v>
      </c>
      <c r="HT588">
        <v>0.23</v>
      </c>
      <c r="HU588">
        <v>0.62</v>
      </c>
      <c r="HV588">
        <v>0.68</v>
      </c>
      <c r="HW588">
        <v>0.53</v>
      </c>
      <c r="HX588">
        <v>0.51</v>
      </c>
      <c r="HY588">
        <v>0.34</v>
      </c>
      <c r="HZ588">
        <v>0.71</v>
      </c>
      <c r="IA588">
        <v>0.03</v>
      </c>
      <c r="IB588">
        <v>0.05</v>
      </c>
      <c r="IC588">
        <v>0.05</v>
      </c>
      <c r="ID588">
        <v>0.03</v>
      </c>
      <c r="IE588">
        <v>7.0000000000000007E-2</v>
      </c>
      <c r="IF588">
        <v>8.9999999999999993E-3</v>
      </c>
      <c r="IG588">
        <v>8.9999999999999993E-3</v>
      </c>
      <c r="IH588">
        <v>0.01</v>
      </c>
      <c r="II588">
        <v>0.01</v>
      </c>
      <c r="IJ588">
        <v>0.01</v>
      </c>
      <c r="IK588">
        <v>3.5999999999999997E-2</v>
      </c>
      <c r="IL588">
        <v>8.9999999999999993E-3</v>
      </c>
      <c r="IM588">
        <v>0.05</v>
      </c>
      <c r="IN588">
        <v>0.04</v>
      </c>
      <c r="IO588">
        <v>0.05</v>
      </c>
      <c r="IP588">
        <v>0.05</v>
      </c>
      <c r="IQ588">
        <v>0.04</v>
      </c>
      <c r="IR588">
        <v>0.05</v>
      </c>
      <c r="IS588">
        <v>0.01</v>
      </c>
      <c r="IT588">
        <v>0.48</v>
      </c>
      <c r="IU588">
        <v>0.19</v>
      </c>
      <c r="IV588">
        <v>0.05</v>
      </c>
      <c r="IW588">
        <v>0.14000000000000001</v>
      </c>
      <c r="IX588">
        <v>0.22</v>
      </c>
      <c r="IY588">
        <v>0.31</v>
      </c>
      <c r="IZ588">
        <v>0.51</v>
      </c>
      <c r="JA588">
        <v>0.14000000000000001</v>
      </c>
      <c r="JB588">
        <v>0.48</v>
      </c>
      <c r="JC588">
        <v>0.41</v>
      </c>
      <c r="JD588">
        <v>0.09</v>
      </c>
      <c r="JE588">
        <v>0.18</v>
      </c>
      <c r="JF588">
        <v>0.25</v>
      </c>
      <c r="JG588">
        <v>0.23</v>
      </c>
      <c r="JH588">
        <v>0.33</v>
      </c>
      <c r="JI588">
        <v>0.09</v>
      </c>
      <c r="JJ588">
        <v>7.0000000000000007E-2</v>
      </c>
      <c r="JK588">
        <v>0.52</v>
      </c>
      <c r="JL588">
        <v>0.13</v>
      </c>
      <c r="JM588">
        <v>0.04</v>
      </c>
      <c r="JN588">
        <v>0.04</v>
      </c>
      <c r="JO588">
        <v>0.05</v>
      </c>
      <c r="JP588">
        <v>0.05</v>
      </c>
      <c r="JQ588">
        <v>0.04</v>
      </c>
      <c r="JR588">
        <v>3.1</v>
      </c>
      <c r="JS588">
        <v>1.79</v>
      </c>
      <c r="JT588">
        <v>2.14</v>
      </c>
      <c r="JU588">
        <v>3.31</v>
      </c>
      <c r="JV588">
        <v>2.36</v>
      </c>
    </row>
    <row r="589" spans="1:282" x14ac:dyDescent="0.25">
      <c r="A589">
        <v>610317</v>
      </c>
      <c r="B589" t="s">
        <v>367</v>
      </c>
      <c r="C589" t="s">
        <v>3087</v>
      </c>
      <c r="D589" t="s">
        <v>6197</v>
      </c>
      <c r="E589" t="s">
        <v>6198</v>
      </c>
      <c r="F589" t="s">
        <v>3088</v>
      </c>
      <c r="G589" t="s">
        <v>3089</v>
      </c>
      <c r="H589" t="s">
        <v>6199</v>
      </c>
      <c r="I589" t="s">
        <v>6200</v>
      </c>
      <c r="J589" t="s">
        <v>6201</v>
      </c>
      <c r="K589" t="s">
        <v>6202</v>
      </c>
      <c r="L589" t="s">
        <v>546</v>
      </c>
      <c r="M589" t="s">
        <v>3399</v>
      </c>
      <c r="N589" t="s">
        <v>3908</v>
      </c>
      <c r="O589" t="s">
        <v>524</v>
      </c>
      <c r="P589">
        <v>648</v>
      </c>
      <c r="Q589" t="s">
        <v>530</v>
      </c>
      <c r="R589" t="s">
        <v>558</v>
      </c>
      <c r="S589" t="s">
        <v>558</v>
      </c>
      <c r="T589">
        <v>39</v>
      </c>
      <c r="U589">
        <v>7470</v>
      </c>
      <c r="V589" t="s">
        <v>651</v>
      </c>
      <c r="W589">
        <v>321</v>
      </c>
      <c r="X589">
        <v>646</v>
      </c>
      <c r="Y589">
        <v>50</v>
      </c>
      <c r="Z589" s="5" t="s">
        <v>870</v>
      </c>
      <c r="AA589" t="s">
        <v>524</v>
      </c>
      <c r="AB589" t="s">
        <v>555</v>
      </c>
      <c r="AC589" t="s">
        <v>533</v>
      </c>
      <c r="AD589" t="s">
        <v>564</v>
      </c>
      <c r="AE589">
        <v>31.2</v>
      </c>
      <c r="AF589">
        <v>63.4</v>
      </c>
      <c r="AG589">
        <v>54.3</v>
      </c>
      <c r="AH589">
        <v>5</v>
      </c>
      <c r="AI589" t="s">
        <v>3410</v>
      </c>
      <c r="AJ589">
        <v>160</v>
      </c>
      <c r="AK589">
        <v>8</v>
      </c>
      <c r="AL589">
        <v>4</v>
      </c>
      <c r="AM589">
        <v>2</v>
      </c>
      <c r="AN589">
        <v>149</v>
      </c>
      <c r="AO589">
        <v>1</v>
      </c>
      <c r="AP589">
        <v>1</v>
      </c>
      <c r="AQ589">
        <v>4</v>
      </c>
      <c r="AS589">
        <v>160</v>
      </c>
      <c r="AT589">
        <v>0.01</v>
      </c>
      <c r="AU589">
        <v>0.03</v>
      </c>
      <c r="AV589">
        <v>0.02</v>
      </c>
      <c r="AW589">
        <v>0.01</v>
      </c>
      <c r="AX589">
        <v>0.03</v>
      </c>
      <c r="AY589">
        <v>7.0000000000000007E-2</v>
      </c>
      <c r="AZ589">
        <v>0.09</v>
      </c>
      <c r="BA589">
        <v>4.3999999999999997E-2</v>
      </c>
      <c r="BB589">
        <v>0.08</v>
      </c>
      <c r="BC589">
        <v>0.06</v>
      </c>
      <c r="BD589">
        <v>0.15</v>
      </c>
      <c r="BE589">
        <v>0.19</v>
      </c>
      <c r="BF589">
        <v>0.41</v>
      </c>
      <c r="BG589">
        <v>0.34</v>
      </c>
      <c r="BH589">
        <v>0.41</v>
      </c>
      <c r="BI589">
        <v>0.33</v>
      </c>
      <c r="BJ589">
        <v>0.39</v>
      </c>
      <c r="BK589">
        <v>0.43</v>
      </c>
      <c r="BL589">
        <v>0.03</v>
      </c>
      <c r="BM589">
        <v>0.03</v>
      </c>
      <c r="BN589">
        <v>0.06</v>
      </c>
      <c r="BO589">
        <v>0.03</v>
      </c>
      <c r="BP589">
        <v>0.02</v>
      </c>
      <c r="BQ589">
        <v>0.04</v>
      </c>
      <c r="BR589">
        <v>0.46</v>
      </c>
      <c r="BS589">
        <v>0.56000000000000005</v>
      </c>
      <c r="BT589">
        <v>0.43</v>
      </c>
      <c r="BU589">
        <v>0.56999999999999995</v>
      </c>
      <c r="BV589">
        <v>0.41</v>
      </c>
      <c r="BW589">
        <v>0.26</v>
      </c>
      <c r="BX589">
        <v>3.35</v>
      </c>
      <c r="BY589">
        <v>3.48</v>
      </c>
      <c r="BZ589">
        <v>3.33</v>
      </c>
      <c r="CA589">
        <v>3.51</v>
      </c>
      <c r="CB589">
        <v>3.2</v>
      </c>
      <c r="CC589">
        <v>2.92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0.01</v>
      </c>
      <c r="CJ589">
        <v>0</v>
      </c>
      <c r="CK589">
        <v>0.03</v>
      </c>
      <c r="CL589">
        <v>0.01</v>
      </c>
      <c r="CM589">
        <v>0.03</v>
      </c>
      <c r="CN589">
        <v>0</v>
      </c>
      <c r="CO589">
        <v>0.01</v>
      </c>
      <c r="CP589">
        <v>0.01</v>
      </c>
      <c r="CQ589">
        <v>0.01</v>
      </c>
      <c r="CR589">
        <v>0.02</v>
      </c>
      <c r="CS589">
        <v>0.03</v>
      </c>
      <c r="CT589">
        <v>0.06</v>
      </c>
      <c r="CU589">
        <v>0.03</v>
      </c>
      <c r="CV589">
        <v>3.8</v>
      </c>
      <c r="CW589">
        <v>3.85</v>
      </c>
      <c r="CX589">
        <v>3.8</v>
      </c>
      <c r="CY589">
        <v>3.75</v>
      </c>
      <c r="CZ589">
        <v>3.78</v>
      </c>
      <c r="DA589">
        <v>3.66</v>
      </c>
      <c r="DB589">
        <v>3.71</v>
      </c>
      <c r="DC589">
        <v>3.48</v>
      </c>
      <c r="DD589">
        <v>3.65</v>
      </c>
      <c r="DE589">
        <v>0.14000000000000001</v>
      </c>
      <c r="DF589">
        <v>0.14000000000000001</v>
      </c>
      <c r="DG589">
        <v>0.19</v>
      </c>
      <c r="DH589">
        <v>0.22</v>
      </c>
      <c r="DI589">
        <v>0.19</v>
      </c>
      <c r="DJ589">
        <v>0.28000000000000003</v>
      </c>
      <c r="DK589">
        <v>0.23</v>
      </c>
      <c r="DL589">
        <v>0.31</v>
      </c>
      <c r="DM589">
        <v>0.26</v>
      </c>
      <c r="DN589">
        <v>0</v>
      </c>
      <c r="DO589">
        <v>0.02</v>
      </c>
      <c r="DP589">
        <v>0.01</v>
      </c>
      <c r="DQ589">
        <v>0.02</v>
      </c>
      <c r="DR589">
        <v>0.02</v>
      </c>
      <c r="DS589">
        <v>0.03</v>
      </c>
      <c r="DT589">
        <v>0.01</v>
      </c>
      <c r="DU589">
        <v>0.01</v>
      </c>
      <c r="DV589">
        <v>0.01</v>
      </c>
      <c r="DW589">
        <v>0.83</v>
      </c>
      <c r="DX589">
        <v>0.84</v>
      </c>
      <c r="DY589">
        <v>0.79</v>
      </c>
      <c r="DZ589">
        <v>0.75</v>
      </c>
      <c r="EA589">
        <v>0.78</v>
      </c>
      <c r="EB589">
        <v>0.68</v>
      </c>
      <c r="EC589">
        <v>0.73</v>
      </c>
      <c r="ED589">
        <v>0.59</v>
      </c>
      <c r="EE589">
        <v>0.69</v>
      </c>
      <c r="EF589">
        <v>0.33</v>
      </c>
      <c r="EG589">
        <v>0.04</v>
      </c>
      <c r="EH589">
        <v>0.02</v>
      </c>
      <c r="EI589">
        <v>0.03</v>
      </c>
      <c r="EJ589">
        <v>0.03</v>
      </c>
      <c r="EK589">
        <v>0.03</v>
      </c>
      <c r="EL589">
        <v>0.03</v>
      </c>
      <c r="EM589">
        <v>0.01</v>
      </c>
      <c r="EN589">
        <v>0.01</v>
      </c>
      <c r="EO589">
        <v>0.24</v>
      </c>
      <c r="EP589">
        <v>0.03</v>
      </c>
      <c r="EQ589">
        <v>3.1E-2</v>
      </c>
      <c r="ER589">
        <v>0.03</v>
      </c>
      <c r="ES589">
        <v>1.9E-2</v>
      </c>
      <c r="ET589">
        <v>0.06</v>
      </c>
      <c r="EU589">
        <v>7.0000000000000007E-2</v>
      </c>
      <c r="EV589">
        <v>0.04</v>
      </c>
      <c r="EW589">
        <v>0.05</v>
      </c>
      <c r="EX589">
        <v>0.19400000000000001</v>
      </c>
      <c r="EY589">
        <v>0.36</v>
      </c>
      <c r="EZ589">
        <v>0.34</v>
      </c>
      <c r="FA589">
        <v>0.33</v>
      </c>
      <c r="FB589">
        <v>0.28999999999999998</v>
      </c>
      <c r="FC589">
        <v>0.39</v>
      </c>
      <c r="FD589">
        <v>0.34</v>
      </c>
      <c r="FE589">
        <v>0.35</v>
      </c>
      <c r="FF589">
        <v>0.38</v>
      </c>
      <c r="FG589">
        <v>0.12</v>
      </c>
      <c r="FH589">
        <v>0.49</v>
      </c>
      <c r="FI589">
        <v>0.51</v>
      </c>
      <c r="FJ589">
        <v>0.54</v>
      </c>
      <c r="FK589">
        <v>0.59</v>
      </c>
      <c r="FL589">
        <v>0.41</v>
      </c>
      <c r="FM589">
        <v>0.46</v>
      </c>
      <c r="FN589">
        <v>0.53</v>
      </c>
      <c r="FO589">
        <v>0.49</v>
      </c>
      <c r="FP589">
        <v>0.13</v>
      </c>
      <c r="FQ589">
        <v>0.08</v>
      </c>
      <c r="FR589">
        <v>0.1</v>
      </c>
      <c r="FS589">
        <v>0.08</v>
      </c>
      <c r="FT589">
        <v>7.0000000000000007E-2</v>
      </c>
      <c r="FU589">
        <v>0.12</v>
      </c>
      <c r="FV589">
        <v>0.09</v>
      </c>
      <c r="FW589">
        <v>7.0000000000000007E-2</v>
      </c>
      <c r="FX589">
        <v>7.0000000000000007E-2</v>
      </c>
      <c r="FY589">
        <v>2.12</v>
      </c>
      <c r="FZ589">
        <v>3.43</v>
      </c>
      <c r="GA589">
        <v>3.49</v>
      </c>
      <c r="GB589">
        <v>3.5</v>
      </c>
      <c r="GC589">
        <v>3.56</v>
      </c>
      <c r="GD589">
        <v>3.35</v>
      </c>
      <c r="GE589">
        <v>3.36</v>
      </c>
      <c r="GF589">
        <v>3.52</v>
      </c>
      <c r="GG589">
        <v>3.44</v>
      </c>
      <c r="GH589">
        <v>8.24</v>
      </c>
      <c r="GI589">
        <v>0.01</v>
      </c>
      <c r="GJ589">
        <v>1.2999999999999999E-2</v>
      </c>
      <c r="GK589">
        <v>0</v>
      </c>
      <c r="GL589">
        <v>0.01</v>
      </c>
      <c r="GM589">
        <v>0.04</v>
      </c>
      <c r="GN589">
        <v>7.0000000000000007E-2</v>
      </c>
      <c r="GO589">
        <v>0.09</v>
      </c>
      <c r="GP589">
        <v>0.16</v>
      </c>
      <c r="GQ589">
        <v>0.21</v>
      </c>
      <c r="GR589">
        <v>0.28000000000000003</v>
      </c>
      <c r="GS589">
        <v>0.11</v>
      </c>
      <c r="GT589">
        <v>0.26</v>
      </c>
      <c r="GU589">
        <v>0.45</v>
      </c>
      <c r="GV589">
        <v>0.21</v>
      </c>
      <c r="GW589">
        <v>0.23</v>
      </c>
      <c r="GX589">
        <v>0.125</v>
      </c>
      <c r="GY589">
        <v>0.26</v>
      </c>
      <c r="GZ589">
        <v>0.14399999999999999</v>
      </c>
      <c r="HA589">
        <v>5.6000000000000001E-2</v>
      </c>
      <c r="HB589">
        <v>0.19</v>
      </c>
      <c r="HC589">
        <v>0.15</v>
      </c>
      <c r="HD589">
        <v>0.11</v>
      </c>
      <c r="HE589">
        <v>0.2</v>
      </c>
      <c r="HF589">
        <v>0.21</v>
      </c>
      <c r="HG589">
        <v>0.26</v>
      </c>
      <c r="HH589">
        <v>0.14000000000000001</v>
      </c>
      <c r="HI589">
        <v>0.01</v>
      </c>
      <c r="HJ589">
        <v>0</v>
      </c>
      <c r="HK589">
        <v>0.01</v>
      </c>
      <c r="HL589">
        <v>0.01</v>
      </c>
      <c r="HM589">
        <v>0.09</v>
      </c>
      <c r="HN589">
        <v>0.01</v>
      </c>
      <c r="HO589">
        <v>0.34</v>
      </c>
      <c r="HP589">
        <v>0.28000000000000003</v>
      </c>
      <c r="HQ589">
        <v>0.28000000000000003</v>
      </c>
      <c r="HR589">
        <v>0.31</v>
      </c>
      <c r="HS589">
        <v>0.36</v>
      </c>
      <c r="HT589">
        <v>0.37</v>
      </c>
      <c r="HU589">
        <v>0.53</v>
      </c>
      <c r="HV589">
        <v>0.42</v>
      </c>
      <c r="HW589">
        <v>0.46</v>
      </c>
      <c r="HX589">
        <v>0.46</v>
      </c>
      <c r="HY589">
        <v>0.3</v>
      </c>
      <c r="HZ589">
        <v>0.47</v>
      </c>
      <c r="IA589">
        <v>0.03</v>
      </c>
      <c r="IB589">
        <v>0.18</v>
      </c>
      <c r="IC589">
        <v>0.15</v>
      </c>
      <c r="ID589">
        <v>0.12</v>
      </c>
      <c r="IE589">
        <v>0.13</v>
      </c>
      <c r="IF589">
        <v>4.3999999999999997E-2</v>
      </c>
      <c r="IG589">
        <v>1.2999999999999999E-2</v>
      </c>
      <c r="IH589">
        <v>0.01</v>
      </c>
      <c r="II589">
        <v>0.01</v>
      </c>
      <c r="IJ589">
        <v>0.01</v>
      </c>
      <c r="IK589">
        <v>1.9E-2</v>
      </c>
      <c r="IL589">
        <v>1.9E-2</v>
      </c>
      <c r="IM589">
        <v>0.09</v>
      </c>
      <c r="IN589">
        <v>0.11</v>
      </c>
      <c r="IO589">
        <v>0.09</v>
      </c>
      <c r="IP589">
        <v>0.09</v>
      </c>
      <c r="IQ589">
        <v>0.1</v>
      </c>
      <c r="IR589">
        <v>0.09</v>
      </c>
      <c r="IS589">
        <v>0</v>
      </c>
      <c r="IT589">
        <v>0.48</v>
      </c>
      <c r="IU589">
        <v>0.42</v>
      </c>
      <c r="IV589">
        <v>0.03</v>
      </c>
      <c r="IW589">
        <v>0.24</v>
      </c>
      <c r="IX589">
        <v>0.28999999999999998</v>
      </c>
      <c r="IY589">
        <v>0.23</v>
      </c>
      <c r="IZ589">
        <v>0.31</v>
      </c>
      <c r="JA589">
        <v>0.19</v>
      </c>
      <c r="JB589">
        <v>0.35</v>
      </c>
      <c r="JC589">
        <v>0.35</v>
      </c>
      <c r="JD589">
        <v>0.09</v>
      </c>
      <c r="JE589">
        <v>0.08</v>
      </c>
      <c r="JF589">
        <v>0.28999999999999998</v>
      </c>
      <c r="JG589">
        <v>0.17</v>
      </c>
      <c r="JH589">
        <v>0.28000000000000003</v>
      </c>
      <c r="JI589">
        <v>0.08</v>
      </c>
      <c r="JJ589">
        <v>7.0000000000000007E-2</v>
      </c>
      <c r="JK589">
        <v>0.39</v>
      </c>
      <c r="JL589">
        <v>0.14000000000000001</v>
      </c>
      <c r="JM589">
        <v>0.08</v>
      </c>
      <c r="JN589">
        <v>0.11</v>
      </c>
      <c r="JO589">
        <v>0.13</v>
      </c>
      <c r="JP589">
        <v>0.1</v>
      </c>
      <c r="JQ589">
        <v>0.1</v>
      </c>
      <c r="JR589">
        <v>2.98</v>
      </c>
      <c r="JS589">
        <v>1.75</v>
      </c>
      <c r="JT589">
        <v>1.77</v>
      </c>
      <c r="JU589">
        <v>3.17</v>
      </c>
      <c r="JV589">
        <v>2.2400000000000002</v>
      </c>
    </row>
    <row r="590" spans="1:282" x14ac:dyDescent="0.25">
      <c r="A590">
        <v>610319</v>
      </c>
      <c r="B590" t="s">
        <v>3091</v>
      </c>
      <c r="C590" t="s">
        <v>3090</v>
      </c>
      <c r="D590" t="s">
        <v>6203</v>
      </c>
      <c r="E590" t="s">
        <v>6204</v>
      </c>
      <c r="F590" t="s">
        <v>3092</v>
      </c>
      <c r="G590" t="s">
        <v>3093</v>
      </c>
      <c r="H590" t="s">
        <v>3094</v>
      </c>
      <c r="I590" t="s">
        <v>6205</v>
      </c>
      <c r="J590" t="s">
        <v>6206</v>
      </c>
      <c r="K590" t="s">
        <v>6207</v>
      </c>
      <c r="L590" t="s">
        <v>546</v>
      </c>
      <c r="M590" t="s">
        <v>3399</v>
      </c>
      <c r="N590" t="s">
        <v>3703</v>
      </c>
      <c r="O590" t="s">
        <v>543</v>
      </c>
      <c r="P590">
        <v>393</v>
      </c>
      <c r="Q590" t="s">
        <v>530</v>
      </c>
      <c r="R590" t="s">
        <v>558</v>
      </c>
      <c r="S590" t="s">
        <v>558</v>
      </c>
      <c r="T590">
        <v>39</v>
      </c>
      <c r="U590">
        <v>7490</v>
      </c>
      <c r="V590" t="s">
        <v>655</v>
      </c>
      <c r="W590">
        <v>209</v>
      </c>
      <c r="X590">
        <v>391</v>
      </c>
      <c r="Y590">
        <v>53</v>
      </c>
      <c r="Z590" s="5" t="s">
        <v>660</v>
      </c>
      <c r="AA590" t="s">
        <v>524</v>
      </c>
      <c r="AB590" t="s">
        <v>555</v>
      </c>
      <c r="AC590" t="s">
        <v>555</v>
      </c>
      <c r="AD590" t="s">
        <v>564</v>
      </c>
      <c r="AE590">
        <v>39.1</v>
      </c>
      <c r="AF590">
        <v>20.9</v>
      </c>
      <c r="AG590">
        <v>56.7</v>
      </c>
      <c r="AH590">
        <v>5.3</v>
      </c>
      <c r="AI590" t="s">
        <v>3410</v>
      </c>
      <c r="AJ590">
        <v>171</v>
      </c>
      <c r="AK590">
        <v>8</v>
      </c>
      <c r="AL590">
        <v>8</v>
      </c>
      <c r="AM590">
        <v>3</v>
      </c>
      <c r="AN590">
        <v>152</v>
      </c>
      <c r="AO590">
        <v>1</v>
      </c>
      <c r="AQ590">
        <v>1</v>
      </c>
      <c r="AR590">
        <v>4</v>
      </c>
      <c r="AS590">
        <v>171</v>
      </c>
      <c r="AT590">
        <v>0.02</v>
      </c>
      <c r="AU590">
        <v>0.01</v>
      </c>
      <c r="AV590">
        <v>0.01</v>
      </c>
      <c r="AW590">
        <v>0.03</v>
      </c>
      <c r="AX590">
        <v>0.02</v>
      </c>
      <c r="AY590">
        <v>0.08</v>
      </c>
      <c r="AZ590">
        <v>0.02</v>
      </c>
      <c r="BA590">
        <v>4.1000000000000002E-2</v>
      </c>
      <c r="BB590">
        <v>0.03</v>
      </c>
      <c r="BC590">
        <v>7.0000000000000007E-2</v>
      </c>
      <c r="BD590">
        <v>0.15</v>
      </c>
      <c r="BE590">
        <v>0.3</v>
      </c>
      <c r="BF590">
        <v>0.32</v>
      </c>
      <c r="BG590">
        <v>0.31</v>
      </c>
      <c r="BH590">
        <v>0.41</v>
      </c>
      <c r="BI590">
        <v>0.37</v>
      </c>
      <c r="BJ590">
        <v>0.33</v>
      </c>
      <c r="BK590">
        <v>0.28000000000000003</v>
      </c>
      <c r="BL590">
        <v>0.01</v>
      </c>
      <c r="BM590">
        <v>0</v>
      </c>
      <c r="BN590">
        <v>0.02</v>
      </c>
      <c r="BO590">
        <v>0.01</v>
      </c>
      <c r="BP590">
        <v>0.02</v>
      </c>
      <c r="BQ590">
        <v>0.01</v>
      </c>
      <c r="BR590">
        <v>0.64</v>
      </c>
      <c r="BS590">
        <v>0.64</v>
      </c>
      <c r="BT590">
        <v>0.53</v>
      </c>
      <c r="BU590">
        <v>0.52</v>
      </c>
      <c r="BV590">
        <v>0.49</v>
      </c>
      <c r="BW590">
        <v>0.33</v>
      </c>
      <c r="BX590">
        <v>3.58</v>
      </c>
      <c r="BY590">
        <v>3.57</v>
      </c>
      <c r="BZ590">
        <v>3.49</v>
      </c>
      <c r="CA590">
        <v>3.4</v>
      </c>
      <c r="CB590">
        <v>3.31</v>
      </c>
      <c r="CC590">
        <v>2.88</v>
      </c>
      <c r="CD590">
        <v>0</v>
      </c>
      <c r="CE590">
        <v>6.0000000000000001E-3</v>
      </c>
      <c r="CF590">
        <v>0</v>
      </c>
      <c r="CG590">
        <v>2.3E-2</v>
      </c>
      <c r="CH590">
        <v>6.0000000000000001E-3</v>
      </c>
      <c r="CI590">
        <v>0.02</v>
      </c>
      <c r="CJ590">
        <v>0.1</v>
      </c>
      <c r="CK590">
        <v>0.15</v>
      </c>
      <c r="CL590">
        <v>0.12</v>
      </c>
      <c r="CM590">
        <v>0.02</v>
      </c>
      <c r="CN590">
        <v>0.04</v>
      </c>
      <c r="CO590">
        <v>0.06</v>
      </c>
      <c r="CP590">
        <v>0.08</v>
      </c>
      <c r="CQ590">
        <v>0.05</v>
      </c>
      <c r="CR590">
        <v>0.04</v>
      </c>
      <c r="CS590">
        <v>0.12</v>
      </c>
      <c r="CT590">
        <v>0.13</v>
      </c>
      <c r="CU590">
        <v>0.11</v>
      </c>
      <c r="CV590">
        <v>3.7</v>
      </c>
      <c r="CW590">
        <v>3.67</v>
      </c>
      <c r="CX590">
        <v>3.58</v>
      </c>
      <c r="CY590">
        <v>3.49</v>
      </c>
      <c r="CZ590">
        <v>3.63</v>
      </c>
      <c r="DA590">
        <v>3.55</v>
      </c>
      <c r="DB590">
        <v>3.19</v>
      </c>
      <c r="DC590">
        <v>2.99</v>
      </c>
      <c r="DD590">
        <v>3.14</v>
      </c>
      <c r="DE590">
        <v>0.26</v>
      </c>
      <c r="DF590">
        <v>0.24</v>
      </c>
      <c r="DG590">
        <v>0.3</v>
      </c>
      <c r="DH590">
        <v>0.28999999999999998</v>
      </c>
      <c r="DI590">
        <v>0.26</v>
      </c>
      <c r="DJ590">
        <v>0.32</v>
      </c>
      <c r="DK590">
        <v>0.26</v>
      </c>
      <c r="DL590">
        <v>0.28999999999999998</v>
      </c>
      <c r="DM590">
        <v>0.27</v>
      </c>
      <c r="DN590">
        <v>0.02</v>
      </c>
      <c r="DO590">
        <v>0</v>
      </c>
      <c r="DP590">
        <v>0</v>
      </c>
      <c r="DQ590">
        <v>0.01</v>
      </c>
      <c r="DR590">
        <v>0</v>
      </c>
      <c r="DS590">
        <v>0.01</v>
      </c>
      <c r="DT590">
        <v>0.01</v>
      </c>
      <c r="DU590">
        <v>0</v>
      </c>
      <c r="DV590">
        <v>0</v>
      </c>
      <c r="DW590">
        <v>0.7</v>
      </c>
      <c r="DX590">
        <v>0.72</v>
      </c>
      <c r="DY590">
        <v>0.64</v>
      </c>
      <c r="DZ590">
        <v>0.61</v>
      </c>
      <c r="EA590">
        <v>0.68</v>
      </c>
      <c r="EB590">
        <v>0.62</v>
      </c>
      <c r="EC590">
        <v>0.51</v>
      </c>
      <c r="ED590">
        <v>0.43</v>
      </c>
      <c r="EE590">
        <v>0.5</v>
      </c>
      <c r="EF590">
        <v>0.53</v>
      </c>
      <c r="EG590">
        <v>0.06</v>
      </c>
      <c r="EH590">
        <v>0</v>
      </c>
      <c r="EI590">
        <v>0.01</v>
      </c>
      <c r="EJ590">
        <v>0.02</v>
      </c>
      <c r="EK590">
        <v>0.02</v>
      </c>
      <c r="EL590">
        <v>0.05</v>
      </c>
      <c r="EM590">
        <v>0.02</v>
      </c>
      <c r="EN590">
        <v>0.01</v>
      </c>
      <c r="EO590">
        <v>0.23</v>
      </c>
      <c r="EP590">
        <v>7.0000000000000007E-2</v>
      </c>
      <c r="EQ590">
        <v>3.5000000000000003E-2</v>
      </c>
      <c r="ER590">
        <v>7.0000000000000007E-2</v>
      </c>
      <c r="ES590">
        <v>1.7999999999999999E-2</v>
      </c>
      <c r="ET590">
        <v>0.06</v>
      </c>
      <c r="EU590">
        <v>0.08</v>
      </c>
      <c r="EV590">
        <v>0.09</v>
      </c>
      <c r="EW590">
        <v>0.09</v>
      </c>
      <c r="EX590">
        <v>0.105</v>
      </c>
      <c r="EY590">
        <v>0.36</v>
      </c>
      <c r="EZ590">
        <v>0.35</v>
      </c>
      <c r="FA590">
        <v>0.42</v>
      </c>
      <c r="FB590">
        <v>0.39</v>
      </c>
      <c r="FC590">
        <v>0.42</v>
      </c>
      <c r="FD590">
        <v>0.39</v>
      </c>
      <c r="FE590">
        <v>0.37</v>
      </c>
      <c r="FF590">
        <v>0.39</v>
      </c>
      <c r="FG590">
        <v>0.09</v>
      </c>
      <c r="FH590">
        <v>0.49</v>
      </c>
      <c r="FI590">
        <v>0.6</v>
      </c>
      <c r="FJ590">
        <v>0.49</v>
      </c>
      <c r="FK590">
        <v>0.55000000000000004</v>
      </c>
      <c r="FL590">
        <v>0.47</v>
      </c>
      <c r="FM590">
        <v>0.46</v>
      </c>
      <c r="FN590">
        <v>0.49</v>
      </c>
      <c r="FO590">
        <v>0.51</v>
      </c>
      <c r="FP590">
        <v>0.05</v>
      </c>
      <c r="FQ590">
        <v>0.02</v>
      </c>
      <c r="FR590">
        <v>0.01</v>
      </c>
      <c r="FS590">
        <v>0.02</v>
      </c>
      <c r="FT590">
        <v>0.03</v>
      </c>
      <c r="FU590">
        <v>0.03</v>
      </c>
      <c r="FV590">
        <v>0.02</v>
      </c>
      <c r="FW590">
        <v>0.02</v>
      </c>
      <c r="FX590">
        <v>0.01</v>
      </c>
      <c r="FY590">
        <v>1.74</v>
      </c>
      <c r="FZ590">
        <v>3.29</v>
      </c>
      <c r="GA590">
        <v>3.57</v>
      </c>
      <c r="GB590">
        <v>3.4</v>
      </c>
      <c r="GC590">
        <v>3.51</v>
      </c>
      <c r="GD590">
        <v>3.39</v>
      </c>
      <c r="GE590">
        <v>3.28</v>
      </c>
      <c r="GF590">
        <v>3.36</v>
      </c>
      <c r="GG590">
        <v>3.41</v>
      </c>
      <c r="GH590">
        <v>8.75</v>
      </c>
      <c r="GI590">
        <v>0</v>
      </c>
      <c r="GJ590">
        <v>6.0000000000000001E-3</v>
      </c>
      <c r="GK590">
        <v>1.7999999999999999E-2</v>
      </c>
      <c r="GL590">
        <v>0</v>
      </c>
      <c r="GM590">
        <v>0.05</v>
      </c>
      <c r="GN590">
        <v>0.02</v>
      </c>
      <c r="GO590">
        <v>0.08</v>
      </c>
      <c r="GP590">
        <v>0.15</v>
      </c>
      <c r="GQ590">
        <v>0.2</v>
      </c>
      <c r="GR590">
        <v>0.44</v>
      </c>
      <c r="GS590">
        <v>0.04</v>
      </c>
      <c r="GT590">
        <v>0.48</v>
      </c>
      <c r="GU590">
        <v>0.5</v>
      </c>
      <c r="GV590">
        <v>0.34</v>
      </c>
      <c r="GW590">
        <v>0.14000000000000001</v>
      </c>
      <c r="GX590">
        <v>0.17499999999999999</v>
      </c>
      <c r="GY590">
        <v>0.15</v>
      </c>
      <c r="GZ590">
        <v>0.105</v>
      </c>
      <c r="HA590">
        <v>5.8000000000000003E-2</v>
      </c>
      <c r="HB590">
        <v>0.18</v>
      </c>
      <c r="HC590">
        <v>0.11</v>
      </c>
      <c r="HD590">
        <v>0.08</v>
      </c>
      <c r="HE590">
        <v>0.22</v>
      </c>
      <c r="HF590">
        <v>0.17</v>
      </c>
      <c r="HG590">
        <v>0.19</v>
      </c>
      <c r="HH590">
        <v>0.12</v>
      </c>
      <c r="HI590">
        <v>0.01</v>
      </c>
      <c r="HJ590">
        <v>0</v>
      </c>
      <c r="HK590">
        <v>0.01</v>
      </c>
      <c r="HL590">
        <v>0.04</v>
      </c>
      <c r="HM590">
        <v>0.08</v>
      </c>
      <c r="HN590">
        <v>0.01</v>
      </c>
      <c r="HO590">
        <v>0.33</v>
      </c>
      <c r="HP590">
        <v>0.32</v>
      </c>
      <c r="HQ590">
        <v>0.37</v>
      </c>
      <c r="HR590">
        <v>0.39</v>
      </c>
      <c r="HS590">
        <v>0.39</v>
      </c>
      <c r="HT590">
        <v>0.28999999999999998</v>
      </c>
      <c r="HU590">
        <v>0.46</v>
      </c>
      <c r="HV590">
        <v>0.48</v>
      </c>
      <c r="HW590">
        <v>0.46</v>
      </c>
      <c r="HX590">
        <v>0.46</v>
      </c>
      <c r="HY590">
        <v>0.34</v>
      </c>
      <c r="HZ590">
        <v>0.6</v>
      </c>
      <c r="IA590">
        <v>0.18</v>
      </c>
      <c r="IB590">
        <v>0.15</v>
      </c>
      <c r="IC590">
        <v>0.15</v>
      </c>
      <c r="ID590">
        <v>0.09</v>
      </c>
      <c r="IE590">
        <v>0.16</v>
      </c>
      <c r="IF590">
        <v>7.0000000000000007E-2</v>
      </c>
      <c r="IG590">
        <v>6.0000000000000001E-3</v>
      </c>
      <c r="IH590">
        <v>0.01</v>
      </c>
      <c r="II590">
        <v>0.01</v>
      </c>
      <c r="IJ590">
        <v>0.01</v>
      </c>
      <c r="IK590">
        <v>1.2E-2</v>
      </c>
      <c r="IL590">
        <v>1.2E-2</v>
      </c>
      <c r="IM590">
        <v>0.03</v>
      </c>
      <c r="IN590">
        <v>0.04</v>
      </c>
      <c r="IO590">
        <v>0.02</v>
      </c>
      <c r="IP590">
        <v>0.02</v>
      </c>
      <c r="IQ590">
        <v>0.02</v>
      </c>
      <c r="IR590">
        <v>0.02</v>
      </c>
      <c r="IS590">
        <v>0.04</v>
      </c>
      <c r="IT590">
        <v>0.77</v>
      </c>
      <c r="IU590">
        <v>0.44</v>
      </c>
      <c r="IV590">
        <v>0.02</v>
      </c>
      <c r="IW590">
        <v>0.26</v>
      </c>
      <c r="IX590">
        <v>0.43</v>
      </c>
      <c r="IY590">
        <v>0.13</v>
      </c>
      <c r="IZ590">
        <v>0.27</v>
      </c>
      <c r="JA590">
        <v>0.19</v>
      </c>
      <c r="JB590">
        <v>0.33</v>
      </c>
      <c r="JC590">
        <v>0.38</v>
      </c>
      <c r="JD590">
        <v>0.06</v>
      </c>
      <c r="JE590">
        <v>0.15</v>
      </c>
      <c r="JF590">
        <v>0.35</v>
      </c>
      <c r="JG590">
        <v>0.2</v>
      </c>
      <c r="JH590">
        <v>0.12</v>
      </c>
      <c r="JI590">
        <v>0.01</v>
      </c>
      <c r="JJ590">
        <v>0.08</v>
      </c>
      <c r="JK590">
        <v>0.4</v>
      </c>
      <c r="JL590">
        <v>0.17</v>
      </c>
      <c r="JM590">
        <v>0.03</v>
      </c>
      <c r="JN590">
        <v>0.04</v>
      </c>
      <c r="JO590">
        <v>0.06</v>
      </c>
      <c r="JP590">
        <v>0.04</v>
      </c>
      <c r="JQ590">
        <v>0.04</v>
      </c>
      <c r="JR590">
        <v>2.6</v>
      </c>
      <c r="JS590">
        <v>1.29</v>
      </c>
      <c r="JT590">
        <v>1.84</v>
      </c>
      <c r="JU590">
        <v>3.18</v>
      </c>
      <c r="JV590">
        <v>2.29</v>
      </c>
    </row>
    <row r="591" spans="1:282" x14ac:dyDescent="0.25">
      <c r="A591">
        <v>610321</v>
      </c>
      <c r="B591" t="s">
        <v>3096</v>
      </c>
      <c r="C591" t="s">
        <v>3095</v>
      </c>
      <c r="D591" t="s">
        <v>6208</v>
      </c>
      <c r="E591" t="s">
        <v>6209</v>
      </c>
      <c r="F591" t="s">
        <v>3097</v>
      </c>
      <c r="G591" t="s">
        <v>3098</v>
      </c>
      <c r="H591" t="s">
        <v>3099</v>
      </c>
      <c r="I591" t="s">
        <v>6210</v>
      </c>
      <c r="J591" t="s">
        <v>6211</v>
      </c>
      <c r="K591" t="s">
        <v>6212</v>
      </c>
      <c r="L591" t="s">
        <v>546</v>
      </c>
      <c r="M591" t="s">
        <v>3399</v>
      </c>
      <c r="N591" t="s">
        <v>3908</v>
      </c>
      <c r="O591" t="s">
        <v>543</v>
      </c>
      <c r="P591">
        <v>429</v>
      </c>
      <c r="Q591" t="s">
        <v>541</v>
      </c>
      <c r="R591" t="s">
        <v>544</v>
      </c>
      <c r="S591" t="s">
        <v>544</v>
      </c>
      <c r="T591">
        <v>31</v>
      </c>
      <c r="U591">
        <v>7520</v>
      </c>
      <c r="V591" t="s">
        <v>651</v>
      </c>
      <c r="W591">
        <v>75</v>
      </c>
      <c r="X591">
        <v>427</v>
      </c>
      <c r="Y591">
        <v>18</v>
      </c>
      <c r="Z591" s="5" t="s">
        <v>3444</v>
      </c>
      <c r="AA591" t="s">
        <v>524</v>
      </c>
      <c r="AB591" t="s">
        <v>576</v>
      </c>
      <c r="AC591" t="s">
        <v>555</v>
      </c>
      <c r="AD591" t="s">
        <v>555</v>
      </c>
      <c r="AE591">
        <v>19.100000000000001</v>
      </c>
      <c r="AF591">
        <v>25.3</v>
      </c>
      <c r="AG591">
        <v>36.799999999999997</v>
      </c>
      <c r="AH591">
        <v>1.8</v>
      </c>
      <c r="AI591" t="s">
        <v>3410</v>
      </c>
      <c r="AJ591">
        <v>70</v>
      </c>
      <c r="AK591">
        <v>3</v>
      </c>
      <c r="AL591">
        <v>1</v>
      </c>
      <c r="AN591">
        <v>66</v>
      </c>
      <c r="AR591">
        <v>1</v>
      </c>
      <c r="AS591">
        <v>70</v>
      </c>
      <c r="AT591">
        <v>0.01</v>
      </c>
      <c r="AU591">
        <v>0</v>
      </c>
      <c r="AV591">
        <v>0.01</v>
      </c>
      <c r="AW591">
        <v>0.04</v>
      </c>
      <c r="AX591">
        <v>0.04</v>
      </c>
      <c r="AY591">
        <v>7.0000000000000007E-2</v>
      </c>
      <c r="AZ591">
        <v>7.0000000000000007E-2</v>
      </c>
      <c r="BA591">
        <v>4.2999999999999997E-2</v>
      </c>
      <c r="BB591">
        <v>7.0000000000000007E-2</v>
      </c>
      <c r="BC591">
        <v>0.1</v>
      </c>
      <c r="BD591">
        <v>0.16</v>
      </c>
      <c r="BE591">
        <v>0.3</v>
      </c>
      <c r="BF591">
        <v>0.47</v>
      </c>
      <c r="BG591">
        <v>0.41</v>
      </c>
      <c r="BH591">
        <v>0.5</v>
      </c>
      <c r="BI591">
        <v>0.36</v>
      </c>
      <c r="BJ591">
        <v>0.47</v>
      </c>
      <c r="BK591">
        <v>0.26</v>
      </c>
      <c r="BL591">
        <v>0.04</v>
      </c>
      <c r="BM591">
        <v>0.06</v>
      </c>
      <c r="BN591">
        <v>0.09</v>
      </c>
      <c r="BO591">
        <v>0.06</v>
      </c>
      <c r="BP591">
        <v>0.03</v>
      </c>
      <c r="BQ591">
        <v>0.09</v>
      </c>
      <c r="BR591">
        <v>0.4</v>
      </c>
      <c r="BS591">
        <v>0.49</v>
      </c>
      <c r="BT591">
        <v>0.33</v>
      </c>
      <c r="BU591">
        <v>0.44</v>
      </c>
      <c r="BV591">
        <v>0.3</v>
      </c>
      <c r="BW591">
        <v>0.28999999999999998</v>
      </c>
      <c r="BX591">
        <v>3.31</v>
      </c>
      <c r="BY591">
        <v>3.47</v>
      </c>
      <c r="BZ591">
        <v>3.25</v>
      </c>
      <c r="CA591">
        <v>3.27</v>
      </c>
      <c r="CB591">
        <v>3.06</v>
      </c>
      <c r="CC591">
        <v>2.83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7.0000000000000007E-2</v>
      </c>
      <c r="CK591">
        <v>0.1</v>
      </c>
      <c r="CL591">
        <v>0.09</v>
      </c>
      <c r="CM591">
        <v>0.01</v>
      </c>
      <c r="CN591">
        <v>0.03</v>
      </c>
      <c r="CO591">
        <v>0.04</v>
      </c>
      <c r="CP591">
        <v>7.0000000000000007E-2</v>
      </c>
      <c r="CQ591">
        <v>0.01</v>
      </c>
      <c r="CR591">
        <v>0.06</v>
      </c>
      <c r="CS591">
        <v>7.0000000000000007E-2</v>
      </c>
      <c r="CT591">
        <v>0.11</v>
      </c>
      <c r="CU591">
        <v>7.0000000000000007E-2</v>
      </c>
      <c r="CV591">
        <v>3.69</v>
      </c>
      <c r="CW591">
        <v>3.65</v>
      </c>
      <c r="CX591">
        <v>3.57</v>
      </c>
      <c r="CY591">
        <v>3.54</v>
      </c>
      <c r="CZ591">
        <v>3.67</v>
      </c>
      <c r="DA591">
        <v>3.53</v>
      </c>
      <c r="DB591">
        <v>3.33</v>
      </c>
      <c r="DC591">
        <v>3.09</v>
      </c>
      <c r="DD591">
        <v>3.33</v>
      </c>
      <c r="DE591">
        <v>0.27</v>
      </c>
      <c r="DF591">
        <v>0.28999999999999998</v>
      </c>
      <c r="DG591">
        <v>0.33</v>
      </c>
      <c r="DH591">
        <v>0.3</v>
      </c>
      <c r="DI591">
        <v>0.28999999999999998</v>
      </c>
      <c r="DJ591">
        <v>0.34</v>
      </c>
      <c r="DK591">
        <v>0.28999999999999998</v>
      </c>
      <c r="DL591">
        <v>0.33</v>
      </c>
      <c r="DM591">
        <v>0.24</v>
      </c>
      <c r="DN591">
        <v>0.03</v>
      </c>
      <c r="DO591">
        <v>0.03</v>
      </c>
      <c r="DP591">
        <v>0.03</v>
      </c>
      <c r="DQ591">
        <v>0.03</v>
      </c>
      <c r="DR591">
        <v>0.04</v>
      </c>
      <c r="DS591">
        <v>0.03</v>
      </c>
      <c r="DT591">
        <v>0.04</v>
      </c>
      <c r="DU591">
        <v>0.06</v>
      </c>
      <c r="DV591">
        <v>0.04</v>
      </c>
      <c r="DW591">
        <v>0.69</v>
      </c>
      <c r="DX591">
        <v>0.66</v>
      </c>
      <c r="DY591">
        <v>0.6</v>
      </c>
      <c r="DZ591">
        <v>0.6</v>
      </c>
      <c r="EA591">
        <v>0.66</v>
      </c>
      <c r="EB591">
        <v>0.56999999999999995</v>
      </c>
      <c r="EC591">
        <v>0.53</v>
      </c>
      <c r="ED591">
        <v>0.4</v>
      </c>
      <c r="EE591">
        <v>0.56000000000000005</v>
      </c>
      <c r="EF591">
        <v>0.3</v>
      </c>
      <c r="EG591">
        <v>0.01</v>
      </c>
      <c r="EH591">
        <v>0.01</v>
      </c>
      <c r="EI591">
        <v>0.01</v>
      </c>
      <c r="EJ591">
        <v>0.01</v>
      </c>
      <c r="EK591">
        <v>0.03</v>
      </c>
      <c r="EL591">
        <v>0.04</v>
      </c>
      <c r="EM591">
        <v>0.01</v>
      </c>
      <c r="EN591">
        <v>0.06</v>
      </c>
      <c r="EO591">
        <v>0.27</v>
      </c>
      <c r="EP591">
        <v>0.01</v>
      </c>
      <c r="EQ591">
        <v>5.7000000000000002E-2</v>
      </c>
      <c r="ER591">
        <v>0.04</v>
      </c>
      <c r="ES591">
        <v>2.9000000000000001E-2</v>
      </c>
      <c r="ET591">
        <v>0.09</v>
      </c>
      <c r="EU591">
        <v>7.0000000000000007E-2</v>
      </c>
      <c r="EV591">
        <v>7.0000000000000007E-2</v>
      </c>
      <c r="EW591">
        <v>0.06</v>
      </c>
      <c r="EX591">
        <v>0.214</v>
      </c>
      <c r="EY591">
        <v>0.51</v>
      </c>
      <c r="EZ591">
        <v>0.49</v>
      </c>
      <c r="FA591">
        <v>0.46</v>
      </c>
      <c r="FB591">
        <v>0.39</v>
      </c>
      <c r="FC591">
        <v>0.43</v>
      </c>
      <c r="FD591">
        <v>0.34</v>
      </c>
      <c r="FE591">
        <v>0.39</v>
      </c>
      <c r="FF591">
        <v>0.4</v>
      </c>
      <c r="FG591">
        <v>0.11</v>
      </c>
      <c r="FH591">
        <v>0.36</v>
      </c>
      <c r="FI591">
        <v>0.34</v>
      </c>
      <c r="FJ591">
        <v>0.4</v>
      </c>
      <c r="FK591">
        <v>0.49</v>
      </c>
      <c r="FL591">
        <v>0.34</v>
      </c>
      <c r="FM591">
        <v>0.39</v>
      </c>
      <c r="FN591">
        <v>0.39</v>
      </c>
      <c r="FO591">
        <v>0.34</v>
      </c>
      <c r="FP591">
        <v>0.1</v>
      </c>
      <c r="FQ591">
        <v>0.1</v>
      </c>
      <c r="FR591">
        <v>0.1</v>
      </c>
      <c r="FS591">
        <v>0.09</v>
      </c>
      <c r="FT591">
        <v>0.09</v>
      </c>
      <c r="FU591">
        <v>0.11</v>
      </c>
      <c r="FV591">
        <v>0.16</v>
      </c>
      <c r="FW591">
        <v>0.14000000000000001</v>
      </c>
      <c r="FX591">
        <v>0.14000000000000001</v>
      </c>
      <c r="FY591">
        <v>2.16</v>
      </c>
      <c r="FZ591">
        <v>3.35</v>
      </c>
      <c r="GA591">
        <v>3.29</v>
      </c>
      <c r="GB591">
        <v>3.36</v>
      </c>
      <c r="GC591">
        <v>3.47</v>
      </c>
      <c r="GD591">
        <v>3.23</v>
      </c>
      <c r="GE591">
        <v>3.27</v>
      </c>
      <c r="GF591">
        <v>3.33</v>
      </c>
      <c r="GG591">
        <v>3.2</v>
      </c>
      <c r="GH591">
        <v>8.25</v>
      </c>
      <c r="GI591">
        <v>0</v>
      </c>
      <c r="GJ591">
        <v>2.9000000000000001E-2</v>
      </c>
      <c r="GK591">
        <v>1.4E-2</v>
      </c>
      <c r="GL591">
        <v>0.03</v>
      </c>
      <c r="GM591">
        <v>0.06</v>
      </c>
      <c r="GN591">
        <v>0</v>
      </c>
      <c r="GO591">
        <v>0.09</v>
      </c>
      <c r="GP591">
        <v>0.11</v>
      </c>
      <c r="GQ591">
        <v>0.2</v>
      </c>
      <c r="GR591">
        <v>0.31</v>
      </c>
      <c r="GS591">
        <v>0.16</v>
      </c>
      <c r="GT591">
        <v>0.3</v>
      </c>
      <c r="GU591">
        <v>0.27</v>
      </c>
      <c r="GV591">
        <v>0.13</v>
      </c>
      <c r="GW591">
        <v>0.17</v>
      </c>
      <c r="GX591">
        <v>0.14299999999999999</v>
      </c>
      <c r="GY591">
        <v>0.16</v>
      </c>
      <c r="GZ591">
        <v>0.1</v>
      </c>
      <c r="HA591">
        <v>0.14299999999999999</v>
      </c>
      <c r="HB591">
        <v>0.23</v>
      </c>
      <c r="HC591">
        <v>0.1</v>
      </c>
      <c r="HD591">
        <v>0.14000000000000001</v>
      </c>
      <c r="HE591">
        <v>0.21</v>
      </c>
      <c r="HF591">
        <v>0.33</v>
      </c>
      <c r="HG591">
        <v>0.3</v>
      </c>
      <c r="HH591">
        <v>0.27</v>
      </c>
      <c r="HI591">
        <v>0.01</v>
      </c>
      <c r="HJ591">
        <v>0.01</v>
      </c>
      <c r="HK591">
        <v>0</v>
      </c>
      <c r="HL591">
        <v>0.01</v>
      </c>
      <c r="HM591">
        <v>0.1</v>
      </c>
      <c r="HN591">
        <v>0</v>
      </c>
      <c r="HO591">
        <v>0.47</v>
      </c>
      <c r="HP591">
        <v>0.36</v>
      </c>
      <c r="HQ591">
        <v>0.33</v>
      </c>
      <c r="HR591">
        <v>0.33</v>
      </c>
      <c r="HS591">
        <v>0.46</v>
      </c>
      <c r="HT591">
        <v>0.44</v>
      </c>
      <c r="HU591">
        <v>0.36</v>
      </c>
      <c r="HV591">
        <v>0.31</v>
      </c>
      <c r="HW591">
        <v>0.37</v>
      </c>
      <c r="HX591">
        <v>0.37</v>
      </c>
      <c r="HY591">
        <v>0.21</v>
      </c>
      <c r="HZ591">
        <v>0.41</v>
      </c>
      <c r="IA591">
        <v>0.04</v>
      </c>
      <c r="IB591">
        <v>0.19</v>
      </c>
      <c r="IC591">
        <v>0.17</v>
      </c>
      <c r="ID591">
        <v>0.16</v>
      </c>
      <c r="IE591">
        <v>0.1</v>
      </c>
      <c r="IF591">
        <v>1.4E-2</v>
      </c>
      <c r="IG591">
        <v>0</v>
      </c>
      <c r="IH591">
        <v>0</v>
      </c>
      <c r="II591">
        <v>0</v>
      </c>
      <c r="IJ591">
        <v>0</v>
      </c>
      <c r="IK591">
        <v>1.4E-2</v>
      </c>
      <c r="IL591">
        <v>0</v>
      </c>
      <c r="IM591">
        <v>0.11</v>
      </c>
      <c r="IN591">
        <v>0.13</v>
      </c>
      <c r="IO591">
        <v>0.13</v>
      </c>
      <c r="IP591">
        <v>0.13</v>
      </c>
      <c r="IQ591">
        <v>0.11</v>
      </c>
      <c r="IR591">
        <v>0.13</v>
      </c>
      <c r="IS591">
        <v>0.04</v>
      </c>
      <c r="IT591">
        <v>0.67</v>
      </c>
      <c r="IU591">
        <v>0.47</v>
      </c>
      <c r="IV591">
        <v>0.04</v>
      </c>
      <c r="IW591">
        <v>0.28999999999999998</v>
      </c>
      <c r="IX591">
        <v>0.33</v>
      </c>
      <c r="IY591">
        <v>0.11</v>
      </c>
      <c r="IZ591">
        <v>0.27</v>
      </c>
      <c r="JA591">
        <v>0.3</v>
      </c>
      <c r="JB591">
        <v>0.36</v>
      </c>
      <c r="JC591">
        <v>0.36</v>
      </c>
      <c r="JD591">
        <v>0.03</v>
      </c>
      <c r="JE591">
        <v>0.04</v>
      </c>
      <c r="JF591">
        <v>0.28999999999999998</v>
      </c>
      <c r="JG591">
        <v>0.14000000000000001</v>
      </c>
      <c r="JH591">
        <v>0.14000000000000001</v>
      </c>
      <c r="JI591">
        <v>0</v>
      </c>
      <c r="JJ591">
        <v>0.01</v>
      </c>
      <c r="JK591">
        <v>0.23</v>
      </c>
      <c r="JL591">
        <v>0.09</v>
      </c>
      <c r="JM591">
        <v>0.13</v>
      </c>
      <c r="JN591">
        <v>0.19</v>
      </c>
      <c r="JO591">
        <v>0.2</v>
      </c>
      <c r="JP591">
        <v>0.14000000000000001</v>
      </c>
      <c r="JQ591">
        <v>0.13</v>
      </c>
      <c r="JR591">
        <v>2.69</v>
      </c>
      <c r="JS591">
        <v>1.21</v>
      </c>
      <c r="JT591">
        <v>1.5</v>
      </c>
      <c r="JU591">
        <v>2.82</v>
      </c>
      <c r="JV591">
        <v>2.0299999999999998</v>
      </c>
    </row>
    <row r="592" spans="1:282" x14ac:dyDescent="0.25">
      <c r="A592">
        <v>610323</v>
      </c>
      <c r="B592" t="s">
        <v>6213</v>
      </c>
      <c r="C592" t="s">
        <v>6214</v>
      </c>
      <c r="D592" t="s">
        <v>6215</v>
      </c>
      <c r="E592" t="s">
        <v>6216</v>
      </c>
      <c r="F592" t="s">
        <v>3100</v>
      </c>
      <c r="G592" t="s">
        <v>3101</v>
      </c>
      <c r="H592" t="s">
        <v>3102</v>
      </c>
      <c r="I592" t="s">
        <v>6217</v>
      </c>
      <c r="J592" t="s">
        <v>6218</v>
      </c>
      <c r="K592" t="s">
        <v>6219</v>
      </c>
      <c r="L592" t="s">
        <v>546</v>
      </c>
      <c r="M592" t="s">
        <v>3399</v>
      </c>
      <c r="N592" t="s">
        <v>3908</v>
      </c>
      <c r="O592" t="s">
        <v>535</v>
      </c>
      <c r="P592">
        <v>499</v>
      </c>
      <c r="Q592" t="s">
        <v>537</v>
      </c>
      <c r="R592" t="s">
        <v>536</v>
      </c>
      <c r="S592" t="s">
        <v>536</v>
      </c>
      <c r="T592">
        <v>47</v>
      </c>
      <c r="U592">
        <v>7540</v>
      </c>
      <c r="V592" t="s">
        <v>651</v>
      </c>
      <c r="W592">
        <v>127</v>
      </c>
      <c r="X592">
        <v>485</v>
      </c>
      <c r="Y592">
        <v>26</v>
      </c>
      <c r="Z592" s="5" t="s">
        <v>3558</v>
      </c>
      <c r="AA592" t="s">
        <v>535</v>
      </c>
      <c r="AB592" t="s">
        <v>564</v>
      </c>
      <c r="AC592" t="s">
        <v>564</v>
      </c>
      <c r="AD592" t="s">
        <v>555</v>
      </c>
      <c r="AE592">
        <v>45.4</v>
      </c>
      <c r="AF592">
        <v>56.4</v>
      </c>
      <c r="AG592">
        <v>35.700000000000003</v>
      </c>
      <c r="AH592">
        <v>2.6</v>
      </c>
      <c r="AI592" t="s">
        <v>3410</v>
      </c>
      <c r="AJ592">
        <v>101</v>
      </c>
      <c r="AK592">
        <v>1</v>
      </c>
      <c r="AL592">
        <v>74</v>
      </c>
      <c r="AN592">
        <v>18</v>
      </c>
      <c r="AO592">
        <v>2</v>
      </c>
      <c r="AQ592">
        <v>5</v>
      </c>
      <c r="AR592">
        <v>3</v>
      </c>
      <c r="AS592">
        <v>101</v>
      </c>
      <c r="AT592">
        <v>0.04</v>
      </c>
      <c r="AU592">
        <v>0.05</v>
      </c>
      <c r="AV592">
        <v>0.03</v>
      </c>
      <c r="AW592">
        <v>0.08</v>
      </c>
      <c r="AX592">
        <v>7.0000000000000007E-2</v>
      </c>
      <c r="AY592">
        <v>0.12</v>
      </c>
      <c r="AZ592">
        <v>0.09</v>
      </c>
      <c r="BA592">
        <v>9.9000000000000005E-2</v>
      </c>
      <c r="BB592">
        <v>0.12</v>
      </c>
      <c r="BC592">
        <v>0.11</v>
      </c>
      <c r="BD592">
        <v>0.13</v>
      </c>
      <c r="BE592">
        <v>0.25</v>
      </c>
      <c r="BF592">
        <v>0.36</v>
      </c>
      <c r="BG592">
        <v>0.28000000000000003</v>
      </c>
      <c r="BH592">
        <v>0.38</v>
      </c>
      <c r="BI592">
        <v>0.25</v>
      </c>
      <c r="BJ592">
        <v>0.35</v>
      </c>
      <c r="BK592">
        <v>0.25</v>
      </c>
      <c r="BL592">
        <v>0</v>
      </c>
      <c r="BM592">
        <v>0</v>
      </c>
      <c r="BN592">
        <v>0.01</v>
      </c>
      <c r="BO592">
        <v>0.01</v>
      </c>
      <c r="BP592">
        <v>0</v>
      </c>
      <c r="BQ592">
        <v>0</v>
      </c>
      <c r="BR592">
        <v>0.51</v>
      </c>
      <c r="BS592">
        <v>0.56999999999999995</v>
      </c>
      <c r="BT592">
        <v>0.47</v>
      </c>
      <c r="BU592">
        <v>0.55000000000000004</v>
      </c>
      <c r="BV592">
        <v>0.46</v>
      </c>
      <c r="BW592">
        <v>0.39</v>
      </c>
      <c r="BX592">
        <v>3.35</v>
      </c>
      <c r="BY592">
        <v>3.38</v>
      </c>
      <c r="BZ592">
        <v>3.29</v>
      </c>
      <c r="CA592">
        <v>3.29</v>
      </c>
      <c r="CB592">
        <v>3.19</v>
      </c>
      <c r="CC592">
        <v>2.9</v>
      </c>
      <c r="CD592">
        <v>0.02</v>
      </c>
      <c r="CE592">
        <v>0.02</v>
      </c>
      <c r="CF592">
        <v>0.01</v>
      </c>
      <c r="CG592">
        <v>0.01</v>
      </c>
      <c r="CH592">
        <v>0</v>
      </c>
      <c r="CI592">
        <v>0.02</v>
      </c>
      <c r="CJ592">
        <v>0.08</v>
      </c>
      <c r="CK592">
        <v>0.11</v>
      </c>
      <c r="CL592">
        <v>0.1</v>
      </c>
      <c r="CM592">
        <v>0.01</v>
      </c>
      <c r="CN592">
        <v>0.05</v>
      </c>
      <c r="CO592">
        <v>0.04</v>
      </c>
      <c r="CP592">
        <v>0.08</v>
      </c>
      <c r="CQ592">
        <v>7.0000000000000007E-2</v>
      </c>
      <c r="CR592">
        <v>7.0000000000000007E-2</v>
      </c>
      <c r="CS592">
        <v>0.12</v>
      </c>
      <c r="CT592">
        <v>0.1</v>
      </c>
      <c r="CU592">
        <v>0.1</v>
      </c>
      <c r="CV592">
        <v>3.7</v>
      </c>
      <c r="CW592">
        <v>3.53</v>
      </c>
      <c r="CX592">
        <v>3.58</v>
      </c>
      <c r="CY592">
        <v>3.58</v>
      </c>
      <c r="CZ592">
        <v>3.57</v>
      </c>
      <c r="DA592">
        <v>3.4</v>
      </c>
      <c r="DB592">
        <v>3.23</v>
      </c>
      <c r="DC592">
        <v>3.18</v>
      </c>
      <c r="DD592">
        <v>3.21</v>
      </c>
      <c r="DE592">
        <v>0.22</v>
      </c>
      <c r="DF592">
        <v>0.31</v>
      </c>
      <c r="DG592">
        <v>0.31</v>
      </c>
      <c r="DH592">
        <v>0.23</v>
      </c>
      <c r="DI592">
        <v>0.28000000000000003</v>
      </c>
      <c r="DJ592">
        <v>0.38</v>
      </c>
      <c r="DK592">
        <v>0.28000000000000003</v>
      </c>
      <c r="DL592">
        <v>0.27</v>
      </c>
      <c r="DM592">
        <v>0.28999999999999998</v>
      </c>
      <c r="DN592">
        <v>0.02</v>
      </c>
      <c r="DO592">
        <v>0.01</v>
      </c>
      <c r="DP592">
        <v>0.01</v>
      </c>
      <c r="DQ592">
        <v>0.01</v>
      </c>
      <c r="DR592">
        <v>0.03</v>
      </c>
      <c r="DS592">
        <v>0.04</v>
      </c>
      <c r="DT592">
        <v>0.02</v>
      </c>
      <c r="DU592">
        <v>0.03</v>
      </c>
      <c r="DV592">
        <v>0.01</v>
      </c>
      <c r="DW592">
        <v>0.73</v>
      </c>
      <c r="DX592">
        <v>0.61</v>
      </c>
      <c r="DY592">
        <v>0.63</v>
      </c>
      <c r="DZ592">
        <v>0.67</v>
      </c>
      <c r="EA592">
        <v>0.62</v>
      </c>
      <c r="EB592">
        <v>0.5</v>
      </c>
      <c r="EC592">
        <v>0.5</v>
      </c>
      <c r="ED592">
        <v>0.5</v>
      </c>
      <c r="EE592">
        <v>0.5</v>
      </c>
      <c r="EF592">
        <v>0.3</v>
      </c>
      <c r="EG592">
        <v>0.03</v>
      </c>
      <c r="EH592">
        <v>0.05</v>
      </c>
      <c r="EI592">
        <v>0.05</v>
      </c>
      <c r="EJ592">
        <v>0.03</v>
      </c>
      <c r="EK592">
        <v>0.06</v>
      </c>
      <c r="EL592">
        <v>7.0000000000000007E-2</v>
      </c>
      <c r="EM592">
        <v>0.04</v>
      </c>
      <c r="EN592">
        <v>0.11</v>
      </c>
      <c r="EO592">
        <v>0.28999999999999998</v>
      </c>
      <c r="EP592">
        <v>0.23</v>
      </c>
      <c r="EQ592">
        <v>0.17799999999999999</v>
      </c>
      <c r="ER592">
        <v>0.15</v>
      </c>
      <c r="ES592">
        <v>0.13900000000000001</v>
      </c>
      <c r="ET592">
        <v>0.16</v>
      </c>
      <c r="EU592">
        <v>0.16</v>
      </c>
      <c r="EV592">
        <v>0.14000000000000001</v>
      </c>
      <c r="EW592">
        <v>0.27</v>
      </c>
      <c r="EX592">
        <v>0.188</v>
      </c>
      <c r="EY592">
        <v>0.4</v>
      </c>
      <c r="EZ592">
        <v>0.37</v>
      </c>
      <c r="FA592">
        <v>0.4</v>
      </c>
      <c r="FB592">
        <v>0.28999999999999998</v>
      </c>
      <c r="FC592">
        <v>0.32</v>
      </c>
      <c r="FD592">
        <v>0.32</v>
      </c>
      <c r="FE592">
        <v>0.36</v>
      </c>
      <c r="FF592">
        <v>0.28999999999999998</v>
      </c>
      <c r="FG592">
        <v>0.18</v>
      </c>
      <c r="FH592">
        <v>0.33</v>
      </c>
      <c r="FI592">
        <v>0.37</v>
      </c>
      <c r="FJ592">
        <v>0.38</v>
      </c>
      <c r="FK592">
        <v>0.5</v>
      </c>
      <c r="FL592">
        <v>0.43</v>
      </c>
      <c r="FM592">
        <v>0.41</v>
      </c>
      <c r="FN592">
        <v>0.44</v>
      </c>
      <c r="FO592">
        <v>0.31</v>
      </c>
      <c r="FP592">
        <v>0.05</v>
      </c>
      <c r="FQ592">
        <v>0.02</v>
      </c>
      <c r="FR592">
        <v>0.04</v>
      </c>
      <c r="FS592">
        <v>0.03</v>
      </c>
      <c r="FT592">
        <v>0.05</v>
      </c>
      <c r="FU592">
        <v>0.04</v>
      </c>
      <c r="FV592">
        <v>0.05</v>
      </c>
      <c r="FW592">
        <v>0.03</v>
      </c>
      <c r="FX592">
        <v>0.03</v>
      </c>
      <c r="FY592">
        <v>2.2599999999999998</v>
      </c>
      <c r="FZ592">
        <v>3.04</v>
      </c>
      <c r="GA592">
        <v>3.09</v>
      </c>
      <c r="GB592">
        <v>3.13</v>
      </c>
      <c r="GC592">
        <v>3.31</v>
      </c>
      <c r="GD592">
        <v>3.15</v>
      </c>
      <c r="GE592">
        <v>3.11</v>
      </c>
      <c r="GF592">
        <v>3.22</v>
      </c>
      <c r="GG592">
        <v>2.82</v>
      </c>
      <c r="GH592">
        <v>6.76</v>
      </c>
      <c r="GI592">
        <v>0.02</v>
      </c>
      <c r="GJ592">
        <v>0.03</v>
      </c>
      <c r="GK592">
        <v>0.05</v>
      </c>
      <c r="GL592">
        <v>0.06</v>
      </c>
      <c r="GM592">
        <v>0.16</v>
      </c>
      <c r="GN592">
        <v>0.11</v>
      </c>
      <c r="GO592">
        <v>0.12</v>
      </c>
      <c r="GP592">
        <v>0.14000000000000001</v>
      </c>
      <c r="GQ592">
        <v>7.0000000000000007E-2</v>
      </c>
      <c r="GR592">
        <v>0.19</v>
      </c>
      <c r="GS592">
        <v>0.06</v>
      </c>
      <c r="GT592">
        <v>0.44</v>
      </c>
      <c r="GU592">
        <v>0.38</v>
      </c>
      <c r="GV592">
        <v>0.22</v>
      </c>
      <c r="GW592">
        <v>0.22</v>
      </c>
      <c r="GX592">
        <v>0.218</v>
      </c>
      <c r="GY592">
        <v>0.26</v>
      </c>
      <c r="GZ592">
        <v>0.109</v>
      </c>
      <c r="HA592">
        <v>8.8999999999999996E-2</v>
      </c>
      <c r="HB592">
        <v>0.24</v>
      </c>
      <c r="HC592">
        <v>0.1</v>
      </c>
      <c r="HD592">
        <v>0.18</v>
      </c>
      <c r="HE592">
        <v>0.21</v>
      </c>
      <c r="HF592">
        <v>0.14000000000000001</v>
      </c>
      <c r="HG592">
        <v>0.14000000000000001</v>
      </c>
      <c r="HH592">
        <v>0.08</v>
      </c>
      <c r="HI592">
        <v>0.02</v>
      </c>
      <c r="HJ592">
        <v>0.02</v>
      </c>
      <c r="HK592">
        <v>0.03</v>
      </c>
      <c r="HL592">
        <v>0.01</v>
      </c>
      <c r="HM592">
        <v>0.18</v>
      </c>
      <c r="HN592">
        <v>7.0000000000000007E-2</v>
      </c>
      <c r="HO592">
        <v>0.38</v>
      </c>
      <c r="HP592">
        <v>0.34</v>
      </c>
      <c r="HQ592">
        <v>0.37</v>
      </c>
      <c r="HR592">
        <v>0.44</v>
      </c>
      <c r="HS592">
        <v>0.3</v>
      </c>
      <c r="HT592">
        <v>0.39</v>
      </c>
      <c r="HU592">
        <v>0.28999999999999998</v>
      </c>
      <c r="HV592">
        <v>0.28999999999999998</v>
      </c>
      <c r="HW592">
        <v>0.26</v>
      </c>
      <c r="HX592">
        <v>0.27</v>
      </c>
      <c r="HY592">
        <v>0.26</v>
      </c>
      <c r="HZ592">
        <v>0.28999999999999998</v>
      </c>
      <c r="IA592">
        <v>0.23</v>
      </c>
      <c r="IB592">
        <v>0.28000000000000003</v>
      </c>
      <c r="IC592">
        <v>0.26</v>
      </c>
      <c r="ID592">
        <v>0.21</v>
      </c>
      <c r="IE592">
        <v>0.19</v>
      </c>
      <c r="IF592">
        <v>0.16800000000000001</v>
      </c>
      <c r="IG592">
        <v>0.02</v>
      </c>
      <c r="IH592">
        <v>0.01</v>
      </c>
      <c r="II592">
        <v>0.01</v>
      </c>
      <c r="IJ592">
        <v>0.01</v>
      </c>
      <c r="IK592">
        <v>0.01</v>
      </c>
      <c r="IL592">
        <v>0.01</v>
      </c>
      <c r="IM592">
        <v>7.0000000000000007E-2</v>
      </c>
      <c r="IN592">
        <v>7.0000000000000007E-2</v>
      </c>
      <c r="IO592">
        <v>0.08</v>
      </c>
      <c r="IP592">
        <v>7.0000000000000007E-2</v>
      </c>
      <c r="IQ592">
        <v>7.0000000000000007E-2</v>
      </c>
      <c r="IR592">
        <v>0.08</v>
      </c>
      <c r="IS592">
        <v>0.11</v>
      </c>
      <c r="IT592">
        <v>0.74</v>
      </c>
      <c r="IU592">
        <v>0.59</v>
      </c>
      <c r="IV592">
        <v>0.05</v>
      </c>
      <c r="IW592">
        <v>0.34</v>
      </c>
      <c r="IX592">
        <v>0.38</v>
      </c>
      <c r="IY592">
        <v>0.13</v>
      </c>
      <c r="IZ592">
        <v>0.26</v>
      </c>
      <c r="JA592">
        <v>0.28999999999999998</v>
      </c>
      <c r="JB592">
        <v>0.37</v>
      </c>
      <c r="JC592">
        <v>0.38</v>
      </c>
      <c r="JD592">
        <v>0.08</v>
      </c>
      <c r="JE592">
        <v>0.06</v>
      </c>
      <c r="JF592">
        <v>0.41</v>
      </c>
      <c r="JG592">
        <v>0.17</v>
      </c>
      <c r="JH592">
        <v>0.12</v>
      </c>
      <c r="JI592">
        <v>0.03</v>
      </c>
      <c r="JJ592">
        <v>0.06</v>
      </c>
      <c r="JK592">
        <v>0.24</v>
      </c>
      <c r="JL592">
        <v>0.11</v>
      </c>
      <c r="JM592">
        <v>0.02</v>
      </c>
      <c r="JN592">
        <v>0.02</v>
      </c>
      <c r="JO592">
        <v>0.03</v>
      </c>
      <c r="JP592">
        <v>0.02</v>
      </c>
      <c r="JQ592">
        <v>0.02</v>
      </c>
      <c r="JR592">
        <v>2.52</v>
      </c>
      <c r="JS592">
        <v>1.38</v>
      </c>
      <c r="JT592">
        <v>1.57</v>
      </c>
      <c r="JU592">
        <v>2.85</v>
      </c>
      <c r="JV592">
        <v>2.0499999999999998</v>
      </c>
    </row>
    <row r="593" spans="1:282" x14ac:dyDescent="0.25">
      <c r="A593">
        <v>610325</v>
      </c>
      <c r="B593" t="s">
        <v>187</v>
      </c>
      <c r="C593" t="s">
        <v>1607</v>
      </c>
      <c r="D593" t="s">
        <v>6220</v>
      </c>
      <c r="E593" t="s">
        <v>6221</v>
      </c>
      <c r="F593" t="s">
        <v>1608</v>
      </c>
      <c r="G593" t="s">
        <v>1609</v>
      </c>
      <c r="H593" t="s">
        <v>1610</v>
      </c>
      <c r="I593" t="s">
        <v>6222</v>
      </c>
      <c r="J593" t="s">
        <v>6223</v>
      </c>
      <c r="K593" t="s">
        <v>6224</v>
      </c>
      <c r="L593" t="s">
        <v>546</v>
      </c>
      <c r="M593" t="s">
        <v>3399</v>
      </c>
      <c r="N593" t="s">
        <v>3908</v>
      </c>
      <c r="O593" t="s">
        <v>543</v>
      </c>
      <c r="P593">
        <v>937</v>
      </c>
      <c r="Q593" t="s">
        <v>541</v>
      </c>
      <c r="R593" t="s">
        <v>562</v>
      </c>
      <c r="S593" t="s">
        <v>562</v>
      </c>
      <c r="T593">
        <v>29</v>
      </c>
      <c r="U593">
        <v>7560</v>
      </c>
      <c r="V593" t="s">
        <v>651</v>
      </c>
      <c r="W593">
        <v>637</v>
      </c>
      <c r="X593">
        <v>945</v>
      </c>
      <c r="Y593">
        <v>67</v>
      </c>
      <c r="Z593" s="5" t="s">
        <v>629</v>
      </c>
      <c r="AA593" t="s">
        <v>524</v>
      </c>
      <c r="AB593" t="s">
        <v>555</v>
      </c>
      <c r="AC593" t="s">
        <v>555</v>
      </c>
      <c r="AD593" t="s">
        <v>564</v>
      </c>
      <c r="AE593">
        <v>25.4</v>
      </c>
      <c r="AF593">
        <v>32.1</v>
      </c>
      <c r="AG593">
        <v>40.200000000000003</v>
      </c>
      <c r="AH593">
        <v>6.7</v>
      </c>
      <c r="AI593" t="s">
        <v>3410</v>
      </c>
      <c r="AJ593">
        <v>356</v>
      </c>
      <c r="AK593">
        <v>24</v>
      </c>
      <c r="AL593">
        <v>11</v>
      </c>
      <c r="AM593">
        <v>5</v>
      </c>
      <c r="AN593">
        <v>310</v>
      </c>
      <c r="AO593">
        <v>1</v>
      </c>
      <c r="AP593">
        <v>1</v>
      </c>
      <c r="AQ593">
        <v>7</v>
      </c>
      <c r="AR593">
        <v>12</v>
      </c>
      <c r="AS593">
        <v>356</v>
      </c>
      <c r="AT593">
        <v>0.03</v>
      </c>
      <c r="AU593">
        <v>0.02</v>
      </c>
      <c r="AV593">
        <v>0.04</v>
      </c>
      <c r="AW593">
        <v>0.03</v>
      </c>
      <c r="AX593">
        <v>0.04</v>
      </c>
      <c r="AY593">
        <v>0.1</v>
      </c>
      <c r="AZ593">
        <v>0.16</v>
      </c>
      <c r="BA593">
        <v>0.11</v>
      </c>
      <c r="BB593">
        <v>0.09</v>
      </c>
      <c r="BC593">
        <v>0.03</v>
      </c>
      <c r="BD593">
        <v>0.09</v>
      </c>
      <c r="BE593">
        <v>0.17</v>
      </c>
      <c r="BF593">
        <v>0.43</v>
      </c>
      <c r="BG593">
        <v>0.41</v>
      </c>
      <c r="BH593">
        <v>0.49</v>
      </c>
      <c r="BI593">
        <v>0.28999999999999998</v>
      </c>
      <c r="BJ593">
        <v>0.43</v>
      </c>
      <c r="BK593">
        <v>0.4</v>
      </c>
      <c r="BL593">
        <v>0.03</v>
      </c>
      <c r="BM593">
        <v>0.03</v>
      </c>
      <c r="BN593">
        <v>0.04</v>
      </c>
      <c r="BO593">
        <v>0.03</v>
      </c>
      <c r="BP593">
        <v>0.04</v>
      </c>
      <c r="BQ593">
        <v>0.04</v>
      </c>
      <c r="BR593">
        <v>0.35</v>
      </c>
      <c r="BS593">
        <v>0.44</v>
      </c>
      <c r="BT593">
        <v>0.33</v>
      </c>
      <c r="BU593">
        <v>0.62</v>
      </c>
      <c r="BV593">
        <v>0.4</v>
      </c>
      <c r="BW593">
        <v>0.3</v>
      </c>
      <c r="BX593">
        <v>3.14</v>
      </c>
      <c r="BY593">
        <v>3.3</v>
      </c>
      <c r="BZ593">
        <v>3.17</v>
      </c>
      <c r="CA593">
        <v>3.53</v>
      </c>
      <c r="CB593">
        <v>3.25</v>
      </c>
      <c r="CC593">
        <v>2.93</v>
      </c>
      <c r="CD593">
        <v>0</v>
      </c>
      <c r="CE593">
        <v>6.0000000000000001E-3</v>
      </c>
      <c r="CF593">
        <v>8.0000000000000002E-3</v>
      </c>
      <c r="CG593">
        <v>1.7000000000000001E-2</v>
      </c>
      <c r="CH593">
        <v>6.0000000000000001E-3</v>
      </c>
      <c r="CI593">
        <v>0.01</v>
      </c>
      <c r="CJ593">
        <v>0.04</v>
      </c>
      <c r="CK593">
        <v>0.09</v>
      </c>
      <c r="CL593">
        <v>0.03</v>
      </c>
      <c r="CM593">
        <v>0.02</v>
      </c>
      <c r="CN593">
        <v>0.05</v>
      </c>
      <c r="CO593">
        <v>0.03</v>
      </c>
      <c r="CP593">
        <v>0.06</v>
      </c>
      <c r="CQ593">
        <v>0.03</v>
      </c>
      <c r="CR593">
        <v>0.05</v>
      </c>
      <c r="CS593">
        <v>0.1</v>
      </c>
      <c r="CT593">
        <v>0.11</v>
      </c>
      <c r="CU593">
        <v>0.1</v>
      </c>
      <c r="CV593">
        <v>3.75</v>
      </c>
      <c r="CW593">
        <v>3.66</v>
      </c>
      <c r="CX593">
        <v>3.61</v>
      </c>
      <c r="CY593">
        <v>3.55</v>
      </c>
      <c r="CZ593">
        <v>3.65</v>
      </c>
      <c r="DA593">
        <v>3.52</v>
      </c>
      <c r="DB593">
        <v>3.33</v>
      </c>
      <c r="DC593">
        <v>3.19</v>
      </c>
      <c r="DD593">
        <v>3.41</v>
      </c>
      <c r="DE593">
        <v>0.21</v>
      </c>
      <c r="DF593">
        <v>0.22</v>
      </c>
      <c r="DG593">
        <v>0.28999999999999998</v>
      </c>
      <c r="DH593">
        <v>0.26</v>
      </c>
      <c r="DI593">
        <v>0.26</v>
      </c>
      <c r="DJ593">
        <v>0.33</v>
      </c>
      <c r="DK593">
        <v>0.32</v>
      </c>
      <c r="DL593">
        <v>0.31</v>
      </c>
      <c r="DM593">
        <v>0.3</v>
      </c>
      <c r="DN593">
        <v>0.02</v>
      </c>
      <c r="DO593">
        <v>0.02</v>
      </c>
      <c r="DP593">
        <v>0.03</v>
      </c>
      <c r="DQ593">
        <v>0.02</v>
      </c>
      <c r="DR593">
        <v>0.02</v>
      </c>
      <c r="DS593">
        <v>0.02</v>
      </c>
      <c r="DT593">
        <v>0.03</v>
      </c>
      <c r="DU593">
        <v>0.03</v>
      </c>
      <c r="DV593">
        <v>0.02</v>
      </c>
      <c r="DW593">
        <v>0.75</v>
      </c>
      <c r="DX593">
        <v>0.71</v>
      </c>
      <c r="DY593">
        <v>0.64</v>
      </c>
      <c r="DZ593">
        <v>0.64</v>
      </c>
      <c r="EA593">
        <v>0.68</v>
      </c>
      <c r="EB593">
        <v>0.57999999999999996</v>
      </c>
      <c r="EC593">
        <v>0.51</v>
      </c>
      <c r="ED593">
        <v>0.47</v>
      </c>
      <c r="EE593">
        <v>0.55000000000000004</v>
      </c>
      <c r="EF593">
        <v>0.4</v>
      </c>
      <c r="EG593">
        <v>0.02</v>
      </c>
      <c r="EH593">
        <v>0.01</v>
      </c>
      <c r="EI593">
        <v>0.03</v>
      </c>
      <c r="EJ593">
        <v>0.02</v>
      </c>
      <c r="EK593">
        <v>0.03</v>
      </c>
      <c r="EL593">
        <v>7.0000000000000007E-2</v>
      </c>
      <c r="EM593">
        <v>0.03</v>
      </c>
      <c r="EN593">
        <v>0.02</v>
      </c>
      <c r="EO593">
        <v>0.24</v>
      </c>
      <c r="EP593">
        <v>0.03</v>
      </c>
      <c r="EQ593">
        <v>3.9E-2</v>
      </c>
      <c r="ER593">
        <v>7.0000000000000007E-2</v>
      </c>
      <c r="ES593">
        <v>4.2000000000000003E-2</v>
      </c>
      <c r="ET593">
        <v>0.09</v>
      </c>
      <c r="EU593">
        <v>0.13</v>
      </c>
      <c r="EV593">
        <v>7.0000000000000007E-2</v>
      </c>
      <c r="EW593">
        <v>7.0000000000000007E-2</v>
      </c>
      <c r="EX593">
        <v>0.185</v>
      </c>
      <c r="EY593">
        <v>0.38</v>
      </c>
      <c r="EZ593">
        <v>0.37</v>
      </c>
      <c r="FA593">
        <v>0.33</v>
      </c>
      <c r="FB593">
        <v>0.31</v>
      </c>
      <c r="FC593">
        <v>0.46</v>
      </c>
      <c r="FD593">
        <v>0.32</v>
      </c>
      <c r="FE593">
        <v>0.41</v>
      </c>
      <c r="FF593">
        <v>0.46</v>
      </c>
      <c r="FG593">
        <v>0.08</v>
      </c>
      <c r="FH593">
        <v>0.53</v>
      </c>
      <c r="FI593">
        <v>0.53</v>
      </c>
      <c r="FJ593">
        <v>0.53</v>
      </c>
      <c r="FK593">
        <v>0.59</v>
      </c>
      <c r="FL593">
        <v>0.34</v>
      </c>
      <c r="FM593">
        <v>0.43</v>
      </c>
      <c r="FN593">
        <v>0.43</v>
      </c>
      <c r="FO593">
        <v>0.4</v>
      </c>
      <c r="FP593">
        <v>0.09</v>
      </c>
      <c r="FQ593">
        <v>0.04</v>
      </c>
      <c r="FR593">
        <v>0.05</v>
      </c>
      <c r="FS593">
        <v>0.04</v>
      </c>
      <c r="FT593">
        <v>0.04</v>
      </c>
      <c r="FU593">
        <v>0.08</v>
      </c>
      <c r="FV593">
        <v>0.05</v>
      </c>
      <c r="FW593">
        <v>0.06</v>
      </c>
      <c r="FX593">
        <v>0.06</v>
      </c>
      <c r="FY593">
        <v>1.95</v>
      </c>
      <c r="FZ593">
        <v>3.48</v>
      </c>
      <c r="GA593">
        <v>3.5</v>
      </c>
      <c r="GB593">
        <v>3.42</v>
      </c>
      <c r="GC593">
        <v>3.53</v>
      </c>
      <c r="GD593">
        <v>3.2</v>
      </c>
      <c r="GE593">
        <v>3.17</v>
      </c>
      <c r="GF593">
        <v>3.33</v>
      </c>
      <c r="GG593">
        <v>3.31</v>
      </c>
      <c r="GH593">
        <v>8.0399999999999991</v>
      </c>
      <c r="GI593">
        <v>0.01</v>
      </c>
      <c r="GJ593">
        <v>2.8000000000000001E-2</v>
      </c>
      <c r="GK593">
        <v>6.0000000000000001E-3</v>
      </c>
      <c r="GL593">
        <v>0.01</v>
      </c>
      <c r="GM593">
        <v>0.06</v>
      </c>
      <c r="GN593">
        <v>7.0000000000000007E-2</v>
      </c>
      <c r="GO593">
        <v>0.06</v>
      </c>
      <c r="GP593">
        <v>0.14000000000000001</v>
      </c>
      <c r="GQ593">
        <v>0.19</v>
      </c>
      <c r="GR593">
        <v>0.3</v>
      </c>
      <c r="GS593">
        <v>0.11</v>
      </c>
      <c r="GT593">
        <v>0.37</v>
      </c>
      <c r="GU593">
        <v>0.52</v>
      </c>
      <c r="GV593">
        <v>0.25</v>
      </c>
      <c r="GW593">
        <v>0.24</v>
      </c>
      <c r="GX593">
        <v>0.129</v>
      </c>
      <c r="GY593">
        <v>0.27</v>
      </c>
      <c r="GZ593">
        <v>0.11799999999999999</v>
      </c>
      <c r="HA593">
        <v>8.6999999999999994E-2</v>
      </c>
      <c r="HB593">
        <v>0.2</v>
      </c>
      <c r="HC593">
        <v>0.09</v>
      </c>
      <c r="HD593">
        <v>0.03</v>
      </c>
      <c r="HE593">
        <v>0.15</v>
      </c>
      <c r="HF593">
        <v>0.19</v>
      </c>
      <c r="HG593">
        <v>0.24</v>
      </c>
      <c r="HH593">
        <v>0.13</v>
      </c>
      <c r="HI593">
        <v>0.01</v>
      </c>
      <c r="HJ593">
        <v>0.01</v>
      </c>
      <c r="HK593">
        <v>0.02</v>
      </c>
      <c r="HL593">
        <v>0.02</v>
      </c>
      <c r="HM593">
        <v>0.13</v>
      </c>
      <c r="HN593">
        <v>0.02</v>
      </c>
      <c r="HO593">
        <v>0.43</v>
      </c>
      <c r="HP593">
        <v>0.37</v>
      </c>
      <c r="HQ593">
        <v>0.36</v>
      </c>
      <c r="HR593">
        <v>0.38</v>
      </c>
      <c r="HS593">
        <v>0.47</v>
      </c>
      <c r="HT593">
        <v>0.41</v>
      </c>
      <c r="HU593">
        <v>0.45</v>
      </c>
      <c r="HV593">
        <v>0.33</v>
      </c>
      <c r="HW593">
        <v>0.4</v>
      </c>
      <c r="HX593">
        <v>0.42</v>
      </c>
      <c r="HY593">
        <v>0.22</v>
      </c>
      <c r="HZ593">
        <v>0.46</v>
      </c>
      <c r="IA593">
        <v>0.06</v>
      </c>
      <c r="IB593">
        <v>0.21</v>
      </c>
      <c r="IC593">
        <v>0.15</v>
      </c>
      <c r="ID593">
        <v>0.12</v>
      </c>
      <c r="IE593">
        <v>0.12</v>
      </c>
      <c r="IF593">
        <v>5.8999999999999997E-2</v>
      </c>
      <c r="IG593">
        <v>6.0000000000000001E-3</v>
      </c>
      <c r="IH593">
        <v>0.02</v>
      </c>
      <c r="II593">
        <v>0.02</v>
      </c>
      <c r="IJ593">
        <v>0.02</v>
      </c>
      <c r="IK593">
        <v>8.0000000000000002E-3</v>
      </c>
      <c r="IL593">
        <v>6.0000000000000001E-3</v>
      </c>
      <c r="IM593">
        <v>0.04</v>
      </c>
      <c r="IN593">
        <v>0.06</v>
      </c>
      <c r="IO593">
        <v>0.06</v>
      </c>
      <c r="IP593">
        <v>0.06</v>
      </c>
      <c r="IQ593">
        <v>0.05</v>
      </c>
      <c r="IR593">
        <v>0.05</v>
      </c>
      <c r="IS593">
        <v>0.01</v>
      </c>
      <c r="IT593">
        <v>0.68</v>
      </c>
      <c r="IU593">
        <v>0.41</v>
      </c>
      <c r="IV593">
        <v>0.02</v>
      </c>
      <c r="IW593">
        <v>0.21</v>
      </c>
      <c r="IX593">
        <v>0.27</v>
      </c>
      <c r="IY593">
        <v>0.16</v>
      </c>
      <c r="IZ593">
        <v>0.3</v>
      </c>
      <c r="JA593">
        <v>0.21</v>
      </c>
      <c r="JB593">
        <v>0.33</v>
      </c>
      <c r="JC593">
        <v>0.34</v>
      </c>
      <c r="JD593">
        <v>0.03</v>
      </c>
      <c r="JE593">
        <v>0.12</v>
      </c>
      <c r="JF593">
        <v>0.27</v>
      </c>
      <c r="JG593">
        <v>0.21</v>
      </c>
      <c r="JH593">
        <v>0.33</v>
      </c>
      <c r="JI593">
        <v>0.08</v>
      </c>
      <c r="JJ593">
        <v>0.1</v>
      </c>
      <c r="JK593">
        <v>0.46</v>
      </c>
      <c r="JL593">
        <v>0.21</v>
      </c>
      <c r="JM593">
        <v>0.05</v>
      </c>
      <c r="JN593">
        <v>0.05</v>
      </c>
      <c r="JO593">
        <v>0.08</v>
      </c>
      <c r="JP593">
        <v>0.04</v>
      </c>
      <c r="JQ593">
        <v>0.04</v>
      </c>
      <c r="JR593">
        <v>3.04</v>
      </c>
      <c r="JS593">
        <v>1.48</v>
      </c>
      <c r="JT593">
        <v>1.88</v>
      </c>
      <c r="JU593">
        <v>3.22</v>
      </c>
      <c r="JV593">
        <v>2.44</v>
      </c>
    </row>
    <row r="594" spans="1:282" x14ac:dyDescent="0.25">
      <c r="A594">
        <v>610329</v>
      </c>
      <c r="B594" t="s">
        <v>222</v>
      </c>
      <c r="C594" t="s">
        <v>1611</v>
      </c>
      <c r="D594" t="s">
        <v>6225</v>
      </c>
      <c r="E594" t="s">
        <v>6226</v>
      </c>
      <c r="F594" t="s">
        <v>1612</v>
      </c>
      <c r="G594" t="s">
        <v>1613</v>
      </c>
      <c r="H594" t="s">
        <v>6227</v>
      </c>
      <c r="I594" t="s">
        <v>6228</v>
      </c>
      <c r="J594" t="s">
        <v>6229</v>
      </c>
      <c r="K594" t="s">
        <v>6230</v>
      </c>
      <c r="L594" t="s">
        <v>546</v>
      </c>
      <c r="M594" t="s">
        <v>3399</v>
      </c>
      <c r="N594" t="s">
        <v>3908</v>
      </c>
      <c r="O594" t="s">
        <v>524</v>
      </c>
      <c r="P594">
        <v>612</v>
      </c>
      <c r="Q594" t="s">
        <v>539</v>
      </c>
      <c r="R594" t="s">
        <v>3621</v>
      </c>
      <c r="S594" t="s">
        <v>6523</v>
      </c>
      <c r="T594">
        <v>39</v>
      </c>
      <c r="U594">
        <v>7610</v>
      </c>
      <c r="V594" t="s">
        <v>651</v>
      </c>
      <c r="W594">
        <v>343</v>
      </c>
      <c r="X594">
        <v>612</v>
      </c>
      <c r="Y594">
        <v>56</v>
      </c>
      <c r="Z594" s="5" t="s">
        <v>983</v>
      </c>
      <c r="AA594" t="s">
        <v>524</v>
      </c>
      <c r="AB594" t="s">
        <v>555</v>
      </c>
      <c r="AC594" t="s">
        <v>555</v>
      </c>
      <c r="AD594" t="s">
        <v>533</v>
      </c>
      <c r="AE594">
        <v>33.4</v>
      </c>
      <c r="AF594">
        <v>23.2</v>
      </c>
      <c r="AG594">
        <v>63.9</v>
      </c>
      <c r="AH594">
        <v>5.6</v>
      </c>
      <c r="AI594" t="s">
        <v>3410</v>
      </c>
      <c r="AJ594">
        <v>275</v>
      </c>
      <c r="AK594">
        <v>3</v>
      </c>
      <c r="AN594">
        <v>267</v>
      </c>
      <c r="AO594">
        <v>1</v>
      </c>
      <c r="AQ594">
        <v>3</v>
      </c>
      <c r="AR594">
        <v>4</v>
      </c>
      <c r="AS594">
        <v>275</v>
      </c>
      <c r="AT594">
        <v>0.01</v>
      </c>
      <c r="AU594">
        <v>0.01</v>
      </c>
      <c r="AV594">
        <v>0.02</v>
      </c>
      <c r="AW594">
        <v>0.01</v>
      </c>
      <c r="AX594">
        <v>0.01</v>
      </c>
      <c r="AY594">
        <v>0.05</v>
      </c>
      <c r="AZ594">
        <v>0.12</v>
      </c>
      <c r="BA594">
        <v>9.5000000000000001E-2</v>
      </c>
      <c r="BB594">
        <v>7.0000000000000007E-2</v>
      </c>
      <c r="BC594">
        <v>0.04</v>
      </c>
      <c r="BD594">
        <v>0.1</v>
      </c>
      <c r="BE594">
        <v>0.17</v>
      </c>
      <c r="BF594">
        <v>0.49</v>
      </c>
      <c r="BG594">
        <v>0.47</v>
      </c>
      <c r="BH594">
        <v>0.45</v>
      </c>
      <c r="BI594">
        <v>0.28999999999999998</v>
      </c>
      <c r="BJ594">
        <v>0.41</v>
      </c>
      <c r="BK594">
        <v>0.38</v>
      </c>
      <c r="BL594">
        <v>0.01</v>
      </c>
      <c r="BM594">
        <v>0.01</v>
      </c>
      <c r="BN594">
        <v>0.01</v>
      </c>
      <c r="BO594">
        <v>0.01</v>
      </c>
      <c r="BP594">
        <v>0.01</v>
      </c>
      <c r="BQ594">
        <v>0.03</v>
      </c>
      <c r="BR594">
        <v>0.37</v>
      </c>
      <c r="BS594">
        <v>0.41</v>
      </c>
      <c r="BT594">
        <v>0.45</v>
      </c>
      <c r="BU594">
        <v>0.65</v>
      </c>
      <c r="BV594">
        <v>0.47</v>
      </c>
      <c r="BW594">
        <v>0.36</v>
      </c>
      <c r="BX594">
        <v>3.23</v>
      </c>
      <c r="BY594">
        <v>3.29</v>
      </c>
      <c r="BZ594">
        <v>3.34</v>
      </c>
      <c r="CA594">
        <v>3.6</v>
      </c>
      <c r="CB594">
        <v>3.34</v>
      </c>
      <c r="CC594">
        <v>3.09</v>
      </c>
      <c r="CD594">
        <v>1.0999999999999999E-2</v>
      </c>
      <c r="CE594">
        <v>7.0000000000000001E-3</v>
      </c>
      <c r="CF594">
        <v>4.0000000000000001E-3</v>
      </c>
      <c r="CG594">
        <v>1.4999999999999999E-2</v>
      </c>
      <c r="CH594">
        <v>1.4999999999999999E-2</v>
      </c>
      <c r="CI594">
        <v>0.01</v>
      </c>
      <c r="CJ594">
        <v>0.05</v>
      </c>
      <c r="CK594">
        <v>0.12</v>
      </c>
      <c r="CL594">
        <v>0.06</v>
      </c>
      <c r="CM594">
        <v>0</v>
      </c>
      <c r="CN594">
        <v>0.05</v>
      </c>
      <c r="CO594">
        <v>0.04</v>
      </c>
      <c r="CP594">
        <v>0.06</v>
      </c>
      <c r="CQ594">
        <v>0.04</v>
      </c>
      <c r="CR594">
        <v>0.08</v>
      </c>
      <c r="CS594">
        <v>0.12</v>
      </c>
      <c r="CT594">
        <v>0.16</v>
      </c>
      <c r="CU594">
        <v>0.12</v>
      </c>
      <c r="CV594">
        <v>3.69</v>
      </c>
      <c r="CW594">
        <v>3.6</v>
      </c>
      <c r="CX594">
        <v>3.56</v>
      </c>
      <c r="CY594">
        <v>3.55</v>
      </c>
      <c r="CZ594">
        <v>3.6</v>
      </c>
      <c r="DA594">
        <v>3.53</v>
      </c>
      <c r="DB594">
        <v>3.31</v>
      </c>
      <c r="DC594">
        <v>3.04</v>
      </c>
      <c r="DD594">
        <v>3.29</v>
      </c>
      <c r="DE594">
        <v>0.27</v>
      </c>
      <c r="DF594">
        <v>0.27</v>
      </c>
      <c r="DG594">
        <v>0.35</v>
      </c>
      <c r="DH594">
        <v>0.27</v>
      </c>
      <c r="DI594">
        <v>0.27</v>
      </c>
      <c r="DJ594">
        <v>0.28000000000000003</v>
      </c>
      <c r="DK594">
        <v>0.28000000000000003</v>
      </c>
      <c r="DL594">
        <v>0.25</v>
      </c>
      <c r="DM594">
        <v>0.28000000000000003</v>
      </c>
      <c r="DN594">
        <v>0</v>
      </c>
      <c r="DO594">
        <v>0.01</v>
      </c>
      <c r="DP594">
        <v>0.03</v>
      </c>
      <c r="DQ594">
        <v>0.02</v>
      </c>
      <c r="DR594">
        <v>0.01</v>
      </c>
      <c r="DS594">
        <v>0.02</v>
      </c>
      <c r="DT594">
        <v>0.02</v>
      </c>
      <c r="DU594">
        <v>0.01</v>
      </c>
      <c r="DV594">
        <v>0.01</v>
      </c>
      <c r="DW594">
        <v>0.71</v>
      </c>
      <c r="DX594">
        <v>0.67</v>
      </c>
      <c r="DY594">
        <v>0.59</v>
      </c>
      <c r="DZ594">
        <v>0.63</v>
      </c>
      <c r="EA594">
        <v>0.67</v>
      </c>
      <c r="EB594">
        <v>0.62</v>
      </c>
      <c r="EC594">
        <v>0.53</v>
      </c>
      <c r="ED594">
        <v>0.45</v>
      </c>
      <c r="EE594">
        <v>0.52</v>
      </c>
      <c r="EF594">
        <v>0.3</v>
      </c>
      <c r="EG594">
        <v>0.01</v>
      </c>
      <c r="EH594">
        <v>0</v>
      </c>
      <c r="EI594">
        <v>0</v>
      </c>
      <c r="EJ594">
        <v>0</v>
      </c>
      <c r="EK594">
        <v>0.01</v>
      </c>
      <c r="EL594">
        <v>0.04</v>
      </c>
      <c r="EM594">
        <v>0.01</v>
      </c>
      <c r="EN594">
        <v>0.01</v>
      </c>
      <c r="EO594">
        <v>0.34</v>
      </c>
      <c r="EP594">
        <v>0.04</v>
      </c>
      <c r="EQ594">
        <v>3.3000000000000002E-2</v>
      </c>
      <c r="ER594">
        <v>0.03</v>
      </c>
      <c r="ES594">
        <v>2.5000000000000001E-2</v>
      </c>
      <c r="ET594">
        <v>0.04</v>
      </c>
      <c r="EU594">
        <v>0.11</v>
      </c>
      <c r="EV594">
        <v>0.06</v>
      </c>
      <c r="EW594">
        <v>0.05</v>
      </c>
      <c r="EX594">
        <v>0.17799999999999999</v>
      </c>
      <c r="EY594">
        <v>0.45</v>
      </c>
      <c r="EZ594">
        <v>0.32</v>
      </c>
      <c r="FA594">
        <v>0.35</v>
      </c>
      <c r="FB594">
        <v>0.31</v>
      </c>
      <c r="FC594">
        <v>0.44</v>
      </c>
      <c r="FD594">
        <v>0.32</v>
      </c>
      <c r="FE594">
        <v>0.39</v>
      </c>
      <c r="FF594">
        <v>0.41</v>
      </c>
      <c r="FG594">
        <v>0.11</v>
      </c>
      <c r="FH594">
        <v>0.44</v>
      </c>
      <c r="FI594">
        <v>0.56999999999999995</v>
      </c>
      <c r="FJ594">
        <v>0.55000000000000004</v>
      </c>
      <c r="FK594">
        <v>0.59</v>
      </c>
      <c r="FL594">
        <v>0.44</v>
      </c>
      <c r="FM594">
        <v>0.41</v>
      </c>
      <c r="FN594">
        <v>0.48</v>
      </c>
      <c r="FO594">
        <v>0.46</v>
      </c>
      <c r="FP594">
        <v>7.0000000000000007E-2</v>
      </c>
      <c r="FQ594">
        <v>0.05</v>
      </c>
      <c r="FR594">
        <v>7.0000000000000007E-2</v>
      </c>
      <c r="FS594">
        <v>0.06</v>
      </c>
      <c r="FT594">
        <v>7.0000000000000007E-2</v>
      </c>
      <c r="FU594">
        <v>7.0000000000000007E-2</v>
      </c>
      <c r="FV594">
        <v>0.12</v>
      </c>
      <c r="FW594">
        <v>7.0000000000000007E-2</v>
      </c>
      <c r="FX594">
        <v>7.0000000000000007E-2</v>
      </c>
      <c r="FY594">
        <v>2.11</v>
      </c>
      <c r="FZ594">
        <v>3.39</v>
      </c>
      <c r="GA594">
        <v>3.57</v>
      </c>
      <c r="GB594">
        <v>3.55</v>
      </c>
      <c r="GC594">
        <v>3.6</v>
      </c>
      <c r="GD594">
        <v>3.41</v>
      </c>
      <c r="GE594">
        <v>3.26</v>
      </c>
      <c r="GF594">
        <v>3.43</v>
      </c>
      <c r="GG594">
        <v>3.42</v>
      </c>
      <c r="GH594">
        <v>8.7899999999999991</v>
      </c>
      <c r="GI594">
        <v>0</v>
      </c>
      <c r="GJ594">
        <v>7.0000000000000001E-3</v>
      </c>
      <c r="GK594">
        <v>0</v>
      </c>
      <c r="GL594">
        <v>0.01</v>
      </c>
      <c r="GM594">
        <v>0.03</v>
      </c>
      <c r="GN594">
        <v>0.04</v>
      </c>
      <c r="GO594">
        <v>0.05</v>
      </c>
      <c r="GP594">
        <v>0.17</v>
      </c>
      <c r="GQ594">
        <v>0.13</v>
      </c>
      <c r="GR594">
        <v>0.46</v>
      </c>
      <c r="GS594">
        <v>0.1</v>
      </c>
      <c r="GT594">
        <v>0.36</v>
      </c>
      <c r="GU594">
        <v>0.4</v>
      </c>
      <c r="GV594">
        <v>0.16</v>
      </c>
      <c r="GW594">
        <v>0.17</v>
      </c>
      <c r="GX594">
        <v>0.127</v>
      </c>
      <c r="GY594">
        <v>0.22</v>
      </c>
      <c r="GZ594">
        <v>0.124</v>
      </c>
      <c r="HA594">
        <v>8.6999999999999994E-2</v>
      </c>
      <c r="HB594">
        <v>0.22</v>
      </c>
      <c r="HC594">
        <v>0.1</v>
      </c>
      <c r="HD594">
        <v>0.09</v>
      </c>
      <c r="HE594">
        <v>0.22</v>
      </c>
      <c r="HF594">
        <v>0.25</v>
      </c>
      <c r="HG594">
        <v>0.28999999999999998</v>
      </c>
      <c r="HH594">
        <v>0.18</v>
      </c>
      <c r="HI594">
        <v>0</v>
      </c>
      <c r="HJ594">
        <v>0.01</v>
      </c>
      <c r="HK594">
        <v>0</v>
      </c>
      <c r="HL594">
        <v>0.01</v>
      </c>
      <c r="HM594">
        <v>0.14000000000000001</v>
      </c>
      <c r="HN594">
        <v>0.01</v>
      </c>
      <c r="HO594">
        <v>0.33</v>
      </c>
      <c r="HP594">
        <v>0.22</v>
      </c>
      <c r="HQ594">
        <v>0.28000000000000003</v>
      </c>
      <c r="HR594">
        <v>0.25</v>
      </c>
      <c r="HS594">
        <v>0.35</v>
      </c>
      <c r="HT594">
        <v>0.27</v>
      </c>
      <c r="HU594">
        <v>0.53</v>
      </c>
      <c r="HV594">
        <v>0.51</v>
      </c>
      <c r="HW594">
        <v>0.52</v>
      </c>
      <c r="HX594">
        <v>0.56000000000000005</v>
      </c>
      <c r="HY594">
        <v>0.3</v>
      </c>
      <c r="HZ594">
        <v>0.56999999999999995</v>
      </c>
      <c r="IA594">
        <v>0.04</v>
      </c>
      <c r="IB594">
        <v>0.16</v>
      </c>
      <c r="IC594">
        <v>0.1</v>
      </c>
      <c r="ID594">
        <v>0.06</v>
      </c>
      <c r="IE594">
        <v>0.1</v>
      </c>
      <c r="IF594">
        <v>3.5999999999999997E-2</v>
      </c>
      <c r="IG594">
        <v>1.4999999999999999E-2</v>
      </c>
      <c r="IH594">
        <v>0.02</v>
      </c>
      <c r="II594">
        <v>0.02</v>
      </c>
      <c r="IJ594">
        <v>0.02</v>
      </c>
      <c r="IK594">
        <v>1.7999999999999999E-2</v>
      </c>
      <c r="IL594">
        <v>2.5000000000000001E-2</v>
      </c>
      <c r="IM594">
        <v>0.08</v>
      </c>
      <c r="IN594">
        <v>0.08</v>
      </c>
      <c r="IO594">
        <v>0.08</v>
      </c>
      <c r="IP594">
        <v>0.09</v>
      </c>
      <c r="IQ594">
        <v>0.09</v>
      </c>
      <c r="IR594">
        <v>0.09</v>
      </c>
      <c r="IS594">
        <v>0.02</v>
      </c>
      <c r="IT594">
        <v>0.54</v>
      </c>
      <c r="IU594">
        <v>0.28999999999999998</v>
      </c>
      <c r="IV594">
        <v>0.01</v>
      </c>
      <c r="IW594">
        <v>0.12</v>
      </c>
      <c r="IX594">
        <v>0.32</v>
      </c>
      <c r="IY594">
        <v>0.24</v>
      </c>
      <c r="IZ594">
        <v>0.39</v>
      </c>
      <c r="JA594">
        <v>0.17</v>
      </c>
      <c r="JB594">
        <v>0.3</v>
      </c>
      <c r="JC594">
        <v>0.38</v>
      </c>
      <c r="JD594">
        <v>0.06</v>
      </c>
      <c r="JE594">
        <v>0.14000000000000001</v>
      </c>
      <c r="JF594">
        <v>0.28999999999999998</v>
      </c>
      <c r="JG594">
        <v>0.21</v>
      </c>
      <c r="JH594">
        <v>0.19</v>
      </c>
      <c r="JI594">
        <v>7.0000000000000007E-2</v>
      </c>
      <c r="JJ594">
        <v>0.06</v>
      </c>
      <c r="JK594">
        <v>0.43</v>
      </c>
      <c r="JL594">
        <v>0.28999999999999998</v>
      </c>
      <c r="JM594">
        <v>0.1</v>
      </c>
      <c r="JN594">
        <v>0.09</v>
      </c>
      <c r="JO594">
        <v>0.12</v>
      </c>
      <c r="JP594">
        <v>0.1</v>
      </c>
      <c r="JQ594">
        <v>0.08</v>
      </c>
      <c r="JR594">
        <v>2.81</v>
      </c>
      <c r="JS594">
        <v>1.62</v>
      </c>
      <c r="JT594">
        <v>1.98</v>
      </c>
      <c r="JU594">
        <v>3.25</v>
      </c>
      <c r="JV594">
        <v>2.72</v>
      </c>
    </row>
    <row r="595" spans="1:282" x14ac:dyDescent="0.25">
      <c r="A595">
        <v>610334</v>
      </c>
      <c r="B595" t="s">
        <v>335</v>
      </c>
      <c r="C595" t="s">
        <v>3103</v>
      </c>
      <c r="D595" t="s">
        <v>6231</v>
      </c>
      <c r="E595" t="s">
        <v>6232</v>
      </c>
      <c r="F595" t="s">
        <v>1614</v>
      </c>
      <c r="G595" t="s">
        <v>1615</v>
      </c>
      <c r="H595" t="s">
        <v>6233</v>
      </c>
      <c r="I595" t="s">
        <v>6234</v>
      </c>
      <c r="J595" t="s">
        <v>6235</v>
      </c>
      <c r="K595" t="s">
        <v>6236</v>
      </c>
      <c r="L595" t="s">
        <v>546</v>
      </c>
      <c r="M595" t="s">
        <v>3405</v>
      </c>
      <c r="N595" t="s">
        <v>3657</v>
      </c>
      <c r="O595" t="s">
        <v>535</v>
      </c>
      <c r="P595">
        <v>508</v>
      </c>
      <c r="Q595" t="s">
        <v>539</v>
      </c>
      <c r="R595" t="s">
        <v>542</v>
      </c>
      <c r="S595" t="s">
        <v>542</v>
      </c>
      <c r="T595">
        <v>34</v>
      </c>
      <c r="U595">
        <v>7690</v>
      </c>
      <c r="V595" t="s">
        <v>655</v>
      </c>
      <c r="W595">
        <v>106</v>
      </c>
      <c r="X595">
        <v>496</v>
      </c>
      <c r="Y595">
        <v>21</v>
      </c>
      <c r="Z595" s="5" t="s">
        <v>3491</v>
      </c>
      <c r="AA595" t="s">
        <v>535</v>
      </c>
      <c r="AB595" t="s">
        <v>533</v>
      </c>
      <c r="AC595" t="s">
        <v>533</v>
      </c>
      <c r="AD595" t="s">
        <v>564</v>
      </c>
      <c r="AE595">
        <v>71.599999999999994</v>
      </c>
      <c r="AF595">
        <v>72.7</v>
      </c>
      <c r="AG595">
        <v>55.7</v>
      </c>
      <c r="AH595">
        <v>2.1</v>
      </c>
      <c r="AI595" t="s">
        <v>3410</v>
      </c>
      <c r="AJ595">
        <v>87</v>
      </c>
      <c r="AL595">
        <v>84</v>
      </c>
      <c r="AO595">
        <v>1</v>
      </c>
      <c r="AR595">
        <v>3</v>
      </c>
      <c r="AS595">
        <v>87</v>
      </c>
      <c r="AT595">
        <v>0.01</v>
      </c>
      <c r="AU595">
        <v>0.01</v>
      </c>
      <c r="AV595">
        <v>0.01</v>
      </c>
      <c r="AW595">
        <v>0.02</v>
      </c>
      <c r="AX595">
        <v>0.02</v>
      </c>
      <c r="AY595">
        <v>7.0000000000000007E-2</v>
      </c>
      <c r="AZ595">
        <v>7.0000000000000007E-2</v>
      </c>
      <c r="BA595">
        <v>4.5999999999999999E-2</v>
      </c>
      <c r="BB595">
        <v>7.0000000000000007E-2</v>
      </c>
      <c r="BC595">
        <v>0.03</v>
      </c>
      <c r="BD595">
        <v>0.14000000000000001</v>
      </c>
      <c r="BE595">
        <v>0.13</v>
      </c>
      <c r="BF595">
        <v>0.25</v>
      </c>
      <c r="BG595">
        <v>0.22</v>
      </c>
      <c r="BH595">
        <v>0.25</v>
      </c>
      <c r="BI595">
        <v>0.18</v>
      </c>
      <c r="BJ595">
        <v>0.16</v>
      </c>
      <c r="BK595">
        <v>0.28000000000000003</v>
      </c>
      <c r="BL595">
        <v>0</v>
      </c>
      <c r="BM595">
        <v>0</v>
      </c>
      <c r="BN595">
        <v>0.01</v>
      </c>
      <c r="BO595">
        <v>0.01</v>
      </c>
      <c r="BP595">
        <v>0</v>
      </c>
      <c r="BQ595">
        <v>0.03</v>
      </c>
      <c r="BR595">
        <v>0.67</v>
      </c>
      <c r="BS595">
        <v>0.72</v>
      </c>
      <c r="BT595">
        <v>0.66</v>
      </c>
      <c r="BU595">
        <v>0.75</v>
      </c>
      <c r="BV595">
        <v>0.68</v>
      </c>
      <c r="BW595">
        <v>0.49</v>
      </c>
      <c r="BX595">
        <v>3.57</v>
      </c>
      <c r="BY595">
        <v>3.66</v>
      </c>
      <c r="BZ595">
        <v>3.57</v>
      </c>
      <c r="CA595">
        <v>3.67</v>
      </c>
      <c r="CB595">
        <v>3.49</v>
      </c>
      <c r="CC595">
        <v>3.24</v>
      </c>
      <c r="CD595">
        <v>1.0999999999999999E-2</v>
      </c>
      <c r="CE595">
        <v>2.3E-2</v>
      </c>
      <c r="CF595">
        <v>2.3E-2</v>
      </c>
      <c r="CG595">
        <v>1.0999999999999999E-2</v>
      </c>
      <c r="CH595">
        <v>1.0999999999999999E-2</v>
      </c>
      <c r="CI595">
        <v>0.01</v>
      </c>
      <c r="CJ595">
        <v>7.0000000000000007E-2</v>
      </c>
      <c r="CK595">
        <v>0.09</v>
      </c>
      <c r="CL595">
        <v>0.05</v>
      </c>
      <c r="CM595">
        <v>0.03</v>
      </c>
      <c r="CN595">
        <v>0.03</v>
      </c>
      <c r="CO595">
        <v>0.03</v>
      </c>
      <c r="CP595">
        <v>0.05</v>
      </c>
      <c r="CQ595">
        <v>0.03</v>
      </c>
      <c r="CR595">
        <v>0.05</v>
      </c>
      <c r="CS595">
        <v>0.14000000000000001</v>
      </c>
      <c r="CT595">
        <v>0.1</v>
      </c>
      <c r="CU595">
        <v>0.09</v>
      </c>
      <c r="CV595">
        <v>3.71</v>
      </c>
      <c r="CW595">
        <v>3.72</v>
      </c>
      <c r="CX595">
        <v>3.67</v>
      </c>
      <c r="CY595">
        <v>3.65</v>
      </c>
      <c r="CZ595">
        <v>3.71</v>
      </c>
      <c r="DA595">
        <v>3.55</v>
      </c>
      <c r="DB595">
        <v>3.31</v>
      </c>
      <c r="DC595">
        <v>3.31</v>
      </c>
      <c r="DD595">
        <v>3.4</v>
      </c>
      <c r="DE595">
        <v>0.18</v>
      </c>
      <c r="DF595">
        <v>0.14000000000000001</v>
      </c>
      <c r="DG595">
        <v>0.18</v>
      </c>
      <c r="DH595">
        <v>0.22</v>
      </c>
      <c r="DI595">
        <v>0.18</v>
      </c>
      <c r="DJ595">
        <v>0.32</v>
      </c>
      <c r="DK595">
        <v>0.2</v>
      </c>
      <c r="DL595">
        <v>0.21</v>
      </c>
      <c r="DM595">
        <v>0.28000000000000003</v>
      </c>
      <c r="DN595">
        <v>0.01</v>
      </c>
      <c r="DO595">
        <v>0</v>
      </c>
      <c r="DP595">
        <v>0.02</v>
      </c>
      <c r="DQ595">
        <v>0.02</v>
      </c>
      <c r="DR595">
        <v>0.01</v>
      </c>
      <c r="DS595">
        <v>0.01</v>
      </c>
      <c r="DT595">
        <v>0.01</v>
      </c>
      <c r="DU595">
        <v>0</v>
      </c>
      <c r="DV595">
        <v>0.01</v>
      </c>
      <c r="DW595">
        <v>0.76</v>
      </c>
      <c r="DX595">
        <v>0.8</v>
      </c>
      <c r="DY595">
        <v>0.74</v>
      </c>
      <c r="DZ595">
        <v>0.7</v>
      </c>
      <c r="EA595">
        <v>0.76</v>
      </c>
      <c r="EB595">
        <v>0.61</v>
      </c>
      <c r="EC595">
        <v>0.59</v>
      </c>
      <c r="ED595">
        <v>0.6</v>
      </c>
      <c r="EE595">
        <v>0.56999999999999995</v>
      </c>
      <c r="EF595">
        <v>0.31</v>
      </c>
      <c r="EG595">
        <v>0.05</v>
      </c>
      <c r="EH595">
        <v>0.02</v>
      </c>
      <c r="EI595">
        <v>0.01</v>
      </c>
      <c r="EJ595">
        <v>0.01</v>
      </c>
      <c r="EK595">
        <v>0.03</v>
      </c>
      <c r="EL595">
        <v>0.06</v>
      </c>
      <c r="EM595">
        <v>0.02</v>
      </c>
      <c r="EN595">
        <v>0.03</v>
      </c>
      <c r="EO595">
        <v>0.36</v>
      </c>
      <c r="EP595">
        <v>0.13</v>
      </c>
      <c r="EQ595">
        <v>9.1999999999999998E-2</v>
      </c>
      <c r="ER595">
        <v>7.0000000000000007E-2</v>
      </c>
      <c r="ES595">
        <v>3.4000000000000002E-2</v>
      </c>
      <c r="ET595">
        <v>0.09</v>
      </c>
      <c r="EU595">
        <v>0.08</v>
      </c>
      <c r="EV595">
        <v>0.03</v>
      </c>
      <c r="EW595">
        <v>0.1</v>
      </c>
      <c r="EX595">
        <v>0.161</v>
      </c>
      <c r="EY595">
        <v>0.37</v>
      </c>
      <c r="EZ595">
        <v>0.34</v>
      </c>
      <c r="FA595">
        <v>0.44</v>
      </c>
      <c r="FB595">
        <v>0.28999999999999998</v>
      </c>
      <c r="FC595">
        <v>0.36</v>
      </c>
      <c r="FD595">
        <v>0.32</v>
      </c>
      <c r="FE595">
        <v>0.38</v>
      </c>
      <c r="FF595">
        <v>0.43</v>
      </c>
      <c r="FG595">
        <v>0.11</v>
      </c>
      <c r="FH595">
        <v>0.45</v>
      </c>
      <c r="FI595">
        <v>0.51</v>
      </c>
      <c r="FJ595">
        <v>0.44</v>
      </c>
      <c r="FK595">
        <v>0.61</v>
      </c>
      <c r="FL595">
        <v>0.48</v>
      </c>
      <c r="FM595">
        <v>0.49</v>
      </c>
      <c r="FN595">
        <v>0.54</v>
      </c>
      <c r="FO595">
        <v>0.41</v>
      </c>
      <c r="FP595">
        <v>0.06</v>
      </c>
      <c r="FQ595">
        <v>0.01</v>
      </c>
      <c r="FR595">
        <v>0.03</v>
      </c>
      <c r="FS595">
        <v>0.05</v>
      </c>
      <c r="FT595">
        <v>0.06</v>
      </c>
      <c r="FU595">
        <v>0.03</v>
      </c>
      <c r="FV595">
        <v>0.05</v>
      </c>
      <c r="FW595">
        <v>0.02</v>
      </c>
      <c r="FX595">
        <v>0.02</v>
      </c>
      <c r="FY595">
        <v>2.09</v>
      </c>
      <c r="FZ595">
        <v>3.23</v>
      </c>
      <c r="GA595">
        <v>3.38</v>
      </c>
      <c r="GB595">
        <v>3.36</v>
      </c>
      <c r="GC595">
        <v>3.59</v>
      </c>
      <c r="GD595">
        <v>3.33</v>
      </c>
      <c r="GE595">
        <v>3.31</v>
      </c>
      <c r="GF595">
        <v>3.47</v>
      </c>
      <c r="GG595">
        <v>3.25</v>
      </c>
      <c r="GH595">
        <v>8.34</v>
      </c>
      <c r="GI595">
        <v>0.02</v>
      </c>
      <c r="GJ595">
        <v>0</v>
      </c>
      <c r="GK595">
        <v>1.0999999999999999E-2</v>
      </c>
      <c r="GL595">
        <v>0</v>
      </c>
      <c r="GM595">
        <v>0.06</v>
      </c>
      <c r="GN595">
        <v>0.06</v>
      </c>
      <c r="GO595">
        <v>0.14000000000000001</v>
      </c>
      <c r="GP595">
        <v>0.1</v>
      </c>
      <c r="GQ595">
        <v>0.16</v>
      </c>
      <c r="GR595">
        <v>0.4</v>
      </c>
      <c r="GS595">
        <v>0.05</v>
      </c>
      <c r="GT595">
        <v>0.66</v>
      </c>
      <c r="GU595">
        <v>0.55000000000000004</v>
      </c>
      <c r="GV595">
        <v>0.25</v>
      </c>
      <c r="GW595">
        <v>0.09</v>
      </c>
      <c r="GX595">
        <v>0.161</v>
      </c>
      <c r="GY595">
        <v>0.18</v>
      </c>
      <c r="GZ595">
        <v>3.4000000000000002E-2</v>
      </c>
      <c r="HA595">
        <v>6.9000000000000006E-2</v>
      </c>
      <c r="HB595">
        <v>0.26</v>
      </c>
      <c r="HC595">
        <v>0.08</v>
      </c>
      <c r="HD595">
        <v>0.08</v>
      </c>
      <c r="HE595">
        <v>0.25</v>
      </c>
      <c r="HF595">
        <v>0.14000000000000001</v>
      </c>
      <c r="HG595">
        <v>0.14000000000000001</v>
      </c>
      <c r="HH595">
        <v>0.05</v>
      </c>
      <c r="HI595">
        <v>0.03</v>
      </c>
      <c r="HJ595">
        <v>0.02</v>
      </c>
      <c r="HK595">
        <v>0.02</v>
      </c>
      <c r="HL595">
        <v>0.02</v>
      </c>
      <c r="HM595">
        <v>7.0000000000000007E-2</v>
      </c>
      <c r="HN595">
        <v>0.01</v>
      </c>
      <c r="HO595">
        <v>0.36</v>
      </c>
      <c r="HP595">
        <v>0.36</v>
      </c>
      <c r="HQ595">
        <v>0.4</v>
      </c>
      <c r="HR595">
        <v>0.39</v>
      </c>
      <c r="HS595">
        <v>0.43</v>
      </c>
      <c r="HT595">
        <v>0.33</v>
      </c>
      <c r="HU595">
        <v>0.41</v>
      </c>
      <c r="HV595">
        <v>0.39</v>
      </c>
      <c r="HW595">
        <v>0.38</v>
      </c>
      <c r="HX595">
        <v>0.38</v>
      </c>
      <c r="HY595">
        <v>0.28999999999999998</v>
      </c>
      <c r="HZ595">
        <v>0.48</v>
      </c>
      <c r="IA595">
        <v>0.15</v>
      </c>
      <c r="IB595">
        <v>0.17</v>
      </c>
      <c r="IC595">
        <v>0.14000000000000001</v>
      </c>
      <c r="ID595">
        <v>0.15</v>
      </c>
      <c r="IE595">
        <v>0.14000000000000001</v>
      </c>
      <c r="IF595">
        <v>0.10299999999999999</v>
      </c>
      <c r="IG595">
        <v>0</v>
      </c>
      <c r="IH595">
        <v>0.01</v>
      </c>
      <c r="II595">
        <v>0</v>
      </c>
      <c r="IJ595">
        <v>0.01</v>
      </c>
      <c r="IK595">
        <v>2.3E-2</v>
      </c>
      <c r="IL595">
        <v>1.0999999999999999E-2</v>
      </c>
      <c r="IM595">
        <v>0.05</v>
      </c>
      <c r="IN595">
        <v>0.05</v>
      </c>
      <c r="IO595">
        <v>0.06</v>
      </c>
      <c r="IP595">
        <v>0.05</v>
      </c>
      <c r="IQ595">
        <v>0.06</v>
      </c>
      <c r="IR595">
        <v>0.06</v>
      </c>
      <c r="IS595">
        <v>0.05</v>
      </c>
      <c r="IT595">
        <v>0.74</v>
      </c>
      <c r="IU595">
        <v>0.56000000000000005</v>
      </c>
      <c r="IV595">
        <v>0.05</v>
      </c>
      <c r="IW595">
        <v>0.3</v>
      </c>
      <c r="IX595">
        <v>0.33</v>
      </c>
      <c r="IY595">
        <v>0.11</v>
      </c>
      <c r="IZ595">
        <v>0.26</v>
      </c>
      <c r="JA595">
        <v>0.26</v>
      </c>
      <c r="JB595">
        <v>0.33</v>
      </c>
      <c r="JC595">
        <v>0.34</v>
      </c>
      <c r="JD595">
        <v>0.05</v>
      </c>
      <c r="JE595">
        <v>7.0000000000000007E-2</v>
      </c>
      <c r="JF595">
        <v>0.31</v>
      </c>
      <c r="JG595">
        <v>0.24</v>
      </c>
      <c r="JH595">
        <v>0.23</v>
      </c>
      <c r="JI595">
        <v>7.0000000000000007E-2</v>
      </c>
      <c r="JJ595">
        <v>0.06</v>
      </c>
      <c r="JK595">
        <v>0.36</v>
      </c>
      <c r="JL595">
        <v>0.08</v>
      </c>
      <c r="JM595">
        <v>0.05</v>
      </c>
      <c r="JN595">
        <v>0.03</v>
      </c>
      <c r="JO595">
        <v>0.05</v>
      </c>
      <c r="JP595">
        <v>0.02</v>
      </c>
      <c r="JQ595">
        <v>0.05</v>
      </c>
      <c r="JR595">
        <v>2.8</v>
      </c>
      <c r="JS595">
        <v>1.43</v>
      </c>
      <c r="JT595">
        <v>1.6</v>
      </c>
      <c r="JU595">
        <v>3</v>
      </c>
      <c r="JV595">
        <v>2.11</v>
      </c>
    </row>
    <row r="596" spans="1:282" x14ac:dyDescent="0.25">
      <c r="A596">
        <v>610339</v>
      </c>
      <c r="B596" t="s">
        <v>3105</v>
      </c>
      <c r="C596" t="s">
        <v>3104</v>
      </c>
      <c r="D596" t="s">
        <v>6237</v>
      </c>
      <c r="E596" t="s">
        <v>6238</v>
      </c>
      <c r="F596" t="s">
        <v>3106</v>
      </c>
      <c r="G596" t="s">
        <v>3107</v>
      </c>
      <c r="H596" t="s">
        <v>6239</v>
      </c>
      <c r="I596" t="s">
        <v>6240</v>
      </c>
      <c r="J596" t="s">
        <v>6241</v>
      </c>
      <c r="K596" t="s">
        <v>6242</v>
      </c>
      <c r="L596" t="s">
        <v>546</v>
      </c>
      <c r="M596" t="s">
        <v>3399</v>
      </c>
      <c r="N596" t="s">
        <v>3908</v>
      </c>
      <c r="O596" t="s">
        <v>524</v>
      </c>
      <c r="P596">
        <v>569</v>
      </c>
      <c r="Q596" t="s">
        <v>530</v>
      </c>
      <c r="R596" t="s">
        <v>621</v>
      </c>
      <c r="S596" t="s">
        <v>694</v>
      </c>
      <c r="T596">
        <v>45</v>
      </c>
      <c r="U596">
        <v>7760</v>
      </c>
      <c r="V596" t="s">
        <v>655</v>
      </c>
      <c r="W596">
        <v>207</v>
      </c>
      <c r="X596">
        <v>578</v>
      </c>
      <c r="Y596">
        <v>36</v>
      </c>
      <c r="Z596" s="5" t="s">
        <v>592</v>
      </c>
      <c r="AA596" t="s">
        <v>524</v>
      </c>
      <c r="AB596" t="s">
        <v>533</v>
      </c>
      <c r="AC596" t="s">
        <v>533</v>
      </c>
      <c r="AD596" t="s">
        <v>534</v>
      </c>
      <c r="AE596">
        <v>60.3</v>
      </c>
      <c r="AF596">
        <v>67.099999999999994</v>
      </c>
      <c r="AG596">
        <v>82.3</v>
      </c>
      <c r="AH596">
        <v>3.6</v>
      </c>
      <c r="AI596" t="s">
        <v>3410</v>
      </c>
      <c r="AJ596">
        <v>113</v>
      </c>
      <c r="AK596">
        <v>1</v>
      </c>
      <c r="AL596">
        <v>107</v>
      </c>
      <c r="AN596">
        <v>1</v>
      </c>
      <c r="AQ596">
        <v>2</v>
      </c>
      <c r="AR596">
        <v>2</v>
      </c>
      <c r="AS596">
        <v>113</v>
      </c>
      <c r="AT596">
        <v>0.03</v>
      </c>
      <c r="AU596">
        <v>0.03</v>
      </c>
      <c r="AV596">
        <v>0.01</v>
      </c>
      <c r="AW596">
        <v>0.01</v>
      </c>
      <c r="AX596">
        <v>0.04</v>
      </c>
      <c r="AY596">
        <v>0.05</v>
      </c>
      <c r="AZ596">
        <v>0.06</v>
      </c>
      <c r="BA596">
        <v>6.2E-2</v>
      </c>
      <c r="BB596">
        <v>0.06</v>
      </c>
      <c r="BC596">
        <v>0.08</v>
      </c>
      <c r="BD596">
        <v>0.08</v>
      </c>
      <c r="BE596">
        <v>0.12</v>
      </c>
      <c r="BF596">
        <v>0.27</v>
      </c>
      <c r="BG596">
        <v>0.2</v>
      </c>
      <c r="BH596">
        <v>0.21</v>
      </c>
      <c r="BI596">
        <v>0.11</v>
      </c>
      <c r="BJ596">
        <v>0.21</v>
      </c>
      <c r="BK596">
        <v>0.23</v>
      </c>
      <c r="BL596">
        <v>0.01</v>
      </c>
      <c r="BM596">
        <v>0.02</v>
      </c>
      <c r="BN596">
        <v>0.03</v>
      </c>
      <c r="BO596">
        <v>0.04</v>
      </c>
      <c r="BP596">
        <v>0.04</v>
      </c>
      <c r="BQ596">
        <v>0.02</v>
      </c>
      <c r="BR596">
        <v>0.64</v>
      </c>
      <c r="BS596">
        <v>0.69</v>
      </c>
      <c r="BT596">
        <v>0.69</v>
      </c>
      <c r="BU596">
        <v>0.77</v>
      </c>
      <c r="BV596">
        <v>0.63</v>
      </c>
      <c r="BW596">
        <v>0.57999999999999996</v>
      </c>
      <c r="BX596">
        <v>3.53</v>
      </c>
      <c r="BY596">
        <v>3.59</v>
      </c>
      <c r="BZ596">
        <v>3.63</v>
      </c>
      <c r="CA596">
        <v>3.7</v>
      </c>
      <c r="CB596">
        <v>3.48</v>
      </c>
      <c r="CC596">
        <v>3.35</v>
      </c>
      <c r="CD596">
        <v>0</v>
      </c>
      <c r="CE596">
        <v>8.9999999999999993E-3</v>
      </c>
      <c r="CF596">
        <v>8.9999999999999993E-3</v>
      </c>
      <c r="CG596">
        <v>0</v>
      </c>
      <c r="CH596">
        <v>0</v>
      </c>
      <c r="CI596">
        <v>0</v>
      </c>
      <c r="CJ596">
        <v>0.01</v>
      </c>
      <c r="CK596">
        <v>0.03</v>
      </c>
      <c r="CL596">
        <v>0.02</v>
      </c>
      <c r="CM596">
        <v>0.01</v>
      </c>
      <c r="CN596">
        <v>0.03</v>
      </c>
      <c r="CO596">
        <v>0.02</v>
      </c>
      <c r="CP596">
        <v>0.04</v>
      </c>
      <c r="CQ596">
        <v>0.01</v>
      </c>
      <c r="CR596">
        <v>0.04</v>
      </c>
      <c r="CS596">
        <v>0.08</v>
      </c>
      <c r="CT596">
        <v>0.05</v>
      </c>
      <c r="CU596">
        <v>7.0000000000000007E-2</v>
      </c>
      <c r="CV596">
        <v>3.86</v>
      </c>
      <c r="CW596">
        <v>3.82</v>
      </c>
      <c r="CX596">
        <v>3.8</v>
      </c>
      <c r="CY596">
        <v>3.77</v>
      </c>
      <c r="CZ596">
        <v>3.82</v>
      </c>
      <c r="DA596">
        <v>3.61</v>
      </c>
      <c r="DB596">
        <v>3.61</v>
      </c>
      <c r="DC596">
        <v>3.62</v>
      </c>
      <c r="DD596">
        <v>3.66</v>
      </c>
      <c r="DE596">
        <v>0.12</v>
      </c>
      <c r="DF596">
        <v>0.1</v>
      </c>
      <c r="DG596">
        <v>0.13</v>
      </c>
      <c r="DH596">
        <v>0.15</v>
      </c>
      <c r="DI596">
        <v>0.15</v>
      </c>
      <c r="DJ596">
        <v>0.28999999999999998</v>
      </c>
      <c r="DK596">
        <v>0.19</v>
      </c>
      <c r="DL596">
        <v>0.18</v>
      </c>
      <c r="DM596">
        <v>0.14000000000000001</v>
      </c>
      <c r="DN596">
        <v>0.02</v>
      </c>
      <c r="DO596">
        <v>0.02</v>
      </c>
      <c r="DP596">
        <v>0.04</v>
      </c>
      <c r="DQ596">
        <v>0.02</v>
      </c>
      <c r="DR596">
        <v>0.04</v>
      </c>
      <c r="DS596">
        <v>0.04</v>
      </c>
      <c r="DT596">
        <v>0.02</v>
      </c>
      <c r="DU596">
        <v>0.04</v>
      </c>
      <c r="DV596">
        <v>0.02</v>
      </c>
      <c r="DW596">
        <v>0.85</v>
      </c>
      <c r="DX596">
        <v>0.85</v>
      </c>
      <c r="DY596">
        <v>0.81</v>
      </c>
      <c r="DZ596">
        <v>0.8</v>
      </c>
      <c r="EA596">
        <v>0.8</v>
      </c>
      <c r="EB596">
        <v>0.63</v>
      </c>
      <c r="EC596">
        <v>0.7</v>
      </c>
      <c r="ED596">
        <v>0.71</v>
      </c>
      <c r="EE596">
        <v>0.75</v>
      </c>
      <c r="EF596">
        <v>0.35</v>
      </c>
      <c r="EG596">
        <v>0.02</v>
      </c>
      <c r="EH596">
        <v>0.02</v>
      </c>
      <c r="EI596">
        <v>0.03</v>
      </c>
      <c r="EJ596">
        <v>0.02</v>
      </c>
      <c r="EK596">
        <v>0.02</v>
      </c>
      <c r="EL596">
        <v>0.04</v>
      </c>
      <c r="EM596">
        <v>0.03</v>
      </c>
      <c r="EN596">
        <v>0.05</v>
      </c>
      <c r="EO596">
        <v>0.39</v>
      </c>
      <c r="EP596">
        <v>0.08</v>
      </c>
      <c r="EQ596">
        <v>3.5000000000000003E-2</v>
      </c>
      <c r="ER596">
        <v>0.08</v>
      </c>
      <c r="ES596">
        <v>6.2E-2</v>
      </c>
      <c r="ET596">
        <v>0.1</v>
      </c>
      <c r="EU596">
        <v>0.12</v>
      </c>
      <c r="EV596">
        <v>0.09</v>
      </c>
      <c r="EW596">
        <v>7.0000000000000007E-2</v>
      </c>
      <c r="EX596">
        <v>0.106</v>
      </c>
      <c r="EY596">
        <v>0.28000000000000003</v>
      </c>
      <c r="EZ596">
        <v>0.23</v>
      </c>
      <c r="FA596">
        <v>0.28999999999999998</v>
      </c>
      <c r="FB596">
        <v>0.22</v>
      </c>
      <c r="FC596">
        <v>0.26</v>
      </c>
      <c r="FD596">
        <v>0.28000000000000003</v>
      </c>
      <c r="FE596">
        <v>0.27</v>
      </c>
      <c r="FF596">
        <v>0.39</v>
      </c>
      <c r="FG596">
        <v>0.12</v>
      </c>
      <c r="FH596">
        <v>0.57999999999999996</v>
      </c>
      <c r="FI596">
        <v>0.66</v>
      </c>
      <c r="FJ596">
        <v>0.56999999999999995</v>
      </c>
      <c r="FK596">
        <v>0.66</v>
      </c>
      <c r="FL596">
        <v>0.6</v>
      </c>
      <c r="FM596">
        <v>0.5</v>
      </c>
      <c r="FN596">
        <v>0.56999999999999995</v>
      </c>
      <c r="FO596">
        <v>0.43</v>
      </c>
      <c r="FP596">
        <v>0.03</v>
      </c>
      <c r="FQ596">
        <v>0.04</v>
      </c>
      <c r="FR596">
        <v>0.05</v>
      </c>
      <c r="FS596">
        <v>0.04</v>
      </c>
      <c r="FT596">
        <v>0.04</v>
      </c>
      <c r="FU596">
        <v>0.03</v>
      </c>
      <c r="FV596">
        <v>7.0000000000000007E-2</v>
      </c>
      <c r="FW596">
        <v>0.04</v>
      </c>
      <c r="FX596">
        <v>0.05</v>
      </c>
      <c r="FY596">
        <v>2</v>
      </c>
      <c r="FZ596">
        <v>3.49</v>
      </c>
      <c r="GA596">
        <v>3.63</v>
      </c>
      <c r="GB596">
        <v>3.45</v>
      </c>
      <c r="GC596">
        <v>3.59</v>
      </c>
      <c r="GD596">
        <v>3.48</v>
      </c>
      <c r="GE596">
        <v>3.33</v>
      </c>
      <c r="GF596">
        <v>3.44</v>
      </c>
      <c r="GG596">
        <v>3.27</v>
      </c>
      <c r="GH596">
        <v>7.94</v>
      </c>
      <c r="GI596">
        <v>0.02</v>
      </c>
      <c r="GJ596">
        <v>1.7999999999999999E-2</v>
      </c>
      <c r="GK596">
        <v>2.7E-2</v>
      </c>
      <c r="GL596">
        <v>0.01</v>
      </c>
      <c r="GM596">
        <v>7.0000000000000007E-2</v>
      </c>
      <c r="GN596">
        <v>0.1</v>
      </c>
      <c r="GO596">
        <v>0.12</v>
      </c>
      <c r="GP596">
        <v>0.12</v>
      </c>
      <c r="GQ596">
        <v>0.11</v>
      </c>
      <c r="GR596">
        <v>0.38</v>
      </c>
      <c r="GS596">
        <v>0.03</v>
      </c>
      <c r="GT596">
        <v>0.51</v>
      </c>
      <c r="GU596">
        <v>0.6</v>
      </c>
      <c r="GV596">
        <v>0.3</v>
      </c>
      <c r="GW596">
        <v>0.19</v>
      </c>
      <c r="GX596">
        <v>0.13300000000000001</v>
      </c>
      <c r="GY596">
        <v>0.28000000000000003</v>
      </c>
      <c r="GZ596">
        <v>9.7000000000000003E-2</v>
      </c>
      <c r="HA596">
        <v>5.2999999999999999E-2</v>
      </c>
      <c r="HB596">
        <v>0.19</v>
      </c>
      <c r="HC596">
        <v>0.12</v>
      </c>
      <c r="HD596">
        <v>0.12</v>
      </c>
      <c r="HE596">
        <v>0.17</v>
      </c>
      <c r="HF596">
        <v>7.0000000000000007E-2</v>
      </c>
      <c r="HG596">
        <v>0.09</v>
      </c>
      <c r="HH596">
        <v>0.05</v>
      </c>
      <c r="HI596">
        <v>0</v>
      </c>
      <c r="HJ596">
        <v>0</v>
      </c>
      <c r="HK596">
        <v>0.01</v>
      </c>
      <c r="HL596">
        <v>0</v>
      </c>
      <c r="HM596">
        <v>0.11</v>
      </c>
      <c r="HN596">
        <v>0.01</v>
      </c>
      <c r="HO596">
        <v>0.19</v>
      </c>
      <c r="HP596">
        <v>0.18</v>
      </c>
      <c r="HQ596">
        <v>0.19</v>
      </c>
      <c r="HR596">
        <v>0.18</v>
      </c>
      <c r="HS596">
        <v>0.2</v>
      </c>
      <c r="HT596">
        <v>0.23</v>
      </c>
      <c r="HU596">
        <v>0.7</v>
      </c>
      <c r="HV596">
        <v>0.62</v>
      </c>
      <c r="HW596">
        <v>0.55000000000000004</v>
      </c>
      <c r="HX596">
        <v>0.61</v>
      </c>
      <c r="HY596">
        <v>0.53</v>
      </c>
      <c r="HZ596">
        <v>0.65</v>
      </c>
      <c r="IA596">
        <v>0.04</v>
      </c>
      <c r="IB596">
        <v>0.14000000000000001</v>
      </c>
      <c r="IC596">
        <v>0.18</v>
      </c>
      <c r="ID596">
        <v>0.12</v>
      </c>
      <c r="IE596">
        <v>0.09</v>
      </c>
      <c r="IF596">
        <v>5.2999999999999999E-2</v>
      </c>
      <c r="IG596">
        <v>3.5000000000000003E-2</v>
      </c>
      <c r="IH596">
        <v>0.03</v>
      </c>
      <c r="II596">
        <v>0.04</v>
      </c>
      <c r="IJ596">
        <v>0.03</v>
      </c>
      <c r="IK596">
        <v>3.5000000000000003E-2</v>
      </c>
      <c r="IL596">
        <v>2.7E-2</v>
      </c>
      <c r="IM596">
        <v>0.04</v>
      </c>
      <c r="IN596">
        <v>0.04</v>
      </c>
      <c r="IO596">
        <v>0.04</v>
      </c>
      <c r="IP596">
        <v>0.06</v>
      </c>
      <c r="IQ596">
        <v>0.04</v>
      </c>
      <c r="IR596">
        <v>0.04</v>
      </c>
      <c r="IS596">
        <v>0.02</v>
      </c>
      <c r="IT596">
        <v>0.45</v>
      </c>
      <c r="IU596">
        <v>0.51</v>
      </c>
      <c r="IV596">
        <v>0.01</v>
      </c>
      <c r="IW596">
        <v>0.25</v>
      </c>
      <c r="IX596">
        <v>0.2</v>
      </c>
      <c r="IY596">
        <v>0.3</v>
      </c>
      <c r="IZ596">
        <v>0.25</v>
      </c>
      <c r="JA596">
        <v>0.12</v>
      </c>
      <c r="JB596">
        <v>0.34</v>
      </c>
      <c r="JC596">
        <v>0.23</v>
      </c>
      <c r="JD596">
        <v>7.0000000000000007E-2</v>
      </c>
      <c r="JE596">
        <v>0.11</v>
      </c>
      <c r="JF596">
        <v>0.23</v>
      </c>
      <c r="JG596">
        <v>0.19</v>
      </c>
      <c r="JH596">
        <v>0.52</v>
      </c>
      <c r="JI596">
        <v>0.14000000000000001</v>
      </c>
      <c r="JJ596">
        <v>0.09</v>
      </c>
      <c r="JK596">
        <v>0.57999999999999996</v>
      </c>
      <c r="JL596">
        <v>0.19</v>
      </c>
      <c r="JM596">
        <v>0.03</v>
      </c>
      <c r="JN596">
        <v>0.04</v>
      </c>
      <c r="JO596">
        <v>0.04</v>
      </c>
      <c r="JP596">
        <v>0.05</v>
      </c>
      <c r="JQ596">
        <v>0.04</v>
      </c>
      <c r="JR596">
        <v>3.29</v>
      </c>
      <c r="JS596">
        <v>1.9</v>
      </c>
      <c r="JT596">
        <v>1.76</v>
      </c>
      <c r="JU596">
        <v>3.47</v>
      </c>
      <c r="JV596">
        <v>2.34</v>
      </c>
    </row>
    <row r="597" spans="1:282" x14ac:dyDescent="0.25">
      <c r="A597">
        <v>610340</v>
      </c>
      <c r="B597" t="s">
        <v>3109</v>
      </c>
      <c r="C597" t="s">
        <v>3108</v>
      </c>
      <c r="D597" t="s">
        <v>6029</v>
      </c>
      <c r="E597" t="s">
        <v>6030</v>
      </c>
      <c r="F597" t="s">
        <v>3022</v>
      </c>
      <c r="G597" t="s">
        <v>3110</v>
      </c>
      <c r="H597" t="s">
        <v>3111</v>
      </c>
      <c r="I597" t="s">
        <v>6243</v>
      </c>
      <c r="J597" t="s">
        <v>6244</v>
      </c>
      <c r="K597" t="s">
        <v>6245</v>
      </c>
      <c r="L597" t="s">
        <v>546</v>
      </c>
      <c r="M597" t="s">
        <v>3399</v>
      </c>
      <c r="N597" t="s">
        <v>3657</v>
      </c>
      <c r="O597" t="s">
        <v>535</v>
      </c>
      <c r="P597">
        <v>512</v>
      </c>
      <c r="Q597" t="s">
        <v>541</v>
      </c>
      <c r="R597" t="s">
        <v>3417</v>
      </c>
      <c r="S597" t="s">
        <v>694</v>
      </c>
      <c r="T597">
        <v>30</v>
      </c>
      <c r="U597">
        <v>7770</v>
      </c>
      <c r="V597" t="s">
        <v>651</v>
      </c>
      <c r="W597">
        <v>25</v>
      </c>
      <c r="X597">
        <v>498</v>
      </c>
      <c r="Y597">
        <v>5</v>
      </c>
      <c r="Z597" s="5" t="s">
        <v>4319</v>
      </c>
      <c r="AA597" t="s">
        <v>535</v>
      </c>
      <c r="AB597" t="s">
        <v>564</v>
      </c>
      <c r="AC597" t="s">
        <v>564</v>
      </c>
      <c r="AD597" t="s">
        <v>564</v>
      </c>
      <c r="AE597">
        <v>48.7</v>
      </c>
      <c r="AF597">
        <v>50.9</v>
      </c>
      <c r="AG597">
        <v>45.1</v>
      </c>
      <c r="AH597">
        <v>0.5</v>
      </c>
      <c r="AI597" t="s">
        <v>3410</v>
      </c>
      <c r="AJ597">
        <v>22</v>
      </c>
      <c r="AK597">
        <v>5</v>
      </c>
      <c r="AL597">
        <v>2</v>
      </c>
      <c r="AM597">
        <v>3</v>
      </c>
      <c r="AN597">
        <v>10</v>
      </c>
      <c r="AP597">
        <v>2</v>
      </c>
      <c r="AQ597">
        <v>1</v>
      </c>
      <c r="AS597">
        <v>22</v>
      </c>
      <c r="AT597">
        <v>0</v>
      </c>
      <c r="AU597">
        <v>0.05</v>
      </c>
      <c r="AV597">
        <v>0.09</v>
      </c>
      <c r="AW597">
        <v>0.14000000000000001</v>
      </c>
      <c r="AX597">
        <v>0.09</v>
      </c>
      <c r="AY597">
        <v>0.18</v>
      </c>
      <c r="AZ597">
        <v>0</v>
      </c>
      <c r="BA597">
        <v>0</v>
      </c>
      <c r="BB597">
        <v>0.05</v>
      </c>
      <c r="BC597">
        <v>0</v>
      </c>
      <c r="BD597">
        <v>0.09</v>
      </c>
      <c r="BE597">
        <v>0.23</v>
      </c>
      <c r="BF597">
        <v>0.64</v>
      </c>
      <c r="BG597">
        <v>0.27</v>
      </c>
      <c r="BH597">
        <v>0.32</v>
      </c>
      <c r="BI597">
        <v>0.32</v>
      </c>
      <c r="BJ597">
        <v>0.45</v>
      </c>
      <c r="BK597">
        <v>0.45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0.36</v>
      </c>
      <c r="BS597">
        <v>0.68</v>
      </c>
      <c r="BT597">
        <v>0.55000000000000004</v>
      </c>
      <c r="BU597">
        <v>0.55000000000000004</v>
      </c>
      <c r="BV597">
        <v>0.36</v>
      </c>
      <c r="BW597">
        <v>0.14000000000000001</v>
      </c>
      <c r="BX597">
        <v>3.36</v>
      </c>
      <c r="BY597">
        <v>3.59</v>
      </c>
      <c r="BZ597">
        <v>3.32</v>
      </c>
      <c r="CA597">
        <v>3.27</v>
      </c>
      <c r="CB597">
        <v>3.09</v>
      </c>
      <c r="CC597">
        <v>2.5499999999999998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0.09</v>
      </c>
      <c r="CK597">
        <v>0.18</v>
      </c>
      <c r="CL597">
        <v>0.14000000000000001</v>
      </c>
      <c r="CM597">
        <v>0.05</v>
      </c>
      <c r="CN597">
        <v>0.09</v>
      </c>
      <c r="CO597">
        <v>0.05</v>
      </c>
      <c r="CP597">
        <v>0.05</v>
      </c>
      <c r="CQ597">
        <v>0.05</v>
      </c>
      <c r="CR597">
        <v>0.05</v>
      </c>
      <c r="CS597">
        <v>0</v>
      </c>
      <c r="CT597">
        <v>0.18</v>
      </c>
      <c r="CU597">
        <v>0.09</v>
      </c>
      <c r="CV597">
        <v>3.64</v>
      </c>
      <c r="CW597">
        <v>3.43</v>
      </c>
      <c r="CX597">
        <v>3.43</v>
      </c>
      <c r="CY597">
        <v>3.59</v>
      </c>
      <c r="CZ597">
        <v>3.64</v>
      </c>
      <c r="DA597">
        <v>3.45</v>
      </c>
      <c r="DB597">
        <v>3.23</v>
      </c>
      <c r="DC597">
        <v>2.77</v>
      </c>
      <c r="DD597">
        <v>3.1</v>
      </c>
      <c r="DE597">
        <v>0.27</v>
      </c>
      <c r="DF597">
        <v>0.36</v>
      </c>
      <c r="DG597">
        <v>0.45</v>
      </c>
      <c r="DH597">
        <v>0.32</v>
      </c>
      <c r="DI597">
        <v>0.27</v>
      </c>
      <c r="DJ597">
        <v>0.45</v>
      </c>
      <c r="DK597">
        <v>0.5</v>
      </c>
      <c r="DL597">
        <v>0.32</v>
      </c>
      <c r="DM597">
        <v>0.27</v>
      </c>
      <c r="DN597">
        <v>0</v>
      </c>
      <c r="DO597">
        <v>0.05</v>
      </c>
      <c r="DP597">
        <v>0.05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0.05</v>
      </c>
      <c r="DW597">
        <v>0.68</v>
      </c>
      <c r="DX597">
        <v>0.5</v>
      </c>
      <c r="DY597">
        <v>0.45</v>
      </c>
      <c r="DZ597">
        <v>0.64</v>
      </c>
      <c r="EA597">
        <v>0.68</v>
      </c>
      <c r="EB597">
        <v>0.5</v>
      </c>
      <c r="EC597">
        <v>0.41</v>
      </c>
      <c r="ED597">
        <v>0.32</v>
      </c>
      <c r="EE597">
        <v>0.45</v>
      </c>
      <c r="EF597">
        <v>0.45</v>
      </c>
      <c r="EG597">
        <v>0.09</v>
      </c>
      <c r="EH597">
        <v>0</v>
      </c>
      <c r="EI597">
        <v>0</v>
      </c>
      <c r="EJ597">
        <v>0.05</v>
      </c>
      <c r="EK597">
        <v>0</v>
      </c>
      <c r="EL597">
        <v>0.05</v>
      </c>
      <c r="EM597">
        <v>0.09</v>
      </c>
      <c r="EN597">
        <v>0.05</v>
      </c>
      <c r="EO597">
        <v>0.41</v>
      </c>
      <c r="EP597">
        <v>0</v>
      </c>
      <c r="EQ597">
        <v>4.4999999999999998E-2</v>
      </c>
      <c r="ER597">
        <v>0.14000000000000001</v>
      </c>
      <c r="ES597">
        <v>4.4999999999999998E-2</v>
      </c>
      <c r="ET597">
        <v>0.14000000000000001</v>
      </c>
      <c r="EU597">
        <v>0.14000000000000001</v>
      </c>
      <c r="EV597">
        <v>0.05</v>
      </c>
      <c r="EW597">
        <v>0.05</v>
      </c>
      <c r="EX597">
        <v>4.4999999999999998E-2</v>
      </c>
      <c r="EY597">
        <v>0.23</v>
      </c>
      <c r="EZ597">
        <v>0.41</v>
      </c>
      <c r="FA597">
        <v>0.36</v>
      </c>
      <c r="FB597">
        <v>0.36</v>
      </c>
      <c r="FC597">
        <v>0.5</v>
      </c>
      <c r="FD597">
        <v>0.45</v>
      </c>
      <c r="FE597">
        <v>0.55000000000000004</v>
      </c>
      <c r="FF597">
        <v>0.45</v>
      </c>
      <c r="FG597">
        <v>0.05</v>
      </c>
      <c r="FH597">
        <v>0.68</v>
      </c>
      <c r="FI597">
        <v>0.55000000000000004</v>
      </c>
      <c r="FJ597">
        <v>0.5</v>
      </c>
      <c r="FK597">
        <v>0.55000000000000004</v>
      </c>
      <c r="FL597">
        <v>0.36</v>
      </c>
      <c r="FM597">
        <v>0.36</v>
      </c>
      <c r="FN597">
        <v>0.32</v>
      </c>
      <c r="FO597">
        <v>0.45</v>
      </c>
      <c r="FP597">
        <v>0.05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1.67</v>
      </c>
      <c r="FZ597">
        <v>3.5</v>
      </c>
      <c r="GA597">
        <v>3.5</v>
      </c>
      <c r="GB597">
        <v>3.36</v>
      </c>
      <c r="GC597">
        <v>3.41</v>
      </c>
      <c r="GD597">
        <v>3.23</v>
      </c>
      <c r="GE597">
        <v>3.14</v>
      </c>
      <c r="GF597">
        <v>3.09</v>
      </c>
      <c r="GG597">
        <v>3.32</v>
      </c>
      <c r="GH597">
        <v>8.6199999999999992</v>
      </c>
      <c r="GI597">
        <v>0</v>
      </c>
      <c r="GJ597">
        <v>0</v>
      </c>
      <c r="GK597">
        <v>4.4999999999999998E-2</v>
      </c>
      <c r="GL597">
        <v>0</v>
      </c>
      <c r="GM597">
        <v>0</v>
      </c>
      <c r="GN597">
        <v>0.05</v>
      </c>
      <c r="GO597">
        <v>0.05</v>
      </c>
      <c r="GP597">
        <v>0.27</v>
      </c>
      <c r="GQ597">
        <v>0.14000000000000001</v>
      </c>
      <c r="GR597">
        <v>0.41</v>
      </c>
      <c r="GS597">
        <v>0.05</v>
      </c>
      <c r="GT597">
        <v>0.55000000000000004</v>
      </c>
      <c r="GU597">
        <v>0.64</v>
      </c>
      <c r="GV597">
        <v>0.14000000000000001</v>
      </c>
      <c r="GW597">
        <v>0.09</v>
      </c>
      <c r="GX597">
        <v>0.13600000000000001</v>
      </c>
      <c r="GY597">
        <v>0.41</v>
      </c>
      <c r="GZ597">
        <v>9.0999999999999998E-2</v>
      </c>
      <c r="HA597">
        <v>0</v>
      </c>
      <c r="HB597">
        <v>0.27</v>
      </c>
      <c r="HC597">
        <v>0.23</v>
      </c>
      <c r="HD597">
        <v>0.14000000000000001</v>
      </c>
      <c r="HE597">
        <v>0.14000000000000001</v>
      </c>
      <c r="HF597">
        <v>0.05</v>
      </c>
      <c r="HG597">
        <v>0.09</v>
      </c>
      <c r="HH597">
        <v>0.05</v>
      </c>
      <c r="HI597">
        <v>0</v>
      </c>
      <c r="HJ597">
        <v>0.14000000000000001</v>
      </c>
      <c r="HK597">
        <v>0</v>
      </c>
      <c r="HL597">
        <v>0.09</v>
      </c>
      <c r="HM597">
        <v>0.23</v>
      </c>
      <c r="HN597">
        <v>0.05</v>
      </c>
      <c r="HO597">
        <v>0.45</v>
      </c>
      <c r="HP597">
        <v>0.41</v>
      </c>
      <c r="HQ597">
        <v>0.55000000000000004</v>
      </c>
      <c r="HR597">
        <v>0.59</v>
      </c>
      <c r="HS597">
        <v>0.5</v>
      </c>
      <c r="HT597">
        <v>0.41</v>
      </c>
      <c r="HU597">
        <v>0.5</v>
      </c>
      <c r="HV597">
        <v>0.27</v>
      </c>
      <c r="HW597">
        <v>0.36</v>
      </c>
      <c r="HX597">
        <v>0.23</v>
      </c>
      <c r="HY597">
        <v>0.18</v>
      </c>
      <c r="HZ597">
        <v>0.36</v>
      </c>
      <c r="IA597">
        <v>0.05</v>
      </c>
      <c r="IB597">
        <v>0.18</v>
      </c>
      <c r="IC597">
        <v>0.09</v>
      </c>
      <c r="ID597">
        <v>0.09</v>
      </c>
      <c r="IE597">
        <v>0.09</v>
      </c>
      <c r="IF597">
        <v>9.0999999999999998E-2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4.4999999999999998E-2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0.05</v>
      </c>
      <c r="IS597">
        <v>0</v>
      </c>
      <c r="IT597">
        <v>0.77</v>
      </c>
      <c r="IU597">
        <v>0.36</v>
      </c>
      <c r="IV597">
        <v>0.05</v>
      </c>
      <c r="IW597">
        <v>0.41</v>
      </c>
      <c r="IX597">
        <v>0.5</v>
      </c>
      <c r="IY597">
        <v>0.14000000000000001</v>
      </c>
      <c r="IZ597">
        <v>0.36</v>
      </c>
      <c r="JA597">
        <v>0.27</v>
      </c>
      <c r="JB597">
        <v>0.18</v>
      </c>
      <c r="JC597">
        <v>0.32</v>
      </c>
      <c r="JD597">
        <v>0</v>
      </c>
      <c r="JE597">
        <v>0.14000000000000001</v>
      </c>
      <c r="JF597">
        <v>0.18</v>
      </c>
      <c r="JG597">
        <v>0.23</v>
      </c>
      <c r="JH597">
        <v>0.18</v>
      </c>
      <c r="JI597">
        <v>0.09</v>
      </c>
      <c r="JJ597">
        <v>0.14000000000000001</v>
      </c>
      <c r="JK597">
        <v>0.5</v>
      </c>
      <c r="JL597">
        <v>0.18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2.68</v>
      </c>
      <c r="JS597">
        <v>1.41</v>
      </c>
      <c r="JT597">
        <v>2.0499999999999998</v>
      </c>
      <c r="JU597">
        <v>3.14</v>
      </c>
      <c r="JV597">
        <v>2.1800000000000002</v>
      </c>
    </row>
    <row r="598" spans="1:282" x14ac:dyDescent="0.25">
      <c r="A598">
        <v>610342</v>
      </c>
      <c r="B598" t="s">
        <v>357</v>
      </c>
      <c r="C598" t="s">
        <v>3112</v>
      </c>
      <c r="D598" t="s">
        <v>6246</v>
      </c>
      <c r="E598" t="s">
        <v>6247</v>
      </c>
      <c r="F598" t="s">
        <v>1616</v>
      </c>
      <c r="G598" t="s">
        <v>1617</v>
      </c>
      <c r="H598" t="s">
        <v>1618</v>
      </c>
      <c r="I598" t="s">
        <v>6248</v>
      </c>
      <c r="J598" t="s">
        <v>6249</v>
      </c>
      <c r="K598" t="s">
        <v>6250</v>
      </c>
      <c r="L598" t="s">
        <v>546</v>
      </c>
      <c r="M598" t="s">
        <v>3399</v>
      </c>
      <c r="N598" t="s">
        <v>3657</v>
      </c>
      <c r="O598" t="s">
        <v>524</v>
      </c>
      <c r="P598">
        <v>590</v>
      </c>
      <c r="Q598" t="s">
        <v>539</v>
      </c>
      <c r="R598" t="s">
        <v>591</v>
      </c>
      <c r="S598" t="s">
        <v>591</v>
      </c>
      <c r="T598">
        <v>35</v>
      </c>
      <c r="U598">
        <v>7790</v>
      </c>
      <c r="V598" t="s">
        <v>651</v>
      </c>
      <c r="W598">
        <v>222</v>
      </c>
      <c r="X598">
        <v>587</v>
      </c>
      <c r="Y598">
        <v>38</v>
      </c>
      <c r="Z598" s="5" t="s">
        <v>625</v>
      </c>
      <c r="AA598" t="s">
        <v>524</v>
      </c>
      <c r="AB598" t="s">
        <v>555</v>
      </c>
      <c r="AC598" t="s">
        <v>533</v>
      </c>
      <c r="AD598" t="s">
        <v>564</v>
      </c>
      <c r="AE598">
        <v>37.4</v>
      </c>
      <c r="AF598">
        <v>67.3</v>
      </c>
      <c r="AG598">
        <v>49.3</v>
      </c>
      <c r="AH598">
        <v>3.8</v>
      </c>
      <c r="AI598" t="s">
        <v>3410</v>
      </c>
      <c r="AJ598">
        <v>144</v>
      </c>
      <c r="AK598">
        <v>5</v>
      </c>
      <c r="AL598">
        <v>13</v>
      </c>
      <c r="AM598">
        <v>1</v>
      </c>
      <c r="AN598">
        <v>118</v>
      </c>
      <c r="AQ598">
        <v>6</v>
      </c>
      <c r="AR598">
        <v>4</v>
      </c>
      <c r="AS598">
        <v>144</v>
      </c>
      <c r="AT598">
        <v>0.01</v>
      </c>
      <c r="AU598">
        <v>0.01</v>
      </c>
      <c r="AV598">
        <v>0.01</v>
      </c>
      <c r="AW598">
        <v>0.01</v>
      </c>
      <c r="AX598">
        <v>0.04</v>
      </c>
      <c r="AY598">
        <v>7.0000000000000007E-2</v>
      </c>
      <c r="AZ598">
        <v>0.08</v>
      </c>
      <c r="BA598">
        <v>5.6000000000000001E-2</v>
      </c>
      <c r="BB598">
        <v>0.09</v>
      </c>
      <c r="BC598">
        <v>0.06</v>
      </c>
      <c r="BD598">
        <v>0.12</v>
      </c>
      <c r="BE598">
        <v>0.2</v>
      </c>
      <c r="BF598">
        <v>0.39</v>
      </c>
      <c r="BG598">
        <v>0.34</v>
      </c>
      <c r="BH598">
        <v>0.39</v>
      </c>
      <c r="BI598">
        <v>0.27</v>
      </c>
      <c r="BJ598">
        <v>0.4</v>
      </c>
      <c r="BK598">
        <v>0.35</v>
      </c>
      <c r="BL598">
        <v>0.01</v>
      </c>
      <c r="BM598">
        <v>0.01</v>
      </c>
      <c r="BN598">
        <v>0.01</v>
      </c>
      <c r="BO598">
        <v>0.01</v>
      </c>
      <c r="BP598">
        <v>0.03</v>
      </c>
      <c r="BQ598">
        <v>0.03</v>
      </c>
      <c r="BR598">
        <v>0.51</v>
      </c>
      <c r="BS598">
        <v>0.57999999999999996</v>
      </c>
      <c r="BT598">
        <v>0.5</v>
      </c>
      <c r="BU598">
        <v>0.66</v>
      </c>
      <c r="BV598">
        <v>0.41</v>
      </c>
      <c r="BW598">
        <v>0.35</v>
      </c>
      <c r="BX598">
        <v>3.43</v>
      </c>
      <c r="BY598">
        <v>3.5</v>
      </c>
      <c r="BZ598">
        <v>3.4</v>
      </c>
      <c r="CA598">
        <v>3.59</v>
      </c>
      <c r="CB598">
        <v>3.22</v>
      </c>
      <c r="CC598">
        <v>3.01</v>
      </c>
      <c r="CD598">
        <v>0</v>
      </c>
      <c r="CE598">
        <v>7.0000000000000001E-3</v>
      </c>
      <c r="CF598">
        <v>7.0000000000000001E-3</v>
      </c>
      <c r="CG598">
        <v>0</v>
      </c>
      <c r="CH598">
        <v>7.0000000000000001E-3</v>
      </c>
      <c r="CI598">
        <v>0.02</v>
      </c>
      <c r="CJ598">
        <v>0.01</v>
      </c>
      <c r="CK598">
        <v>0.06</v>
      </c>
      <c r="CL598">
        <v>0.01</v>
      </c>
      <c r="CM598">
        <v>0.01</v>
      </c>
      <c r="CN598">
        <v>0.01</v>
      </c>
      <c r="CO598">
        <v>0.02</v>
      </c>
      <c r="CP598">
        <v>0.04</v>
      </c>
      <c r="CQ598">
        <v>0.03</v>
      </c>
      <c r="CR598">
        <v>0.03</v>
      </c>
      <c r="CS598">
        <v>0.05</v>
      </c>
      <c r="CT598">
        <v>0.08</v>
      </c>
      <c r="CU598">
        <v>0.06</v>
      </c>
      <c r="CV598">
        <v>3.87</v>
      </c>
      <c r="CW598">
        <v>3.86</v>
      </c>
      <c r="CX598">
        <v>3.83</v>
      </c>
      <c r="CY598">
        <v>3.8</v>
      </c>
      <c r="CZ598">
        <v>3.78</v>
      </c>
      <c r="DA598">
        <v>3.65</v>
      </c>
      <c r="DB598">
        <v>3.65</v>
      </c>
      <c r="DC598">
        <v>3.48</v>
      </c>
      <c r="DD598">
        <v>3.64</v>
      </c>
      <c r="DE598">
        <v>0.1</v>
      </c>
      <c r="DF598">
        <v>0.09</v>
      </c>
      <c r="DG598">
        <v>0.1</v>
      </c>
      <c r="DH598">
        <v>0.11</v>
      </c>
      <c r="DI598">
        <v>0.15</v>
      </c>
      <c r="DJ598">
        <v>0.21</v>
      </c>
      <c r="DK598">
        <v>0.21</v>
      </c>
      <c r="DL598">
        <v>0.19</v>
      </c>
      <c r="DM598">
        <v>0.19</v>
      </c>
      <c r="DN598">
        <v>0.02</v>
      </c>
      <c r="DO598">
        <v>0.01</v>
      </c>
      <c r="DP598">
        <v>0.01</v>
      </c>
      <c r="DQ598">
        <v>0.01</v>
      </c>
      <c r="DR598">
        <v>0.01</v>
      </c>
      <c r="DS598">
        <v>0.02</v>
      </c>
      <c r="DT598">
        <v>0.01</v>
      </c>
      <c r="DU598">
        <v>0.01</v>
      </c>
      <c r="DV598">
        <v>0.01</v>
      </c>
      <c r="DW598">
        <v>0.86</v>
      </c>
      <c r="DX598">
        <v>0.88</v>
      </c>
      <c r="DY598">
        <v>0.86</v>
      </c>
      <c r="DZ598">
        <v>0.84</v>
      </c>
      <c r="EA598">
        <v>0.81</v>
      </c>
      <c r="EB598">
        <v>0.72</v>
      </c>
      <c r="EC598">
        <v>0.72</v>
      </c>
      <c r="ED598">
        <v>0.67</v>
      </c>
      <c r="EE598">
        <v>0.73</v>
      </c>
      <c r="EF598">
        <v>0.4</v>
      </c>
      <c r="EG598">
        <v>0</v>
      </c>
      <c r="EH598">
        <v>0.01</v>
      </c>
      <c r="EI598">
        <v>0.03</v>
      </c>
      <c r="EJ598">
        <v>0.01</v>
      </c>
      <c r="EK598">
        <v>0.03</v>
      </c>
      <c r="EL598">
        <v>7.0000000000000007E-2</v>
      </c>
      <c r="EM598">
        <v>0.02</v>
      </c>
      <c r="EN598">
        <v>0.03</v>
      </c>
      <c r="EO598">
        <v>0.33</v>
      </c>
      <c r="EP598">
        <v>0.03</v>
      </c>
      <c r="EQ598">
        <v>1.4E-2</v>
      </c>
      <c r="ER598">
        <v>0.06</v>
      </c>
      <c r="ES598">
        <v>3.5000000000000003E-2</v>
      </c>
      <c r="ET598">
        <v>0.05</v>
      </c>
      <c r="EU598">
        <v>0.11</v>
      </c>
      <c r="EV598">
        <v>0.03</v>
      </c>
      <c r="EW598">
        <v>0.11</v>
      </c>
      <c r="EX598">
        <v>0.111</v>
      </c>
      <c r="EY598">
        <v>0.34</v>
      </c>
      <c r="EZ598">
        <v>0.3</v>
      </c>
      <c r="FA598">
        <v>0.28999999999999998</v>
      </c>
      <c r="FB598">
        <v>0.26</v>
      </c>
      <c r="FC598">
        <v>0.33</v>
      </c>
      <c r="FD598">
        <v>0.27</v>
      </c>
      <c r="FE598">
        <v>0.38</v>
      </c>
      <c r="FF598">
        <v>0.33</v>
      </c>
      <c r="FG598">
        <v>0.11</v>
      </c>
      <c r="FH598">
        <v>0.62</v>
      </c>
      <c r="FI598">
        <v>0.65</v>
      </c>
      <c r="FJ598">
        <v>0.61</v>
      </c>
      <c r="FK598">
        <v>0.67</v>
      </c>
      <c r="FL598">
        <v>0.53</v>
      </c>
      <c r="FM598">
        <v>0.49</v>
      </c>
      <c r="FN598">
        <v>0.56000000000000005</v>
      </c>
      <c r="FO598">
        <v>0.5</v>
      </c>
      <c r="FP598">
        <v>0.05</v>
      </c>
      <c r="FQ598">
        <v>0.01</v>
      </c>
      <c r="FR598">
        <v>0.03</v>
      </c>
      <c r="FS598">
        <v>0.01</v>
      </c>
      <c r="FT598">
        <v>0.02</v>
      </c>
      <c r="FU598">
        <v>0.06</v>
      </c>
      <c r="FV598">
        <v>0.06</v>
      </c>
      <c r="FW598">
        <v>0.02</v>
      </c>
      <c r="FX598">
        <v>0.03</v>
      </c>
      <c r="FY598">
        <v>1.93</v>
      </c>
      <c r="FZ598">
        <v>3.6</v>
      </c>
      <c r="GA598">
        <v>3.64</v>
      </c>
      <c r="GB598">
        <v>3.51</v>
      </c>
      <c r="GC598">
        <v>3.62</v>
      </c>
      <c r="GD598">
        <v>3.46</v>
      </c>
      <c r="GE598">
        <v>3.25</v>
      </c>
      <c r="GF598">
        <v>3.5</v>
      </c>
      <c r="GG598">
        <v>3.34</v>
      </c>
      <c r="GH598">
        <v>8.2899999999999991</v>
      </c>
      <c r="GI598">
        <v>0.02</v>
      </c>
      <c r="GJ598">
        <v>7.0000000000000001E-3</v>
      </c>
      <c r="GK598">
        <v>1.4E-2</v>
      </c>
      <c r="GL598">
        <v>0.03</v>
      </c>
      <c r="GM598">
        <v>0.09</v>
      </c>
      <c r="GN598">
        <v>0.02</v>
      </c>
      <c r="GO598">
        <v>0.08</v>
      </c>
      <c r="GP598">
        <v>0.1</v>
      </c>
      <c r="GQ598">
        <v>0.17</v>
      </c>
      <c r="GR598">
        <v>0.44</v>
      </c>
      <c r="GS598">
        <v>0.03</v>
      </c>
      <c r="GT598">
        <v>0.42</v>
      </c>
      <c r="GU598">
        <v>0.51</v>
      </c>
      <c r="GV598">
        <v>0.16</v>
      </c>
      <c r="GW598">
        <v>0.17</v>
      </c>
      <c r="GX598">
        <v>0.153</v>
      </c>
      <c r="GY598">
        <v>0.18</v>
      </c>
      <c r="GZ598">
        <v>9.7000000000000003E-2</v>
      </c>
      <c r="HA598">
        <v>8.3000000000000004E-2</v>
      </c>
      <c r="HB598">
        <v>0.26</v>
      </c>
      <c r="HC598">
        <v>0.12</v>
      </c>
      <c r="HD598">
        <v>0.09</v>
      </c>
      <c r="HE598">
        <v>0.28999999999999998</v>
      </c>
      <c r="HF598">
        <v>0.19</v>
      </c>
      <c r="HG598">
        <v>0.17</v>
      </c>
      <c r="HH598">
        <v>0.1</v>
      </c>
      <c r="HI598">
        <v>0.03</v>
      </c>
      <c r="HJ598">
        <v>0.03</v>
      </c>
      <c r="HK598">
        <v>0.05</v>
      </c>
      <c r="HL598">
        <v>0.03</v>
      </c>
      <c r="HM598">
        <v>0.17</v>
      </c>
      <c r="HN598">
        <v>0.03</v>
      </c>
      <c r="HO598">
        <v>0.34</v>
      </c>
      <c r="HP598">
        <v>0.34</v>
      </c>
      <c r="HQ598">
        <v>0.28999999999999998</v>
      </c>
      <c r="HR598">
        <v>0.32</v>
      </c>
      <c r="HS598">
        <v>0.39</v>
      </c>
      <c r="HT598">
        <v>0.31</v>
      </c>
      <c r="HU598">
        <v>0.56000000000000005</v>
      </c>
      <c r="HV598">
        <v>0.4</v>
      </c>
      <c r="HW598">
        <v>0.54</v>
      </c>
      <c r="HX598">
        <v>0.52</v>
      </c>
      <c r="HY598">
        <v>0.28999999999999998</v>
      </c>
      <c r="HZ598">
        <v>0.57999999999999996</v>
      </c>
      <c r="IA598">
        <v>0.02</v>
      </c>
      <c r="IB598">
        <v>0.15</v>
      </c>
      <c r="IC598">
        <v>7.0000000000000007E-2</v>
      </c>
      <c r="ID598">
        <v>7.0000000000000007E-2</v>
      </c>
      <c r="IE598">
        <v>0.09</v>
      </c>
      <c r="IF598">
        <v>3.5000000000000003E-2</v>
      </c>
      <c r="IG598">
        <v>7.0000000000000001E-3</v>
      </c>
      <c r="IH598">
        <v>0.01</v>
      </c>
      <c r="II598">
        <v>0</v>
      </c>
      <c r="IJ598">
        <v>0.01</v>
      </c>
      <c r="IK598">
        <v>7.0000000000000001E-3</v>
      </c>
      <c r="IL598">
        <v>0</v>
      </c>
      <c r="IM598">
        <v>0.04</v>
      </c>
      <c r="IN598">
        <v>0.06</v>
      </c>
      <c r="IO598">
        <v>0.05</v>
      </c>
      <c r="IP598">
        <v>0.06</v>
      </c>
      <c r="IQ598">
        <v>0.05</v>
      </c>
      <c r="IR598">
        <v>0.04</v>
      </c>
      <c r="IS598">
        <v>0</v>
      </c>
      <c r="IT598">
        <v>0.44</v>
      </c>
      <c r="IU598">
        <v>0.25</v>
      </c>
      <c r="IV598">
        <v>0.01</v>
      </c>
      <c r="IW598">
        <v>0.3</v>
      </c>
      <c r="IX598">
        <v>0.17</v>
      </c>
      <c r="IY598">
        <v>0.27</v>
      </c>
      <c r="IZ598">
        <v>0.36</v>
      </c>
      <c r="JA598">
        <v>0.14000000000000001</v>
      </c>
      <c r="JB598">
        <v>0.36</v>
      </c>
      <c r="JC598">
        <v>0.35</v>
      </c>
      <c r="JD598">
        <v>0.14000000000000001</v>
      </c>
      <c r="JE598">
        <v>0.22</v>
      </c>
      <c r="JF598">
        <v>0.24</v>
      </c>
      <c r="JG598">
        <v>0.15</v>
      </c>
      <c r="JH598">
        <v>0.44</v>
      </c>
      <c r="JI598">
        <v>0.11</v>
      </c>
      <c r="JJ598">
        <v>0.1</v>
      </c>
      <c r="JK598">
        <v>0.56000000000000005</v>
      </c>
      <c r="JL598">
        <v>0.15</v>
      </c>
      <c r="JM598">
        <v>0.03</v>
      </c>
      <c r="JN598">
        <v>0.04</v>
      </c>
      <c r="JO598">
        <v>7.0000000000000007E-2</v>
      </c>
      <c r="JP598">
        <v>0.06</v>
      </c>
      <c r="JQ598">
        <v>0.04</v>
      </c>
      <c r="JR598">
        <v>3.27</v>
      </c>
      <c r="JS598">
        <v>1.92</v>
      </c>
      <c r="JT598">
        <v>2.19</v>
      </c>
      <c r="JU598">
        <v>3.43</v>
      </c>
      <c r="JV598">
        <v>2.16</v>
      </c>
    </row>
    <row r="599" spans="1:282" x14ac:dyDescent="0.25">
      <c r="A599">
        <v>610345</v>
      </c>
      <c r="B599" t="s">
        <v>306</v>
      </c>
      <c r="C599" t="s">
        <v>3113</v>
      </c>
      <c r="D599" t="s">
        <v>6251</v>
      </c>
      <c r="E599" t="s">
        <v>6252</v>
      </c>
      <c r="F599" t="s">
        <v>1619</v>
      </c>
      <c r="G599" t="s">
        <v>1620</v>
      </c>
      <c r="H599" t="s">
        <v>1621</v>
      </c>
      <c r="I599" t="s">
        <v>6253</v>
      </c>
      <c r="J599" t="s">
        <v>6254</v>
      </c>
      <c r="K599" t="s">
        <v>6255</v>
      </c>
      <c r="L599" t="s">
        <v>546</v>
      </c>
      <c r="M599" t="s">
        <v>3399</v>
      </c>
      <c r="N599" t="s">
        <v>3908</v>
      </c>
      <c r="O599" t="s">
        <v>524</v>
      </c>
      <c r="P599">
        <v>382</v>
      </c>
      <c r="Q599" t="s">
        <v>537</v>
      </c>
      <c r="R599" t="s">
        <v>550</v>
      </c>
      <c r="S599" t="s">
        <v>550</v>
      </c>
      <c r="T599">
        <v>40</v>
      </c>
      <c r="U599">
        <v>7820</v>
      </c>
      <c r="V599" t="s">
        <v>655</v>
      </c>
      <c r="W599">
        <v>88</v>
      </c>
      <c r="X599">
        <v>387</v>
      </c>
      <c r="Y599">
        <v>23</v>
      </c>
      <c r="Z599" s="5" t="s">
        <v>3532</v>
      </c>
      <c r="AA599" t="s">
        <v>524</v>
      </c>
      <c r="AB599" t="s">
        <v>564</v>
      </c>
      <c r="AC599" t="s">
        <v>533</v>
      </c>
      <c r="AD599" t="s">
        <v>533</v>
      </c>
      <c r="AE599">
        <v>55.7</v>
      </c>
      <c r="AF599">
        <v>62.3</v>
      </c>
      <c r="AG599">
        <v>67.400000000000006</v>
      </c>
      <c r="AH599">
        <v>2.2999999999999998</v>
      </c>
      <c r="AI599" t="s">
        <v>3410</v>
      </c>
      <c r="AJ599">
        <v>52</v>
      </c>
      <c r="AL599">
        <v>46</v>
      </c>
      <c r="AQ599">
        <v>3</v>
      </c>
      <c r="AR599">
        <v>3</v>
      </c>
      <c r="AS599">
        <v>52</v>
      </c>
      <c r="AT599">
        <v>0.02</v>
      </c>
      <c r="AU599">
        <v>0.02</v>
      </c>
      <c r="AV599">
        <v>0.02</v>
      </c>
      <c r="AW599">
        <v>0.04</v>
      </c>
      <c r="AX599">
        <v>0.06</v>
      </c>
      <c r="AY599">
        <v>0.06</v>
      </c>
      <c r="AZ599">
        <v>0.08</v>
      </c>
      <c r="BA599">
        <v>3.7999999999999999E-2</v>
      </c>
      <c r="BB599">
        <v>0</v>
      </c>
      <c r="BC599">
        <v>0.04</v>
      </c>
      <c r="BD599">
        <v>0.1</v>
      </c>
      <c r="BE599">
        <v>0.17</v>
      </c>
      <c r="BF599">
        <v>0.23</v>
      </c>
      <c r="BG599">
        <v>0.21</v>
      </c>
      <c r="BH599">
        <v>0.31</v>
      </c>
      <c r="BI599">
        <v>0.25</v>
      </c>
      <c r="BJ599">
        <v>0.21</v>
      </c>
      <c r="BK599">
        <v>0.25</v>
      </c>
      <c r="BL599">
        <v>0</v>
      </c>
      <c r="BM599">
        <v>0.02</v>
      </c>
      <c r="BN599">
        <v>0.04</v>
      </c>
      <c r="BO599">
        <v>0.02</v>
      </c>
      <c r="BP599">
        <v>0.02</v>
      </c>
      <c r="BQ599">
        <v>0.02</v>
      </c>
      <c r="BR599">
        <v>0.67</v>
      </c>
      <c r="BS599">
        <v>0.71</v>
      </c>
      <c r="BT599">
        <v>0.63</v>
      </c>
      <c r="BU599">
        <v>0.65</v>
      </c>
      <c r="BV599">
        <v>0.62</v>
      </c>
      <c r="BW599">
        <v>0.5</v>
      </c>
      <c r="BX599">
        <v>3.56</v>
      </c>
      <c r="BY599">
        <v>3.65</v>
      </c>
      <c r="BZ599">
        <v>3.62</v>
      </c>
      <c r="CA599">
        <v>3.55</v>
      </c>
      <c r="CB599">
        <v>3.41</v>
      </c>
      <c r="CC599">
        <v>3.22</v>
      </c>
      <c r="CD599">
        <v>1.9E-2</v>
      </c>
      <c r="CE599">
        <v>1.9E-2</v>
      </c>
      <c r="CF599">
        <v>1.9E-2</v>
      </c>
      <c r="CG599">
        <v>0</v>
      </c>
      <c r="CH599">
        <v>1.9E-2</v>
      </c>
      <c r="CI599">
        <v>0.04</v>
      </c>
      <c r="CJ599">
        <v>0.06</v>
      </c>
      <c r="CK599">
        <v>0.08</v>
      </c>
      <c r="CL599">
        <v>0.1</v>
      </c>
      <c r="CM599">
        <v>0.02</v>
      </c>
      <c r="CN599">
        <v>0.02</v>
      </c>
      <c r="CO599">
        <v>0.02</v>
      </c>
      <c r="CP599">
        <v>0.06</v>
      </c>
      <c r="CQ599">
        <v>0.02</v>
      </c>
      <c r="CR599">
        <v>0</v>
      </c>
      <c r="CS599">
        <v>0.08</v>
      </c>
      <c r="CT599">
        <v>0.04</v>
      </c>
      <c r="CU599">
        <v>0.02</v>
      </c>
      <c r="CV599">
        <v>3.83</v>
      </c>
      <c r="CW599">
        <v>3.8</v>
      </c>
      <c r="CX599">
        <v>3.78</v>
      </c>
      <c r="CY599">
        <v>3.75</v>
      </c>
      <c r="CZ599">
        <v>3.78</v>
      </c>
      <c r="DA599">
        <v>3.6</v>
      </c>
      <c r="DB599">
        <v>3.53</v>
      </c>
      <c r="DC599">
        <v>3.47</v>
      </c>
      <c r="DD599">
        <v>3.57</v>
      </c>
      <c r="DE599">
        <v>0.08</v>
      </c>
      <c r="DF599">
        <v>0.1</v>
      </c>
      <c r="DG599">
        <v>0.12</v>
      </c>
      <c r="DH599">
        <v>0.13</v>
      </c>
      <c r="DI599">
        <v>0.12</v>
      </c>
      <c r="DJ599">
        <v>0.27</v>
      </c>
      <c r="DK599">
        <v>0.12</v>
      </c>
      <c r="DL599">
        <v>0.21</v>
      </c>
      <c r="DM599">
        <v>0.1</v>
      </c>
      <c r="DN599">
        <v>0</v>
      </c>
      <c r="DO599">
        <v>0.02</v>
      </c>
      <c r="DP599">
        <v>0.02</v>
      </c>
      <c r="DQ599">
        <v>0.02</v>
      </c>
      <c r="DR599">
        <v>0.02</v>
      </c>
      <c r="DS599">
        <v>0.04</v>
      </c>
      <c r="DT599">
        <v>0.06</v>
      </c>
      <c r="DU599">
        <v>0.02</v>
      </c>
      <c r="DV599">
        <v>0.02</v>
      </c>
      <c r="DW599">
        <v>0.88</v>
      </c>
      <c r="DX599">
        <v>0.85</v>
      </c>
      <c r="DY599">
        <v>0.83</v>
      </c>
      <c r="DZ599">
        <v>0.79</v>
      </c>
      <c r="EA599">
        <v>0.83</v>
      </c>
      <c r="EB599">
        <v>0.65</v>
      </c>
      <c r="EC599">
        <v>0.69</v>
      </c>
      <c r="ED599">
        <v>0.65</v>
      </c>
      <c r="EE599">
        <v>0.77</v>
      </c>
      <c r="EF599">
        <v>0.42</v>
      </c>
      <c r="EG599">
        <v>0.04</v>
      </c>
      <c r="EH599">
        <v>0.04</v>
      </c>
      <c r="EI599">
        <v>0.06</v>
      </c>
      <c r="EJ599">
        <v>0.06</v>
      </c>
      <c r="EK599">
        <v>0.06</v>
      </c>
      <c r="EL599">
        <v>0.08</v>
      </c>
      <c r="EM599">
        <v>0.04</v>
      </c>
      <c r="EN599">
        <v>0.02</v>
      </c>
      <c r="EO599">
        <v>0.37</v>
      </c>
      <c r="EP599">
        <v>0.08</v>
      </c>
      <c r="EQ599">
        <v>5.8000000000000003E-2</v>
      </c>
      <c r="ER599">
        <v>0.04</v>
      </c>
      <c r="ES599">
        <v>1.9E-2</v>
      </c>
      <c r="ET599">
        <v>0.1</v>
      </c>
      <c r="EU599">
        <v>0.08</v>
      </c>
      <c r="EV599">
        <v>0.06</v>
      </c>
      <c r="EW599">
        <v>0.13</v>
      </c>
      <c r="EX599">
        <v>5.8000000000000003E-2</v>
      </c>
      <c r="EY599">
        <v>0.35</v>
      </c>
      <c r="EZ599">
        <v>0.27</v>
      </c>
      <c r="FA599">
        <v>0.42</v>
      </c>
      <c r="FB599">
        <v>0.28999999999999998</v>
      </c>
      <c r="FC599">
        <v>0.25</v>
      </c>
      <c r="FD599">
        <v>0.19</v>
      </c>
      <c r="FE599">
        <v>0.28999999999999998</v>
      </c>
      <c r="FF599">
        <v>0.35</v>
      </c>
      <c r="FG599">
        <v>0.12</v>
      </c>
      <c r="FH599">
        <v>0.52</v>
      </c>
      <c r="FI599">
        <v>0.63</v>
      </c>
      <c r="FJ599">
        <v>0.44</v>
      </c>
      <c r="FK599">
        <v>0.62</v>
      </c>
      <c r="FL599">
        <v>0.57999999999999996</v>
      </c>
      <c r="FM599">
        <v>0.62</v>
      </c>
      <c r="FN599">
        <v>0.6</v>
      </c>
      <c r="FO599">
        <v>0.4</v>
      </c>
      <c r="FP599">
        <v>0.04</v>
      </c>
      <c r="FQ599">
        <v>0.02</v>
      </c>
      <c r="FR599">
        <v>0</v>
      </c>
      <c r="FS599">
        <v>0.04</v>
      </c>
      <c r="FT599">
        <v>0.02</v>
      </c>
      <c r="FU599">
        <v>0.02</v>
      </c>
      <c r="FV599">
        <v>0.04</v>
      </c>
      <c r="FW599">
        <v>0.02</v>
      </c>
      <c r="FX599">
        <v>0.1</v>
      </c>
      <c r="FY599">
        <v>1.86</v>
      </c>
      <c r="FZ599">
        <v>3.37</v>
      </c>
      <c r="GA599">
        <v>3.5</v>
      </c>
      <c r="GB599">
        <v>3.3</v>
      </c>
      <c r="GC599">
        <v>3.49</v>
      </c>
      <c r="GD599">
        <v>3.37</v>
      </c>
      <c r="GE599">
        <v>3.4</v>
      </c>
      <c r="GF599">
        <v>3.47</v>
      </c>
      <c r="GG599">
        <v>3.26</v>
      </c>
      <c r="GH599">
        <v>7.77</v>
      </c>
      <c r="GI599">
        <v>0.02</v>
      </c>
      <c r="GJ599">
        <v>0</v>
      </c>
      <c r="GK599">
        <v>1.9E-2</v>
      </c>
      <c r="GL599">
        <v>0.08</v>
      </c>
      <c r="GM599">
        <v>0.13</v>
      </c>
      <c r="GN599">
        <v>0</v>
      </c>
      <c r="GO599">
        <v>0.13</v>
      </c>
      <c r="GP599">
        <v>0.15</v>
      </c>
      <c r="GQ599">
        <v>0.08</v>
      </c>
      <c r="GR599">
        <v>0.38</v>
      </c>
      <c r="GS599">
        <v>0</v>
      </c>
      <c r="GT599">
        <v>0.63</v>
      </c>
      <c r="GU599">
        <v>0.71</v>
      </c>
      <c r="GV599">
        <v>0.25</v>
      </c>
      <c r="GW599">
        <v>0.17</v>
      </c>
      <c r="GX599">
        <v>0.154</v>
      </c>
      <c r="GY599">
        <v>0.37</v>
      </c>
      <c r="GZ599">
        <v>3.7999999999999999E-2</v>
      </c>
      <c r="HA599">
        <v>3.7999999999999999E-2</v>
      </c>
      <c r="HB599">
        <v>0.13</v>
      </c>
      <c r="HC599">
        <v>0.1</v>
      </c>
      <c r="HD599">
        <v>0.06</v>
      </c>
      <c r="HE599">
        <v>0.23</v>
      </c>
      <c r="HF599">
        <v>0.06</v>
      </c>
      <c r="HG599">
        <v>0.04</v>
      </c>
      <c r="HH599">
        <v>0.02</v>
      </c>
      <c r="HI599">
        <v>0.02</v>
      </c>
      <c r="HJ599">
        <v>0</v>
      </c>
      <c r="HK599">
        <v>0.02</v>
      </c>
      <c r="HL599">
        <v>0</v>
      </c>
      <c r="HM599">
        <v>0.08</v>
      </c>
      <c r="HN599">
        <v>0</v>
      </c>
      <c r="HO599">
        <v>0.27</v>
      </c>
      <c r="HP599">
        <v>0.23</v>
      </c>
      <c r="HQ599">
        <v>0.33</v>
      </c>
      <c r="HR599">
        <v>0.33</v>
      </c>
      <c r="HS599">
        <v>0.38</v>
      </c>
      <c r="HT599">
        <v>0.35</v>
      </c>
      <c r="HU599">
        <v>0.65</v>
      </c>
      <c r="HV599">
        <v>0.63</v>
      </c>
      <c r="HW599">
        <v>0.52</v>
      </c>
      <c r="HX599">
        <v>0.48</v>
      </c>
      <c r="HY599">
        <v>0.37</v>
      </c>
      <c r="HZ599">
        <v>0.62</v>
      </c>
      <c r="IA599">
        <v>0.04</v>
      </c>
      <c r="IB599">
        <v>0.08</v>
      </c>
      <c r="IC599">
        <v>0.1</v>
      </c>
      <c r="ID599">
        <v>0.15</v>
      </c>
      <c r="IE599">
        <v>0.12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1.9E-2</v>
      </c>
      <c r="IL599">
        <v>0</v>
      </c>
      <c r="IM599">
        <v>0.02</v>
      </c>
      <c r="IN599">
        <v>0.06</v>
      </c>
      <c r="IO599">
        <v>0.04</v>
      </c>
      <c r="IP599">
        <v>0.04</v>
      </c>
      <c r="IQ599">
        <v>0.04</v>
      </c>
      <c r="IR599">
        <v>0.04</v>
      </c>
      <c r="IS599">
        <v>0</v>
      </c>
      <c r="IT599">
        <v>0.56000000000000005</v>
      </c>
      <c r="IU599">
        <v>0.48</v>
      </c>
      <c r="IV599">
        <v>0</v>
      </c>
      <c r="IW599">
        <v>0.19</v>
      </c>
      <c r="IX599">
        <v>0.21</v>
      </c>
      <c r="IY599">
        <v>0.27</v>
      </c>
      <c r="IZ599">
        <v>0.37</v>
      </c>
      <c r="JA599">
        <v>0.13</v>
      </c>
      <c r="JB599">
        <v>0.44</v>
      </c>
      <c r="JC599">
        <v>0.38</v>
      </c>
      <c r="JD599">
        <v>0.06</v>
      </c>
      <c r="JE599">
        <v>0.06</v>
      </c>
      <c r="JF599">
        <v>0.21</v>
      </c>
      <c r="JG599">
        <v>0.17</v>
      </c>
      <c r="JH599">
        <v>0.38</v>
      </c>
      <c r="JI599">
        <v>0.12</v>
      </c>
      <c r="JJ599">
        <v>0.08</v>
      </c>
      <c r="JK599">
        <v>0.63</v>
      </c>
      <c r="JL599">
        <v>0.17</v>
      </c>
      <c r="JM599">
        <v>0.02</v>
      </c>
      <c r="JN599">
        <v>0</v>
      </c>
      <c r="JO599">
        <v>0.02</v>
      </c>
      <c r="JP599">
        <v>0.02</v>
      </c>
      <c r="JQ599">
        <v>0.02</v>
      </c>
      <c r="JR599">
        <v>3.18</v>
      </c>
      <c r="JS599">
        <v>1.73</v>
      </c>
      <c r="JT599">
        <v>1.73</v>
      </c>
      <c r="JU599">
        <v>3.51</v>
      </c>
      <c r="JV599">
        <v>2.33</v>
      </c>
    </row>
    <row r="600" spans="1:282" x14ac:dyDescent="0.25">
      <c r="A600">
        <v>610347</v>
      </c>
      <c r="B600" t="s">
        <v>68</v>
      </c>
      <c r="C600" t="s">
        <v>1622</v>
      </c>
      <c r="D600" t="s">
        <v>6256</v>
      </c>
      <c r="E600" t="s">
        <v>6257</v>
      </c>
      <c r="F600" t="s">
        <v>1623</v>
      </c>
      <c r="G600" t="s">
        <v>1624</v>
      </c>
      <c r="H600" t="s">
        <v>1625</v>
      </c>
      <c r="I600" t="s">
        <v>6258</v>
      </c>
      <c r="J600" t="s">
        <v>6259</v>
      </c>
      <c r="K600" t="s">
        <v>6260</v>
      </c>
      <c r="L600" t="s">
        <v>546</v>
      </c>
      <c r="M600" t="s">
        <v>3399</v>
      </c>
      <c r="N600" t="s">
        <v>3908</v>
      </c>
      <c r="O600" t="s">
        <v>524</v>
      </c>
      <c r="P600">
        <v>506</v>
      </c>
      <c r="Q600" t="s">
        <v>530</v>
      </c>
      <c r="R600" t="s">
        <v>529</v>
      </c>
      <c r="S600" t="s">
        <v>529</v>
      </c>
      <c r="T600">
        <v>43</v>
      </c>
      <c r="U600">
        <v>7830</v>
      </c>
      <c r="V600" t="s">
        <v>655</v>
      </c>
      <c r="W600">
        <v>406</v>
      </c>
      <c r="X600">
        <v>496</v>
      </c>
      <c r="Y600">
        <v>82</v>
      </c>
      <c r="Z600" s="5" t="s">
        <v>575</v>
      </c>
      <c r="AA600" t="s">
        <v>524</v>
      </c>
      <c r="AB600" t="s">
        <v>564</v>
      </c>
      <c r="AC600" t="s">
        <v>555</v>
      </c>
      <c r="AD600" t="s">
        <v>534</v>
      </c>
      <c r="AE600">
        <v>49.8</v>
      </c>
      <c r="AF600">
        <v>35</v>
      </c>
      <c r="AG600">
        <v>82.5</v>
      </c>
      <c r="AH600">
        <v>99</v>
      </c>
      <c r="AI600" t="s">
        <v>3400</v>
      </c>
      <c r="AJ600">
        <v>165</v>
      </c>
      <c r="AL600">
        <v>139</v>
      </c>
      <c r="AN600">
        <v>12</v>
      </c>
      <c r="AQ600">
        <v>4</v>
      </c>
      <c r="AR600">
        <v>10</v>
      </c>
      <c r="AS600">
        <v>165</v>
      </c>
      <c r="AT600">
        <v>0.01</v>
      </c>
      <c r="AU600">
        <v>0</v>
      </c>
      <c r="AV600">
        <v>0</v>
      </c>
      <c r="AW600">
        <v>0</v>
      </c>
      <c r="AX600">
        <v>0.01</v>
      </c>
      <c r="AY600">
        <v>0.06</v>
      </c>
      <c r="AZ600">
        <v>0.04</v>
      </c>
      <c r="BA600">
        <v>7.9000000000000001E-2</v>
      </c>
      <c r="BB600">
        <v>0.05</v>
      </c>
      <c r="BC600">
        <v>0.02</v>
      </c>
      <c r="BD600">
        <v>0.1</v>
      </c>
      <c r="BE600">
        <v>0.04</v>
      </c>
      <c r="BF600">
        <v>0.35</v>
      </c>
      <c r="BG600">
        <v>0.37</v>
      </c>
      <c r="BH600">
        <v>0.39</v>
      </c>
      <c r="BI600">
        <v>0.35</v>
      </c>
      <c r="BJ600">
        <v>0.38</v>
      </c>
      <c r="BK600">
        <v>0.41</v>
      </c>
      <c r="BL600">
        <v>0.01</v>
      </c>
      <c r="BM600">
        <v>0.01</v>
      </c>
      <c r="BN600">
        <v>0.01</v>
      </c>
      <c r="BO600">
        <v>0.02</v>
      </c>
      <c r="BP600">
        <v>0.01</v>
      </c>
      <c r="BQ600">
        <v>0.02</v>
      </c>
      <c r="BR600">
        <v>0.59</v>
      </c>
      <c r="BS600">
        <v>0.55000000000000004</v>
      </c>
      <c r="BT600">
        <v>0.55000000000000004</v>
      </c>
      <c r="BU600">
        <v>0.61</v>
      </c>
      <c r="BV600">
        <v>0.5</v>
      </c>
      <c r="BW600">
        <v>0.47</v>
      </c>
      <c r="BX600">
        <v>3.53</v>
      </c>
      <c r="BY600">
        <v>3.47</v>
      </c>
      <c r="BZ600">
        <v>3.5</v>
      </c>
      <c r="CA600">
        <v>3.6</v>
      </c>
      <c r="CB600">
        <v>3.39</v>
      </c>
      <c r="CC600">
        <v>3.32</v>
      </c>
      <c r="CD600">
        <v>0</v>
      </c>
      <c r="CE600">
        <v>0</v>
      </c>
      <c r="CF600">
        <v>0</v>
      </c>
      <c r="CG600">
        <v>6.0000000000000001E-3</v>
      </c>
      <c r="CH600">
        <v>0</v>
      </c>
      <c r="CI600">
        <v>0</v>
      </c>
      <c r="CJ600">
        <v>0.01</v>
      </c>
      <c r="CK600">
        <v>0</v>
      </c>
      <c r="CL600">
        <v>0.01</v>
      </c>
      <c r="CM600">
        <v>0.03</v>
      </c>
      <c r="CN600">
        <v>0.02</v>
      </c>
      <c r="CO600">
        <v>0.02</v>
      </c>
      <c r="CP600">
        <v>0.04</v>
      </c>
      <c r="CQ600">
        <v>0.03</v>
      </c>
      <c r="CR600">
        <v>0.04</v>
      </c>
      <c r="CS600">
        <v>7.0000000000000007E-2</v>
      </c>
      <c r="CT600">
        <v>0.04</v>
      </c>
      <c r="CU600">
        <v>0.04</v>
      </c>
      <c r="CV600">
        <v>3.6</v>
      </c>
      <c r="CW600">
        <v>3.59</v>
      </c>
      <c r="CX600">
        <v>3.62</v>
      </c>
      <c r="CY600">
        <v>3.56</v>
      </c>
      <c r="CZ600">
        <v>3.59</v>
      </c>
      <c r="DA600">
        <v>3.49</v>
      </c>
      <c r="DB600">
        <v>3.47</v>
      </c>
      <c r="DC600">
        <v>3.52</v>
      </c>
      <c r="DD600">
        <v>3.51</v>
      </c>
      <c r="DE600">
        <v>0.33</v>
      </c>
      <c r="DF600">
        <v>0.36</v>
      </c>
      <c r="DG600">
        <v>0.33</v>
      </c>
      <c r="DH600">
        <v>0.33</v>
      </c>
      <c r="DI600">
        <v>0.35</v>
      </c>
      <c r="DJ600">
        <v>0.42</v>
      </c>
      <c r="DK600">
        <v>0.38</v>
      </c>
      <c r="DL600">
        <v>0.41</v>
      </c>
      <c r="DM600">
        <v>0.39</v>
      </c>
      <c r="DN600">
        <v>0.01</v>
      </c>
      <c r="DO600">
        <v>0.01</v>
      </c>
      <c r="DP600">
        <v>0.01</v>
      </c>
      <c r="DQ600">
        <v>0.01</v>
      </c>
      <c r="DR600">
        <v>0.01</v>
      </c>
      <c r="DS600">
        <v>0.02</v>
      </c>
      <c r="DT600">
        <v>0.01</v>
      </c>
      <c r="DU600">
        <v>0.01</v>
      </c>
      <c r="DV600">
        <v>0.01</v>
      </c>
      <c r="DW600">
        <v>0.63</v>
      </c>
      <c r="DX600">
        <v>0.61</v>
      </c>
      <c r="DY600">
        <v>0.64</v>
      </c>
      <c r="DZ600">
        <v>0.61</v>
      </c>
      <c r="EA600">
        <v>0.61</v>
      </c>
      <c r="EB600">
        <v>0.52</v>
      </c>
      <c r="EC600">
        <v>0.55000000000000004</v>
      </c>
      <c r="ED600">
        <v>0.55000000000000004</v>
      </c>
      <c r="EE600">
        <v>0.56000000000000005</v>
      </c>
      <c r="EF600">
        <v>0.48</v>
      </c>
      <c r="EG600">
        <v>0.01</v>
      </c>
      <c r="EH600">
        <v>0</v>
      </c>
      <c r="EI600">
        <v>0</v>
      </c>
      <c r="EJ600">
        <v>0</v>
      </c>
      <c r="EK600">
        <v>0</v>
      </c>
      <c r="EL600">
        <v>0.01</v>
      </c>
      <c r="EM600">
        <v>0</v>
      </c>
      <c r="EN600">
        <v>0</v>
      </c>
      <c r="EO600">
        <v>0.42</v>
      </c>
      <c r="EP600">
        <v>0.08</v>
      </c>
      <c r="EQ600">
        <v>0.03</v>
      </c>
      <c r="ER600">
        <v>0.01</v>
      </c>
      <c r="ES600">
        <v>2.4E-2</v>
      </c>
      <c r="ET600">
        <v>0.02</v>
      </c>
      <c r="EU600">
        <v>0.1</v>
      </c>
      <c r="EV600">
        <v>0.04</v>
      </c>
      <c r="EW600">
        <v>0.04</v>
      </c>
      <c r="EX600">
        <v>6.7000000000000004E-2</v>
      </c>
      <c r="EY600">
        <v>0.44</v>
      </c>
      <c r="EZ600">
        <v>0.42</v>
      </c>
      <c r="FA600">
        <v>0.42</v>
      </c>
      <c r="FB600">
        <v>0.38</v>
      </c>
      <c r="FC600">
        <v>0.42</v>
      </c>
      <c r="FD600">
        <v>0.48</v>
      </c>
      <c r="FE600">
        <v>0.4</v>
      </c>
      <c r="FF600">
        <v>0.46</v>
      </c>
      <c r="FG600">
        <v>0.02</v>
      </c>
      <c r="FH600">
        <v>0.46</v>
      </c>
      <c r="FI600">
        <v>0.55000000000000004</v>
      </c>
      <c r="FJ600">
        <v>0.56000000000000005</v>
      </c>
      <c r="FK600">
        <v>0.59</v>
      </c>
      <c r="FL600">
        <v>0.54</v>
      </c>
      <c r="FM600">
        <v>0.4</v>
      </c>
      <c r="FN600">
        <v>0.55000000000000004</v>
      </c>
      <c r="FO600">
        <v>0.48</v>
      </c>
      <c r="FP600">
        <v>0.01</v>
      </c>
      <c r="FQ600">
        <v>0.01</v>
      </c>
      <c r="FR600">
        <v>0.01</v>
      </c>
      <c r="FS600">
        <v>0.01</v>
      </c>
      <c r="FT600">
        <v>0.01</v>
      </c>
      <c r="FU600">
        <v>0.01</v>
      </c>
      <c r="FV600">
        <v>0.01</v>
      </c>
      <c r="FW600">
        <v>0.01</v>
      </c>
      <c r="FX600">
        <v>0.02</v>
      </c>
      <c r="FY600">
        <v>1.62</v>
      </c>
      <c r="FZ600">
        <v>3.37</v>
      </c>
      <c r="GA600">
        <v>3.52</v>
      </c>
      <c r="GB600">
        <v>3.55</v>
      </c>
      <c r="GC600">
        <v>3.57</v>
      </c>
      <c r="GD600">
        <v>3.52</v>
      </c>
      <c r="GE600">
        <v>3.28</v>
      </c>
      <c r="GF600">
        <v>3.51</v>
      </c>
      <c r="GG600">
        <v>3.44</v>
      </c>
      <c r="GH600">
        <v>8.7899999999999991</v>
      </c>
      <c r="GI600">
        <v>0</v>
      </c>
      <c r="GJ600">
        <v>6.0000000000000001E-3</v>
      </c>
      <c r="GK600">
        <v>0</v>
      </c>
      <c r="GL600">
        <v>0.01</v>
      </c>
      <c r="GM600">
        <v>0.01</v>
      </c>
      <c r="GN600">
        <v>0.01</v>
      </c>
      <c r="GO600">
        <v>0.11</v>
      </c>
      <c r="GP600">
        <v>0.18</v>
      </c>
      <c r="GQ600">
        <v>0.31</v>
      </c>
      <c r="GR600">
        <v>0.35</v>
      </c>
      <c r="GS600">
        <v>0.01</v>
      </c>
      <c r="GT600">
        <v>0.36</v>
      </c>
      <c r="GU600">
        <v>0.41</v>
      </c>
      <c r="GV600">
        <v>0.33</v>
      </c>
      <c r="GW600">
        <v>0.39</v>
      </c>
      <c r="GX600">
        <v>0.34499999999999997</v>
      </c>
      <c r="GY600">
        <v>0.38</v>
      </c>
      <c r="GZ600">
        <v>0.16400000000000001</v>
      </c>
      <c r="HA600">
        <v>0.16400000000000001</v>
      </c>
      <c r="HB600">
        <v>0.21</v>
      </c>
      <c r="HC600">
        <v>7.0000000000000007E-2</v>
      </c>
      <c r="HD600">
        <v>7.0000000000000007E-2</v>
      </c>
      <c r="HE600">
        <v>0.05</v>
      </c>
      <c r="HF600">
        <v>0.02</v>
      </c>
      <c r="HG600">
        <v>0.02</v>
      </c>
      <c r="HH600">
        <v>0.02</v>
      </c>
      <c r="HI600">
        <v>0</v>
      </c>
      <c r="HJ600">
        <v>0</v>
      </c>
      <c r="HK600">
        <v>0</v>
      </c>
      <c r="HL600">
        <v>0</v>
      </c>
      <c r="HM600">
        <v>0.01</v>
      </c>
      <c r="HN600">
        <v>0</v>
      </c>
      <c r="HO600">
        <v>0.24</v>
      </c>
      <c r="HP600">
        <v>0.34</v>
      </c>
      <c r="HQ600">
        <v>0.22</v>
      </c>
      <c r="HR600">
        <v>0.25</v>
      </c>
      <c r="HS600">
        <v>0.32</v>
      </c>
      <c r="HT600">
        <v>0.28999999999999998</v>
      </c>
      <c r="HU600">
        <v>0.68</v>
      </c>
      <c r="HV600">
        <v>0.56000000000000005</v>
      </c>
      <c r="HW600">
        <v>0.72</v>
      </c>
      <c r="HX600">
        <v>0.68</v>
      </c>
      <c r="HY600">
        <v>0.6</v>
      </c>
      <c r="HZ600">
        <v>0.63</v>
      </c>
      <c r="IA600">
        <v>0.03</v>
      </c>
      <c r="IB600">
        <v>7.0000000000000007E-2</v>
      </c>
      <c r="IC600">
        <v>0.03</v>
      </c>
      <c r="ID600">
        <v>0.04</v>
      </c>
      <c r="IE600">
        <v>0.04</v>
      </c>
      <c r="IF600">
        <v>5.5E-2</v>
      </c>
      <c r="IG600">
        <v>0.03</v>
      </c>
      <c r="IH600">
        <v>0.02</v>
      </c>
      <c r="II600">
        <v>0.02</v>
      </c>
      <c r="IJ600">
        <v>0.01</v>
      </c>
      <c r="IK600">
        <v>1.2E-2</v>
      </c>
      <c r="IL600">
        <v>6.0000000000000001E-3</v>
      </c>
      <c r="IM600">
        <v>0.01</v>
      </c>
      <c r="IN600">
        <v>0.01</v>
      </c>
      <c r="IO600">
        <v>0.01</v>
      </c>
      <c r="IP600">
        <v>0.02</v>
      </c>
      <c r="IQ600">
        <v>0.01</v>
      </c>
      <c r="IR600">
        <v>0.02</v>
      </c>
      <c r="IS600">
        <v>0.04</v>
      </c>
      <c r="IT600">
        <v>0.26</v>
      </c>
      <c r="IU600">
        <v>0.18</v>
      </c>
      <c r="IV600">
        <v>0.02</v>
      </c>
      <c r="IW600">
        <v>7.0000000000000007E-2</v>
      </c>
      <c r="IX600">
        <v>0.21</v>
      </c>
      <c r="IY600">
        <v>0.24</v>
      </c>
      <c r="IZ600">
        <v>0.34</v>
      </c>
      <c r="JA600">
        <v>0.19</v>
      </c>
      <c r="JB600">
        <v>0.37</v>
      </c>
      <c r="JC600">
        <v>0.28999999999999998</v>
      </c>
      <c r="JD600">
        <v>0.22</v>
      </c>
      <c r="JE600">
        <v>0.2</v>
      </c>
      <c r="JF600">
        <v>0.32</v>
      </c>
      <c r="JG600">
        <v>0.28000000000000003</v>
      </c>
      <c r="JH600">
        <v>0.44</v>
      </c>
      <c r="JI600">
        <v>0.27</v>
      </c>
      <c r="JJ600">
        <v>0.26</v>
      </c>
      <c r="JK600">
        <v>0.45</v>
      </c>
      <c r="JL600">
        <v>0.27</v>
      </c>
      <c r="JM600">
        <v>0.02</v>
      </c>
      <c r="JN600">
        <v>0.02</v>
      </c>
      <c r="JO600">
        <v>0.02</v>
      </c>
      <c r="JP600">
        <v>0.02</v>
      </c>
      <c r="JQ600">
        <v>0.02</v>
      </c>
      <c r="JR600">
        <v>3.14</v>
      </c>
      <c r="JS600">
        <v>2.5</v>
      </c>
      <c r="JT600">
        <v>2.5499999999999998</v>
      </c>
      <c r="JU600">
        <v>3.22</v>
      </c>
      <c r="JV600">
        <v>2.76</v>
      </c>
    </row>
    <row r="601" spans="1:282" x14ac:dyDescent="0.25">
      <c r="A601">
        <v>610350</v>
      </c>
      <c r="B601" t="s">
        <v>28</v>
      </c>
      <c r="C601" t="s">
        <v>3114</v>
      </c>
      <c r="D601" t="s">
        <v>6261</v>
      </c>
      <c r="E601" t="s">
        <v>6262</v>
      </c>
      <c r="F601" t="s">
        <v>1626</v>
      </c>
      <c r="G601" t="s">
        <v>1627</v>
      </c>
      <c r="H601" t="s">
        <v>6263</v>
      </c>
      <c r="I601" t="s">
        <v>6264</v>
      </c>
      <c r="J601" t="s">
        <v>6265</v>
      </c>
      <c r="K601" t="s">
        <v>6266</v>
      </c>
      <c r="L601" t="s">
        <v>546</v>
      </c>
      <c r="M601" t="s">
        <v>3399</v>
      </c>
      <c r="N601" t="s">
        <v>3657</v>
      </c>
      <c r="O601" t="s">
        <v>524</v>
      </c>
      <c r="P601">
        <v>465</v>
      </c>
      <c r="Q601" t="s">
        <v>537</v>
      </c>
      <c r="R601" t="s">
        <v>557</v>
      </c>
      <c r="S601" t="s">
        <v>557</v>
      </c>
      <c r="T601">
        <v>47</v>
      </c>
      <c r="U601">
        <v>7860</v>
      </c>
      <c r="V601" t="s">
        <v>651</v>
      </c>
      <c r="W601">
        <v>348</v>
      </c>
      <c r="X601">
        <v>460</v>
      </c>
      <c r="Y601">
        <v>76</v>
      </c>
      <c r="Z601" s="5" t="s">
        <v>575</v>
      </c>
      <c r="AA601" t="s">
        <v>524</v>
      </c>
      <c r="AB601" t="s">
        <v>533</v>
      </c>
      <c r="AC601" t="s">
        <v>564</v>
      </c>
      <c r="AD601" t="s">
        <v>564</v>
      </c>
      <c r="AE601">
        <v>63</v>
      </c>
      <c r="AF601">
        <v>45.9</v>
      </c>
      <c r="AG601">
        <v>42.5</v>
      </c>
      <c r="AH601">
        <v>99</v>
      </c>
      <c r="AI601" t="s">
        <v>3400</v>
      </c>
      <c r="AJ601">
        <v>262</v>
      </c>
      <c r="AK601">
        <v>1</v>
      </c>
      <c r="AL601">
        <v>248</v>
      </c>
      <c r="AN601">
        <v>2</v>
      </c>
      <c r="AP601">
        <v>1</v>
      </c>
      <c r="AQ601">
        <v>6</v>
      </c>
      <c r="AR601">
        <v>6</v>
      </c>
      <c r="AS601">
        <v>262</v>
      </c>
      <c r="AT601">
        <v>0</v>
      </c>
      <c r="AU601">
        <v>0</v>
      </c>
      <c r="AV601">
        <v>0.02</v>
      </c>
      <c r="AW601">
        <v>0.01</v>
      </c>
      <c r="AX601">
        <v>0.02</v>
      </c>
      <c r="AY601">
        <v>0.04</v>
      </c>
      <c r="AZ601">
        <v>0.03</v>
      </c>
      <c r="BA601">
        <v>6.0999999999999999E-2</v>
      </c>
      <c r="BB601">
        <v>0.04</v>
      </c>
      <c r="BC601">
        <v>0.03</v>
      </c>
      <c r="BD601">
        <v>0.08</v>
      </c>
      <c r="BE601">
        <v>0.13</v>
      </c>
      <c r="BF601">
        <v>0.24</v>
      </c>
      <c r="BG601">
        <v>0.19</v>
      </c>
      <c r="BH601">
        <v>0.28000000000000003</v>
      </c>
      <c r="BI601">
        <v>0.19</v>
      </c>
      <c r="BJ601">
        <v>0.38</v>
      </c>
      <c r="BK601">
        <v>0.34</v>
      </c>
      <c r="BL601">
        <v>0</v>
      </c>
      <c r="BM601">
        <v>0</v>
      </c>
      <c r="BN601">
        <v>0</v>
      </c>
      <c r="BO601">
        <v>0</v>
      </c>
      <c r="BP601">
        <v>0.02</v>
      </c>
      <c r="BQ601">
        <v>0.03</v>
      </c>
      <c r="BR601">
        <v>0.72</v>
      </c>
      <c r="BS601">
        <v>0.74</v>
      </c>
      <c r="BT601">
        <v>0.66</v>
      </c>
      <c r="BU601">
        <v>0.77</v>
      </c>
      <c r="BV601">
        <v>0.51</v>
      </c>
      <c r="BW601">
        <v>0.46</v>
      </c>
      <c r="BX601">
        <v>3.68</v>
      </c>
      <c r="BY601">
        <v>3.67</v>
      </c>
      <c r="BZ601">
        <v>3.59</v>
      </c>
      <c r="CA601">
        <v>3.72</v>
      </c>
      <c r="CB601">
        <v>3.4</v>
      </c>
      <c r="CC601">
        <v>3.25</v>
      </c>
      <c r="CD601">
        <v>0</v>
      </c>
      <c r="CE601">
        <v>4.0000000000000001E-3</v>
      </c>
      <c r="CF601">
        <v>4.0000000000000001E-3</v>
      </c>
      <c r="CG601">
        <v>1.0999999999999999E-2</v>
      </c>
      <c r="CH601">
        <v>4.0000000000000001E-3</v>
      </c>
      <c r="CI601">
        <v>0.02</v>
      </c>
      <c r="CJ601">
        <v>0.03</v>
      </c>
      <c r="CK601">
        <v>7.0000000000000007E-2</v>
      </c>
      <c r="CL601">
        <v>0.05</v>
      </c>
      <c r="CM601">
        <v>0</v>
      </c>
      <c r="CN601">
        <v>0.02</v>
      </c>
      <c r="CO601">
        <v>0.03</v>
      </c>
      <c r="CP601">
        <v>0.03</v>
      </c>
      <c r="CQ601">
        <v>0.04</v>
      </c>
      <c r="CR601">
        <v>0.08</v>
      </c>
      <c r="CS601">
        <v>0.09</v>
      </c>
      <c r="CT601">
        <v>0.11</v>
      </c>
      <c r="CU601">
        <v>0.09</v>
      </c>
      <c r="CV601">
        <v>3.85</v>
      </c>
      <c r="CW601">
        <v>3.76</v>
      </c>
      <c r="CX601">
        <v>3.72</v>
      </c>
      <c r="CY601">
        <v>3.76</v>
      </c>
      <c r="CZ601">
        <v>3.72</v>
      </c>
      <c r="DA601">
        <v>3.48</v>
      </c>
      <c r="DB601">
        <v>3.45</v>
      </c>
      <c r="DC601">
        <v>3.29</v>
      </c>
      <c r="DD601">
        <v>3.4</v>
      </c>
      <c r="DE601">
        <v>0.14000000000000001</v>
      </c>
      <c r="DF601">
        <v>0.18</v>
      </c>
      <c r="DG601">
        <v>0.21</v>
      </c>
      <c r="DH601">
        <v>0.15</v>
      </c>
      <c r="DI601">
        <v>0.19</v>
      </c>
      <c r="DJ601">
        <v>0.3</v>
      </c>
      <c r="DK601">
        <v>0.27</v>
      </c>
      <c r="DL601">
        <v>0.27</v>
      </c>
      <c r="DM601">
        <v>0.24</v>
      </c>
      <c r="DN601">
        <v>0.01</v>
      </c>
      <c r="DO601">
        <v>0.02</v>
      </c>
      <c r="DP601">
        <v>0.01</v>
      </c>
      <c r="DQ601">
        <v>0.01</v>
      </c>
      <c r="DR601">
        <v>0.01</v>
      </c>
      <c r="DS601">
        <v>0.02</v>
      </c>
      <c r="DT601">
        <v>0.01</v>
      </c>
      <c r="DU601">
        <v>0.01</v>
      </c>
      <c r="DV601">
        <v>0.02</v>
      </c>
      <c r="DW601">
        <v>0.85</v>
      </c>
      <c r="DX601">
        <v>0.77</v>
      </c>
      <c r="DY601">
        <v>0.75</v>
      </c>
      <c r="DZ601">
        <v>0.8</v>
      </c>
      <c r="EA601">
        <v>0.76</v>
      </c>
      <c r="EB601">
        <v>0.59</v>
      </c>
      <c r="EC601">
        <v>0.6</v>
      </c>
      <c r="ED601">
        <v>0.54</v>
      </c>
      <c r="EE601">
        <v>0.6</v>
      </c>
      <c r="EF601">
        <v>0.56999999999999995</v>
      </c>
      <c r="EG601">
        <v>0.01</v>
      </c>
      <c r="EH601">
        <v>0</v>
      </c>
      <c r="EI601">
        <v>0.01</v>
      </c>
      <c r="EJ601">
        <v>0</v>
      </c>
      <c r="EK601">
        <v>0.02</v>
      </c>
      <c r="EL601">
        <v>0.12</v>
      </c>
      <c r="EM601">
        <v>0.01</v>
      </c>
      <c r="EN601">
        <v>0.02</v>
      </c>
      <c r="EO601">
        <v>0.28000000000000003</v>
      </c>
      <c r="EP601">
        <v>0.02</v>
      </c>
      <c r="EQ601">
        <v>1.9E-2</v>
      </c>
      <c r="ER601">
        <v>0.08</v>
      </c>
      <c r="ES601">
        <v>4.2000000000000003E-2</v>
      </c>
      <c r="ET601">
        <v>7.0000000000000007E-2</v>
      </c>
      <c r="EU601">
        <v>0.2</v>
      </c>
      <c r="EV601">
        <v>0.06</v>
      </c>
      <c r="EW601">
        <v>0.06</v>
      </c>
      <c r="EX601">
        <v>3.4000000000000002E-2</v>
      </c>
      <c r="EY601">
        <v>0.23</v>
      </c>
      <c r="EZ601">
        <v>0.24</v>
      </c>
      <c r="FA601">
        <v>0.26</v>
      </c>
      <c r="FB601">
        <v>0.25</v>
      </c>
      <c r="FC601">
        <v>0.32</v>
      </c>
      <c r="FD601">
        <v>0.28000000000000003</v>
      </c>
      <c r="FE601">
        <v>0.33</v>
      </c>
      <c r="FF601">
        <v>0.42</v>
      </c>
      <c r="FG601">
        <v>0.08</v>
      </c>
      <c r="FH601">
        <v>0.71</v>
      </c>
      <c r="FI601">
        <v>0.7</v>
      </c>
      <c r="FJ601">
        <v>0.62</v>
      </c>
      <c r="FK601">
        <v>0.68</v>
      </c>
      <c r="FL601">
        <v>0.56000000000000005</v>
      </c>
      <c r="FM601">
        <v>0.32</v>
      </c>
      <c r="FN601">
        <v>0.56000000000000005</v>
      </c>
      <c r="FO601">
        <v>0.47</v>
      </c>
      <c r="FP601">
        <v>0.03</v>
      </c>
      <c r="FQ601">
        <v>0.02</v>
      </c>
      <c r="FR601">
        <v>0.03</v>
      </c>
      <c r="FS601">
        <v>0.03</v>
      </c>
      <c r="FT601">
        <v>0.02</v>
      </c>
      <c r="FU601">
        <v>0.03</v>
      </c>
      <c r="FV601">
        <v>0.08</v>
      </c>
      <c r="FW601">
        <v>0.03</v>
      </c>
      <c r="FX601">
        <v>0.03</v>
      </c>
      <c r="FY601">
        <v>1.61</v>
      </c>
      <c r="FZ601">
        <v>3.69</v>
      </c>
      <c r="GA601">
        <v>3.7</v>
      </c>
      <c r="GB601">
        <v>3.53</v>
      </c>
      <c r="GC601">
        <v>3.65</v>
      </c>
      <c r="GD601">
        <v>3.48</v>
      </c>
      <c r="GE601">
        <v>2.86</v>
      </c>
      <c r="GF601">
        <v>3.5</v>
      </c>
      <c r="GG601">
        <v>3.39</v>
      </c>
      <c r="GH601">
        <v>8.73</v>
      </c>
      <c r="GI601">
        <v>0.01</v>
      </c>
      <c r="GJ601">
        <v>0</v>
      </c>
      <c r="GK601">
        <v>8.0000000000000002E-3</v>
      </c>
      <c r="GL601">
        <v>0.01</v>
      </c>
      <c r="GM601">
        <v>0.04</v>
      </c>
      <c r="GN601">
        <v>0.03</v>
      </c>
      <c r="GO601">
        <v>7.0000000000000007E-2</v>
      </c>
      <c r="GP601">
        <v>0.17</v>
      </c>
      <c r="GQ601">
        <v>0.16</v>
      </c>
      <c r="GR601">
        <v>0.47</v>
      </c>
      <c r="GS601">
        <v>0.04</v>
      </c>
      <c r="GT601">
        <v>0.57999999999999996</v>
      </c>
      <c r="GU601">
        <v>0.66</v>
      </c>
      <c r="GV601">
        <v>0.18</v>
      </c>
      <c r="GW601">
        <v>0.2</v>
      </c>
      <c r="GX601">
        <v>0.122</v>
      </c>
      <c r="GY601">
        <v>0.27</v>
      </c>
      <c r="GZ601">
        <v>8.7999999999999995E-2</v>
      </c>
      <c r="HA601">
        <v>0.05</v>
      </c>
      <c r="HB601">
        <v>0.32</v>
      </c>
      <c r="HC601">
        <v>0.02</v>
      </c>
      <c r="HD601">
        <v>0.05</v>
      </c>
      <c r="HE601">
        <v>0.18</v>
      </c>
      <c r="HF601">
        <v>0.11</v>
      </c>
      <c r="HG601">
        <v>0.13</v>
      </c>
      <c r="HH601">
        <v>0.05</v>
      </c>
      <c r="HI601">
        <v>0.05</v>
      </c>
      <c r="HJ601">
        <v>0.02</v>
      </c>
      <c r="HK601">
        <v>0.03</v>
      </c>
      <c r="HL601">
        <v>0.05</v>
      </c>
      <c r="HM601">
        <v>0.11</v>
      </c>
      <c r="HN601">
        <v>0</v>
      </c>
      <c r="HO601">
        <v>0.41</v>
      </c>
      <c r="HP601">
        <v>0.36</v>
      </c>
      <c r="HQ601">
        <v>0.4</v>
      </c>
      <c r="HR601">
        <v>0.43</v>
      </c>
      <c r="HS601">
        <v>0.44</v>
      </c>
      <c r="HT601">
        <v>0.35</v>
      </c>
      <c r="HU601">
        <v>0.46</v>
      </c>
      <c r="HV601">
        <v>0.41</v>
      </c>
      <c r="HW601">
        <v>0.4</v>
      </c>
      <c r="HX601">
        <v>0.4</v>
      </c>
      <c r="HY601">
        <v>0.31</v>
      </c>
      <c r="HZ601">
        <v>0.57999999999999996</v>
      </c>
      <c r="IA601">
        <v>0.02</v>
      </c>
      <c r="IB601">
        <v>0.14000000000000001</v>
      </c>
      <c r="IC601">
        <v>0.11</v>
      </c>
      <c r="ID601">
        <v>0.05</v>
      </c>
      <c r="IE601">
        <v>7.0000000000000007E-2</v>
      </c>
      <c r="IF601">
        <v>4.0000000000000001E-3</v>
      </c>
      <c r="IG601">
        <v>1.4999999999999999E-2</v>
      </c>
      <c r="IH601">
        <v>0.02</v>
      </c>
      <c r="II601">
        <v>0.02</v>
      </c>
      <c r="IJ601">
        <v>0.02</v>
      </c>
      <c r="IK601">
        <v>3.1E-2</v>
      </c>
      <c r="IL601">
        <v>1.4999999999999999E-2</v>
      </c>
      <c r="IM601">
        <v>0.04</v>
      </c>
      <c r="IN601">
        <v>0.04</v>
      </c>
      <c r="IO601">
        <v>0.04</v>
      </c>
      <c r="IP601">
        <v>0.05</v>
      </c>
      <c r="IQ601">
        <v>0.05</v>
      </c>
      <c r="IR601">
        <v>0.05</v>
      </c>
      <c r="IS601">
        <v>0</v>
      </c>
      <c r="IT601">
        <v>0.49</v>
      </c>
      <c r="IU601">
        <v>0.18</v>
      </c>
      <c r="IV601">
        <v>0.01</v>
      </c>
      <c r="IW601">
        <v>0.17</v>
      </c>
      <c r="IX601">
        <v>0.21</v>
      </c>
      <c r="IY601">
        <v>0.35</v>
      </c>
      <c r="IZ601">
        <v>0.52</v>
      </c>
      <c r="JA601">
        <v>0.13</v>
      </c>
      <c r="JB601">
        <v>0.39</v>
      </c>
      <c r="JC601">
        <v>0.4</v>
      </c>
      <c r="JD601">
        <v>7.0000000000000007E-2</v>
      </c>
      <c r="JE601">
        <v>0.17</v>
      </c>
      <c r="JF601">
        <v>0.37</v>
      </c>
      <c r="JG601">
        <v>0.26</v>
      </c>
      <c r="JH601">
        <v>0.36</v>
      </c>
      <c r="JI601">
        <v>0.05</v>
      </c>
      <c r="JJ601">
        <v>0.08</v>
      </c>
      <c r="JK601">
        <v>0.46</v>
      </c>
      <c r="JL601">
        <v>0.15</v>
      </c>
      <c r="JM601">
        <v>0.03</v>
      </c>
      <c r="JN601">
        <v>0.03</v>
      </c>
      <c r="JO601">
        <v>0.04</v>
      </c>
      <c r="JP601">
        <v>0.03</v>
      </c>
      <c r="JQ601">
        <v>0.03</v>
      </c>
      <c r="JR601">
        <v>3.15</v>
      </c>
      <c r="JS601">
        <v>1.67</v>
      </c>
      <c r="JT601">
        <v>2.16</v>
      </c>
      <c r="JU601">
        <v>3.33</v>
      </c>
      <c r="JV601">
        <v>2.4</v>
      </c>
    </row>
    <row r="602" spans="1:282" x14ac:dyDescent="0.25">
      <c r="A602">
        <v>610352</v>
      </c>
      <c r="B602" t="s">
        <v>95</v>
      </c>
      <c r="C602" t="s">
        <v>1628</v>
      </c>
      <c r="D602" t="s">
        <v>6267</v>
      </c>
      <c r="E602" t="s">
        <v>6268</v>
      </c>
      <c r="F602" t="s">
        <v>1629</v>
      </c>
      <c r="G602" t="s">
        <v>1630</v>
      </c>
      <c r="H602" t="s">
        <v>1631</v>
      </c>
      <c r="I602" t="s">
        <v>6269</v>
      </c>
      <c r="J602" t="s">
        <v>6270</v>
      </c>
      <c r="K602" t="s">
        <v>6271</v>
      </c>
      <c r="L602" t="s">
        <v>546</v>
      </c>
      <c r="M602" t="s">
        <v>3399</v>
      </c>
      <c r="N602" t="s">
        <v>3908</v>
      </c>
      <c r="O602" t="s">
        <v>524</v>
      </c>
      <c r="P602">
        <v>608</v>
      </c>
      <c r="Q602" t="s">
        <v>530</v>
      </c>
      <c r="R602" t="s">
        <v>529</v>
      </c>
      <c r="S602" t="s">
        <v>529</v>
      </c>
      <c r="T602">
        <v>44</v>
      </c>
      <c r="U602">
        <v>7870</v>
      </c>
      <c r="V602" t="s">
        <v>651</v>
      </c>
      <c r="W602">
        <v>384</v>
      </c>
      <c r="X602">
        <v>613</v>
      </c>
      <c r="Y602">
        <v>63</v>
      </c>
      <c r="Z602" s="5" t="s">
        <v>751</v>
      </c>
      <c r="AA602" t="s">
        <v>524</v>
      </c>
      <c r="AB602" t="s">
        <v>564</v>
      </c>
      <c r="AC602" t="s">
        <v>564</v>
      </c>
      <c r="AD602" t="s">
        <v>555</v>
      </c>
      <c r="AE602">
        <v>56.9</v>
      </c>
      <c r="AF602">
        <v>45.2</v>
      </c>
      <c r="AG602">
        <v>36.4</v>
      </c>
      <c r="AH602">
        <v>6.3</v>
      </c>
      <c r="AI602" t="s">
        <v>3410</v>
      </c>
      <c r="AJ602">
        <v>214</v>
      </c>
      <c r="AK602">
        <v>13</v>
      </c>
      <c r="AL602">
        <v>23</v>
      </c>
      <c r="AM602">
        <v>1</v>
      </c>
      <c r="AN602">
        <v>162</v>
      </c>
      <c r="AQ602">
        <v>7</v>
      </c>
      <c r="AR602">
        <v>9</v>
      </c>
      <c r="AS602">
        <v>214</v>
      </c>
      <c r="AT602">
        <v>0.01</v>
      </c>
      <c r="AU602">
        <v>0</v>
      </c>
      <c r="AV602">
        <v>0</v>
      </c>
      <c r="AW602">
        <v>0</v>
      </c>
      <c r="AX602">
        <v>0.01</v>
      </c>
      <c r="AY602">
        <v>0.03</v>
      </c>
      <c r="AZ602">
        <v>0.02</v>
      </c>
      <c r="BA602">
        <v>2.3E-2</v>
      </c>
      <c r="BB602">
        <v>7.0000000000000007E-2</v>
      </c>
      <c r="BC602">
        <v>0.03</v>
      </c>
      <c r="BD602">
        <v>0.09</v>
      </c>
      <c r="BE602">
        <v>0.16</v>
      </c>
      <c r="BF602">
        <v>0.25</v>
      </c>
      <c r="BG602">
        <v>0.22</v>
      </c>
      <c r="BH602">
        <v>0.36</v>
      </c>
      <c r="BI602">
        <v>0.26</v>
      </c>
      <c r="BJ602">
        <v>0.39</v>
      </c>
      <c r="BK602">
        <v>0.36</v>
      </c>
      <c r="BL602">
        <v>0</v>
      </c>
      <c r="BM602">
        <v>0</v>
      </c>
      <c r="BN602">
        <v>0.01</v>
      </c>
      <c r="BO602">
        <v>0</v>
      </c>
      <c r="BP602">
        <v>0.02</v>
      </c>
      <c r="BQ602">
        <v>0.02</v>
      </c>
      <c r="BR602">
        <v>0.71</v>
      </c>
      <c r="BS602">
        <v>0.74</v>
      </c>
      <c r="BT602">
        <v>0.55000000000000004</v>
      </c>
      <c r="BU602">
        <v>0.71</v>
      </c>
      <c r="BV602">
        <v>0.49</v>
      </c>
      <c r="BW602">
        <v>0.42</v>
      </c>
      <c r="BX602">
        <v>3.68</v>
      </c>
      <c r="BY602">
        <v>3.71</v>
      </c>
      <c r="BZ602">
        <v>3.48</v>
      </c>
      <c r="CA602">
        <v>3.68</v>
      </c>
      <c r="CB602">
        <v>3.38</v>
      </c>
      <c r="CC602">
        <v>3.2</v>
      </c>
      <c r="CD602">
        <v>0</v>
      </c>
      <c r="CE602">
        <v>1.4E-2</v>
      </c>
      <c r="CF602">
        <v>1.4E-2</v>
      </c>
      <c r="CG602">
        <v>8.9999999999999993E-3</v>
      </c>
      <c r="CH602">
        <v>5.0000000000000001E-3</v>
      </c>
      <c r="CI602">
        <v>0.02</v>
      </c>
      <c r="CJ602">
        <v>0.01</v>
      </c>
      <c r="CK602">
        <v>0.08</v>
      </c>
      <c r="CL602">
        <v>0.03</v>
      </c>
      <c r="CM602">
        <v>0.01</v>
      </c>
      <c r="CN602">
        <v>0</v>
      </c>
      <c r="CO602">
        <v>0.03</v>
      </c>
      <c r="CP602">
        <v>0.05</v>
      </c>
      <c r="CQ602">
        <v>0.02</v>
      </c>
      <c r="CR602">
        <v>0.03</v>
      </c>
      <c r="CS602">
        <v>0.09</v>
      </c>
      <c r="CT602">
        <v>0.08</v>
      </c>
      <c r="CU602">
        <v>7.0000000000000007E-2</v>
      </c>
      <c r="CV602">
        <v>3.83</v>
      </c>
      <c r="CW602">
        <v>3.75</v>
      </c>
      <c r="CX602">
        <v>3.67</v>
      </c>
      <c r="CY602">
        <v>3.71</v>
      </c>
      <c r="CZ602">
        <v>3.72</v>
      </c>
      <c r="DA602">
        <v>3.6</v>
      </c>
      <c r="DB602">
        <v>3.46</v>
      </c>
      <c r="DC602">
        <v>3.25</v>
      </c>
      <c r="DD602">
        <v>3.47</v>
      </c>
      <c r="DE602">
        <v>0.14000000000000001</v>
      </c>
      <c r="DF602">
        <v>0.2</v>
      </c>
      <c r="DG602">
        <v>0.22</v>
      </c>
      <c r="DH602">
        <v>0.16</v>
      </c>
      <c r="DI602">
        <v>0.21</v>
      </c>
      <c r="DJ602">
        <v>0.27</v>
      </c>
      <c r="DK602">
        <v>0.3</v>
      </c>
      <c r="DL602">
        <v>0.32</v>
      </c>
      <c r="DM602">
        <v>0.28000000000000003</v>
      </c>
      <c r="DN602">
        <v>0.01</v>
      </c>
      <c r="DO602">
        <v>0</v>
      </c>
      <c r="DP602">
        <v>0.01</v>
      </c>
      <c r="DQ602">
        <v>0.02</v>
      </c>
      <c r="DR602">
        <v>0.02</v>
      </c>
      <c r="DS602">
        <v>0.03</v>
      </c>
      <c r="DT602">
        <v>0.02</v>
      </c>
      <c r="DU602">
        <v>0.03</v>
      </c>
      <c r="DV602">
        <v>0.02</v>
      </c>
      <c r="DW602">
        <v>0.83</v>
      </c>
      <c r="DX602">
        <v>0.78</v>
      </c>
      <c r="DY602">
        <v>0.72</v>
      </c>
      <c r="DZ602">
        <v>0.76</v>
      </c>
      <c r="EA602">
        <v>0.74</v>
      </c>
      <c r="EB602">
        <v>0.65</v>
      </c>
      <c r="EC602">
        <v>0.56999999999999995</v>
      </c>
      <c r="ED602">
        <v>0.49</v>
      </c>
      <c r="EE602">
        <v>0.6</v>
      </c>
      <c r="EF602">
        <v>0.49</v>
      </c>
      <c r="EG602">
        <v>0.01</v>
      </c>
      <c r="EH602">
        <v>0</v>
      </c>
      <c r="EI602">
        <v>0</v>
      </c>
      <c r="EJ602">
        <v>0</v>
      </c>
      <c r="EK602">
        <v>0.01</v>
      </c>
      <c r="EL602">
        <v>0.03</v>
      </c>
      <c r="EM602">
        <v>0.02</v>
      </c>
      <c r="EN602">
        <v>0</v>
      </c>
      <c r="EO602">
        <v>0.32</v>
      </c>
      <c r="EP602">
        <v>0.03</v>
      </c>
      <c r="EQ602">
        <v>2.3E-2</v>
      </c>
      <c r="ER602">
        <v>0.02</v>
      </c>
      <c r="ES602">
        <v>5.0000000000000001E-3</v>
      </c>
      <c r="ET602">
        <v>0.05</v>
      </c>
      <c r="EU602">
        <v>0.14000000000000001</v>
      </c>
      <c r="EV602">
        <v>0.04</v>
      </c>
      <c r="EW602">
        <v>0.02</v>
      </c>
      <c r="EX602">
        <v>5.0999999999999997E-2</v>
      </c>
      <c r="EY602">
        <v>0.36</v>
      </c>
      <c r="EZ602">
        <v>0.32</v>
      </c>
      <c r="FA602">
        <v>0.31</v>
      </c>
      <c r="FB602">
        <v>0.25</v>
      </c>
      <c r="FC602">
        <v>0.32</v>
      </c>
      <c r="FD602">
        <v>0.36</v>
      </c>
      <c r="FE602">
        <v>0.35</v>
      </c>
      <c r="FF602">
        <v>0.39</v>
      </c>
      <c r="FG602">
        <v>0.1</v>
      </c>
      <c r="FH602">
        <v>0.56999999999999995</v>
      </c>
      <c r="FI602">
        <v>0.63</v>
      </c>
      <c r="FJ602">
        <v>0.61</v>
      </c>
      <c r="FK602">
        <v>0.69</v>
      </c>
      <c r="FL602">
        <v>0.55000000000000004</v>
      </c>
      <c r="FM602">
        <v>0.43</v>
      </c>
      <c r="FN602">
        <v>0.54</v>
      </c>
      <c r="FO602">
        <v>0.54</v>
      </c>
      <c r="FP602">
        <v>0.04</v>
      </c>
      <c r="FQ602">
        <v>0.02</v>
      </c>
      <c r="FR602">
        <v>0.02</v>
      </c>
      <c r="FS602">
        <v>0.06</v>
      </c>
      <c r="FT602">
        <v>0.05</v>
      </c>
      <c r="FU602">
        <v>0.08</v>
      </c>
      <c r="FV602">
        <v>0.04</v>
      </c>
      <c r="FW602">
        <v>0.06</v>
      </c>
      <c r="FX602">
        <v>0.05</v>
      </c>
      <c r="FY602">
        <v>1.75</v>
      </c>
      <c r="FZ602">
        <v>3.53</v>
      </c>
      <c r="GA602">
        <v>3.62</v>
      </c>
      <c r="GB602">
        <v>3.62</v>
      </c>
      <c r="GC602">
        <v>3.72</v>
      </c>
      <c r="GD602">
        <v>3.52</v>
      </c>
      <c r="GE602">
        <v>3.25</v>
      </c>
      <c r="GF602">
        <v>3.49</v>
      </c>
      <c r="GG602">
        <v>3.55</v>
      </c>
      <c r="GH602">
        <v>8.83</v>
      </c>
      <c r="GI602">
        <v>0</v>
      </c>
      <c r="GJ602">
        <v>0</v>
      </c>
      <c r="GK602">
        <v>1.4E-2</v>
      </c>
      <c r="GL602">
        <v>0.02</v>
      </c>
      <c r="GM602">
        <v>0.02</v>
      </c>
      <c r="GN602">
        <v>0.02</v>
      </c>
      <c r="GO602">
        <v>0.06</v>
      </c>
      <c r="GP602">
        <v>0.15</v>
      </c>
      <c r="GQ602">
        <v>0.21</v>
      </c>
      <c r="GR602">
        <v>0.46</v>
      </c>
      <c r="GS602">
        <v>0.04</v>
      </c>
      <c r="GT602">
        <v>0.44</v>
      </c>
      <c r="GU602">
        <v>0.57999999999999996</v>
      </c>
      <c r="GV602">
        <v>0.26</v>
      </c>
      <c r="GW602">
        <v>0.17</v>
      </c>
      <c r="GX602">
        <v>0.14499999999999999</v>
      </c>
      <c r="GY602">
        <v>0.2</v>
      </c>
      <c r="GZ602">
        <v>0.15</v>
      </c>
      <c r="HA602">
        <v>5.6000000000000001E-2</v>
      </c>
      <c r="HB602">
        <v>0.24</v>
      </c>
      <c r="HC602">
        <v>0.12</v>
      </c>
      <c r="HD602">
        <v>0.05</v>
      </c>
      <c r="HE602">
        <v>0.18</v>
      </c>
      <c r="HF602">
        <v>0.12</v>
      </c>
      <c r="HG602">
        <v>0.17</v>
      </c>
      <c r="HH602">
        <v>0.13</v>
      </c>
      <c r="HI602">
        <v>0</v>
      </c>
      <c r="HJ602">
        <v>0.02</v>
      </c>
      <c r="HK602">
        <v>0.03</v>
      </c>
      <c r="HL602">
        <v>0.12</v>
      </c>
      <c r="HM602">
        <v>0.22</v>
      </c>
      <c r="HN602">
        <v>0.05</v>
      </c>
      <c r="HO602">
        <v>0.34</v>
      </c>
      <c r="HP602">
        <v>0.28999999999999998</v>
      </c>
      <c r="HQ602">
        <v>0.33</v>
      </c>
      <c r="HR602">
        <v>0.35</v>
      </c>
      <c r="HS602">
        <v>0.34</v>
      </c>
      <c r="HT602">
        <v>0.44</v>
      </c>
      <c r="HU602">
        <v>0.54</v>
      </c>
      <c r="HV602">
        <v>0.51</v>
      </c>
      <c r="HW602">
        <v>0.48</v>
      </c>
      <c r="HX602">
        <v>0.37</v>
      </c>
      <c r="HY602">
        <v>0.26</v>
      </c>
      <c r="HZ602">
        <v>0.4</v>
      </c>
      <c r="IA602">
        <v>0.05</v>
      </c>
      <c r="IB602">
        <v>0.11</v>
      </c>
      <c r="IC602">
        <v>0.09</v>
      </c>
      <c r="ID602">
        <v>0.06</v>
      </c>
      <c r="IE602">
        <v>0.09</v>
      </c>
      <c r="IF602">
        <v>3.3000000000000002E-2</v>
      </c>
      <c r="IG602">
        <v>1.9E-2</v>
      </c>
      <c r="IH602">
        <v>0.01</v>
      </c>
      <c r="II602">
        <v>0.02</v>
      </c>
      <c r="IJ602">
        <v>0.01</v>
      </c>
      <c r="IK602">
        <v>1.4E-2</v>
      </c>
      <c r="IL602">
        <v>1.4E-2</v>
      </c>
      <c r="IM602">
        <v>0.05</v>
      </c>
      <c r="IN602">
        <v>0.05</v>
      </c>
      <c r="IO602">
        <v>0.06</v>
      </c>
      <c r="IP602">
        <v>0.09</v>
      </c>
      <c r="IQ602">
        <v>7.0000000000000007E-2</v>
      </c>
      <c r="IR602">
        <v>7.0000000000000007E-2</v>
      </c>
      <c r="IS602">
        <v>0.03</v>
      </c>
      <c r="IT602">
        <v>0.52</v>
      </c>
      <c r="IU602">
        <v>0.34</v>
      </c>
      <c r="IV602">
        <v>0.01</v>
      </c>
      <c r="IW602">
        <v>0.18</v>
      </c>
      <c r="IX602">
        <v>0.33</v>
      </c>
      <c r="IY602">
        <v>0.25</v>
      </c>
      <c r="IZ602">
        <v>0.41</v>
      </c>
      <c r="JA602">
        <v>0.14000000000000001</v>
      </c>
      <c r="JB602">
        <v>0.4</v>
      </c>
      <c r="JC602">
        <v>0.35</v>
      </c>
      <c r="JD602">
        <v>0.09</v>
      </c>
      <c r="JE602">
        <v>0.09</v>
      </c>
      <c r="JF602">
        <v>0.21</v>
      </c>
      <c r="JG602">
        <v>0.2</v>
      </c>
      <c r="JH602">
        <v>0.24</v>
      </c>
      <c r="JI602">
        <v>7.0000000000000007E-2</v>
      </c>
      <c r="JJ602">
        <v>0.09</v>
      </c>
      <c r="JK602">
        <v>0.56000000000000005</v>
      </c>
      <c r="JL602">
        <v>0.16</v>
      </c>
      <c r="JM602">
        <v>0.06</v>
      </c>
      <c r="JN602">
        <v>7.0000000000000007E-2</v>
      </c>
      <c r="JO602">
        <v>7.0000000000000007E-2</v>
      </c>
      <c r="JP602">
        <v>7.0000000000000007E-2</v>
      </c>
      <c r="JQ602">
        <v>7.0000000000000007E-2</v>
      </c>
      <c r="JR602">
        <v>2.85</v>
      </c>
      <c r="JS602">
        <v>1.69</v>
      </c>
      <c r="JT602">
        <v>1.94</v>
      </c>
      <c r="JU602">
        <v>3.42</v>
      </c>
      <c r="JV602">
        <v>2.37</v>
      </c>
    </row>
    <row r="603" spans="1:282" x14ac:dyDescent="0.25">
      <c r="A603">
        <v>610353</v>
      </c>
      <c r="B603" t="s">
        <v>47</v>
      </c>
      <c r="C603" t="s">
        <v>3115</v>
      </c>
      <c r="D603" t="s">
        <v>6272</v>
      </c>
      <c r="E603" t="s">
        <v>6273</v>
      </c>
      <c r="F603" t="s">
        <v>1632</v>
      </c>
      <c r="G603" t="s">
        <v>1633</v>
      </c>
      <c r="H603" t="s">
        <v>1634</v>
      </c>
      <c r="I603" t="s">
        <v>6274</v>
      </c>
      <c r="J603" t="s">
        <v>6275</v>
      </c>
      <c r="K603" t="s">
        <v>6276</v>
      </c>
      <c r="L603" t="s">
        <v>546</v>
      </c>
      <c r="M603" t="s">
        <v>3399</v>
      </c>
      <c r="N603" t="s">
        <v>3908</v>
      </c>
      <c r="O603" t="s">
        <v>524</v>
      </c>
      <c r="P603">
        <v>824</v>
      </c>
      <c r="Q603" t="s">
        <v>530</v>
      </c>
      <c r="R603" t="s">
        <v>558</v>
      </c>
      <c r="S603" t="s">
        <v>558</v>
      </c>
      <c r="T603">
        <v>39</v>
      </c>
      <c r="U603">
        <v>7880</v>
      </c>
      <c r="V603" t="s">
        <v>655</v>
      </c>
      <c r="W603">
        <v>478</v>
      </c>
      <c r="X603">
        <v>840</v>
      </c>
      <c r="Y603">
        <v>57</v>
      </c>
      <c r="Z603" s="5" t="s">
        <v>1020</v>
      </c>
      <c r="AA603" t="s">
        <v>524</v>
      </c>
      <c r="AB603" t="s">
        <v>533</v>
      </c>
      <c r="AC603" t="s">
        <v>533</v>
      </c>
      <c r="AD603" t="s">
        <v>533</v>
      </c>
      <c r="AE603">
        <v>60.7</v>
      </c>
      <c r="AF603">
        <v>63.1</v>
      </c>
      <c r="AG603">
        <v>79.2</v>
      </c>
      <c r="AH603">
        <v>5.7</v>
      </c>
      <c r="AI603" t="s">
        <v>3410</v>
      </c>
      <c r="AJ603">
        <v>271</v>
      </c>
      <c r="AK603">
        <v>11</v>
      </c>
      <c r="AL603">
        <v>3</v>
      </c>
      <c r="AM603">
        <v>3</v>
      </c>
      <c r="AN603">
        <v>244</v>
      </c>
      <c r="AO603">
        <v>3</v>
      </c>
      <c r="AQ603">
        <v>5</v>
      </c>
      <c r="AR603">
        <v>6</v>
      </c>
      <c r="AS603">
        <v>271</v>
      </c>
      <c r="AT603">
        <v>0.01</v>
      </c>
      <c r="AU603">
        <v>0</v>
      </c>
      <c r="AV603">
        <v>0.03</v>
      </c>
      <c r="AW603">
        <v>0</v>
      </c>
      <c r="AX603">
        <v>0.01</v>
      </c>
      <c r="AY603">
        <v>0.04</v>
      </c>
      <c r="AZ603">
        <v>0.02</v>
      </c>
      <c r="BA603">
        <v>2.5999999999999999E-2</v>
      </c>
      <c r="BB603">
        <v>0.03</v>
      </c>
      <c r="BC603">
        <v>0.03</v>
      </c>
      <c r="BD603">
        <v>0.1</v>
      </c>
      <c r="BE603">
        <v>0.15</v>
      </c>
      <c r="BF603">
        <v>0.24</v>
      </c>
      <c r="BG603">
        <v>0.25</v>
      </c>
      <c r="BH603">
        <v>0.3</v>
      </c>
      <c r="BI603">
        <v>0.2</v>
      </c>
      <c r="BJ603">
        <v>0.35</v>
      </c>
      <c r="BK603">
        <v>0.31</v>
      </c>
      <c r="BL603">
        <v>0.04</v>
      </c>
      <c r="BM603">
        <v>0.03</v>
      </c>
      <c r="BN603">
        <v>0.03</v>
      </c>
      <c r="BO603">
        <v>0.04</v>
      </c>
      <c r="BP603">
        <v>0.04</v>
      </c>
      <c r="BQ603">
        <v>0.05</v>
      </c>
      <c r="BR603">
        <v>0.69</v>
      </c>
      <c r="BS603">
        <v>0.69</v>
      </c>
      <c r="BT603">
        <v>0.61</v>
      </c>
      <c r="BU603">
        <v>0.73</v>
      </c>
      <c r="BV603">
        <v>0.5</v>
      </c>
      <c r="BW603">
        <v>0.45</v>
      </c>
      <c r="BX603">
        <v>3.68</v>
      </c>
      <c r="BY603">
        <v>3.69</v>
      </c>
      <c r="BZ603">
        <v>3.54</v>
      </c>
      <c r="CA603">
        <v>3.73</v>
      </c>
      <c r="CB603">
        <v>3.4</v>
      </c>
      <c r="CC603">
        <v>3.23</v>
      </c>
      <c r="CD603">
        <v>7.0000000000000001E-3</v>
      </c>
      <c r="CE603">
        <v>7.0000000000000001E-3</v>
      </c>
      <c r="CF603">
        <v>4.0000000000000001E-3</v>
      </c>
      <c r="CG603">
        <v>7.0000000000000001E-3</v>
      </c>
      <c r="CH603">
        <v>0</v>
      </c>
      <c r="CI603">
        <v>0</v>
      </c>
      <c r="CJ603">
        <v>0</v>
      </c>
      <c r="CK603">
        <v>0.05</v>
      </c>
      <c r="CL603">
        <v>0.01</v>
      </c>
      <c r="CM603">
        <v>0</v>
      </c>
      <c r="CN603">
        <v>0.02</v>
      </c>
      <c r="CO603">
        <v>0.01</v>
      </c>
      <c r="CP603">
        <v>0.01</v>
      </c>
      <c r="CQ603">
        <v>0.01</v>
      </c>
      <c r="CR603">
        <v>0.02</v>
      </c>
      <c r="CS603">
        <v>0.05</v>
      </c>
      <c r="CT603">
        <v>0.08</v>
      </c>
      <c r="CU603">
        <v>0.04</v>
      </c>
      <c r="CV603">
        <v>3.88</v>
      </c>
      <c r="CW603">
        <v>3.8</v>
      </c>
      <c r="CX603">
        <v>3.77</v>
      </c>
      <c r="CY603">
        <v>3.77</v>
      </c>
      <c r="CZ603">
        <v>3.8</v>
      </c>
      <c r="DA603">
        <v>3.7</v>
      </c>
      <c r="DB603">
        <v>3.62</v>
      </c>
      <c r="DC603">
        <v>3.42</v>
      </c>
      <c r="DD603">
        <v>3.64</v>
      </c>
      <c r="DE603">
        <v>0.1</v>
      </c>
      <c r="DF603">
        <v>0.13</v>
      </c>
      <c r="DG603">
        <v>0.19</v>
      </c>
      <c r="DH603">
        <v>0.18</v>
      </c>
      <c r="DI603">
        <v>0.18</v>
      </c>
      <c r="DJ603">
        <v>0.25</v>
      </c>
      <c r="DK603">
        <v>0.25</v>
      </c>
      <c r="DL603">
        <v>0.24</v>
      </c>
      <c r="DM603">
        <v>0.23</v>
      </c>
      <c r="DN603">
        <v>0.02</v>
      </c>
      <c r="DO603">
        <v>0.03</v>
      </c>
      <c r="DP603">
        <v>0.03</v>
      </c>
      <c r="DQ603">
        <v>0.03</v>
      </c>
      <c r="DR603">
        <v>0.02</v>
      </c>
      <c r="DS603">
        <v>0.03</v>
      </c>
      <c r="DT603">
        <v>0.03</v>
      </c>
      <c r="DU603">
        <v>0.03</v>
      </c>
      <c r="DV603">
        <v>0.03</v>
      </c>
      <c r="DW603">
        <v>0.87</v>
      </c>
      <c r="DX603">
        <v>0.82</v>
      </c>
      <c r="DY603">
        <v>0.77</v>
      </c>
      <c r="DZ603">
        <v>0.77</v>
      </c>
      <c r="EA603">
        <v>0.79</v>
      </c>
      <c r="EB603">
        <v>0.7</v>
      </c>
      <c r="EC603">
        <v>0.66</v>
      </c>
      <c r="ED603">
        <v>0.59</v>
      </c>
      <c r="EE603">
        <v>0.69</v>
      </c>
      <c r="EF603">
        <v>0.46</v>
      </c>
      <c r="EG603">
        <v>0.01</v>
      </c>
      <c r="EH603">
        <v>0</v>
      </c>
      <c r="EI603">
        <v>0.01</v>
      </c>
      <c r="EJ603">
        <v>0</v>
      </c>
      <c r="EK603">
        <v>0.01</v>
      </c>
      <c r="EL603">
        <v>0.03</v>
      </c>
      <c r="EM603">
        <v>0.01</v>
      </c>
      <c r="EN603">
        <v>0.01</v>
      </c>
      <c r="EO603">
        <v>0.22</v>
      </c>
      <c r="EP603">
        <v>0.05</v>
      </c>
      <c r="EQ603">
        <v>1.7999999999999999E-2</v>
      </c>
      <c r="ER603">
        <v>0.02</v>
      </c>
      <c r="ES603">
        <v>2.5999999999999999E-2</v>
      </c>
      <c r="ET603">
        <v>0.04</v>
      </c>
      <c r="EU603">
        <v>0.11</v>
      </c>
      <c r="EV603">
        <v>0.03</v>
      </c>
      <c r="EW603">
        <v>0.04</v>
      </c>
      <c r="EX603">
        <v>9.6000000000000002E-2</v>
      </c>
      <c r="EY603">
        <v>0.27</v>
      </c>
      <c r="EZ603">
        <v>0.32</v>
      </c>
      <c r="FA603">
        <v>0.3</v>
      </c>
      <c r="FB603">
        <v>0.21</v>
      </c>
      <c r="FC603">
        <v>0.39</v>
      </c>
      <c r="FD603">
        <v>0.3</v>
      </c>
      <c r="FE603">
        <v>0.3</v>
      </c>
      <c r="FF603">
        <v>0.31</v>
      </c>
      <c r="FG603">
        <v>0.12</v>
      </c>
      <c r="FH603">
        <v>0.62</v>
      </c>
      <c r="FI603">
        <v>0.6</v>
      </c>
      <c r="FJ603">
        <v>0.61</v>
      </c>
      <c r="FK603">
        <v>0.7</v>
      </c>
      <c r="FL603">
        <v>0.48</v>
      </c>
      <c r="FM603">
        <v>0.49</v>
      </c>
      <c r="FN603">
        <v>0.57999999999999996</v>
      </c>
      <c r="FO603">
        <v>0.56999999999999995</v>
      </c>
      <c r="FP603">
        <v>0.1</v>
      </c>
      <c r="FQ603">
        <v>0.06</v>
      </c>
      <c r="FR603">
        <v>0.06</v>
      </c>
      <c r="FS603">
        <v>0.06</v>
      </c>
      <c r="FT603">
        <v>0.06</v>
      </c>
      <c r="FU603">
        <v>7.0000000000000007E-2</v>
      </c>
      <c r="FV603">
        <v>7.0000000000000007E-2</v>
      </c>
      <c r="FW603">
        <v>7.0000000000000007E-2</v>
      </c>
      <c r="FX603">
        <v>7.0000000000000007E-2</v>
      </c>
      <c r="FY603">
        <v>1.87</v>
      </c>
      <c r="FZ603">
        <v>3.59</v>
      </c>
      <c r="GA603">
        <v>3.62</v>
      </c>
      <c r="GB603">
        <v>3.61</v>
      </c>
      <c r="GC603">
        <v>3.71</v>
      </c>
      <c r="GD603">
        <v>3.46</v>
      </c>
      <c r="GE603">
        <v>3.34</v>
      </c>
      <c r="GF603">
        <v>3.56</v>
      </c>
      <c r="GG603">
        <v>3.56</v>
      </c>
      <c r="GH603">
        <v>9.1</v>
      </c>
      <c r="GI603">
        <v>0</v>
      </c>
      <c r="GJ603">
        <v>1.4999999999999999E-2</v>
      </c>
      <c r="GK603">
        <v>7.0000000000000001E-3</v>
      </c>
      <c r="GL603">
        <v>0</v>
      </c>
      <c r="GM603">
        <v>0.01</v>
      </c>
      <c r="GN603">
        <v>0.02</v>
      </c>
      <c r="GO603">
        <v>0.05</v>
      </c>
      <c r="GP603">
        <v>0.1</v>
      </c>
      <c r="GQ603">
        <v>0.13</v>
      </c>
      <c r="GR603">
        <v>0.56999999999999995</v>
      </c>
      <c r="GS603">
        <v>0.1</v>
      </c>
      <c r="GT603">
        <v>0.33</v>
      </c>
      <c r="GU603">
        <v>0.41</v>
      </c>
      <c r="GV603">
        <v>0.21</v>
      </c>
      <c r="GW603">
        <v>0.19</v>
      </c>
      <c r="GX603">
        <v>0.129</v>
      </c>
      <c r="GY603">
        <v>0.16</v>
      </c>
      <c r="GZ603">
        <v>7.6999999999999999E-2</v>
      </c>
      <c r="HA603">
        <v>5.1999999999999998E-2</v>
      </c>
      <c r="HB603">
        <v>0.18</v>
      </c>
      <c r="HC603">
        <v>0.13</v>
      </c>
      <c r="HD603">
        <v>0.06</v>
      </c>
      <c r="HE603">
        <v>0.23</v>
      </c>
      <c r="HF603">
        <v>0.28000000000000003</v>
      </c>
      <c r="HG603">
        <v>0.34</v>
      </c>
      <c r="HH603">
        <v>0.23</v>
      </c>
      <c r="HI603">
        <v>0</v>
      </c>
      <c r="HJ603">
        <v>0</v>
      </c>
      <c r="HK603">
        <v>0</v>
      </c>
      <c r="HL603">
        <v>0.01</v>
      </c>
      <c r="HM603">
        <v>0.06</v>
      </c>
      <c r="HN603">
        <v>0</v>
      </c>
      <c r="HO603">
        <v>0.23</v>
      </c>
      <c r="HP603">
        <v>0.23</v>
      </c>
      <c r="HQ603">
        <v>0.21</v>
      </c>
      <c r="HR603">
        <v>0.27</v>
      </c>
      <c r="HS603">
        <v>0.32</v>
      </c>
      <c r="HT603">
        <v>0.2</v>
      </c>
      <c r="HU603">
        <v>0.66</v>
      </c>
      <c r="HV603">
        <v>0.52</v>
      </c>
      <c r="HW603">
        <v>0.57999999999999996</v>
      </c>
      <c r="HX603">
        <v>0.56000000000000005</v>
      </c>
      <c r="HY603">
        <v>0.45</v>
      </c>
      <c r="HZ603">
        <v>0.67</v>
      </c>
      <c r="IA603">
        <v>0.01</v>
      </c>
      <c r="IB603">
        <v>0.14000000000000001</v>
      </c>
      <c r="IC603">
        <v>0.1</v>
      </c>
      <c r="ID603">
        <v>0.05</v>
      </c>
      <c r="IE603">
        <v>0.05</v>
      </c>
      <c r="IF603">
        <v>1.4999999999999999E-2</v>
      </c>
      <c r="IG603">
        <v>1.7999999999999999E-2</v>
      </c>
      <c r="IH603">
        <v>0.01</v>
      </c>
      <c r="II603">
        <v>0.01</v>
      </c>
      <c r="IJ603">
        <v>0.03</v>
      </c>
      <c r="IK603">
        <v>2.1999999999999999E-2</v>
      </c>
      <c r="IL603">
        <v>2.1999999999999999E-2</v>
      </c>
      <c r="IM603">
        <v>0.08</v>
      </c>
      <c r="IN603">
        <v>0.09</v>
      </c>
      <c r="IO603">
        <v>0.09</v>
      </c>
      <c r="IP603">
        <v>0.09</v>
      </c>
      <c r="IQ603">
        <v>0.09</v>
      </c>
      <c r="IR603">
        <v>0.09</v>
      </c>
      <c r="IS603">
        <v>0.01</v>
      </c>
      <c r="IT603">
        <v>0.44</v>
      </c>
      <c r="IU603">
        <v>0.27</v>
      </c>
      <c r="IV603">
        <v>0.03</v>
      </c>
      <c r="IW603">
        <v>0.13</v>
      </c>
      <c r="IX603">
        <v>0.22</v>
      </c>
      <c r="IY603">
        <v>0.24</v>
      </c>
      <c r="IZ603">
        <v>0.28999999999999998</v>
      </c>
      <c r="JA603">
        <v>0.16</v>
      </c>
      <c r="JB603">
        <v>0.35</v>
      </c>
      <c r="JC603">
        <v>0.4</v>
      </c>
      <c r="JD603">
        <v>0.1</v>
      </c>
      <c r="JE603">
        <v>0.17</v>
      </c>
      <c r="JF603">
        <v>0.24</v>
      </c>
      <c r="JG603">
        <v>0.21</v>
      </c>
      <c r="JH603">
        <v>0.27</v>
      </c>
      <c r="JI603">
        <v>0.12</v>
      </c>
      <c r="JJ603">
        <v>0.17</v>
      </c>
      <c r="JK603">
        <v>0.46</v>
      </c>
      <c r="JL603">
        <v>0.21</v>
      </c>
      <c r="JM603">
        <v>0.11</v>
      </c>
      <c r="JN603">
        <v>0.1</v>
      </c>
      <c r="JO603">
        <v>0.1</v>
      </c>
      <c r="JP603">
        <v>0.12</v>
      </c>
      <c r="JQ603">
        <v>0.1</v>
      </c>
      <c r="JR603">
        <v>3.03</v>
      </c>
      <c r="JS603">
        <v>1.89</v>
      </c>
      <c r="JT603">
        <v>2.2599999999999998</v>
      </c>
      <c r="JU603">
        <v>3.28</v>
      </c>
      <c r="JV603">
        <v>2.5499999999999998</v>
      </c>
    </row>
    <row r="604" spans="1:282" x14ac:dyDescent="0.25">
      <c r="A604">
        <v>610354</v>
      </c>
      <c r="B604" t="s">
        <v>218</v>
      </c>
      <c r="C604" t="s">
        <v>1635</v>
      </c>
      <c r="D604" t="s">
        <v>6277</v>
      </c>
      <c r="E604" t="s">
        <v>6278</v>
      </c>
      <c r="F604" t="s">
        <v>1636</v>
      </c>
      <c r="G604" t="s">
        <v>1637</v>
      </c>
      <c r="H604" t="s">
        <v>1638</v>
      </c>
      <c r="I604" t="s">
        <v>6279</v>
      </c>
      <c r="J604" t="s">
        <v>6280</v>
      </c>
      <c r="K604" t="s">
        <v>6281</v>
      </c>
      <c r="L604" t="s">
        <v>546</v>
      </c>
      <c r="M604" t="s">
        <v>3399</v>
      </c>
      <c r="N604" t="s">
        <v>3657</v>
      </c>
      <c r="O604" t="s">
        <v>524</v>
      </c>
      <c r="P604">
        <v>378</v>
      </c>
      <c r="Q604" t="s">
        <v>541</v>
      </c>
      <c r="R604" t="s">
        <v>544</v>
      </c>
      <c r="S604" t="s">
        <v>544</v>
      </c>
      <c r="T604">
        <v>31</v>
      </c>
      <c r="U604">
        <v>7890</v>
      </c>
      <c r="V604" t="s">
        <v>651</v>
      </c>
      <c r="W604">
        <v>233</v>
      </c>
      <c r="X604">
        <v>386</v>
      </c>
      <c r="Y604">
        <v>60</v>
      </c>
      <c r="Z604" s="5" t="s">
        <v>758</v>
      </c>
      <c r="AA604" t="s">
        <v>524</v>
      </c>
      <c r="AB604" t="s">
        <v>555</v>
      </c>
      <c r="AC604" t="s">
        <v>576</v>
      </c>
      <c r="AD604" t="s">
        <v>555</v>
      </c>
      <c r="AE604">
        <v>22</v>
      </c>
      <c r="AF604">
        <v>19.5</v>
      </c>
      <c r="AG604">
        <v>37.200000000000003</v>
      </c>
      <c r="AH604">
        <v>6</v>
      </c>
      <c r="AI604" t="s">
        <v>3410</v>
      </c>
      <c r="AJ604">
        <v>141</v>
      </c>
      <c r="AK604">
        <v>3</v>
      </c>
      <c r="AL604">
        <v>1</v>
      </c>
      <c r="AM604">
        <v>6</v>
      </c>
      <c r="AN604">
        <v>127</v>
      </c>
      <c r="AQ604">
        <v>1</v>
      </c>
      <c r="AR604">
        <v>5</v>
      </c>
      <c r="AS604">
        <v>141</v>
      </c>
      <c r="AT604">
        <v>0.04</v>
      </c>
      <c r="AU604">
        <v>0.01</v>
      </c>
      <c r="AV604">
        <v>0.02</v>
      </c>
      <c r="AW604">
        <v>0.01</v>
      </c>
      <c r="AX604">
        <v>0.01</v>
      </c>
      <c r="AY604">
        <v>0.11</v>
      </c>
      <c r="AZ604">
        <v>0.21</v>
      </c>
      <c r="BA604">
        <v>0.121</v>
      </c>
      <c r="BB604">
        <v>7.0000000000000007E-2</v>
      </c>
      <c r="BC604">
        <v>0.05</v>
      </c>
      <c r="BD604">
        <v>0.11</v>
      </c>
      <c r="BE604">
        <v>0.24</v>
      </c>
      <c r="BF604">
        <v>0.4</v>
      </c>
      <c r="BG604">
        <v>0.41</v>
      </c>
      <c r="BH604">
        <v>0.45</v>
      </c>
      <c r="BI604">
        <v>0.33</v>
      </c>
      <c r="BJ604">
        <v>0.47</v>
      </c>
      <c r="BK604">
        <v>0.28000000000000003</v>
      </c>
      <c r="BL604">
        <v>0.04</v>
      </c>
      <c r="BM604">
        <v>0.03</v>
      </c>
      <c r="BN604">
        <v>0.06</v>
      </c>
      <c r="BO604">
        <v>0.01</v>
      </c>
      <c r="BP604">
        <v>0.03</v>
      </c>
      <c r="BQ604">
        <v>7.0000000000000007E-2</v>
      </c>
      <c r="BR604">
        <v>0.31</v>
      </c>
      <c r="BS604">
        <v>0.43</v>
      </c>
      <c r="BT604">
        <v>0.4</v>
      </c>
      <c r="BU604">
        <v>0.59</v>
      </c>
      <c r="BV604">
        <v>0.39</v>
      </c>
      <c r="BW604">
        <v>0.3</v>
      </c>
      <c r="BX604">
        <v>3.04</v>
      </c>
      <c r="BY604">
        <v>3.31</v>
      </c>
      <c r="BZ604">
        <v>3.3</v>
      </c>
      <c r="CA604">
        <v>3.52</v>
      </c>
      <c r="CB604">
        <v>3.28</v>
      </c>
      <c r="CC604">
        <v>2.82</v>
      </c>
      <c r="CD604">
        <v>2.1000000000000001E-2</v>
      </c>
      <c r="CE604">
        <v>0</v>
      </c>
      <c r="CF604">
        <v>7.0000000000000001E-3</v>
      </c>
      <c r="CG604">
        <v>1.4E-2</v>
      </c>
      <c r="CH604">
        <v>0</v>
      </c>
      <c r="CI604">
        <v>0.01</v>
      </c>
      <c r="CJ604">
        <v>0.04</v>
      </c>
      <c r="CK604">
        <v>0.13</v>
      </c>
      <c r="CL604">
        <v>0.06</v>
      </c>
      <c r="CM604">
        <v>0.01</v>
      </c>
      <c r="CN604">
        <v>0.01</v>
      </c>
      <c r="CO604">
        <v>0.04</v>
      </c>
      <c r="CP604">
        <v>0.11</v>
      </c>
      <c r="CQ604">
        <v>0.04</v>
      </c>
      <c r="CR604">
        <v>0.04</v>
      </c>
      <c r="CS604">
        <v>0.14000000000000001</v>
      </c>
      <c r="CT604">
        <v>0.2</v>
      </c>
      <c r="CU604">
        <v>0.11</v>
      </c>
      <c r="CV604">
        <v>3.68</v>
      </c>
      <c r="CW604">
        <v>3.63</v>
      </c>
      <c r="CX604">
        <v>3.52</v>
      </c>
      <c r="CY604">
        <v>3.46</v>
      </c>
      <c r="CZ604">
        <v>3.59</v>
      </c>
      <c r="DA604">
        <v>3.5</v>
      </c>
      <c r="DB604">
        <v>3.22</v>
      </c>
      <c r="DC604">
        <v>2.93</v>
      </c>
      <c r="DD604">
        <v>3.27</v>
      </c>
      <c r="DE604">
        <v>0.23</v>
      </c>
      <c r="DF604">
        <v>0.33</v>
      </c>
      <c r="DG604">
        <v>0.36</v>
      </c>
      <c r="DH604">
        <v>0.26</v>
      </c>
      <c r="DI604">
        <v>0.32</v>
      </c>
      <c r="DJ604">
        <v>0.35</v>
      </c>
      <c r="DK604">
        <v>0.35</v>
      </c>
      <c r="DL604">
        <v>0.26</v>
      </c>
      <c r="DM604">
        <v>0.32</v>
      </c>
      <c r="DN604">
        <v>0.04</v>
      </c>
      <c r="DO604">
        <v>0.02</v>
      </c>
      <c r="DP604">
        <v>0.02</v>
      </c>
      <c r="DQ604">
        <v>0.02</v>
      </c>
      <c r="DR604">
        <v>0.01</v>
      </c>
      <c r="DS604">
        <v>0.04</v>
      </c>
      <c r="DT604">
        <v>0.03</v>
      </c>
      <c r="DU604">
        <v>0.03</v>
      </c>
      <c r="DV604">
        <v>0.01</v>
      </c>
      <c r="DW604">
        <v>0.71</v>
      </c>
      <c r="DX604">
        <v>0.63</v>
      </c>
      <c r="DY604">
        <v>0.56999999999999995</v>
      </c>
      <c r="DZ604">
        <v>0.59</v>
      </c>
      <c r="EA604">
        <v>0.62</v>
      </c>
      <c r="EB604">
        <v>0.55000000000000004</v>
      </c>
      <c r="EC604">
        <v>0.44</v>
      </c>
      <c r="ED604">
        <v>0.39</v>
      </c>
      <c r="EE604">
        <v>0.5</v>
      </c>
      <c r="EF604">
        <v>0.45</v>
      </c>
      <c r="EG604">
        <v>0.01</v>
      </c>
      <c r="EH604">
        <v>0</v>
      </c>
      <c r="EI604">
        <v>0.01</v>
      </c>
      <c r="EJ604">
        <v>0.01</v>
      </c>
      <c r="EK604">
        <v>0.02</v>
      </c>
      <c r="EL604">
        <v>0.09</v>
      </c>
      <c r="EM604">
        <v>0</v>
      </c>
      <c r="EN604">
        <v>0</v>
      </c>
      <c r="EO604">
        <v>0.22</v>
      </c>
      <c r="EP604">
        <v>0.03</v>
      </c>
      <c r="EQ604">
        <v>4.2999999999999997E-2</v>
      </c>
      <c r="ER604">
        <v>0.04</v>
      </c>
      <c r="ES604">
        <v>2.1000000000000001E-2</v>
      </c>
      <c r="ET604">
        <v>0.03</v>
      </c>
      <c r="EU604">
        <v>0.09</v>
      </c>
      <c r="EV604">
        <v>7.0000000000000007E-2</v>
      </c>
      <c r="EW604">
        <v>0.08</v>
      </c>
      <c r="EX604">
        <v>0.156</v>
      </c>
      <c r="EY604">
        <v>0.41</v>
      </c>
      <c r="EZ604">
        <v>0.33</v>
      </c>
      <c r="FA604">
        <v>0.34</v>
      </c>
      <c r="FB604">
        <v>0.31</v>
      </c>
      <c r="FC604">
        <v>0.5</v>
      </c>
      <c r="FD604">
        <v>0.39</v>
      </c>
      <c r="FE604">
        <v>0.49</v>
      </c>
      <c r="FF604">
        <v>0.45</v>
      </c>
      <c r="FG604">
        <v>7.0000000000000007E-2</v>
      </c>
      <c r="FH604">
        <v>0.53</v>
      </c>
      <c r="FI604">
        <v>0.6</v>
      </c>
      <c r="FJ604">
        <v>0.57999999999999996</v>
      </c>
      <c r="FK604">
        <v>0.63</v>
      </c>
      <c r="FL604">
        <v>0.4</v>
      </c>
      <c r="FM604">
        <v>0.37</v>
      </c>
      <c r="FN604">
        <v>0.42</v>
      </c>
      <c r="FO604">
        <v>0.45</v>
      </c>
      <c r="FP604">
        <v>0.1</v>
      </c>
      <c r="FQ604">
        <v>0.02</v>
      </c>
      <c r="FR604">
        <v>0.02</v>
      </c>
      <c r="FS604">
        <v>0.03</v>
      </c>
      <c r="FT604">
        <v>0.03</v>
      </c>
      <c r="FU604">
        <v>0.05</v>
      </c>
      <c r="FV604">
        <v>0.06</v>
      </c>
      <c r="FW604">
        <v>0.02</v>
      </c>
      <c r="FX604">
        <v>0.01</v>
      </c>
      <c r="FY604">
        <v>1.83</v>
      </c>
      <c r="FZ604">
        <v>3.5</v>
      </c>
      <c r="GA604">
        <v>3.57</v>
      </c>
      <c r="GB604">
        <v>3.53</v>
      </c>
      <c r="GC604">
        <v>3.61</v>
      </c>
      <c r="GD604">
        <v>3.34</v>
      </c>
      <c r="GE604">
        <v>3.11</v>
      </c>
      <c r="GF604">
        <v>3.36</v>
      </c>
      <c r="GG604">
        <v>3.38</v>
      </c>
      <c r="GH604">
        <v>8.57</v>
      </c>
      <c r="GI604">
        <v>0.01</v>
      </c>
      <c r="GJ604">
        <v>7.0000000000000001E-3</v>
      </c>
      <c r="GK604">
        <v>1.4E-2</v>
      </c>
      <c r="GL604">
        <v>0.01</v>
      </c>
      <c r="GM604">
        <v>0.02</v>
      </c>
      <c r="GN604">
        <v>0.06</v>
      </c>
      <c r="GO604">
        <v>0.05</v>
      </c>
      <c r="GP604">
        <v>0.16</v>
      </c>
      <c r="GQ604">
        <v>0.21</v>
      </c>
      <c r="GR604">
        <v>0.4</v>
      </c>
      <c r="GS604">
        <v>0.06</v>
      </c>
      <c r="GT604">
        <v>0.35</v>
      </c>
      <c r="GU604">
        <v>0.51</v>
      </c>
      <c r="GV604">
        <v>0.28999999999999998</v>
      </c>
      <c r="GW604">
        <v>0.22</v>
      </c>
      <c r="GX604">
        <v>0.121</v>
      </c>
      <c r="GY604">
        <v>0.27</v>
      </c>
      <c r="GZ604">
        <v>9.1999999999999998E-2</v>
      </c>
      <c r="HA604">
        <v>5.7000000000000002E-2</v>
      </c>
      <c r="HB604">
        <v>0.15</v>
      </c>
      <c r="HC604">
        <v>0.1</v>
      </c>
      <c r="HD604">
        <v>0.04</v>
      </c>
      <c r="HE604">
        <v>0.11</v>
      </c>
      <c r="HF604">
        <v>0.23</v>
      </c>
      <c r="HG604">
        <v>0.28000000000000003</v>
      </c>
      <c r="HH604">
        <v>0.18</v>
      </c>
      <c r="HI604">
        <v>0.02</v>
      </c>
      <c r="HJ604">
        <v>0.01</v>
      </c>
      <c r="HK604">
        <v>0.01</v>
      </c>
      <c r="HL604">
        <v>0.08</v>
      </c>
      <c r="HM604">
        <v>0.05</v>
      </c>
      <c r="HN604">
        <v>0.05</v>
      </c>
      <c r="HO604">
        <v>0.49</v>
      </c>
      <c r="HP604">
        <v>0.36</v>
      </c>
      <c r="HQ604">
        <v>0.35</v>
      </c>
      <c r="HR604">
        <v>0.36</v>
      </c>
      <c r="HS604">
        <v>0.45</v>
      </c>
      <c r="HT604">
        <v>0.4</v>
      </c>
      <c r="HU604">
        <v>0.43</v>
      </c>
      <c r="HV604">
        <v>0.31</v>
      </c>
      <c r="HW604">
        <v>0.36</v>
      </c>
      <c r="HX604">
        <v>0.35</v>
      </c>
      <c r="HY604">
        <v>0.26</v>
      </c>
      <c r="HZ604">
        <v>0.41</v>
      </c>
      <c r="IA604">
        <v>0.04</v>
      </c>
      <c r="IB604">
        <v>0.2</v>
      </c>
      <c r="IC604">
        <v>0.16</v>
      </c>
      <c r="ID604">
        <v>0.11</v>
      </c>
      <c r="IE604">
        <v>0.14000000000000001</v>
      </c>
      <c r="IF604">
        <v>6.4000000000000001E-2</v>
      </c>
      <c r="IG604">
        <v>7.0000000000000001E-3</v>
      </c>
      <c r="IH604">
        <v>0.03</v>
      </c>
      <c r="II604">
        <v>0.03</v>
      </c>
      <c r="IJ604">
        <v>0.02</v>
      </c>
      <c r="IK604">
        <v>2.8000000000000001E-2</v>
      </c>
      <c r="IL604">
        <v>1.4E-2</v>
      </c>
      <c r="IM604">
        <v>0.02</v>
      </c>
      <c r="IN604">
        <v>0.09</v>
      </c>
      <c r="IO604">
        <v>0.09</v>
      </c>
      <c r="IP604">
        <v>7.0000000000000007E-2</v>
      </c>
      <c r="IQ604">
        <v>0.08</v>
      </c>
      <c r="IR604">
        <v>0.06</v>
      </c>
      <c r="IS604">
        <v>0.04</v>
      </c>
      <c r="IT604">
        <v>0.66</v>
      </c>
      <c r="IU604">
        <v>0.37</v>
      </c>
      <c r="IV604">
        <v>0.01</v>
      </c>
      <c r="IW604">
        <v>0.26</v>
      </c>
      <c r="IX604">
        <v>0.33</v>
      </c>
      <c r="IY604">
        <v>0.22</v>
      </c>
      <c r="IZ604">
        <v>0.38</v>
      </c>
      <c r="JA604">
        <v>0.26</v>
      </c>
      <c r="JB604">
        <v>0.39</v>
      </c>
      <c r="JC604">
        <v>0.33</v>
      </c>
      <c r="JD604">
        <v>0.02</v>
      </c>
      <c r="JE604">
        <v>0.09</v>
      </c>
      <c r="JF604">
        <v>0.28999999999999998</v>
      </c>
      <c r="JG604">
        <v>0.14000000000000001</v>
      </c>
      <c r="JH604">
        <v>0.26</v>
      </c>
      <c r="JI604">
        <v>0.05</v>
      </c>
      <c r="JJ604">
        <v>0.06</v>
      </c>
      <c r="JK604">
        <v>0.39</v>
      </c>
      <c r="JL604">
        <v>0.17</v>
      </c>
      <c r="JM604">
        <v>0.04</v>
      </c>
      <c r="JN604">
        <v>0.05</v>
      </c>
      <c r="JO604">
        <v>0.09</v>
      </c>
      <c r="JP604">
        <v>0.05</v>
      </c>
      <c r="JQ604">
        <v>0.04</v>
      </c>
      <c r="JR604">
        <v>2.85</v>
      </c>
      <c r="JS604">
        <v>1.43</v>
      </c>
      <c r="JT604">
        <v>1.84</v>
      </c>
      <c r="JU604">
        <v>3.11</v>
      </c>
      <c r="JV604">
        <v>2.2400000000000002</v>
      </c>
    </row>
    <row r="605" spans="1:282" x14ac:dyDescent="0.25">
      <c r="A605">
        <v>610355</v>
      </c>
      <c r="B605" t="s">
        <v>78</v>
      </c>
      <c r="C605" t="s">
        <v>3116</v>
      </c>
      <c r="D605" t="s">
        <v>6282</v>
      </c>
      <c r="E605" t="s">
        <v>6283</v>
      </c>
      <c r="F605" t="s">
        <v>1639</v>
      </c>
      <c r="G605" t="s">
        <v>1640</v>
      </c>
      <c r="H605" t="s">
        <v>1641</v>
      </c>
      <c r="I605" t="s">
        <v>6284</v>
      </c>
      <c r="J605" t="s">
        <v>6285</v>
      </c>
      <c r="K605" t="s">
        <v>6286</v>
      </c>
      <c r="L605" t="s">
        <v>546</v>
      </c>
      <c r="M605" t="s">
        <v>3399</v>
      </c>
      <c r="N605" t="s">
        <v>3657</v>
      </c>
      <c r="O605" t="s">
        <v>524</v>
      </c>
      <c r="P605">
        <v>274</v>
      </c>
      <c r="Q605" t="s">
        <v>541</v>
      </c>
      <c r="R605" t="s">
        <v>613</v>
      </c>
      <c r="S605" t="s">
        <v>613</v>
      </c>
      <c r="T605">
        <v>33</v>
      </c>
      <c r="U605">
        <v>7910</v>
      </c>
      <c r="V605" t="s">
        <v>651</v>
      </c>
      <c r="W605">
        <v>95</v>
      </c>
      <c r="X605">
        <v>283</v>
      </c>
      <c r="Y605">
        <v>34</v>
      </c>
      <c r="Z605" s="5" t="s">
        <v>799</v>
      </c>
      <c r="AA605" t="s">
        <v>524</v>
      </c>
      <c r="AB605" t="s">
        <v>534</v>
      </c>
      <c r="AC605" t="s">
        <v>534</v>
      </c>
      <c r="AD605" t="s">
        <v>555</v>
      </c>
      <c r="AE605">
        <v>84.9</v>
      </c>
      <c r="AF605">
        <v>95.6</v>
      </c>
      <c r="AG605">
        <v>31.2</v>
      </c>
      <c r="AH605">
        <v>3.4</v>
      </c>
      <c r="AI605" t="s">
        <v>3410</v>
      </c>
      <c r="AJ605">
        <v>68</v>
      </c>
      <c r="AK605">
        <v>12</v>
      </c>
      <c r="AL605">
        <v>10</v>
      </c>
      <c r="AM605">
        <v>3</v>
      </c>
      <c r="AN605">
        <v>40</v>
      </c>
      <c r="AQ605">
        <v>3</v>
      </c>
      <c r="AR605">
        <v>1</v>
      </c>
      <c r="AS605">
        <v>68</v>
      </c>
      <c r="AT605">
        <v>0.01</v>
      </c>
      <c r="AU605">
        <v>0</v>
      </c>
      <c r="AV605">
        <v>0</v>
      </c>
      <c r="AW605">
        <v>0</v>
      </c>
      <c r="AX605">
        <v>0</v>
      </c>
      <c r="AY605">
        <v>7.0000000000000007E-2</v>
      </c>
      <c r="AZ605">
        <v>0.01</v>
      </c>
      <c r="BA605">
        <v>0</v>
      </c>
      <c r="BB605">
        <v>0</v>
      </c>
      <c r="BC605">
        <v>0.04</v>
      </c>
      <c r="BD605">
        <v>0.06</v>
      </c>
      <c r="BE605">
        <v>0.09</v>
      </c>
      <c r="BF605">
        <v>0.1</v>
      </c>
      <c r="BG605">
        <v>0.15</v>
      </c>
      <c r="BH605">
        <v>0.16</v>
      </c>
      <c r="BI605">
        <v>0.12</v>
      </c>
      <c r="BJ605">
        <v>0.28000000000000003</v>
      </c>
      <c r="BK605">
        <v>0.25</v>
      </c>
      <c r="BL605">
        <v>0</v>
      </c>
      <c r="BM605">
        <v>0</v>
      </c>
      <c r="BN605">
        <v>0.04</v>
      </c>
      <c r="BO605">
        <v>0.03</v>
      </c>
      <c r="BP605">
        <v>0.03</v>
      </c>
      <c r="BQ605">
        <v>7.0000000000000007E-2</v>
      </c>
      <c r="BR605">
        <v>0.87</v>
      </c>
      <c r="BS605">
        <v>0.85</v>
      </c>
      <c r="BT605">
        <v>0.79</v>
      </c>
      <c r="BU605">
        <v>0.81</v>
      </c>
      <c r="BV605">
        <v>0.63</v>
      </c>
      <c r="BW605">
        <v>0.51</v>
      </c>
      <c r="BX605">
        <v>3.82</v>
      </c>
      <c r="BY605">
        <v>3.85</v>
      </c>
      <c r="BZ605">
        <v>3.83</v>
      </c>
      <c r="CA605">
        <v>3.79</v>
      </c>
      <c r="CB605">
        <v>3.59</v>
      </c>
      <c r="CC605">
        <v>3.3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0.01</v>
      </c>
      <c r="CT605">
        <v>0.06</v>
      </c>
      <c r="CU605">
        <v>0.04</v>
      </c>
      <c r="CV605">
        <v>3.9</v>
      </c>
      <c r="CW605">
        <v>3.96</v>
      </c>
      <c r="CX605">
        <v>3.93</v>
      </c>
      <c r="CY605">
        <v>3.91</v>
      </c>
      <c r="CZ605">
        <v>3.93</v>
      </c>
      <c r="DA605">
        <v>3.85</v>
      </c>
      <c r="DB605">
        <v>3.76</v>
      </c>
      <c r="DC605">
        <v>3.71</v>
      </c>
      <c r="DD605">
        <v>3.82</v>
      </c>
      <c r="DE605">
        <v>0.1</v>
      </c>
      <c r="DF605">
        <v>0.04</v>
      </c>
      <c r="DG605">
        <v>7.0000000000000007E-2</v>
      </c>
      <c r="DH605">
        <v>0.09</v>
      </c>
      <c r="DI605">
        <v>7.0000000000000007E-2</v>
      </c>
      <c r="DJ605">
        <v>0.15</v>
      </c>
      <c r="DK605">
        <v>0.21</v>
      </c>
      <c r="DL605">
        <v>0.18</v>
      </c>
      <c r="DM605">
        <v>0.09</v>
      </c>
      <c r="DN605">
        <v>0</v>
      </c>
      <c r="DO605">
        <v>0</v>
      </c>
      <c r="DP605">
        <v>0</v>
      </c>
      <c r="DQ605">
        <v>0</v>
      </c>
      <c r="DR605">
        <v>0.01</v>
      </c>
      <c r="DS605">
        <v>0</v>
      </c>
      <c r="DT605">
        <v>0.01</v>
      </c>
      <c r="DU605">
        <v>0</v>
      </c>
      <c r="DV605">
        <v>0</v>
      </c>
      <c r="DW605">
        <v>0.9</v>
      </c>
      <c r="DX605">
        <v>0.96</v>
      </c>
      <c r="DY605">
        <v>0.93</v>
      </c>
      <c r="DZ605">
        <v>0.91</v>
      </c>
      <c r="EA605">
        <v>0.91</v>
      </c>
      <c r="EB605">
        <v>0.85</v>
      </c>
      <c r="EC605">
        <v>0.76</v>
      </c>
      <c r="ED605">
        <v>0.76</v>
      </c>
      <c r="EE605">
        <v>0.87</v>
      </c>
      <c r="EF605">
        <v>0.69</v>
      </c>
      <c r="EG605">
        <v>0</v>
      </c>
      <c r="EH605">
        <v>0</v>
      </c>
      <c r="EI605">
        <v>0.01</v>
      </c>
      <c r="EJ605">
        <v>0</v>
      </c>
      <c r="EK605">
        <v>0.03</v>
      </c>
      <c r="EL605">
        <v>0.06</v>
      </c>
      <c r="EM605">
        <v>0</v>
      </c>
      <c r="EN605">
        <v>0</v>
      </c>
      <c r="EO605">
        <v>0.16</v>
      </c>
      <c r="EP605">
        <v>0</v>
      </c>
      <c r="EQ605">
        <v>0</v>
      </c>
      <c r="ER605">
        <v>0</v>
      </c>
      <c r="ES605">
        <v>0</v>
      </c>
      <c r="ET605">
        <v>0.01</v>
      </c>
      <c r="EU605">
        <v>7.0000000000000007E-2</v>
      </c>
      <c r="EV605">
        <v>0.01</v>
      </c>
      <c r="EW605">
        <v>0.03</v>
      </c>
      <c r="EX605">
        <v>2.9000000000000001E-2</v>
      </c>
      <c r="EY605">
        <v>0.12</v>
      </c>
      <c r="EZ605">
        <v>0.1</v>
      </c>
      <c r="FA605">
        <v>0.1</v>
      </c>
      <c r="FB605">
        <v>7.0000000000000007E-2</v>
      </c>
      <c r="FC605">
        <v>0.06</v>
      </c>
      <c r="FD605">
        <v>0.26</v>
      </c>
      <c r="FE605">
        <v>0.18</v>
      </c>
      <c r="FF605">
        <v>0.15</v>
      </c>
      <c r="FG605">
        <v>7.0000000000000007E-2</v>
      </c>
      <c r="FH605">
        <v>0.85</v>
      </c>
      <c r="FI605">
        <v>0.88</v>
      </c>
      <c r="FJ605">
        <v>0.87</v>
      </c>
      <c r="FK605">
        <v>0.91</v>
      </c>
      <c r="FL605">
        <v>0.88</v>
      </c>
      <c r="FM605">
        <v>0.53</v>
      </c>
      <c r="FN605">
        <v>0.79</v>
      </c>
      <c r="FO605">
        <v>0.79</v>
      </c>
      <c r="FP605">
        <v>0.04</v>
      </c>
      <c r="FQ605">
        <v>0.03</v>
      </c>
      <c r="FR605">
        <v>0.01</v>
      </c>
      <c r="FS605">
        <v>0.01</v>
      </c>
      <c r="FT605">
        <v>0.01</v>
      </c>
      <c r="FU605">
        <v>0.01</v>
      </c>
      <c r="FV605">
        <v>7.0000000000000007E-2</v>
      </c>
      <c r="FW605">
        <v>0.01</v>
      </c>
      <c r="FX605">
        <v>0.03</v>
      </c>
      <c r="FY605">
        <v>1.46</v>
      </c>
      <c r="FZ605">
        <v>3.88</v>
      </c>
      <c r="GA605">
        <v>3.9</v>
      </c>
      <c r="GB605">
        <v>3.85</v>
      </c>
      <c r="GC605">
        <v>3.93</v>
      </c>
      <c r="GD605">
        <v>3.82</v>
      </c>
      <c r="GE605">
        <v>3.37</v>
      </c>
      <c r="GF605">
        <v>3.79</v>
      </c>
      <c r="GG605">
        <v>3.79</v>
      </c>
      <c r="GH605">
        <v>9.4</v>
      </c>
      <c r="GI605">
        <v>0</v>
      </c>
      <c r="GJ605">
        <v>0</v>
      </c>
      <c r="GK605">
        <v>1.4999999999999999E-2</v>
      </c>
      <c r="GL605">
        <v>0</v>
      </c>
      <c r="GM605">
        <v>0.04</v>
      </c>
      <c r="GN605">
        <v>0</v>
      </c>
      <c r="GO605">
        <v>0.01</v>
      </c>
      <c r="GP605">
        <v>0.03</v>
      </c>
      <c r="GQ605">
        <v>0.15</v>
      </c>
      <c r="GR605">
        <v>0.71</v>
      </c>
      <c r="GS605">
        <v>0.04</v>
      </c>
      <c r="GT605">
        <v>0.4</v>
      </c>
      <c r="GU605">
        <v>0.46</v>
      </c>
      <c r="GV605">
        <v>0.26</v>
      </c>
      <c r="GW605">
        <v>0.22</v>
      </c>
      <c r="GX605">
        <v>0.20599999999999999</v>
      </c>
      <c r="GY605">
        <v>0.18</v>
      </c>
      <c r="GZ605">
        <v>0.14699999999999999</v>
      </c>
      <c r="HA605">
        <v>4.3999999999999997E-2</v>
      </c>
      <c r="HB605">
        <v>0.26</v>
      </c>
      <c r="HC605">
        <v>0.12</v>
      </c>
      <c r="HD605">
        <v>0.09</v>
      </c>
      <c r="HE605">
        <v>0.18</v>
      </c>
      <c r="HF605">
        <v>0.12</v>
      </c>
      <c r="HG605">
        <v>0.21</v>
      </c>
      <c r="HH605">
        <v>0.12</v>
      </c>
      <c r="HI605">
        <v>0.04</v>
      </c>
      <c r="HJ605">
        <v>0.03</v>
      </c>
      <c r="HK605">
        <v>7.0000000000000007E-2</v>
      </c>
      <c r="HL605">
        <v>0.24</v>
      </c>
      <c r="HM605">
        <v>0.16</v>
      </c>
      <c r="HN605">
        <v>0.06</v>
      </c>
      <c r="HO605">
        <v>0.32</v>
      </c>
      <c r="HP605">
        <v>0.34</v>
      </c>
      <c r="HQ605">
        <v>0.34</v>
      </c>
      <c r="HR605">
        <v>0.38</v>
      </c>
      <c r="HS605">
        <v>0.46</v>
      </c>
      <c r="HT605">
        <v>0.25</v>
      </c>
      <c r="HU605">
        <v>0.59</v>
      </c>
      <c r="HV605">
        <v>0.38</v>
      </c>
      <c r="HW605">
        <v>0.37</v>
      </c>
      <c r="HX605">
        <v>0.28000000000000003</v>
      </c>
      <c r="HY605">
        <v>0.28999999999999998</v>
      </c>
      <c r="HZ605">
        <v>0.6</v>
      </c>
      <c r="IA605">
        <v>0</v>
      </c>
      <c r="IB605">
        <v>0.19</v>
      </c>
      <c r="IC605">
        <v>0.18</v>
      </c>
      <c r="ID605">
        <v>7.0000000000000007E-2</v>
      </c>
      <c r="IE605">
        <v>0.04</v>
      </c>
      <c r="IF605">
        <v>4.3999999999999997E-2</v>
      </c>
      <c r="IG605">
        <v>2.9000000000000001E-2</v>
      </c>
      <c r="IH605">
        <v>0.01</v>
      </c>
      <c r="II605">
        <v>0.03</v>
      </c>
      <c r="IJ605">
        <v>0.01</v>
      </c>
      <c r="IK605">
        <v>1.4999999999999999E-2</v>
      </c>
      <c r="IL605">
        <v>1.4999999999999999E-2</v>
      </c>
      <c r="IM605">
        <v>0.01</v>
      </c>
      <c r="IN605">
        <v>0.04</v>
      </c>
      <c r="IO605">
        <v>0.01</v>
      </c>
      <c r="IP605">
        <v>0.01</v>
      </c>
      <c r="IQ605">
        <v>0.03</v>
      </c>
      <c r="IR605">
        <v>0.03</v>
      </c>
      <c r="IS605">
        <v>0</v>
      </c>
      <c r="IT605">
        <v>0.43</v>
      </c>
      <c r="IU605">
        <v>0.24</v>
      </c>
      <c r="IV605">
        <v>0</v>
      </c>
      <c r="IW605">
        <v>0.15</v>
      </c>
      <c r="IX605">
        <v>0.15</v>
      </c>
      <c r="IY605">
        <v>0.25</v>
      </c>
      <c r="IZ605">
        <v>0.37</v>
      </c>
      <c r="JA605">
        <v>0.1</v>
      </c>
      <c r="JB605">
        <v>0.32</v>
      </c>
      <c r="JC605">
        <v>0.34</v>
      </c>
      <c r="JD605">
        <v>0.09</v>
      </c>
      <c r="JE605">
        <v>0.15</v>
      </c>
      <c r="JF605">
        <v>0.22</v>
      </c>
      <c r="JG605">
        <v>0.26</v>
      </c>
      <c r="JH605">
        <v>0.5</v>
      </c>
      <c r="JI605">
        <v>0.22</v>
      </c>
      <c r="JJ605">
        <v>0.21</v>
      </c>
      <c r="JK605">
        <v>0.66</v>
      </c>
      <c r="JL605">
        <v>0.25</v>
      </c>
      <c r="JM605">
        <v>0.01</v>
      </c>
      <c r="JN605">
        <v>0.01</v>
      </c>
      <c r="JO605">
        <v>0.04</v>
      </c>
      <c r="JP605">
        <v>0.01</v>
      </c>
      <c r="JQ605">
        <v>0.01</v>
      </c>
      <c r="JR605">
        <v>3.36</v>
      </c>
      <c r="JS605">
        <v>2.1</v>
      </c>
      <c r="JT605">
        <v>2.34</v>
      </c>
      <c r="JU605">
        <v>3.57</v>
      </c>
      <c r="JV605">
        <v>2.63</v>
      </c>
    </row>
    <row r="606" spans="1:282" x14ac:dyDescent="0.25">
      <c r="A606">
        <v>610357</v>
      </c>
      <c r="B606" t="s">
        <v>273</v>
      </c>
      <c r="C606" t="s">
        <v>1417</v>
      </c>
      <c r="D606" t="s">
        <v>5799</v>
      </c>
      <c r="E606" t="s">
        <v>5800</v>
      </c>
      <c r="F606" t="s">
        <v>1642</v>
      </c>
      <c r="G606" t="s">
        <v>1643</v>
      </c>
      <c r="H606" t="s">
        <v>1644</v>
      </c>
      <c r="I606" t="s">
        <v>6287</v>
      </c>
      <c r="J606" t="s">
        <v>10</v>
      </c>
      <c r="K606" t="s">
        <v>10</v>
      </c>
      <c r="L606" t="s">
        <v>546</v>
      </c>
      <c r="M606" t="s">
        <v>3405</v>
      </c>
      <c r="N606" t="s">
        <v>3657</v>
      </c>
      <c r="O606" t="s">
        <v>535</v>
      </c>
      <c r="P606">
        <v>185</v>
      </c>
      <c r="Q606" t="s">
        <v>539</v>
      </c>
      <c r="R606" t="s">
        <v>542</v>
      </c>
      <c r="S606" t="s">
        <v>542</v>
      </c>
      <c r="T606">
        <v>39</v>
      </c>
      <c r="U606">
        <v>7930</v>
      </c>
      <c r="V606" t="s">
        <v>651</v>
      </c>
      <c r="W606">
        <v>153</v>
      </c>
      <c r="X606">
        <v>189</v>
      </c>
      <c r="Y606">
        <v>81</v>
      </c>
      <c r="Z606" s="5" t="s">
        <v>575</v>
      </c>
      <c r="AA606" t="s">
        <v>535</v>
      </c>
      <c r="AB606" t="s">
        <v>533</v>
      </c>
      <c r="AC606" t="s">
        <v>533</v>
      </c>
      <c r="AD606" t="s">
        <v>564</v>
      </c>
      <c r="AE606">
        <v>66.099999999999994</v>
      </c>
      <c r="AF606">
        <v>73.099999999999994</v>
      </c>
      <c r="AG606">
        <v>49.1</v>
      </c>
      <c r="AH606">
        <v>99</v>
      </c>
      <c r="AI606" t="s">
        <v>3400</v>
      </c>
      <c r="AJ606">
        <v>96</v>
      </c>
      <c r="AK606">
        <v>2</v>
      </c>
      <c r="AL606">
        <v>1</v>
      </c>
      <c r="AN606">
        <v>93</v>
      </c>
      <c r="AR606">
        <v>1</v>
      </c>
      <c r="AS606">
        <v>96</v>
      </c>
      <c r="AT606">
        <v>0</v>
      </c>
      <c r="AU606">
        <v>0.01</v>
      </c>
      <c r="AV606">
        <v>0.03</v>
      </c>
      <c r="AW606">
        <v>0</v>
      </c>
      <c r="AX606">
        <v>0.01</v>
      </c>
      <c r="AY606">
        <v>0.05</v>
      </c>
      <c r="AZ606">
        <v>0.02</v>
      </c>
      <c r="BA606">
        <v>0</v>
      </c>
      <c r="BB606">
        <v>0.06</v>
      </c>
      <c r="BC606">
        <v>0.05</v>
      </c>
      <c r="BD606">
        <v>0.06</v>
      </c>
      <c r="BE606">
        <v>0.1</v>
      </c>
      <c r="BF606">
        <v>0.38</v>
      </c>
      <c r="BG606">
        <v>0.32</v>
      </c>
      <c r="BH606">
        <v>0.35</v>
      </c>
      <c r="BI606">
        <v>0.33</v>
      </c>
      <c r="BJ606">
        <v>0.43</v>
      </c>
      <c r="BK606">
        <v>0.44</v>
      </c>
      <c r="BL606">
        <v>0</v>
      </c>
      <c r="BM606">
        <v>0</v>
      </c>
      <c r="BN606">
        <v>0.01</v>
      </c>
      <c r="BO606">
        <v>0.01</v>
      </c>
      <c r="BP606">
        <v>0</v>
      </c>
      <c r="BQ606">
        <v>0</v>
      </c>
      <c r="BR606">
        <v>0.6</v>
      </c>
      <c r="BS606">
        <v>0.67</v>
      </c>
      <c r="BT606">
        <v>0.54</v>
      </c>
      <c r="BU606">
        <v>0.6</v>
      </c>
      <c r="BV606">
        <v>0.5</v>
      </c>
      <c r="BW606">
        <v>0.41</v>
      </c>
      <c r="BX606">
        <v>3.58</v>
      </c>
      <c r="BY606">
        <v>3.65</v>
      </c>
      <c r="BZ606">
        <v>3.42</v>
      </c>
      <c r="CA606">
        <v>3.56</v>
      </c>
      <c r="CB606">
        <v>3.42</v>
      </c>
      <c r="CC606">
        <v>3.2</v>
      </c>
      <c r="CD606">
        <v>0</v>
      </c>
      <c r="CE606">
        <v>0.01</v>
      </c>
      <c r="CF606">
        <v>0</v>
      </c>
      <c r="CG606">
        <v>0</v>
      </c>
      <c r="CH606">
        <v>0</v>
      </c>
      <c r="CI606">
        <v>0.01</v>
      </c>
      <c r="CJ606">
        <v>0.03</v>
      </c>
      <c r="CK606">
        <v>7.0000000000000007E-2</v>
      </c>
      <c r="CL606">
        <v>0.05</v>
      </c>
      <c r="CM606">
        <v>0</v>
      </c>
      <c r="CN606">
        <v>0.01</v>
      </c>
      <c r="CO606">
        <v>0.02</v>
      </c>
      <c r="CP606">
        <v>0.08</v>
      </c>
      <c r="CQ606">
        <v>0.03</v>
      </c>
      <c r="CR606">
        <v>0.02</v>
      </c>
      <c r="CS606">
        <v>0.1</v>
      </c>
      <c r="CT606">
        <v>0.11</v>
      </c>
      <c r="CU606">
        <v>0.08</v>
      </c>
      <c r="CV606">
        <v>3.82</v>
      </c>
      <c r="CW606">
        <v>3.73</v>
      </c>
      <c r="CX606">
        <v>3.72</v>
      </c>
      <c r="CY606">
        <v>3.55</v>
      </c>
      <c r="CZ606">
        <v>3.72</v>
      </c>
      <c r="DA606">
        <v>3.64</v>
      </c>
      <c r="DB606">
        <v>3.43</v>
      </c>
      <c r="DC606">
        <v>3.26</v>
      </c>
      <c r="DD606">
        <v>3.45</v>
      </c>
      <c r="DE606">
        <v>0.18</v>
      </c>
      <c r="DF606">
        <v>0.22</v>
      </c>
      <c r="DG606">
        <v>0.24</v>
      </c>
      <c r="DH606">
        <v>0.28000000000000003</v>
      </c>
      <c r="DI606">
        <v>0.22</v>
      </c>
      <c r="DJ606">
        <v>0.28999999999999998</v>
      </c>
      <c r="DK606">
        <v>0.26</v>
      </c>
      <c r="DL606">
        <v>0.28000000000000003</v>
      </c>
      <c r="DM606">
        <v>0.23</v>
      </c>
      <c r="DN606">
        <v>0</v>
      </c>
      <c r="DO606">
        <v>0.01</v>
      </c>
      <c r="DP606">
        <v>0.01</v>
      </c>
      <c r="DQ606">
        <v>0</v>
      </c>
      <c r="DR606">
        <v>0</v>
      </c>
      <c r="DS606">
        <v>0</v>
      </c>
      <c r="DT606">
        <v>0.01</v>
      </c>
      <c r="DU606">
        <v>0.01</v>
      </c>
      <c r="DV606">
        <v>0</v>
      </c>
      <c r="DW606">
        <v>0.82</v>
      </c>
      <c r="DX606">
        <v>0.75</v>
      </c>
      <c r="DY606">
        <v>0.73</v>
      </c>
      <c r="DZ606">
        <v>0.64</v>
      </c>
      <c r="EA606">
        <v>0.75</v>
      </c>
      <c r="EB606">
        <v>0.68</v>
      </c>
      <c r="EC606">
        <v>0.59</v>
      </c>
      <c r="ED606">
        <v>0.52</v>
      </c>
      <c r="EE606">
        <v>0.64</v>
      </c>
      <c r="EF606">
        <v>0.43</v>
      </c>
      <c r="EG606">
        <v>0.02</v>
      </c>
      <c r="EH606">
        <v>0.01</v>
      </c>
      <c r="EI606">
        <v>0.01</v>
      </c>
      <c r="EJ606">
        <v>0.02</v>
      </c>
      <c r="EK606">
        <v>0.02</v>
      </c>
      <c r="EL606">
        <v>0.01</v>
      </c>
      <c r="EM606">
        <v>0.01</v>
      </c>
      <c r="EN606">
        <v>0.01</v>
      </c>
      <c r="EO606">
        <v>0.14000000000000001</v>
      </c>
      <c r="EP606">
        <v>0.08</v>
      </c>
      <c r="EQ606">
        <v>6.3E-2</v>
      </c>
      <c r="ER606">
        <v>0.02</v>
      </c>
      <c r="ES606">
        <v>3.1E-2</v>
      </c>
      <c r="ET606">
        <v>7.0000000000000007E-2</v>
      </c>
      <c r="EU606">
        <v>0.04</v>
      </c>
      <c r="EV606">
        <v>0.04</v>
      </c>
      <c r="EW606">
        <v>0.03</v>
      </c>
      <c r="EX606">
        <v>0.25</v>
      </c>
      <c r="EY606">
        <v>0.35</v>
      </c>
      <c r="EZ606">
        <v>0.34</v>
      </c>
      <c r="FA606">
        <v>0.33</v>
      </c>
      <c r="FB606">
        <v>0.28000000000000003</v>
      </c>
      <c r="FC606">
        <v>0.35</v>
      </c>
      <c r="FD606">
        <v>0.24</v>
      </c>
      <c r="FE606">
        <v>0.3</v>
      </c>
      <c r="FF606">
        <v>0.36</v>
      </c>
      <c r="FG606">
        <v>0.15</v>
      </c>
      <c r="FH606">
        <v>0.53</v>
      </c>
      <c r="FI606">
        <v>0.56000000000000005</v>
      </c>
      <c r="FJ606">
        <v>0.63</v>
      </c>
      <c r="FK606">
        <v>0.66</v>
      </c>
      <c r="FL606">
        <v>0.5</v>
      </c>
      <c r="FM606">
        <v>0.68</v>
      </c>
      <c r="FN606">
        <v>0.64</v>
      </c>
      <c r="FO606">
        <v>0.57999999999999996</v>
      </c>
      <c r="FP606">
        <v>0.04</v>
      </c>
      <c r="FQ606">
        <v>0.01</v>
      </c>
      <c r="FR606">
        <v>0.02</v>
      </c>
      <c r="FS606">
        <v>0.01</v>
      </c>
      <c r="FT606">
        <v>0.01</v>
      </c>
      <c r="FU606">
        <v>0.05</v>
      </c>
      <c r="FV606">
        <v>0.03</v>
      </c>
      <c r="FW606">
        <v>0.01</v>
      </c>
      <c r="FX606">
        <v>0.01</v>
      </c>
      <c r="FY606">
        <v>2.12</v>
      </c>
      <c r="FZ606">
        <v>3.41</v>
      </c>
      <c r="GA606">
        <v>3.49</v>
      </c>
      <c r="GB606">
        <v>3.59</v>
      </c>
      <c r="GC606">
        <v>3.59</v>
      </c>
      <c r="GD606">
        <v>3.41</v>
      </c>
      <c r="GE606">
        <v>3.63</v>
      </c>
      <c r="GF606">
        <v>3.58</v>
      </c>
      <c r="GG606">
        <v>3.54</v>
      </c>
      <c r="GH606">
        <v>8.98</v>
      </c>
      <c r="GI606">
        <v>0</v>
      </c>
      <c r="GJ606">
        <v>0</v>
      </c>
      <c r="GK606">
        <v>0.01</v>
      </c>
      <c r="GL606">
        <v>0</v>
      </c>
      <c r="GM606">
        <v>0.01</v>
      </c>
      <c r="GN606">
        <v>0.04</v>
      </c>
      <c r="GO606">
        <v>0.08</v>
      </c>
      <c r="GP606">
        <v>0.1</v>
      </c>
      <c r="GQ606">
        <v>0.2</v>
      </c>
      <c r="GR606">
        <v>0.48</v>
      </c>
      <c r="GS606">
        <v>7.0000000000000007E-2</v>
      </c>
      <c r="GT606">
        <v>0.35</v>
      </c>
      <c r="GU606">
        <v>0.51</v>
      </c>
      <c r="GV606">
        <v>0.3</v>
      </c>
      <c r="GW606">
        <v>0.21</v>
      </c>
      <c r="GX606">
        <v>8.3000000000000004E-2</v>
      </c>
      <c r="GY606">
        <v>0.21</v>
      </c>
      <c r="GZ606">
        <v>0.125</v>
      </c>
      <c r="HA606">
        <v>0.125</v>
      </c>
      <c r="HB606">
        <v>0.15</v>
      </c>
      <c r="HC606">
        <v>0.15</v>
      </c>
      <c r="HD606">
        <v>7.0000000000000007E-2</v>
      </c>
      <c r="HE606">
        <v>0.24</v>
      </c>
      <c r="HF606">
        <v>0.17</v>
      </c>
      <c r="HG606">
        <v>0.21</v>
      </c>
      <c r="HH606">
        <v>0.1</v>
      </c>
      <c r="HI606">
        <v>0.01</v>
      </c>
      <c r="HJ606">
        <v>0.02</v>
      </c>
      <c r="HK606">
        <v>0.04</v>
      </c>
      <c r="HL606">
        <v>0.02</v>
      </c>
      <c r="HM606">
        <v>0.14000000000000001</v>
      </c>
      <c r="HN606">
        <v>0.03</v>
      </c>
      <c r="HO606">
        <v>0.38</v>
      </c>
      <c r="HP606">
        <v>0.34</v>
      </c>
      <c r="HQ606">
        <v>0.32</v>
      </c>
      <c r="HR606">
        <v>0.39</v>
      </c>
      <c r="HS606">
        <v>0.38</v>
      </c>
      <c r="HT606">
        <v>0.41</v>
      </c>
      <c r="HU606">
        <v>0.32</v>
      </c>
      <c r="HV606">
        <v>0.33</v>
      </c>
      <c r="HW606">
        <v>0.33</v>
      </c>
      <c r="HX606">
        <v>0.43</v>
      </c>
      <c r="HY606">
        <v>0.27</v>
      </c>
      <c r="HZ606">
        <v>0.44</v>
      </c>
      <c r="IA606">
        <v>0.25</v>
      </c>
      <c r="IB606">
        <v>0.24</v>
      </c>
      <c r="IC606">
        <v>0.21</v>
      </c>
      <c r="ID606">
        <v>0.08</v>
      </c>
      <c r="IE606">
        <v>0.18</v>
      </c>
      <c r="IF606">
        <v>8.3000000000000004E-2</v>
      </c>
      <c r="IG606">
        <v>3.1E-2</v>
      </c>
      <c r="IH606">
        <v>0.04</v>
      </c>
      <c r="II606">
        <v>0.05</v>
      </c>
      <c r="IJ606">
        <v>0.04</v>
      </c>
      <c r="IK606">
        <v>2.1000000000000001E-2</v>
      </c>
      <c r="IL606">
        <v>2.1000000000000001E-2</v>
      </c>
      <c r="IM606">
        <v>0.01</v>
      </c>
      <c r="IN606">
        <v>0.02</v>
      </c>
      <c r="IO606">
        <v>0.04</v>
      </c>
      <c r="IP606">
        <v>0.04</v>
      </c>
      <c r="IQ606">
        <v>0.02</v>
      </c>
      <c r="IR606">
        <v>0.02</v>
      </c>
      <c r="IS606">
        <v>0.01</v>
      </c>
      <c r="IT606">
        <v>0.69</v>
      </c>
      <c r="IU606">
        <v>0.56999999999999995</v>
      </c>
      <c r="IV606">
        <v>0.04</v>
      </c>
      <c r="IW606">
        <v>0.1</v>
      </c>
      <c r="IX606">
        <v>0.32</v>
      </c>
      <c r="IY606">
        <v>0.16</v>
      </c>
      <c r="IZ606">
        <v>0.25</v>
      </c>
      <c r="JA606">
        <v>0.23</v>
      </c>
      <c r="JB606">
        <v>0.3</v>
      </c>
      <c r="JC606">
        <v>0.4</v>
      </c>
      <c r="JD606">
        <v>0.1</v>
      </c>
      <c r="JE606">
        <v>0.15</v>
      </c>
      <c r="JF606">
        <v>0.28999999999999998</v>
      </c>
      <c r="JG606">
        <v>0.33</v>
      </c>
      <c r="JH606">
        <v>0.26</v>
      </c>
      <c r="JI606">
        <v>0.03</v>
      </c>
      <c r="JJ606">
        <v>0.02</v>
      </c>
      <c r="JK606">
        <v>0.43</v>
      </c>
      <c r="JL606">
        <v>0.25</v>
      </c>
      <c r="JM606">
        <v>0.01</v>
      </c>
      <c r="JN606">
        <v>0.02</v>
      </c>
      <c r="JO606">
        <v>0.01</v>
      </c>
      <c r="JP606">
        <v>0.01</v>
      </c>
      <c r="JQ606">
        <v>0.01</v>
      </c>
      <c r="JR606">
        <v>2.92</v>
      </c>
      <c r="JS606">
        <v>1.47</v>
      </c>
      <c r="JT606">
        <v>1.61</v>
      </c>
      <c r="JU606">
        <v>3.12</v>
      </c>
      <c r="JV606">
        <v>2.74</v>
      </c>
    </row>
    <row r="607" spans="1:282" x14ac:dyDescent="0.25">
      <c r="A607">
        <v>610362</v>
      </c>
      <c r="B607" t="s">
        <v>105</v>
      </c>
      <c r="C607" t="s">
        <v>3117</v>
      </c>
      <c r="D607" t="s">
        <v>6288</v>
      </c>
      <c r="E607" t="s">
        <v>6289</v>
      </c>
      <c r="F607" t="s">
        <v>1645</v>
      </c>
      <c r="G607" t="s">
        <v>1646</v>
      </c>
      <c r="H607" t="s">
        <v>6290</v>
      </c>
      <c r="I607" t="s">
        <v>6291</v>
      </c>
      <c r="J607" t="s">
        <v>6292</v>
      </c>
      <c r="K607" t="s">
        <v>6293</v>
      </c>
      <c r="L607" t="s">
        <v>546</v>
      </c>
      <c r="M607" t="s">
        <v>3399</v>
      </c>
      <c r="N607" t="s">
        <v>3908</v>
      </c>
      <c r="O607" t="s">
        <v>524</v>
      </c>
      <c r="P607">
        <v>376</v>
      </c>
      <c r="Q607" t="s">
        <v>566</v>
      </c>
      <c r="R607" t="s">
        <v>565</v>
      </c>
      <c r="S607" t="s">
        <v>565</v>
      </c>
      <c r="T607">
        <v>49</v>
      </c>
      <c r="U607">
        <v>7990</v>
      </c>
      <c r="V607" t="s">
        <v>655</v>
      </c>
      <c r="W607">
        <v>214</v>
      </c>
      <c r="X607">
        <v>377</v>
      </c>
      <c r="Y607">
        <v>57</v>
      </c>
      <c r="Z607" s="5" t="s">
        <v>1020</v>
      </c>
      <c r="AA607" t="s">
        <v>524</v>
      </c>
      <c r="AB607" t="s">
        <v>533</v>
      </c>
      <c r="AC607" t="s">
        <v>555</v>
      </c>
      <c r="AD607" t="s">
        <v>564</v>
      </c>
      <c r="AE607">
        <v>60.2</v>
      </c>
      <c r="AF607">
        <v>23.2</v>
      </c>
      <c r="AG607">
        <v>49.3</v>
      </c>
      <c r="AH607">
        <v>5.7</v>
      </c>
      <c r="AI607" t="s">
        <v>3410</v>
      </c>
      <c r="AJ607">
        <v>143</v>
      </c>
      <c r="AL607">
        <v>139</v>
      </c>
      <c r="AN607">
        <v>1</v>
      </c>
      <c r="AQ607">
        <v>1</v>
      </c>
      <c r="AR607">
        <v>4</v>
      </c>
      <c r="AS607">
        <v>143</v>
      </c>
      <c r="AT607">
        <v>0</v>
      </c>
      <c r="AU607">
        <v>0.01</v>
      </c>
      <c r="AV607">
        <v>0.01</v>
      </c>
      <c r="AW607">
        <v>0</v>
      </c>
      <c r="AX607">
        <v>0.01</v>
      </c>
      <c r="AY607">
        <v>0.03</v>
      </c>
      <c r="AZ607">
        <v>0.03</v>
      </c>
      <c r="BA607">
        <v>3.5000000000000003E-2</v>
      </c>
      <c r="BB607">
        <v>0.04</v>
      </c>
      <c r="BC607">
        <v>0.03</v>
      </c>
      <c r="BD607">
        <v>0.09</v>
      </c>
      <c r="BE607">
        <v>0.13</v>
      </c>
      <c r="BF607">
        <v>0.31</v>
      </c>
      <c r="BG607">
        <v>0.27</v>
      </c>
      <c r="BH607">
        <v>0.33</v>
      </c>
      <c r="BI607">
        <v>0.2</v>
      </c>
      <c r="BJ607">
        <v>0.35</v>
      </c>
      <c r="BK607">
        <v>0.31</v>
      </c>
      <c r="BL607">
        <v>0.01</v>
      </c>
      <c r="BM607">
        <v>0.01</v>
      </c>
      <c r="BN607">
        <v>0.01</v>
      </c>
      <c r="BO607">
        <v>0.03</v>
      </c>
      <c r="BP607">
        <v>0.02</v>
      </c>
      <c r="BQ607">
        <v>0.02</v>
      </c>
      <c r="BR607">
        <v>0.65</v>
      </c>
      <c r="BS607">
        <v>0.68</v>
      </c>
      <c r="BT607">
        <v>0.62</v>
      </c>
      <c r="BU607">
        <v>0.73</v>
      </c>
      <c r="BV607">
        <v>0.52</v>
      </c>
      <c r="BW607">
        <v>0.5</v>
      </c>
      <c r="BX607">
        <v>3.63</v>
      </c>
      <c r="BY607">
        <v>3.63</v>
      </c>
      <c r="BZ607">
        <v>3.56</v>
      </c>
      <c r="CA607">
        <v>3.72</v>
      </c>
      <c r="CB607">
        <v>3.41</v>
      </c>
      <c r="CC607">
        <v>3.32</v>
      </c>
      <c r="CD607">
        <v>1.4E-2</v>
      </c>
      <c r="CE607">
        <v>3.5000000000000003E-2</v>
      </c>
      <c r="CF607">
        <v>2.1000000000000001E-2</v>
      </c>
      <c r="CG607">
        <v>2.8000000000000001E-2</v>
      </c>
      <c r="CH607">
        <v>2.1000000000000001E-2</v>
      </c>
      <c r="CI607">
        <v>0.03</v>
      </c>
      <c r="CJ607">
        <v>0.04</v>
      </c>
      <c r="CK607">
        <v>0.1</v>
      </c>
      <c r="CL607">
        <v>0.1</v>
      </c>
      <c r="CM607">
        <v>0.05</v>
      </c>
      <c r="CN607">
        <v>0.03</v>
      </c>
      <c r="CO607">
        <v>0.04</v>
      </c>
      <c r="CP607">
        <v>0.06</v>
      </c>
      <c r="CQ607">
        <v>0.01</v>
      </c>
      <c r="CR607">
        <v>0.11</v>
      </c>
      <c r="CS607">
        <v>0.15</v>
      </c>
      <c r="CT607">
        <v>0.17</v>
      </c>
      <c r="CU607">
        <v>0.1</v>
      </c>
      <c r="CV607">
        <v>3.69</v>
      </c>
      <c r="CW607">
        <v>3.55</v>
      </c>
      <c r="CX607">
        <v>3.52</v>
      </c>
      <c r="CY607">
        <v>3.58</v>
      </c>
      <c r="CZ607">
        <v>3.55</v>
      </c>
      <c r="DA607">
        <v>3.34</v>
      </c>
      <c r="DB607">
        <v>3.37</v>
      </c>
      <c r="DC607">
        <v>3.12</v>
      </c>
      <c r="DD607">
        <v>3.24</v>
      </c>
      <c r="DE607">
        <v>0.17</v>
      </c>
      <c r="DF607">
        <v>0.28000000000000003</v>
      </c>
      <c r="DG607">
        <v>0.32</v>
      </c>
      <c r="DH607">
        <v>0.2</v>
      </c>
      <c r="DI607">
        <v>0.34</v>
      </c>
      <c r="DJ607">
        <v>0.34</v>
      </c>
      <c r="DK607">
        <v>0.2</v>
      </c>
      <c r="DL607">
        <v>0.23</v>
      </c>
      <c r="DM607">
        <v>0.23</v>
      </c>
      <c r="DN607">
        <v>0.01</v>
      </c>
      <c r="DO607">
        <v>0.01</v>
      </c>
      <c r="DP607">
        <v>0.02</v>
      </c>
      <c r="DQ607">
        <v>0.01</v>
      </c>
      <c r="DR607">
        <v>0.03</v>
      </c>
      <c r="DS607">
        <v>0.01</v>
      </c>
      <c r="DT607">
        <v>0.01</v>
      </c>
      <c r="DU607">
        <v>0.02</v>
      </c>
      <c r="DV607">
        <v>0.02</v>
      </c>
      <c r="DW607">
        <v>0.76</v>
      </c>
      <c r="DX607">
        <v>0.64</v>
      </c>
      <c r="DY607">
        <v>0.59</v>
      </c>
      <c r="DZ607">
        <v>0.69</v>
      </c>
      <c r="EA607">
        <v>0.59</v>
      </c>
      <c r="EB607">
        <v>0.5</v>
      </c>
      <c r="EC607">
        <v>0.59</v>
      </c>
      <c r="ED607">
        <v>0.48</v>
      </c>
      <c r="EE607">
        <v>0.55000000000000004</v>
      </c>
      <c r="EF607">
        <v>0.46</v>
      </c>
      <c r="EG607">
        <v>0.01</v>
      </c>
      <c r="EH607">
        <v>0</v>
      </c>
      <c r="EI607">
        <v>0</v>
      </c>
      <c r="EJ607">
        <v>0.01</v>
      </c>
      <c r="EK607">
        <v>0.02</v>
      </c>
      <c r="EL607">
        <v>0.1</v>
      </c>
      <c r="EM607">
        <v>0.05</v>
      </c>
      <c r="EN607">
        <v>0.02</v>
      </c>
      <c r="EO607">
        <v>0.35</v>
      </c>
      <c r="EP607">
        <v>0.03</v>
      </c>
      <c r="EQ607">
        <v>4.2000000000000003E-2</v>
      </c>
      <c r="ER607">
        <v>0.08</v>
      </c>
      <c r="ES607">
        <v>7.6999999999999999E-2</v>
      </c>
      <c r="ET607">
        <v>0.12</v>
      </c>
      <c r="EU607">
        <v>0.19</v>
      </c>
      <c r="EV607">
        <v>0.09</v>
      </c>
      <c r="EW607">
        <v>0.09</v>
      </c>
      <c r="EX607">
        <v>8.4000000000000005E-2</v>
      </c>
      <c r="EY607">
        <v>0.31</v>
      </c>
      <c r="EZ607">
        <v>0.3</v>
      </c>
      <c r="FA607">
        <v>0.28999999999999998</v>
      </c>
      <c r="FB607">
        <v>0.22</v>
      </c>
      <c r="FC607">
        <v>0.34</v>
      </c>
      <c r="FD607">
        <v>0.32</v>
      </c>
      <c r="FE607">
        <v>0.43</v>
      </c>
      <c r="FF607">
        <v>0.43</v>
      </c>
      <c r="FG607">
        <v>0.08</v>
      </c>
      <c r="FH607">
        <v>0.64</v>
      </c>
      <c r="FI607">
        <v>0.62</v>
      </c>
      <c r="FJ607">
        <v>0.61</v>
      </c>
      <c r="FK607">
        <v>0.67</v>
      </c>
      <c r="FL607">
        <v>0.5</v>
      </c>
      <c r="FM607">
        <v>0.34</v>
      </c>
      <c r="FN607">
        <v>0.41</v>
      </c>
      <c r="FO607">
        <v>0.43</v>
      </c>
      <c r="FP607">
        <v>0.03</v>
      </c>
      <c r="FQ607">
        <v>0.01</v>
      </c>
      <c r="FR607">
        <v>0.03</v>
      </c>
      <c r="FS607">
        <v>0.03</v>
      </c>
      <c r="FT607">
        <v>0.03</v>
      </c>
      <c r="FU607">
        <v>0.02</v>
      </c>
      <c r="FV607">
        <v>0.05</v>
      </c>
      <c r="FW607">
        <v>0.01</v>
      </c>
      <c r="FX607">
        <v>0.03</v>
      </c>
      <c r="FY607">
        <v>1.77</v>
      </c>
      <c r="FZ607">
        <v>3.61</v>
      </c>
      <c r="GA607">
        <v>3.6</v>
      </c>
      <c r="GB607">
        <v>3.55</v>
      </c>
      <c r="GC607">
        <v>3.6</v>
      </c>
      <c r="GD607">
        <v>3.35</v>
      </c>
      <c r="GE607">
        <v>2.93</v>
      </c>
      <c r="GF607">
        <v>3.23</v>
      </c>
      <c r="GG607">
        <v>3.31</v>
      </c>
      <c r="GH607">
        <v>8.5299999999999994</v>
      </c>
      <c r="GI607">
        <v>0.02</v>
      </c>
      <c r="GJ607">
        <v>0</v>
      </c>
      <c r="GK607">
        <v>7.0000000000000001E-3</v>
      </c>
      <c r="GL607">
        <v>0.01</v>
      </c>
      <c r="GM607">
        <v>0.03</v>
      </c>
      <c r="GN607">
        <v>0.08</v>
      </c>
      <c r="GO607">
        <v>7.0000000000000007E-2</v>
      </c>
      <c r="GP607">
        <v>0.16</v>
      </c>
      <c r="GQ607">
        <v>0.16</v>
      </c>
      <c r="GR607">
        <v>0.43</v>
      </c>
      <c r="GS607">
        <v>0.03</v>
      </c>
      <c r="GT607">
        <v>0.5</v>
      </c>
      <c r="GU607">
        <v>0.56999999999999995</v>
      </c>
      <c r="GV607">
        <v>0.18</v>
      </c>
      <c r="GW607">
        <v>0.18</v>
      </c>
      <c r="GX607">
        <v>0.16800000000000001</v>
      </c>
      <c r="GY607">
        <v>0.24</v>
      </c>
      <c r="GZ607">
        <v>0.105</v>
      </c>
      <c r="HA607">
        <v>4.9000000000000002E-2</v>
      </c>
      <c r="HB607">
        <v>0.34</v>
      </c>
      <c r="HC607">
        <v>0.09</v>
      </c>
      <c r="HD607">
        <v>0.1</v>
      </c>
      <c r="HE607">
        <v>0.22</v>
      </c>
      <c r="HF607">
        <v>0.12</v>
      </c>
      <c r="HG607">
        <v>0.11</v>
      </c>
      <c r="HH607">
        <v>0.03</v>
      </c>
      <c r="HI607">
        <v>0.01</v>
      </c>
      <c r="HJ607">
        <v>0.03</v>
      </c>
      <c r="HK607">
        <v>0.01</v>
      </c>
      <c r="HL607">
        <v>0.03</v>
      </c>
      <c r="HM607">
        <v>0.1</v>
      </c>
      <c r="HN607">
        <v>0</v>
      </c>
      <c r="HO607">
        <v>0.41</v>
      </c>
      <c r="HP607">
        <v>0.28999999999999998</v>
      </c>
      <c r="HQ607">
        <v>0.32</v>
      </c>
      <c r="HR607">
        <v>0.44</v>
      </c>
      <c r="HS607">
        <v>0.43</v>
      </c>
      <c r="HT607">
        <v>0.36</v>
      </c>
      <c r="HU607">
        <v>0.49</v>
      </c>
      <c r="HV607">
        <v>0.42</v>
      </c>
      <c r="HW607">
        <v>0.43</v>
      </c>
      <c r="HX607">
        <v>0.46</v>
      </c>
      <c r="HY607">
        <v>0.34</v>
      </c>
      <c r="HZ607">
        <v>0.57999999999999996</v>
      </c>
      <c r="IA607">
        <v>0.04</v>
      </c>
      <c r="IB607">
        <v>0.2</v>
      </c>
      <c r="IC607">
        <v>0.18</v>
      </c>
      <c r="ID607">
        <v>0.02</v>
      </c>
      <c r="IE607">
        <v>0.08</v>
      </c>
      <c r="IF607">
        <v>7.0000000000000001E-3</v>
      </c>
      <c r="IG607">
        <v>1.4E-2</v>
      </c>
      <c r="IH607">
        <v>0.02</v>
      </c>
      <c r="II607">
        <v>0.01</v>
      </c>
      <c r="IJ607">
        <v>0.02</v>
      </c>
      <c r="IK607">
        <v>1.4E-2</v>
      </c>
      <c r="IL607">
        <v>1.4E-2</v>
      </c>
      <c r="IM607">
        <v>0.03</v>
      </c>
      <c r="IN607">
        <v>0.04</v>
      </c>
      <c r="IO607">
        <v>0.04</v>
      </c>
      <c r="IP607">
        <v>0.03</v>
      </c>
      <c r="IQ607">
        <v>0.03</v>
      </c>
      <c r="IR607">
        <v>0.04</v>
      </c>
      <c r="IS607">
        <v>0.02</v>
      </c>
      <c r="IT607">
        <v>0.47</v>
      </c>
      <c r="IU607">
        <v>0.26</v>
      </c>
      <c r="IV607">
        <v>0.01</v>
      </c>
      <c r="IW607">
        <v>0.2</v>
      </c>
      <c r="IX607">
        <v>0.24</v>
      </c>
      <c r="IY607">
        <v>0.25</v>
      </c>
      <c r="IZ607">
        <v>0.46</v>
      </c>
      <c r="JA607">
        <v>0.15</v>
      </c>
      <c r="JB607">
        <v>0.42</v>
      </c>
      <c r="JC607">
        <v>0.36</v>
      </c>
      <c r="JD607">
        <v>0.13</v>
      </c>
      <c r="JE607">
        <v>0.13</v>
      </c>
      <c r="JF607">
        <v>0.27</v>
      </c>
      <c r="JG607">
        <v>0.21</v>
      </c>
      <c r="JH607">
        <v>0.36</v>
      </c>
      <c r="JI607">
        <v>0.1</v>
      </c>
      <c r="JJ607">
        <v>0.12</v>
      </c>
      <c r="JK607">
        <v>0.55000000000000004</v>
      </c>
      <c r="JL607">
        <v>0.15</v>
      </c>
      <c r="JM607">
        <v>0.03</v>
      </c>
      <c r="JN607">
        <v>0.05</v>
      </c>
      <c r="JO607">
        <v>0.03</v>
      </c>
      <c r="JP607">
        <v>0.03</v>
      </c>
      <c r="JQ607">
        <v>0.03</v>
      </c>
      <c r="JR607">
        <v>3.08</v>
      </c>
      <c r="JS607">
        <v>1.85</v>
      </c>
      <c r="JT607">
        <v>2.12</v>
      </c>
      <c r="JU607">
        <v>3.39</v>
      </c>
      <c r="JV607">
        <v>2.3199999999999998</v>
      </c>
    </row>
    <row r="608" spans="1:282" x14ac:dyDescent="0.25">
      <c r="A608">
        <v>610363</v>
      </c>
      <c r="B608" t="s">
        <v>3119</v>
      </c>
      <c r="C608" t="s">
        <v>3118</v>
      </c>
      <c r="D608" t="s">
        <v>6294</v>
      </c>
      <c r="E608" t="s">
        <v>6295</v>
      </c>
      <c r="F608" t="s">
        <v>3120</v>
      </c>
      <c r="G608" t="s">
        <v>3121</v>
      </c>
      <c r="H608" t="s">
        <v>3122</v>
      </c>
      <c r="I608" t="s">
        <v>6296</v>
      </c>
      <c r="J608" t="s">
        <v>6297</v>
      </c>
      <c r="K608" t="s">
        <v>6298</v>
      </c>
      <c r="L608" t="s">
        <v>546</v>
      </c>
      <c r="M608" t="s">
        <v>3399</v>
      </c>
      <c r="N608" t="s">
        <v>3657</v>
      </c>
      <c r="O608" t="s">
        <v>524</v>
      </c>
      <c r="P608">
        <v>1606</v>
      </c>
      <c r="Q608" t="s">
        <v>541</v>
      </c>
      <c r="R608" t="s">
        <v>613</v>
      </c>
      <c r="S608" t="s">
        <v>613</v>
      </c>
      <c r="T608">
        <v>32</v>
      </c>
      <c r="U608">
        <v>8000</v>
      </c>
      <c r="V608" t="s">
        <v>651</v>
      </c>
      <c r="W608">
        <v>95</v>
      </c>
      <c r="X608">
        <v>1601</v>
      </c>
      <c r="Y608">
        <v>6</v>
      </c>
      <c r="Z608" s="5" t="s">
        <v>4166</v>
      </c>
      <c r="AA608" t="s">
        <v>524</v>
      </c>
      <c r="AB608" t="s">
        <v>564</v>
      </c>
      <c r="AC608" t="s">
        <v>564</v>
      </c>
      <c r="AD608" t="s">
        <v>533</v>
      </c>
      <c r="AE608">
        <v>45.5</v>
      </c>
      <c r="AF608">
        <v>53.3</v>
      </c>
      <c r="AG608">
        <v>75.400000000000006</v>
      </c>
      <c r="AH608">
        <v>0.6</v>
      </c>
      <c r="AI608" t="s">
        <v>3410</v>
      </c>
      <c r="AJ608">
        <v>69</v>
      </c>
      <c r="AK608">
        <v>15</v>
      </c>
      <c r="AL608">
        <v>26</v>
      </c>
      <c r="AM608">
        <v>6</v>
      </c>
      <c r="AN608">
        <v>14</v>
      </c>
      <c r="AO608">
        <v>2</v>
      </c>
      <c r="AQ608">
        <v>8</v>
      </c>
      <c r="AR608">
        <v>3</v>
      </c>
      <c r="AS608">
        <v>69</v>
      </c>
      <c r="AT608">
        <v>0</v>
      </c>
      <c r="AU608">
        <v>0.01</v>
      </c>
      <c r="AV608">
        <v>0.01</v>
      </c>
      <c r="AW608">
        <v>0.01</v>
      </c>
      <c r="AX608">
        <v>0.03</v>
      </c>
      <c r="AY608">
        <v>0.09</v>
      </c>
      <c r="AZ608">
        <v>0.04</v>
      </c>
      <c r="BA608">
        <v>5.8000000000000003E-2</v>
      </c>
      <c r="BB608">
        <v>0.03</v>
      </c>
      <c r="BC608">
        <v>0.03</v>
      </c>
      <c r="BD608">
        <v>0.12</v>
      </c>
      <c r="BE608">
        <v>0.22</v>
      </c>
      <c r="BF608">
        <v>0.36</v>
      </c>
      <c r="BG608">
        <v>0.32</v>
      </c>
      <c r="BH608">
        <v>0.36</v>
      </c>
      <c r="BI608">
        <v>0.19</v>
      </c>
      <c r="BJ608">
        <v>0.39</v>
      </c>
      <c r="BK608">
        <v>0.38</v>
      </c>
      <c r="BL608">
        <v>0.04</v>
      </c>
      <c r="BM608">
        <v>0.04</v>
      </c>
      <c r="BN608">
        <v>7.0000000000000007E-2</v>
      </c>
      <c r="BO608">
        <v>0.04</v>
      </c>
      <c r="BP608">
        <v>0.06</v>
      </c>
      <c r="BQ608">
        <v>0.06</v>
      </c>
      <c r="BR608">
        <v>0.55000000000000004</v>
      </c>
      <c r="BS608">
        <v>0.56999999999999995</v>
      </c>
      <c r="BT608">
        <v>0.52</v>
      </c>
      <c r="BU608">
        <v>0.72</v>
      </c>
      <c r="BV608">
        <v>0.41</v>
      </c>
      <c r="BW608">
        <v>0.26</v>
      </c>
      <c r="BX608">
        <v>3.53</v>
      </c>
      <c r="BY608">
        <v>3.5</v>
      </c>
      <c r="BZ608">
        <v>3.5</v>
      </c>
      <c r="CA608">
        <v>3.7</v>
      </c>
      <c r="CB608">
        <v>3.25</v>
      </c>
      <c r="CC608">
        <v>2.86</v>
      </c>
      <c r="CD608">
        <v>0</v>
      </c>
      <c r="CE608">
        <v>2.9000000000000001E-2</v>
      </c>
      <c r="CF608">
        <v>2.9000000000000001E-2</v>
      </c>
      <c r="CG608">
        <v>4.2999999999999997E-2</v>
      </c>
      <c r="CH608">
        <v>4.2999999999999997E-2</v>
      </c>
      <c r="CI608">
        <v>0.06</v>
      </c>
      <c r="CJ608">
        <v>0</v>
      </c>
      <c r="CK608">
        <v>0.09</v>
      </c>
      <c r="CL608">
        <v>0.06</v>
      </c>
      <c r="CM608">
        <v>0.04</v>
      </c>
      <c r="CN608">
        <v>0.01</v>
      </c>
      <c r="CO608">
        <v>0.03</v>
      </c>
      <c r="CP608">
        <v>0</v>
      </c>
      <c r="CQ608">
        <v>0</v>
      </c>
      <c r="CR608">
        <v>0.04</v>
      </c>
      <c r="CS608">
        <v>0.09</v>
      </c>
      <c r="CT608">
        <v>0.1</v>
      </c>
      <c r="CU608">
        <v>0.09</v>
      </c>
      <c r="CV608">
        <v>3.84</v>
      </c>
      <c r="CW608">
        <v>3.75</v>
      </c>
      <c r="CX608">
        <v>3.67</v>
      </c>
      <c r="CY608">
        <v>3.73</v>
      </c>
      <c r="CZ608">
        <v>3.69</v>
      </c>
      <c r="DA608">
        <v>3.5</v>
      </c>
      <c r="DB608">
        <v>3.64</v>
      </c>
      <c r="DC608">
        <v>3.27</v>
      </c>
      <c r="DD608">
        <v>3.43</v>
      </c>
      <c r="DE608">
        <v>7.0000000000000007E-2</v>
      </c>
      <c r="DF608">
        <v>0.13</v>
      </c>
      <c r="DG608">
        <v>0.17</v>
      </c>
      <c r="DH608">
        <v>0.13</v>
      </c>
      <c r="DI608">
        <v>0.17</v>
      </c>
      <c r="DJ608">
        <v>0.22</v>
      </c>
      <c r="DK608">
        <v>0.17</v>
      </c>
      <c r="DL608">
        <v>0.25</v>
      </c>
      <c r="DM608">
        <v>0.2</v>
      </c>
      <c r="DN608">
        <v>0.03</v>
      </c>
      <c r="DO608">
        <v>0.03</v>
      </c>
      <c r="DP608">
        <v>0.04</v>
      </c>
      <c r="DQ608">
        <v>0.03</v>
      </c>
      <c r="DR608">
        <v>0.03</v>
      </c>
      <c r="DS608">
        <v>0.04</v>
      </c>
      <c r="DT608">
        <v>0.04</v>
      </c>
      <c r="DU608">
        <v>0.03</v>
      </c>
      <c r="DV608">
        <v>0.03</v>
      </c>
      <c r="DW608">
        <v>0.86</v>
      </c>
      <c r="DX608">
        <v>0.8</v>
      </c>
      <c r="DY608">
        <v>0.72</v>
      </c>
      <c r="DZ608">
        <v>0.8</v>
      </c>
      <c r="EA608">
        <v>0.75</v>
      </c>
      <c r="EB608">
        <v>0.64</v>
      </c>
      <c r="EC608">
        <v>0.7</v>
      </c>
      <c r="ED608">
        <v>0.54</v>
      </c>
      <c r="EE608">
        <v>0.62</v>
      </c>
      <c r="EF608">
        <v>0.33</v>
      </c>
      <c r="EG608">
        <v>0</v>
      </c>
      <c r="EH608">
        <v>0</v>
      </c>
      <c r="EI608">
        <v>0.03</v>
      </c>
      <c r="EJ608">
        <v>0.01</v>
      </c>
      <c r="EK608">
        <v>7.0000000000000007E-2</v>
      </c>
      <c r="EL608">
        <v>0.14000000000000001</v>
      </c>
      <c r="EM608">
        <v>0.03</v>
      </c>
      <c r="EN608">
        <v>0</v>
      </c>
      <c r="EO608">
        <v>0.46</v>
      </c>
      <c r="EP608">
        <v>0.06</v>
      </c>
      <c r="EQ608">
        <v>1.4E-2</v>
      </c>
      <c r="ER608">
        <v>0.1</v>
      </c>
      <c r="ES608">
        <v>5.8000000000000003E-2</v>
      </c>
      <c r="ET608">
        <v>0.06</v>
      </c>
      <c r="EU608">
        <v>0.2</v>
      </c>
      <c r="EV608">
        <v>7.0000000000000007E-2</v>
      </c>
      <c r="EW608">
        <v>0.03</v>
      </c>
      <c r="EX608">
        <v>7.1999999999999995E-2</v>
      </c>
      <c r="EY608">
        <v>0.33</v>
      </c>
      <c r="EZ608">
        <v>0.33</v>
      </c>
      <c r="FA608">
        <v>0.28999999999999998</v>
      </c>
      <c r="FB608">
        <v>0.23</v>
      </c>
      <c r="FC608">
        <v>0.38</v>
      </c>
      <c r="FD608">
        <v>0.28999999999999998</v>
      </c>
      <c r="FE608">
        <v>0.33</v>
      </c>
      <c r="FF608">
        <v>0.33</v>
      </c>
      <c r="FG608">
        <v>0.04</v>
      </c>
      <c r="FH608">
        <v>0.54</v>
      </c>
      <c r="FI608">
        <v>0.55000000000000004</v>
      </c>
      <c r="FJ608">
        <v>0.48</v>
      </c>
      <c r="FK608">
        <v>0.61</v>
      </c>
      <c r="FL608">
        <v>0.39</v>
      </c>
      <c r="FM608">
        <v>0.26</v>
      </c>
      <c r="FN608">
        <v>0.48</v>
      </c>
      <c r="FO608">
        <v>0.57999999999999996</v>
      </c>
      <c r="FP608">
        <v>0.09</v>
      </c>
      <c r="FQ608">
        <v>7.0000000000000007E-2</v>
      </c>
      <c r="FR608">
        <v>0.1</v>
      </c>
      <c r="FS608">
        <v>0.1</v>
      </c>
      <c r="FT608">
        <v>0.09</v>
      </c>
      <c r="FU608">
        <v>0.1</v>
      </c>
      <c r="FV608">
        <v>0.1</v>
      </c>
      <c r="FW608">
        <v>0.09</v>
      </c>
      <c r="FX608">
        <v>0.06</v>
      </c>
      <c r="FY608">
        <v>1.81</v>
      </c>
      <c r="FZ608">
        <v>3.52</v>
      </c>
      <c r="GA608">
        <v>3.6</v>
      </c>
      <c r="GB608">
        <v>3.35</v>
      </c>
      <c r="GC608">
        <v>3.57</v>
      </c>
      <c r="GD608">
        <v>3.21</v>
      </c>
      <c r="GE608">
        <v>2.74</v>
      </c>
      <c r="GF608">
        <v>3.38</v>
      </c>
      <c r="GG608">
        <v>3.58</v>
      </c>
      <c r="GH608">
        <v>8.69</v>
      </c>
      <c r="GI608">
        <v>0.04</v>
      </c>
      <c r="GJ608">
        <v>0</v>
      </c>
      <c r="GK608">
        <v>0</v>
      </c>
      <c r="GL608">
        <v>0</v>
      </c>
      <c r="GM608">
        <v>0.04</v>
      </c>
      <c r="GN608">
        <v>0</v>
      </c>
      <c r="GO608">
        <v>0.04</v>
      </c>
      <c r="GP608">
        <v>0.12</v>
      </c>
      <c r="GQ608">
        <v>0.26</v>
      </c>
      <c r="GR608">
        <v>0.43</v>
      </c>
      <c r="GS608">
        <v>0.06</v>
      </c>
      <c r="GT608">
        <v>0.42</v>
      </c>
      <c r="GU608">
        <v>0.49</v>
      </c>
      <c r="GV608">
        <v>0.17</v>
      </c>
      <c r="GW608">
        <v>0.28999999999999998</v>
      </c>
      <c r="GX608">
        <v>0.17399999999999999</v>
      </c>
      <c r="GY608">
        <v>0.23</v>
      </c>
      <c r="GZ608">
        <v>0.11600000000000001</v>
      </c>
      <c r="HA608">
        <v>0.10100000000000001</v>
      </c>
      <c r="HB608">
        <v>0.3</v>
      </c>
      <c r="HC608">
        <v>0.03</v>
      </c>
      <c r="HD608">
        <v>0.04</v>
      </c>
      <c r="HE608">
        <v>0.2</v>
      </c>
      <c r="HF608">
        <v>0.14000000000000001</v>
      </c>
      <c r="HG608">
        <v>0.19</v>
      </c>
      <c r="HH608">
        <v>0.09</v>
      </c>
      <c r="HI608">
        <v>0</v>
      </c>
      <c r="HJ608">
        <v>0.01</v>
      </c>
      <c r="HK608">
        <v>0</v>
      </c>
      <c r="HL608">
        <v>0.01</v>
      </c>
      <c r="HM608">
        <v>0.14000000000000001</v>
      </c>
      <c r="HN608">
        <v>0.01</v>
      </c>
      <c r="HO608">
        <v>0.26</v>
      </c>
      <c r="HP608">
        <v>0.19</v>
      </c>
      <c r="HQ608">
        <v>0.2</v>
      </c>
      <c r="HR608">
        <v>0.3</v>
      </c>
      <c r="HS608">
        <v>0.36</v>
      </c>
      <c r="HT608">
        <v>0.19</v>
      </c>
      <c r="HU608">
        <v>0.67</v>
      </c>
      <c r="HV608">
        <v>0.67</v>
      </c>
      <c r="HW608">
        <v>0.64</v>
      </c>
      <c r="HX608">
        <v>0.51</v>
      </c>
      <c r="HY608">
        <v>0.33</v>
      </c>
      <c r="HZ608">
        <v>0.71</v>
      </c>
      <c r="IA608">
        <v>0.01</v>
      </c>
      <c r="IB608">
        <v>7.0000000000000007E-2</v>
      </c>
      <c r="IC608">
        <v>0.1</v>
      </c>
      <c r="ID608">
        <v>7.0000000000000007E-2</v>
      </c>
      <c r="IE608">
        <v>7.0000000000000007E-2</v>
      </c>
      <c r="IF608">
        <v>2.9000000000000001E-2</v>
      </c>
      <c r="IG608">
        <v>0</v>
      </c>
      <c r="IH608">
        <v>0</v>
      </c>
      <c r="II608">
        <v>0</v>
      </c>
      <c r="IJ608">
        <v>0.03</v>
      </c>
      <c r="IK608">
        <v>1.4E-2</v>
      </c>
      <c r="IL608">
        <v>0</v>
      </c>
      <c r="IM608">
        <v>0.06</v>
      </c>
      <c r="IN608">
        <v>0.06</v>
      </c>
      <c r="IO608">
        <v>0.06</v>
      </c>
      <c r="IP608">
        <v>7.0000000000000007E-2</v>
      </c>
      <c r="IQ608">
        <v>7.0000000000000007E-2</v>
      </c>
      <c r="IR608">
        <v>0.06</v>
      </c>
      <c r="IS608">
        <v>0.01</v>
      </c>
      <c r="IT608">
        <v>0.36</v>
      </c>
      <c r="IU608">
        <v>0.28000000000000003</v>
      </c>
      <c r="IV608">
        <v>0</v>
      </c>
      <c r="IW608">
        <v>0.25</v>
      </c>
      <c r="IX608">
        <v>0.16</v>
      </c>
      <c r="IY608">
        <v>0.28999999999999998</v>
      </c>
      <c r="IZ608">
        <v>0.43</v>
      </c>
      <c r="JA608">
        <v>0.22</v>
      </c>
      <c r="JB608">
        <v>0.36</v>
      </c>
      <c r="JC608">
        <v>0.42</v>
      </c>
      <c r="JD608">
        <v>0.19</v>
      </c>
      <c r="JE608">
        <v>0.14000000000000001</v>
      </c>
      <c r="JF608">
        <v>0.33</v>
      </c>
      <c r="JG608">
        <v>0.25</v>
      </c>
      <c r="JH608">
        <v>0.35</v>
      </c>
      <c r="JI608">
        <v>0.12</v>
      </c>
      <c r="JJ608">
        <v>0.09</v>
      </c>
      <c r="JK608">
        <v>0.41</v>
      </c>
      <c r="JL608">
        <v>0.1</v>
      </c>
      <c r="JM608">
        <v>0.06</v>
      </c>
      <c r="JN608">
        <v>0.04</v>
      </c>
      <c r="JO608">
        <v>0.06</v>
      </c>
      <c r="JP608">
        <v>0.04</v>
      </c>
      <c r="JQ608">
        <v>0.04</v>
      </c>
      <c r="JR608">
        <v>3.17</v>
      </c>
      <c r="JS608">
        <v>2.06</v>
      </c>
      <c r="JT608">
        <v>2.0499999999999998</v>
      </c>
      <c r="JU608">
        <v>3.2</v>
      </c>
      <c r="JV608">
        <v>2.21</v>
      </c>
    </row>
    <row r="609" spans="1:282" x14ac:dyDescent="0.25">
      <c r="A609">
        <v>610364</v>
      </c>
      <c r="B609" t="s">
        <v>3124</v>
      </c>
      <c r="C609" t="s">
        <v>3123</v>
      </c>
      <c r="D609" t="s">
        <v>6299</v>
      </c>
      <c r="E609" t="s">
        <v>6300</v>
      </c>
      <c r="F609" t="s">
        <v>3125</v>
      </c>
      <c r="G609" t="s">
        <v>3126</v>
      </c>
      <c r="H609" t="s">
        <v>3127</v>
      </c>
      <c r="I609" t="s">
        <v>6301</v>
      </c>
      <c r="J609" t="s">
        <v>6302</v>
      </c>
      <c r="K609" t="s">
        <v>6303</v>
      </c>
      <c r="L609" t="s">
        <v>546</v>
      </c>
      <c r="M609" t="s">
        <v>3399</v>
      </c>
      <c r="N609" t="s">
        <v>3908</v>
      </c>
      <c r="O609" t="s">
        <v>524</v>
      </c>
      <c r="P609">
        <v>182</v>
      </c>
      <c r="Q609" t="s">
        <v>566</v>
      </c>
      <c r="R609" t="s">
        <v>574</v>
      </c>
      <c r="S609" t="s">
        <v>574</v>
      </c>
      <c r="T609">
        <v>48</v>
      </c>
      <c r="U609">
        <v>8010</v>
      </c>
      <c r="V609" t="s">
        <v>655</v>
      </c>
      <c r="W609">
        <v>110</v>
      </c>
      <c r="X609">
        <v>176</v>
      </c>
      <c r="Y609">
        <v>63</v>
      </c>
      <c r="Z609" s="5" t="s">
        <v>751</v>
      </c>
      <c r="AA609" t="s">
        <v>524</v>
      </c>
      <c r="AB609" t="s">
        <v>564</v>
      </c>
      <c r="AC609" t="s">
        <v>564</v>
      </c>
      <c r="AD609" t="s">
        <v>564</v>
      </c>
      <c r="AE609">
        <v>59.4</v>
      </c>
      <c r="AF609">
        <v>54.6</v>
      </c>
      <c r="AG609">
        <v>44.4</v>
      </c>
      <c r="AH609">
        <v>6.3</v>
      </c>
      <c r="AI609" t="s">
        <v>3410</v>
      </c>
      <c r="AJ609">
        <v>67</v>
      </c>
      <c r="AK609">
        <v>2</v>
      </c>
      <c r="AL609">
        <v>59</v>
      </c>
      <c r="AN609">
        <v>3</v>
      </c>
      <c r="AR609">
        <v>3</v>
      </c>
      <c r="AS609">
        <v>67</v>
      </c>
      <c r="AT609">
        <v>0</v>
      </c>
      <c r="AU609">
        <v>0</v>
      </c>
      <c r="AV609">
        <v>0</v>
      </c>
      <c r="AW609">
        <v>0.03</v>
      </c>
      <c r="AX609">
        <v>0</v>
      </c>
      <c r="AY609">
        <v>0.03</v>
      </c>
      <c r="AZ609">
        <v>0.06</v>
      </c>
      <c r="BA609">
        <v>1.4999999999999999E-2</v>
      </c>
      <c r="BB609">
        <v>0.03</v>
      </c>
      <c r="BC609">
        <v>0.01</v>
      </c>
      <c r="BD609">
        <v>0.09</v>
      </c>
      <c r="BE609">
        <v>0.1</v>
      </c>
      <c r="BF609">
        <v>0.4</v>
      </c>
      <c r="BG609">
        <v>0.3</v>
      </c>
      <c r="BH609">
        <v>0.36</v>
      </c>
      <c r="BI609">
        <v>0.22</v>
      </c>
      <c r="BJ609">
        <v>0.34</v>
      </c>
      <c r="BK609">
        <v>0.31</v>
      </c>
      <c r="BL609">
        <v>0</v>
      </c>
      <c r="BM609">
        <v>0.01</v>
      </c>
      <c r="BN609">
        <v>0.01</v>
      </c>
      <c r="BO609">
        <v>0.03</v>
      </c>
      <c r="BP609">
        <v>0</v>
      </c>
      <c r="BQ609">
        <v>0.01</v>
      </c>
      <c r="BR609">
        <v>0.54</v>
      </c>
      <c r="BS609">
        <v>0.67</v>
      </c>
      <c r="BT609">
        <v>0.6</v>
      </c>
      <c r="BU609">
        <v>0.7</v>
      </c>
      <c r="BV609">
        <v>0.56999999999999995</v>
      </c>
      <c r="BW609">
        <v>0.54</v>
      </c>
      <c r="BX609">
        <v>3.48</v>
      </c>
      <c r="BY609">
        <v>3.67</v>
      </c>
      <c r="BZ609">
        <v>3.58</v>
      </c>
      <c r="CA609">
        <v>3.65</v>
      </c>
      <c r="CB609">
        <v>3.48</v>
      </c>
      <c r="CC609">
        <v>3.38</v>
      </c>
      <c r="CD609">
        <v>0</v>
      </c>
      <c r="CE609">
        <v>0</v>
      </c>
      <c r="CF609">
        <v>0</v>
      </c>
      <c r="CG609">
        <v>1.4999999999999999E-2</v>
      </c>
      <c r="CH609">
        <v>0</v>
      </c>
      <c r="CI609">
        <v>0</v>
      </c>
      <c r="CJ609">
        <v>0</v>
      </c>
      <c r="CK609">
        <v>0.06</v>
      </c>
      <c r="CL609">
        <v>0.01</v>
      </c>
      <c r="CM609">
        <v>0</v>
      </c>
      <c r="CN609">
        <v>0</v>
      </c>
      <c r="CO609">
        <v>0.03</v>
      </c>
      <c r="CP609">
        <v>0.03</v>
      </c>
      <c r="CQ609">
        <v>0.03</v>
      </c>
      <c r="CR609">
        <v>7.0000000000000007E-2</v>
      </c>
      <c r="CS609">
        <v>0.06</v>
      </c>
      <c r="CT609">
        <v>0.09</v>
      </c>
      <c r="CU609">
        <v>0.06</v>
      </c>
      <c r="CV609">
        <v>3.82</v>
      </c>
      <c r="CW609">
        <v>3.79</v>
      </c>
      <c r="CX609">
        <v>3.74</v>
      </c>
      <c r="CY609">
        <v>3.72</v>
      </c>
      <c r="CZ609">
        <v>3.67</v>
      </c>
      <c r="DA609">
        <v>3.55</v>
      </c>
      <c r="DB609">
        <v>3.65</v>
      </c>
      <c r="DC609">
        <v>3.44</v>
      </c>
      <c r="DD609">
        <v>3.61</v>
      </c>
      <c r="DE609">
        <v>0.18</v>
      </c>
      <c r="DF609">
        <v>0.21</v>
      </c>
      <c r="DG609">
        <v>0.19</v>
      </c>
      <c r="DH609">
        <v>0.18</v>
      </c>
      <c r="DI609">
        <v>0.27</v>
      </c>
      <c r="DJ609">
        <v>0.3</v>
      </c>
      <c r="DK609">
        <v>0.22</v>
      </c>
      <c r="DL609">
        <v>0.19</v>
      </c>
      <c r="DM609">
        <v>0.22</v>
      </c>
      <c r="DN609">
        <v>0</v>
      </c>
      <c r="DO609">
        <v>0</v>
      </c>
      <c r="DP609">
        <v>0.01</v>
      </c>
      <c r="DQ609">
        <v>0</v>
      </c>
      <c r="DR609">
        <v>0.01</v>
      </c>
      <c r="DS609">
        <v>0</v>
      </c>
      <c r="DT609">
        <v>0.01</v>
      </c>
      <c r="DU609">
        <v>0.01</v>
      </c>
      <c r="DV609">
        <v>0</v>
      </c>
      <c r="DW609">
        <v>0.82</v>
      </c>
      <c r="DX609">
        <v>0.79</v>
      </c>
      <c r="DY609">
        <v>0.76</v>
      </c>
      <c r="DZ609">
        <v>0.78</v>
      </c>
      <c r="EA609">
        <v>0.69</v>
      </c>
      <c r="EB609">
        <v>0.63</v>
      </c>
      <c r="EC609">
        <v>0.7</v>
      </c>
      <c r="ED609">
        <v>0.64</v>
      </c>
      <c r="EE609">
        <v>0.7</v>
      </c>
      <c r="EF609">
        <v>0.43</v>
      </c>
      <c r="EG609">
        <v>0.03</v>
      </c>
      <c r="EH609">
        <v>0.01</v>
      </c>
      <c r="EI609">
        <v>0.03</v>
      </c>
      <c r="EJ609">
        <v>0.01</v>
      </c>
      <c r="EK609">
        <v>0.01</v>
      </c>
      <c r="EL609">
        <v>0.04</v>
      </c>
      <c r="EM609">
        <v>0.01</v>
      </c>
      <c r="EN609">
        <v>0.04</v>
      </c>
      <c r="EO609">
        <v>0.33</v>
      </c>
      <c r="EP609">
        <v>7.0000000000000007E-2</v>
      </c>
      <c r="EQ609">
        <v>4.4999999999999998E-2</v>
      </c>
      <c r="ER609">
        <v>0.12</v>
      </c>
      <c r="ES609">
        <v>0.03</v>
      </c>
      <c r="ET609">
        <v>0.09</v>
      </c>
      <c r="EU609">
        <v>0.12</v>
      </c>
      <c r="EV609">
        <v>0.1</v>
      </c>
      <c r="EW609">
        <v>0.1</v>
      </c>
      <c r="EX609">
        <v>0.09</v>
      </c>
      <c r="EY609">
        <v>0.28000000000000003</v>
      </c>
      <c r="EZ609">
        <v>0.36</v>
      </c>
      <c r="FA609">
        <v>0.39</v>
      </c>
      <c r="FB609">
        <v>0.36</v>
      </c>
      <c r="FC609">
        <v>0.36</v>
      </c>
      <c r="FD609">
        <v>0.37</v>
      </c>
      <c r="FE609">
        <v>0.34</v>
      </c>
      <c r="FF609">
        <v>0.45</v>
      </c>
      <c r="FG609">
        <v>0.1</v>
      </c>
      <c r="FH609">
        <v>0.6</v>
      </c>
      <c r="FI609">
        <v>0.55000000000000004</v>
      </c>
      <c r="FJ609">
        <v>0.45</v>
      </c>
      <c r="FK609">
        <v>0.56999999999999995</v>
      </c>
      <c r="FL609">
        <v>0.51</v>
      </c>
      <c r="FM609">
        <v>0.42</v>
      </c>
      <c r="FN609">
        <v>0.52</v>
      </c>
      <c r="FO609">
        <v>0.37</v>
      </c>
      <c r="FP609">
        <v>0.04</v>
      </c>
      <c r="FQ609">
        <v>0.01</v>
      </c>
      <c r="FR609">
        <v>0.03</v>
      </c>
      <c r="FS609">
        <v>0.01</v>
      </c>
      <c r="FT609">
        <v>0.03</v>
      </c>
      <c r="FU609">
        <v>0.03</v>
      </c>
      <c r="FV609">
        <v>0.04</v>
      </c>
      <c r="FW609">
        <v>0.01</v>
      </c>
      <c r="FX609">
        <v>0.03</v>
      </c>
      <c r="FY609">
        <v>1.86</v>
      </c>
      <c r="FZ609">
        <v>3.47</v>
      </c>
      <c r="GA609">
        <v>3.49</v>
      </c>
      <c r="GB609">
        <v>3.27</v>
      </c>
      <c r="GC609">
        <v>3.52</v>
      </c>
      <c r="GD609">
        <v>3.4</v>
      </c>
      <c r="GE609">
        <v>3.22</v>
      </c>
      <c r="GF609">
        <v>3.39</v>
      </c>
      <c r="GG609">
        <v>3.18</v>
      </c>
      <c r="GH609">
        <v>7.13</v>
      </c>
      <c r="GI609">
        <v>0.01</v>
      </c>
      <c r="GJ609">
        <v>0.06</v>
      </c>
      <c r="GK609">
        <v>0.03</v>
      </c>
      <c r="GL609">
        <v>0.09</v>
      </c>
      <c r="GM609">
        <v>0.06</v>
      </c>
      <c r="GN609">
        <v>0.09</v>
      </c>
      <c r="GO609">
        <v>0.06</v>
      </c>
      <c r="GP609">
        <v>0.22</v>
      </c>
      <c r="GQ609">
        <v>0.1</v>
      </c>
      <c r="GR609">
        <v>0.22</v>
      </c>
      <c r="GS609">
        <v>0.04</v>
      </c>
      <c r="GT609">
        <v>0.55000000000000004</v>
      </c>
      <c r="GU609">
        <v>0.66</v>
      </c>
      <c r="GV609">
        <v>0.34</v>
      </c>
      <c r="GW609">
        <v>0.18</v>
      </c>
      <c r="GX609">
        <v>0.11899999999999999</v>
      </c>
      <c r="GY609">
        <v>0.31</v>
      </c>
      <c r="GZ609">
        <v>0.14899999999999999</v>
      </c>
      <c r="HA609">
        <v>0.104</v>
      </c>
      <c r="HB609">
        <v>0.13</v>
      </c>
      <c r="HC609">
        <v>0.09</v>
      </c>
      <c r="HD609">
        <v>0.06</v>
      </c>
      <c r="HE609">
        <v>0.18</v>
      </c>
      <c r="HF609">
        <v>0.03</v>
      </c>
      <c r="HG609">
        <v>0.06</v>
      </c>
      <c r="HH609">
        <v>0.03</v>
      </c>
      <c r="HI609">
        <v>0.03</v>
      </c>
      <c r="HJ609">
        <v>0.03</v>
      </c>
      <c r="HK609">
        <v>0.01</v>
      </c>
      <c r="HL609">
        <v>7.0000000000000007E-2</v>
      </c>
      <c r="HM609">
        <v>0.1</v>
      </c>
      <c r="HN609">
        <v>0.04</v>
      </c>
      <c r="HO609">
        <v>0.34</v>
      </c>
      <c r="HP609">
        <v>0.31</v>
      </c>
      <c r="HQ609">
        <v>0.33</v>
      </c>
      <c r="HR609">
        <v>0.4</v>
      </c>
      <c r="HS609">
        <v>0.34</v>
      </c>
      <c r="HT609">
        <v>0.37</v>
      </c>
      <c r="HU609">
        <v>0.6</v>
      </c>
      <c r="HV609">
        <v>0.36</v>
      </c>
      <c r="HW609">
        <v>0.42</v>
      </c>
      <c r="HX609">
        <v>0.46</v>
      </c>
      <c r="HY609">
        <v>0.45</v>
      </c>
      <c r="HZ609">
        <v>0.56999999999999995</v>
      </c>
      <c r="IA609">
        <v>0.01</v>
      </c>
      <c r="IB609">
        <v>0.25</v>
      </c>
      <c r="IC609">
        <v>0.18</v>
      </c>
      <c r="ID609">
        <v>0.04</v>
      </c>
      <c r="IE609">
        <v>0.09</v>
      </c>
      <c r="IF609">
        <v>0</v>
      </c>
      <c r="IG609">
        <v>0</v>
      </c>
      <c r="IH609">
        <v>0.03</v>
      </c>
      <c r="II609">
        <v>0.03</v>
      </c>
      <c r="IJ609">
        <v>0</v>
      </c>
      <c r="IK609">
        <v>0</v>
      </c>
      <c r="IL609">
        <v>0</v>
      </c>
      <c r="IM609">
        <v>0.01</v>
      </c>
      <c r="IN609">
        <v>0.01</v>
      </c>
      <c r="IO609">
        <v>0.03</v>
      </c>
      <c r="IP609">
        <v>0.01</v>
      </c>
      <c r="IQ609">
        <v>0.01</v>
      </c>
      <c r="IR609">
        <v>0.01</v>
      </c>
      <c r="IS609">
        <v>0</v>
      </c>
      <c r="IT609">
        <v>0.54</v>
      </c>
      <c r="IU609">
        <v>0.43</v>
      </c>
      <c r="IV609">
        <v>0</v>
      </c>
      <c r="IW609">
        <v>0.28000000000000003</v>
      </c>
      <c r="IX609">
        <v>0.18</v>
      </c>
      <c r="IY609">
        <v>0.24</v>
      </c>
      <c r="IZ609">
        <v>0.34</v>
      </c>
      <c r="JA609">
        <v>0.18</v>
      </c>
      <c r="JB609">
        <v>0.28000000000000003</v>
      </c>
      <c r="JC609">
        <v>0.39</v>
      </c>
      <c r="JD609">
        <v>0.12</v>
      </c>
      <c r="JE609">
        <v>0.1</v>
      </c>
      <c r="JF609">
        <v>0.31</v>
      </c>
      <c r="JG609">
        <v>0.31</v>
      </c>
      <c r="JH609">
        <v>0.42</v>
      </c>
      <c r="JI609">
        <v>0.09</v>
      </c>
      <c r="JJ609">
        <v>0.1</v>
      </c>
      <c r="JK609">
        <v>0.49</v>
      </c>
      <c r="JL609">
        <v>0.1</v>
      </c>
      <c r="JM609">
        <v>0.01</v>
      </c>
      <c r="JN609">
        <v>0.01</v>
      </c>
      <c r="JO609">
        <v>0.01</v>
      </c>
      <c r="JP609">
        <v>0.01</v>
      </c>
      <c r="JQ609">
        <v>0.01</v>
      </c>
      <c r="JR609">
        <v>3.24</v>
      </c>
      <c r="JS609">
        <v>1.76</v>
      </c>
      <c r="JT609">
        <v>1.88</v>
      </c>
      <c r="JU609">
        <v>3.32</v>
      </c>
      <c r="JV609">
        <v>2.2400000000000002</v>
      </c>
    </row>
    <row r="610" spans="1:282" x14ac:dyDescent="0.25">
      <c r="A610">
        <v>610366</v>
      </c>
      <c r="B610" t="s">
        <v>293</v>
      </c>
      <c r="C610" t="s">
        <v>3128</v>
      </c>
      <c r="D610" t="s">
        <v>6304</v>
      </c>
      <c r="E610" t="s">
        <v>6305</v>
      </c>
      <c r="F610" t="s">
        <v>1647</v>
      </c>
      <c r="G610" t="s">
        <v>1648</v>
      </c>
      <c r="H610" t="s">
        <v>6306</v>
      </c>
      <c r="I610" t="s">
        <v>6307</v>
      </c>
      <c r="J610" t="s">
        <v>6308</v>
      </c>
      <c r="K610" t="s">
        <v>6309</v>
      </c>
      <c r="L610" t="s">
        <v>546</v>
      </c>
      <c r="M610" t="s">
        <v>3399</v>
      </c>
      <c r="N610" t="s">
        <v>3908</v>
      </c>
      <c r="O610" t="s">
        <v>524</v>
      </c>
      <c r="P610">
        <v>244</v>
      </c>
      <c r="Q610" t="s">
        <v>566</v>
      </c>
      <c r="R610" t="s">
        <v>565</v>
      </c>
      <c r="S610" t="s">
        <v>565</v>
      </c>
      <c r="T610">
        <v>49</v>
      </c>
      <c r="U610">
        <v>8030</v>
      </c>
      <c r="V610" t="s">
        <v>651</v>
      </c>
      <c r="W610">
        <v>131</v>
      </c>
      <c r="X610">
        <v>237</v>
      </c>
      <c r="Y610">
        <v>55</v>
      </c>
      <c r="Z610" s="5" t="s">
        <v>734</v>
      </c>
      <c r="AA610" t="s">
        <v>524</v>
      </c>
      <c r="AB610" t="s">
        <v>564</v>
      </c>
      <c r="AC610" t="s">
        <v>555</v>
      </c>
      <c r="AD610" t="s">
        <v>564</v>
      </c>
      <c r="AE610">
        <v>51.5</v>
      </c>
      <c r="AF610">
        <v>26</v>
      </c>
      <c r="AG610">
        <v>49.6</v>
      </c>
      <c r="AH610">
        <v>5.5</v>
      </c>
      <c r="AI610" t="s">
        <v>3410</v>
      </c>
      <c r="AJ610">
        <v>86</v>
      </c>
      <c r="AL610">
        <v>83</v>
      </c>
      <c r="AR610">
        <v>3</v>
      </c>
      <c r="AS610">
        <v>86</v>
      </c>
      <c r="AT610">
        <v>0</v>
      </c>
      <c r="AU610">
        <v>0.01</v>
      </c>
      <c r="AV610">
        <v>0.02</v>
      </c>
      <c r="AW610">
        <v>0</v>
      </c>
      <c r="AX610">
        <v>0.02</v>
      </c>
      <c r="AY610">
        <v>0.06</v>
      </c>
      <c r="AZ610">
        <v>0.05</v>
      </c>
      <c r="BA610">
        <v>7.0000000000000007E-2</v>
      </c>
      <c r="BB610">
        <v>7.0000000000000007E-2</v>
      </c>
      <c r="BC610">
        <v>7.0000000000000007E-2</v>
      </c>
      <c r="BD610">
        <v>0.14000000000000001</v>
      </c>
      <c r="BE610">
        <v>0.15</v>
      </c>
      <c r="BF610">
        <v>0.3</v>
      </c>
      <c r="BG610">
        <v>0.24</v>
      </c>
      <c r="BH610">
        <v>0.27</v>
      </c>
      <c r="BI610">
        <v>0.24</v>
      </c>
      <c r="BJ610">
        <v>0.24</v>
      </c>
      <c r="BK610">
        <v>0.27</v>
      </c>
      <c r="BL610">
        <v>0</v>
      </c>
      <c r="BM610">
        <v>0.01</v>
      </c>
      <c r="BN610">
        <v>0</v>
      </c>
      <c r="BO610">
        <v>0.01</v>
      </c>
      <c r="BP610">
        <v>0.01</v>
      </c>
      <c r="BQ610">
        <v>0.02</v>
      </c>
      <c r="BR610">
        <v>0.65</v>
      </c>
      <c r="BS610">
        <v>0.66</v>
      </c>
      <c r="BT610">
        <v>0.64</v>
      </c>
      <c r="BU610">
        <v>0.67</v>
      </c>
      <c r="BV610">
        <v>0.57999999999999996</v>
      </c>
      <c r="BW610">
        <v>0.5</v>
      </c>
      <c r="BX610">
        <v>3.6</v>
      </c>
      <c r="BY610">
        <v>3.58</v>
      </c>
      <c r="BZ610">
        <v>3.52</v>
      </c>
      <c r="CA610">
        <v>3.61</v>
      </c>
      <c r="CB610">
        <v>3.4</v>
      </c>
      <c r="CC610">
        <v>3.24</v>
      </c>
      <c r="CD610">
        <v>1.2E-2</v>
      </c>
      <c r="CE610">
        <v>2.3E-2</v>
      </c>
      <c r="CF610">
        <v>3.5000000000000003E-2</v>
      </c>
      <c r="CG610">
        <v>5.8000000000000003E-2</v>
      </c>
      <c r="CH610">
        <v>1.2E-2</v>
      </c>
      <c r="CI610">
        <v>0.05</v>
      </c>
      <c r="CJ610">
        <v>0.06</v>
      </c>
      <c r="CK610">
        <v>0.08</v>
      </c>
      <c r="CL610">
        <v>0.08</v>
      </c>
      <c r="CM610">
        <v>0.06</v>
      </c>
      <c r="CN610">
        <v>0.05</v>
      </c>
      <c r="CO610">
        <v>0.05</v>
      </c>
      <c r="CP610">
        <v>0.06</v>
      </c>
      <c r="CQ610">
        <v>7.0000000000000007E-2</v>
      </c>
      <c r="CR610">
        <v>7.0000000000000007E-2</v>
      </c>
      <c r="CS610">
        <v>0.08</v>
      </c>
      <c r="CT610">
        <v>0.12</v>
      </c>
      <c r="CU610">
        <v>0.13</v>
      </c>
      <c r="CV610">
        <v>3.67</v>
      </c>
      <c r="CW610">
        <v>3.6</v>
      </c>
      <c r="CX610">
        <v>3.54</v>
      </c>
      <c r="CY610">
        <v>3.52</v>
      </c>
      <c r="CZ610">
        <v>3.59</v>
      </c>
      <c r="DA610">
        <v>3.37</v>
      </c>
      <c r="DB610">
        <v>3.36</v>
      </c>
      <c r="DC610">
        <v>3.29</v>
      </c>
      <c r="DD610">
        <v>3.27</v>
      </c>
      <c r="DE610">
        <v>0.17</v>
      </c>
      <c r="DF610">
        <v>0.23</v>
      </c>
      <c r="DG610">
        <v>0.26</v>
      </c>
      <c r="DH610">
        <v>0.19</v>
      </c>
      <c r="DI610">
        <v>0.23</v>
      </c>
      <c r="DJ610">
        <v>0.35</v>
      </c>
      <c r="DK610">
        <v>0.3</v>
      </c>
      <c r="DL610">
        <v>0.23</v>
      </c>
      <c r="DM610">
        <v>0.23</v>
      </c>
      <c r="DN610">
        <v>0.01</v>
      </c>
      <c r="DO610">
        <v>0</v>
      </c>
      <c r="DP610">
        <v>0.01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0.74</v>
      </c>
      <c r="DX610">
        <v>0.7</v>
      </c>
      <c r="DY610">
        <v>0.65</v>
      </c>
      <c r="DZ610">
        <v>0.7</v>
      </c>
      <c r="EA610">
        <v>0.69</v>
      </c>
      <c r="EB610">
        <v>0.53</v>
      </c>
      <c r="EC610">
        <v>0.56000000000000005</v>
      </c>
      <c r="ED610">
        <v>0.56999999999999995</v>
      </c>
      <c r="EE610">
        <v>0.56000000000000005</v>
      </c>
      <c r="EF610">
        <v>0.4</v>
      </c>
      <c r="EG610">
        <v>0.01</v>
      </c>
      <c r="EH610">
        <v>0</v>
      </c>
      <c r="EI610">
        <v>0</v>
      </c>
      <c r="EJ610">
        <v>0</v>
      </c>
      <c r="EK610">
        <v>0.01</v>
      </c>
      <c r="EL610">
        <v>7.0000000000000007E-2</v>
      </c>
      <c r="EM610">
        <v>0.06</v>
      </c>
      <c r="EN610">
        <v>0.02</v>
      </c>
      <c r="EO610">
        <v>0.31</v>
      </c>
      <c r="EP610">
        <v>0.05</v>
      </c>
      <c r="EQ610">
        <v>7.0000000000000007E-2</v>
      </c>
      <c r="ER610">
        <v>0.13</v>
      </c>
      <c r="ES610">
        <v>7.0000000000000007E-2</v>
      </c>
      <c r="ET610">
        <v>0.16</v>
      </c>
      <c r="EU610">
        <v>0.17</v>
      </c>
      <c r="EV610">
        <v>0.14000000000000001</v>
      </c>
      <c r="EW610">
        <v>0.16</v>
      </c>
      <c r="EX610">
        <v>0.11600000000000001</v>
      </c>
      <c r="EY610">
        <v>0.33</v>
      </c>
      <c r="EZ610">
        <v>0.35</v>
      </c>
      <c r="FA610">
        <v>0.35</v>
      </c>
      <c r="FB610">
        <v>0.28999999999999998</v>
      </c>
      <c r="FC610">
        <v>0.34</v>
      </c>
      <c r="FD610">
        <v>0.34</v>
      </c>
      <c r="FE610">
        <v>0.38</v>
      </c>
      <c r="FF610">
        <v>0.33</v>
      </c>
      <c r="FG610">
        <v>0.16</v>
      </c>
      <c r="FH610">
        <v>0.59</v>
      </c>
      <c r="FI610">
        <v>0.56000000000000005</v>
      </c>
      <c r="FJ610">
        <v>0.51</v>
      </c>
      <c r="FK610">
        <v>0.62</v>
      </c>
      <c r="FL610">
        <v>0.48</v>
      </c>
      <c r="FM610">
        <v>0.38</v>
      </c>
      <c r="FN610">
        <v>0.41</v>
      </c>
      <c r="FO610">
        <v>0.48</v>
      </c>
      <c r="FP610">
        <v>0.01</v>
      </c>
      <c r="FQ610">
        <v>0.02</v>
      </c>
      <c r="FR610">
        <v>0.02</v>
      </c>
      <c r="FS610">
        <v>0.01</v>
      </c>
      <c r="FT610">
        <v>0.02</v>
      </c>
      <c r="FU610">
        <v>0.01</v>
      </c>
      <c r="FV610">
        <v>0.03</v>
      </c>
      <c r="FW610">
        <v>0.01</v>
      </c>
      <c r="FX610">
        <v>0.01</v>
      </c>
      <c r="FY610">
        <v>2.0499999999999998</v>
      </c>
      <c r="FZ610">
        <v>3.54</v>
      </c>
      <c r="GA610">
        <v>3.5</v>
      </c>
      <c r="GB610">
        <v>3.39</v>
      </c>
      <c r="GC610">
        <v>3.56</v>
      </c>
      <c r="GD610">
        <v>3.29</v>
      </c>
      <c r="GE610">
        <v>3.07</v>
      </c>
      <c r="GF610">
        <v>3.15</v>
      </c>
      <c r="GG610">
        <v>3.27</v>
      </c>
      <c r="GH610">
        <v>7.78</v>
      </c>
      <c r="GI610">
        <v>0.03</v>
      </c>
      <c r="GJ610">
        <v>1.2E-2</v>
      </c>
      <c r="GK610">
        <v>0</v>
      </c>
      <c r="GL610">
        <v>0.03</v>
      </c>
      <c r="GM610">
        <v>0.08</v>
      </c>
      <c r="GN610">
        <v>0.13</v>
      </c>
      <c r="GO610">
        <v>7.0000000000000007E-2</v>
      </c>
      <c r="GP610">
        <v>0.15</v>
      </c>
      <c r="GQ610">
        <v>7.0000000000000007E-2</v>
      </c>
      <c r="GR610">
        <v>0.37</v>
      </c>
      <c r="GS610">
        <v>0.05</v>
      </c>
      <c r="GT610">
        <v>0.56000000000000005</v>
      </c>
      <c r="GU610">
        <v>0.6</v>
      </c>
      <c r="GV610">
        <v>0.28000000000000003</v>
      </c>
      <c r="GW610">
        <v>0.22</v>
      </c>
      <c r="GX610">
        <v>0.151</v>
      </c>
      <c r="GY610">
        <v>0.3</v>
      </c>
      <c r="GZ610">
        <v>9.2999999999999999E-2</v>
      </c>
      <c r="HA610">
        <v>7.0000000000000007E-2</v>
      </c>
      <c r="HB610">
        <v>0.22</v>
      </c>
      <c r="HC610">
        <v>0.02</v>
      </c>
      <c r="HD610">
        <v>7.0000000000000007E-2</v>
      </c>
      <c r="HE610">
        <v>0.13</v>
      </c>
      <c r="HF610">
        <v>0.1</v>
      </c>
      <c r="HG610">
        <v>0.1</v>
      </c>
      <c r="HH610">
        <v>7.0000000000000007E-2</v>
      </c>
      <c r="HI610">
        <v>0.02</v>
      </c>
      <c r="HJ610">
        <v>0.03</v>
      </c>
      <c r="HK610">
        <v>0.06</v>
      </c>
      <c r="HL610">
        <v>0.05</v>
      </c>
      <c r="HM610">
        <v>0.14000000000000001</v>
      </c>
      <c r="HN610">
        <v>0</v>
      </c>
      <c r="HO610">
        <v>0.4</v>
      </c>
      <c r="HP610">
        <v>0.35</v>
      </c>
      <c r="HQ610">
        <v>0.36</v>
      </c>
      <c r="HR610">
        <v>0.38</v>
      </c>
      <c r="HS610">
        <v>0.37</v>
      </c>
      <c r="HT610">
        <v>0.34</v>
      </c>
      <c r="HU610">
        <v>0.53</v>
      </c>
      <c r="HV610">
        <v>0.48</v>
      </c>
      <c r="HW610">
        <v>0.48</v>
      </c>
      <c r="HX610">
        <v>0.49</v>
      </c>
      <c r="HY610">
        <v>0.43</v>
      </c>
      <c r="HZ610">
        <v>0.62</v>
      </c>
      <c r="IA610">
        <v>0.02</v>
      </c>
      <c r="IB610">
        <v>0.08</v>
      </c>
      <c r="IC610">
        <v>0.05</v>
      </c>
      <c r="ID610">
        <v>0.03</v>
      </c>
      <c r="IE610">
        <v>0.03</v>
      </c>
      <c r="IF610">
        <v>2.3E-2</v>
      </c>
      <c r="IG610">
        <v>1.2E-2</v>
      </c>
      <c r="IH610">
        <v>0.02</v>
      </c>
      <c r="II610">
        <v>0.03</v>
      </c>
      <c r="IJ610">
        <v>0.02</v>
      </c>
      <c r="IK610">
        <v>0</v>
      </c>
      <c r="IL610">
        <v>0</v>
      </c>
      <c r="IM610">
        <v>0.01</v>
      </c>
      <c r="IN610">
        <v>0.03</v>
      </c>
      <c r="IO610">
        <v>0.02</v>
      </c>
      <c r="IP610">
        <v>0.02</v>
      </c>
      <c r="IQ610">
        <v>0.02</v>
      </c>
      <c r="IR610">
        <v>0.02</v>
      </c>
      <c r="IS610">
        <v>0.03</v>
      </c>
      <c r="IT610">
        <v>0.45</v>
      </c>
      <c r="IU610">
        <v>0.28999999999999998</v>
      </c>
      <c r="IV610">
        <v>0.03</v>
      </c>
      <c r="IW610">
        <v>0.28999999999999998</v>
      </c>
      <c r="IX610">
        <v>0.3</v>
      </c>
      <c r="IY610">
        <v>0.23</v>
      </c>
      <c r="IZ610">
        <v>0.31</v>
      </c>
      <c r="JA610">
        <v>0.13</v>
      </c>
      <c r="JB610">
        <v>0.3</v>
      </c>
      <c r="JC610">
        <v>0.28999999999999998</v>
      </c>
      <c r="JD610">
        <v>0.14000000000000001</v>
      </c>
      <c r="JE610">
        <v>0.26</v>
      </c>
      <c r="JF610">
        <v>0.23</v>
      </c>
      <c r="JG610">
        <v>0.23</v>
      </c>
      <c r="JH610">
        <v>0.36</v>
      </c>
      <c r="JI610">
        <v>0.16</v>
      </c>
      <c r="JJ610">
        <v>0.13</v>
      </c>
      <c r="JK610">
        <v>0.59</v>
      </c>
      <c r="JL610">
        <v>0.15</v>
      </c>
      <c r="JM610">
        <v>0.01</v>
      </c>
      <c r="JN610">
        <v>0.01</v>
      </c>
      <c r="JO610">
        <v>0.01</v>
      </c>
      <c r="JP610">
        <v>0.01</v>
      </c>
      <c r="JQ610">
        <v>0.02</v>
      </c>
      <c r="JR610">
        <v>2.99</v>
      </c>
      <c r="JS610">
        <v>2.0099999999999998</v>
      </c>
      <c r="JT610">
        <v>2.2200000000000002</v>
      </c>
      <c r="JU610">
        <v>3.4</v>
      </c>
      <c r="JV610">
        <v>2.25</v>
      </c>
    </row>
    <row r="611" spans="1:282" x14ac:dyDescent="0.25">
      <c r="A611">
        <v>610367</v>
      </c>
      <c r="B611" t="s">
        <v>84</v>
      </c>
      <c r="C611" t="s">
        <v>3129</v>
      </c>
      <c r="D611" t="s">
        <v>6310</v>
      </c>
      <c r="E611" t="s">
        <v>6311</v>
      </c>
      <c r="F611" t="s">
        <v>1650</v>
      </c>
      <c r="G611" t="s">
        <v>1651</v>
      </c>
      <c r="H611" t="s">
        <v>1652</v>
      </c>
      <c r="I611" t="s">
        <v>6312</v>
      </c>
      <c r="J611" t="s">
        <v>6313</v>
      </c>
      <c r="K611" t="s">
        <v>6314</v>
      </c>
      <c r="L611" t="s">
        <v>546</v>
      </c>
      <c r="M611" t="s">
        <v>3399</v>
      </c>
      <c r="N611" t="s">
        <v>3908</v>
      </c>
      <c r="O611" t="s">
        <v>524</v>
      </c>
      <c r="P611">
        <v>560</v>
      </c>
      <c r="Q611" t="s">
        <v>539</v>
      </c>
      <c r="R611" t="s">
        <v>3437</v>
      </c>
      <c r="S611" t="s">
        <v>6522</v>
      </c>
      <c r="T611">
        <v>36</v>
      </c>
      <c r="U611">
        <v>8050</v>
      </c>
      <c r="V611" t="s">
        <v>655</v>
      </c>
      <c r="W611">
        <v>262</v>
      </c>
      <c r="X611">
        <v>578</v>
      </c>
      <c r="Y611">
        <v>45</v>
      </c>
      <c r="Z611" s="5" t="s">
        <v>638</v>
      </c>
      <c r="AA611" t="s">
        <v>524</v>
      </c>
      <c r="AB611" t="s">
        <v>533</v>
      </c>
      <c r="AC611" t="s">
        <v>533</v>
      </c>
      <c r="AD611" t="s">
        <v>534</v>
      </c>
      <c r="AE611">
        <v>72.400000000000006</v>
      </c>
      <c r="AF611">
        <v>68.400000000000006</v>
      </c>
      <c r="AG611">
        <v>87.7</v>
      </c>
      <c r="AH611">
        <v>4.5</v>
      </c>
      <c r="AI611" t="s">
        <v>3410</v>
      </c>
      <c r="AJ611">
        <v>145</v>
      </c>
      <c r="AK611">
        <v>4</v>
      </c>
      <c r="AL611">
        <v>130</v>
      </c>
      <c r="AM611">
        <v>1</v>
      </c>
      <c r="AN611">
        <v>9</v>
      </c>
      <c r="AQ611">
        <v>1</v>
      </c>
      <c r="AR611">
        <v>3</v>
      </c>
      <c r="AS611">
        <v>145</v>
      </c>
      <c r="AT611">
        <v>0.02</v>
      </c>
      <c r="AU611">
        <v>0.01</v>
      </c>
      <c r="AV611">
        <v>0.01</v>
      </c>
      <c r="AW611">
        <v>0.01</v>
      </c>
      <c r="AX611">
        <v>0.01</v>
      </c>
      <c r="AY611">
        <v>0.08</v>
      </c>
      <c r="AZ611">
        <v>0.03</v>
      </c>
      <c r="BA611">
        <v>2.1000000000000001E-2</v>
      </c>
      <c r="BB611">
        <v>0.02</v>
      </c>
      <c r="BC611">
        <v>0.01</v>
      </c>
      <c r="BD611">
        <v>0.06</v>
      </c>
      <c r="BE611">
        <v>0.06</v>
      </c>
      <c r="BF611">
        <v>0.27</v>
      </c>
      <c r="BG611">
        <v>0.19</v>
      </c>
      <c r="BH611">
        <v>0.27</v>
      </c>
      <c r="BI611">
        <v>0.13</v>
      </c>
      <c r="BJ611">
        <v>0.24</v>
      </c>
      <c r="BK611">
        <v>0.26</v>
      </c>
      <c r="BL611">
        <v>0.01</v>
      </c>
      <c r="BM611">
        <v>0.01</v>
      </c>
      <c r="BN611">
        <v>0.01</v>
      </c>
      <c r="BO611">
        <v>0.01</v>
      </c>
      <c r="BP611">
        <v>0.01</v>
      </c>
      <c r="BQ611">
        <v>0.03</v>
      </c>
      <c r="BR611">
        <v>0.67</v>
      </c>
      <c r="BS611">
        <v>0.77</v>
      </c>
      <c r="BT611">
        <v>0.69</v>
      </c>
      <c r="BU611">
        <v>0.83</v>
      </c>
      <c r="BV611">
        <v>0.67</v>
      </c>
      <c r="BW611">
        <v>0.59</v>
      </c>
      <c r="BX611">
        <v>3.61</v>
      </c>
      <c r="BY611">
        <v>3.73</v>
      </c>
      <c r="BZ611">
        <v>3.65</v>
      </c>
      <c r="CA611">
        <v>3.8</v>
      </c>
      <c r="CB611">
        <v>3.59</v>
      </c>
      <c r="CC611">
        <v>3.39</v>
      </c>
      <c r="CD611">
        <v>7.0000000000000001E-3</v>
      </c>
      <c r="CE611">
        <v>7.0000000000000001E-3</v>
      </c>
      <c r="CF611">
        <v>1.4E-2</v>
      </c>
      <c r="CG611">
        <v>7.0000000000000001E-3</v>
      </c>
      <c r="CH611">
        <v>2.1000000000000001E-2</v>
      </c>
      <c r="CI611">
        <v>0.01</v>
      </c>
      <c r="CJ611">
        <v>0.02</v>
      </c>
      <c r="CK611">
        <v>7.0000000000000007E-2</v>
      </c>
      <c r="CL611">
        <v>0.05</v>
      </c>
      <c r="CM611">
        <v>0.01</v>
      </c>
      <c r="CN611">
        <v>0.01</v>
      </c>
      <c r="CO611">
        <v>0.01</v>
      </c>
      <c r="CP611">
        <v>0.02</v>
      </c>
      <c r="CQ611">
        <v>0</v>
      </c>
      <c r="CR611">
        <v>0.02</v>
      </c>
      <c r="CS611">
        <v>0.04</v>
      </c>
      <c r="CT611">
        <v>0.05</v>
      </c>
      <c r="CU611">
        <v>0.04</v>
      </c>
      <c r="CV611">
        <v>3.86</v>
      </c>
      <c r="CW611">
        <v>3.81</v>
      </c>
      <c r="CX611">
        <v>3.84</v>
      </c>
      <c r="CY611">
        <v>3.81</v>
      </c>
      <c r="CZ611">
        <v>3.82</v>
      </c>
      <c r="DA611">
        <v>3.64</v>
      </c>
      <c r="DB611">
        <v>3.68</v>
      </c>
      <c r="DC611">
        <v>3.5</v>
      </c>
      <c r="DD611">
        <v>3.57</v>
      </c>
      <c r="DE611">
        <v>0.1</v>
      </c>
      <c r="DF611">
        <v>0.14000000000000001</v>
      </c>
      <c r="DG611">
        <v>0.1</v>
      </c>
      <c r="DH611">
        <v>0.12</v>
      </c>
      <c r="DI611">
        <v>0.12</v>
      </c>
      <c r="DJ611">
        <v>0.28999999999999998</v>
      </c>
      <c r="DK611">
        <v>0.17</v>
      </c>
      <c r="DL611">
        <v>0.19</v>
      </c>
      <c r="DM611">
        <v>0.19</v>
      </c>
      <c r="DN611">
        <v>0.01</v>
      </c>
      <c r="DO611">
        <v>0.01</v>
      </c>
      <c r="DP611">
        <v>0.03</v>
      </c>
      <c r="DQ611">
        <v>0.01</v>
      </c>
      <c r="DR611">
        <v>0.02</v>
      </c>
      <c r="DS611">
        <v>0.02</v>
      </c>
      <c r="DT611">
        <v>0.01</v>
      </c>
      <c r="DU611">
        <v>0.01</v>
      </c>
      <c r="DV611">
        <v>0.02</v>
      </c>
      <c r="DW611">
        <v>0.88</v>
      </c>
      <c r="DX611">
        <v>0.83</v>
      </c>
      <c r="DY611">
        <v>0.86</v>
      </c>
      <c r="DZ611">
        <v>0.83</v>
      </c>
      <c r="EA611">
        <v>0.84</v>
      </c>
      <c r="EB611">
        <v>0.66</v>
      </c>
      <c r="EC611">
        <v>0.75</v>
      </c>
      <c r="ED611">
        <v>0.68</v>
      </c>
      <c r="EE611">
        <v>0.7</v>
      </c>
      <c r="EF611">
        <v>0.54</v>
      </c>
      <c r="EG611">
        <v>0.02</v>
      </c>
      <c r="EH611">
        <v>0.01</v>
      </c>
      <c r="EI611">
        <v>0.01</v>
      </c>
      <c r="EJ611">
        <v>0.01</v>
      </c>
      <c r="EK611">
        <v>0.01</v>
      </c>
      <c r="EL611">
        <v>0.04</v>
      </c>
      <c r="EM611">
        <v>0.02</v>
      </c>
      <c r="EN611">
        <v>0.01</v>
      </c>
      <c r="EO611">
        <v>0.28000000000000003</v>
      </c>
      <c r="EP611">
        <v>0.05</v>
      </c>
      <c r="EQ611">
        <v>3.4000000000000002E-2</v>
      </c>
      <c r="ER611">
        <v>0.04</v>
      </c>
      <c r="ES611">
        <v>3.4000000000000002E-2</v>
      </c>
      <c r="ET611">
        <v>0.06</v>
      </c>
      <c r="EU611">
        <v>0.05</v>
      </c>
      <c r="EV611">
        <v>0.02</v>
      </c>
      <c r="EW611">
        <v>0.06</v>
      </c>
      <c r="EX611">
        <v>4.1000000000000002E-2</v>
      </c>
      <c r="EY611">
        <v>0.24</v>
      </c>
      <c r="EZ611">
        <v>0.25</v>
      </c>
      <c r="FA611">
        <v>0.26</v>
      </c>
      <c r="FB611">
        <v>0.2</v>
      </c>
      <c r="FC611">
        <v>0.28000000000000003</v>
      </c>
      <c r="FD611">
        <v>0.3</v>
      </c>
      <c r="FE611">
        <v>0.32</v>
      </c>
      <c r="FF611">
        <v>0.41</v>
      </c>
      <c r="FG611">
        <v>0.12</v>
      </c>
      <c r="FH611">
        <v>0.66</v>
      </c>
      <c r="FI611">
        <v>0.69</v>
      </c>
      <c r="FJ611">
        <v>0.68</v>
      </c>
      <c r="FK611">
        <v>0.74</v>
      </c>
      <c r="FL611">
        <v>0.65</v>
      </c>
      <c r="FM611">
        <v>0.56999999999999995</v>
      </c>
      <c r="FN611">
        <v>0.63</v>
      </c>
      <c r="FO611">
        <v>0.51</v>
      </c>
      <c r="FP611">
        <v>0.01</v>
      </c>
      <c r="FQ611">
        <v>0.03</v>
      </c>
      <c r="FR611">
        <v>0.01</v>
      </c>
      <c r="FS611">
        <v>0.02</v>
      </c>
      <c r="FT611">
        <v>0.02</v>
      </c>
      <c r="FU611">
        <v>0.01</v>
      </c>
      <c r="FV611">
        <v>0.05</v>
      </c>
      <c r="FW611">
        <v>0.01</v>
      </c>
      <c r="FX611">
        <v>0.02</v>
      </c>
      <c r="FY611">
        <v>1.75</v>
      </c>
      <c r="FZ611">
        <v>3.59</v>
      </c>
      <c r="GA611">
        <v>3.64</v>
      </c>
      <c r="GB611">
        <v>3.63</v>
      </c>
      <c r="GC611">
        <v>3.7</v>
      </c>
      <c r="GD611">
        <v>3.59</v>
      </c>
      <c r="GE611">
        <v>3.46</v>
      </c>
      <c r="GF611">
        <v>3.57</v>
      </c>
      <c r="GG611">
        <v>3.45</v>
      </c>
      <c r="GH611">
        <v>8.41</v>
      </c>
      <c r="GI611">
        <v>0</v>
      </c>
      <c r="GJ611">
        <v>0</v>
      </c>
      <c r="GK611">
        <v>7.0000000000000001E-3</v>
      </c>
      <c r="GL611">
        <v>0.03</v>
      </c>
      <c r="GM611">
        <v>0.1</v>
      </c>
      <c r="GN611">
        <v>0.05</v>
      </c>
      <c r="GO611">
        <v>0.06</v>
      </c>
      <c r="GP611">
        <v>0.12</v>
      </c>
      <c r="GQ611">
        <v>0.19</v>
      </c>
      <c r="GR611">
        <v>0.43</v>
      </c>
      <c r="GS611">
        <v>0.01</v>
      </c>
      <c r="GT611">
        <v>0.52</v>
      </c>
      <c r="GU611">
        <v>0.62</v>
      </c>
      <c r="GV611">
        <v>0.25</v>
      </c>
      <c r="GW611">
        <v>0.17</v>
      </c>
      <c r="GX611">
        <v>0.11</v>
      </c>
      <c r="GY611">
        <v>0.23</v>
      </c>
      <c r="GZ611">
        <v>9.7000000000000003E-2</v>
      </c>
      <c r="HA611">
        <v>6.2E-2</v>
      </c>
      <c r="HB611">
        <v>0.23</v>
      </c>
      <c r="HC611">
        <v>0.14000000000000001</v>
      </c>
      <c r="HD611">
        <v>0.12</v>
      </c>
      <c r="HE611">
        <v>0.23</v>
      </c>
      <c r="HF611">
        <v>7.0000000000000007E-2</v>
      </c>
      <c r="HG611">
        <v>0.09</v>
      </c>
      <c r="HH611">
        <v>0.06</v>
      </c>
      <c r="HI611">
        <v>0</v>
      </c>
      <c r="HJ611">
        <v>0.01</v>
      </c>
      <c r="HK611">
        <v>0</v>
      </c>
      <c r="HL611">
        <v>0</v>
      </c>
      <c r="HM611">
        <v>0.06</v>
      </c>
      <c r="HN611">
        <v>0</v>
      </c>
      <c r="HO611">
        <v>0.17</v>
      </c>
      <c r="HP611">
        <v>0.21</v>
      </c>
      <c r="HQ611">
        <v>0.2</v>
      </c>
      <c r="HR611">
        <v>0.23</v>
      </c>
      <c r="HS611">
        <v>0.3</v>
      </c>
      <c r="HT611">
        <v>0.21</v>
      </c>
      <c r="HU611">
        <v>0.79</v>
      </c>
      <c r="HV611">
        <v>0.62</v>
      </c>
      <c r="HW611">
        <v>0.67</v>
      </c>
      <c r="HX611">
        <v>0.67</v>
      </c>
      <c r="HY611">
        <v>0.59</v>
      </c>
      <c r="HZ611">
        <v>0.74</v>
      </c>
      <c r="IA611">
        <v>0.02</v>
      </c>
      <c r="IB611">
        <v>0.1</v>
      </c>
      <c r="IC611">
        <v>0.1</v>
      </c>
      <c r="ID611">
        <v>0.06</v>
      </c>
      <c r="IE611">
        <v>0.05</v>
      </c>
      <c r="IF611">
        <v>3.4000000000000002E-2</v>
      </c>
      <c r="IG611">
        <v>7.0000000000000001E-3</v>
      </c>
      <c r="IH611">
        <v>0.03</v>
      </c>
      <c r="II611">
        <v>0.02</v>
      </c>
      <c r="IJ611">
        <v>0.03</v>
      </c>
      <c r="IK611">
        <v>0</v>
      </c>
      <c r="IL611">
        <v>7.0000000000000001E-3</v>
      </c>
      <c r="IM611">
        <v>0.01</v>
      </c>
      <c r="IN611">
        <v>0.02</v>
      </c>
      <c r="IO611">
        <v>0.01</v>
      </c>
      <c r="IP611">
        <v>0.01</v>
      </c>
      <c r="IQ611">
        <v>0.01</v>
      </c>
      <c r="IR611">
        <v>0.01</v>
      </c>
      <c r="IS611">
        <v>0.02</v>
      </c>
      <c r="IT611">
        <v>0.44</v>
      </c>
      <c r="IU611">
        <v>0.34</v>
      </c>
      <c r="IV611">
        <v>0.02</v>
      </c>
      <c r="IW611">
        <v>0.26</v>
      </c>
      <c r="IX611">
        <v>0.2</v>
      </c>
      <c r="IY611">
        <v>0.31</v>
      </c>
      <c r="IZ611">
        <v>0.38</v>
      </c>
      <c r="JA611">
        <v>0.15</v>
      </c>
      <c r="JB611">
        <v>0.4</v>
      </c>
      <c r="JC611">
        <v>0.34</v>
      </c>
      <c r="JD611">
        <v>0.12</v>
      </c>
      <c r="JE611">
        <v>0.12</v>
      </c>
      <c r="JF611">
        <v>0.24</v>
      </c>
      <c r="JG611">
        <v>0.16</v>
      </c>
      <c r="JH611">
        <v>0.41</v>
      </c>
      <c r="JI611">
        <v>0.12</v>
      </c>
      <c r="JJ611">
        <v>0.14000000000000001</v>
      </c>
      <c r="JK611">
        <v>0.56000000000000005</v>
      </c>
      <c r="JL611">
        <v>0.17</v>
      </c>
      <c r="JM611">
        <v>0.02</v>
      </c>
      <c r="JN611">
        <v>0.01</v>
      </c>
      <c r="JO611">
        <v>0.02</v>
      </c>
      <c r="JP611">
        <v>0.03</v>
      </c>
      <c r="JQ611">
        <v>0.02</v>
      </c>
      <c r="JR611">
        <v>3.18</v>
      </c>
      <c r="JS611">
        <v>1.91</v>
      </c>
      <c r="JT611">
        <v>2.06</v>
      </c>
      <c r="JU611">
        <v>3.38</v>
      </c>
      <c r="JV611">
        <v>2.2400000000000002</v>
      </c>
    </row>
    <row r="612" spans="1:282" x14ac:dyDescent="0.25">
      <c r="A612">
        <v>610368</v>
      </c>
      <c r="B612" t="s">
        <v>3131</v>
      </c>
      <c r="C612" t="s">
        <v>3130</v>
      </c>
      <c r="D612" t="s">
        <v>6315</v>
      </c>
      <c r="E612" t="s">
        <v>6316</v>
      </c>
      <c r="F612" t="s">
        <v>3132</v>
      </c>
      <c r="G612" t="s">
        <v>3133</v>
      </c>
      <c r="H612" t="s">
        <v>3134</v>
      </c>
      <c r="I612" t="s">
        <v>6317</v>
      </c>
      <c r="J612" t="s">
        <v>6318</v>
      </c>
      <c r="K612" t="s">
        <v>6319</v>
      </c>
      <c r="L612" t="s">
        <v>546</v>
      </c>
      <c r="M612" t="s">
        <v>3399</v>
      </c>
      <c r="N612" t="s">
        <v>3908</v>
      </c>
      <c r="O612" t="s">
        <v>524</v>
      </c>
      <c r="P612">
        <v>417</v>
      </c>
      <c r="Q612" t="s">
        <v>566</v>
      </c>
      <c r="R612" t="s">
        <v>565</v>
      </c>
      <c r="S612" t="s">
        <v>565</v>
      </c>
      <c r="T612">
        <v>48</v>
      </c>
      <c r="U612">
        <v>8060</v>
      </c>
      <c r="V612" t="s">
        <v>651</v>
      </c>
      <c r="W612">
        <v>125</v>
      </c>
      <c r="X612">
        <v>422</v>
      </c>
      <c r="Y612">
        <v>30</v>
      </c>
      <c r="Z612" s="5" t="s">
        <v>669</v>
      </c>
      <c r="AA612" t="s">
        <v>524</v>
      </c>
      <c r="AB612" t="s">
        <v>555</v>
      </c>
      <c r="AC612" t="s">
        <v>564</v>
      </c>
      <c r="AD612" t="s">
        <v>534</v>
      </c>
      <c r="AE612">
        <v>35.299999999999997</v>
      </c>
      <c r="AF612">
        <v>42.6</v>
      </c>
      <c r="AG612">
        <v>81.2</v>
      </c>
      <c r="AH612">
        <v>3</v>
      </c>
      <c r="AI612" t="s">
        <v>3410</v>
      </c>
      <c r="AJ612">
        <v>77</v>
      </c>
      <c r="AL612">
        <v>72</v>
      </c>
      <c r="AN612">
        <v>1</v>
      </c>
      <c r="AO612">
        <v>2</v>
      </c>
      <c r="AR612">
        <v>2</v>
      </c>
      <c r="AS612">
        <v>77</v>
      </c>
      <c r="AT612">
        <v>0.06</v>
      </c>
      <c r="AU612">
        <v>0.01</v>
      </c>
      <c r="AV612">
        <v>0.03</v>
      </c>
      <c r="AW612">
        <v>0</v>
      </c>
      <c r="AX612">
        <v>0.03</v>
      </c>
      <c r="AY612">
        <v>0.05</v>
      </c>
      <c r="AZ612">
        <v>0.1</v>
      </c>
      <c r="BA612">
        <v>0.13</v>
      </c>
      <c r="BB612">
        <v>0.1</v>
      </c>
      <c r="BC612">
        <v>0.06</v>
      </c>
      <c r="BD612">
        <v>0.13</v>
      </c>
      <c r="BE612">
        <v>0.1</v>
      </c>
      <c r="BF612">
        <v>0.36</v>
      </c>
      <c r="BG612">
        <v>0.27</v>
      </c>
      <c r="BH612">
        <v>0.38</v>
      </c>
      <c r="BI612">
        <v>0.25</v>
      </c>
      <c r="BJ612">
        <v>0.35</v>
      </c>
      <c r="BK612">
        <v>0.38</v>
      </c>
      <c r="BL612">
        <v>0.01</v>
      </c>
      <c r="BM612">
        <v>0.01</v>
      </c>
      <c r="BN612">
        <v>0.01</v>
      </c>
      <c r="BO612">
        <v>0.01</v>
      </c>
      <c r="BP612">
        <v>0.04</v>
      </c>
      <c r="BQ612">
        <v>0.04</v>
      </c>
      <c r="BR612">
        <v>0.45</v>
      </c>
      <c r="BS612">
        <v>0.56999999999999995</v>
      </c>
      <c r="BT612">
        <v>0.48</v>
      </c>
      <c r="BU612">
        <v>0.68</v>
      </c>
      <c r="BV612">
        <v>0.45</v>
      </c>
      <c r="BW612">
        <v>0.43</v>
      </c>
      <c r="BX612">
        <v>3.22</v>
      </c>
      <c r="BY612">
        <v>3.42</v>
      </c>
      <c r="BZ612">
        <v>3.33</v>
      </c>
      <c r="CA612">
        <v>3.62</v>
      </c>
      <c r="CB612">
        <v>3.28</v>
      </c>
      <c r="CC612">
        <v>3.23</v>
      </c>
      <c r="CD612">
        <v>1.2999999999999999E-2</v>
      </c>
      <c r="CE612">
        <v>2.5999999999999999E-2</v>
      </c>
      <c r="CF612">
        <v>2.5999999999999999E-2</v>
      </c>
      <c r="CG612">
        <v>2.5999999999999999E-2</v>
      </c>
      <c r="CH612">
        <v>2.5999999999999999E-2</v>
      </c>
      <c r="CI612">
        <v>0.04</v>
      </c>
      <c r="CJ612">
        <v>0.09</v>
      </c>
      <c r="CK612">
        <v>0.12</v>
      </c>
      <c r="CL612">
        <v>0.05</v>
      </c>
      <c r="CM612">
        <v>0.01</v>
      </c>
      <c r="CN612">
        <v>0.03</v>
      </c>
      <c r="CO612">
        <v>0.06</v>
      </c>
      <c r="CP612">
        <v>0.05</v>
      </c>
      <c r="CQ612">
        <v>0.04</v>
      </c>
      <c r="CR612">
        <v>0.09</v>
      </c>
      <c r="CS612">
        <v>0.03</v>
      </c>
      <c r="CT612">
        <v>0.12</v>
      </c>
      <c r="CU612">
        <v>0.12</v>
      </c>
      <c r="CV612">
        <v>3.79</v>
      </c>
      <c r="CW612">
        <v>3.72</v>
      </c>
      <c r="CX612">
        <v>3.65</v>
      </c>
      <c r="CY612">
        <v>3.67</v>
      </c>
      <c r="CZ612">
        <v>3.65</v>
      </c>
      <c r="DA612">
        <v>3.47</v>
      </c>
      <c r="DB612">
        <v>3.48</v>
      </c>
      <c r="DC612">
        <v>3.26</v>
      </c>
      <c r="DD612">
        <v>3.43</v>
      </c>
      <c r="DE612">
        <v>0.14000000000000001</v>
      </c>
      <c r="DF612">
        <v>0.14000000000000001</v>
      </c>
      <c r="DG612">
        <v>0.13</v>
      </c>
      <c r="DH612">
        <v>0.14000000000000001</v>
      </c>
      <c r="DI612">
        <v>0.18</v>
      </c>
      <c r="DJ612">
        <v>0.22</v>
      </c>
      <c r="DK612">
        <v>0.18</v>
      </c>
      <c r="DL612">
        <v>0.14000000000000001</v>
      </c>
      <c r="DM612">
        <v>0.16</v>
      </c>
      <c r="DN612">
        <v>0.01</v>
      </c>
      <c r="DO612">
        <v>0.01</v>
      </c>
      <c r="DP612">
        <v>0.03</v>
      </c>
      <c r="DQ612">
        <v>0.01</v>
      </c>
      <c r="DR612">
        <v>0.03</v>
      </c>
      <c r="DS612">
        <v>0.01</v>
      </c>
      <c r="DT612">
        <v>0.03</v>
      </c>
      <c r="DU612">
        <v>0.01</v>
      </c>
      <c r="DV612">
        <v>0.04</v>
      </c>
      <c r="DW612">
        <v>0.82</v>
      </c>
      <c r="DX612">
        <v>0.79</v>
      </c>
      <c r="DY612">
        <v>0.75</v>
      </c>
      <c r="DZ612">
        <v>0.77</v>
      </c>
      <c r="EA612">
        <v>0.73</v>
      </c>
      <c r="EB612">
        <v>0.64</v>
      </c>
      <c r="EC612">
        <v>0.68</v>
      </c>
      <c r="ED612">
        <v>0.61</v>
      </c>
      <c r="EE612">
        <v>0.64</v>
      </c>
      <c r="EF612">
        <v>0.38</v>
      </c>
      <c r="EG612">
        <v>0.01</v>
      </c>
      <c r="EH612">
        <v>0.03</v>
      </c>
      <c r="EI612">
        <v>0.01</v>
      </c>
      <c r="EJ612">
        <v>0.03</v>
      </c>
      <c r="EK612">
        <v>0.05</v>
      </c>
      <c r="EL612">
        <v>0.05</v>
      </c>
      <c r="EM612">
        <v>0.03</v>
      </c>
      <c r="EN612">
        <v>0.05</v>
      </c>
      <c r="EO612">
        <v>0.35</v>
      </c>
      <c r="EP612">
        <v>0.1</v>
      </c>
      <c r="EQ612">
        <v>0.104</v>
      </c>
      <c r="ER612">
        <v>0.18</v>
      </c>
      <c r="ES612">
        <v>0.104</v>
      </c>
      <c r="ET612">
        <v>0.09</v>
      </c>
      <c r="EU612">
        <v>0.12</v>
      </c>
      <c r="EV612">
        <v>0.1</v>
      </c>
      <c r="EW612">
        <v>0.14000000000000001</v>
      </c>
      <c r="EX612">
        <v>0.104</v>
      </c>
      <c r="EY612">
        <v>0.38</v>
      </c>
      <c r="EZ612">
        <v>0.42</v>
      </c>
      <c r="FA612">
        <v>0.3</v>
      </c>
      <c r="FB612">
        <v>0.31</v>
      </c>
      <c r="FC612">
        <v>0.38</v>
      </c>
      <c r="FD612">
        <v>0.38</v>
      </c>
      <c r="FE612">
        <v>0.4</v>
      </c>
      <c r="FF612">
        <v>0.38</v>
      </c>
      <c r="FG612">
        <v>0.13</v>
      </c>
      <c r="FH612">
        <v>0.48</v>
      </c>
      <c r="FI612">
        <v>0.43</v>
      </c>
      <c r="FJ612">
        <v>0.47</v>
      </c>
      <c r="FK612">
        <v>0.52</v>
      </c>
      <c r="FL612">
        <v>0.47</v>
      </c>
      <c r="FM612">
        <v>0.42</v>
      </c>
      <c r="FN612">
        <v>0.43</v>
      </c>
      <c r="FO612">
        <v>0.39</v>
      </c>
      <c r="FP612">
        <v>0.04</v>
      </c>
      <c r="FQ612">
        <v>0.03</v>
      </c>
      <c r="FR612">
        <v>0.03</v>
      </c>
      <c r="FS612">
        <v>0.04</v>
      </c>
      <c r="FT612">
        <v>0.04</v>
      </c>
      <c r="FU612">
        <v>0.01</v>
      </c>
      <c r="FV612">
        <v>0.04</v>
      </c>
      <c r="FW612">
        <v>0.04</v>
      </c>
      <c r="FX612">
        <v>0.04</v>
      </c>
      <c r="FY612">
        <v>1.99</v>
      </c>
      <c r="FZ612">
        <v>3.36</v>
      </c>
      <c r="GA612">
        <v>3.28</v>
      </c>
      <c r="GB612">
        <v>3.27</v>
      </c>
      <c r="GC612">
        <v>3.38</v>
      </c>
      <c r="GD612">
        <v>3.28</v>
      </c>
      <c r="GE612">
        <v>3.2</v>
      </c>
      <c r="GF612">
        <v>3.28</v>
      </c>
      <c r="GG612">
        <v>3.15</v>
      </c>
      <c r="GH612">
        <v>7.77</v>
      </c>
      <c r="GI612">
        <v>0.01</v>
      </c>
      <c r="GJ612">
        <v>1.2999999999999999E-2</v>
      </c>
      <c r="GK612">
        <v>1.2999999999999999E-2</v>
      </c>
      <c r="GL612">
        <v>0.04</v>
      </c>
      <c r="GM612">
        <v>0.08</v>
      </c>
      <c r="GN612">
        <v>0.16</v>
      </c>
      <c r="GO612">
        <v>0.08</v>
      </c>
      <c r="GP612">
        <v>0.14000000000000001</v>
      </c>
      <c r="GQ612">
        <v>0.09</v>
      </c>
      <c r="GR612">
        <v>0.35</v>
      </c>
      <c r="GS612">
        <v>0.03</v>
      </c>
      <c r="GT612">
        <v>0.6</v>
      </c>
      <c r="GU612">
        <v>0.53</v>
      </c>
      <c r="GV612">
        <v>0.23</v>
      </c>
      <c r="GW612">
        <v>0.13</v>
      </c>
      <c r="GX612">
        <v>0.182</v>
      </c>
      <c r="GY612">
        <v>0.23</v>
      </c>
      <c r="GZ612">
        <v>9.0999999999999998E-2</v>
      </c>
      <c r="HA612">
        <v>0.104</v>
      </c>
      <c r="HB612">
        <v>0.25</v>
      </c>
      <c r="HC612">
        <v>0.12</v>
      </c>
      <c r="HD612">
        <v>0.12</v>
      </c>
      <c r="HE612">
        <v>0.21</v>
      </c>
      <c r="HF612">
        <v>0.06</v>
      </c>
      <c r="HG612">
        <v>0.06</v>
      </c>
      <c r="HH612">
        <v>0.08</v>
      </c>
      <c r="HI612">
        <v>0.01</v>
      </c>
      <c r="HJ612">
        <v>0.05</v>
      </c>
      <c r="HK612">
        <v>0</v>
      </c>
      <c r="HL612">
        <v>0</v>
      </c>
      <c r="HM612">
        <v>0.1</v>
      </c>
      <c r="HN612">
        <v>0</v>
      </c>
      <c r="HO612">
        <v>0.22</v>
      </c>
      <c r="HP612">
        <v>0.23</v>
      </c>
      <c r="HQ612">
        <v>0.25</v>
      </c>
      <c r="HR612">
        <v>0.27</v>
      </c>
      <c r="HS612">
        <v>0.3</v>
      </c>
      <c r="HT612">
        <v>0.25</v>
      </c>
      <c r="HU612">
        <v>0.74</v>
      </c>
      <c r="HV612">
        <v>0.56000000000000005</v>
      </c>
      <c r="HW612">
        <v>0.68</v>
      </c>
      <c r="HX612">
        <v>0.68</v>
      </c>
      <c r="HY612">
        <v>0.52</v>
      </c>
      <c r="HZ612">
        <v>0.7</v>
      </c>
      <c r="IA612">
        <v>0</v>
      </c>
      <c r="IB612">
        <v>0.13</v>
      </c>
      <c r="IC612">
        <v>0.04</v>
      </c>
      <c r="ID612">
        <v>0.01</v>
      </c>
      <c r="IE612">
        <v>0.05</v>
      </c>
      <c r="IF612">
        <v>2.5999999999999999E-2</v>
      </c>
      <c r="IG612">
        <v>0</v>
      </c>
      <c r="IH612">
        <v>0</v>
      </c>
      <c r="II612">
        <v>0.01</v>
      </c>
      <c r="IJ612">
        <v>0</v>
      </c>
      <c r="IK612">
        <v>0</v>
      </c>
      <c r="IL612">
        <v>0</v>
      </c>
      <c r="IM612">
        <v>0.03</v>
      </c>
      <c r="IN612">
        <v>0.03</v>
      </c>
      <c r="IO612">
        <v>0.03</v>
      </c>
      <c r="IP612">
        <v>0.04</v>
      </c>
      <c r="IQ612">
        <v>0.03</v>
      </c>
      <c r="IR612">
        <v>0.03</v>
      </c>
      <c r="IS612">
        <v>0.01</v>
      </c>
      <c r="IT612">
        <v>0.56000000000000005</v>
      </c>
      <c r="IU612">
        <v>0.42</v>
      </c>
      <c r="IV612">
        <v>0.01</v>
      </c>
      <c r="IW612">
        <v>0.16</v>
      </c>
      <c r="IX612">
        <v>0.21</v>
      </c>
      <c r="IY612">
        <v>0.27</v>
      </c>
      <c r="IZ612">
        <v>0.43</v>
      </c>
      <c r="JA612">
        <v>0.16</v>
      </c>
      <c r="JB612">
        <v>0.49</v>
      </c>
      <c r="JC612">
        <v>0.32</v>
      </c>
      <c r="JD612">
        <v>0.09</v>
      </c>
      <c r="JE612">
        <v>0.06</v>
      </c>
      <c r="JF612">
        <v>0.34</v>
      </c>
      <c r="JG612">
        <v>0.22</v>
      </c>
      <c r="JH612">
        <v>0.43</v>
      </c>
      <c r="JI612">
        <v>0.05</v>
      </c>
      <c r="JJ612">
        <v>0.04</v>
      </c>
      <c r="JK612">
        <v>0.44</v>
      </c>
      <c r="JL612">
        <v>0.1</v>
      </c>
      <c r="JM612">
        <v>0.03</v>
      </c>
      <c r="JN612">
        <v>0.03</v>
      </c>
      <c r="JO612">
        <v>0.05</v>
      </c>
      <c r="JP612">
        <v>0.05</v>
      </c>
      <c r="JQ612">
        <v>0.03</v>
      </c>
      <c r="JR612">
        <v>3.2</v>
      </c>
      <c r="JS612">
        <v>1.63</v>
      </c>
      <c r="JT612">
        <v>1.71</v>
      </c>
      <c r="JU612">
        <v>3.27</v>
      </c>
      <c r="JV612">
        <v>2.2799999999999998</v>
      </c>
    </row>
    <row r="613" spans="1:282" x14ac:dyDescent="0.25">
      <c r="A613">
        <v>610369</v>
      </c>
      <c r="B613" t="s">
        <v>162</v>
      </c>
      <c r="C613" t="s">
        <v>3135</v>
      </c>
      <c r="D613" t="s">
        <v>6320</v>
      </c>
      <c r="E613" t="s">
        <v>6321</v>
      </c>
      <c r="F613" t="s">
        <v>1653</v>
      </c>
      <c r="G613" t="s">
        <v>1654</v>
      </c>
      <c r="H613" t="s">
        <v>6322</v>
      </c>
      <c r="I613" t="s">
        <v>6323</v>
      </c>
      <c r="J613" t="s">
        <v>6324</v>
      </c>
      <c r="K613" t="s">
        <v>6325</v>
      </c>
      <c r="L613" t="s">
        <v>546</v>
      </c>
      <c r="M613" t="s">
        <v>3399</v>
      </c>
      <c r="N613" t="s">
        <v>3908</v>
      </c>
      <c r="O613" t="s">
        <v>524</v>
      </c>
      <c r="P613">
        <v>301</v>
      </c>
      <c r="Q613" t="s">
        <v>530</v>
      </c>
      <c r="R613" t="s">
        <v>621</v>
      </c>
      <c r="S613" t="s">
        <v>621</v>
      </c>
      <c r="T613">
        <v>49</v>
      </c>
      <c r="U613">
        <v>8090</v>
      </c>
      <c r="V613" t="s">
        <v>655</v>
      </c>
      <c r="W613">
        <v>240</v>
      </c>
      <c r="X613">
        <v>309</v>
      </c>
      <c r="Y613">
        <v>78</v>
      </c>
      <c r="Z613" s="5" t="s">
        <v>575</v>
      </c>
      <c r="AA613" t="s">
        <v>524</v>
      </c>
      <c r="AB613" t="s">
        <v>534</v>
      </c>
      <c r="AC613" t="s">
        <v>534</v>
      </c>
      <c r="AD613" t="s">
        <v>534</v>
      </c>
      <c r="AE613">
        <v>99</v>
      </c>
      <c r="AF613">
        <v>83.5</v>
      </c>
      <c r="AG613">
        <v>96.7</v>
      </c>
      <c r="AH613">
        <v>99</v>
      </c>
      <c r="AI613" t="s">
        <v>3400</v>
      </c>
      <c r="AJ613">
        <v>114</v>
      </c>
      <c r="AL613">
        <v>110</v>
      </c>
      <c r="AQ613">
        <v>2</v>
      </c>
      <c r="AR613">
        <v>3</v>
      </c>
      <c r="AS613">
        <v>114</v>
      </c>
      <c r="AT613">
        <v>0.02</v>
      </c>
      <c r="AU613">
        <v>0</v>
      </c>
      <c r="AV613">
        <v>0</v>
      </c>
      <c r="AW613">
        <v>0</v>
      </c>
      <c r="AX613">
        <v>0.01</v>
      </c>
      <c r="AY613">
        <v>0.01</v>
      </c>
      <c r="AZ613">
        <v>0.02</v>
      </c>
      <c r="BA613">
        <v>1.7999999999999999E-2</v>
      </c>
      <c r="BB613">
        <v>0.02</v>
      </c>
      <c r="BC613">
        <v>0.01</v>
      </c>
      <c r="BD613">
        <v>0.01</v>
      </c>
      <c r="BE613">
        <v>0.04</v>
      </c>
      <c r="BF613">
        <v>0.18</v>
      </c>
      <c r="BG613">
        <v>0.11</v>
      </c>
      <c r="BH613">
        <v>0.13</v>
      </c>
      <c r="BI613">
        <v>0.08</v>
      </c>
      <c r="BJ613">
        <v>0.15</v>
      </c>
      <c r="BK613">
        <v>0.19</v>
      </c>
      <c r="BL613">
        <v>0</v>
      </c>
      <c r="BM613">
        <v>0</v>
      </c>
      <c r="BN613">
        <v>0</v>
      </c>
      <c r="BO613">
        <v>0.01</v>
      </c>
      <c r="BP613">
        <v>0</v>
      </c>
      <c r="BQ613">
        <v>0</v>
      </c>
      <c r="BR613">
        <v>0.78</v>
      </c>
      <c r="BS613">
        <v>0.88</v>
      </c>
      <c r="BT613">
        <v>0.85</v>
      </c>
      <c r="BU613">
        <v>0.9</v>
      </c>
      <c r="BV613">
        <v>0.83</v>
      </c>
      <c r="BW613">
        <v>0.76</v>
      </c>
      <c r="BX613">
        <v>3.73</v>
      </c>
      <c r="BY613">
        <v>3.86</v>
      </c>
      <c r="BZ613">
        <v>3.83</v>
      </c>
      <c r="CA613">
        <v>3.9</v>
      </c>
      <c r="CB613">
        <v>3.81</v>
      </c>
      <c r="CC613">
        <v>3.71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0.02</v>
      </c>
      <c r="CK613">
        <v>0.01</v>
      </c>
      <c r="CL613">
        <v>0.02</v>
      </c>
      <c r="CM613">
        <v>0.02</v>
      </c>
      <c r="CN613">
        <v>0.02</v>
      </c>
      <c r="CO613">
        <v>0.02</v>
      </c>
      <c r="CP613">
        <v>0.02</v>
      </c>
      <c r="CQ613">
        <v>0.03</v>
      </c>
      <c r="CR613">
        <v>0.04</v>
      </c>
      <c r="CS613">
        <v>0.04</v>
      </c>
      <c r="CT613">
        <v>0.04</v>
      </c>
      <c r="CU613">
        <v>0.03</v>
      </c>
      <c r="CV613">
        <v>3.88</v>
      </c>
      <c r="CW613">
        <v>3.84</v>
      </c>
      <c r="CX613">
        <v>3.9</v>
      </c>
      <c r="CY613">
        <v>3.89</v>
      </c>
      <c r="CZ613">
        <v>3.89</v>
      </c>
      <c r="DA613">
        <v>3.77</v>
      </c>
      <c r="DB613">
        <v>3.69</v>
      </c>
      <c r="DC613">
        <v>3.75</v>
      </c>
      <c r="DD613">
        <v>3.76</v>
      </c>
      <c r="DE613">
        <v>0.09</v>
      </c>
      <c r="DF613">
        <v>0.12</v>
      </c>
      <c r="DG613">
        <v>0.06</v>
      </c>
      <c r="DH613">
        <v>0.08</v>
      </c>
      <c r="DI613">
        <v>0.05</v>
      </c>
      <c r="DJ613">
        <v>0.16</v>
      </c>
      <c r="DK613">
        <v>0.18</v>
      </c>
      <c r="DL613">
        <v>0.13</v>
      </c>
      <c r="DM613">
        <v>0.13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0.01</v>
      </c>
      <c r="DV613">
        <v>0.01</v>
      </c>
      <c r="DW613">
        <v>0.89</v>
      </c>
      <c r="DX613">
        <v>0.86</v>
      </c>
      <c r="DY613">
        <v>0.92</v>
      </c>
      <c r="DZ613">
        <v>0.9</v>
      </c>
      <c r="EA613">
        <v>0.92</v>
      </c>
      <c r="EB613">
        <v>0.81</v>
      </c>
      <c r="EC613">
        <v>0.76</v>
      </c>
      <c r="ED613">
        <v>0.81</v>
      </c>
      <c r="EE613">
        <v>0.82</v>
      </c>
      <c r="EF613">
        <v>0.47</v>
      </c>
      <c r="EG613">
        <v>0.02</v>
      </c>
      <c r="EH613">
        <v>0.02</v>
      </c>
      <c r="EI613">
        <v>0.01</v>
      </c>
      <c r="EJ613">
        <v>0.01</v>
      </c>
      <c r="EK613">
        <v>0.02</v>
      </c>
      <c r="EL613">
        <v>0.02</v>
      </c>
      <c r="EM613">
        <v>0</v>
      </c>
      <c r="EN613">
        <v>0.01</v>
      </c>
      <c r="EO613">
        <v>0.32</v>
      </c>
      <c r="EP613">
        <v>0.02</v>
      </c>
      <c r="EQ613">
        <v>2.5999999999999999E-2</v>
      </c>
      <c r="ER613">
        <v>0.03</v>
      </c>
      <c r="ES613">
        <v>3.5000000000000003E-2</v>
      </c>
      <c r="ET613">
        <v>0.02</v>
      </c>
      <c r="EU613">
        <v>7.0000000000000007E-2</v>
      </c>
      <c r="EV613">
        <v>0.02</v>
      </c>
      <c r="EW613">
        <v>0.04</v>
      </c>
      <c r="EX613">
        <v>6.0999999999999999E-2</v>
      </c>
      <c r="EY613">
        <v>0.28999999999999998</v>
      </c>
      <c r="EZ613">
        <v>0.17</v>
      </c>
      <c r="FA613">
        <v>0.15</v>
      </c>
      <c r="FB613">
        <v>0.1</v>
      </c>
      <c r="FC613">
        <v>0.16</v>
      </c>
      <c r="FD613">
        <v>0.25</v>
      </c>
      <c r="FE613">
        <v>0.22</v>
      </c>
      <c r="FF613">
        <v>0.24</v>
      </c>
      <c r="FG613">
        <v>0.14000000000000001</v>
      </c>
      <c r="FH613">
        <v>0.68</v>
      </c>
      <c r="FI613">
        <v>0.77</v>
      </c>
      <c r="FJ613">
        <v>0.82</v>
      </c>
      <c r="FK613">
        <v>0.86</v>
      </c>
      <c r="FL613">
        <v>0.81</v>
      </c>
      <c r="FM613">
        <v>0.61</v>
      </c>
      <c r="FN613">
        <v>0.75</v>
      </c>
      <c r="FO613">
        <v>0.71</v>
      </c>
      <c r="FP613">
        <v>0.01</v>
      </c>
      <c r="FQ613">
        <v>0</v>
      </c>
      <c r="FR613">
        <v>0.02</v>
      </c>
      <c r="FS613">
        <v>0</v>
      </c>
      <c r="FT613">
        <v>0</v>
      </c>
      <c r="FU613">
        <v>0</v>
      </c>
      <c r="FV613">
        <v>0.04</v>
      </c>
      <c r="FW613">
        <v>0.01</v>
      </c>
      <c r="FX613">
        <v>0</v>
      </c>
      <c r="FY613">
        <v>1.87</v>
      </c>
      <c r="FZ613">
        <v>3.62</v>
      </c>
      <c r="GA613">
        <v>3.72</v>
      </c>
      <c r="GB613">
        <v>3.77</v>
      </c>
      <c r="GC613">
        <v>3.81</v>
      </c>
      <c r="GD613">
        <v>3.75</v>
      </c>
      <c r="GE613">
        <v>3.53</v>
      </c>
      <c r="GF613">
        <v>3.74</v>
      </c>
      <c r="GG613">
        <v>3.65</v>
      </c>
      <c r="GH613">
        <v>8.93</v>
      </c>
      <c r="GI613">
        <v>0.01</v>
      </c>
      <c r="GJ613">
        <v>0</v>
      </c>
      <c r="GK613">
        <v>8.9999999999999993E-3</v>
      </c>
      <c r="GL613">
        <v>0.01</v>
      </c>
      <c r="GM613">
        <v>0.03</v>
      </c>
      <c r="GN613">
        <v>0.01</v>
      </c>
      <c r="GO613">
        <v>0.06</v>
      </c>
      <c r="GP613">
        <v>0.16</v>
      </c>
      <c r="GQ613">
        <v>0.2</v>
      </c>
      <c r="GR613">
        <v>0.51</v>
      </c>
      <c r="GS613">
        <v>0.01</v>
      </c>
      <c r="GT613">
        <v>0.53</v>
      </c>
      <c r="GU613">
        <v>0.61</v>
      </c>
      <c r="GV613">
        <v>0.33</v>
      </c>
      <c r="GW613">
        <v>0.18</v>
      </c>
      <c r="GX613">
        <v>0.17499999999999999</v>
      </c>
      <c r="GY613">
        <v>0.34</v>
      </c>
      <c r="GZ613">
        <v>0.219</v>
      </c>
      <c r="HA613">
        <v>0.123</v>
      </c>
      <c r="HB613">
        <v>0.2</v>
      </c>
      <c r="HC613">
        <v>0.05</v>
      </c>
      <c r="HD613">
        <v>0.06</v>
      </c>
      <c r="HE613">
        <v>0.1</v>
      </c>
      <c r="HF613">
        <v>0.02</v>
      </c>
      <c r="HG613">
        <v>0.03</v>
      </c>
      <c r="HH613">
        <v>0.03</v>
      </c>
      <c r="HI613">
        <v>0</v>
      </c>
      <c r="HJ613">
        <v>0</v>
      </c>
      <c r="HK613">
        <v>0</v>
      </c>
      <c r="HL613">
        <v>0.03</v>
      </c>
      <c r="HM613">
        <v>0.01</v>
      </c>
      <c r="HN613">
        <v>0</v>
      </c>
      <c r="HO613">
        <v>0.2</v>
      </c>
      <c r="HP613">
        <v>0.08</v>
      </c>
      <c r="HQ613">
        <v>0.1</v>
      </c>
      <c r="HR613">
        <v>0.28999999999999998</v>
      </c>
      <c r="HS613">
        <v>0.25</v>
      </c>
      <c r="HT613">
        <v>0.09</v>
      </c>
      <c r="HU613">
        <v>0.73</v>
      </c>
      <c r="HV613">
        <v>0.8</v>
      </c>
      <c r="HW613">
        <v>0.79</v>
      </c>
      <c r="HX613">
        <v>0.6</v>
      </c>
      <c r="HY613">
        <v>0.64</v>
      </c>
      <c r="HZ613">
        <v>0.84</v>
      </c>
      <c r="IA613">
        <v>0.04</v>
      </c>
      <c r="IB613">
        <v>0.08</v>
      </c>
      <c r="IC613">
        <v>0.06</v>
      </c>
      <c r="ID613">
        <v>0.05</v>
      </c>
      <c r="IE613">
        <v>0.06</v>
      </c>
      <c r="IF613">
        <v>4.3999999999999997E-2</v>
      </c>
      <c r="IG613">
        <v>8.9999999999999993E-3</v>
      </c>
      <c r="IH613">
        <v>0.01</v>
      </c>
      <c r="II613">
        <v>0.02</v>
      </c>
      <c r="IJ613">
        <v>0.01</v>
      </c>
      <c r="IK613">
        <v>1.7999999999999999E-2</v>
      </c>
      <c r="IL613">
        <v>8.9999999999999993E-3</v>
      </c>
      <c r="IM613">
        <v>0.02</v>
      </c>
      <c r="IN613">
        <v>0.04</v>
      </c>
      <c r="IO613">
        <v>0.04</v>
      </c>
      <c r="IP613">
        <v>0.03</v>
      </c>
      <c r="IQ613">
        <v>0.02</v>
      </c>
      <c r="IR613">
        <v>0.02</v>
      </c>
      <c r="IS613">
        <v>0.02</v>
      </c>
      <c r="IT613">
        <v>0.26</v>
      </c>
      <c r="IU613">
        <v>0.2</v>
      </c>
      <c r="IV613">
        <v>0.02</v>
      </c>
      <c r="IW613">
        <v>0.12</v>
      </c>
      <c r="IX613">
        <v>0.13</v>
      </c>
      <c r="IY613">
        <v>0.33</v>
      </c>
      <c r="IZ613">
        <v>0.33</v>
      </c>
      <c r="JA613">
        <v>0.17</v>
      </c>
      <c r="JB613">
        <v>0.32</v>
      </c>
      <c r="JC613">
        <v>0.32</v>
      </c>
      <c r="JD613">
        <v>0.16</v>
      </c>
      <c r="JE613">
        <v>0.17</v>
      </c>
      <c r="JF613">
        <v>0.22</v>
      </c>
      <c r="JG613">
        <v>0.27</v>
      </c>
      <c r="JH613">
        <v>0.53</v>
      </c>
      <c r="JI613">
        <v>0.24</v>
      </c>
      <c r="JJ613">
        <v>0.28000000000000003</v>
      </c>
      <c r="JK613">
        <v>0.59</v>
      </c>
      <c r="JL613">
        <v>0.28000000000000003</v>
      </c>
      <c r="JM613">
        <v>0.01</v>
      </c>
      <c r="JN613">
        <v>0.01</v>
      </c>
      <c r="JO613">
        <v>0.02</v>
      </c>
      <c r="JP613">
        <v>0.01</v>
      </c>
      <c r="JQ613">
        <v>0.01</v>
      </c>
      <c r="JR613">
        <v>3.36</v>
      </c>
      <c r="JS613">
        <v>2.37</v>
      </c>
      <c r="JT613">
        <v>2.54</v>
      </c>
      <c r="JU613">
        <v>3.39</v>
      </c>
      <c r="JV613">
        <v>2.72</v>
      </c>
    </row>
    <row r="614" spans="1:282" x14ac:dyDescent="0.25">
      <c r="A614">
        <v>610374</v>
      </c>
      <c r="B614" t="s">
        <v>334</v>
      </c>
      <c r="C614" t="s">
        <v>3136</v>
      </c>
      <c r="D614" t="s">
        <v>3954</v>
      </c>
      <c r="E614" t="s">
        <v>3955</v>
      </c>
      <c r="F614" t="s">
        <v>678</v>
      </c>
      <c r="G614" t="s">
        <v>679</v>
      </c>
      <c r="H614" t="s">
        <v>680</v>
      </c>
      <c r="I614" t="s">
        <v>3956</v>
      </c>
      <c r="J614" t="s">
        <v>10</v>
      </c>
      <c r="K614" t="s">
        <v>10</v>
      </c>
      <c r="L614" t="s">
        <v>546</v>
      </c>
      <c r="M614" t="s">
        <v>3399</v>
      </c>
      <c r="N614" t="s">
        <v>3874</v>
      </c>
      <c r="O614" t="s">
        <v>535</v>
      </c>
      <c r="P614">
        <v>38</v>
      </c>
      <c r="Q614" t="s">
        <v>530</v>
      </c>
      <c r="R614" t="s">
        <v>540</v>
      </c>
      <c r="S614" t="s">
        <v>540</v>
      </c>
      <c r="T614">
        <v>45</v>
      </c>
      <c r="U614">
        <v>7570</v>
      </c>
      <c r="V614" t="s">
        <v>655</v>
      </c>
      <c r="Z614" s="5" t="s">
        <v>10</v>
      </c>
      <c r="AA614" t="s">
        <v>10</v>
      </c>
      <c r="AB614" t="s">
        <v>10</v>
      </c>
      <c r="AC614" t="s">
        <v>10</v>
      </c>
      <c r="AD614" t="s">
        <v>10</v>
      </c>
      <c r="AI614" t="s">
        <v>10</v>
      </c>
    </row>
    <row r="615" spans="1:282" x14ac:dyDescent="0.25">
      <c r="A615">
        <v>610375</v>
      </c>
      <c r="B615" t="s">
        <v>3138</v>
      </c>
      <c r="C615" t="s">
        <v>3137</v>
      </c>
      <c r="D615" t="s">
        <v>4087</v>
      </c>
      <c r="E615" t="s">
        <v>4088</v>
      </c>
      <c r="F615" t="s">
        <v>2270</v>
      </c>
      <c r="G615" t="s">
        <v>2271</v>
      </c>
      <c r="H615" t="s">
        <v>4089</v>
      </c>
      <c r="I615" t="s">
        <v>4090</v>
      </c>
      <c r="J615" t="s">
        <v>10</v>
      </c>
      <c r="K615" t="s">
        <v>10</v>
      </c>
      <c r="L615" t="s">
        <v>546</v>
      </c>
      <c r="M615" t="s">
        <v>3399</v>
      </c>
      <c r="N615" t="s">
        <v>3874</v>
      </c>
      <c r="O615" t="s">
        <v>535</v>
      </c>
      <c r="P615">
        <v>39</v>
      </c>
      <c r="Q615" t="s">
        <v>530</v>
      </c>
      <c r="R615" t="s">
        <v>540</v>
      </c>
      <c r="S615" t="s">
        <v>540</v>
      </c>
      <c r="T615">
        <v>42</v>
      </c>
      <c r="U615">
        <v>7580</v>
      </c>
      <c r="V615" t="s">
        <v>655</v>
      </c>
      <c r="Z615" s="5" t="s">
        <v>10</v>
      </c>
      <c r="AA615" t="s">
        <v>10</v>
      </c>
      <c r="AB615" t="s">
        <v>10</v>
      </c>
      <c r="AC615" t="s">
        <v>10</v>
      </c>
      <c r="AD615" t="s">
        <v>10</v>
      </c>
      <c r="AI615" t="s">
        <v>10</v>
      </c>
      <c r="AJ615">
        <v>1</v>
      </c>
      <c r="AL615">
        <v>1</v>
      </c>
      <c r="AS615">
        <v>1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1</v>
      </c>
      <c r="BK615">
        <v>1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1</v>
      </c>
      <c r="BS615">
        <v>1</v>
      </c>
      <c r="BT615">
        <v>1</v>
      </c>
      <c r="BU615">
        <v>1</v>
      </c>
      <c r="BV615">
        <v>0</v>
      </c>
      <c r="BW615">
        <v>0</v>
      </c>
      <c r="BX615">
        <v>4</v>
      </c>
      <c r="BY615">
        <v>4</v>
      </c>
      <c r="BZ615">
        <v>4</v>
      </c>
      <c r="CA615">
        <v>4</v>
      </c>
      <c r="CB615">
        <v>3</v>
      </c>
      <c r="CC615">
        <v>3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4</v>
      </c>
      <c r="CW615">
        <v>4</v>
      </c>
      <c r="CX615">
        <v>4</v>
      </c>
      <c r="CY615">
        <v>4</v>
      </c>
      <c r="CZ615">
        <v>4</v>
      </c>
      <c r="DA615">
        <v>4</v>
      </c>
      <c r="DB615">
        <v>4</v>
      </c>
      <c r="DC615">
        <v>3</v>
      </c>
      <c r="DD615">
        <v>3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1</v>
      </c>
      <c r="DM615">
        <v>1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1</v>
      </c>
      <c r="DX615">
        <v>1</v>
      </c>
      <c r="DY615">
        <v>1</v>
      </c>
      <c r="DZ615">
        <v>1</v>
      </c>
      <c r="EA615">
        <v>1</v>
      </c>
      <c r="EB615">
        <v>1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1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1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1</v>
      </c>
      <c r="FI615">
        <v>0</v>
      </c>
      <c r="FJ615">
        <v>1</v>
      </c>
      <c r="FK615">
        <v>1</v>
      </c>
      <c r="FL615">
        <v>1</v>
      </c>
      <c r="FM615">
        <v>1</v>
      </c>
      <c r="FN615">
        <v>1</v>
      </c>
      <c r="FO615">
        <v>1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2</v>
      </c>
      <c r="FZ615">
        <v>4</v>
      </c>
      <c r="GA615">
        <v>3</v>
      </c>
      <c r="GB615">
        <v>4</v>
      </c>
      <c r="GC615">
        <v>4</v>
      </c>
      <c r="GD615">
        <v>4</v>
      </c>
      <c r="GE615">
        <v>4</v>
      </c>
      <c r="GF615">
        <v>4</v>
      </c>
      <c r="GG615">
        <v>4</v>
      </c>
      <c r="GH615">
        <v>5</v>
      </c>
      <c r="GI615">
        <v>0</v>
      </c>
      <c r="GJ615">
        <v>0</v>
      </c>
      <c r="GK615">
        <v>0</v>
      </c>
      <c r="GL615">
        <v>0</v>
      </c>
      <c r="GM615">
        <v>1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1</v>
      </c>
      <c r="GV615">
        <v>0</v>
      </c>
      <c r="GW615">
        <v>1</v>
      </c>
      <c r="GX615">
        <v>0</v>
      </c>
      <c r="GY615">
        <v>0</v>
      </c>
      <c r="GZ615">
        <v>0</v>
      </c>
      <c r="HA615">
        <v>0</v>
      </c>
      <c r="HB615">
        <v>1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1</v>
      </c>
      <c r="HR615">
        <v>0</v>
      </c>
      <c r="HS615">
        <v>1</v>
      </c>
      <c r="HT615">
        <v>0</v>
      </c>
      <c r="HU615">
        <v>1</v>
      </c>
      <c r="HV615">
        <v>1</v>
      </c>
      <c r="HW615">
        <v>0</v>
      </c>
      <c r="HX615">
        <v>0</v>
      </c>
      <c r="HY615">
        <v>0</v>
      </c>
      <c r="HZ615">
        <v>1</v>
      </c>
      <c r="IA615">
        <v>0</v>
      </c>
      <c r="IB615">
        <v>0</v>
      </c>
      <c r="IC615">
        <v>0</v>
      </c>
      <c r="ID615">
        <v>1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1</v>
      </c>
      <c r="IU615">
        <v>1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1</v>
      </c>
      <c r="JD615">
        <v>0</v>
      </c>
      <c r="JE615">
        <v>0</v>
      </c>
      <c r="JF615">
        <v>1</v>
      </c>
      <c r="JG615">
        <v>1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3</v>
      </c>
      <c r="JS615">
        <v>1</v>
      </c>
      <c r="JT615">
        <v>1</v>
      </c>
      <c r="JU615">
        <v>3</v>
      </c>
      <c r="JV615">
        <v>3</v>
      </c>
    </row>
    <row r="616" spans="1:282" x14ac:dyDescent="0.25">
      <c r="A616">
        <v>610378</v>
      </c>
      <c r="B616" t="s">
        <v>3140</v>
      </c>
      <c r="C616" t="s">
        <v>3139</v>
      </c>
      <c r="D616" t="s">
        <v>3938</v>
      </c>
      <c r="E616" t="s">
        <v>3939</v>
      </c>
      <c r="F616" t="s">
        <v>3141</v>
      </c>
      <c r="G616" t="s">
        <v>671</v>
      </c>
      <c r="H616" t="s">
        <v>672</v>
      </c>
      <c r="I616" t="s">
        <v>3940</v>
      </c>
      <c r="J616" t="s">
        <v>10</v>
      </c>
      <c r="K616" t="s">
        <v>10</v>
      </c>
      <c r="L616" t="s">
        <v>546</v>
      </c>
      <c r="M616" t="s">
        <v>3399</v>
      </c>
      <c r="N616" t="s">
        <v>3874</v>
      </c>
      <c r="O616" t="s">
        <v>535</v>
      </c>
      <c r="P616">
        <v>49</v>
      </c>
      <c r="Q616" t="s">
        <v>539</v>
      </c>
      <c r="R616" t="s">
        <v>542</v>
      </c>
      <c r="S616" t="s">
        <v>542</v>
      </c>
      <c r="T616">
        <v>38</v>
      </c>
      <c r="U616">
        <v>7660</v>
      </c>
      <c r="V616" t="s">
        <v>651</v>
      </c>
      <c r="Z616" s="5" t="s">
        <v>10</v>
      </c>
      <c r="AA616" t="s">
        <v>10</v>
      </c>
      <c r="AB616" t="s">
        <v>10</v>
      </c>
      <c r="AC616" t="s">
        <v>10</v>
      </c>
      <c r="AD616" t="s">
        <v>10</v>
      </c>
      <c r="AI616" t="s">
        <v>10</v>
      </c>
      <c r="AJ616">
        <v>12</v>
      </c>
      <c r="AL616">
        <v>11</v>
      </c>
      <c r="AN616">
        <v>1</v>
      </c>
      <c r="AS616">
        <v>12</v>
      </c>
      <c r="AT616">
        <v>0.08</v>
      </c>
      <c r="AU616">
        <v>0</v>
      </c>
      <c r="AV616">
        <v>0</v>
      </c>
      <c r="AW616">
        <v>0.08</v>
      </c>
      <c r="AX616">
        <v>0.08</v>
      </c>
      <c r="AY616">
        <v>0</v>
      </c>
      <c r="AZ616">
        <v>0.17</v>
      </c>
      <c r="BA616">
        <v>0.16700000000000001</v>
      </c>
      <c r="BB616">
        <v>0.08</v>
      </c>
      <c r="BC616">
        <v>0.08</v>
      </c>
      <c r="BD616">
        <v>0.08</v>
      </c>
      <c r="BE616">
        <v>0.33</v>
      </c>
      <c r="BF616">
        <v>0.25</v>
      </c>
      <c r="BG616">
        <v>0.33</v>
      </c>
      <c r="BH616">
        <v>0.25</v>
      </c>
      <c r="BI616">
        <v>0.42</v>
      </c>
      <c r="BJ616">
        <v>0.33</v>
      </c>
      <c r="BK616">
        <v>0.33</v>
      </c>
      <c r="BL616">
        <v>0.08</v>
      </c>
      <c r="BM616">
        <v>0.08</v>
      </c>
      <c r="BN616">
        <v>0.17</v>
      </c>
      <c r="BO616">
        <v>0</v>
      </c>
      <c r="BP616">
        <v>0</v>
      </c>
      <c r="BQ616">
        <v>0</v>
      </c>
      <c r="BR616">
        <v>0.42</v>
      </c>
      <c r="BS616">
        <v>0.42</v>
      </c>
      <c r="BT616">
        <v>0.5</v>
      </c>
      <c r="BU616">
        <v>0.42</v>
      </c>
      <c r="BV616">
        <v>0.5</v>
      </c>
      <c r="BW616">
        <v>0.33</v>
      </c>
      <c r="BX616">
        <v>3.09</v>
      </c>
      <c r="BY616">
        <v>3.27</v>
      </c>
      <c r="BZ616">
        <v>3.5</v>
      </c>
      <c r="CA616">
        <v>3.17</v>
      </c>
      <c r="CB616">
        <v>3.25</v>
      </c>
      <c r="CC616">
        <v>3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0.08</v>
      </c>
      <c r="CL616">
        <v>0.08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0.08</v>
      </c>
      <c r="CT616">
        <v>0.08</v>
      </c>
      <c r="CU616">
        <v>0</v>
      </c>
      <c r="CV616">
        <v>3.42</v>
      </c>
      <c r="CW616">
        <v>3.42</v>
      </c>
      <c r="CX616">
        <v>3.42</v>
      </c>
      <c r="CY616">
        <v>3.42</v>
      </c>
      <c r="CZ616">
        <v>3.42</v>
      </c>
      <c r="DA616">
        <v>3.42</v>
      </c>
      <c r="DB616">
        <v>3.33</v>
      </c>
      <c r="DC616">
        <v>3.17</v>
      </c>
      <c r="DD616">
        <v>3.27</v>
      </c>
      <c r="DE616">
        <v>0.57999999999999996</v>
      </c>
      <c r="DF616">
        <v>0.57999999999999996</v>
      </c>
      <c r="DG616">
        <v>0.57999999999999996</v>
      </c>
      <c r="DH616">
        <v>0.57999999999999996</v>
      </c>
      <c r="DI616">
        <v>0.57999999999999996</v>
      </c>
      <c r="DJ616">
        <v>0.57999999999999996</v>
      </c>
      <c r="DK616">
        <v>0.5</v>
      </c>
      <c r="DL616">
        <v>0.42</v>
      </c>
      <c r="DM616">
        <v>0.42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0.08</v>
      </c>
      <c r="DW616">
        <v>0.42</v>
      </c>
      <c r="DX616">
        <v>0.42</v>
      </c>
      <c r="DY616">
        <v>0.42</v>
      </c>
      <c r="DZ616">
        <v>0.42</v>
      </c>
      <c r="EA616">
        <v>0.42</v>
      </c>
      <c r="EB616">
        <v>0.42</v>
      </c>
      <c r="EC616">
        <v>0.42</v>
      </c>
      <c r="ED616">
        <v>0.42</v>
      </c>
      <c r="EE616">
        <v>0.42</v>
      </c>
      <c r="EF616">
        <v>0.42</v>
      </c>
      <c r="EG616">
        <v>0.08</v>
      </c>
      <c r="EH616">
        <v>0.08</v>
      </c>
      <c r="EI616">
        <v>0.08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0.25</v>
      </c>
      <c r="EP616">
        <v>0.08</v>
      </c>
      <c r="EQ616">
        <v>8.3000000000000004E-2</v>
      </c>
      <c r="ER616">
        <v>0.08</v>
      </c>
      <c r="ES616">
        <v>8.3000000000000004E-2</v>
      </c>
      <c r="ET616">
        <v>0.08</v>
      </c>
      <c r="EU616">
        <v>0.17</v>
      </c>
      <c r="EV616">
        <v>0</v>
      </c>
      <c r="EW616">
        <v>0.33</v>
      </c>
      <c r="EX616">
        <v>0.33300000000000002</v>
      </c>
      <c r="EY616">
        <v>0.57999999999999996</v>
      </c>
      <c r="EZ616">
        <v>0.42</v>
      </c>
      <c r="FA616">
        <v>0.33</v>
      </c>
      <c r="FB616">
        <v>0.33</v>
      </c>
      <c r="FC616">
        <v>0.33</v>
      </c>
      <c r="FD616">
        <v>0.25</v>
      </c>
      <c r="FE616">
        <v>0.57999999999999996</v>
      </c>
      <c r="FF616">
        <v>0.5</v>
      </c>
      <c r="FG616">
        <v>0</v>
      </c>
      <c r="FH616">
        <v>0.25</v>
      </c>
      <c r="FI616">
        <v>0.42</v>
      </c>
      <c r="FJ616">
        <v>0.5</v>
      </c>
      <c r="FK616">
        <v>0.57999999999999996</v>
      </c>
      <c r="FL616">
        <v>0.5</v>
      </c>
      <c r="FM616">
        <v>0.5</v>
      </c>
      <c r="FN616">
        <v>0.42</v>
      </c>
      <c r="FO616">
        <v>0.17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0.08</v>
      </c>
      <c r="FV616">
        <v>0.08</v>
      </c>
      <c r="FW616">
        <v>0</v>
      </c>
      <c r="FX616">
        <v>0</v>
      </c>
      <c r="FY616">
        <v>1.92</v>
      </c>
      <c r="FZ616">
        <v>3</v>
      </c>
      <c r="GA616">
        <v>3.17</v>
      </c>
      <c r="GB616">
        <v>3.25</v>
      </c>
      <c r="GC616">
        <v>3.5</v>
      </c>
      <c r="GD616">
        <v>3.45</v>
      </c>
      <c r="GE616">
        <v>3.36</v>
      </c>
      <c r="GF616">
        <v>3.42</v>
      </c>
      <c r="GG616">
        <v>2.83</v>
      </c>
      <c r="GH616">
        <v>6.17</v>
      </c>
      <c r="GI616">
        <v>0.08</v>
      </c>
      <c r="GJ616">
        <v>0</v>
      </c>
      <c r="GK616">
        <v>8.3000000000000004E-2</v>
      </c>
      <c r="GL616">
        <v>0</v>
      </c>
      <c r="GM616">
        <v>0.25</v>
      </c>
      <c r="GN616">
        <v>0.17</v>
      </c>
      <c r="GO616">
        <v>0.08</v>
      </c>
      <c r="GP616">
        <v>0.08</v>
      </c>
      <c r="GQ616">
        <v>0.17</v>
      </c>
      <c r="GR616">
        <v>0.08</v>
      </c>
      <c r="GS616">
        <v>0</v>
      </c>
      <c r="GT616">
        <v>0.5</v>
      </c>
      <c r="GU616">
        <v>0.5</v>
      </c>
      <c r="GV616">
        <v>0.25</v>
      </c>
      <c r="GW616">
        <v>0.33</v>
      </c>
      <c r="GX616">
        <v>0.33300000000000002</v>
      </c>
      <c r="GY616">
        <v>0.42</v>
      </c>
      <c r="GZ616">
        <v>8.3000000000000004E-2</v>
      </c>
      <c r="HA616">
        <v>8.3000000000000004E-2</v>
      </c>
      <c r="HB616">
        <v>0.25</v>
      </c>
      <c r="HC616">
        <v>0.08</v>
      </c>
      <c r="HD616">
        <v>0.08</v>
      </c>
      <c r="HE616">
        <v>0.08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0.08</v>
      </c>
      <c r="HL616">
        <v>0</v>
      </c>
      <c r="HM616">
        <v>0.25</v>
      </c>
      <c r="HN616">
        <v>0</v>
      </c>
      <c r="HO616">
        <v>0.5</v>
      </c>
      <c r="HP616">
        <v>0.42</v>
      </c>
      <c r="HQ616">
        <v>0.5</v>
      </c>
      <c r="HR616">
        <v>0.33</v>
      </c>
      <c r="HS616">
        <v>0.33</v>
      </c>
      <c r="HT616">
        <v>0.42</v>
      </c>
      <c r="HU616">
        <v>0.33</v>
      </c>
      <c r="HV616">
        <v>0.42</v>
      </c>
      <c r="HW616">
        <v>0.25</v>
      </c>
      <c r="HX616">
        <v>0.5</v>
      </c>
      <c r="HY616">
        <v>0.25</v>
      </c>
      <c r="HZ616">
        <v>0.33</v>
      </c>
      <c r="IA616">
        <v>0.17</v>
      </c>
      <c r="IB616">
        <v>0.17</v>
      </c>
      <c r="IC616">
        <v>0.17</v>
      </c>
      <c r="ID616">
        <v>0.17</v>
      </c>
      <c r="IE616">
        <v>0.17</v>
      </c>
      <c r="IF616">
        <v>0.25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0.08</v>
      </c>
      <c r="IT616">
        <v>0.25</v>
      </c>
      <c r="IU616">
        <v>0.33</v>
      </c>
      <c r="IV616">
        <v>0</v>
      </c>
      <c r="IW616">
        <v>0.17</v>
      </c>
      <c r="IX616">
        <v>0.75</v>
      </c>
      <c r="IY616">
        <v>0.57999999999999996</v>
      </c>
      <c r="IZ616">
        <v>0.5</v>
      </c>
      <c r="JA616">
        <v>0.57999999999999996</v>
      </c>
      <c r="JB616">
        <v>0.5</v>
      </c>
      <c r="JC616">
        <v>0.08</v>
      </c>
      <c r="JD616">
        <v>0.08</v>
      </c>
      <c r="JE616">
        <v>0</v>
      </c>
      <c r="JF616">
        <v>0.33</v>
      </c>
      <c r="JG616">
        <v>0.17</v>
      </c>
      <c r="JH616">
        <v>0.08</v>
      </c>
      <c r="JI616">
        <v>0.08</v>
      </c>
      <c r="JJ616">
        <v>0.08</v>
      </c>
      <c r="JK616">
        <v>0.08</v>
      </c>
      <c r="JL616">
        <v>0.08</v>
      </c>
      <c r="JM616">
        <v>0</v>
      </c>
      <c r="JN616">
        <v>0</v>
      </c>
      <c r="JO616">
        <v>0.08</v>
      </c>
      <c r="JP616">
        <v>0</v>
      </c>
      <c r="JQ616">
        <v>0.08</v>
      </c>
      <c r="JR616">
        <v>2.17</v>
      </c>
      <c r="JS616">
        <v>2</v>
      </c>
      <c r="JT616">
        <v>1.82</v>
      </c>
      <c r="JU616">
        <v>2.5</v>
      </c>
      <c r="JV616">
        <v>2.1800000000000002</v>
      </c>
    </row>
    <row r="617" spans="1:282" x14ac:dyDescent="0.25">
      <c r="A617">
        <v>610380</v>
      </c>
      <c r="B617" t="s">
        <v>363</v>
      </c>
      <c r="C617" t="s">
        <v>3142</v>
      </c>
      <c r="D617" t="s">
        <v>3593</v>
      </c>
      <c r="E617" t="s">
        <v>3594</v>
      </c>
      <c r="F617" t="s">
        <v>1656</v>
      </c>
      <c r="G617" t="s">
        <v>1657</v>
      </c>
      <c r="H617" t="s">
        <v>1658</v>
      </c>
      <c r="I617" t="s">
        <v>6326</v>
      </c>
      <c r="J617" t="s">
        <v>10</v>
      </c>
      <c r="K617" t="s">
        <v>10</v>
      </c>
      <c r="L617" t="s">
        <v>1062</v>
      </c>
      <c r="M617" t="s">
        <v>3405</v>
      </c>
      <c r="N617" t="s">
        <v>3872</v>
      </c>
      <c r="O617" t="s">
        <v>535</v>
      </c>
      <c r="P617">
        <v>301</v>
      </c>
      <c r="Q617" t="s">
        <v>537</v>
      </c>
      <c r="R617" t="s">
        <v>536</v>
      </c>
      <c r="S617" t="s">
        <v>536</v>
      </c>
      <c r="T617">
        <v>42</v>
      </c>
      <c r="U617">
        <v>7200</v>
      </c>
      <c r="V617" t="s">
        <v>651</v>
      </c>
      <c r="W617">
        <v>88</v>
      </c>
      <c r="X617">
        <v>292</v>
      </c>
      <c r="Y617">
        <v>30</v>
      </c>
      <c r="Z617" s="5" t="s">
        <v>669</v>
      </c>
      <c r="AA617" t="s">
        <v>535</v>
      </c>
      <c r="AB617" t="s">
        <v>564</v>
      </c>
      <c r="AC617" t="s">
        <v>564</v>
      </c>
      <c r="AD617" t="s">
        <v>555</v>
      </c>
      <c r="AE617">
        <v>45.4</v>
      </c>
      <c r="AF617">
        <v>44.6</v>
      </c>
      <c r="AG617">
        <v>37</v>
      </c>
      <c r="AH617">
        <v>3</v>
      </c>
      <c r="AI617" t="s">
        <v>3410</v>
      </c>
      <c r="AJ617">
        <v>81</v>
      </c>
      <c r="AL617">
        <v>76</v>
      </c>
      <c r="AM617">
        <v>1</v>
      </c>
      <c r="AQ617">
        <v>1</v>
      </c>
      <c r="AR617">
        <v>3</v>
      </c>
      <c r="AS617">
        <v>81</v>
      </c>
      <c r="AT617">
        <v>0.06</v>
      </c>
      <c r="AU617">
        <v>0.05</v>
      </c>
      <c r="AV617">
        <v>0.04</v>
      </c>
      <c r="AW617">
        <v>0.11</v>
      </c>
      <c r="AX617">
        <v>0.14000000000000001</v>
      </c>
      <c r="AY617">
        <v>0.14000000000000001</v>
      </c>
      <c r="AZ617">
        <v>0.04</v>
      </c>
      <c r="BA617">
        <v>8.5999999999999993E-2</v>
      </c>
      <c r="BB617">
        <v>7.0000000000000007E-2</v>
      </c>
      <c r="BC617">
        <v>0.14000000000000001</v>
      </c>
      <c r="BD617">
        <v>0.1</v>
      </c>
      <c r="BE617">
        <v>0.15</v>
      </c>
      <c r="BF617">
        <v>0.38</v>
      </c>
      <c r="BG617">
        <v>0.23</v>
      </c>
      <c r="BH617">
        <v>0.32</v>
      </c>
      <c r="BI617">
        <v>0.25</v>
      </c>
      <c r="BJ617">
        <v>0.36</v>
      </c>
      <c r="BK617">
        <v>0.37</v>
      </c>
      <c r="BL617">
        <v>0.02</v>
      </c>
      <c r="BM617">
        <v>0.02</v>
      </c>
      <c r="BN617">
        <v>7.0000000000000007E-2</v>
      </c>
      <c r="BO617">
        <v>0.02</v>
      </c>
      <c r="BP617">
        <v>0.06</v>
      </c>
      <c r="BQ617">
        <v>0.04</v>
      </c>
      <c r="BR617">
        <v>0.49</v>
      </c>
      <c r="BS617">
        <v>0.6</v>
      </c>
      <c r="BT617">
        <v>0.49</v>
      </c>
      <c r="BU617">
        <v>0.48</v>
      </c>
      <c r="BV617">
        <v>0.35</v>
      </c>
      <c r="BW617">
        <v>0.31</v>
      </c>
      <c r="BX617">
        <v>3.34</v>
      </c>
      <c r="BY617">
        <v>3.43</v>
      </c>
      <c r="BZ617">
        <v>3.37</v>
      </c>
      <c r="CA617">
        <v>3.13</v>
      </c>
      <c r="CB617">
        <v>2.97</v>
      </c>
      <c r="CC617">
        <v>2.88</v>
      </c>
      <c r="CD617">
        <v>1.2E-2</v>
      </c>
      <c r="CE617">
        <v>0</v>
      </c>
      <c r="CF617">
        <v>1.2E-2</v>
      </c>
      <c r="CG617">
        <v>2.5000000000000001E-2</v>
      </c>
      <c r="CH617">
        <v>1.2E-2</v>
      </c>
      <c r="CI617">
        <v>0.01</v>
      </c>
      <c r="CJ617">
        <v>0.15</v>
      </c>
      <c r="CK617">
        <v>0.2</v>
      </c>
      <c r="CL617">
        <v>0.15</v>
      </c>
      <c r="CM617">
        <v>0.01</v>
      </c>
      <c r="CN617">
        <v>0.04</v>
      </c>
      <c r="CO617">
        <v>0.04</v>
      </c>
      <c r="CP617">
        <v>0.05</v>
      </c>
      <c r="CQ617">
        <v>0.02</v>
      </c>
      <c r="CR617">
        <v>0.15</v>
      </c>
      <c r="CS617">
        <v>0.22</v>
      </c>
      <c r="CT617">
        <v>0.21</v>
      </c>
      <c r="CU617">
        <v>0.17</v>
      </c>
      <c r="CV617">
        <v>3.67</v>
      </c>
      <c r="CW617">
        <v>3.65</v>
      </c>
      <c r="CX617">
        <v>3.58</v>
      </c>
      <c r="CY617">
        <v>3.59</v>
      </c>
      <c r="CZ617">
        <v>3.55</v>
      </c>
      <c r="DA617">
        <v>3.28</v>
      </c>
      <c r="DB617">
        <v>2.82</v>
      </c>
      <c r="DC617">
        <v>2.72</v>
      </c>
      <c r="DD617">
        <v>2.91</v>
      </c>
      <c r="DE617">
        <v>0.26</v>
      </c>
      <c r="DF617">
        <v>0.27</v>
      </c>
      <c r="DG617">
        <v>0.3</v>
      </c>
      <c r="DH617">
        <v>0.22</v>
      </c>
      <c r="DI617">
        <v>0.35</v>
      </c>
      <c r="DJ617">
        <v>0.37</v>
      </c>
      <c r="DK617">
        <v>0.25</v>
      </c>
      <c r="DL617">
        <v>0.23</v>
      </c>
      <c r="DM617">
        <v>0.25</v>
      </c>
      <c r="DN617">
        <v>0.02</v>
      </c>
      <c r="DO617">
        <v>0.02</v>
      </c>
      <c r="DP617">
        <v>0.04</v>
      </c>
      <c r="DQ617">
        <v>0.02</v>
      </c>
      <c r="DR617">
        <v>0.04</v>
      </c>
      <c r="DS617">
        <v>0.02</v>
      </c>
      <c r="DT617">
        <v>0.04</v>
      </c>
      <c r="DU617">
        <v>0.02</v>
      </c>
      <c r="DV617">
        <v>0.05</v>
      </c>
      <c r="DW617">
        <v>0.69</v>
      </c>
      <c r="DX617">
        <v>0.67</v>
      </c>
      <c r="DY617">
        <v>0.62</v>
      </c>
      <c r="DZ617">
        <v>0.68</v>
      </c>
      <c r="EA617">
        <v>0.57999999999999996</v>
      </c>
      <c r="EB617">
        <v>0.44</v>
      </c>
      <c r="EC617">
        <v>0.35</v>
      </c>
      <c r="ED617">
        <v>0.33</v>
      </c>
      <c r="EE617">
        <v>0.38</v>
      </c>
      <c r="EF617">
        <v>0.49</v>
      </c>
      <c r="EG617">
        <v>0.06</v>
      </c>
      <c r="EH617">
        <v>0.02</v>
      </c>
      <c r="EI617">
        <v>0.04</v>
      </c>
      <c r="EJ617">
        <v>0.01</v>
      </c>
      <c r="EK617">
        <v>0.04</v>
      </c>
      <c r="EL617">
        <v>0.14000000000000001</v>
      </c>
      <c r="EM617">
        <v>0.02</v>
      </c>
      <c r="EN617">
        <v>0.02</v>
      </c>
      <c r="EO617">
        <v>0.26</v>
      </c>
      <c r="EP617">
        <v>0.12</v>
      </c>
      <c r="EQ617">
        <v>0.111</v>
      </c>
      <c r="ER617">
        <v>0.19</v>
      </c>
      <c r="ES617">
        <v>9.9000000000000005E-2</v>
      </c>
      <c r="ET617">
        <v>0.16</v>
      </c>
      <c r="EU617">
        <v>0.22</v>
      </c>
      <c r="EV617">
        <v>0.16</v>
      </c>
      <c r="EW617">
        <v>0.22</v>
      </c>
      <c r="EX617">
        <v>8.5999999999999993E-2</v>
      </c>
      <c r="EY617">
        <v>0.36</v>
      </c>
      <c r="EZ617">
        <v>0.44</v>
      </c>
      <c r="FA617">
        <v>0.35</v>
      </c>
      <c r="FB617">
        <v>0.46</v>
      </c>
      <c r="FC617">
        <v>0.43</v>
      </c>
      <c r="FD617">
        <v>0.33</v>
      </c>
      <c r="FE617">
        <v>0.37</v>
      </c>
      <c r="FF617">
        <v>0.44</v>
      </c>
      <c r="FG617">
        <v>0.11</v>
      </c>
      <c r="FH617">
        <v>0.43</v>
      </c>
      <c r="FI617">
        <v>0.37</v>
      </c>
      <c r="FJ617">
        <v>0.37</v>
      </c>
      <c r="FK617">
        <v>0.41</v>
      </c>
      <c r="FL617">
        <v>0.31</v>
      </c>
      <c r="FM617">
        <v>0.25</v>
      </c>
      <c r="FN617">
        <v>0.38</v>
      </c>
      <c r="FO617">
        <v>0.26</v>
      </c>
      <c r="FP617">
        <v>0.05</v>
      </c>
      <c r="FQ617">
        <v>0.02</v>
      </c>
      <c r="FR617">
        <v>0.05</v>
      </c>
      <c r="FS617">
        <v>0.06</v>
      </c>
      <c r="FT617">
        <v>0.02</v>
      </c>
      <c r="FU617">
        <v>0.06</v>
      </c>
      <c r="FV617">
        <v>0.06</v>
      </c>
      <c r="FW617">
        <v>0.06</v>
      </c>
      <c r="FX617">
        <v>0.05</v>
      </c>
      <c r="FY617">
        <v>1.81</v>
      </c>
      <c r="FZ617">
        <v>3.19</v>
      </c>
      <c r="GA617">
        <v>3.22</v>
      </c>
      <c r="GB617">
        <v>3.12</v>
      </c>
      <c r="GC617">
        <v>3.29</v>
      </c>
      <c r="GD617">
        <v>3.08</v>
      </c>
      <c r="GE617">
        <v>2.74</v>
      </c>
      <c r="GF617">
        <v>3.18</v>
      </c>
      <c r="GG617">
        <v>2.99</v>
      </c>
      <c r="GH617">
        <v>7.69</v>
      </c>
      <c r="GI617">
        <v>0.02</v>
      </c>
      <c r="GJ617">
        <v>1.2E-2</v>
      </c>
      <c r="GK617">
        <v>3.6999999999999998E-2</v>
      </c>
      <c r="GL617">
        <v>0.05</v>
      </c>
      <c r="GM617">
        <v>7.0000000000000007E-2</v>
      </c>
      <c r="GN617">
        <v>0.04</v>
      </c>
      <c r="GO617">
        <v>0.09</v>
      </c>
      <c r="GP617">
        <v>0.21</v>
      </c>
      <c r="GQ617">
        <v>0.12</v>
      </c>
      <c r="GR617">
        <v>0.3</v>
      </c>
      <c r="GS617">
        <v>0.05</v>
      </c>
      <c r="GT617">
        <v>0.63</v>
      </c>
      <c r="GU617">
        <v>0.65</v>
      </c>
      <c r="GV617">
        <v>0.28000000000000003</v>
      </c>
      <c r="GW617">
        <v>0.12</v>
      </c>
      <c r="GX617">
        <v>9.9000000000000005E-2</v>
      </c>
      <c r="GY617">
        <v>0.27</v>
      </c>
      <c r="GZ617">
        <v>6.2E-2</v>
      </c>
      <c r="HA617">
        <v>0.111</v>
      </c>
      <c r="HB617">
        <v>0.22</v>
      </c>
      <c r="HC617">
        <v>0.05</v>
      </c>
      <c r="HD617">
        <v>0.02</v>
      </c>
      <c r="HE617">
        <v>0.16</v>
      </c>
      <c r="HF617">
        <v>0.14000000000000001</v>
      </c>
      <c r="HG617">
        <v>0.11</v>
      </c>
      <c r="HH617">
        <v>0.06</v>
      </c>
      <c r="HI617">
        <v>0.06</v>
      </c>
      <c r="HJ617">
        <v>7.0000000000000007E-2</v>
      </c>
      <c r="HK617">
        <v>0.06</v>
      </c>
      <c r="HL617">
        <v>0.09</v>
      </c>
      <c r="HM617">
        <v>0.19</v>
      </c>
      <c r="HN617">
        <v>0.06</v>
      </c>
      <c r="HO617">
        <v>0.41</v>
      </c>
      <c r="HP617">
        <v>0.37</v>
      </c>
      <c r="HQ617">
        <v>0.32</v>
      </c>
      <c r="HR617">
        <v>0.37</v>
      </c>
      <c r="HS617">
        <v>0.38</v>
      </c>
      <c r="HT617">
        <v>0.38</v>
      </c>
      <c r="HU617">
        <v>0.32</v>
      </c>
      <c r="HV617">
        <v>0.3</v>
      </c>
      <c r="HW617">
        <v>0.4</v>
      </c>
      <c r="HX617">
        <v>0.31</v>
      </c>
      <c r="HY617">
        <v>0.16</v>
      </c>
      <c r="HZ617">
        <v>0.43</v>
      </c>
      <c r="IA617">
        <v>0.14000000000000001</v>
      </c>
      <c r="IB617">
        <v>0.17</v>
      </c>
      <c r="IC617">
        <v>0.15</v>
      </c>
      <c r="ID617">
        <v>0.14000000000000001</v>
      </c>
      <c r="IE617">
        <v>0.17</v>
      </c>
      <c r="IF617">
        <v>4.9000000000000002E-2</v>
      </c>
      <c r="IG617">
        <v>2.5000000000000001E-2</v>
      </c>
      <c r="IH617">
        <v>0.02</v>
      </c>
      <c r="II617">
        <v>0.01</v>
      </c>
      <c r="IJ617">
        <v>0.01</v>
      </c>
      <c r="IK617">
        <v>2.5000000000000001E-2</v>
      </c>
      <c r="IL617">
        <v>1.2E-2</v>
      </c>
      <c r="IM617">
        <v>0.05</v>
      </c>
      <c r="IN617">
        <v>0.06</v>
      </c>
      <c r="IO617">
        <v>0.06</v>
      </c>
      <c r="IP617">
        <v>0.09</v>
      </c>
      <c r="IQ617">
        <v>7.0000000000000007E-2</v>
      </c>
      <c r="IR617">
        <v>0.06</v>
      </c>
      <c r="IS617">
        <v>0.04</v>
      </c>
      <c r="IT617">
        <v>0.68</v>
      </c>
      <c r="IU617">
        <v>0.56000000000000005</v>
      </c>
      <c r="IV617">
        <v>0.04</v>
      </c>
      <c r="IW617">
        <v>0.22</v>
      </c>
      <c r="IX617">
        <v>0.48</v>
      </c>
      <c r="IY617">
        <v>0.19</v>
      </c>
      <c r="IZ617">
        <v>0.3</v>
      </c>
      <c r="JA617">
        <v>0.27</v>
      </c>
      <c r="JB617">
        <v>0.46</v>
      </c>
      <c r="JC617">
        <v>0.27</v>
      </c>
      <c r="JD617">
        <v>0.05</v>
      </c>
      <c r="JE617">
        <v>0.04</v>
      </c>
      <c r="JF617">
        <v>0.37</v>
      </c>
      <c r="JG617">
        <v>0.19</v>
      </c>
      <c r="JH617">
        <v>0.16</v>
      </c>
      <c r="JI617">
        <v>0.04</v>
      </c>
      <c r="JJ617">
        <v>0.05</v>
      </c>
      <c r="JK617">
        <v>0.27</v>
      </c>
      <c r="JL617">
        <v>0.09</v>
      </c>
      <c r="JM617">
        <v>0.05</v>
      </c>
      <c r="JN617">
        <v>0.05</v>
      </c>
      <c r="JO617">
        <v>0.06</v>
      </c>
      <c r="JP617">
        <v>0.05</v>
      </c>
      <c r="JQ617">
        <v>0.05</v>
      </c>
      <c r="JR617">
        <v>2.58</v>
      </c>
      <c r="JS617">
        <v>1.42</v>
      </c>
      <c r="JT617">
        <v>1.55</v>
      </c>
      <c r="JU617">
        <v>2.92</v>
      </c>
      <c r="JV617">
        <v>2.14</v>
      </c>
    </row>
    <row r="618" spans="1:282" x14ac:dyDescent="0.25">
      <c r="A618">
        <v>610381</v>
      </c>
      <c r="B618" t="s">
        <v>36</v>
      </c>
      <c r="C618" t="s">
        <v>3143</v>
      </c>
      <c r="D618" t="s">
        <v>3593</v>
      </c>
      <c r="E618" t="s">
        <v>3594</v>
      </c>
      <c r="F618" t="s">
        <v>1659</v>
      </c>
      <c r="G618" t="s">
        <v>1660</v>
      </c>
      <c r="H618" t="s">
        <v>6327</v>
      </c>
      <c r="I618" t="s">
        <v>6328</v>
      </c>
      <c r="J618" t="s">
        <v>6329</v>
      </c>
      <c r="K618" t="s">
        <v>6330</v>
      </c>
      <c r="L618" t="s">
        <v>1062</v>
      </c>
      <c r="M618" t="s">
        <v>3405</v>
      </c>
      <c r="N618" t="s">
        <v>3908</v>
      </c>
      <c r="O618" t="s">
        <v>535</v>
      </c>
      <c r="P618">
        <v>514</v>
      </c>
      <c r="Q618" t="s">
        <v>537</v>
      </c>
      <c r="R618" t="s">
        <v>536</v>
      </c>
      <c r="S618" t="s">
        <v>536</v>
      </c>
      <c r="T618">
        <v>42</v>
      </c>
      <c r="U618">
        <v>7270</v>
      </c>
      <c r="V618" t="s">
        <v>651</v>
      </c>
      <c r="W618">
        <v>211</v>
      </c>
      <c r="X618">
        <v>494</v>
      </c>
      <c r="Y618">
        <v>43</v>
      </c>
      <c r="Z618" s="5" t="s">
        <v>766</v>
      </c>
      <c r="AA618" t="s">
        <v>535</v>
      </c>
      <c r="AB618" t="s">
        <v>564</v>
      </c>
      <c r="AC618" t="s">
        <v>564</v>
      </c>
      <c r="AD618" t="s">
        <v>555</v>
      </c>
      <c r="AE618">
        <v>56</v>
      </c>
      <c r="AF618">
        <v>44.6</v>
      </c>
      <c r="AG618">
        <v>36.1</v>
      </c>
      <c r="AH618">
        <v>4.3</v>
      </c>
      <c r="AI618" t="s">
        <v>3410</v>
      </c>
      <c r="AJ618">
        <v>182</v>
      </c>
      <c r="AL618">
        <v>170</v>
      </c>
      <c r="AN618">
        <v>2</v>
      </c>
      <c r="AQ618">
        <v>3</v>
      </c>
      <c r="AR618">
        <v>8</v>
      </c>
      <c r="AS618">
        <v>182</v>
      </c>
      <c r="AT618">
        <v>0.01</v>
      </c>
      <c r="AU618">
        <v>0.01</v>
      </c>
      <c r="AV618">
        <v>0.02</v>
      </c>
      <c r="AW618">
        <v>0.05</v>
      </c>
      <c r="AX618">
        <v>7.0000000000000007E-2</v>
      </c>
      <c r="AY618">
        <v>0.13</v>
      </c>
      <c r="AZ618">
        <v>7.0000000000000007E-2</v>
      </c>
      <c r="BA618">
        <v>0.06</v>
      </c>
      <c r="BB618">
        <v>7.0000000000000007E-2</v>
      </c>
      <c r="BC618">
        <v>7.0000000000000007E-2</v>
      </c>
      <c r="BD618">
        <v>0.13</v>
      </c>
      <c r="BE618">
        <v>0.18</v>
      </c>
      <c r="BF618">
        <v>0.23</v>
      </c>
      <c r="BG618">
        <v>0.25</v>
      </c>
      <c r="BH618">
        <v>0.35</v>
      </c>
      <c r="BI618">
        <v>0.27</v>
      </c>
      <c r="BJ618">
        <v>0.32</v>
      </c>
      <c r="BK618">
        <v>0.28999999999999998</v>
      </c>
      <c r="BL618">
        <v>0.02</v>
      </c>
      <c r="BM618">
        <v>0.02</v>
      </c>
      <c r="BN618">
        <v>0.04</v>
      </c>
      <c r="BO618">
        <v>0.02</v>
      </c>
      <c r="BP618">
        <v>0.03</v>
      </c>
      <c r="BQ618">
        <v>0.03</v>
      </c>
      <c r="BR618">
        <v>0.68</v>
      </c>
      <c r="BS618">
        <v>0.67</v>
      </c>
      <c r="BT618">
        <v>0.53</v>
      </c>
      <c r="BU618">
        <v>0.59</v>
      </c>
      <c r="BV618">
        <v>0.44</v>
      </c>
      <c r="BW618">
        <v>0.38</v>
      </c>
      <c r="BX618">
        <v>3.61</v>
      </c>
      <c r="BY618">
        <v>3.61</v>
      </c>
      <c r="BZ618">
        <v>3.44</v>
      </c>
      <c r="CA618">
        <v>3.42</v>
      </c>
      <c r="CB618">
        <v>3.17</v>
      </c>
      <c r="CC618">
        <v>2.94</v>
      </c>
      <c r="CD618">
        <v>1.0999999999999999E-2</v>
      </c>
      <c r="CE618">
        <v>1.0999999999999999E-2</v>
      </c>
      <c r="CF618">
        <v>1.0999999999999999E-2</v>
      </c>
      <c r="CG618">
        <v>3.3000000000000002E-2</v>
      </c>
      <c r="CH618">
        <v>1.6E-2</v>
      </c>
      <c r="CI618">
        <v>0.03</v>
      </c>
      <c r="CJ618">
        <v>0.13</v>
      </c>
      <c r="CK618">
        <v>0.14000000000000001</v>
      </c>
      <c r="CL618">
        <v>0.13</v>
      </c>
      <c r="CM618">
        <v>0.04</v>
      </c>
      <c r="CN618">
        <v>7.0000000000000007E-2</v>
      </c>
      <c r="CO618">
        <v>0.09</v>
      </c>
      <c r="CP618">
        <v>7.0000000000000007E-2</v>
      </c>
      <c r="CQ618">
        <v>0.06</v>
      </c>
      <c r="CR618">
        <v>0.15</v>
      </c>
      <c r="CS618">
        <v>0.12</v>
      </c>
      <c r="CT618">
        <v>0.12</v>
      </c>
      <c r="CU618">
        <v>0.12</v>
      </c>
      <c r="CV618">
        <v>3.6</v>
      </c>
      <c r="CW618">
        <v>3.53</v>
      </c>
      <c r="CX618">
        <v>3.49</v>
      </c>
      <c r="CY618">
        <v>3.47</v>
      </c>
      <c r="CZ618">
        <v>3.45</v>
      </c>
      <c r="DA618">
        <v>3.25</v>
      </c>
      <c r="DB618">
        <v>3.02</v>
      </c>
      <c r="DC618">
        <v>3.07</v>
      </c>
      <c r="DD618">
        <v>3.07</v>
      </c>
      <c r="DE618">
        <v>0.27</v>
      </c>
      <c r="DF618">
        <v>0.28999999999999998</v>
      </c>
      <c r="DG618">
        <v>0.28999999999999998</v>
      </c>
      <c r="DH618">
        <v>0.28999999999999998</v>
      </c>
      <c r="DI618">
        <v>0.36</v>
      </c>
      <c r="DJ618">
        <v>0.35</v>
      </c>
      <c r="DK618">
        <v>0.32</v>
      </c>
      <c r="DL618">
        <v>0.23</v>
      </c>
      <c r="DM618">
        <v>0.27</v>
      </c>
      <c r="DN618">
        <v>0.03</v>
      </c>
      <c r="DO618">
        <v>0.03</v>
      </c>
      <c r="DP618">
        <v>0.04</v>
      </c>
      <c r="DQ618">
        <v>0.03</v>
      </c>
      <c r="DR618">
        <v>0.03</v>
      </c>
      <c r="DS618">
        <v>0.04</v>
      </c>
      <c r="DT618">
        <v>0.04</v>
      </c>
      <c r="DU618">
        <v>0.03</v>
      </c>
      <c r="DV618">
        <v>0.03</v>
      </c>
      <c r="DW618">
        <v>0.64</v>
      </c>
      <c r="DX618">
        <v>0.6</v>
      </c>
      <c r="DY618">
        <v>0.57999999999999996</v>
      </c>
      <c r="DZ618">
        <v>0.57999999999999996</v>
      </c>
      <c r="EA618">
        <v>0.53</v>
      </c>
      <c r="EB618">
        <v>0.44</v>
      </c>
      <c r="EC618">
        <v>0.4</v>
      </c>
      <c r="ED618">
        <v>0.48</v>
      </c>
      <c r="EE618">
        <v>0.45</v>
      </c>
      <c r="EF618">
        <v>0.43</v>
      </c>
      <c r="EG618">
        <v>0.08</v>
      </c>
      <c r="EH618">
        <v>0.03</v>
      </c>
      <c r="EI618">
        <v>0.08</v>
      </c>
      <c r="EJ618">
        <v>0.02</v>
      </c>
      <c r="EK618">
        <v>0.04</v>
      </c>
      <c r="EL618">
        <v>0.13</v>
      </c>
      <c r="EM618">
        <v>0.05</v>
      </c>
      <c r="EN618">
        <v>7.0000000000000007E-2</v>
      </c>
      <c r="EO618">
        <v>0.36</v>
      </c>
      <c r="EP618">
        <v>0.16</v>
      </c>
      <c r="EQ618">
        <v>0.154</v>
      </c>
      <c r="ER618">
        <v>0.17</v>
      </c>
      <c r="ES618">
        <v>0.17</v>
      </c>
      <c r="ET618">
        <v>0.16</v>
      </c>
      <c r="EU618">
        <v>0.19</v>
      </c>
      <c r="EV618">
        <v>0.13</v>
      </c>
      <c r="EW618">
        <v>0.16</v>
      </c>
      <c r="EX618">
        <v>8.2000000000000003E-2</v>
      </c>
      <c r="EY618">
        <v>0.35</v>
      </c>
      <c r="EZ618">
        <v>0.4</v>
      </c>
      <c r="FA618">
        <v>0.36</v>
      </c>
      <c r="FB618">
        <v>0.31</v>
      </c>
      <c r="FC618">
        <v>0.36</v>
      </c>
      <c r="FD618">
        <v>0.32</v>
      </c>
      <c r="FE618">
        <v>0.4</v>
      </c>
      <c r="FF618">
        <v>0.4</v>
      </c>
      <c r="FG618">
        <v>0.09</v>
      </c>
      <c r="FH618">
        <v>0.39</v>
      </c>
      <c r="FI618">
        <v>0.37</v>
      </c>
      <c r="FJ618">
        <v>0.35</v>
      </c>
      <c r="FK618">
        <v>0.47</v>
      </c>
      <c r="FL618">
        <v>0.38</v>
      </c>
      <c r="FM618">
        <v>0.28999999999999998</v>
      </c>
      <c r="FN618">
        <v>0.37</v>
      </c>
      <c r="FO618">
        <v>0.31</v>
      </c>
      <c r="FP618">
        <v>0.03</v>
      </c>
      <c r="FQ618">
        <v>0.02</v>
      </c>
      <c r="FR618">
        <v>0.04</v>
      </c>
      <c r="FS618">
        <v>0.04</v>
      </c>
      <c r="FT618">
        <v>0.03</v>
      </c>
      <c r="FU618">
        <v>0.05</v>
      </c>
      <c r="FV618">
        <v>7.0000000000000007E-2</v>
      </c>
      <c r="FW618">
        <v>0.05</v>
      </c>
      <c r="FX618">
        <v>0.05</v>
      </c>
      <c r="FY618">
        <v>1.83</v>
      </c>
      <c r="FZ618">
        <v>3.08</v>
      </c>
      <c r="GA618">
        <v>3.16</v>
      </c>
      <c r="GB618">
        <v>3.02</v>
      </c>
      <c r="GC618">
        <v>3.28</v>
      </c>
      <c r="GD618">
        <v>3.14</v>
      </c>
      <c r="GE618">
        <v>2.83</v>
      </c>
      <c r="GF618">
        <v>3.14</v>
      </c>
      <c r="GG618">
        <v>3.01</v>
      </c>
      <c r="GH618">
        <v>7.3</v>
      </c>
      <c r="GI618">
        <v>0.05</v>
      </c>
      <c r="GJ618">
        <v>1.6E-2</v>
      </c>
      <c r="GK618">
        <v>3.3000000000000002E-2</v>
      </c>
      <c r="GL618">
        <v>0.04</v>
      </c>
      <c r="GM618">
        <v>0.1</v>
      </c>
      <c r="GN618">
        <v>7.0000000000000007E-2</v>
      </c>
      <c r="GO618">
        <v>0.13</v>
      </c>
      <c r="GP618">
        <v>0.12</v>
      </c>
      <c r="GQ618">
        <v>0.1</v>
      </c>
      <c r="GR618">
        <v>0.3</v>
      </c>
      <c r="GS618">
        <v>0.03</v>
      </c>
      <c r="GT618">
        <v>0.7</v>
      </c>
      <c r="GU618">
        <v>0.69</v>
      </c>
      <c r="GV618">
        <v>0.27</v>
      </c>
      <c r="GW618">
        <v>0.12</v>
      </c>
      <c r="GX618">
        <v>0.14299999999999999</v>
      </c>
      <c r="GY618">
        <v>0.27</v>
      </c>
      <c r="GZ618">
        <v>6.6000000000000003E-2</v>
      </c>
      <c r="HA618">
        <v>0.06</v>
      </c>
      <c r="HB618">
        <v>0.19</v>
      </c>
      <c r="HC618">
        <v>7.0000000000000007E-2</v>
      </c>
      <c r="HD618">
        <v>7.0000000000000007E-2</v>
      </c>
      <c r="HE618">
        <v>0.2</v>
      </c>
      <c r="HF618">
        <v>0.05</v>
      </c>
      <c r="HG618">
        <v>0.04</v>
      </c>
      <c r="HH618">
        <v>0.05</v>
      </c>
      <c r="HI618">
        <v>0.03</v>
      </c>
      <c r="HJ618">
        <v>0.05</v>
      </c>
      <c r="HK618">
        <v>0.04</v>
      </c>
      <c r="HL618">
        <v>0.04</v>
      </c>
      <c r="HM618">
        <v>0.16</v>
      </c>
      <c r="HN618">
        <v>0.04</v>
      </c>
      <c r="HO618">
        <v>0.38</v>
      </c>
      <c r="HP618">
        <v>0.35</v>
      </c>
      <c r="HQ618">
        <v>0.38</v>
      </c>
      <c r="HR618">
        <v>0.37</v>
      </c>
      <c r="HS618">
        <v>0.38</v>
      </c>
      <c r="HT618">
        <v>0.43</v>
      </c>
      <c r="HU618">
        <v>0.28999999999999998</v>
      </c>
      <c r="HV618">
        <v>0.26</v>
      </c>
      <c r="HW618">
        <v>0.27</v>
      </c>
      <c r="HX618">
        <v>0.31</v>
      </c>
      <c r="HY618">
        <v>0.2</v>
      </c>
      <c r="HZ618">
        <v>0.38</v>
      </c>
      <c r="IA618">
        <v>0.22</v>
      </c>
      <c r="IB618">
        <v>0.26</v>
      </c>
      <c r="IC618">
        <v>0.23</v>
      </c>
      <c r="ID618">
        <v>0.2</v>
      </c>
      <c r="IE618">
        <v>0.18</v>
      </c>
      <c r="IF618">
        <v>9.2999999999999999E-2</v>
      </c>
      <c r="IG618">
        <v>3.7999999999999999E-2</v>
      </c>
      <c r="IH618">
        <v>0.04</v>
      </c>
      <c r="II618">
        <v>0.04</v>
      </c>
      <c r="IJ618">
        <v>0.03</v>
      </c>
      <c r="IK618">
        <v>3.3000000000000002E-2</v>
      </c>
      <c r="IL618">
        <v>2.7E-2</v>
      </c>
      <c r="IM618">
        <v>0.04</v>
      </c>
      <c r="IN618">
        <v>0.04</v>
      </c>
      <c r="IO618">
        <v>0.04</v>
      </c>
      <c r="IP618">
        <v>0.04</v>
      </c>
      <c r="IQ618">
        <v>0.03</v>
      </c>
      <c r="IR618">
        <v>0.03</v>
      </c>
      <c r="IS618">
        <v>7.0000000000000007E-2</v>
      </c>
      <c r="IT618">
        <v>0.73</v>
      </c>
      <c r="IU618">
        <v>0.6</v>
      </c>
      <c r="IV618">
        <v>0.02</v>
      </c>
      <c r="IW618">
        <v>0.28000000000000003</v>
      </c>
      <c r="IX618">
        <v>0.41</v>
      </c>
      <c r="IY618">
        <v>0.16</v>
      </c>
      <c r="IZ618">
        <v>0.24</v>
      </c>
      <c r="JA618">
        <v>0.31</v>
      </c>
      <c r="JB618">
        <v>0.46</v>
      </c>
      <c r="JC618">
        <v>0.28999999999999998</v>
      </c>
      <c r="JD618">
        <v>0.04</v>
      </c>
      <c r="JE618">
        <v>0.04</v>
      </c>
      <c r="JF618">
        <v>0.35</v>
      </c>
      <c r="JG618">
        <v>0.12</v>
      </c>
      <c r="JH618">
        <v>0.2</v>
      </c>
      <c r="JI618">
        <v>0.04</v>
      </c>
      <c r="JJ618">
        <v>0.06</v>
      </c>
      <c r="JK618">
        <v>0.28999999999999998</v>
      </c>
      <c r="JL618">
        <v>0.11</v>
      </c>
      <c r="JM618">
        <v>0.04</v>
      </c>
      <c r="JN618">
        <v>0.03</v>
      </c>
      <c r="JO618">
        <v>0.05</v>
      </c>
      <c r="JP618">
        <v>0.03</v>
      </c>
      <c r="JQ618">
        <v>0.03</v>
      </c>
      <c r="JR618">
        <v>2.65</v>
      </c>
      <c r="JS618">
        <v>1.38</v>
      </c>
      <c r="JT618">
        <v>1.53</v>
      </c>
      <c r="JU618">
        <v>2.93</v>
      </c>
      <c r="JV618">
        <v>2.06</v>
      </c>
    </row>
    <row r="619" spans="1:282" x14ac:dyDescent="0.25">
      <c r="A619">
        <v>610383</v>
      </c>
      <c r="B619" t="s">
        <v>126</v>
      </c>
      <c r="C619" t="s">
        <v>3144</v>
      </c>
      <c r="D619" t="s">
        <v>6331</v>
      </c>
      <c r="E619" t="s">
        <v>6332</v>
      </c>
      <c r="F619" t="s">
        <v>1662</v>
      </c>
      <c r="G619" t="s">
        <v>1663</v>
      </c>
      <c r="H619" t="s">
        <v>1664</v>
      </c>
      <c r="I619" t="s">
        <v>6333</v>
      </c>
      <c r="J619" t="s">
        <v>6334</v>
      </c>
      <c r="K619" t="s">
        <v>6335</v>
      </c>
      <c r="L619" t="s">
        <v>1062</v>
      </c>
      <c r="M619" t="s">
        <v>3405</v>
      </c>
      <c r="N619" t="s">
        <v>3908</v>
      </c>
      <c r="O619" t="s">
        <v>535</v>
      </c>
      <c r="P619">
        <v>354</v>
      </c>
      <c r="Q619" t="s">
        <v>539</v>
      </c>
      <c r="R619" t="s">
        <v>542</v>
      </c>
      <c r="S619" t="s">
        <v>542</v>
      </c>
      <c r="T619">
        <v>37</v>
      </c>
      <c r="U619">
        <v>7600</v>
      </c>
      <c r="V619" t="s">
        <v>655</v>
      </c>
      <c r="Z619" s="5" t="s">
        <v>10</v>
      </c>
      <c r="AA619" t="s">
        <v>10</v>
      </c>
      <c r="AB619" t="s">
        <v>10</v>
      </c>
      <c r="AC619" t="s">
        <v>10</v>
      </c>
      <c r="AD619" t="s">
        <v>10</v>
      </c>
      <c r="AI619" t="s">
        <v>10</v>
      </c>
    </row>
    <row r="620" spans="1:282" x14ac:dyDescent="0.25">
      <c r="A620">
        <v>610384</v>
      </c>
      <c r="B620" t="s">
        <v>159</v>
      </c>
      <c r="C620" t="s">
        <v>3145</v>
      </c>
      <c r="D620" t="s">
        <v>6331</v>
      </c>
      <c r="E620" t="s">
        <v>6332</v>
      </c>
      <c r="F620" t="s">
        <v>1665</v>
      </c>
      <c r="G620" t="s">
        <v>1666</v>
      </c>
      <c r="H620" t="s">
        <v>668</v>
      </c>
      <c r="I620" t="s">
        <v>6336</v>
      </c>
      <c r="J620" t="s">
        <v>10</v>
      </c>
      <c r="K620" t="s">
        <v>10</v>
      </c>
      <c r="L620" t="s">
        <v>1062</v>
      </c>
      <c r="M620" t="s">
        <v>3405</v>
      </c>
      <c r="N620" t="s">
        <v>3908</v>
      </c>
      <c r="O620" t="s">
        <v>535</v>
      </c>
      <c r="P620">
        <v>411</v>
      </c>
      <c r="Q620" t="s">
        <v>539</v>
      </c>
      <c r="R620" t="s">
        <v>542</v>
      </c>
      <c r="S620" t="s">
        <v>542</v>
      </c>
      <c r="T620">
        <v>37</v>
      </c>
      <c r="U620">
        <v>7680</v>
      </c>
      <c r="V620" t="s">
        <v>655</v>
      </c>
      <c r="W620">
        <v>198</v>
      </c>
      <c r="X620">
        <v>410</v>
      </c>
      <c r="Y620">
        <v>48</v>
      </c>
      <c r="Z620" s="5" t="s">
        <v>812</v>
      </c>
      <c r="AA620" t="s">
        <v>535</v>
      </c>
      <c r="AB620" t="s">
        <v>564</v>
      </c>
      <c r="AC620" t="s">
        <v>533</v>
      </c>
      <c r="AD620" t="s">
        <v>533</v>
      </c>
      <c r="AE620">
        <v>53.6</v>
      </c>
      <c r="AF620">
        <v>67.7</v>
      </c>
      <c r="AG620">
        <v>75.3</v>
      </c>
      <c r="AH620">
        <v>4.8</v>
      </c>
      <c r="AI620" t="s">
        <v>3410</v>
      </c>
      <c r="AJ620">
        <v>158</v>
      </c>
      <c r="AK620">
        <v>2</v>
      </c>
      <c r="AL620">
        <v>2</v>
      </c>
      <c r="AN620">
        <v>152</v>
      </c>
      <c r="AQ620">
        <v>2</v>
      </c>
      <c r="AR620">
        <v>2</v>
      </c>
      <c r="AS620">
        <v>158</v>
      </c>
      <c r="AT620">
        <v>0.03</v>
      </c>
      <c r="AU620">
        <v>0</v>
      </c>
      <c r="AV620">
        <v>0.03</v>
      </c>
      <c r="AW620">
        <v>7.0000000000000007E-2</v>
      </c>
      <c r="AX620">
        <v>0.04</v>
      </c>
      <c r="AY620">
        <v>0.13</v>
      </c>
      <c r="AZ620">
        <v>0.03</v>
      </c>
      <c r="BA620">
        <v>6.0000000000000001E-3</v>
      </c>
      <c r="BB620">
        <v>0.03</v>
      </c>
      <c r="BC620">
        <v>0.11</v>
      </c>
      <c r="BD620">
        <v>0.18</v>
      </c>
      <c r="BE620">
        <v>0.16</v>
      </c>
      <c r="BF620">
        <v>0.32</v>
      </c>
      <c r="BG620">
        <v>0.27</v>
      </c>
      <c r="BH620">
        <v>0.42</v>
      </c>
      <c r="BI620">
        <v>0.36</v>
      </c>
      <c r="BJ620">
        <v>0.4</v>
      </c>
      <c r="BK620">
        <v>0.4</v>
      </c>
      <c r="BL620">
        <v>0.01</v>
      </c>
      <c r="BM620">
        <v>0.01</v>
      </c>
      <c r="BN620">
        <v>0.04</v>
      </c>
      <c r="BO620">
        <v>0.02</v>
      </c>
      <c r="BP620">
        <v>0.03</v>
      </c>
      <c r="BQ620">
        <v>0.02</v>
      </c>
      <c r="BR620">
        <v>0.61</v>
      </c>
      <c r="BS620">
        <v>0.71</v>
      </c>
      <c r="BT620">
        <v>0.47</v>
      </c>
      <c r="BU620">
        <v>0.44</v>
      </c>
      <c r="BV620">
        <v>0.35</v>
      </c>
      <c r="BW620">
        <v>0.28999999999999998</v>
      </c>
      <c r="BX620">
        <v>3.53</v>
      </c>
      <c r="BY620">
        <v>3.71</v>
      </c>
      <c r="BZ620">
        <v>3.39</v>
      </c>
      <c r="CA620">
        <v>3.2</v>
      </c>
      <c r="CB620">
        <v>3.09</v>
      </c>
      <c r="CC620">
        <v>2.87</v>
      </c>
      <c r="CD620">
        <v>6.0000000000000001E-3</v>
      </c>
      <c r="CE620">
        <v>6.0000000000000001E-3</v>
      </c>
      <c r="CF620">
        <v>6.0000000000000001E-3</v>
      </c>
      <c r="CG620">
        <v>1.9E-2</v>
      </c>
      <c r="CH620">
        <v>0</v>
      </c>
      <c r="CI620">
        <v>0</v>
      </c>
      <c r="CJ620">
        <v>0.04</v>
      </c>
      <c r="CK620">
        <v>0.11</v>
      </c>
      <c r="CL620">
        <v>0.04</v>
      </c>
      <c r="CM620">
        <v>0.01</v>
      </c>
      <c r="CN620">
        <v>0</v>
      </c>
      <c r="CO620">
        <v>0.01</v>
      </c>
      <c r="CP620">
        <v>0.03</v>
      </c>
      <c r="CQ620">
        <v>0.01</v>
      </c>
      <c r="CR620">
        <v>0.03</v>
      </c>
      <c r="CS620">
        <v>0.14000000000000001</v>
      </c>
      <c r="CT620">
        <v>0.16</v>
      </c>
      <c r="CU620">
        <v>0.09</v>
      </c>
      <c r="CV620">
        <v>3.77</v>
      </c>
      <c r="CW620">
        <v>3.73</v>
      </c>
      <c r="CX620">
        <v>3.69</v>
      </c>
      <c r="CY620">
        <v>3.56</v>
      </c>
      <c r="CZ620">
        <v>3.71</v>
      </c>
      <c r="DA620">
        <v>3.71</v>
      </c>
      <c r="DB620">
        <v>3.33</v>
      </c>
      <c r="DC620">
        <v>3.08</v>
      </c>
      <c r="DD620">
        <v>3.32</v>
      </c>
      <c r="DE620">
        <v>0.2</v>
      </c>
      <c r="DF620">
        <v>0.24</v>
      </c>
      <c r="DG620">
        <v>0.27</v>
      </c>
      <c r="DH620">
        <v>0.33</v>
      </c>
      <c r="DI620">
        <v>0.26</v>
      </c>
      <c r="DJ620">
        <v>0.24</v>
      </c>
      <c r="DK620">
        <v>0.26</v>
      </c>
      <c r="DL620">
        <v>0.25</v>
      </c>
      <c r="DM620">
        <v>0.34</v>
      </c>
      <c r="DN620">
        <v>0.01</v>
      </c>
      <c r="DO620">
        <v>0.03</v>
      </c>
      <c r="DP620">
        <v>0.03</v>
      </c>
      <c r="DQ620">
        <v>0.01</v>
      </c>
      <c r="DR620">
        <v>0.01</v>
      </c>
      <c r="DS620">
        <v>0.01</v>
      </c>
      <c r="DT620">
        <v>0.03</v>
      </c>
      <c r="DU620">
        <v>0.03</v>
      </c>
      <c r="DV620">
        <v>0.02</v>
      </c>
      <c r="DW620">
        <v>0.78</v>
      </c>
      <c r="DX620">
        <v>0.73</v>
      </c>
      <c r="DY620">
        <v>0.69</v>
      </c>
      <c r="DZ620">
        <v>0.61</v>
      </c>
      <c r="EA620">
        <v>0.72</v>
      </c>
      <c r="EB620">
        <v>0.72</v>
      </c>
      <c r="EC620">
        <v>0.54</v>
      </c>
      <c r="ED620">
        <v>0.45</v>
      </c>
      <c r="EE620">
        <v>0.5</v>
      </c>
      <c r="EF620">
        <v>0.47</v>
      </c>
      <c r="EG620">
        <v>0.03</v>
      </c>
      <c r="EH620">
        <v>0.01</v>
      </c>
      <c r="EI620">
        <v>0.03</v>
      </c>
      <c r="EJ620">
        <v>0.01</v>
      </c>
      <c r="EK620">
        <v>0.01</v>
      </c>
      <c r="EL620">
        <v>0.01</v>
      </c>
      <c r="EM620">
        <v>0</v>
      </c>
      <c r="EN620">
        <v>0</v>
      </c>
      <c r="EO620">
        <v>0.18</v>
      </c>
      <c r="EP620">
        <v>7.0000000000000007E-2</v>
      </c>
      <c r="EQ620">
        <v>3.7999999999999999E-2</v>
      </c>
      <c r="ER620">
        <v>0.02</v>
      </c>
      <c r="ES620">
        <v>1.9E-2</v>
      </c>
      <c r="ET620">
        <v>0.03</v>
      </c>
      <c r="EU620">
        <v>0.04</v>
      </c>
      <c r="EV620">
        <v>0.01</v>
      </c>
      <c r="EW620">
        <v>0.05</v>
      </c>
      <c r="EX620">
        <v>0.17699999999999999</v>
      </c>
      <c r="EY620">
        <v>0.44</v>
      </c>
      <c r="EZ620">
        <v>0.35</v>
      </c>
      <c r="FA620">
        <v>0.36</v>
      </c>
      <c r="FB620">
        <v>0.34</v>
      </c>
      <c r="FC620">
        <v>0.43</v>
      </c>
      <c r="FD620">
        <v>0.41</v>
      </c>
      <c r="FE620">
        <v>0.42</v>
      </c>
      <c r="FF620">
        <v>0.44</v>
      </c>
      <c r="FG620">
        <v>0.11</v>
      </c>
      <c r="FH620">
        <v>0.42</v>
      </c>
      <c r="FI620">
        <v>0.56000000000000005</v>
      </c>
      <c r="FJ620">
        <v>0.55000000000000004</v>
      </c>
      <c r="FK620">
        <v>0.57999999999999996</v>
      </c>
      <c r="FL620">
        <v>0.47</v>
      </c>
      <c r="FM620">
        <v>0.49</v>
      </c>
      <c r="FN620">
        <v>0.54</v>
      </c>
      <c r="FO620">
        <v>0.48</v>
      </c>
      <c r="FP620">
        <v>0.05</v>
      </c>
      <c r="FQ620">
        <v>0.04</v>
      </c>
      <c r="FR620">
        <v>0.04</v>
      </c>
      <c r="FS620">
        <v>0.04</v>
      </c>
      <c r="FT620">
        <v>0.05</v>
      </c>
      <c r="FU620">
        <v>0.06</v>
      </c>
      <c r="FV620">
        <v>0.05</v>
      </c>
      <c r="FW620">
        <v>0.03</v>
      </c>
      <c r="FX620">
        <v>0.03</v>
      </c>
      <c r="FY620">
        <v>1.93</v>
      </c>
      <c r="FZ620">
        <v>3.32</v>
      </c>
      <c r="GA620">
        <v>3.53</v>
      </c>
      <c r="GB620">
        <v>3.5</v>
      </c>
      <c r="GC620">
        <v>3.58</v>
      </c>
      <c r="GD620">
        <v>3.45</v>
      </c>
      <c r="GE620">
        <v>3.44</v>
      </c>
      <c r="GF620">
        <v>3.54</v>
      </c>
      <c r="GG620">
        <v>3.44</v>
      </c>
      <c r="GH620">
        <v>8.9</v>
      </c>
      <c r="GI620">
        <v>0.01</v>
      </c>
      <c r="GJ620">
        <v>6.0000000000000001E-3</v>
      </c>
      <c r="GK620">
        <v>0</v>
      </c>
      <c r="GL620">
        <v>0</v>
      </c>
      <c r="GM620">
        <v>0.01</v>
      </c>
      <c r="GN620">
        <v>0.03</v>
      </c>
      <c r="GO620">
        <v>0.06</v>
      </c>
      <c r="GP620">
        <v>0.19</v>
      </c>
      <c r="GQ620">
        <v>0.19</v>
      </c>
      <c r="GR620">
        <v>0.42</v>
      </c>
      <c r="GS620">
        <v>0.09</v>
      </c>
      <c r="GT620">
        <v>0.42</v>
      </c>
      <c r="GU620">
        <v>0.45</v>
      </c>
      <c r="GV620">
        <v>0.32</v>
      </c>
      <c r="GW620">
        <v>0.18</v>
      </c>
      <c r="GX620">
        <v>0.13300000000000001</v>
      </c>
      <c r="GY620">
        <v>0.16</v>
      </c>
      <c r="GZ620">
        <v>8.8999999999999996E-2</v>
      </c>
      <c r="HA620">
        <v>9.5000000000000001E-2</v>
      </c>
      <c r="HB620">
        <v>0.19</v>
      </c>
      <c r="HC620">
        <v>0.06</v>
      </c>
      <c r="HD620">
        <v>7.0000000000000007E-2</v>
      </c>
      <c r="HE620">
        <v>0.19</v>
      </c>
      <c r="HF620">
        <v>0.25</v>
      </c>
      <c r="HG620">
        <v>0.25</v>
      </c>
      <c r="HH620">
        <v>0.14000000000000001</v>
      </c>
      <c r="HI620">
        <v>0</v>
      </c>
      <c r="HJ620">
        <v>0.01</v>
      </c>
      <c r="HK620">
        <v>0.01</v>
      </c>
      <c r="HL620">
        <v>0.01</v>
      </c>
      <c r="HM620">
        <v>0.11</v>
      </c>
      <c r="HN620">
        <v>0.01</v>
      </c>
      <c r="HO620">
        <v>0.25</v>
      </c>
      <c r="HP620">
        <v>0.22</v>
      </c>
      <c r="HQ620">
        <v>0.2</v>
      </c>
      <c r="HR620">
        <v>0.19</v>
      </c>
      <c r="HS620">
        <v>0.32</v>
      </c>
      <c r="HT620">
        <v>0.24</v>
      </c>
      <c r="HU620">
        <v>0.56000000000000005</v>
      </c>
      <c r="HV620">
        <v>0.56999999999999995</v>
      </c>
      <c r="HW620">
        <v>0.57999999999999996</v>
      </c>
      <c r="HX620">
        <v>0.57999999999999996</v>
      </c>
      <c r="HY620">
        <v>0.34</v>
      </c>
      <c r="HZ620">
        <v>0.6</v>
      </c>
      <c r="IA620">
        <v>0.1</v>
      </c>
      <c r="IB620">
        <v>0.1</v>
      </c>
      <c r="IC620">
        <v>0.12</v>
      </c>
      <c r="ID620">
        <v>0.1</v>
      </c>
      <c r="IE620">
        <v>0.13</v>
      </c>
      <c r="IF620">
        <v>5.0999999999999997E-2</v>
      </c>
      <c r="IG620">
        <v>3.2000000000000001E-2</v>
      </c>
      <c r="IH620">
        <v>0.03</v>
      </c>
      <c r="II620">
        <v>0.04</v>
      </c>
      <c r="IJ620">
        <v>0.06</v>
      </c>
      <c r="IK620">
        <v>4.3999999999999997E-2</v>
      </c>
      <c r="IL620">
        <v>3.2000000000000001E-2</v>
      </c>
      <c r="IM620">
        <v>0.06</v>
      </c>
      <c r="IN620">
        <v>7.0000000000000007E-2</v>
      </c>
      <c r="IO620">
        <v>0.06</v>
      </c>
      <c r="IP620">
        <v>7.0000000000000007E-2</v>
      </c>
      <c r="IQ620">
        <v>0.06</v>
      </c>
      <c r="IR620">
        <v>0.06</v>
      </c>
      <c r="IS620">
        <v>0.09</v>
      </c>
      <c r="IT620">
        <v>0.7</v>
      </c>
      <c r="IU620">
        <v>0.57999999999999996</v>
      </c>
      <c r="IV620">
        <v>0.04</v>
      </c>
      <c r="IW620">
        <v>0.23</v>
      </c>
      <c r="IX620">
        <v>0.35</v>
      </c>
      <c r="IY620">
        <v>0.09</v>
      </c>
      <c r="IZ620">
        <v>0.19</v>
      </c>
      <c r="JA620">
        <v>0.28000000000000003</v>
      </c>
      <c r="JB620">
        <v>0.34</v>
      </c>
      <c r="JC620">
        <v>0.37</v>
      </c>
      <c r="JD620">
        <v>0.08</v>
      </c>
      <c r="JE620">
        <v>0.09</v>
      </c>
      <c r="JF620">
        <v>0.35</v>
      </c>
      <c r="JG620">
        <v>0.23</v>
      </c>
      <c r="JH620">
        <v>0.09</v>
      </c>
      <c r="JI620">
        <v>0.04</v>
      </c>
      <c r="JJ620">
        <v>0.05</v>
      </c>
      <c r="JK620">
        <v>0.24</v>
      </c>
      <c r="JL620">
        <v>0.13</v>
      </c>
      <c r="JM620">
        <v>0.08</v>
      </c>
      <c r="JN620">
        <v>0.08</v>
      </c>
      <c r="JO620">
        <v>0.09</v>
      </c>
      <c r="JP620">
        <v>0.08</v>
      </c>
      <c r="JQ620">
        <v>0.08</v>
      </c>
      <c r="JR620">
        <v>2.5099999999999998</v>
      </c>
      <c r="JS620">
        <v>1.41</v>
      </c>
      <c r="JT620">
        <v>1.57</v>
      </c>
      <c r="JU620">
        <v>2.87</v>
      </c>
      <c r="JV620">
        <v>2.27</v>
      </c>
    </row>
    <row r="621" spans="1:282" x14ac:dyDescent="0.25">
      <c r="A621">
        <v>610385</v>
      </c>
      <c r="B621" t="s">
        <v>6337</v>
      </c>
      <c r="C621" t="s">
        <v>1661</v>
      </c>
      <c r="D621" t="s">
        <v>6331</v>
      </c>
      <c r="E621" t="s">
        <v>6332</v>
      </c>
      <c r="F621" t="s">
        <v>1667</v>
      </c>
      <c r="G621" t="s">
        <v>1668</v>
      </c>
      <c r="H621" t="s">
        <v>1669</v>
      </c>
      <c r="I621" t="s">
        <v>6338</v>
      </c>
      <c r="J621" t="s">
        <v>6339</v>
      </c>
      <c r="K621" t="s">
        <v>6340</v>
      </c>
      <c r="L621" t="s">
        <v>1062</v>
      </c>
      <c r="M621" t="s">
        <v>3405</v>
      </c>
      <c r="N621" t="s">
        <v>3908</v>
      </c>
      <c r="O621" t="s">
        <v>535</v>
      </c>
      <c r="P621">
        <v>285</v>
      </c>
      <c r="Q621" t="s">
        <v>539</v>
      </c>
      <c r="R621" t="s">
        <v>542</v>
      </c>
      <c r="S621" t="s">
        <v>542</v>
      </c>
      <c r="T621">
        <v>37</v>
      </c>
      <c r="U621">
        <v>7630</v>
      </c>
      <c r="V621" t="s">
        <v>655</v>
      </c>
      <c r="W621">
        <v>84</v>
      </c>
      <c r="X621">
        <v>294</v>
      </c>
      <c r="Y621">
        <v>29</v>
      </c>
      <c r="Z621" s="5" t="s">
        <v>4347</v>
      </c>
      <c r="AA621" t="s">
        <v>535</v>
      </c>
      <c r="AB621" t="s">
        <v>533</v>
      </c>
      <c r="AC621" t="s">
        <v>533</v>
      </c>
      <c r="AD621" t="s">
        <v>533</v>
      </c>
      <c r="AE621">
        <v>60.2</v>
      </c>
      <c r="AF621">
        <v>74.7</v>
      </c>
      <c r="AG621">
        <v>69.5</v>
      </c>
      <c r="AH621">
        <v>2.9</v>
      </c>
      <c r="AI621" t="s">
        <v>3410</v>
      </c>
      <c r="AJ621">
        <v>68</v>
      </c>
      <c r="AK621">
        <v>1</v>
      </c>
      <c r="AL621">
        <v>1</v>
      </c>
      <c r="AN621">
        <v>65</v>
      </c>
      <c r="AO621">
        <v>1</v>
      </c>
      <c r="AR621">
        <v>1</v>
      </c>
      <c r="AS621">
        <v>68</v>
      </c>
      <c r="AT621">
        <v>0.01</v>
      </c>
      <c r="AU621">
        <v>0.03</v>
      </c>
      <c r="AV621">
        <v>0.03</v>
      </c>
      <c r="AW621">
        <v>0.01</v>
      </c>
      <c r="AX621">
        <v>0.06</v>
      </c>
      <c r="AY621">
        <v>0.06</v>
      </c>
      <c r="AZ621">
        <v>0.09</v>
      </c>
      <c r="BA621">
        <v>2.9000000000000001E-2</v>
      </c>
      <c r="BB621">
        <v>0.03</v>
      </c>
      <c r="BC621">
        <v>0.04</v>
      </c>
      <c r="BD621">
        <v>0.09</v>
      </c>
      <c r="BE621">
        <v>0.12</v>
      </c>
      <c r="BF621">
        <v>0.37</v>
      </c>
      <c r="BG621">
        <v>0.31</v>
      </c>
      <c r="BH621">
        <v>0.4</v>
      </c>
      <c r="BI621">
        <v>0.38</v>
      </c>
      <c r="BJ621">
        <v>0.38</v>
      </c>
      <c r="BK621">
        <v>0.4</v>
      </c>
      <c r="BL621">
        <v>0</v>
      </c>
      <c r="BM621">
        <v>0.03</v>
      </c>
      <c r="BN621">
        <v>0</v>
      </c>
      <c r="BO621">
        <v>0.01</v>
      </c>
      <c r="BP621">
        <v>0</v>
      </c>
      <c r="BQ621">
        <v>0.01</v>
      </c>
      <c r="BR621">
        <v>0.53</v>
      </c>
      <c r="BS621">
        <v>0.6</v>
      </c>
      <c r="BT621">
        <v>0.54</v>
      </c>
      <c r="BU621">
        <v>0.54</v>
      </c>
      <c r="BV621">
        <v>0.47</v>
      </c>
      <c r="BW621">
        <v>0.41</v>
      </c>
      <c r="BX621">
        <v>3.41</v>
      </c>
      <c r="BY621">
        <v>3.53</v>
      </c>
      <c r="BZ621">
        <v>3.46</v>
      </c>
      <c r="CA621">
        <v>3.48</v>
      </c>
      <c r="CB621">
        <v>3.26</v>
      </c>
      <c r="CC621">
        <v>3.18</v>
      </c>
      <c r="CD621">
        <v>1.4999999999999999E-2</v>
      </c>
      <c r="CE621">
        <v>1.4999999999999999E-2</v>
      </c>
      <c r="CF621">
        <v>1.4999999999999999E-2</v>
      </c>
      <c r="CG621">
        <v>2.9000000000000001E-2</v>
      </c>
      <c r="CH621">
        <v>2.9000000000000001E-2</v>
      </c>
      <c r="CI621">
        <v>0.03</v>
      </c>
      <c r="CJ621">
        <v>0.04</v>
      </c>
      <c r="CK621">
        <v>7.0000000000000007E-2</v>
      </c>
      <c r="CL621">
        <v>0.03</v>
      </c>
      <c r="CM621">
        <v>0.03</v>
      </c>
      <c r="CN621">
        <v>0</v>
      </c>
      <c r="CO621">
        <v>0</v>
      </c>
      <c r="CP621">
        <v>0.04</v>
      </c>
      <c r="CQ621">
        <v>0</v>
      </c>
      <c r="CR621">
        <v>0.01</v>
      </c>
      <c r="CS621">
        <v>0.06</v>
      </c>
      <c r="CT621">
        <v>7.0000000000000007E-2</v>
      </c>
      <c r="CU621">
        <v>0.06</v>
      </c>
      <c r="CV621">
        <v>3.69</v>
      </c>
      <c r="CW621">
        <v>3.73</v>
      </c>
      <c r="CX621">
        <v>3.75</v>
      </c>
      <c r="CY621">
        <v>3.62</v>
      </c>
      <c r="CZ621">
        <v>3.63</v>
      </c>
      <c r="DA621">
        <v>3.59</v>
      </c>
      <c r="DB621">
        <v>3.35</v>
      </c>
      <c r="DC621">
        <v>3.32</v>
      </c>
      <c r="DD621">
        <v>3.47</v>
      </c>
      <c r="DE621">
        <v>0.21</v>
      </c>
      <c r="DF621">
        <v>0.22</v>
      </c>
      <c r="DG621">
        <v>0.21</v>
      </c>
      <c r="DH621">
        <v>0.21</v>
      </c>
      <c r="DI621">
        <v>0.28000000000000003</v>
      </c>
      <c r="DJ621">
        <v>0.28999999999999998</v>
      </c>
      <c r="DK621">
        <v>0.4</v>
      </c>
      <c r="DL621">
        <v>0.31</v>
      </c>
      <c r="DM621">
        <v>0.32</v>
      </c>
      <c r="DN621">
        <v>0.01</v>
      </c>
      <c r="DO621">
        <v>0.01</v>
      </c>
      <c r="DP621">
        <v>0.01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0.74</v>
      </c>
      <c r="DX621">
        <v>0.75</v>
      </c>
      <c r="DY621">
        <v>0.76</v>
      </c>
      <c r="DZ621">
        <v>0.72</v>
      </c>
      <c r="EA621">
        <v>0.69</v>
      </c>
      <c r="EB621">
        <v>0.66</v>
      </c>
      <c r="EC621">
        <v>0.5</v>
      </c>
      <c r="ED621">
        <v>0.54</v>
      </c>
      <c r="EE621">
        <v>0.59</v>
      </c>
      <c r="EF621">
        <v>0.32</v>
      </c>
      <c r="EG621">
        <v>7.0000000000000007E-2</v>
      </c>
      <c r="EH621">
        <v>0.04</v>
      </c>
      <c r="EI621">
        <v>0.04</v>
      </c>
      <c r="EJ621">
        <v>0.04</v>
      </c>
      <c r="EK621">
        <v>0.06</v>
      </c>
      <c r="EL621">
        <v>0.04</v>
      </c>
      <c r="EM621">
        <v>0.01</v>
      </c>
      <c r="EN621">
        <v>0.03</v>
      </c>
      <c r="EO621">
        <v>0.25</v>
      </c>
      <c r="EP621">
        <v>0.09</v>
      </c>
      <c r="EQ621">
        <v>2.9000000000000001E-2</v>
      </c>
      <c r="ER621">
        <v>0.06</v>
      </c>
      <c r="ES621">
        <v>5.8999999999999997E-2</v>
      </c>
      <c r="ET621">
        <v>0.06</v>
      </c>
      <c r="EU621">
        <v>0.06</v>
      </c>
      <c r="EV621">
        <v>0.03</v>
      </c>
      <c r="EW621">
        <v>0.06</v>
      </c>
      <c r="EX621">
        <v>0.25</v>
      </c>
      <c r="EY621">
        <v>0.47</v>
      </c>
      <c r="EZ621">
        <v>0.47</v>
      </c>
      <c r="FA621">
        <v>0.38</v>
      </c>
      <c r="FB621">
        <v>0.31</v>
      </c>
      <c r="FC621">
        <v>0.37</v>
      </c>
      <c r="FD621">
        <v>0.38</v>
      </c>
      <c r="FE621">
        <v>0.47</v>
      </c>
      <c r="FF621">
        <v>0.47</v>
      </c>
      <c r="FG621">
        <v>0.09</v>
      </c>
      <c r="FH621">
        <v>0.32</v>
      </c>
      <c r="FI621">
        <v>0.41</v>
      </c>
      <c r="FJ621">
        <v>0.47</v>
      </c>
      <c r="FK621">
        <v>0.54</v>
      </c>
      <c r="FL621">
        <v>0.41</v>
      </c>
      <c r="FM621">
        <v>0.46</v>
      </c>
      <c r="FN621">
        <v>0.44</v>
      </c>
      <c r="FO621">
        <v>0.4</v>
      </c>
      <c r="FP621">
        <v>0.09</v>
      </c>
      <c r="FQ621">
        <v>0.04</v>
      </c>
      <c r="FR621">
        <v>0.04</v>
      </c>
      <c r="FS621">
        <v>0.04</v>
      </c>
      <c r="FT621">
        <v>0.04</v>
      </c>
      <c r="FU621">
        <v>0.1</v>
      </c>
      <c r="FV621">
        <v>0.06</v>
      </c>
      <c r="FW621">
        <v>0.04</v>
      </c>
      <c r="FX621">
        <v>0.04</v>
      </c>
      <c r="FY621">
        <v>2.11</v>
      </c>
      <c r="FZ621">
        <v>3.09</v>
      </c>
      <c r="GA621">
        <v>3.31</v>
      </c>
      <c r="GB621">
        <v>3.34</v>
      </c>
      <c r="GC621">
        <v>3.42</v>
      </c>
      <c r="GD621">
        <v>3.26</v>
      </c>
      <c r="GE621">
        <v>3.33</v>
      </c>
      <c r="GF621">
        <v>3.4</v>
      </c>
      <c r="GG621">
        <v>3.29</v>
      </c>
      <c r="GH621">
        <v>8.86</v>
      </c>
      <c r="GI621">
        <v>0</v>
      </c>
      <c r="GJ621">
        <v>1.4999999999999999E-2</v>
      </c>
      <c r="GK621">
        <v>0</v>
      </c>
      <c r="GL621">
        <v>0</v>
      </c>
      <c r="GM621">
        <v>0</v>
      </c>
      <c r="GN621">
        <v>0.04</v>
      </c>
      <c r="GO621">
        <v>0.09</v>
      </c>
      <c r="GP621">
        <v>0.15</v>
      </c>
      <c r="GQ621">
        <v>0.21</v>
      </c>
      <c r="GR621">
        <v>0.43</v>
      </c>
      <c r="GS621">
        <v>7.0000000000000007E-2</v>
      </c>
      <c r="GT621">
        <v>0.34</v>
      </c>
      <c r="GU621">
        <v>0.34</v>
      </c>
      <c r="GV621">
        <v>0.21</v>
      </c>
      <c r="GW621">
        <v>0.24</v>
      </c>
      <c r="GX621">
        <v>0.17599999999999999</v>
      </c>
      <c r="GY621">
        <v>0.28000000000000003</v>
      </c>
      <c r="GZ621">
        <v>7.3999999999999996E-2</v>
      </c>
      <c r="HA621">
        <v>0.10299999999999999</v>
      </c>
      <c r="HB621">
        <v>0.16</v>
      </c>
      <c r="HC621">
        <v>0.12</v>
      </c>
      <c r="HD621">
        <v>7.0000000000000007E-2</v>
      </c>
      <c r="HE621">
        <v>0.18</v>
      </c>
      <c r="HF621">
        <v>0.24</v>
      </c>
      <c r="HG621">
        <v>0.31</v>
      </c>
      <c r="HH621">
        <v>0.18</v>
      </c>
      <c r="HI621">
        <v>0</v>
      </c>
      <c r="HJ621">
        <v>0</v>
      </c>
      <c r="HK621">
        <v>0</v>
      </c>
      <c r="HL621">
        <v>0</v>
      </c>
      <c r="HM621">
        <v>0.1</v>
      </c>
      <c r="HN621">
        <v>0.04</v>
      </c>
      <c r="HO621">
        <v>0.37</v>
      </c>
      <c r="HP621">
        <v>0.26</v>
      </c>
      <c r="HQ621">
        <v>0.24</v>
      </c>
      <c r="HR621">
        <v>0.26</v>
      </c>
      <c r="HS621">
        <v>0.37</v>
      </c>
      <c r="HT621">
        <v>0.21</v>
      </c>
      <c r="HU621">
        <v>0.46</v>
      </c>
      <c r="HV621">
        <v>0.5</v>
      </c>
      <c r="HW621">
        <v>0.56000000000000005</v>
      </c>
      <c r="HX621">
        <v>0.54</v>
      </c>
      <c r="HY621">
        <v>0.31</v>
      </c>
      <c r="HZ621">
        <v>0.6</v>
      </c>
      <c r="IA621">
        <v>0.12</v>
      </c>
      <c r="IB621">
        <v>0.12</v>
      </c>
      <c r="IC621">
        <v>0.13</v>
      </c>
      <c r="ID621">
        <v>0.1</v>
      </c>
      <c r="IE621">
        <v>0.15</v>
      </c>
      <c r="IF621">
        <v>7.3999999999999996E-2</v>
      </c>
      <c r="IG621">
        <v>1.4999999999999999E-2</v>
      </c>
      <c r="IH621">
        <v>0.04</v>
      </c>
      <c r="II621">
        <v>0.03</v>
      </c>
      <c r="IJ621">
        <v>0.03</v>
      </c>
      <c r="IK621">
        <v>2.9000000000000001E-2</v>
      </c>
      <c r="IL621">
        <v>2.9000000000000001E-2</v>
      </c>
      <c r="IM621">
        <v>0.04</v>
      </c>
      <c r="IN621">
        <v>7.0000000000000007E-2</v>
      </c>
      <c r="IO621">
        <v>0.04</v>
      </c>
      <c r="IP621">
        <v>0.06</v>
      </c>
      <c r="IQ621">
        <v>0.04</v>
      </c>
      <c r="IR621">
        <v>0.04</v>
      </c>
      <c r="IS621">
        <v>0.04</v>
      </c>
      <c r="IT621">
        <v>0.65</v>
      </c>
      <c r="IU621">
        <v>0.47</v>
      </c>
      <c r="IV621">
        <v>0.01</v>
      </c>
      <c r="IW621">
        <v>0.09</v>
      </c>
      <c r="IX621">
        <v>0.28000000000000003</v>
      </c>
      <c r="IY621">
        <v>0.18</v>
      </c>
      <c r="IZ621">
        <v>0.26</v>
      </c>
      <c r="JA621">
        <v>0.22</v>
      </c>
      <c r="JB621">
        <v>0.24</v>
      </c>
      <c r="JC621">
        <v>0.44</v>
      </c>
      <c r="JD621">
        <v>0.06</v>
      </c>
      <c r="JE621">
        <v>0.09</v>
      </c>
      <c r="JF621">
        <v>0.34</v>
      </c>
      <c r="JG621">
        <v>0.31</v>
      </c>
      <c r="JH621">
        <v>0.19</v>
      </c>
      <c r="JI621">
        <v>0.06</v>
      </c>
      <c r="JJ621">
        <v>0.04</v>
      </c>
      <c r="JK621">
        <v>0.32</v>
      </c>
      <c r="JL621">
        <v>0.31</v>
      </c>
      <c r="JM621">
        <v>0.04</v>
      </c>
      <c r="JN621">
        <v>0.06</v>
      </c>
      <c r="JO621">
        <v>0.13</v>
      </c>
      <c r="JP621">
        <v>0.1</v>
      </c>
      <c r="JQ621">
        <v>0.06</v>
      </c>
      <c r="JR621">
        <v>2.82</v>
      </c>
      <c r="JS621">
        <v>1.5</v>
      </c>
      <c r="JT621">
        <v>1.66</v>
      </c>
      <c r="JU621">
        <v>3.08</v>
      </c>
      <c r="JV621">
        <v>2.89</v>
      </c>
    </row>
    <row r="622" spans="1:282" x14ac:dyDescent="0.25">
      <c r="A622">
        <v>610386</v>
      </c>
      <c r="B622" t="s">
        <v>227</v>
      </c>
      <c r="C622" t="s">
        <v>3146</v>
      </c>
      <c r="D622" t="s">
        <v>6341</v>
      </c>
      <c r="E622" t="s">
        <v>6342</v>
      </c>
      <c r="F622" t="s">
        <v>1670</v>
      </c>
      <c r="G622" t="s">
        <v>1671</v>
      </c>
      <c r="H622" t="s">
        <v>1672</v>
      </c>
      <c r="I622" t="s">
        <v>6343</v>
      </c>
      <c r="J622" t="s">
        <v>10</v>
      </c>
      <c r="K622" t="s">
        <v>10</v>
      </c>
      <c r="L622" t="s">
        <v>713</v>
      </c>
      <c r="M622" t="s">
        <v>713</v>
      </c>
      <c r="N622" t="s">
        <v>3874</v>
      </c>
      <c r="O622" t="s">
        <v>535</v>
      </c>
      <c r="P622">
        <v>128</v>
      </c>
      <c r="Q622" t="s">
        <v>530</v>
      </c>
      <c r="R622" t="s">
        <v>540</v>
      </c>
      <c r="S622" t="s">
        <v>718</v>
      </c>
      <c r="T622">
        <v>42</v>
      </c>
      <c r="U622">
        <v>1123</v>
      </c>
      <c r="V622" t="s">
        <v>655</v>
      </c>
      <c r="W622">
        <v>122</v>
      </c>
      <c r="X622">
        <v>168</v>
      </c>
      <c r="Y622">
        <v>73</v>
      </c>
      <c r="Z622" s="5" t="s">
        <v>1140</v>
      </c>
      <c r="AA622" t="s">
        <v>535</v>
      </c>
      <c r="AB622" t="s">
        <v>564</v>
      </c>
      <c r="AC622" t="s">
        <v>533</v>
      </c>
      <c r="AD622" t="s">
        <v>564</v>
      </c>
      <c r="AE622">
        <v>51.9</v>
      </c>
      <c r="AF622">
        <v>61.3</v>
      </c>
      <c r="AG622">
        <v>44</v>
      </c>
      <c r="AH622">
        <v>7.3</v>
      </c>
      <c r="AI622" t="s">
        <v>3410</v>
      </c>
      <c r="AJ622">
        <v>110</v>
      </c>
      <c r="AK622">
        <v>4</v>
      </c>
      <c r="AL622">
        <v>34</v>
      </c>
      <c r="AN622">
        <v>63</v>
      </c>
      <c r="AO622">
        <v>1</v>
      </c>
      <c r="AQ622">
        <v>2</v>
      </c>
      <c r="AR622">
        <v>6</v>
      </c>
      <c r="AS622">
        <v>110</v>
      </c>
      <c r="AT622">
        <v>0</v>
      </c>
      <c r="AU622">
        <v>0</v>
      </c>
      <c r="AV622">
        <v>0</v>
      </c>
      <c r="AW622">
        <v>0.08</v>
      </c>
      <c r="AX622">
        <v>0.05</v>
      </c>
      <c r="AY622">
        <v>7.0000000000000007E-2</v>
      </c>
      <c r="AZ622">
        <v>0.06</v>
      </c>
      <c r="BA622">
        <v>3.5999999999999997E-2</v>
      </c>
      <c r="BB622">
        <v>0.03</v>
      </c>
      <c r="BC622">
        <v>0.19</v>
      </c>
      <c r="BD622">
        <v>0.08</v>
      </c>
      <c r="BE622">
        <v>0.21</v>
      </c>
      <c r="BF622">
        <v>0.16</v>
      </c>
      <c r="BG622">
        <v>0.14000000000000001</v>
      </c>
      <c r="BH622">
        <v>0.2</v>
      </c>
      <c r="BI622">
        <v>0.3</v>
      </c>
      <c r="BJ622">
        <v>0.35</v>
      </c>
      <c r="BK622">
        <v>0.33</v>
      </c>
      <c r="BL622">
        <v>0.28000000000000003</v>
      </c>
      <c r="BM622">
        <v>0.28999999999999998</v>
      </c>
      <c r="BN622">
        <v>0.28999999999999998</v>
      </c>
      <c r="BO622">
        <v>0.04</v>
      </c>
      <c r="BP622">
        <v>0.04</v>
      </c>
      <c r="BQ622">
        <v>0.05</v>
      </c>
      <c r="BR622">
        <v>0.49</v>
      </c>
      <c r="BS622">
        <v>0.54</v>
      </c>
      <c r="BT622">
        <v>0.48</v>
      </c>
      <c r="BU622">
        <v>0.39</v>
      </c>
      <c r="BV622">
        <v>0.47</v>
      </c>
      <c r="BW622">
        <v>0.35</v>
      </c>
      <c r="BX622">
        <v>3.59</v>
      </c>
      <c r="BY622">
        <v>3.71</v>
      </c>
      <c r="BZ622">
        <v>3.64</v>
      </c>
      <c r="CA622">
        <v>3.04</v>
      </c>
      <c r="CB622">
        <v>3.29</v>
      </c>
      <c r="CC622">
        <v>2.99</v>
      </c>
      <c r="CD622">
        <v>0</v>
      </c>
      <c r="CE622">
        <v>0</v>
      </c>
      <c r="CF622">
        <v>0</v>
      </c>
      <c r="CG622">
        <v>3.5999999999999997E-2</v>
      </c>
      <c r="CH622">
        <v>1.7999999999999999E-2</v>
      </c>
      <c r="CI622">
        <v>0.03</v>
      </c>
      <c r="CJ622">
        <v>7.0000000000000007E-2</v>
      </c>
      <c r="CK622">
        <v>0.09</v>
      </c>
      <c r="CL622">
        <v>0.08</v>
      </c>
      <c r="CM622">
        <v>0.05</v>
      </c>
      <c r="CN622">
        <v>0.04</v>
      </c>
      <c r="CO622">
        <v>7.0000000000000007E-2</v>
      </c>
      <c r="CP622">
        <v>0.05</v>
      </c>
      <c r="CQ622">
        <v>0.05</v>
      </c>
      <c r="CR622">
        <v>0.06</v>
      </c>
      <c r="CS622">
        <v>0.09</v>
      </c>
      <c r="CT622">
        <v>0.15</v>
      </c>
      <c r="CU622">
        <v>0.05</v>
      </c>
      <c r="CV622">
        <v>3.69</v>
      </c>
      <c r="CW622">
        <v>3.7</v>
      </c>
      <c r="CX622">
        <v>3.64</v>
      </c>
      <c r="CY622">
        <v>3.51</v>
      </c>
      <c r="CZ622">
        <v>3.59</v>
      </c>
      <c r="DA622">
        <v>3.5</v>
      </c>
      <c r="DB622">
        <v>3.34</v>
      </c>
      <c r="DC622">
        <v>3.18</v>
      </c>
      <c r="DD622">
        <v>3.39</v>
      </c>
      <c r="DE622">
        <v>0.19</v>
      </c>
      <c r="DF622">
        <v>0.22</v>
      </c>
      <c r="DG622">
        <v>0.2</v>
      </c>
      <c r="DH622">
        <v>0.27</v>
      </c>
      <c r="DI622">
        <v>0.25</v>
      </c>
      <c r="DJ622">
        <v>0.27</v>
      </c>
      <c r="DK622">
        <v>0.24</v>
      </c>
      <c r="DL622">
        <v>0.2</v>
      </c>
      <c r="DM622">
        <v>0.24</v>
      </c>
      <c r="DN622">
        <v>0.03</v>
      </c>
      <c r="DO622">
        <v>0.04</v>
      </c>
      <c r="DP622">
        <v>0.04</v>
      </c>
      <c r="DQ622">
        <v>0.04</v>
      </c>
      <c r="DR622">
        <v>0.04</v>
      </c>
      <c r="DS622">
        <v>0.04</v>
      </c>
      <c r="DT622">
        <v>0.04</v>
      </c>
      <c r="DU622">
        <v>0.05</v>
      </c>
      <c r="DV622">
        <v>0.06</v>
      </c>
      <c r="DW622">
        <v>0.73</v>
      </c>
      <c r="DX622">
        <v>0.71</v>
      </c>
      <c r="DY622">
        <v>0.69</v>
      </c>
      <c r="DZ622">
        <v>0.61</v>
      </c>
      <c r="EA622">
        <v>0.65</v>
      </c>
      <c r="EB622">
        <v>0.6</v>
      </c>
      <c r="EC622">
        <v>0.56000000000000005</v>
      </c>
      <c r="ED622">
        <v>0.51</v>
      </c>
      <c r="EE622">
        <v>0.56999999999999995</v>
      </c>
      <c r="EF622">
        <v>0.65</v>
      </c>
      <c r="EG622">
        <v>0.04</v>
      </c>
      <c r="EH622">
        <v>0</v>
      </c>
      <c r="EI622">
        <v>0.03</v>
      </c>
      <c r="EJ622">
        <v>0.02</v>
      </c>
      <c r="EK622">
        <v>0.04</v>
      </c>
      <c r="EL622">
        <v>0.02</v>
      </c>
      <c r="EM622">
        <v>0.03</v>
      </c>
      <c r="EN622">
        <v>0.05</v>
      </c>
      <c r="EO622">
        <v>0.21</v>
      </c>
      <c r="EP622">
        <v>0.24</v>
      </c>
      <c r="EQ622">
        <v>9.0999999999999998E-2</v>
      </c>
      <c r="ER622">
        <v>0.19</v>
      </c>
      <c r="ES622">
        <v>4.4999999999999998E-2</v>
      </c>
      <c r="ET622">
        <v>0.15</v>
      </c>
      <c r="EU622">
        <v>0.16</v>
      </c>
      <c r="EV622">
        <v>0.11</v>
      </c>
      <c r="EW622">
        <v>7.0000000000000007E-2</v>
      </c>
      <c r="EX622">
        <v>4.4999999999999998E-2</v>
      </c>
      <c r="EY622">
        <v>0.26</v>
      </c>
      <c r="EZ622">
        <v>0.33</v>
      </c>
      <c r="FA622">
        <v>0.35</v>
      </c>
      <c r="FB622">
        <v>0.36</v>
      </c>
      <c r="FC622">
        <v>0.38</v>
      </c>
      <c r="FD622">
        <v>0.34</v>
      </c>
      <c r="FE622">
        <v>0.28999999999999998</v>
      </c>
      <c r="FF622">
        <v>0.35</v>
      </c>
      <c r="FG622">
        <v>0.05</v>
      </c>
      <c r="FH622">
        <v>0.43</v>
      </c>
      <c r="FI622">
        <v>0.54</v>
      </c>
      <c r="FJ622">
        <v>0.4</v>
      </c>
      <c r="FK622">
        <v>0.53</v>
      </c>
      <c r="FL622">
        <v>0.39</v>
      </c>
      <c r="FM622">
        <v>0.45</v>
      </c>
      <c r="FN622">
        <v>0.54</v>
      </c>
      <c r="FO622">
        <v>0.5</v>
      </c>
      <c r="FP622">
        <v>0.04</v>
      </c>
      <c r="FQ622">
        <v>0.04</v>
      </c>
      <c r="FR622">
        <v>0.05</v>
      </c>
      <c r="FS622">
        <v>0.04</v>
      </c>
      <c r="FT622">
        <v>0.05</v>
      </c>
      <c r="FU622">
        <v>0.05</v>
      </c>
      <c r="FV622">
        <v>0.03</v>
      </c>
      <c r="FW622">
        <v>0.04</v>
      </c>
      <c r="FX622">
        <v>0.04</v>
      </c>
      <c r="FY622">
        <v>1.48</v>
      </c>
      <c r="FZ622">
        <v>3.12</v>
      </c>
      <c r="GA622">
        <v>3.47</v>
      </c>
      <c r="GB622">
        <v>3.16</v>
      </c>
      <c r="GC622">
        <v>3.47</v>
      </c>
      <c r="GD622">
        <v>3.18</v>
      </c>
      <c r="GE622">
        <v>3.26</v>
      </c>
      <c r="GF622">
        <v>3.39</v>
      </c>
      <c r="GG622">
        <v>3.35</v>
      </c>
      <c r="GH622">
        <v>8.3699999999999992</v>
      </c>
      <c r="GI622">
        <v>0.02</v>
      </c>
      <c r="GJ622">
        <v>0</v>
      </c>
      <c r="GK622">
        <v>1.7999999999999999E-2</v>
      </c>
      <c r="GL622">
        <v>0.01</v>
      </c>
      <c r="GM622">
        <v>0.02</v>
      </c>
      <c r="GN622">
        <v>0.06</v>
      </c>
      <c r="GO622">
        <v>0.12</v>
      </c>
      <c r="GP622">
        <v>0.2</v>
      </c>
      <c r="GQ622">
        <v>0.13</v>
      </c>
      <c r="GR622">
        <v>0.39</v>
      </c>
      <c r="GS622">
        <v>0.04</v>
      </c>
      <c r="GT622">
        <v>0.51</v>
      </c>
      <c r="GU622">
        <v>0.46</v>
      </c>
      <c r="GV622">
        <v>0.4</v>
      </c>
      <c r="GW622">
        <v>0.23</v>
      </c>
      <c r="GX622">
        <v>0.182</v>
      </c>
      <c r="GY622">
        <v>0.25</v>
      </c>
      <c r="GZ622">
        <v>0.127</v>
      </c>
      <c r="HA622">
        <v>0.11799999999999999</v>
      </c>
      <c r="HB622">
        <v>0.17</v>
      </c>
      <c r="HC622">
        <v>0.08</v>
      </c>
      <c r="HD622">
        <v>0.17</v>
      </c>
      <c r="HE622">
        <v>0.15</v>
      </c>
      <c r="HF622">
        <v>0.05</v>
      </c>
      <c r="HG622">
        <v>0.06</v>
      </c>
      <c r="HH622">
        <v>0.04</v>
      </c>
      <c r="HI622">
        <v>0.02</v>
      </c>
      <c r="HJ622">
        <v>0.02</v>
      </c>
      <c r="HK622">
        <v>0.16</v>
      </c>
      <c r="HL622">
        <v>0.17</v>
      </c>
      <c r="HM622">
        <v>0.11</v>
      </c>
      <c r="HN622">
        <v>0.05</v>
      </c>
      <c r="HO622">
        <v>0.36</v>
      </c>
      <c r="HP622">
        <v>0.38</v>
      </c>
      <c r="HQ622">
        <v>0.25</v>
      </c>
      <c r="HR622">
        <v>0.27</v>
      </c>
      <c r="HS622">
        <v>0.3</v>
      </c>
      <c r="HT622">
        <v>0.38</v>
      </c>
      <c r="HU622">
        <v>0.45</v>
      </c>
      <c r="HV622">
        <v>0.45</v>
      </c>
      <c r="HW622">
        <v>0.26</v>
      </c>
      <c r="HX622">
        <v>0.38</v>
      </c>
      <c r="HY622">
        <v>0.4</v>
      </c>
      <c r="HZ622">
        <v>0.44</v>
      </c>
      <c r="IA622">
        <v>0.14000000000000001</v>
      </c>
      <c r="IB622">
        <v>0.11</v>
      </c>
      <c r="IC622">
        <v>0.19</v>
      </c>
      <c r="ID622">
        <v>0.12</v>
      </c>
      <c r="IE622">
        <v>0.14000000000000001</v>
      </c>
      <c r="IF622">
        <v>9.0999999999999998E-2</v>
      </c>
      <c r="IG622">
        <v>0</v>
      </c>
      <c r="IH622">
        <v>0</v>
      </c>
      <c r="II622">
        <v>0.09</v>
      </c>
      <c r="IJ622">
        <v>0.01</v>
      </c>
      <c r="IK622">
        <v>8.9999999999999993E-3</v>
      </c>
      <c r="IL622">
        <v>0</v>
      </c>
      <c r="IM622">
        <v>0.03</v>
      </c>
      <c r="IN622">
        <v>0.04</v>
      </c>
      <c r="IO622">
        <v>0.05</v>
      </c>
      <c r="IP622">
        <v>0.05</v>
      </c>
      <c r="IQ622">
        <v>0.05</v>
      </c>
      <c r="IR622">
        <v>0.05</v>
      </c>
      <c r="IS622">
        <v>0.19</v>
      </c>
      <c r="IT622">
        <v>0.75</v>
      </c>
      <c r="IU622">
        <v>0.64</v>
      </c>
      <c r="IV622">
        <v>0.11</v>
      </c>
      <c r="IW622">
        <v>0.47</v>
      </c>
      <c r="IX622">
        <v>0.45</v>
      </c>
      <c r="IY622">
        <v>0.19</v>
      </c>
      <c r="IZ622">
        <v>0.24</v>
      </c>
      <c r="JA622">
        <v>0.48</v>
      </c>
      <c r="JB622">
        <v>0.38</v>
      </c>
      <c r="JC622">
        <v>0.24</v>
      </c>
      <c r="JD622">
        <v>0.03</v>
      </c>
      <c r="JE622">
        <v>0.06</v>
      </c>
      <c r="JF622">
        <v>0.26</v>
      </c>
      <c r="JG622">
        <v>0.08</v>
      </c>
      <c r="JH622">
        <v>0.09</v>
      </c>
      <c r="JI622">
        <v>0</v>
      </c>
      <c r="JJ622">
        <v>0.02</v>
      </c>
      <c r="JK622">
        <v>0.1</v>
      </c>
      <c r="JL622">
        <v>0.03</v>
      </c>
      <c r="JM622">
        <v>0.03</v>
      </c>
      <c r="JN622">
        <v>0.04</v>
      </c>
      <c r="JO622">
        <v>0.05</v>
      </c>
      <c r="JP622">
        <v>0.05</v>
      </c>
      <c r="JQ622">
        <v>0.04</v>
      </c>
      <c r="JR622">
        <v>2.23</v>
      </c>
      <c r="JS622">
        <v>1.25</v>
      </c>
      <c r="JT622">
        <v>1.44</v>
      </c>
      <c r="JU622">
        <v>2.37</v>
      </c>
      <c r="JV622">
        <v>1.65</v>
      </c>
    </row>
    <row r="623" spans="1:282" x14ac:dyDescent="0.25">
      <c r="A623">
        <v>610389</v>
      </c>
      <c r="B623" t="s">
        <v>3148</v>
      </c>
      <c r="C623" t="s">
        <v>3147</v>
      </c>
      <c r="D623" t="s">
        <v>6344</v>
      </c>
      <c r="E623" t="s">
        <v>6345</v>
      </c>
      <c r="F623" t="s">
        <v>3149</v>
      </c>
      <c r="G623" t="s">
        <v>3150</v>
      </c>
      <c r="H623" t="s">
        <v>3151</v>
      </c>
      <c r="I623" t="s">
        <v>6346</v>
      </c>
      <c r="J623" t="s">
        <v>6347</v>
      </c>
      <c r="K623" t="s">
        <v>6348</v>
      </c>
      <c r="L623" t="s">
        <v>1062</v>
      </c>
      <c r="M623" t="s">
        <v>3399</v>
      </c>
      <c r="N623" t="s">
        <v>3657</v>
      </c>
      <c r="O623" t="s">
        <v>535</v>
      </c>
      <c r="P623">
        <v>594</v>
      </c>
      <c r="Q623" t="s">
        <v>539</v>
      </c>
      <c r="R623" t="s">
        <v>542</v>
      </c>
      <c r="S623" t="s">
        <v>694</v>
      </c>
      <c r="T623">
        <v>34</v>
      </c>
      <c r="U623">
        <v>1830</v>
      </c>
      <c r="V623" t="s">
        <v>651</v>
      </c>
      <c r="W623">
        <v>32</v>
      </c>
      <c r="X623">
        <v>591</v>
      </c>
      <c r="Y623">
        <v>5</v>
      </c>
      <c r="Z623" s="5" t="s">
        <v>4319</v>
      </c>
      <c r="AA623" t="s">
        <v>535</v>
      </c>
      <c r="AB623" t="s">
        <v>564</v>
      </c>
      <c r="AC623" t="s">
        <v>564</v>
      </c>
      <c r="AD623" t="s">
        <v>533</v>
      </c>
      <c r="AE623">
        <v>46.6</v>
      </c>
      <c r="AF623">
        <v>40</v>
      </c>
      <c r="AG623">
        <v>61.8</v>
      </c>
      <c r="AH623">
        <v>0.5</v>
      </c>
      <c r="AI623" t="s">
        <v>3410</v>
      </c>
      <c r="AJ623">
        <v>29</v>
      </c>
      <c r="AL623">
        <v>26</v>
      </c>
      <c r="AN623">
        <v>3</v>
      </c>
      <c r="AS623">
        <v>29</v>
      </c>
      <c r="AT623">
        <v>0</v>
      </c>
      <c r="AU623">
        <v>0</v>
      </c>
      <c r="AV623">
        <v>0</v>
      </c>
      <c r="AW623">
        <v>0.1</v>
      </c>
      <c r="AX623">
        <v>0</v>
      </c>
      <c r="AY623">
        <v>0.14000000000000001</v>
      </c>
      <c r="AZ623">
        <v>0.17</v>
      </c>
      <c r="BA623">
        <v>6.9000000000000006E-2</v>
      </c>
      <c r="BB623">
        <v>0.17</v>
      </c>
      <c r="BC623">
        <v>0.14000000000000001</v>
      </c>
      <c r="BD623">
        <v>0.17</v>
      </c>
      <c r="BE623">
        <v>0.1</v>
      </c>
      <c r="BF623">
        <v>0.31</v>
      </c>
      <c r="BG623">
        <v>0.38</v>
      </c>
      <c r="BH623">
        <v>0.31</v>
      </c>
      <c r="BI623">
        <v>0.21</v>
      </c>
      <c r="BJ623">
        <v>0.31</v>
      </c>
      <c r="BK623">
        <v>0.28000000000000003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0.03</v>
      </c>
      <c r="BR623">
        <v>0.52</v>
      </c>
      <c r="BS623">
        <v>0.55000000000000004</v>
      </c>
      <c r="BT623">
        <v>0.52</v>
      </c>
      <c r="BU623">
        <v>0.55000000000000004</v>
      </c>
      <c r="BV623">
        <v>0.52</v>
      </c>
      <c r="BW623">
        <v>0.45</v>
      </c>
      <c r="BX623">
        <v>3.34</v>
      </c>
      <c r="BY623">
        <v>3.48</v>
      </c>
      <c r="BZ623">
        <v>3.34</v>
      </c>
      <c r="CA623">
        <v>3.21</v>
      </c>
      <c r="CB623">
        <v>3.34</v>
      </c>
      <c r="CC623">
        <v>3.07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0.03</v>
      </c>
      <c r="CJ623">
        <v>0.14000000000000001</v>
      </c>
      <c r="CK623">
        <v>0.21</v>
      </c>
      <c r="CL623">
        <v>0.1</v>
      </c>
      <c r="CM623">
        <v>7.0000000000000007E-2</v>
      </c>
      <c r="CN623">
        <v>0.1</v>
      </c>
      <c r="CO623">
        <v>0.14000000000000001</v>
      </c>
      <c r="CP623">
        <v>0.17</v>
      </c>
      <c r="CQ623">
        <v>0.1</v>
      </c>
      <c r="CR623">
        <v>0.21</v>
      </c>
      <c r="CS623">
        <v>0.14000000000000001</v>
      </c>
      <c r="CT623">
        <v>0.1</v>
      </c>
      <c r="CU623">
        <v>0.17</v>
      </c>
      <c r="CV623">
        <v>3.66</v>
      </c>
      <c r="CW623">
        <v>3.55</v>
      </c>
      <c r="CX623">
        <v>3.39</v>
      </c>
      <c r="CY623">
        <v>3.41</v>
      </c>
      <c r="CZ623">
        <v>3.43</v>
      </c>
      <c r="DA623">
        <v>3.24</v>
      </c>
      <c r="DB623">
        <v>3</v>
      </c>
      <c r="DC623">
        <v>2.97</v>
      </c>
      <c r="DD623">
        <v>3.11</v>
      </c>
      <c r="DE623">
        <v>0.21</v>
      </c>
      <c r="DF623">
        <v>0.24</v>
      </c>
      <c r="DG623">
        <v>0.31</v>
      </c>
      <c r="DH623">
        <v>0.24</v>
      </c>
      <c r="DI623">
        <v>0.34</v>
      </c>
      <c r="DJ623">
        <v>0.24</v>
      </c>
      <c r="DK623">
        <v>0.28000000000000003</v>
      </c>
      <c r="DL623">
        <v>0.21</v>
      </c>
      <c r="DM623">
        <v>0.21</v>
      </c>
      <c r="DN623">
        <v>0</v>
      </c>
      <c r="DO623">
        <v>0</v>
      </c>
      <c r="DP623">
        <v>0.03</v>
      </c>
      <c r="DQ623">
        <v>0</v>
      </c>
      <c r="DR623">
        <v>0.03</v>
      </c>
      <c r="DS623">
        <v>0</v>
      </c>
      <c r="DT623">
        <v>0.03</v>
      </c>
      <c r="DU623">
        <v>0</v>
      </c>
      <c r="DV623">
        <v>0.03</v>
      </c>
      <c r="DW623">
        <v>0.72</v>
      </c>
      <c r="DX623">
        <v>0.66</v>
      </c>
      <c r="DY623">
        <v>0.52</v>
      </c>
      <c r="DZ623">
        <v>0.59</v>
      </c>
      <c r="EA623">
        <v>0.52</v>
      </c>
      <c r="EB623">
        <v>0.52</v>
      </c>
      <c r="EC623">
        <v>0.41</v>
      </c>
      <c r="ED623">
        <v>0.48</v>
      </c>
      <c r="EE623">
        <v>0.48</v>
      </c>
      <c r="EF623">
        <v>0.52</v>
      </c>
      <c r="EG623">
        <v>0.03</v>
      </c>
      <c r="EH623">
        <v>0</v>
      </c>
      <c r="EI623">
        <v>0.03</v>
      </c>
      <c r="EJ623">
        <v>0.03</v>
      </c>
      <c r="EK623">
        <v>0.03</v>
      </c>
      <c r="EL623">
        <v>0.14000000000000001</v>
      </c>
      <c r="EM623">
        <v>7.0000000000000007E-2</v>
      </c>
      <c r="EN623">
        <v>0.03</v>
      </c>
      <c r="EO623">
        <v>0.38</v>
      </c>
      <c r="EP623">
        <v>0.21</v>
      </c>
      <c r="EQ623">
        <v>0.17199999999999999</v>
      </c>
      <c r="ER623">
        <v>0.31</v>
      </c>
      <c r="ES623">
        <v>0.24099999999999999</v>
      </c>
      <c r="ET623">
        <v>0.21</v>
      </c>
      <c r="EU623">
        <v>0.14000000000000001</v>
      </c>
      <c r="EV623">
        <v>0.17</v>
      </c>
      <c r="EW623">
        <v>0.34</v>
      </c>
      <c r="EX623">
        <v>0</v>
      </c>
      <c r="EY623">
        <v>0.34</v>
      </c>
      <c r="EZ623">
        <v>0.45</v>
      </c>
      <c r="FA623">
        <v>0.31</v>
      </c>
      <c r="FB623">
        <v>0.17</v>
      </c>
      <c r="FC623">
        <v>0.21</v>
      </c>
      <c r="FD623">
        <v>0.31</v>
      </c>
      <c r="FE623">
        <v>0.21</v>
      </c>
      <c r="FF623">
        <v>0.28000000000000003</v>
      </c>
      <c r="FG623">
        <v>7.0000000000000007E-2</v>
      </c>
      <c r="FH623">
        <v>0.34</v>
      </c>
      <c r="FI623">
        <v>0.34</v>
      </c>
      <c r="FJ623">
        <v>0.31</v>
      </c>
      <c r="FK623">
        <v>0.52</v>
      </c>
      <c r="FL623">
        <v>0.52</v>
      </c>
      <c r="FM623">
        <v>0.38</v>
      </c>
      <c r="FN623">
        <v>0.52</v>
      </c>
      <c r="FO623">
        <v>0.31</v>
      </c>
      <c r="FP623">
        <v>0.03</v>
      </c>
      <c r="FQ623">
        <v>7.0000000000000007E-2</v>
      </c>
      <c r="FR623">
        <v>0.03</v>
      </c>
      <c r="FS623">
        <v>0.03</v>
      </c>
      <c r="FT623">
        <v>0.03</v>
      </c>
      <c r="FU623">
        <v>0.03</v>
      </c>
      <c r="FV623">
        <v>0.03</v>
      </c>
      <c r="FW623">
        <v>0.03</v>
      </c>
      <c r="FX623">
        <v>0.03</v>
      </c>
      <c r="FY623">
        <v>1.61</v>
      </c>
      <c r="FZ623">
        <v>3.07</v>
      </c>
      <c r="GA623">
        <v>3.18</v>
      </c>
      <c r="GB623">
        <v>2.93</v>
      </c>
      <c r="GC623">
        <v>3.21</v>
      </c>
      <c r="GD623">
        <v>3.25</v>
      </c>
      <c r="GE623">
        <v>2.96</v>
      </c>
      <c r="GF623">
        <v>3.21</v>
      </c>
      <c r="GG623">
        <v>2.89</v>
      </c>
      <c r="GH623">
        <v>6.36</v>
      </c>
      <c r="GI623">
        <v>0</v>
      </c>
      <c r="GJ623">
        <v>0</v>
      </c>
      <c r="GK623">
        <v>0.13800000000000001</v>
      </c>
      <c r="GL623">
        <v>0.1</v>
      </c>
      <c r="GM623">
        <v>0.24</v>
      </c>
      <c r="GN623">
        <v>0.1</v>
      </c>
      <c r="GO623">
        <v>0</v>
      </c>
      <c r="GP623">
        <v>0.1</v>
      </c>
      <c r="GQ623">
        <v>0.1</v>
      </c>
      <c r="GR623">
        <v>0.17</v>
      </c>
      <c r="GS623">
        <v>0.03</v>
      </c>
      <c r="GT623">
        <v>0.55000000000000004</v>
      </c>
      <c r="GU623">
        <v>0.45</v>
      </c>
      <c r="GV623">
        <v>0.38</v>
      </c>
      <c r="GW623">
        <v>0.17</v>
      </c>
      <c r="GX623">
        <v>0.20699999999999999</v>
      </c>
      <c r="GY623">
        <v>0.17</v>
      </c>
      <c r="GZ623">
        <v>0</v>
      </c>
      <c r="HA623">
        <v>6.9000000000000006E-2</v>
      </c>
      <c r="HB623">
        <v>0.1</v>
      </c>
      <c r="HC623">
        <v>0.17</v>
      </c>
      <c r="HD623">
        <v>0.1</v>
      </c>
      <c r="HE623">
        <v>0.24</v>
      </c>
      <c r="HF623">
        <v>0.1</v>
      </c>
      <c r="HG623">
        <v>0.17</v>
      </c>
      <c r="HH623">
        <v>0.1</v>
      </c>
      <c r="HI623">
        <v>0</v>
      </c>
      <c r="HJ623">
        <v>0</v>
      </c>
      <c r="HK623">
        <v>0</v>
      </c>
      <c r="HL623">
        <v>0</v>
      </c>
      <c r="HM623">
        <v>0.14000000000000001</v>
      </c>
      <c r="HN623">
        <v>7.0000000000000007E-2</v>
      </c>
      <c r="HO623">
        <v>0.38</v>
      </c>
      <c r="HP623">
        <v>0.31</v>
      </c>
      <c r="HQ623">
        <v>0.34</v>
      </c>
      <c r="HR623">
        <v>0.38</v>
      </c>
      <c r="HS623">
        <v>0.34</v>
      </c>
      <c r="HT623">
        <v>0.17</v>
      </c>
      <c r="HU623">
        <v>0.48</v>
      </c>
      <c r="HV623">
        <v>0.55000000000000004</v>
      </c>
      <c r="HW623">
        <v>0.41</v>
      </c>
      <c r="HX623">
        <v>0.38</v>
      </c>
      <c r="HY623">
        <v>0.31</v>
      </c>
      <c r="HZ623">
        <v>0.66</v>
      </c>
      <c r="IA623">
        <v>7.0000000000000007E-2</v>
      </c>
      <c r="IB623">
        <v>7.0000000000000007E-2</v>
      </c>
      <c r="IC623">
        <v>0.17</v>
      </c>
      <c r="ID623">
        <v>0.17</v>
      </c>
      <c r="IE623">
        <v>0.14000000000000001</v>
      </c>
      <c r="IF623">
        <v>3.4000000000000002E-2</v>
      </c>
      <c r="IG623">
        <v>3.4000000000000002E-2</v>
      </c>
      <c r="IH623">
        <v>0</v>
      </c>
      <c r="II623">
        <v>0.03</v>
      </c>
      <c r="IJ623">
        <v>0.03</v>
      </c>
      <c r="IK623">
        <v>3.4000000000000002E-2</v>
      </c>
      <c r="IL623">
        <v>0</v>
      </c>
      <c r="IM623">
        <v>0.03</v>
      </c>
      <c r="IN623">
        <v>7.0000000000000007E-2</v>
      </c>
      <c r="IO623">
        <v>0.03</v>
      </c>
      <c r="IP623">
        <v>0.03</v>
      </c>
      <c r="IQ623">
        <v>0.03</v>
      </c>
      <c r="IR623">
        <v>7.0000000000000007E-2</v>
      </c>
      <c r="IS623">
        <v>0</v>
      </c>
      <c r="IT623">
        <v>0.72</v>
      </c>
      <c r="IU623">
        <v>0.79</v>
      </c>
      <c r="IV623">
        <v>0</v>
      </c>
      <c r="IW623">
        <v>0.34</v>
      </c>
      <c r="IX623">
        <v>0.38</v>
      </c>
      <c r="IY623">
        <v>0.21</v>
      </c>
      <c r="IZ623">
        <v>0.14000000000000001</v>
      </c>
      <c r="JA623">
        <v>0.24</v>
      </c>
      <c r="JB623">
        <v>0.34</v>
      </c>
      <c r="JC623">
        <v>0.41</v>
      </c>
      <c r="JD623">
        <v>0</v>
      </c>
      <c r="JE623">
        <v>0.03</v>
      </c>
      <c r="JF623">
        <v>0.52</v>
      </c>
      <c r="JG623">
        <v>0.21</v>
      </c>
      <c r="JH623">
        <v>0.17</v>
      </c>
      <c r="JI623">
        <v>0.03</v>
      </c>
      <c r="JJ623">
        <v>0</v>
      </c>
      <c r="JK623">
        <v>0.21</v>
      </c>
      <c r="JL623">
        <v>7.0000000000000007E-2</v>
      </c>
      <c r="JM623">
        <v>0.03</v>
      </c>
      <c r="JN623">
        <v>0.03</v>
      </c>
      <c r="JO623">
        <v>0.03</v>
      </c>
      <c r="JP623">
        <v>0.03</v>
      </c>
      <c r="JQ623">
        <v>0.03</v>
      </c>
      <c r="JR623">
        <v>2.79</v>
      </c>
      <c r="JS623">
        <v>1.32</v>
      </c>
      <c r="JT623">
        <v>1.21</v>
      </c>
      <c r="JU623">
        <v>2.96</v>
      </c>
      <c r="JV623">
        <v>2</v>
      </c>
    </row>
    <row r="624" spans="1:282" x14ac:dyDescent="0.25">
      <c r="A624">
        <v>610390</v>
      </c>
      <c r="B624" t="s">
        <v>3153</v>
      </c>
      <c r="C624" t="s">
        <v>3152</v>
      </c>
      <c r="D624" t="s">
        <v>4064</v>
      </c>
      <c r="E624" t="s">
        <v>4065</v>
      </c>
      <c r="F624" t="s">
        <v>3154</v>
      </c>
      <c r="G624" t="s">
        <v>3155</v>
      </c>
      <c r="H624" t="s">
        <v>3156</v>
      </c>
      <c r="I624" t="s">
        <v>6349</v>
      </c>
      <c r="J624" t="s">
        <v>10</v>
      </c>
      <c r="K624" t="s">
        <v>10</v>
      </c>
      <c r="L624" t="s">
        <v>1062</v>
      </c>
      <c r="M624" t="s">
        <v>4175</v>
      </c>
      <c r="N624" t="s">
        <v>3872</v>
      </c>
      <c r="O624" t="s">
        <v>535</v>
      </c>
      <c r="P624">
        <v>477</v>
      </c>
      <c r="Q624" t="s">
        <v>541</v>
      </c>
      <c r="R624" t="s">
        <v>3417</v>
      </c>
      <c r="S624" t="s">
        <v>6521</v>
      </c>
      <c r="T624">
        <v>32</v>
      </c>
      <c r="U624">
        <v>7140</v>
      </c>
      <c r="V624" t="s">
        <v>651</v>
      </c>
      <c r="W624">
        <v>174</v>
      </c>
      <c r="X624">
        <v>476</v>
      </c>
      <c r="Y624">
        <v>37</v>
      </c>
      <c r="Z624" s="5" t="s">
        <v>687</v>
      </c>
      <c r="AA624" t="s">
        <v>535</v>
      </c>
      <c r="AB624" t="s">
        <v>533</v>
      </c>
      <c r="AC624" t="s">
        <v>533</v>
      </c>
      <c r="AD624" t="s">
        <v>533</v>
      </c>
      <c r="AE624">
        <v>71.8</v>
      </c>
      <c r="AF624">
        <v>70.400000000000006</v>
      </c>
      <c r="AG624">
        <v>61.6</v>
      </c>
      <c r="AH624">
        <v>3.7</v>
      </c>
      <c r="AI624" t="s">
        <v>3410</v>
      </c>
      <c r="AJ624">
        <v>166</v>
      </c>
      <c r="AK624">
        <v>22</v>
      </c>
      <c r="AL624">
        <v>18</v>
      </c>
      <c r="AM624">
        <v>2</v>
      </c>
      <c r="AN624">
        <v>116</v>
      </c>
      <c r="AO624">
        <v>2</v>
      </c>
      <c r="AQ624">
        <v>3</v>
      </c>
      <c r="AR624">
        <v>5</v>
      </c>
      <c r="AS624">
        <v>166</v>
      </c>
      <c r="AT624">
        <v>0.01</v>
      </c>
      <c r="AU624">
        <v>0</v>
      </c>
      <c r="AV624">
        <v>0.01</v>
      </c>
      <c r="AW624">
        <v>0.01</v>
      </c>
      <c r="AX624">
        <v>0.02</v>
      </c>
      <c r="AY624">
        <v>0.03</v>
      </c>
      <c r="AZ624">
        <v>0.04</v>
      </c>
      <c r="BA624">
        <v>3.5999999999999997E-2</v>
      </c>
      <c r="BB624">
        <v>0.02</v>
      </c>
      <c r="BC624">
        <v>0.04</v>
      </c>
      <c r="BD624">
        <v>0.05</v>
      </c>
      <c r="BE624">
        <v>0.15</v>
      </c>
      <c r="BF624">
        <v>0.36</v>
      </c>
      <c r="BG624">
        <v>0.32</v>
      </c>
      <c r="BH624">
        <v>0.3</v>
      </c>
      <c r="BI624">
        <v>0.28000000000000003</v>
      </c>
      <c r="BJ624">
        <v>0.35</v>
      </c>
      <c r="BK624">
        <v>0.31</v>
      </c>
      <c r="BL624">
        <v>0.02</v>
      </c>
      <c r="BM624">
        <v>0.02</v>
      </c>
      <c r="BN624">
        <v>0.04</v>
      </c>
      <c r="BO624">
        <v>0.01</v>
      </c>
      <c r="BP624">
        <v>0.01</v>
      </c>
      <c r="BQ624">
        <v>0.01</v>
      </c>
      <c r="BR624">
        <v>0.57999999999999996</v>
      </c>
      <c r="BS624">
        <v>0.63</v>
      </c>
      <c r="BT624">
        <v>0.64</v>
      </c>
      <c r="BU624">
        <v>0.66</v>
      </c>
      <c r="BV624">
        <v>0.57999999999999996</v>
      </c>
      <c r="BW624">
        <v>0.5</v>
      </c>
      <c r="BX624">
        <v>3.54</v>
      </c>
      <c r="BY624">
        <v>3.6</v>
      </c>
      <c r="BZ624">
        <v>3.63</v>
      </c>
      <c r="CA624">
        <v>3.61</v>
      </c>
      <c r="CB624">
        <v>3.5</v>
      </c>
      <c r="CC624">
        <v>3.29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0.01</v>
      </c>
      <c r="CJ624">
        <v>0.03</v>
      </c>
      <c r="CK624">
        <v>7.0000000000000007E-2</v>
      </c>
      <c r="CL624">
        <v>7.0000000000000007E-2</v>
      </c>
      <c r="CM624">
        <v>0.01</v>
      </c>
      <c r="CN624">
        <v>0.04</v>
      </c>
      <c r="CO624">
        <v>0.04</v>
      </c>
      <c r="CP624">
        <v>0.02</v>
      </c>
      <c r="CQ624">
        <v>0.02</v>
      </c>
      <c r="CR624">
        <v>0.03</v>
      </c>
      <c r="CS624">
        <v>0.09</v>
      </c>
      <c r="CT624">
        <v>0.15</v>
      </c>
      <c r="CU624">
        <v>0.1</v>
      </c>
      <c r="CV624">
        <v>3.82</v>
      </c>
      <c r="CW624">
        <v>3.72</v>
      </c>
      <c r="CX624">
        <v>3.68</v>
      </c>
      <c r="CY624">
        <v>3.7</v>
      </c>
      <c r="CZ624">
        <v>3.69</v>
      </c>
      <c r="DA624">
        <v>3.63</v>
      </c>
      <c r="DB624">
        <v>3.43</v>
      </c>
      <c r="DC624">
        <v>3.23</v>
      </c>
      <c r="DD624">
        <v>3.34</v>
      </c>
      <c r="DE624">
        <v>0.16</v>
      </c>
      <c r="DF624">
        <v>0.2</v>
      </c>
      <c r="DG624">
        <v>0.25</v>
      </c>
      <c r="DH624">
        <v>0.25</v>
      </c>
      <c r="DI624">
        <v>0.27</v>
      </c>
      <c r="DJ624">
        <v>0.27</v>
      </c>
      <c r="DK624">
        <v>0.3</v>
      </c>
      <c r="DL624">
        <v>0.25</v>
      </c>
      <c r="DM624">
        <v>0.25</v>
      </c>
      <c r="DN624">
        <v>0.01</v>
      </c>
      <c r="DO624">
        <v>0</v>
      </c>
      <c r="DP624">
        <v>0.01</v>
      </c>
      <c r="DQ624">
        <v>0</v>
      </c>
      <c r="DR624">
        <v>0</v>
      </c>
      <c r="DS624">
        <v>0.02</v>
      </c>
      <c r="DT624">
        <v>0</v>
      </c>
      <c r="DU624">
        <v>0</v>
      </c>
      <c r="DV624">
        <v>0</v>
      </c>
      <c r="DW624">
        <v>0.83</v>
      </c>
      <c r="DX624">
        <v>0.76</v>
      </c>
      <c r="DY624">
        <v>0.7</v>
      </c>
      <c r="DZ624">
        <v>0.72</v>
      </c>
      <c r="EA624">
        <v>0.71</v>
      </c>
      <c r="EB624">
        <v>0.67</v>
      </c>
      <c r="EC624">
        <v>0.57999999999999996</v>
      </c>
      <c r="ED624">
        <v>0.53</v>
      </c>
      <c r="EE624">
        <v>0.57999999999999996</v>
      </c>
      <c r="EF624">
        <v>0.69</v>
      </c>
      <c r="EG624">
        <v>0.02</v>
      </c>
      <c r="EH624">
        <v>0.01</v>
      </c>
      <c r="EI624">
        <v>0.01</v>
      </c>
      <c r="EJ624">
        <v>0.01</v>
      </c>
      <c r="EK624">
        <v>0.01</v>
      </c>
      <c r="EL624">
        <v>0.05</v>
      </c>
      <c r="EM624">
        <v>0.01</v>
      </c>
      <c r="EN624">
        <v>0</v>
      </c>
      <c r="EO624">
        <v>0.18</v>
      </c>
      <c r="EP624">
        <v>0.04</v>
      </c>
      <c r="EQ624">
        <v>1.2E-2</v>
      </c>
      <c r="ER624">
        <v>0.04</v>
      </c>
      <c r="ES624">
        <v>1.7999999999999999E-2</v>
      </c>
      <c r="ET624">
        <v>0.04</v>
      </c>
      <c r="EU624">
        <v>0.08</v>
      </c>
      <c r="EV624">
        <v>0.04</v>
      </c>
      <c r="EW624">
        <v>0.04</v>
      </c>
      <c r="EX624">
        <v>4.2000000000000003E-2</v>
      </c>
      <c r="EY624">
        <v>0.35</v>
      </c>
      <c r="EZ624">
        <v>0.31</v>
      </c>
      <c r="FA624">
        <v>0.33</v>
      </c>
      <c r="FB624">
        <v>0.27</v>
      </c>
      <c r="FC624">
        <v>0.33</v>
      </c>
      <c r="FD624">
        <v>0.27</v>
      </c>
      <c r="FE624">
        <v>0.31</v>
      </c>
      <c r="FF624">
        <v>0.32</v>
      </c>
      <c r="FG624">
        <v>7.0000000000000007E-2</v>
      </c>
      <c r="FH624">
        <v>0.57999999999999996</v>
      </c>
      <c r="FI624">
        <v>0.65</v>
      </c>
      <c r="FJ624">
        <v>0.6</v>
      </c>
      <c r="FK624">
        <v>0.67</v>
      </c>
      <c r="FL624">
        <v>0.6</v>
      </c>
      <c r="FM624">
        <v>0.56999999999999995</v>
      </c>
      <c r="FN624">
        <v>0.63</v>
      </c>
      <c r="FO624">
        <v>0.63</v>
      </c>
      <c r="FP624">
        <v>0.02</v>
      </c>
      <c r="FQ624">
        <v>0.01</v>
      </c>
      <c r="FR624">
        <v>0.02</v>
      </c>
      <c r="FS624">
        <v>0.02</v>
      </c>
      <c r="FT624">
        <v>0.03</v>
      </c>
      <c r="FU624">
        <v>0.02</v>
      </c>
      <c r="FV624">
        <v>0.02</v>
      </c>
      <c r="FW624">
        <v>0.01</v>
      </c>
      <c r="FX624">
        <v>0.01</v>
      </c>
      <c r="FY624">
        <v>1.48</v>
      </c>
      <c r="FZ624">
        <v>3.51</v>
      </c>
      <c r="GA624">
        <v>3.64</v>
      </c>
      <c r="GB624">
        <v>3.56</v>
      </c>
      <c r="GC624">
        <v>3.66</v>
      </c>
      <c r="GD624">
        <v>3.55</v>
      </c>
      <c r="GE624">
        <v>3.4</v>
      </c>
      <c r="GF624">
        <v>3.59</v>
      </c>
      <c r="GG624">
        <v>3.59</v>
      </c>
      <c r="GH624">
        <v>9.2799999999999994</v>
      </c>
      <c r="GI624">
        <v>0</v>
      </c>
      <c r="GJ624">
        <v>0</v>
      </c>
      <c r="GK624">
        <v>0</v>
      </c>
      <c r="GL624">
        <v>0.01</v>
      </c>
      <c r="GM624">
        <v>0.02</v>
      </c>
      <c r="GN624">
        <v>0.02</v>
      </c>
      <c r="GO624">
        <v>0.04</v>
      </c>
      <c r="GP624">
        <v>0.1</v>
      </c>
      <c r="GQ624">
        <v>0.15</v>
      </c>
      <c r="GR624">
        <v>0.63</v>
      </c>
      <c r="GS624">
        <v>0.02</v>
      </c>
      <c r="GT624">
        <v>0.56000000000000005</v>
      </c>
      <c r="GU624">
        <v>0.55000000000000004</v>
      </c>
      <c r="GV624">
        <v>0.19</v>
      </c>
      <c r="GW624">
        <v>0.11</v>
      </c>
      <c r="GX624">
        <v>0.127</v>
      </c>
      <c r="GY624">
        <v>0.32</v>
      </c>
      <c r="GZ624">
        <v>0.12</v>
      </c>
      <c r="HA624">
        <v>7.1999999999999995E-2</v>
      </c>
      <c r="HB624">
        <v>0.27</v>
      </c>
      <c r="HC624">
        <v>7.0000000000000007E-2</v>
      </c>
      <c r="HD624">
        <v>0.08</v>
      </c>
      <c r="HE624">
        <v>0.17</v>
      </c>
      <c r="HF624">
        <v>0.13</v>
      </c>
      <c r="HG624">
        <v>0.16</v>
      </c>
      <c r="HH624">
        <v>0.05</v>
      </c>
      <c r="HI624">
        <v>0.01</v>
      </c>
      <c r="HJ624">
        <v>0.03</v>
      </c>
      <c r="HK624">
        <v>0.01</v>
      </c>
      <c r="HL624">
        <v>0.11</v>
      </c>
      <c r="HM624">
        <v>7.0000000000000007E-2</v>
      </c>
      <c r="HN624">
        <v>0.01</v>
      </c>
      <c r="HO624">
        <v>0.34</v>
      </c>
      <c r="HP624">
        <v>0.34</v>
      </c>
      <c r="HQ624">
        <v>0.37</v>
      </c>
      <c r="HR624">
        <v>0.35</v>
      </c>
      <c r="HS624">
        <v>0.35</v>
      </c>
      <c r="HT624">
        <v>0.32</v>
      </c>
      <c r="HU624">
        <v>0.52</v>
      </c>
      <c r="HV624">
        <v>0.45</v>
      </c>
      <c r="HW624">
        <v>0.45</v>
      </c>
      <c r="HX624">
        <v>0.38</v>
      </c>
      <c r="HY624">
        <v>0.39</v>
      </c>
      <c r="HZ624">
        <v>0.6</v>
      </c>
      <c r="IA624">
        <v>0.08</v>
      </c>
      <c r="IB624">
        <v>0.12</v>
      </c>
      <c r="IC624">
        <v>0.11</v>
      </c>
      <c r="ID624">
        <v>0.1</v>
      </c>
      <c r="IE624">
        <v>0.11</v>
      </c>
      <c r="IF624">
        <v>3.5999999999999997E-2</v>
      </c>
      <c r="IG624">
        <v>0.03</v>
      </c>
      <c r="IH624">
        <v>0.04</v>
      </c>
      <c r="II624">
        <v>0.03</v>
      </c>
      <c r="IJ624">
        <v>0.03</v>
      </c>
      <c r="IK624">
        <v>4.2000000000000003E-2</v>
      </c>
      <c r="IL624">
        <v>1.7999999999999999E-2</v>
      </c>
      <c r="IM624">
        <v>0.02</v>
      </c>
      <c r="IN624">
        <v>0.02</v>
      </c>
      <c r="IO624">
        <v>0.03</v>
      </c>
      <c r="IP624">
        <v>0.03</v>
      </c>
      <c r="IQ624">
        <v>0.04</v>
      </c>
      <c r="IR624">
        <v>0.02</v>
      </c>
      <c r="IS624">
        <v>0.06</v>
      </c>
      <c r="IT624">
        <v>0.51</v>
      </c>
      <c r="IU624">
        <v>0.34</v>
      </c>
      <c r="IV624">
        <v>0.02</v>
      </c>
      <c r="IW624">
        <v>0.25</v>
      </c>
      <c r="IX624">
        <v>0.4</v>
      </c>
      <c r="IY624">
        <v>0.27</v>
      </c>
      <c r="IZ624">
        <v>0.34</v>
      </c>
      <c r="JA624">
        <v>0.27</v>
      </c>
      <c r="JB624">
        <v>0.42</v>
      </c>
      <c r="JC624">
        <v>0.28000000000000003</v>
      </c>
      <c r="JD624">
        <v>0.03</v>
      </c>
      <c r="JE624">
        <v>0.14000000000000001</v>
      </c>
      <c r="JF624">
        <v>0.3</v>
      </c>
      <c r="JG624">
        <v>0.1</v>
      </c>
      <c r="JH624">
        <v>0.23</v>
      </c>
      <c r="JI624">
        <v>0.16</v>
      </c>
      <c r="JJ624">
        <v>0.12</v>
      </c>
      <c r="JK624">
        <v>0.36</v>
      </c>
      <c r="JL624">
        <v>0.2</v>
      </c>
      <c r="JM624">
        <v>0.02</v>
      </c>
      <c r="JN624">
        <v>0.04</v>
      </c>
      <c r="JO624">
        <v>0.05</v>
      </c>
      <c r="JP624">
        <v>0.05</v>
      </c>
      <c r="JQ624">
        <v>0.02</v>
      </c>
      <c r="JR624">
        <v>2.7</v>
      </c>
      <c r="JS624">
        <v>1.83</v>
      </c>
      <c r="JT624">
        <v>2.04</v>
      </c>
      <c r="JU624">
        <v>3.04</v>
      </c>
      <c r="JV624">
        <v>2.27</v>
      </c>
    </row>
    <row r="625" spans="1:282" x14ac:dyDescent="0.25">
      <c r="A625">
        <v>610391</v>
      </c>
      <c r="B625" t="s">
        <v>3158</v>
      </c>
      <c r="C625" t="s">
        <v>3157</v>
      </c>
      <c r="D625" t="s">
        <v>6350</v>
      </c>
      <c r="E625" t="s">
        <v>6351</v>
      </c>
      <c r="F625" t="s">
        <v>3159</v>
      </c>
      <c r="G625" t="s">
        <v>3160</v>
      </c>
      <c r="H625" t="s">
        <v>3161</v>
      </c>
      <c r="I625" t="s">
        <v>6352</v>
      </c>
      <c r="J625" t="s">
        <v>6353</v>
      </c>
      <c r="K625" t="s">
        <v>6354</v>
      </c>
      <c r="L625" t="s">
        <v>1062</v>
      </c>
      <c r="M625" t="s">
        <v>3399</v>
      </c>
      <c r="N625" t="s">
        <v>3872</v>
      </c>
      <c r="O625" t="s">
        <v>535</v>
      </c>
      <c r="P625">
        <v>1028</v>
      </c>
      <c r="Q625" t="s">
        <v>530</v>
      </c>
      <c r="R625" t="s">
        <v>540</v>
      </c>
      <c r="S625" t="s">
        <v>540</v>
      </c>
      <c r="T625">
        <v>43</v>
      </c>
      <c r="U625">
        <v>7110</v>
      </c>
      <c r="V625" t="s">
        <v>655</v>
      </c>
      <c r="W625">
        <v>333</v>
      </c>
      <c r="X625">
        <v>1020</v>
      </c>
      <c r="Y625">
        <v>33</v>
      </c>
      <c r="Z625" s="5" t="s">
        <v>620</v>
      </c>
      <c r="AA625" t="s">
        <v>535</v>
      </c>
      <c r="AB625" t="s">
        <v>533</v>
      </c>
      <c r="AC625" t="s">
        <v>564</v>
      </c>
      <c r="AD625" t="s">
        <v>533</v>
      </c>
      <c r="AE625">
        <v>66</v>
      </c>
      <c r="AF625">
        <v>51.9</v>
      </c>
      <c r="AG625">
        <v>70.7</v>
      </c>
      <c r="AH625">
        <v>3.3</v>
      </c>
      <c r="AI625" t="s">
        <v>3410</v>
      </c>
      <c r="AJ625">
        <v>306</v>
      </c>
      <c r="AK625">
        <v>7</v>
      </c>
      <c r="AL625">
        <v>221</v>
      </c>
      <c r="AM625">
        <v>2</v>
      </c>
      <c r="AN625">
        <v>60</v>
      </c>
      <c r="AP625">
        <v>2</v>
      </c>
      <c r="AQ625">
        <v>4</v>
      </c>
      <c r="AR625">
        <v>10</v>
      </c>
      <c r="AS625">
        <v>306</v>
      </c>
      <c r="AT625">
        <v>0.01</v>
      </c>
      <c r="AU625">
        <v>0.02</v>
      </c>
      <c r="AV625">
        <v>0.01</v>
      </c>
      <c r="AW625">
        <v>0.02</v>
      </c>
      <c r="AX625">
        <v>0.04</v>
      </c>
      <c r="AY625">
        <v>0.08</v>
      </c>
      <c r="AZ625">
        <v>0.06</v>
      </c>
      <c r="BA625">
        <v>3.9E-2</v>
      </c>
      <c r="BB625">
        <v>0.04</v>
      </c>
      <c r="BC625">
        <v>0.05</v>
      </c>
      <c r="BD625">
        <v>0.09</v>
      </c>
      <c r="BE625">
        <v>0.13</v>
      </c>
      <c r="BF625">
        <v>0.32</v>
      </c>
      <c r="BG625">
        <v>0.22</v>
      </c>
      <c r="BH625">
        <v>0.38</v>
      </c>
      <c r="BI625">
        <v>0.2</v>
      </c>
      <c r="BJ625">
        <v>0.39</v>
      </c>
      <c r="BK625">
        <v>0.38</v>
      </c>
      <c r="BL625">
        <v>0.01</v>
      </c>
      <c r="BM625">
        <v>0.01</v>
      </c>
      <c r="BN625">
        <v>0.03</v>
      </c>
      <c r="BO625">
        <v>0.01</v>
      </c>
      <c r="BP625">
        <v>0.03</v>
      </c>
      <c r="BQ625">
        <v>0.02</v>
      </c>
      <c r="BR625">
        <v>0.6</v>
      </c>
      <c r="BS625">
        <v>0.71</v>
      </c>
      <c r="BT625">
        <v>0.54</v>
      </c>
      <c r="BU625">
        <v>0.72</v>
      </c>
      <c r="BV625">
        <v>0.45</v>
      </c>
      <c r="BW625">
        <v>0.39</v>
      </c>
      <c r="BX625">
        <v>3.53</v>
      </c>
      <c r="BY625">
        <v>3.65</v>
      </c>
      <c r="BZ625">
        <v>3.5</v>
      </c>
      <c r="CA625">
        <v>3.63</v>
      </c>
      <c r="CB625">
        <v>3.29</v>
      </c>
      <c r="CC625">
        <v>3.1</v>
      </c>
      <c r="CD625">
        <v>0</v>
      </c>
      <c r="CE625">
        <v>7.0000000000000001E-3</v>
      </c>
      <c r="CF625">
        <v>7.0000000000000001E-3</v>
      </c>
      <c r="CG625">
        <v>1.6E-2</v>
      </c>
      <c r="CH625">
        <v>0.01</v>
      </c>
      <c r="CI625">
        <v>0.02</v>
      </c>
      <c r="CJ625">
        <v>0.08</v>
      </c>
      <c r="CK625">
        <v>0.2</v>
      </c>
      <c r="CL625">
        <v>0.15</v>
      </c>
      <c r="CM625">
        <v>0.02</v>
      </c>
      <c r="CN625">
        <v>0.03</v>
      </c>
      <c r="CO625">
        <v>0.03</v>
      </c>
      <c r="CP625">
        <v>0.03</v>
      </c>
      <c r="CQ625">
        <v>0.01</v>
      </c>
      <c r="CR625">
        <v>0.06</v>
      </c>
      <c r="CS625">
        <v>0.12</v>
      </c>
      <c r="CT625">
        <v>0.2</v>
      </c>
      <c r="CU625">
        <v>0.16</v>
      </c>
      <c r="CV625">
        <v>3.71</v>
      </c>
      <c r="CW625">
        <v>3.63</v>
      </c>
      <c r="CX625">
        <v>3.57</v>
      </c>
      <c r="CY625">
        <v>3.63</v>
      </c>
      <c r="CZ625">
        <v>3.67</v>
      </c>
      <c r="DA625">
        <v>3.48</v>
      </c>
      <c r="DB625">
        <v>3.16</v>
      </c>
      <c r="DC625">
        <v>2.69</v>
      </c>
      <c r="DD625">
        <v>2.92</v>
      </c>
      <c r="DE625">
        <v>0.25</v>
      </c>
      <c r="DF625">
        <v>0.27</v>
      </c>
      <c r="DG625">
        <v>0.33</v>
      </c>
      <c r="DH625">
        <v>0.26</v>
      </c>
      <c r="DI625">
        <v>0.27</v>
      </c>
      <c r="DJ625">
        <v>0.32</v>
      </c>
      <c r="DK625">
        <v>0.36</v>
      </c>
      <c r="DL625">
        <v>0.28999999999999998</v>
      </c>
      <c r="DM625">
        <v>0.28000000000000003</v>
      </c>
      <c r="DN625">
        <v>0.03</v>
      </c>
      <c r="DO625">
        <v>0.03</v>
      </c>
      <c r="DP625">
        <v>0.02</v>
      </c>
      <c r="DQ625">
        <v>0.03</v>
      </c>
      <c r="DR625">
        <v>0.03</v>
      </c>
      <c r="DS625">
        <v>0.03</v>
      </c>
      <c r="DT625">
        <v>0.02</v>
      </c>
      <c r="DU625">
        <v>0.02</v>
      </c>
      <c r="DV625">
        <v>0.03</v>
      </c>
      <c r="DW625">
        <v>0.71</v>
      </c>
      <c r="DX625">
        <v>0.66</v>
      </c>
      <c r="DY625">
        <v>0.6</v>
      </c>
      <c r="DZ625">
        <v>0.67</v>
      </c>
      <c r="EA625">
        <v>0.68</v>
      </c>
      <c r="EB625">
        <v>0.56999999999999995</v>
      </c>
      <c r="EC625">
        <v>0.43</v>
      </c>
      <c r="ED625">
        <v>0.28999999999999998</v>
      </c>
      <c r="EE625">
        <v>0.38</v>
      </c>
      <c r="EF625">
        <v>0.63</v>
      </c>
      <c r="EG625">
        <v>0.05</v>
      </c>
      <c r="EH625">
        <v>0.01</v>
      </c>
      <c r="EI625">
        <v>0.04</v>
      </c>
      <c r="EJ625">
        <v>0.01</v>
      </c>
      <c r="EK625">
        <v>0.01</v>
      </c>
      <c r="EL625">
        <v>7.0000000000000007E-2</v>
      </c>
      <c r="EM625">
        <v>0.03</v>
      </c>
      <c r="EN625">
        <v>0.01</v>
      </c>
      <c r="EO625">
        <v>0.22</v>
      </c>
      <c r="EP625">
        <v>0.12</v>
      </c>
      <c r="EQ625">
        <v>3.9E-2</v>
      </c>
      <c r="ER625">
        <v>0.09</v>
      </c>
      <c r="ES625">
        <v>2.3E-2</v>
      </c>
      <c r="ET625">
        <v>0.08</v>
      </c>
      <c r="EU625">
        <v>0.16</v>
      </c>
      <c r="EV625">
        <v>0.05</v>
      </c>
      <c r="EW625">
        <v>0.02</v>
      </c>
      <c r="EX625">
        <v>4.5999999999999999E-2</v>
      </c>
      <c r="EY625">
        <v>0.43</v>
      </c>
      <c r="EZ625">
        <v>0.35</v>
      </c>
      <c r="FA625">
        <v>0.33</v>
      </c>
      <c r="FB625">
        <v>0.27</v>
      </c>
      <c r="FC625">
        <v>0.38</v>
      </c>
      <c r="FD625">
        <v>0.36</v>
      </c>
      <c r="FE625">
        <v>0.42</v>
      </c>
      <c r="FF625">
        <v>0.47</v>
      </c>
      <c r="FG625">
        <v>0.04</v>
      </c>
      <c r="FH625">
        <v>0.35</v>
      </c>
      <c r="FI625">
        <v>0.55000000000000004</v>
      </c>
      <c r="FJ625">
        <v>0.49</v>
      </c>
      <c r="FK625">
        <v>0.65</v>
      </c>
      <c r="FL625">
        <v>0.49</v>
      </c>
      <c r="FM625">
        <v>0.31</v>
      </c>
      <c r="FN625">
        <v>0.45</v>
      </c>
      <c r="FO625">
        <v>0.42</v>
      </c>
      <c r="FP625">
        <v>7.0000000000000007E-2</v>
      </c>
      <c r="FQ625">
        <v>0.05</v>
      </c>
      <c r="FR625">
        <v>0.05</v>
      </c>
      <c r="FS625">
        <v>0.05</v>
      </c>
      <c r="FT625">
        <v>0.05</v>
      </c>
      <c r="FU625">
        <v>0.05</v>
      </c>
      <c r="FV625">
        <v>0.1</v>
      </c>
      <c r="FW625">
        <v>0.05</v>
      </c>
      <c r="FX625">
        <v>7.0000000000000007E-2</v>
      </c>
      <c r="FY625">
        <v>1.45</v>
      </c>
      <c r="FZ625">
        <v>3.13</v>
      </c>
      <c r="GA625">
        <v>3.52</v>
      </c>
      <c r="GB625">
        <v>3.34</v>
      </c>
      <c r="GC625">
        <v>3.65</v>
      </c>
      <c r="GD625">
        <v>3.41</v>
      </c>
      <c r="GE625">
        <v>3.02</v>
      </c>
      <c r="GF625">
        <v>3.37</v>
      </c>
      <c r="GG625">
        <v>3.41</v>
      </c>
      <c r="GH625">
        <v>9.08</v>
      </c>
      <c r="GI625">
        <v>0.01</v>
      </c>
      <c r="GJ625">
        <v>3.0000000000000001E-3</v>
      </c>
      <c r="GK625">
        <v>7.0000000000000001E-3</v>
      </c>
      <c r="GL625">
        <v>0</v>
      </c>
      <c r="GM625">
        <v>0.02</v>
      </c>
      <c r="GN625">
        <v>0.02</v>
      </c>
      <c r="GO625">
        <v>0.03</v>
      </c>
      <c r="GP625">
        <v>0.12</v>
      </c>
      <c r="GQ625">
        <v>0.19</v>
      </c>
      <c r="GR625">
        <v>0.53</v>
      </c>
      <c r="GS625">
        <v>0.06</v>
      </c>
      <c r="GT625">
        <v>0.66</v>
      </c>
      <c r="GU625">
        <v>0.66</v>
      </c>
      <c r="GV625">
        <v>0.13</v>
      </c>
      <c r="GW625">
        <v>0.12</v>
      </c>
      <c r="GX625">
        <v>0.13700000000000001</v>
      </c>
      <c r="GY625">
        <v>0.28000000000000003</v>
      </c>
      <c r="GZ625">
        <v>7.8E-2</v>
      </c>
      <c r="HA625">
        <v>6.2E-2</v>
      </c>
      <c r="HB625">
        <v>0.33</v>
      </c>
      <c r="HC625">
        <v>0.03</v>
      </c>
      <c r="HD625">
        <v>0.03</v>
      </c>
      <c r="HE625">
        <v>0.19</v>
      </c>
      <c r="HF625">
        <v>0.11</v>
      </c>
      <c r="HG625">
        <v>0.11</v>
      </c>
      <c r="HH625">
        <v>7.0000000000000007E-2</v>
      </c>
      <c r="HI625">
        <v>0</v>
      </c>
      <c r="HJ625">
        <v>0.02</v>
      </c>
      <c r="HK625">
        <v>0</v>
      </c>
      <c r="HL625">
        <v>0.01</v>
      </c>
      <c r="HM625">
        <v>0.13</v>
      </c>
      <c r="HN625">
        <v>0</v>
      </c>
      <c r="HO625">
        <v>0.27</v>
      </c>
      <c r="HP625">
        <v>0.25</v>
      </c>
      <c r="HQ625">
        <v>0.25</v>
      </c>
      <c r="HR625">
        <v>0.31</v>
      </c>
      <c r="HS625">
        <v>0.42</v>
      </c>
      <c r="HT625">
        <v>0.27</v>
      </c>
      <c r="HU625">
        <v>0.57999999999999996</v>
      </c>
      <c r="HV625">
        <v>0.54</v>
      </c>
      <c r="HW625">
        <v>0.56999999999999995</v>
      </c>
      <c r="HX625">
        <v>0.53</v>
      </c>
      <c r="HY625">
        <v>0.21</v>
      </c>
      <c r="HZ625">
        <v>0.62</v>
      </c>
      <c r="IA625">
        <v>0.08</v>
      </c>
      <c r="IB625">
        <v>0.12</v>
      </c>
      <c r="IC625">
        <v>0.1</v>
      </c>
      <c r="ID625">
        <v>7.0000000000000007E-2</v>
      </c>
      <c r="IE625">
        <v>0.16</v>
      </c>
      <c r="IF625">
        <v>3.5999999999999997E-2</v>
      </c>
      <c r="IG625">
        <v>3.0000000000000001E-3</v>
      </c>
      <c r="IH625">
        <v>0.01</v>
      </c>
      <c r="II625">
        <v>0.01</v>
      </c>
      <c r="IJ625">
        <v>0.01</v>
      </c>
      <c r="IK625">
        <v>7.0000000000000001E-3</v>
      </c>
      <c r="IL625">
        <v>7.0000000000000001E-3</v>
      </c>
      <c r="IM625">
        <v>0.06</v>
      </c>
      <c r="IN625">
        <v>0.06</v>
      </c>
      <c r="IO625">
        <v>7.0000000000000007E-2</v>
      </c>
      <c r="IP625">
        <v>7.0000000000000007E-2</v>
      </c>
      <c r="IQ625">
        <v>7.0000000000000007E-2</v>
      </c>
      <c r="IR625">
        <v>7.0000000000000007E-2</v>
      </c>
      <c r="IS625">
        <v>0.05</v>
      </c>
      <c r="IT625">
        <v>0.57999999999999996</v>
      </c>
      <c r="IU625">
        <v>0.26</v>
      </c>
      <c r="IV625">
        <v>0.01</v>
      </c>
      <c r="IW625">
        <v>0.22</v>
      </c>
      <c r="IX625">
        <v>0.43</v>
      </c>
      <c r="IY625">
        <v>0.27</v>
      </c>
      <c r="IZ625">
        <v>0.48</v>
      </c>
      <c r="JA625">
        <v>0.2</v>
      </c>
      <c r="JB625">
        <v>0.47</v>
      </c>
      <c r="JC625">
        <v>0.31</v>
      </c>
      <c r="JD625">
        <v>0.06</v>
      </c>
      <c r="JE625">
        <v>0.14000000000000001</v>
      </c>
      <c r="JF625">
        <v>0.36</v>
      </c>
      <c r="JG625">
        <v>0.16</v>
      </c>
      <c r="JH625">
        <v>0.15</v>
      </c>
      <c r="JI625">
        <v>0.05</v>
      </c>
      <c r="JJ625">
        <v>7.0000000000000007E-2</v>
      </c>
      <c r="JK625">
        <v>0.37</v>
      </c>
      <c r="JL625">
        <v>0.09</v>
      </c>
      <c r="JM625">
        <v>0.05</v>
      </c>
      <c r="JN625">
        <v>0.05</v>
      </c>
      <c r="JO625">
        <v>0.06</v>
      </c>
      <c r="JP625">
        <v>0.06</v>
      </c>
      <c r="JQ625">
        <v>0.06</v>
      </c>
      <c r="JR625">
        <v>2.59</v>
      </c>
      <c r="JS625">
        <v>1.54</v>
      </c>
      <c r="JT625">
        <v>2.0099999999999998</v>
      </c>
      <c r="JU625">
        <v>3.16</v>
      </c>
      <c r="JV625">
        <v>2.13</v>
      </c>
    </row>
    <row r="626" spans="1:282" x14ac:dyDescent="0.25">
      <c r="A626">
        <v>610392</v>
      </c>
      <c r="B626" t="s">
        <v>307</v>
      </c>
      <c r="C626" t="s">
        <v>3162</v>
      </c>
      <c r="D626" t="s">
        <v>6331</v>
      </c>
      <c r="E626" t="s">
        <v>6332</v>
      </c>
      <c r="F626" t="s">
        <v>1673</v>
      </c>
      <c r="G626" t="s">
        <v>1674</v>
      </c>
      <c r="H626" t="s">
        <v>6355</v>
      </c>
      <c r="I626" t="s">
        <v>6356</v>
      </c>
      <c r="J626" t="s">
        <v>6357</v>
      </c>
      <c r="K626" t="s">
        <v>6358</v>
      </c>
      <c r="L626" t="s">
        <v>1062</v>
      </c>
      <c r="M626" t="s">
        <v>3405</v>
      </c>
      <c r="N626" t="s">
        <v>3908</v>
      </c>
      <c r="O626" t="s">
        <v>535</v>
      </c>
      <c r="P626">
        <v>363</v>
      </c>
      <c r="Q626" t="s">
        <v>539</v>
      </c>
      <c r="R626" t="s">
        <v>542</v>
      </c>
      <c r="S626" t="s">
        <v>542</v>
      </c>
      <c r="T626">
        <v>37</v>
      </c>
      <c r="U626">
        <v>4460</v>
      </c>
      <c r="V626" t="s">
        <v>655</v>
      </c>
      <c r="W626">
        <v>158</v>
      </c>
      <c r="X626">
        <v>364</v>
      </c>
      <c r="Y626">
        <v>43</v>
      </c>
      <c r="Z626" s="5" t="s">
        <v>766</v>
      </c>
      <c r="AA626" t="s">
        <v>535</v>
      </c>
      <c r="AB626" t="s">
        <v>564</v>
      </c>
      <c r="AC626" t="s">
        <v>564</v>
      </c>
      <c r="AD626" t="s">
        <v>533</v>
      </c>
      <c r="AE626">
        <v>44.9</v>
      </c>
      <c r="AF626">
        <v>47</v>
      </c>
      <c r="AG626">
        <v>61.4</v>
      </c>
      <c r="AH626">
        <v>4.3</v>
      </c>
      <c r="AI626" t="s">
        <v>3410</v>
      </c>
      <c r="AJ626">
        <v>124</v>
      </c>
      <c r="AL626">
        <v>8</v>
      </c>
      <c r="AN626">
        <v>110</v>
      </c>
      <c r="AR626">
        <v>6</v>
      </c>
      <c r="AS626">
        <v>124</v>
      </c>
      <c r="AT626">
        <v>0.02</v>
      </c>
      <c r="AU626">
        <v>0</v>
      </c>
      <c r="AV626">
        <v>0.02</v>
      </c>
      <c r="AW626">
        <v>0.03</v>
      </c>
      <c r="AX626">
        <v>0.06</v>
      </c>
      <c r="AY626">
        <v>0.1</v>
      </c>
      <c r="AZ626">
        <v>0.06</v>
      </c>
      <c r="BA626">
        <v>4.8000000000000001E-2</v>
      </c>
      <c r="BB626">
        <v>0.08</v>
      </c>
      <c r="BC626">
        <v>0.09</v>
      </c>
      <c r="BD626">
        <v>0.13</v>
      </c>
      <c r="BE626">
        <v>0.23</v>
      </c>
      <c r="BF626">
        <v>0.31</v>
      </c>
      <c r="BG626">
        <v>0.25</v>
      </c>
      <c r="BH626">
        <v>0.31</v>
      </c>
      <c r="BI626">
        <v>0.33</v>
      </c>
      <c r="BJ626">
        <v>0.36</v>
      </c>
      <c r="BK626">
        <v>0.35</v>
      </c>
      <c r="BL626">
        <v>0.25</v>
      </c>
      <c r="BM626">
        <v>0.24</v>
      </c>
      <c r="BN626">
        <v>0.24</v>
      </c>
      <c r="BO626">
        <v>0.04</v>
      </c>
      <c r="BP626">
        <v>0.06</v>
      </c>
      <c r="BQ626">
        <v>0.06</v>
      </c>
      <c r="BR626">
        <v>0.35</v>
      </c>
      <c r="BS626">
        <v>0.46</v>
      </c>
      <c r="BT626">
        <v>0.35</v>
      </c>
      <c r="BU626">
        <v>0.51</v>
      </c>
      <c r="BV626">
        <v>0.4</v>
      </c>
      <c r="BW626">
        <v>0.26</v>
      </c>
      <c r="BX626">
        <v>3.34</v>
      </c>
      <c r="BY626">
        <v>3.54</v>
      </c>
      <c r="BZ626">
        <v>3.31</v>
      </c>
      <c r="CA626">
        <v>3.37</v>
      </c>
      <c r="CB626">
        <v>3.16</v>
      </c>
      <c r="CC626">
        <v>2.82</v>
      </c>
      <c r="CD626">
        <v>0</v>
      </c>
      <c r="CE626">
        <v>8.0000000000000002E-3</v>
      </c>
      <c r="CF626">
        <v>0</v>
      </c>
      <c r="CG626">
        <v>1.6E-2</v>
      </c>
      <c r="CH626">
        <v>8.0000000000000002E-3</v>
      </c>
      <c r="CI626">
        <v>0.01</v>
      </c>
      <c r="CJ626">
        <v>0.06</v>
      </c>
      <c r="CK626">
        <v>0.14000000000000001</v>
      </c>
      <c r="CL626">
        <v>0.06</v>
      </c>
      <c r="CM626">
        <v>0.05</v>
      </c>
      <c r="CN626">
        <v>0.05</v>
      </c>
      <c r="CO626">
        <v>7.0000000000000007E-2</v>
      </c>
      <c r="CP626">
        <v>0.08</v>
      </c>
      <c r="CQ626">
        <v>0.06</v>
      </c>
      <c r="CR626">
        <v>7.0000000000000007E-2</v>
      </c>
      <c r="CS626">
        <v>0.14000000000000001</v>
      </c>
      <c r="CT626">
        <v>0.16</v>
      </c>
      <c r="CU626">
        <v>0.14000000000000001</v>
      </c>
      <c r="CV626">
        <v>3.58</v>
      </c>
      <c r="CW626">
        <v>3.59</v>
      </c>
      <c r="CX626">
        <v>3.47</v>
      </c>
      <c r="CY626">
        <v>3.42</v>
      </c>
      <c r="CZ626">
        <v>3.47</v>
      </c>
      <c r="DA626">
        <v>3.48</v>
      </c>
      <c r="DB626">
        <v>3.19</v>
      </c>
      <c r="DC626">
        <v>2.95</v>
      </c>
      <c r="DD626">
        <v>3.21</v>
      </c>
      <c r="DE626">
        <v>0.31</v>
      </c>
      <c r="DF626">
        <v>0.28000000000000003</v>
      </c>
      <c r="DG626">
        <v>0.36</v>
      </c>
      <c r="DH626">
        <v>0.34</v>
      </c>
      <c r="DI626">
        <v>0.35</v>
      </c>
      <c r="DJ626">
        <v>0.33</v>
      </c>
      <c r="DK626">
        <v>0.31</v>
      </c>
      <c r="DL626">
        <v>0.28000000000000003</v>
      </c>
      <c r="DM626">
        <v>0.32</v>
      </c>
      <c r="DN626">
        <v>0.02</v>
      </c>
      <c r="DO626">
        <v>0.02</v>
      </c>
      <c r="DP626">
        <v>0.05</v>
      </c>
      <c r="DQ626">
        <v>0.05</v>
      </c>
      <c r="DR626">
        <v>0.04</v>
      </c>
      <c r="DS626">
        <v>0.04</v>
      </c>
      <c r="DT626">
        <v>7.0000000000000007E-2</v>
      </c>
      <c r="DU626">
        <v>0.03</v>
      </c>
      <c r="DV626">
        <v>0.03</v>
      </c>
      <c r="DW626">
        <v>0.61</v>
      </c>
      <c r="DX626">
        <v>0.64</v>
      </c>
      <c r="DY626">
        <v>0.52</v>
      </c>
      <c r="DZ626">
        <v>0.52</v>
      </c>
      <c r="EA626">
        <v>0.53</v>
      </c>
      <c r="EB626">
        <v>0.55000000000000004</v>
      </c>
      <c r="EC626">
        <v>0.43</v>
      </c>
      <c r="ED626">
        <v>0.39</v>
      </c>
      <c r="EE626">
        <v>0.45</v>
      </c>
      <c r="EF626">
        <v>0.36</v>
      </c>
      <c r="EG626">
        <v>0.03</v>
      </c>
      <c r="EH626">
        <v>0.02</v>
      </c>
      <c r="EI626">
        <v>0.02</v>
      </c>
      <c r="EJ626">
        <v>0.01</v>
      </c>
      <c r="EK626">
        <v>0.02</v>
      </c>
      <c r="EL626">
        <v>0.04</v>
      </c>
      <c r="EM626">
        <v>0.02</v>
      </c>
      <c r="EN626">
        <v>0.02</v>
      </c>
      <c r="EO626">
        <v>0.26</v>
      </c>
      <c r="EP626">
        <v>0.12</v>
      </c>
      <c r="EQ626">
        <v>8.8999999999999996E-2</v>
      </c>
      <c r="ER626">
        <v>0.1</v>
      </c>
      <c r="ES626">
        <v>8.8999999999999996E-2</v>
      </c>
      <c r="ET626">
        <v>0.1</v>
      </c>
      <c r="EU626">
        <v>0.11</v>
      </c>
      <c r="EV626">
        <v>0.1</v>
      </c>
      <c r="EW626">
        <v>0.06</v>
      </c>
      <c r="EX626">
        <v>0.24199999999999999</v>
      </c>
      <c r="EY626">
        <v>0.4</v>
      </c>
      <c r="EZ626">
        <v>0.44</v>
      </c>
      <c r="FA626">
        <v>0.38</v>
      </c>
      <c r="FB626">
        <v>0.31</v>
      </c>
      <c r="FC626">
        <v>0.4</v>
      </c>
      <c r="FD626">
        <v>0.39</v>
      </c>
      <c r="FE626">
        <v>0.4</v>
      </c>
      <c r="FF626">
        <v>0.5</v>
      </c>
      <c r="FG626">
        <v>0.09</v>
      </c>
      <c r="FH626">
        <v>0.41</v>
      </c>
      <c r="FI626">
        <v>0.4</v>
      </c>
      <c r="FJ626">
        <v>0.46</v>
      </c>
      <c r="FK626">
        <v>0.5</v>
      </c>
      <c r="FL626">
        <v>0.4</v>
      </c>
      <c r="FM626">
        <v>0.42</v>
      </c>
      <c r="FN626">
        <v>0.45</v>
      </c>
      <c r="FO626">
        <v>0.38</v>
      </c>
      <c r="FP626">
        <v>0.05</v>
      </c>
      <c r="FQ626">
        <v>0.04</v>
      </c>
      <c r="FR626">
        <v>0.06</v>
      </c>
      <c r="FS626">
        <v>0.04</v>
      </c>
      <c r="FT626">
        <v>0.09</v>
      </c>
      <c r="FU626">
        <v>0.08</v>
      </c>
      <c r="FV626">
        <v>0.04</v>
      </c>
      <c r="FW626">
        <v>0.04</v>
      </c>
      <c r="FX626">
        <v>0.04</v>
      </c>
      <c r="FY626">
        <v>2.06</v>
      </c>
      <c r="FZ626">
        <v>3.24</v>
      </c>
      <c r="GA626">
        <v>3.3</v>
      </c>
      <c r="GB626">
        <v>3.33</v>
      </c>
      <c r="GC626">
        <v>3.43</v>
      </c>
      <c r="GD626">
        <v>3.28</v>
      </c>
      <c r="GE626">
        <v>3.24</v>
      </c>
      <c r="GF626">
        <v>3.34</v>
      </c>
      <c r="GG626">
        <v>3.29</v>
      </c>
      <c r="GH626">
        <v>8.1999999999999993</v>
      </c>
      <c r="GI626">
        <v>0</v>
      </c>
      <c r="GJ626">
        <v>8.0000000000000002E-3</v>
      </c>
      <c r="GK626">
        <v>3.2000000000000001E-2</v>
      </c>
      <c r="GL626">
        <v>0.02</v>
      </c>
      <c r="GM626">
        <v>0.05</v>
      </c>
      <c r="GN626">
        <v>7.0000000000000007E-2</v>
      </c>
      <c r="GO626">
        <v>0.06</v>
      </c>
      <c r="GP626">
        <v>0.21</v>
      </c>
      <c r="GQ626">
        <v>0.12</v>
      </c>
      <c r="GR626">
        <v>0.35</v>
      </c>
      <c r="GS626">
        <v>0.08</v>
      </c>
      <c r="GT626">
        <v>0.28000000000000003</v>
      </c>
      <c r="GU626">
        <v>0.39</v>
      </c>
      <c r="GV626">
        <v>0.2</v>
      </c>
      <c r="GW626">
        <v>0.28000000000000003</v>
      </c>
      <c r="GX626">
        <v>0.21</v>
      </c>
      <c r="GY626">
        <v>0.25</v>
      </c>
      <c r="GZ626">
        <v>0.105</v>
      </c>
      <c r="HA626">
        <v>4.8000000000000001E-2</v>
      </c>
      <c r="HB626">
        <v>0.15</v>
      </c>
      <c r="HC626">
        <v>0.1</v>
      </c>
      <c r="HD626">
        <v>0.1</v>
      </c>
      <c r="HE626">
        <v>0.2</v>
      </c>
      <c r="HF626">
        <v>0.23</v>
      </c>
      <c r="HG626">
        <v>0.25</v>
      </c>
      <c r="HH626">
        <v>0.19</v>
      </c>
      <c r="HI626">
        <v>0</v>
      </c>
      <c r="HJ626">
        <v>0.02</v>
      </c>
      <c r="HK626">
        <v>0.01</v>
      </c>
      <c r="HL626">
        <v>0.02</v>
      </c>
      <c r="HM626">
        <v>0.12</v>
      </c>
      <c r="HN626">
        <v>0</v>
      </c>
      <c r="HO626">
        <v>0.35</v>
      </c>
      <c r="HP626">
        <v>0.35</v>
      </c>
      <c r="HQ626">
        <v>0.34</v>
      </c>
      <c r="HR626">
        <v>0.35</v>
      </c>
      <c r="HS626">
        <v>0.4</v>
      </c>
      <c r="HT626">
        <v>0.35</v>
      </c>
      <c r="HU626">
        <v>0.46</v>
      </c>
      <c r="HV626">
        <v>0.42</v>
      </c>
      <c r="HW626">
        <v>0.44</v>
      </c>
      <c r="HX626">
        <v>0.47</v>
      </c>
      <c r="HY626">
        <v>0.24</v>
      </c>
      <c r="HZ626">
        <v>0.48</v>
      </c>
      <c r="IA626">
        <v>0.1</v>
      </c>
      <c r="IB626">
        <v>0.1</v>
      </c>
      <c r="IC626">
        <v>0.1</v>
      </c>
      <c r="ID626">
        <v>0.05</v>
      </c>
      <c r="IE626">
        <v>0.1</v>
      </c>
      <c r="IF626">
        <v>4.8000000000000001E-2</v>
      </c>
      <c r="IG626">
        <v>3.2000000000000001E-2</v>
      </c>
      <c r="IH626">
        <v>0.02</v>
      </c>
      <c r="II626">
        <v>0.02</v>
      </c>
      <c r="IJ626">
        <v>0.03</v>
      </c>
      <c r="IK626">
        <v>0.04</v>
      </c>
      <c r="IL626">
        <v>3.2000000000000001E-2</v>
      </c>
      <c r="IM626">
        <v>0.06</v>
      </c>
      <c r="IN626">
        <v>0.1</v>
      </c>
      <c r="IO626">
        <v>0.1</v>
      </c>
      <c r="IP626">
        <v>0.08</v>
      </c>
      <c r="IQ626">
        <v>0.09</v>
      </c>
      <c r="IR626">
        <v>0.08</v>
      </c>
      <c r="IS626">
        <v>7.0000000000000007E-2</v>
      </c>
      <c r="IT626">
        <v>0.71</v>
      </c>
      <c r="IU626">
        <v>0.65</v>
      </c>
      <c r="IV626">
        <v>0.06</v>
      </c>
      <c r="IW626">
        <v>0.26</v>
      </c>
      <c r="IX626">
        <v>0.39</v>
      </c>
      <c r="IY626">
        <v>0.13</v>
      </c>
      <c r="IZ626">
        <v>0.15</v>
      </c>
      <c r="JA626">
        <v>0.24</v>
      </c>
      <c r="JB626">
        <v>0.36</v>
      </c>
      <c r="JC626">
        <v>0.38</v>
      </c>
      <c r="JD626">
        <v>0.06</v>
      </c>
      <c r="JE626">
        <v>0.1</v>
      </c>
      <c r="JF626">
        <v>0.35</v>
      </c>
      <c r="JG626">
        <v>0.2</v>
      </c>
      <c r="JH626">
        <v>0.1</v>
      </c>
      <c r="JI626">
        <v>0.03</v>
      </c>
      <c r="JJ626">
        <v>0.02</v>
      </c>
      <c r="JK626">
        <v>0.25</v>
      </c>
      <c r="JL626">
        <v>0.1</v>
      </c>
      <c r="JM626">
        <v>0.06</v>
      </c>
      <c r="JN626">
        <v>0.06</v>
      </c>
      <c r="JO626">
        <v>0.09</v>
      </c>
      <c r="JP626">
        <v>0.09</v>
      </c>
      <c r="JQ626">
        <v>0.08</v>
      </c>
      <c r="JR626">
        <v>2.5299999999999998</v>
      </c>
      <c r="JS626">
        <v>1.38</v>
      </c>
      <c r="JT626">
        <v>1.45</v>
      </c>
      <c r="JU626">
        <v>2.87</v>
      </c>
      <c r="JV626">
        <v>2.15</v>
      </c>
    </row>
    <row r="627" spans="1:282" x14ac:dyDescent="0.25">
      <c r="A627">
        <v>610394</v>
      </c>
      <c r="B627" t="s">
        <v>3164</v>
      </c>
      <c r="C627" t="s">
        <v>3163</v>
      </c>
      <c r="D627" t="s">
        <v>6359</v>
      </c>
      <c r="E627" t="s">
        <v>6360</v>
      </c>
      <c r="F627" t="s">
        <v>3165</v>
      </c>
      <c r="G627" t="s">
        <v>3166</v>
      </c>
      <c r="H627" t="s">
        <v>3167</v>
      </c>
      <c r="I627" t="s">
        <v>6361</v>
      </c>
      <c r="J627" t="s">
        <v>6362</v>
      </c>
      <c r="K627" t="s">
        <v>6363</v>
      </c>
      <c r="L627" t="s">
        <v>1062</v>
      </c>
      <c r="M627" t="s">
        <v>3399</v>
      </c>
      <c r="N627" t="s">
        <v>3908</v>
      </c>
      <c r="O627" t="s">
        <v>535</v>
      </c>
      <c r="P627">
        <v>408</v>
      </c>
      <c r="Q627" t="s">
        <v>541</v>
      </c>
      <c r="R627" t="s">
        <v>3417</v>
      </c>
      <c r="S627" t="s">
        <v>6521</v>
      </c>
      <c r="T627">
        <v>32</v>
      </c>
      <c r="U627">
        <v>2210</v>
      </c>
      <c r="V627" t="s">
        <v>651</v>
      </c>
      <c r="W627">
        <v>76</v>
      </c>
      <c r="X627">
        <v>382</v>
      </c>
      <c r="Y627">
        <v>20</v>
      </c>
      <c r="Z627" s="5" t="s">
        <v>3418</v>
      </c>
      <c r="AA627" t="s">
        <v>535</v>
      </c>
      <c r="AB627" t="s">
        <v>533</v>
      </c>
      <c r="AC627" t="s">
        <v>533</v>
      </c>
      <c r="AD627" t="s">
        <v>534</v>
      </c>
      <c r="AE627">
        <v>75.400000000000006</v>
      </c>
      <c r="AF627">
        <v>69.8</v>
      </c>
      <c r="AG627">
        <v>82.8</v>
      </c>
      <c r="AH627">
        <v>2</v>
      </c>
      <c r="AI627" t="s">
        <v>3410</v>
      </c>
      <c r="AJ627">
        <v>54</v>
      </c>
      <c r="AK627">
        <v>4</v>
      </c>
      <c r="AL627">
        <v>37</v>
      </c>
      <c r="AM627">
        <v>1</v>
      </c>
      <c r="AN627">
        <v>9</v>
      </c>
      <c r="AQ627">
        <v>1</v>
      </c>
      <c r="AR627">
        <v>4</v>
      </c>
      <c r="AS627">
        <v>54</v>
      </c>
      <c r="AT627">
        <v>0.02</v>
      </c>
      <c r="AU627">
        <v>0.02</v>
      </c>
      <c r="AV627">
        <v>0.02</v>
      </c>
      <c r="AW627">
        <v>7.0000000000000007E-2</v>
      </c>
      <c r="AX627">
        <v>0.04</v>
      </c>
      <c r="AY627">
        <v>0.13</v>
      </c>
      <c r="AZ627">
        <v>0.04</v>
      </c>
      <c r="BA627">
        <v>3.6999999999999998E-2</v>
      </c>
      <c r="BB627">
        <v>0.04</v>
      </c>
      <c r="BC627">
        <v>0.06</v>
      </c>
      <c r="BD627">
        <v>0.19</v>
      </c>
      <c r="BE627">
        <v>0.09</v>
      </c>
      <c r="BF627">
        <v>0.13</v>
      </c>
      <c r="BG627">
        <v>0.15</v>
      </c>
      <c r="BH627">
        <v>0.22</v>
      </c>
      <c r="BI627">
        <v>0.15</v>
      </c>
      <c r="BJ627">
        <v>0.26</v>
      </c>
      <c r="BK627">
        <v>0.24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0.02</v>
      </c>
      <c r="BR627">
        <v>0.81</v>
      </c>
      <c r="BS627">
        <v>0.8</v>
      </c>
      <c r="BT627">
        <v>0.72</v>
      </c>
      <c r="BU627">
        <v>0.72</v>
      </c>
      <c r="BV627">
        <v>0.52</v>
      </c>
      <c r="BW627">
        <v>0.52</v>
      </c>
      <c r="BX627">
        <v>3.74</v>
      </c>
      <c r="BY627">
        <v>3.72</v>
      </c>
      <c r="BZ627">
        <v>3.65</v>
      </c>
      <c r="CA627">
        <v>3.52</v>
      </c>
      <c r="CB627">
        <v>3.26</v>
      </c>
      <c r="CC627">
        <v>3.17</v>
      </c>
      <c r="CD627">
        <v>1.9E-2</v>
      </c>
      <c r="CE627">
        <v>1.9E-2</v>
      </c>
      <c r="CF627">
        <v>1.9E-2</v>
      </c>
      <c r="CG627">
        <v>1.9E-2</v>
      </c>
      <c r="CH627">
        <v>1.9E-2</v>
      </c>
      <c r="CI627">
        <v>0.04</v>
      </c>
      <c r="CJ627">
        <v>7.0000000000000007E-2</v>
      </c>
      <c r="CK627">
        <v>0.13</v>
      </c>
      <c r="CL627">
        <v>7.0000000000000007E-2</v>
      </c>
      <c r="CM627">
        <v>0.04</v>
      </c>
      <c r="CN627">
        <v>7.0000000000000007E-2</v>
      </c>
      <c r="CO627">
        <v>0.04</v>
      </c>
      <c r="CP627">
        <v>0.04</v>
      </c>
      <c r="CQ627">
        <v>0.02</v>
      </c>
      <c r="CR627">
        <v>0.02</v>
      </c>
      <c r="CS627">
        <v>0.11</v>
      </c>
      <c r="CT627">
        <v>0.06</v>
      </c>
      <c r="CU627">
        <v>0.06</v>
      </c>
      <c r="CV627">
        <v>3.67</v>
      </c>
      <c r="CW627">
        <v>3.59</v>
      </c>
      <c r="CX627">
        <v>3.61</v>
      </c>
      <c r="CY627">
        <v>3.59</v>
      </c>
      <c r="CZ627">
        <v>3.74</v>
      </c>
      <c r="DA627">
        <v>3.56</v>
      </c>
      <c r="DB627">
        <v>3.31</v>
      </c>
      <c r="DC627">
        <v>3.26</v>
      </c>
      <c r="DD627">
        <v>3.4</v>
      </c>
      <c r="DE627">
        <v>0.2</v>
      </c>
      <c r="DF627">
        <v>0.2</v>
      </c>
      <c r="DG627">
        <v>0.26</v>
      </c>
      <c r="DH627">
        <v>0.28000000000000003</v>
      </c>
      <c r="DI627">
        <v>0.17</v>
      </c>
      <c r="DJ627">
        <v>0.3</v>
      </c>
      <c r="DK627">
        <v>0.24</v>
      </c>
      <c r="DL627">
        <v>0.24</v>
      </c>
      <c r="DM627">
        <v>0.26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0.02</v>
      </c>
      <c r="DW627">
        <v>0.74</v>
      </c>
      <c r="DX627">
        <v>0.7</v>
      </c>
      <c r="DY627">
        <v>0.69</v>
      </c>
      <c r="DZ627">
        <v>0.67</v>
      </c>
      <c r="EA627">
        <v>0.8</v>
      </c>
      <c r="EB627">
        <v>0.65</v>
      </c>
      <c r="EC627">
        <v>0.56999999999999995</v>
      </c>
      <c r="ED627">
        <v>0.56999999999999995</v>
      </c>
      <c r="EE627">
        <v>0.59</v>
      </c>
      <c r="EF627">
        <v>0.52</v>
      </c>
      <c r="EG627">
        <v>0.02</v>
      </c>
      <c r="EH627">
        <v>0.02</v>
      </c>
      <c r="EI627">
        <v>0.02</v>
      </c>
      <c r="EJ627">
        <v>0.02</v>
      </c>
      <c r="EK627">
        <v>0.02</v>
      </c>
      <c r="EL627">
        <v>0.09</v>
      </c>
      <c r="EM627">
        <v>0.02</v>
      </c>
      <c r="EN627">
        <v>0.04</v>
      </c>
      <c r="EO627">
        <v>0.39</v>
      </c>
      <c r="EP627">
        <v>0.04</v>
      </c>
      <c r="EQ627">
        <v>0</v>
      </c>
      <c r="ER627">
        <v>7.0000000000000007E-2</v>
      </c>
      <c r="ES627">
        <v>1.9E-2</v>
      </c>
      <c r="ET627">
        <v>0.06</v>
      </c>
      <c r="EU627">
        <v>7.0000000000000007E-2</v>
      </c>
      <c r="EV627">
        <v>0</v>
      </c>
      <c r="EW627">
        <v>0.04</v>
      </c>
      <c r="EX627">
        <v>0</v>
      </c>
      <c r="EY627">
        <v>0.35</v>
      </c>
      <c r="EZ627">
        <v>0.33</v>
      </c>
      <c r="FA627">
        <v>0.26</v>
      </c>
      <c r="FB627">
        <v>0.22</v>
      </c>
      <c r="FC627">
        <v>0.22</v>
      </c>
      <c r="FD627">
        <v>0.33</v>
      </c>
      <c r="FE627">
        <v>0.37</v>
      </c>
      <c r="FF627">
        <v>0.43</v>
      </c>
      <c r="FG627">
        <v>0.09</v>
      </c>
      <c r="FH627">
        <v>0.59</v>
      </c>
      <c r="FI627">
        <v>0.65</v>
      </c>
      <c r="FJ627">
        <v>0.65</v>
      </c>
      <c r="FK627">
        <v>0.74</v>
      </c>
      <c r="FL627">
        <v>0.7</v>
      </c>
      <c r="FM627">
        <v>0.5</v>
      </c>
      <c r="FN627">
        <v>0.61</v>
      </c>
      <c r="FO627">
        <v>0.5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1.67</v>
      </c>
      <c r="FZ627">
        <v>3.52</v>
      </c>
      <c r="GA627">
        <v>3.61</v>
      </c>
      <c r="GB627">
        <v>3.54</v>
      </c>
      <c r="GC627">
        <v>3.69</v>
      </c>
      <c r="GD627">
        <v>3.61</v>
      </c>
      <c r="GE627">
        <v>3.24</v>
      </c>
      <c r="GF627">
        <v>3.57</v>
      </c>
      <c r="GG627">
        <v>3.39</v>
      </c>
      <c r="GH627">
        <v>8.74</v>
      </c>
      <c r="GI627">
        <v>0</v>
      </c>
      <c r="GJ627">
        <v>0</v>
      </c>
      <c r="GK627">
        <v>0</v>
      </c>
      <c r="GL627">
        <v>0.02</v>
      </c>
      <c r="GM627">
        <v>0.06</v>
      </c>
      <c r="GN627">
        <v>0.02</v>
      </c>
      <c r="GO627">
        <v>0.11</v>
      </c>
      <c r="GP627">
        <v>0.11</v>
      </c>
      <c r="GQ627">
        <v>0.15</v>
      </c>
      <c r="GR627">
        <v>0.46</v>
      </c>
      <c r="GS627">
        <v>7.0000000000000007E-2</v>
      </c>
      <c r="GT627">
        <v>0.46</v>
      </c>
      <c r="GU627">
        <v>0.44</v>
      </c>
      <c r="GV627">
        <v>0.26</v>
      </c>
      <c r="GW627">
        <v>0.11</v>
      </c>
      <c r="GX627">
        <v>0.16700000000000001</v>
      </c>
      <c r="GY627">
        <v>0.24</v>
      </c>
      <c r="GZ627">
        <v>0.14799999999999999</v>
      </c>
      <c r="HA627">
        <v>0.14799999999999999</v>
      </c>
      <c r="HB627">
        <v>0.2</v>
      </c>
      <c r="HC627">
        <v>0.19</v>
      </c>
      <c r="HD627">
        <v>0.17</v>
      </c>
      <c r="HE627">
        <v>0.28000000000000003</v>
      </c>
      <c r="HF627">
        <v>0.09</v>
      </c>
      <c r="HG627">
        <v>7.0000000000000007E-2</v>
      </c>
      <c r="HH627">
        <v>0.02</v>
      </c>
      <c r="HI627">
        <v>0</v>
      </c>
      <c r="HJ627">
        <v>0</v>
      </c>
      <c r="HK627">
        <v>0</v>
      </c>
      <c r="HL627">
        <v>0.02</v>
      </c>
      <c r="HM627">
        <v>0.04</v>
      </c>
      <c r="HN627">
        <v>0</v>
      </c>
      <c r="HO627">
        <v>0.22</v>
      </c>
      <c r="HP627">
        <v>0.19</v>
      </c>
      <c r="HQ627">
        <v>0.17</v>
      </c>
      <c r="HR627">
        <v>0.22</v>
      </c>
      <c r="HS627">
        <v>0.33</v>
      </c>
      <c r="HT627">
        <v>0.17</v>
      </c>
      <c r="HU627">
        <v>0.44</v>
      </c>
      <c r="HV627">
        <v>0.56000000000000005</v>
      </c>
      <c r="HW627">
        <v>0.63</v>
      </c>
      <c r="HX627">
        <v>0.56000000000000005</v>
      </c>
      <c r="HY627">
        <v>0.35</v>
      </c>
      <c r="HZ627">
        <v>0.69</v>
      </c>
      <c r="IA627">
        <v>0.3</v>
      </c>
      <c r="IB627">
        <v>0.2</v>
      </c>
      <c r="IC627">
        <v>0.11</v>
      </c>
      <c r="ID627">
        <v>0.13</v>
      </c>
      <c r="IE627">
        <v>0.2</v>
      </c>
      <c r="IF627">
        <v>9.2999999999999999E-2</v>
      </c>
      <c r="IG627">
        <v>1.9E-2</v>
      </c>
      <c r="IH627">
        <v>0.04</v>
      </c>
      <c r="II627">
        <v>0.04</v>
      </c>
      <c r="IJ627">
        <v>0.04</v>
      </c>
      <c r="IK627">
        <v>3.6999999999999998E-2</v>
      </c>
      <c r="IL627">
        <v>3.6999999999999998E-2</v>
      </c>
      <c r="IM627">
        <v>0.02</v>
      </c>
      <c r="IN627">
        <v>0.02</v>
      </c>
      <c r="IO627">
        <v>0.06</v>
      </c>
      <c r="IP627">
        <v>0.04</v>
      </c>
      <c r="IQ627">
        <v>0.04</v>
      </c>
      <c r="IR627">
        <v>0.02</v>
      </c>
      <c r="IS627">
        <v>0.06</v>
      </c>
      <c r="IT627">
        <v>0.7</v>
      </c>
      <c r="IU627">
        <v>0.65</v>
      </c>
      <c r="IV627">
        <v>0</v>
      </c>
      <c r="IW627">
        <v>0.33</v>
      </c>
      <c r="IX627">
        <v>0.37</v>
      </c>
      <c r="IY627">
        <v>0.11</v>
      </c>
      <c r="IZ627">
        <v>0.15</v>
      </c>
      <c r="JA627">
        <v>0.31</v>
      </c>
      <c r="JB627">
        <v>0.31</v>
      </c>
      <c r="JC627">
        <v>0.39</v>
      </c>
      <c r="JD627">
        <v>7.0000000000000007E-2</v>
      </c>
      <c r="JE627">
        <v>0.11</v>
      </c>
      <c r="JF627">
        <v>0.24</v>
      </c>
      <c r="JG627">
        <v>0.17</v>
      </c>
      <c r="JH627">
        <v>0.19</v>
      </c>
      <c r="JI627">
        <v>0.11</v>
      </c>
      <c r="JJ627">
        <v>7.0000000000000007E-2</v>
      </c>
      <c r="JK627">
        <v>0.43</v>
      </c>
      <c r="JL627">
        <v>0.19</v>
      </c>
      <c r="JM627">
        <v>0</v>
      </c>
      <c r="JN627">
        <v>0</v>
      </c>
      <c r="JO627">
        <v>0.02</v>
      </c>
      <c r="JP627">
        <v>0.02</v>
      </c>
      <c r="JQ627">
        <v>0</v>
      </c>
      <c r="JR627">
        <v>2.7</v>
      </c>
      <c r="JS627">
        <v>1.59</v>
      </c>
      <c r="JT627">
        <v>1.6</v>
      </c>
      <c r="JU627">
        <v>3.11</v>
      </c>
      <c r="JV627">
        <v>2.2000000000000002</v>
      </c>
    </row>
    <row r="628" spans="1:282" x14ac:dyDescent="0.25">
      <c r="A628">
        <v>610396</v>
      </c>
      <c r="B628" t="s">
        <v>281</v>
      </c>
      <c r="C628" t="s">
        <v>1676</v>
      </c>
      <c r="D628" t="s">
        <v>6364</v>
      </c>
      <c r="E628" t="s">
        <v>6365</v>
      </c>
      <c r="F628" t="s">
        <v>1677</v>
      </c>
      <c r="G628" t="s">
        <v>1678</v>
      </c>
      <c r="H628" t="s">
        <v>1679</v>
      </c>
      <c r="I628" t="s">
        <v>6366</v>
      </c>
      <c r="J628" t="s">
        <v>6367</v>
      </c>
      <c r="K628" t="s">
        <v>6368</v>
      </c>
      <c r="L628" t="s">
        <v>1062</v>
      </c>
      <c r="M628" t="s">
        <v>3399</v>
      </c>
      <c r="N628" t="s">
        <v>3908</v>
      </c>
      <c r="O628" t="s">
        <v>524</v>
      </c>
      <c r="P628">
        <v>1065</v>
      </c>
      <c r="Q628" t="s">
        <v>530</v>
      </c>
      <c r="R628" t="s">
        <v>529</v>
      </c>
      <c r="S628" t="s">
        <v>694</v>
      </c>
      <c r="T628">
        <v>44</v>
      </c>
      <c r="U628">
        <v>7160</v>
      </c>
      <c r="V628" t="s">
        <v>651</v>
      </c>
      <c r="Z628" s="5" t="s">
        <v>10</v>
      </c>
      <c r="AA628" t="s">
        <v>10</v>
      </c>
      <c r="AB628" t="s">
        <v>10</v>
      </c>
      <c r="AC628" t="s">
        <v>10</v>
      </c>
      <c r="AD628" t="s">
        <v>10</v>
      </c>
      <c r="AI628" t="s">
        <v>10</v>
      </c>
    </row>
    <row r="629" spans="1:282" x14ac:dyDescent="0.25">
      <c r="A629">
        <v>610401</v>
      </c>
      <c r="B629" t="s">
        <v>3169</v>
      </c>
      <c r="C629" t="s">
        <v>3168</v>
      </c>
      <c r="D629" t="s">
        <v>4186</v>
      </c>
      <c r="E629" t="s">
        <v>4187</v>
      </c>
      <c r="F629" t="s">
        <v>3170</v>
      </c>
      <c r="G629" t="s">
        <v>3171</v>
      </c>
      <c r="H629" t="s">
        <v>725</v>
      </c>
      <c r="I629" t="s">
        <v>4188</v>
      </c>
      <c r="J629" t="s">
        <v>10</v>
      </c>
      <c r="K629" t="s">
        <v>10</v>
      </c>
      <c r="L629" t="s">
        <v>546</v>
      </c>
      <c r="M629" t="s">
        <v>3399</v>
      </c>
      <c r="N629" t="s">
        <v>3908</v>
      </c>
      <c r="O629" t="s">
        <v>535</v>
      </c>
      <c r="P629">
        <v>56</v>
      </c>
      <c r="Q629" t="s">
        <v>539</v>
      </c>
      <c r="R629" t="s">
        <v>542</v>
      </c>
      <c r="S629" t="s">
        <v>542</v>
      </c>
      <c r="T629">
        <v>35</v>
      </c>
      <c r="U629">
        <v>7980</v>
      </c>
      <c r="V629" t="s">
        <v>651</v>
      </c>
      <c r="Z629" s="5" t="s">
        <v>10</v>
      </c>
      <c r="AA629" t="s">
        <v>10</v>
      </c>
      <c r="AB629" t="s">
        <v>10</v>
      </c>
      <c r="AC629" t="s">
        <v>10</v>
      </c>
      <c r="AD629" t="s">
        <v>10</v>
      </c>
      <c r="AI629" t="s">
        <v>10</v>
      </c>
      <c r="AJ629">
        <v>1</v>
      </c>
      <c r="AN629">
        <v>1</v>
      </c>
      <c r="AS629">
        <v>1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1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4</v>
      </c>
      <c r="BY629">
        <v>4</v>
      </c>
      <c r="BZ629">
        <v>4</v>
      </c>
      <c r="CA629">
        <v>4</v>
      </c>
      <c r="CB629">
        <v>4</v>
      </c>
      <c r="CC629">
        <v>4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4</v>
      </c>
      <c r="CW629">
        <v>3</v>
      </c>
      <c r="CX629">
        <v>4</v>
      </c>
      <c r="CY629">
        <v>3</v>
      </c>
      <c r="CZ629">
        <v>3</v>
      </c>
      <c r="DA629">
        <v>3</v>
      </c>
      <c r="DB629">
        <v>4</v>
      </c>
      <c r="DC629">
        <v>4</v>
      </c>
      <c r="DD629">
        <v>4</v>
      </c>
      <c r="DE629">
        <v>0</v>
      </c>
      <c r="DF629">
        <v>1</v>
      </c>
      <c r="DG629">
        <v>0</v>
      </c>
      <c r="DH629">
        <v>1</v>
      </c>
      <c r="DI629">
        <v>1</v>
      </c>
      <c r="DJ629">
        <v>1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1</v>
      </c>
      <c r="DX629">
        <v>0</v>
      </c>
      <c r="DY629">
        <v>1</v>
      </c>
      <c r="DZ629">
        <v>0</v>
      </c>
      <c r="EA629">
        <v>0</v>
      </c>
      <c r="EB629">
        <v>0</v>
      </c>
      <c r="EC629">
        <v>1</v>
      </c>
      <c r="ED629">
        <v>1</v>
      </c>
      <c r="EE629">
        <v>1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1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1</v>
      </c>
      <c r="EZ629">
        <v>0</v>
      </c>
      <c r="FA629">
        <v>0</v>
      </c>
      <c r="FB629">
        <v>0</v>
      </c>
      <c r="FC629">
        <v>0</v>
      </c>
      <c r="FD629">
        <v>1</v>
      </c>
      <c r="FE629">
        <v>1</v>
      </c>
      <c r="FF629">
        <v>1</v>
      </c>
      <c r="FG629">
        <v>0</v>
      </c>
      <c r="FH629">
        <v>0</v>
      </c>
      <c r="FI629">
        <v>1</v>
      </c>
      <c r="FJ629">
        <v>1</v>
      </c>
      <c r="FK629">
        <v>1</v>
      </c>
      <c r="FL629">
        <v>1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2</v>
      </c>
      <c r="FZ629">
        <v>3</v>
      </c>
      <c r="GA629">
        <v>4</v>
      </c>
      <c r="GB629">
        <v>4</v>
      </c>
      <c r="GC629">
        <v>4</v>
      </c>
      <c r="GD629">
        <v>4</v>
      </c>
      <c r="GE629">
        <v>3</v>
      </c>
      <c r="GF629">
        <v>3</v>
      </c>
      <c r="GG629">
        <v>3</v>
      </c>
      <c r="GH629">
        <v>7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1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1</v>
      </c>
      <c r="HD629">
        <v>1</v>
      </c>
      <c r="HE629">
        <v>1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1</v>
      </c>
      <c r="HP629">
        <v>1</v>
      </c>
      <c r="HQ629">
        <v>1</v>
      </c>
      <c r="HR629">
        <v>1</v>
      </c>
      <c r="HS629">
        <v>1</v>
      </c>
      <c r="HT629">
        <v>1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1</v>
      </c>
      <c r="JE629">
        <v>1</v>
      </c>
      <c r="JF629">
        <v>1</v>
      </c>
      <c r="JG629">
        <v>1</v>
      </c>
      <c r="JH629">
        <v>1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4</v>
      </c>
      <c r="JS629">
        <v>3</v>
      </c>
      <c r="JT629">
        <v>3</v>
      </c>
      <c r="JU629">
        <v>3</v>
      </c>
      <c r="JV629">
        <v>3</v>
      </c>
    </row>
    <row r="630" spans="1:282" x14ac:dyDescent="0.25">
      <c r="A630">
        <v>610402</v>
      </c>
      <c r="B630" t="s">
        <v>87</v>
      </c>
      <c r="C630" t="s">
        <v>3172</v>
      </c>
      <c r="D630" t="s">
        <v>6369</v>
      </c>
      <c r="E630" t="s">
        <v>6370</v>
      </c>
      <c r="F630" t="s">
        <v>1680</v>
      </c>
      <c r="G630" t="s">
        <v>1681</v>
      </c>
      <c r="H630" t="s">
        <v>1682</v>
      </c>
      <c r="I630" t="s">
        <v>5639</v>
      </c>
      <c r="J630" t="s">
        <v>10</v>
      </c>
      <c r="K630" t="s">
        <v>10</v>
      </c>
      <c r="L630" t="s">
        <v>546</v>
      </c>
      <c r="M630" t="s">
        <v>3399</v>
      </c>
      <c r="N630" t="s">
        <v>3872</v>
      </c>
      <c r="O630" t="s">
        <v>535</v>
      </c>
      <c r="P630">
        <v>186</v>
      </c>
      <c r="Q630" t="s">
        <v>541</v>
      </c>
      <c r="R630" t="s">
        <v>3417</v>
      </c>
      <c r="S630" t="s">
        <v>6521</v>
      </c>
      <c r="T630">
        <v>35</v>
      </c>
      <c r="U630">
        <v>6990</v>
      </c>
      <c r="V630" t="s">
        <v>651</v>
      </c>
      <c r="W630">
        <v>58</v>
      </c>
      <c r="X630">
        <v>186</v>
      </c>
      <c r="Y630">
        <v>31</v>
      </c>
      <c r="Z630" s="5" t="s">
        <v>608</v>
      </c>
      <c r="AA630" t="s">
        <v>535</v>
      </c>
      <c r="AB630" t="s">
        <v>534</v>
      </c>
      <c r="AC630" t="s">
        <v>534</v>
      </c>
      <c r="AD630" t="s">
        <v>533</v>
      </c>
      <c r="AE630">
        <v>89.4</v>
      </c>
      <c r="AF630">
        <v>80.8</v>
      </c>
      <c r="AG630">
        <v>69.7</v>
      </c>
      <c r="AH630">
        <v>3.1</v>
      </c>
      <c r="AI630" t="s">
        <v>3410</v>
      </c>
      <c r="AJ630">
        <v>57</v>
      </c>
      <c r="AK630">
        <v>12</v>
      </c>
      <c r="AL630">
        <v>19</v>
      </c>
      <c r="AM630">
        <v>1</v>
      </c>
      <c r="AN630">
        <v>21</v>
      </c>
      <c r="AQ630">
        <v>1</v>
      </c>
      <c r="AR630">
        <v>5</v>
      </c>
      <c r="AS630">
        <v>57</v>
      </c>
      <c r="AT630">
        <v>0</v>
      </c>
      <c r="AU630">
        <v>0</v>
      </c>
      <c r="AV630">
        <v>0.02</v>
      </c>
      <c r="AW630">
        <v>0.02</v>
      </c>
      <c r="AX630">
        <v>0.04</v>
      </c>
      <c r="AY630">
        <v>0.11</v>
      </c>
      <c r="AZ630">
        <v>0</v>
      </c>
      <c r="BA630">
        <v>0</v>
      </c>
      <c r="BB630">
        <v>0</v>
      </c>
      <c r="BC630">
        <v>0</v>
      </c>
      <c r="BD630">
        <v>0.05</v>
      </c>
      <c r="BE630">
        <v>7.0000000000000007E-2</v>
      </c>
      <c r="BF630">
        <v>0.19</v>
      </c>
      <c r="BG630">
        <v>0.18</v>
      </c>
      <c r="BH630">
        <v>0.23</v>
      </c>
      <c r="BI630">
        <v>0.11</v>
      </c>
      <c r="BJ630">
        <v>0.23</v>
      </c>
      <c r="BK630">
        <v>0.26</v>
      </c>
      <c r="BL630">
        <v>0</v>
      </c>
      <c r="BM630">
        <v>0</v>
      </c>
      <c r="BN630">
        <v>0</v>
      </c>
      <c r="BO630">
        <v>0.02</v>
      </c>
      <c r="BP630">
        <v>0</v>
      </c>
      <c r="BQ630">
        <v>0.02</v>
      </c>
      <c r="BR630">
        <v>0.81</v>
      </c>
      <c r="BS630">
        <v>0.82</v>
      </c>
      <c r="BT630">
        <v>0.75</v>
      </c>
      <c r="BU630">
        <v>0.86</v>
      </c>
      <c r="BV630">
        <v>0.68</v>
      </c>
      <c r="BW630">
        <v>0.54</v>
      </c>
      <c r="BX630">
        <v>3.81</v>
      </c>
      <c r="BY630">
        <v>3.82</v>
      </c>
      <c r="BZ630">
        <v>3.72</v>
      </c>
      <c r="CA630">
        <v>3.84</v>
      </c>
      <c r="CB630">
        <v>3.56</v>
      </c>
      <c r="CC630">
        <v>3.27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0.02</v>
      </c>
      <c r="CK630">
        <v>0.21</v>
      </c>
      <c r="CL630">
        <v>7.0000000000000007E-2</v>
      </c>
      <c r="CM630">
        <v>0.02</v>
      </c>
      <c r="CN630">
        <v>0.02</v>
      </c>
      <c r="CO630">
        <v>0.02</v>
      </c>
      <c r="CP630">
        <v>0.02</v>
      </c>
      <c r="CQ630">
        <v>0</v>
      </c>
      <c r="CR630">
        <v>0</v>
      </c>
      <c r="CS630">
        <v>0.12</v>
      </c>
      <c r="CT630">
        <v>0.04</v>
      </c>
      <c r="CU630">
        <v>0.09</v>
      </c>
      <c r="CV630">
        <v>3.82</v>
      </c>
      <c r="CW630">
        <v>3.82</v>
      </c>
      <c r="CX630">
        <v>3.84</v>
      </c>
      <c r="CY630">
        <v>3.75</v>
      </c>
      <c r="CZ630">
        <v>3.84</v>
      </c>
      <c r="DA630">
        <v>3.75</v>
      </c>
      <c r="DB630">
        <v>3.5</v>
      </c>
      <c r="DC630">
        <v>3.09</v>
      </c>
      <c r="DD630">
        <v>3.05</v>
      </c>
      <c r="DE630">
        <v>0.14000000000000001</v>
      </c>
      <c r="DF630">
        <v>0.14000000000000001</v>
      </c>
      <c r="DG630">
        <v>0.12</v>
      </c>
      <c r="DH630">
        <v>0.21</v>
      </c>
      <c r="DI630">
        <v>0.16</v>
      </c>
      <c r="DJ630">
        <v>0.25</v>
      </c>
      <c r="DK630">
        <v>0.19</v>
      </c>
      <c r="DL630">
        <v>0.21</v>
      </c>
      <c r="DM630">
        <v>0.56000000000000005</v>
      </c>
      <c r="DN630">
        <v>0</v>
      </c>
      <c r="DO630">
        <v>0</v>
      </c>
      <c r="DP630">
        <v>0</v>
      </c>
      <c r="DQ630">
        <v>0</v>
      </c>
      <c r="DR630">
        <v>0.02</v>
      </c>
      <c r="DS630">
        <v>0</v>
      </c>
      <c r="DT630">
        <v>0.02</v>
      </c>
      <c r="DU630">
        <v>0</v>
      </c>
      <c r="DV630">
        <v>0</v>
      </c>
      <c r="DW630">
        <v>0.84</v>
      </c>
      <c r="DX630">
        <v>0.84</v>
      </c>
      <c r="DY630">
        <v>0.86</v>
      </c>
      <c r="DZ630">
        <v>0.77</v>
      </c>
      <c r="EA630">
        <v>0.82</v>
      </c>
      <c r="EB630">
        <v>0.75</v>
      </c>
      <c r="EC630">
        <v>0.65</v>
      </c>
      <c r="ED630">
        <v>0.54</v>
      </c>
      <c r="EE630">
        <v>0.28000000000000003</v>
      </c>
      <c r="EF630">
        <v>0.82</v>
      </c>
      <c r="EG630">
        <v>0</v>
      </c>
      <c r="EH630">
        <v>0</v>
      </c>
      <c r="EI630">
        <v>0.02</v>
      </c>
      <c r="EJ630">
        <v>0</v>
      </c>
      <c r="EK630">
        <v>0.02</v>
      </c>
      <c r="EL630">
        <v>0</v>
      </c>
      <c r="EM630">
        <v>0</v>
      </c>
      <c r="EN630">
        <v>0</v>
      </c>
      <c r="EO630">
        <v>7.0000000000000007E-2</v>
      </c>
      <c r="EP630">
        <v>0.05</v>
      </c>
      <c r="EQ630">
        <v>0</v>
      </c>
      <c r="ER630">
        <v>7.0000000000000007E-2</v>
      </c>
      <c r="ES630">
        <v>1.7999999999999999E-2</v>
      </c>
      <c r="ET630">
        <v>0.02</v>
      </c>
      <c r="EU630">
        <v>7.0000000000000007E-2</v>
      </c>
      <c r="EV630">
        <v>0.05</v>
      </c>
      <c r="EW630">
        <v>0.05</v>
      </c>
      <c r="EX630">
        <v>1.7999999999999999E-2</v>
      </c>
      <c r="EY630">
        <v>0.26</v>
      </c>
      <c r="EZ630">
        <v>0.19</v>
      </c>
      <c r="FA630">
        <v>0.19</v>
      </c>
      <c r="FB630">
        <v>0.14000000000000001</v>
      </c>
      <c r="FC630">
        <v>0.25</v>
      </c>
      <c r="FD630">
        <v>0.46</v>
      </c>
      <c r="FE630">
        <v>0.18</v>
      </c>
      <c r="FF630">
        <v>0.18</v>
      </c>
      <c r="FG630">
        <v>0.04</v>
      </c>
      <c r="FH630">
        <v>0.65</v>
      </c>
      <c r="FI630">
        <v>0.75</v>
      </c>
      <c r="FJ630">
        <v>0.68</v>
      </c>
      <c r="FK630">
        <v>0.77</v>
      </c>
      <c r="FL630">
        <v>0.68</v>
      </c>
      <c r="FM630">
        <v>0.39</v>
      </c>
      <c r="FN630">
        <v>0.72</v>
      </c>
      <c r="FO630">
        <v>0.74</v>
      </c>
      <c r="FP630">
        <v>0.05</v>
      </c>
      <c r="FQ630">
        <v>0.04</v>
      </c>
      <c r="FR630">
        <v>0.05</v>
      </c>
      <c r="FS630">
        <v>0.04</v>
      </c>
      <c r="FT630">
        <v>7.0000000000000007E-2</v>
      </c>
      <c r="FU630">
        <v>0.04</v>
      </c>
      <c r="FV630">
        <v>0.09</v>
      </c>
      <c r="FW630">
        <v>0.05</v>
      </c>
      <c r="FX630">
        <v>0.04</v>
      </c>
      <c r="FY630">
        <v>1.22</v>
      </c>
      <c r="FZ630">
        <v>3.62</v>
      </c>
      <c r="GA630">
        <v>3.8</v>
      </c>
      <c r="GB630">
        <v>3.6</v>
      </c>
      <c r="GC630">
        <v>3.81</v>
      </c>
      <c r="GD630">
        <v>3.65</v>
      </c>
      <c r="GE630">
        <v>3.35</v>
      </c>
      <c r="GF630">
        <v>3.7</v>
      </c>
      <c r="GG630">
        <v>3.71</v>
      </c>
      <c r="GH630">
        <v>9.44</v>
      </c>
      <c r="GI630">
        <v>0</v>
      </c>
      <c r="GJ630">
        <v>0</v>
      </c>
      <c r="GK630">
        <v>0</v>
      </c>
      <c r="GL630">
        <v>0</v>
      </c>
      <c r="GM630">
        <v>0.04</v>
      </c>
      <c r="GN630">
        <v>0.02</v>
      </c>
      <c r="GO630">
        <v>0.02</v>
      </c>
      <c r="GP630">
        <v>0.04</v>
      </c>
      <c r="GQ630">
        <v>0.14000000000000001</v>
      </c>
      <c r="GR630">
        <v>0.67</v>
      </c>
      <c r="GS630">
        <v>0.09</v>
      </c>
      <c r="GT630">
        <v>0.4</v>
      </c>
      <c r="GU630">
        <v>0.23</v>
      </c>
      <c r="GV630">
        <v>0.11</v>
      </c>
      <c r="GW630">
        <v>0.11</v>
      </c>
      <c r="GX630">
        <v>0.21099999999999999</v>
      </c>
      <c r="GY630">
        <v>0.18</v>
      </c>
      <c r="GZ630">
        <v>3.5000000000000003E-2</v>
      </c>
      <c r="HA630">
        <v>5.2999999999999999E-2</v>
      </c>
      <c r="HB630">
        <v>0.19</v>
      </c>
      <c r="HC630">
        <v>0.02</v>
      </c>
      <c r="HD630">
        <v>0.05</v>
      </c>
      <c r="HE630">
        <v>0.16</v>
      </c>
      <c r="HF630">
        <v>0.44</v>
      </c>
      <c r="HG630">
        <v>0.46</v>
      </c>
      <c r="HH630">
        <v>0.37</v>
      </c>
      <c r="HI630">
        <v>0</v>
      </c>
      <c r="HJ630">
        <v>0</v>
      </c>
      <c r="HK630">
        <v>0</v>
      </c>
      <c r="HL630">
        <v>7.0000000000000007E-2</v>
      </c>
      <c r="HM630">
        <v>0.02</v>
      </c>
      <c r="HN630">
        <v>0</v>
      </c>
      <c r="HO630">
        <v>0.33</v>
      </c>
      <c r="HP630">
        <v>0.19</v>
      </c>
      <c r="HQ630">
        <v>0.18</v>
      </c>
      <c r="HR630">
        <v>7.0000000000000007E-2</v>
      </c>
      <c r="HS630">
        <v>0.25</v>
      </c>
      <c r="HT630">
        <v>0.28000000000000003</v>
      </c>
      <c r="HU630">
        <v>0.49</v>
      </c>
      <c r="HV630">
        <v>0.57999999999999996</v>
      </c>
      <c r="HW630">
        <v>0.49</v>
      </c>
      <c r="HX630">
        <v>0.09</v>
      </c>
      <c r="HY630">
        <v>0.16</v>
      </c>
      <c r="HZ630">
        <v>0.56000000000000005</v>
      </c>
      <c r="IA630">
        <v>0.14000000000000001</v>
      </c>
      <c r="IB630">
        <v>0.18</v>
      </c>
      <c r="IC630">
        <v>0.26</v>
      </c>
      <c r="ID630">
        <v>0.16</v>
      </c>
      <c r="IE630">
        <v>0.18</v>
      </c>
      <c r="IF630">
        <v>0.105</v>
      </c>
      <c r="IG630">
        <v>0</v>
      </c>
      <c r="IH630">
        <v>0.02</v>
      </c>
      <c r="II630">
        <v>0.02</v>
      </c>
      <c r="IJ630">
        <v>0.51</v>
      </c>
      <c r="IK630">
        <v>0.33300000000000002</v>
      </c>
      <c r="IL630">
        <v>0</v>
      </c>
      <c r="IM630">
        <v>0.04</v>
      </c>
      <c r="IN630">
        <v>0.04</v>
      </c>
      <c r="IO630">
        <v>0.05</v>
      </c>
      <c r="IP630">
        <v>0.11</v>
      </c>
      <c r="IQ630">
        <v>7.0000000000000007E-2</v>
      </c>
      <c r="IR630">
        <v>0.05</v>
      </c>
      <c r="IS630">
        <v>0.02</v>
      </c>
      <c r="IT630">
        <v>0.49</v>
      </c>
      <c r="IU630">
        <v>0.4</v>
      </c>
      <c r="IV630">
        <v>0</v>
      </c>
      <c r="IW630">
        <v>0.14000000000000001</v>
      </c>
      <c r="IX630">
        <v>0.26</v>
      </c>
      <c r="IY630">
        <v>0.09</v>
      </c>
      <c r="IZ630">
        <v>0.12</v>
      </c>
      <c r="JA630">
        <v>0.18</v>
      </c>
      <c r="JB630">
        <v>0.26</v>
      </c>
      <c r="JC630">
        <v>0.23</v>
      </c>
      <c r="JD630">
        <v>0.04</v>
      </c>
      <c r="JE630">
        <v>7.0000000000000007E-2</v>
      </c>
      <c r="JF630">
        <v>0.26</v>
      </c>
      <c r="JG630">
        <v>0.09</v>
      </c>
      <c r="JH630">
        <v>0.16</v>
      </c>
      <c r="JI630">
        <v>0.05</v>
      </c>
      <c r="JJ630">
        <v>0.02</v>
      </c>
      <c r="JK630">
        <v>0.21</v>
      </c>
      <c r="JL630">
        <v>0.16</v>
      </c>
      <c r="JM630">
        <v>0.33</v>
      </c>
      <c r="JN630">
        <v>0.33</v>
      </c>
      <c r="JO630">
        <v>0.39</v>
      </c>
      <c r="JP630">
        <v>0.35</v>
      </c>
      <c r="JQ630">
        <v>0.35</v>
      </c>
      <c r="JR630">
        <v>2.79</v>
      </c>
      <c r="JS630">
        <v>1.47</v>
      </c>
      <c r="JT630">
        <v>1.51</v>
      </c>
      <c r="JU630">
        <v>3.05</v>
      </c>
      <c r="JV630">
        <v>2.41</v>
      </c>
    </row>
    <row r="631" spans="1:282" x14ac:dyDescent="0.25">
      <c r="A631">
        <v>610405</v>
      </c>
      <c r="B631" t="s">
        <v>329</v>
      </c>
      <c r="C631" t="s">
        <v>1683</v>
      </c>
      <c r="D631" t="s">
        <v>6371</v>
      </c>
      <c r="E631" t="s">
        <v>6372</v>
      </c>
      <c r="F631" t="s">
        <v>1684</v>
      </c>
      <c r="G631" t="s">
        <v>1685</v>
      </c>
      <c r="H631" t="s">
        <v>6373</v>
      </c>
      <c r="I631" t="s">
        <v>6374</v>
      </c>
      <c r="J631" t="s">
        <v>1686</v>
      </c>
      <c r="K631" t="s">
        <v>6375</v>
      </c>
      <c r="L631" t="s">
        <v>1062</v>
      </c>
      <c r="M631" t="s">
        <v>3399</v>
      </c>
      <c r="N631" t="s">
        <v>3657</v>
      </c>
      <c r="O631" t="s">
        <v>524</v>
      </c>
      <c r="P631">
        <v>384</v>
      </c>
      <c r="Q631" t="s">
        <v>539</v>
      </c>
      <c r="R631" t="s">
        <v>591</v>
      </c>
      <c r="S631" t="s">
        <v>591</v>
      </c>
      <c r="T631">
        <v>38</v>
      </c>
      <c r="U631">
        <v>6340</v>
      </c>
      <c r="V631" t="s">
        <v>651</v>
      </c>
      <c r="W631">
        <v>25</v>
      </c>
      <c r="X631">
        <v>381</v>
      </c>
      <c r="Y631">
        <v>7</v>
      </c>
      <c r="Z631" s="5" t="s">
        <v>4019</v>
      </c>
      <c r="AA631" t="s">
        <v>524</v>
      </c>
      <c r="AB631" t="s">
        <v>564</v>
      </c>
      <c r="AC631" t="s">
        <v>555</v>
      </c>
      <c r="AD631" t="s">
        <v>564</v>
      </c>
      <c r="AE631">
        <v>41</v>
      </c>
      <c r="AF631">
        <v>25.1</v>
      </c>
      <c r="AG631">
        <v>48.2</v>
      </c>
      <c r="AH631">
        <v>0.7</v>
      </c>
      <c r="AI631" t="s">
        <v>3410</v>
      </c>
      <c r="AJ631">
        <v>20</v>
      </c>
      <c r="AK631">
        <v>3</v>
      </c>
      <c r="AL631">
        <v>7</v>
      </c>
      <c r="AM631">
        <v>1</v>
      </c>
      <c r="AN631">
        <v>5</v>
      </c>
      <c r="AQ631">
        <v>1</v>
      </c>
      <c r="AR631">
        <v>3</v>
      </c>
      <c r="AS631">
        <v>20</v>
      </c>
      <c r="AT631">
        <v>0.05</v>
      </c>
      <c r="AU631">
        <v>0.05</v>
      </c>
      <c r="AV631">
        <v>0.1</v>
      </c>
      <c r="AW631">
        <v>0.05</v>
      </c>
      <c r="AX631">
        <v>0.1</v>
      </c>
      <c r="AY631">
        <v>0.2</v>
      </c>
      <c r="AZ631">
        <v>0</v>
      </c>
      <c r="BA631">
        <v>0</v>
      </c>
      <c r="BB631">
        <v>0</v>
      </c>
      <c r="BC631">
        <v>0.1</v>
      </c>
      <c r="BD631">
        <v>0.15</v>
      </c>
      <c r="BE631">
        <v>0.3</v>
      </c>
      <c r="BF631">
        <v>0.3</v>
      </c>
      <c r="BG631">
        <v>0.3</v>
      </c>
      <c r="BH631">
        <v>0.15</v>
      </c>
      <c r="BI631">
        <v>0.15</v>
      </c>
      <c r="BJ631">
        <v>0.25</v>
      </c>
      <c r="BK631">
        <v>0.2</v>
      </c>
      <c r="BL631">
        <v>0</v>
      </c>
      <c r="BM631">
        <v>0</v>
      </c>
      <c r="BN631">
        <v>0.05</v>
      </c>
      <c r="BO631">
        <v>0</v>
      </c>
      <c r="BP631">
        <v>0</v>
      </c>
      <c r="BQ631">
        <v>0</v>
      </c>
      <c r="BR631">
        <v>0.65</v>
      </c>
      <c r="BS631">
        <v>0.65</v>
      </c>
      <c r="BT631">
        <v>0.7</v>
      </c>
      <c r="BU631">
        <v>0.7</v>
      </c>
      <c r="BV631">
        <v>0.5</v>
      </c>
      <c r="BW631">
        <v>0.3</v>
      </c>
      <c r="BX631">
        <v>3.55</v>
      </c>
      <c r="BY631">
        <v>3.55</v>
      </c>
      <c r="BZ631">
        <v>3.53</v>
      </c>
      <c r="CA631">
        <v>3.5</v>
      </c>
      <c r="CB631">
        <v>3.15</v>
      </c>
      <c r="CC631">
        <v>2.6</v>
      </c>
      <c r="CD631">
        <v>0.05</v>
      </c>
      <c r="CE631">
        <v>0.05</v>
      </c>
      <c r="CF631">
        <v>0.05</v>
      </c>
      <c r="CG631">
        <v>0.05</v>
      </c>
      <c r="CH631">
        <v>0.05</v>
      </c>
      <c r="CI631">
        <v>0.05</v>
      </c>
      <c r="CJ631">
        <v>0.1</v>
      </c>
      <c r="CK631">
        <v>0.2</v>
      </c>
      <c r="CL631">
        <v>0.15</v>
      </c>
      <c r="CM631">
        <v>0.05</v>
      </c>
      <c r="CN631">
        <v>0</v>
      </c>
      <c r="CO631">
        <v>0.05</v>
      </c>
      <c r="CP631">
        <v>0.1</v>
      </c>
      <c r="CQ631">
        <v>0</v>
      </c>
      <c r="CR631">
        <v>0.1</v>
      </c>
      <c r="CS631">
        <v>0.15</v>
      </c>
      <c r="CT631">
        <v>0.05</v>
      </c>
      <c r="CU631">
        <v>0.05</v>
      </c>
      <c r="CV631">
        <v>3.55</v>
      </c>
      <c r="CW631">
        <v>3.6</v>
      </c>
      <c r="CX631">
        <v>3.6</v>
      </c>
      <c r="CY631">
        <v>3.55</v>
      </c>
      <c r="CZ631">
        <v>3.5</v>
      </c>
      <c r="DA631">
        <v>3.35</v>
      </c>
      <c r="DB631">
        <v>3.2</v>
      </c>
      <c r="DC631">
        <v>3</v>
      </c>
      <c r="DD631">
        <v>3.1</v>
      </c>
      <c r="DE631">
        <v>0.2</v>
      </c>
      <c r="DF631">
        <v>0.25</v>
      </c>
      <c r="DG631">
        <v>0.15</v>
      </c>
      <c r="DH631">
        <v>0.1</v>
      </c>
      <c r="DI631">
        <v>0.35</v>
      </c>
      <c r="DJ631">
        <v>0.3</v>
      </c>
      <c r="DK631">
        <v>0.2</v>
      </c>
      <c r="DL631">
        <v>0.3</v>
      </c>
      <c r="DM631">
        <v>0.35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0.7</v>
      </c>
      <c r="DX631">
        <v>0.7</v>
      </c>
      <c r="DY631">
        <v>0.75</v>
      </c>
      <c r="DZ631">
        <v>0.75</v>
      </c>
      <c r="EA631">
        <v>0.6</v>
      </c>
      <c r="EB631">
        <v>0.55000000000000004</v>
      </c>
      <c r="EC631">
        <v>0.55000000000000004</v>
      </c>
      <c r="ED631">
        <v>0.45</v>
      </c>
      <c r="EE631">
        <v>0.45</v>
      </c>
      <c r="EF631">
        <v>0.45</v>
      </c>
      <c r="EG631">
        <v>0.05</v>
      </c>
      <c r="EH631">
        <v>0.05</v>
      </c>
      <c r="EI631">
        <v>0.15</v>
      </c>
      <c r="EJ631">
        <v>0.05</v>
      </c>
      <c r="EK631">
        <v>0.05</v>
      </c>
      <c r="EL631">
        <v>0.4</v>
      </c>
      <c r="EM631">
        <v>0.05</v>
      </c>
      <c r="EN631">
        <v>0.05</v>
      </c>
      <c r="EO631">
        <v>0.45</v>
      </c>
      <c r="EP631">
        <v>0.35</v>
      </c>
      <c r="EQ631">
        <v>0.05</v>
      </c>
      <c r="ER631">
        <v>0.3</v>
      </c>
      <c r="ES631">
        <v>0.2</v>
      </c>
      <c r="ET631">
        <v>0.25</v>
      </c>
      <c r="EU631">
        <v>0.15</v>
      </c>
      <c r="EV631">
        <v>0.1</v>
      </c>
      <c r="EW631">
        <v>0.05</v>
      </c>
      <c r="EX631">
        <v>0</v>
      </c>
      <c r="EY631">
        <v>0.35</v>
      </c>
      <c r="EZ631">
        <v>0.45</v>
      </c>
      <c r="FA631">
        <v>0.1</v>
      </c>
      <c r="FB631">
        <v>0.1</v>
      </c>
      <c r="FC631">
        <v>0.15</v>
      </c>
      <c r="FD631">
        <v>0</v>
      </c>
      <c r="FE631">
        <v>0.35</v>
      </c>
      <c r="FF631">
        <v>0.35</v>
      </c>
      <c r="FG631">
        <v>0.1</v>
      </c>
      <c r="FH631">
        <v>0.25</v>
      </c>
      <c r="FI631">
        <v>0.45</v>
      </c>
      <c r="FJ631">
        <v>0.45</v>
      </c>
      <c r="FK631">
        <v>0.65</v>
      </c>
      <c r="FL631">
        <v>0.5</v>
      </c>
      <c r="FM631">
        <v>0.4</v>
      </c>
      <c r="FN631">
        <v>0.5</v>
      </c>
      <c r="FO631">
        <v>0.55000000000000004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0.05</v>
      </c>
      <c r="FV631">
        <v>0.05</v>
      </c>
      <c r="FW631">
        <v>0</v>
      </c>
      <c r="FX631">
        <v>0</v>
      </c>
      <c r="FY631">
        <v>1.75</v>
      </c>
      <c r="FZ631">
        <v>2.8</v>
      </c>
      <c r="GA631">
        <v>3.3</v>
      </c>
      <c r="GB631">
        <v>2.85</v>
      </c>
      <c r="GC631">
        <v>3.35</v>
      </c>
      <c r="GD631">
        <v>3.16</v>
      </c>
      <c r="GE631">
        <v>2.42</v>
      </c>
      <c r="GF631">
        <v>3.3</v>
      </c>
      <c r="GG631">
        <v>3.4</v>
      </c>
      <c r="GH631">
        <v>7.85</v>
      </c>
      <c r="GI631">
        <v>0.05</v>
      </c>
      <c r="GJ631">
        <v>0</v>
      </c>
      <c r="GK631">
        <v>0</v>
      </c>
      <c r="GL631">
        <v>0.05</v>
      </c>
      <c r="GM631">
        <v>0.05</v>
      </c>
      <c r="GN631">
        <v>0.1</v>
      </c>
      <c r="GO631">
        <v>0.15</v>
      </c>
      <c r="GP631">
        <v>0.1</v>
      </c>
      <c r="GQ631">
        <v>0.1</v>
      </c>
      <c r="GR631">
        <v>0.4</v>
      </c>
      <c r="GS631">
        <v>0</v>
      </c>
      <c r="GT631">
        <v>0.35</v>
      </c>
      <c r="GU631">
        <v>0.6</v>
      </c>
      <c r="GV631">
        <v>0.05</v>
      </c>
      <c r="GW631">
        <v>0.35</v>
      </c>
      <c r="GX631">
        <v>0.35</v>
      </c>
      <c r="GY631">
        <v>0.4</v>
      </c>
      <c r="GZ631">
        <v>0.15</v>
      </c>
      <c r="HA631">
        <v>0</v>
      </c>
      <c r="HB631">
        <v>0.25</v>
      </c>
      <c r="HC631">
        <v>0.15</v>
      </c>
      <c r="HD631">
        <v>0.05</v>
      </c>
      <c r="HE631">
        <v>0.3</v>
      </c>
      <c r="HF631">
        <v>0</v>
      </c>
      <c r="HG631">
        <v>0</v>
      </c>
      <c r="HH631">
        <v>0</v>
      </c>
      <c r="HI631">
        <v>0.05</v>
      </c>
      <c r="HJ631">
        <v>0.15</v>
      </c>
      <c r="HK631">
        <v>0.15</v>
      </c>
      <c r="HL631">
        <v>0.05</v>
      </c>
      <c r="HM631">
        <v>0.15</v>
      </c>
      <c r="HN631">
        <v>0.05</v>
      </c>
      <c r="HO631">
        <v>0.35</v>
      </c>
      <c r="HP631">
        <v>0.15</v>
      </c>
      <c r="HQ631">
        <v>0.25</v>
      </c>
      <c r="HR631">
        <v>0.25</v>
      </c>
      <c r="HS631">
        <v>0.35</v>
      </c>
      <c r="HT631">
        <v>0.25</v>
      </c>
      <c r="HU631">
        <v>0.6</v>
      </c>
      <c r="HV631">
        <v>0.45</v>
      </c>
      <c r="HW631">
        <v>0.45</v>
      </c>
      <c r="HX631">
        <v>0.6</v>
      </c>
      <c r="HY631">
        <v>0.3</v>
      </c>
      <c r="HZ631">
        <v>0.7</v>
      </c>
      <c r="IA631">
        <v>0</v>
      </c>
      <c r="IB631">
        <v>0.2</v>
      </c>
      <c r="IC631">
        <v>0.1</v>
      </c>
      <c r="ID631">
        <v>0.05</v>
      </c>
      <c r="IE631">
        <v>0.15</v>
      </c>
      <c r="IF631">
        <v>0</v>
      </c>
      <c r="IG631">
        <v>0</v>
      </c>
      <c r="IH631">
        <v>0.05</v>
      </c>
      <c r="II631">
        <v>0.05</v>
      </c>
      <c r="IJ631">
        <v>0</v>
      </c>
      <c r="IK631">
        <v>0.05</v>
      </c>
      <c r="IL631">
        <v>0</v>
      </c>
      <c r="IM631">
        <v>0</v>
      </c>
      <c r="IN631">
        <v>0</v>
      </c>
      <c r="IO631">
        <v>0</v>
      </c>
      <c r="IP631">
        <v>0.05</v>
      </c>
      <c r="IQ631">
        <v>0</v>
      </c>
      <c r="IR631">
        <v>0</v>
      </c>
      <c r="IS631">
        <v>0</v>
      </c>
      <c r="IT631">
        <v>0.4</v>
      </c>
      <c r="IU631">
        <v>0</v>
      </c>
      <c r="IV631">
        <v>0</v>
      </c>
      <c r="IW631">
        <v>0.15</v>
      </c>
      <c r="IX631">
        <v>0.25</v>
      </c>
      <c r="IY631">
        <v>0.35</v>
      </c>
      <c r="IZ631">
        <v>0.4</v>
      </c>
      <c r="JA631">
        <v>0.2</v>
      </c>
      <c r="JB631">
        <v>0.45</v>
      </c>
      <c r="JC631">
        <v>0.25</v>
      </c>
      <c r="JD631">
        <v>0.1</v>
      </c>
      <c r="JE631">
        <v>0.35</v>
      </c>
      <c r="JF631">
        <v>0.15</v>
      </c>
      <c r="JG631">
        <v>0.2</v>
      </c>
      <c r="JH631">
        <v>0.5</v>
      </c>
      <c r="JI631">
        <v>0.15</v>
      </c>
      <c r="JJ631">
        <v>0.25</v>
      </c>
      <c r="JK631">
        <v>0.65</v>
      </c>
      <c r="JL631">
        <v>0.2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3.25</v>
      </c>
      <c r="JS631">
        <v>2</v>
      </c>
      <c r="JT631">
        <v>2.85</v>
      </c>
      <c r="JU631">
        <v>3.45</v>
      </c>
      <c r="JV631">
        <v>2.4500000000000002</v>
      </c>
    </row>
    <row r="632" spans="1:282" x14ac:dyDescent="0.25">
      <c r="A632">
        <v>610499</v>
      </c>
      <c r="B632" t="s">
        <v>3174</v>
      </c>
      <c r="C632" t="s">
        <v>3173</v>
      </c>
      <c r="D632" t="s">
        <v>3555</v>
      </c>
      <c r="E632" t="s">
        <v>3556</v>
      </c>
      <c r="F632" t="s">
        <v>3175</v>
      </c>
      <c r="G632" t="s">
        <v>3176</v>
      </c>
      <c r="H632" t="s">
        <v>6376</v>
      </c>
      <c r="I632" t="s">
        <v>6377</v>
      </c>
      <c r="J632" t="s">
        <v>1161</v>
      </c>
      <c r="K632" t="s">
        <v>6378</v>
      </c>
      <c r="L632" t="s">
        <v>1062</v>
      </c>
      <c r="M632" t="s">
        <v>3399</v>
      </c>
      <c r="N632" t="s">
        <v>3908</v>
      </c>
      <c r="O632" t="s">
        <v>535</v>
      </c>
      <c r="P632">
        <v>405</v>
      </c>
      <c r="Q632" t="s">
        <v>539</v>
      </c>
      <c r="R632" t="s">
        <v>542</v>
      </c>
      <c r="S632" t="s">
        <v>694</v>
      </c>
      <c r="T632">
        <v>37</v>
      </c>
      <c r="U632">
        <v>1045</v>
      </c>
      <c r="V632" t="s">
        <v>651</v>
      </c>
      <c r="Z632" s="5" t="s">
        <v>10</v>
      </c>
      <c r="AA632" t="s">
        <v>10</v>
      </c>
      <c r="AB632" t="s">
        <v>10</v>
      </c>
      <c r="AC632" t="s">
        <v>10</v>
      </c>
      <c r="AD632" t="s">
        <v>10</v>
      </c>
      <c r="AI632" t="s">
        <v>10</v>
      </c>
    </row>
    <row r="633" spans="1:282" x14ac:dyDescent="0.25">
      <c r="A633">
        <v>610501</v>
      </c>
      <c r="B633" t="s">
        <v>3178</v>
      </c>
      <c r="C633" t="s">
        <v>3177</v>
      </c>
      <c r="D633" t="s">
        <v>3427</v>
      </c>
      <c r="E633" t="s">
        <v>3428</v>
      </c>
      <c r="F633" t="s">
        <v>3179</v>
      </c>
      <c r="G633" t="s">
        <v>3180</v>
      </c>
      <c r="H633" t="s">
        <v>6379</v>
      </c>
      <c r="I633" t="s">
        <v>6380</v>
      </c>
      <c r="J633" t="s">
        <v>10</v>
      </c>
      <c r="K633" t="s">
        <v>10</v>
      </c>
      <c r="L633" t="s">
        <v>1062</v>
      </c>
      <c r="M633" t="s">
        <v>3399</v>
      </c>
      <c r="N633" t="s">
        <v>3908</v>
      </c>
      <c r="O633" t="s">
        <v>535</v>
      </c>
      <c r="P633">
        <v>166</v>
      </c>
      <c r="Q633" t="s">
        <v>539</v>
      </c>
      <c r="R633" t="s">
        <v>542</v>
      </c>
      <c r="S633" t="s">
        <v>542</v>
      </c>
      <c r="T633">
        <v>36</v>
      </c>
      <c r="U633">
        <v>1065</v>
      </c>
      <c r="V633" t="s">
        <v>651</v>
      </c>
      <c r="W633">
        <v>92</v>
      </c>
      <c r="X633">
        <v>146</v>
      </c>
      <c r="Y633">
        <v>63</v>
      </c>
      <c r="Z633" s="5" t="s">
        <v>751</v>
      </c>
      <c r="AA633" t="s">
        <v>535</v>
      </c>
      <c r="AB633" t="s">
        <v>564</v>
      </c>
      <c r="AC633" t="s">
        <v>564</v>
      </c>
      <c r="AD633" t="s">
        <v>533</v>
      </c>
      <c r="AE633">
        <v>46.4</v>
      </c>
      <c r="AF633">
        <v>51.4</v>
      </c>
      <c r="AG633">
        <v>64.2</v>
      </c>
      <c r="AH633">
        <v>6.3</v>
      </c>
      <c r="AI633" t="s">
        <v>3410</v>
      </c>
      <c r="AJ633">
        <v>76</v>
      </c>
      <c r="AL633">
        <v>71</v>
      </c>
      <c r="AN633">
        <v>1</v>
      </c>
      <c r="AO633">
        <v>1</v>
      </c>
      <c r="AR633">
        <v>4</v>
      </c>
      <c r="AS633">
        <v>76</v>
      </c>
      <c r="AT633">
        <v>7.0000000000000007E-2</v>
      </c>
      <c r="AU633">
        <v>0.01</v>
      </c>
      <c r="AV633">
        <v>0.01</v>
      </c>
      <c r="AW633">
        <v>0.08</v>
      </c>
      <c r="AX633">
        <v>0.05</v>
      </c>
      <c r="AY633">
        <v>0.09</v>
      </c>
      <c r="AZ633">
        <v>0.08</v>
      </c>
      <c r="BA633">
        <v>0.105</v>
      </c>
      <c r="BB633">
        <v>0.11</v>
      </c>
      <c r="BC633">
        <v>0.11</v>
      </c>
      <c r="BD633">
        <v>0.13</v>
      </c>
      <c r="BE633">
        <v>0.22</v>
      </c>
      <c r="BF633">
        <v>0.36</v>
      </c>
      <c r="BG633">
        <v>0.32</v>
      </c>
      <c r="BH633">
        <v>0.3</v>
      </c>
      <c r="BI633">
        <v>0.3</v>
      </c>
      <c r="BJ633">
        <v>0.37</v>
      </c>
      <c r="BK633">
        <v>0.26</v>
      </c>
      <c r="BL633">
        <v>0.03</v>
      </c>
      <c r="BM633">
        <v>0.01</v>
      </c>
      <c r="BN633">
        <v>0.04</v>
      </c>
      <c r="BO633">
        <v>0.01</v>
      </c>
      <c r="BP633">
        <v>0.04</v>
      </c>
      <c r="BQ633">
        <v>0.05</v>
      </c>
      <c r="BR633">
        <v>0.47</v>
      </c>
      <c r="BS633">
        <v>0.55000000000000004</v>
      </c>
      <c r="BT633">
        <v>0.54</v>
      </c>
      <c r="BU633">
        <v>0.5</v>
      </c>
      <c r="BV633">
        <v>0.41</v>
      </c>
      <c r="BW633">
        <v>0.37</v>
      </c>
      <c r="BX633">
        <v>3.27</v>
      </c>
      <c r="BY633">
        <v>3.43</v>
      </c>
      <c r="BZ633">
        <v>3.42</v>
      </c>
      <c r="CA633">
        <v>3.24</v>
      </c>
      <c r="CB633">
        <v>3.18</v>
      </c>
      <c r="CC633">
        <v>2.96</v>
      </c>
      <c r="CD633">
        <v>0</v>
      </c>
      <c r="CE633">
        <v>0</v>
      </c>
      <c r="CF633">
        <v>0</v>
      </c>
      <c r="CG633">
        <v>1.2999999999999999E-2</v>
      </c>
      <c r="CH633">
        <v>1.2999999999999999E-2</v>
      </c>
      <c r="CI633">
        <v>0</v>
      </c>
      <c r="CJ633">
        <v>0.04</v>
      </c>
      <c r="CK633">
        <v>0.09</v>
      </c>
      <c r="CL633">
        <v>7.0000000000000007E-2</v>
      </c>
      <c r="CM633">
        <v>0.08</v>
      </c>
      <c r="CN633">
        <v>0.04</v>
      </c>
      <c r="CO633">
        <v>0.05</v>
      </c>
      <c r="CP633">
        <v>7.0000000000000007E-2</v>
      </c>
      <c r="CQ633">
        <v>0.05</v>
      </c>
      <c r="CR633">
        <v>0.12</v>
      </c>
      <c r="CS633">
        <v>0.17</v>
      </c>
      <c r="CT633">
        <v>0.12</v>
      </c>
      <c r="CU633">
        <v>0.17</v>
      </c>
      <c r="CV633">
        <v>3.55</v>
      </c>
      <c r="CW633">
        <v>3.57</v>
      </c>
      <c r="CX633">
        <v>3.55</v>
      </c>
      <c r="CY633">
        <v>3.52</v>
      </c>
      <c r="CZ633">
        <v>3.53</v>
      </c>
      <c r="DA633">
        <v>3.42</v>
      </c>
      <c r="DB633">
        <v>3.22</v>
      </c>
      <c r="DC633">
        <v>3.22</v>
      </c>
      <c r="DD633">
        <v>3.18</v>
      </c>
      <c r="DE633">
        <v>0.28999999999999998</v>
      </c>
      <c r="DF633">
        <v>0.34</v>
      </c>
      <c r="DG633">
        <v>0.34</v>
      </c>
      <c r="DH633">
        <v>0.3</v>
      </c>
      <c r="DI633">
        <v>0.32</v>
      </c>
      <c r="DJ633">
        <v>0.32</v>
      </c>
      <c r="DK633">
        <v>0.28000000000000003</v>
      </c>
      <c r="DL633">
        <v>0.22</v>
      </c>
      <c r="DM633">
        <v>0.24</v>
      </c>
      <c r="DN633">
        <v>0.01</v>
      </c>
      <c r="DO633">
        <v>0.01</v>
      </c>
      <c r="DP633">
        <v>0.01</v>
      </c>
      <c r="DQ633">
        <v>0.01</v>
      </c>
      <c r="DR633">
        <v>0.01</v>
      </c>
      <c r="DS633">
        <v>0.04</v>
      </c>
      <c r="DT633">
        <v>0.05</v>
      </c>
      <c r="DU633">
        <v>0.05</v>
      </c>
      <c r="DV633">
        <v>0.05</v>
      </c>
      <c r="DW633">
        <v>0.62</v>
      </c>
      <c r="DX633">
        <v>0.61</v>
      </c>
      <c r="DY633">
        <v>0.59</v>
      </c>
      <c r="DZ633">
        <v>0.61</v>
      </c>
      <c r="EA633">
        <v>0.61</v>
      </c>
      <c r="EB633">
        <v>0.53</v>
      </c>
      <c r="EC633">
        <v>0.46</v>
      </c>
      <c r="ED633">
        <v>0.51</v>
      </c>
      <c r="EE633">
        <v>0.47</v>
      </c>
      <c r="EF633">
        <v>0.3</v>
      </c>
      <c r="EG633">
        <v>0.03</v>
      </c>
      <c r="EH633">
        <v>0</v>
      </c>
      <c r="EI633">
        <v>0.03</v>
      </c>
      <c r="EJ633">
        <v>0.03</v>
      </c>
      <c r="EK633">
        <v>0</v>
      </c>
      <c r="EL633">
        <v>0.03</v>
      </c>
      <c r="EM633">
        <v>0</v>
      </c>
      <c r="EN633">
        <v>0.05</v>
      </c>
      <c r="EO633">
        <v>0.2</v>
      </c>
      <c r="EP633">
        <v>0.13</v>
      </c>
      <c r="EQ633">
        <v>0.11799999999999999</v>
      </c>
      <c r="ER633">
        <v>0.14000000000000001</v>
      </c>
      <c r="ES633">
        <v>0.14499999999999999</v>
      </c>
      <c r="ET633">
        <v>0.2</v>
      </c>
      <c r="EU633">
        <v>0.12</v>
      </c>
      <c r="EV633">
        <v>0.09</v>
      </c>
      <c r="EW633">
        <v>0.17</v>
      </c>
      <c r="EX633">
        <v>0.184</v>
      </c>
      <c r="EY633">
        <v>0.34</v>
      </c>
      <c r="EZ633">
        <v>0.38</v>
      </c>
      <c r="FA633">
        <v>0.34</v>
      </c>
      <c r="FB633">
        <v>0.3</v>
      </c>
      <c r="FC633">
        <v>0.28999999999999998</v>
      </c>
      <c r="FD633">
        <v>0.32</v>
      </c>
      <c r="FE633">
        <v>0.32</v>
      </c>
      <c r="FF633">
        <v>0.28999999999999998</v>
      </c>
      <c r="FG633">
        <v>0.28000000000000003</v>
      </c>
      <c r="FH633">
        <v>0.45</v>
      </c>
      <c r="FI633">
        <v>0.43</v>
      </c>
      <c r="FJ633">
        <v>0.42</v>
      </c>
      <c r="FK633">
        <v>0.46</v>
      </c>
      <c r="FL633">
        <v>0.46</v>
      </c>
      <c r="FM633">
        <v>0.46</v>
      </c>
      <c r="FN633">
        <v>0.51</v>
      </c>
      <c r="FO633">
        <v>0.41</v>
      </c>
      <c r="FP633">
        <v>0.04</v>
      </c>
      <c r="FQ633">
        <v>0.05</v>
      </c>
      <c r="FR633">
        <v>7.0000000000000007E-2</v>
      </c>
      <c r="FS633">
        <v>7.0000000000000007E-2</v>
      </c>
      <c r="FT633">
        <v>7.0000000000000007E-2</v>
      </c>
      <c r="FU633">
        <v>0.05</v>
      </c>
      <c r="FV633">
        <v>0.08</v>
      </c>
      <c r="FW633">
        <v>0.08</v>
      </c>
      <c r="FX633">
        <v>0.08</v>
      </c>
      <c r="FY633">
        <v>2.4500000000000002</v>
      </c>
      <c r="FZ633">
        <v>3.28</v>
      </c>
      <c r="GA633">
        <v>3.34</v>
      </c>
      <c r="GB633">
        <v>3.24</v>
      </c>
      <c r="GC633">
        <v>3.28</v>
      </c>
      <c r="GD633">
        <v>3.28</v>
      </c>
      <c r="GE633">
        <v>3.31</v>
      </c>
      <c r="GF633">
        <v>3.46</v>
      </c>
      <c r="GG633">
        <v>3.14</v>
      </c>
      <c r="GH633">
        <v>7.7</v>
      </c>
      <c r="GI633">
        <v>0.01</v>
      </c>
      <c r="GJ633">
        <v>1.2999999999999999E-2</v>
      </c>
      <c r="GK633">
        <v>2.5999999999999999E-2</v>
      </c>
      <c r="GL633">
        <v>0.03</v>
      </c>
      <c r="GM633">
        <v>0.11</v>
      </c>
      <c r="GN633">
        <v>7.0000000000000007E-2</v>
      </c>
      <c r="GO633">
        <v>0.12</v>
      </c>
      <c r="GP633">
        <v>0.16</v>
      </c>
      <c r="GQ633">
        <v>0.12</v>
      </c>
      <c r="GR633">
        <v>0.28999999999999998</v>
      </c>
      <c r="GS633">
        <v>7.0000000000000007E-2</v>
      </c>
      <c r="GT633">
        <v>0.39</v>
      </c>
      <c r="GU633">
        <v>0.45</v>
      </c>
      <c r="GV633">
        <v>0.22</v>
      </c>
      <c r="GW633">
        <v>0.25</v>
      </c>
      <c r="GX633">
        <v>0.19700000000000001</v>
      </c>
      <c r="GY633">
        <v>0.21</v>
      </c>
      <c r="GZ633">
        <v>6.6000000000000003E-2</v>
      </c>
      <c r="HA633">
        <v>9.1999999999999998E-2</v>
      </c>
      <c r="HB633">
        <v>0.22</v>
      </c>
      <c r="HC633">
        <v>0.13</v>
      </c>
      <c r="HD633">
        <v>0.11</v>
      </c>
      <c r="HE633">
        <v>0.25</v>
      </c>
      <c r="HF633">
        <v>0.16</v>
      </c>
      <c r="HG633">
        <v>0.16</v>
      </c>
      <c r="HH633">
        <v>0.09</v>
      </c>
      <c r="HI633">
        <v>0.01</v>
      </c>
      <c r="HJ633">
        <v>0</v>
      </c>
      <c r="HK633">
        <v>0.03</v>
      </c>
      <c r="HL633">
        <v>0.01</v>
      </c>
      <c r="HM633">
        <v>7.0000000000000007E-2</v>
      </c>
      <c r="HN633">
        <v>0.01</v>
      </c>
      <c r="HO633">
        <v>0.32</v>
      </c>
      <c r="HP633">
        <v>0.32</v>
      </c>
      <c r="HQ633">
        <v>0.32</v>
      </c>
      <c r="HR633">
        <v>0.28000000000000003</v>
      </c>
      <c r="HS633">
        <v>0.3</v>
      </c>
      <c r="HT633">
        <v>0.24</v>
      </c>
      <c r="HU633">
        <v>0.38</v>
      </c>
      <c r="HV633">
        <v>0.36</v>
      </c>
      <c r="HW633">
        <v>0.34</v>
      </c>
      <c r="HX633">
        <v>0.43</v>
      </c>
      <c r="HY633">
        <v>0.38</v>
      </c>
      <c r="HZ633">
        <v>0.57999999999999996</v>
      </c>
      <c r="IA633">
        <v>0.18</v>
      </c>
      <c r="IB633">
        <v>0.21</v>
      </c>
      <c r="IC633">
        <v>0.2</v>
      </c>
      <c r="ID633">
        <v>0.16</v>
      </c>
      <c r="IE633">
        <v>0.12</v>
      </c>
      <c r="IF633">
        <v>5.2999999999999999E-2</v>
      </c>
      <c r="IG633">
        <v>5.2999999999999999E-2</v>
      </c>
      <c r="IH633">
        <v>0.04</v>
      </c>
      <c r="II633">
        <v>0.04</v>
      </c>
      <c r="IJ633">
        <v>0.04</v>
      </c>
      <c r="IK633">
        <v>5.2999999999999999E-2</v>
      </c>
      <c r="IL633">
        <v>3.9E-2</v>
      </c>
      <c r="IM633">
        <v>0.05</v>
      </c>
      <c r="IN633">
        <v>0.08</v>
      </c>
      <c r="IO633">
        <v>0.08</v>
      </c>
      <c r="IP633">
        <v>0.08</v>
      </c>
      <c r="IQ633">
        <v>0.08</v>
      </c>
      <c r="IR633">
        <v>0.08</v>
      </c>
      <c r="IS633">
        <v>0.08</v>
      </c>
      <c r="IT633">
        <v>0.55000000000000004</v>
      </c>
      <c r="IU633">
        <v>0.47</v>
      </c>
      <c r="IV633">
        <v>7.0000000000000007E-2</v>
      </c>
      <c r="IW633">
        <v>0.25</v>
      </c>
      <c r="IX633">
        <v>0.37</v>
      </c>
      <c r="IY633">
        <v>0.24</v>
      </c>
      <c r="IZ633">
        <v>0.28999999999999998</v>
      </c>
      <c r="JA633">
        <v>0.28000000000000003</v>
      </c>
      <c r="JB633">
        <v>0.43</v>
      </c>
      <c r="JC633">
        <v>0.28000000000000003</v>
      </c>
      <c r="JD633">
        <v>7.0000000000000007E-2</v>
      </c>
      <c r="JE633">
        <v>0.11</v>
      </c>
      <c r="JF633">
        <v>0.32</v>
      </c>
      <c r="JG633">
        <v>0.16</v>
      </c>
      <c r="JH633">
        <v>0.24</v>
      </c>
      <c r="JI633">
        <v>0.11</v>
      </c>
      <c r="JJ633">
        <v>0.09</v>
      </c>
      <c r="JK633">
        <v>0.3</v>
      </c>
      <c r="JL633">
        <v>0.12</v>
      </c>
      <c r="JM633">
        <v>0.04</v>
      </c>
      <c r="JN633">
        <v>0.04</v>
      </c>
      <c r="JO633">
        <v>0.04</v>
      </c>
      <c r="JP633">
        <v>0.04</v>
      </c>
      <c r="JQ633">
        <v>0.04</v>
      </c>
      <c r="JR633">
        <v>2.7</v>
      </c>
      <c r="JS633">
        <v>1.71</v>
      </c>
      <c r="JT633">
        <v>1.81</v>
      </c>
      <c r="JU633">
        <v>2.89</v>
      </c>
      <c r="JV633">
        <v>2.15</v>
      </c>
    </row>
    <row r="634" spans="1:282" x14ac:dyDescent="0.25">
      <c r="A634">
        <v>610502</v>
      </c>
      <c r="B634" t="s">
        <v>3182</v>
      </c>
      <c r="C634" t="s">
        <v>3181</v>
      </c>
      <c r="D634" t="s">
        <v>6166</v>
      </c>
      <c r="E634" t="s">
        <v>6167</v>
      </c>
      <c r="F634" t="s">
        <v>3183</v>
      </c>
      <c r="G634" t="s">
        <v>3184</v>
      </c>
      <c r="H634" t="s">
        <v>6381</v>
      </c>
      <c r="I634" t="s">
        <v>6382</v>
      </c>
      <c r="J634" t="s">
        <v>10</v>
      </c>
      <c r="K634" t="s">
        <v>10</v>
      </c>
      <c r="L634" t="s">
        <v>1062</v>
      </c>
      <c r="M634" t="s">
        <v>4175</v>
      </c>
      <c r="N634" t="s">
        <v>3872</v>
      </c>
      <c r="O634" t="s">
        <v>535</v>
      </c>
      <c r="P634">
        <v>370</v>
      </c>
      <c r="Q634" t="s">
        <v>539</v>
      </c>
      <c r="R634" t="s">
        <v>542</v>
      </c>
      <c r="S634" t="s">
        <v>542</v>
      </c>
      <c r="T634">
        <v>38</v>
      </c>
      <c r="U634">
        <v>1085</v>
      </c>
      <c r="V634" t="s">
        <v>651</v>
      </c>
      <c r="Z634" s="5" t="s">
        <v>10</v>
      </c>
      <c r="AA634" t="s">
        <v>10</v>
      </c>
      <c r="AB634" t="s">
        <v>10</v>
      </c>
      <c r="AC634" t="s">
        <v>10</v>
      </c>
      <c r="AD634" t="s">
        <v>10</v>
      </c>
      <c r="AI634" t="s">
        <v>10</v>
      </c>
    </row>
    <row r="635" spans="1:282" x14ac:dyDescent="0.25">
      <c r="A635">
        <v>610503</v>
      </c>
      <c r="B635" t="s">
        <v>3187</v>
      </c>
      <c r="C635" t="s">
        <v>3186</v>
      </c>
      <c r="D635" t="s">
        <v>3495</v>
      </c>
      <c r="E635" t="s">
        <v>3496</v>
      </c>
      <c r="F635" t="s">
        <v>3188</v>
      </c>
      <c r="G635" t="s">
        <v>3189</v>
      </c>
      <c r="H635" t="s">
        <v>6383</v>
      </c>
      <c r="I635" t="s">
        <v>6384</v>
      </c>
      <c r="J635" t="s">
        <v>6385</v>
      </c>
      <c r="K635" t="s">
        <v>6386</v>
      </c>
      <c r="L635" t="s">
        <v>1062</v>
      </c>
      <c r="M635" t="s">
        <v>3399</v>
      </c>
      <c r="N635" t="s">
        <v>3908</v>
      </c>
      <c r="O635" t="s">
        <v>524</v>
      </c>
      <c r="P635">
        <v>216</v>
      </c>
      <c r="Q635" t="s">
        <v>539</v>
      </c>
      <c r="R635" t="s">
        <v>3437</v>
      </c>
      <c r="S635" t="s">
        <v>6522</v>
      </c>
      <c r="T635">
        <v>36</v>
      </c>
      <c r="U635">
        <v>5850</v>
      </c>
      <c r="V635" t="s">
        <v>655</v>
      </c>
      <c r="W635">
        <v>90</v>
      </c>
      <c r="X635">
        <v>214</v>
      </c>
      <c r="Y635">
        <v>42</v>
      </c>
      <c r="Z635" s="5" t="s">
        <v>612</v>
      </c>
      <c r="AA635" t="s">
        <v>524</v>
      </c>
      <c r="AB635" t="s">
        <v>533</v>
      </c>
      <c r="AC635" t="s">
        <v>555</v>
      </c>
      <c r="AD635" t="s">
        <v>564</v>
      </c>
      <c r="AE635">
        <v>65.3</v>
      </c>
      <c r="AF635">
        <v>32.200000000000003</v>
      </c>
      <c r="AG635">
        <v>54</v>
      </c>
      <c r="AH635">
        <v>4.2</v>
      </c>
      <c r="AI635" t="s">
        <v>3410</v>
      </c>
      <c r="AJ635">
        <v>57</v>
      </c>
      <c r="AK635">
        <v>1</v>
      </c>
      <c r="AL635">
        <v>51</v>
      </c>
      <c r="AM635">
        <v>1</v>
      </c>
      <c r="AN635">
        <v>2</v>
      </c>
      <c r="AR635">
        <v>3</v>
      </c>
      <c r="AS635">
        <v>57</v>
      </c>
      <c r="AT635">
        <v>0.02</v>
      </c>
      <c r="AU635">
        <v>0.02</v>
      </c>
      <c r="AV635">
        <v>0.02</v>
      </c>
      <c r="AW635">
        <v>0.02</v>
      </c>
      <c r="AX635">
        <v>0.04</v>
      </c>
      <c r="AY635">
        <v>0.02</v>
      </c>
      <c r="AZ635">
        <v>0.04</v>
      </c>
      <c r="BA635">
        <v>1.7999999999999999E-2</v>
      </c>
      <c r="BB635">
        <v>0.04</v>
      </c>
      <c r="BC635">
        <v>0</v>
      </c>
      <c r="BD635">
        <v>0.04</v>
      </c>
      <c r="BE635">
        <v>0.12</v>
      </c>
      <c r="BF635">
        <v>0.37</v>
      </c>
      <c r="BG635">
        <v>0.23</v>
      </c>
      <c r="BH635">
        <v>0.19</v>
      </c>
      <c r="BI635">
        <v>0.14000000000000001</v>
      </c>
      <c r="BJ635">
        <v>0.53</v>
      </c>
      <c r="BK635">
        <v>0.33</v>
      </c>
      <c r="BL635">
        <v>0</v>
      </c>
      <c r="BM635">
        <v>0</v>
      </c>
      <c r="BN635">
        <v>0.04</v>
      </c>
      <c r="BO635">
        <v>0.02</v>
      </c>
      <c r="BP635">
        <v>0</v>
      </c>
      <c r="BQ635">
        <v>0.02</v>
      </c>
      <c r="BR635">
        <v>0.57999999999999996</v>
      </c>
      <c r="BS635">
        <v>0.74</v>
      </c>
      <c r="BT635">
        <v>0.72</v>
      </c>
      <c r="BU635">
        <v>0.82</v>
      </c>
      <c r="BV635">
        <v>0.4</v>
      </c>
      <c r="BW635">
        <v>0.51</v>
      </c>
      <c r="BX635">
        <v>3.51</v>
      </c>
      <c r="BY635">
        <v>3.68</v>
      </c>
      <c r="BZ635">
        <v>3.67</v>
      </c>
      <c r="CA635">
        <v>3.8</v>
      </c>
      <c r="CB635">
        <v>3.3</v>
      </c>
      <c r="CC635">
        <v>3.36</v>
      </c>
      <c r="CD635">
        <v>5.2999999999999999E-2</v>
      </c>
      <c r="CE635">
        <v>1.7999999999999999E-2</v>
      </c>
      <c r="CF635">
        <v>3.5000000000000003E-2</v>
      </c>
      <c r="CG635">
        <v>7.0000000000000007E-2</v>
      </c>
      <c r="CH635">
        <v>1.7999999999999999E-2</v>
      </c>
      <c r="CI635">
        <v>0.04</v>
      </c>
      <c r="CJ635">
        <v>0.05</v>
      </c>
      <c r="CK635">
        <v>0.23</v>
      </c>
      <c r="CL635">
        <v>0.11</v>
      </c>
      <c r="CM635">
        <v>0</v>
      </c>
      <c r="CN635">
        <v>0.04</v>
      </c>
      <c r="CO635">
        <v>0.02</v>
      </c>
      <c r="CP635">
        <v>0</v>
      </c>
      <c r="CQ635">
        <v>0.04</v>
      </c>
      <c r="CR635">
        <v>0.09</v>
      </c>
      <c r="CS635">
        <v>0.12</v>
      </c>
      <c r="CT635">
        <v>0.05</v>
      </c>
      <c r="CU635">
        <v>0.16</v>
      </c>
      <c r="CV635">
        <v>3.67</v>
      </c>
      <c r="CW635">
        <v>3.74</v>
      </c>
      <c r="CX635">
        <v>3.67</v>
      </c>
      <c r="CY635">
        <v>3.6</v>
      </c>
      <c r="CZ635">
        <v>3.63</v>
      </c>
      <c r="DA635">
        <v>3.41</v>
      </c>
      <c r="DB635">
        <v>3.4</v>
      </c>
      <c r="DC635">
        <v>3.02</v>
      </c>
      <c r="DD635">
        <v>3.21</v>
      </c>
      <c r="DE635">
        <v>0.18</v>
      </c>
      <c r="DF635">
        <v>0.14000000000000001</v>
      </c>
      <c r="DG635">
        <v>0.19</v>
      </c>
      <c r="DH635">
        <v>0.19</v>
      </c>
      <c r="DI635">
        <v>0.25</v>
      </c>
      <c r="DJ635">
        <v>0.3</v>
      </c>
      <c r="DK635">
        <v>0.19</v>
      </c>
      <c r="DL635">
        <v>0.19</v>
      </c>
      <c r="DM635">
        <v>0.16</v>
      </c>
      <c r="DN635">
        <v>0</v>
      </c>
      <c r="DO635">
        <v>0</v>
      </c>
      <c r="DP635">
        <v>0</v>
      </c>
      <c r="DQ635">
        <v>0</v>
      </c>
      <c r="DR635">
        <v>0.02</v>
      </c>
      <c r="DS635">
        <v>0.02</v>
      </c>
      <c r="DT635">
        <v>0</v>
      </c>
      <c r="DU635">
        <v>0</v>
      </c>
      <c r="DV635">
        <v>0</v>
      </c>
      <c r="DW635">
        <v>0.77</v>
      </c>
      <c r="DX635">
        <v>0.81</v>
      </c>
      <c r="DY635">
        <v>0.75</v>
      </c>
      <c r="DZ635">
        <v>0.74</v>
      </c>
      <c r="EA635">
        <v>0.68</v>
      </c>
      <c r="EB635">
        <v>0.56000000000000005</v>
      </c>
      <c r="EC635">
        <v>0.63</v>
      </c>
      <c r="ED635">
        <v>0.53</v>
      </c>
      <c r="EE635">
        <v>0.57999999999999996</v>
      </c>
      <c r="EF635">
        <v>0.47</v>
      </c>
      <c r="EG635">
        <v>0.05</v>
      </c>
      <c r="EH635">
        <v>0.02</v>
      </c>
      <c r="EI635">
        <v>0.05</v>
      </c>
      <c r="EJ635">
        <v>0.04</v>
      </c>
      <c r="EK635">
        <v>0.05</v>
      </c>
      <c r="EL635">
        <v>0.21</v>
      </c>
      <c r="EM635">
        <v>7.0000000000000007E-2</v>
      </c>
      <c r="EN635">
        <v>0.04</v>
      </c>
      <c r="EO635">
        <v>0.3</v>
      </c>
      <c r="EP635">
        <v>0.11</v>
      </c>
      <c r="EQ635">
        <v>0.105</v>
      </c>
      <c r="ER635">
        <v>0.05</v>
      </c>
      <c r="ES635">
        <v>5.2999999999999999E-2</v>
      </c>
      <c r="ET635">
        <v>7.0000000000000007E-2</v>
      </c>
      <c r="EU635">
        <v>0.12</v>
      </c>
      <c r="EV635">
        <v>0</v>
      </c>
      <c r="EW635">
        <v>0</v>
      </c>
      <c r="EX635">
        <v>3.5000000000000003E-2</v>
      </c>
      <c r="EY635">
        <v>0.23</v>
      </c>
      <c r="EZ635">
        <v>0.33</v>
      </c>
      <c r="FA635">
        <v>0.35</v>
      </c>
      <c r="FB635">
        <v>0.35</v>
      </c>
      <c r="FC635">
        <v>0.44</v>
      </c>
      <c r="FD635">
        <v>0.3</v>
      </c>
      <c r="FE635">
        <v>0.4</v>
      </c>
      <c r="FF635">
        <v>0.51</v>
      </c>
      <c r="FG635">
        <v>0.16</v>
      </c>
      <c r="FH635">
        <v>0.56000000000000005</v>
      </c>
      <c r="FI635">
        <v>0.53</v>
      </c>
      <c r="FJ635">
        <v>0.53</v>
      </c>
      <c r="FK635">
        <v>0.56000000000000005</v>
      </c>
      <c r="FL635">
        <v>0.44</v>
      </c>
      <c r="FM635">
        <v>0.33</v>
      </c>
      <c r="FN635">
        <v>0.51</v>
      </c>
      <c r="FO635">
        <v>0.46</v>
      </c>
      <c r="FP635">
        <v>0.04</v>
      </c>
      <c r="FQ635">
        <v>0.05</v>
      </c>
      <c r="FR635">
        <v>0.02</v>
      </c>
      <c r="FS635">
        <v>0.02</v>
      </c>
      <c r="FT635">
        <v>0</v>
      </c>
      <c r="FU635">
        <v>0</v>
      </c>
      <c r="FV635">
        <v>0.04</v>
      </c>
      <c r="FW635">
        <v>0.02</v>
      </c>
      <c r="FX635">
        <v>0</v>
      </c>
      <c r="FY635">
        <v>1.87</v>
      </c>
      <c r="FZ635">
        <v>3.37</v>
      </c>
      <c r="GA635">
        <v>3.39</v>
      </c>
      <c r="GB635">
        <v>3.38</v>
      </c>
      <c r="GC635">
        <v>3.44</v>
      </c>
      <c r="GD635">
        <v>3.26</v>
      </c>
      <c r="GE635">
        <v>2.78</v>
      </c>
      <c r="GF635">
        <v>3.38</v>
      </c>
      <c r="GG635">
        <v>3.39</v>
      </c>
      <c r="GH635">
        <v>8.82</v>
      </c>
      <c r="GI635">
        <v>0.02</v>
      </c>
      <c r="GJ635">
        <v>1.7999999999999999E-2</v>
      </c>
      <c r="GK635">
        <v>0</v>
      </c>
      <c r="GL635">
        <v>0.02</v>
      </c>
      <c r="GM635">
        <v>0.02</v>
      </c>
      <c r="GN635">
        <v>0</v>
      </c>
      <c r="GO635">
        <v>0.05</v>
      </c>
      <c r="GP635">
        <v>0.14000000000000001</v>
      </c>
      <c r="GQ635">
        <v>0.23</v>
      </c>
      <c r="GR635">
        <v>0.49</v>
      </c>
      <c r="GS635">
        <v>0.02</v>
      </c>
      <c r="GT635">
        <v>0.57999999999999996</v>
      </c>
      <c r="GU635">
        <v>0.63</v>
      </c>
      <c r="GV635">
        <v>0.26</v>
      </c>
      <c r="GW635">
        <v>0.21</v>
      </c>
      <c r="GX635">
        <v>0.158</v>
      </c>
      <c r="GY635">
        <v>0.18</v>
      </c>
      <c r="GZ635">
        <v>5.2999999999999999E-2</v>
      </c>
      <c r="HA635">
        <v>7.0000000000000007E-2</v>
      </c>
      <c r="HB635">
        <v>0.23</v>
      </c>
      <c r="HC635">
        <v>0.11</v>
      </c>
      <c r="HD635">
        <v>0.09</v>
      </c>
      <c r="HE635">
        <v>0.33</v>
      </c>
      <c r="HF635">
        <v>0.05</v>
      </c>
      <c r="HG635">
        <v>0.05</v>
      </c>
      <c r="HH635">
        <v>0</v>
      </c>
      <c r="HI635">
        <v>0</v>
      </c>
      <c r="HJ635">
        <v>0.02</v>
      </c>
      <c r="HK635">
        <v>0.04</v>
      </c>
      <c r="HL635">
        <v>0.04</v>
      </c>
      <c r="HM635">
        <v>0.19</v>
      </c>
      <c r="HN635">
        <v>0.02</v>
      </c>
      <c r="HO635">
        <v>0.35</v>
      </c>
      <c r="HP635">
        <v>0.32</v>
      </c>
      <c r="HQ635">
        <v>0.3</v>
      </c>
      <c r="HR635">
        <v>0.4</v>
      </c>
      <c r="HS635">
        <v>0.56000000000000005</v>
      </c>
      <c r="HT635">
        <v>0.35</v>
      </c>
      <c r="HU635">
        <v>0.63</v>
      </c>
      <c r="HV635">
        <v>0.63</v>
      </c>
      <c r="HW635">
        <v>0.63</v>
      </c>
      <c r="HX635">
        <v>0.53</v>
      </c>
      <c r="HY635">
        <v>0.19</v>
      </c>
      <c r="HZ635">
        <v>0.61</v>
      </c>
      <c r="IA635">
        <v>0</v>
      </c>
      <c r="IB635">
        <v>0.04</v>
      </c>
      <c r="IC635">
        <v>0.04</v>
      </c>
      <c r="ID635">
        <v>0.04</v>
      </c>
      <c r="IE635">
        <v>0.04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1.7999999999999999E-2</v>
      </c>
      <c r="IL635">
        <v>0</v>
      </c>
      <c r="IM635">
        <v>0.02</v>
      </c>
      <c r="IN635">
        <v>0</v>
      </c>
      <c r="IO635">
        <v>0</v>
      </c>
      <c r="IP635">
        <v>0</v>
      </c>
      <c r="IQ635">
        <v>0</v>
      </c>
      <c r="IR635">
        <v>0.02</v>
      </c>
      <c r="IS635">
        <v>0.04</v>
      </c>
      <c r="IT635">
        <v>0.63</v>
      </c>
      <c r="IU635">
        <v>0.16</v>
      </c>
      <c r="IV635">
        <v>0.02</v>
      </c>
      <c r="IW635">
        <v>0.3</v>
      </c>
      <c r="IX635">
        <v>0.3</v>
      </c>
      <c r="IY635">
        <v>0.21</v>
      </c>
      <c r="IZ635">
        <v>0.53</v>
      </c>
      <c r="JA635">
        <v>0.19</v>
      </c>
      <c r="JB635">
        <v>0.32</v>
      </c>
      <c r="JC635">
        <v>0.32</v>
      </c>
      <c r="JD635">
        <v>7.0000000000000007E-2</v>
      </c>
      <c r="JE635">
        <v>0.18</v>
      </c>
      <c r="JF635">
        <v>0.21</v>
      </c>
      <c r="JG635">
        <v>0.23</v>
      </c>
      <c r="JH635">
        <v>0.35</v>
      </c>
      <c r="JI635">
        <v>0.09</v>
      </c>
      <c r="JJ635">
        <v>0.12</v>
      </c>
      <c r="JK635">
        <v>0.57999999999999996</v>
      </c>
      <c r="JL635">
        <v>0.16</v>
      </c>
      <c r="JM635">
        <v>0</v>
      </c>
      <c r="JN635">
        <v>0</v>
      </c>
      <c r="JO635">
        <v>0.02</v>
      </c>
      <c r="JP635">
        <v>0</v>
      </c>
      <c r="JQ635">
        <v>0</v>
      </c>
      <c r="JR635">
        <v>2.98</v>
      </c>
      <c r="JS635">
        <v>1.61</v>
      </c>
      <c r="JT635">
        <v>2.27</v>
      </c>
      <c r="JU635">
        <v>3.35</v>
      </c>
      <c r="JV635">
        <v>2.25</v>
      </c>
    </row>
    <row r="636" spans="1:282" x14ac:dyDescent="0.25">
      <c r="A636">
        <v>610504</v>
      </c>
      <c r="B636" t="s">
        <v>283</v>
      </c>
      <c r="C636" t="s">
        <v>3191</v>
      </c>
      <c r="D636" t="s">
        <v>6387</v>
      </c>
      <c r="E636" t="s">
        <v>6388</v>
      </c>
      <c r="F636" t="s">
        <v>1687</v>
      </c>
      <c r="G636" t="s">
        <v>1688</v>
      </c>
      <c r="H636" t="s">
        <v>1689</v>
      </c>
      <c r="I636" t="s">
        <v>6389</v>
      </c>
      <c r="J636" t="s">
        <v>10</v>
      </c>
      <c r="K636" t="s">
        <v>10</v>
      </c>
      <c r="L636" t="s">
        <v>546</v>
      </c>
      <c r="M636" t="s">
        <v>3399</v>
      </c>
      <c r="N636" t="s">
        <v>3872</v>
      </c>
      <c r="O636" t="s">
        <v>524</v>
      </c>
      <c r="P636">
        <v>217</v>
      </c>
      <c r="Q636" t="s">
        <v>530</v>
      </c>
      <c r="R636" t="s">
        <v>558</v>
      </c>
      <c r="S636" t="s">
        <v>558</v>
      </c>
      <c r="T636">
        <v>39</v>
      </c>
      <c r="U636">
        <v>6710</v>
      </c>
      <c r="V636" t="s">
        <v>651</v>
      </c>
      <c r="W636">
        <v>159</v>
      </c>
      <c r="X636">
        <v>217</v>
      </c>
      <c r="Y636">
        <v>73</v>
      </c>
      <c r="Z636" s="5" t="s">
        <v>1140</v>
      </c>
      <c r="AA636" t="s">
        <v>524</v>
      </c>
      <c r="AB636" t="s">
        <v>534</v>
      </c>
      <c r="AC636" t="s">
        <v>534</v>
      </c>
      <c r="AD636" t="s">
        <v>533</v>
      </c>
      <c r="AE636">
        <v>81.400000000000006</v>
      </c>
      <c r="AF636">
        <v>83.6</v>
      </c>
      <c r="AG636">
        <v>76.599999999999994</v>
      </c>
      <c r="AH636">
        <v>7.3</v>
      </c>
      <c r="AI636" t="s">
        <v>3410</v>
      </c>
      <c r="AJ636">
        <v>145</v>
      </c>
      <c r="AK636">
        <v>7</v>
      </c>
      <c r="AL636">
        <v>4</v>
      </c>
      <c r="AM636">
        <v>1</v>
      </c>
      <c r="AN636">
        <v>129</v>
      </c>
      <c r="AO636">
        <v>1</v>
      </c>
      <c r="AQ636">
        <v>2</v>
      </c>
      <c r="AR636">
        <v>4</v>
      </c>
      <c r="AS636">
        <v>145</v>
      </c>
      <c r="AT636">
        <v>0.01</v>
      </c>
      <c r="AU636">
        <v>0</v>
      </c>
      <c r="AV636">
        <v>0.01</v>
      </c>
      <c r="AW636">
        <v>0.01</v>
      </c>
      <c r="AX636">
        <v>0</v>
      </c>
      <c r="AY636">
        <v>0.01</v>
      </c>
      <c r="AZ636">
        <v>0</v>
      </c>
      <c r="BA636">
        <v>0</v>
      </c>
      <c r="BB636">
        <v>0.01</v>
      </c>
      <c r="BC636">
        <v>0.01</v>
      </c>
      <c r="BD636">
        <v>0.04</v>
      </c>
      <c r="BE636">
        <v>0.15</v>
      </c>
      <c r="BF636">
        <v>0.21</v>
      </c>
      <c r="BG636">
        <v>0.17</v>
      </c>
      <c r="BH636">
        <v>0.2</v>
      </c>
      <c r="BI636">
        <v>0.14000000000000001</v>
      </c>
      <c r="BJ636">
        <v>0.28000000000000003</v>
      </c>
      <c r="BK636">
        <v>0.28000000000000003</v>
      </c>
      <c r="BL636">
        <v>0.01</v>
      </c>
      <c r="BM636">
        <v>0.01</v>
      </c>
      <c r="BN636">
        <v>0.01</v>
      </c>
      <c r="BO636">
        <v>0</v>
      </c>
      <c r="BP636">
        <v>0.01</v>
      </c>
      <c r="BQ636">
        <v>0.03</v>
      </c>
      <c r="BR636">
        <v>0.78</v>
      </c>
      <c r="BS636">
        <v>0.82</v>
      </c>
      <c r="BT636">
        <v>0.77</v>
      </c>
      <c r="BU636">
        <v>0.85</v>
      </c>
      <c r="BV636">
        <v>0.67</v>
      </c>
      <c r="BW636">
        <v>0.53</v>
      </c>
      <c r="BX636">
        <v>3.77</v>
      </c>
      <c r="BY636">
        <v>3.83</v>
      </c>
      <c r="BZ636">
        <v>3.74</v>
      </c>
      <c r="CA636">
        <v>3.83</v>
      </c>
      <c r="CB636">
        <v>3.64</v>
      </c>
      <c r="CC636">
        <v>3.38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0.01</v>
      </c>
      <c r="CJ636">
        <v>0.01</v>
      </c>
      <c r="CK636">
        <v>0.01</v>
      </c>
      <c r="CL636">
        <v>0.01</v>
      </c>
      <c r="CM636">
        <v>0</v>
      </c>
      <c r="CN636">
        <v>0.01</v>
      </c>
      <c r="CO636">
        <v>0</v>
      </c>
      <c r="CP636">
        <v>0.01</v>
      </c>
      <c r="CQ636">
        <v>0</v>
      </c>
      <c r="CR636">
        <v>0.01</v>
      </c>
      <c r="CS636">
        <v>0.03</v>
      </c>
      <c r="CT636">
        <v>0.03</v>
      </c>
      <c r="CU636">
        <v>0</v>
      </c>
      <c r="CV636">
        <v>3.92</v>
      </c>
      <c r="CW636">
        <v>3.9</v>
      </c>
      <c r="CX636">
        <v>3.92</v>
      </c>
      <c r="CY636">
        <v>3.84</v>
      </c>
      <c r="CZ636">
        <v>3.87</v>
      </c>
      <c r="DA636">
        <v>3.75</v>
      </c>
      <c r="DB636">
        <v>3.71</v>
      </c>
      <c r="DC636">
        <v>3.7</v>
      </c>
      <c r="DD636">
        <v>3.76</v>
      </c>
      <c r="DE636">
        <v>0.08</v>
      </c>
      <c r="DF636">
        <v>0.08</v>
      </c>
      <c r="DG636">
        <v>0.08</v>
      </c>
      <c r="DH636">
        <v>0.13</v>
      </c>
      <c r="DI636">
        <v>0.13</v>
      </c>
      <c r="DJ636">
        <v>0.2</v>
      </c>
      <c r="DK636">
        <v>0.2</v>
      </c>
      <c r="DL636">
        <v>0.21</v>
      </c>
      <c r="DM636">
        <v>0.21</v>
      </c>
      <c r="DN636">
        <v>0.01</v>
      </c>
      <c r="DO636">
        <v>0</v>
      </c>
      <c r="DP636">
        <v>0.01</v>
      </c>
      <c r="DQ636">
        <v>0.01</v>
      </c>
      <c r="DR636">
        <v>0.01</v>
      </c>
      <c r="DS636">
        <v>0</v>
      </c>
      <c r="DT636">
        <v>0</v>
      </c>
      <c r="DU636">
        <v>0</v>
      </c>
      <c r="DV636">
        <v>0.01</v>
      </c>
      <c r="DW636">
        <v>0.92</v>
      </c>
      <c r="DX636">
        <v>0.91</v>
      </c>
      <c r="DY636">
        <v>0.91</v>
      </c>
      <c r="DZ636">
        <v>0.84</v>
      </c>
      <c r="EA636">
        <v>0.86</v>
      </c>
      <c r="EB636">
        <v>0.78</v>
      </c>
      <c r="EC636">
        <v>0.76</v>
      </c>
      <c r="ED636">
        <v>0.74</v>
      </c>
      <c r="EE636">
        <v>0.77</v>
      </c>
      <c r="EF636">
        <v>0.77</v>
      </c>
      <c r="EG636">
        <v>0.01</v>
      </c>
      <c r="EH636">
        <v>0.01</v>
      </c>
      <c r="EI636">
        <v>0.01</v>
      </c>
      <c r="EJ636">
        <v>0.01</v>
      </c>
      <c r="EK636">
        <v>0.01</v>
      </c>
      <c r="EL636">
        <v>0.02</v>
      </c>
      <c r="EM636">
        <v>0.01</v>
      </c>
      <c r="EN636">
        <v>0</v>
      </c>
      <c r="EO636">
        <v>0.09</v>
      </c>
      <c r="EP636">
        <v>0.01</v>
      </c>
      <c r="EQ636">
        <v>1.4E-2</v>
      </c>
      <c r="ER636">
        <v>0.01</v>
      </c>
      <c r="ES636">
        <v>0</v>
      </c>
      <c r="ET636">
        <v>0</v>
      </c>
      <c r="EU636">
        <v>0.06</v>
      </c>
      <c r="EV636">
        <v>0</v>
      </c>
      <c r="EW636">
        <v>0.01</v>
      </c>
      <c r="EX636">
        <v>4.8000000000000001E-2</v>
      </c>
      <c r="EY636">
        <v>0.16</v>
      </c>
      <c r="EZ636">
        <v>0.14000000000000001</v>
      </c>
      <c r="FA636">
        <v>0.17</v>
      </c>
      <c r="FB636">
        <v>0.08</v>
      </c>
      <c r="FC636">
        <v>0.2</v>
      </c>
      <c r="FD636">
        <v>0.28000000000000003</v>
      </c>
      <c r="FE636">
        <v>0.2</v>
      </c>
      <c r="FF636">
        <v>0.15</v>
      </c>
      <c r="FG636">
        <v>7.0000000000000007E-2</v>
      </c>
      <c r="FH636">
        <v>0.81</v>
      </c>
      <c r="FI636">
        <v>0.83</v>
      </c>
      <c r="FJ636">
        <v>0.81</v>
      </c>
      <c r="FK636">
        <v>0.92</v>
      </c>
      <c r="FL636">
        <v>0.78</v>
      </c>
      <c r="FM636">
        <v>0.56999999999999995</v>
      </c>
      <c r="FN636">
        <v>0.79</v>
      </c>
      <c r="FO636">
        <v>0.83</v>
      </c>
      <c r="FP636">
        <v>0.03</v>
      </c>
      <c r="FQ636">
        <v>0.01</v>
      </c>
      <c r="FR636">
        <v>0.01</v>
      </c>
      <c r="FS636">
        <v>0</v>
      </c>
      <c r="FT636">
        <v>0</v>
      </c>
      <c r="FU636">
        <v>0.01</v>
      </c>
      <c r="FV636">
        <v>0.08</v>
      </c>
      <c r="FW636">
        <v>0.01</v>
      </c>
      <c r="FX636">
        <v>0.01</v>
      </c>
      <c r="FY636">
        <v>1.4</v>
      </c>
      <c r="FZ636">
        <v>3.79</v>
      </c>
      <c r="GA636">
        <v>3.81</v>
      </c>
      <c r="GB636">
        <v>3.79</v>
      </c>
      <c r="GC636">
        <v>3.9</v>
      </c>
      <c r="GD636">
        <v>3.76</v>
      </c>
      <c r="GE636">
        <v>3.51</v>
      </c>
      <c r="GF636">
        <v>3.78</v>
      </c>
      <c r="GG636">
        <v>3.83</v>
      </c>
      <c r="GH636">
        <v>9.6199999999999992</v>
      </c>
      <c r="GI636">
        <v>0</v>
      </c>
      <c r="GJ636">
        <v>0</v>
      </c>
      <c r="GK636">
        <v>0</v>
      </c>
      <c r="GL636">
        <v>0.01</v>
      </c>
      <c r="GM636">
        <v>0</v>
      </c>
      <c r="GN636">
        <v>0.01</v>
      </c>
      <c r="GO636">
        <v>0.01</v>
      </c>
      <c r="GP636">
        <v>0.04</v>
      </c>
      <c r="GQ636">
        <v>0.18</v>
      </c>
      <c r="GR636">
        <v>0.73</v>
      </c>
      <c r="GS636">
        <v>0.02</v>
      </c>
      <c r="GT636">
        <v>0.39</v>
      </c>
      <c r="GU636">
        <v>0.52</v>
      </c>
      <c r="GV636">
        <v>0.32</v>
      </c>
      <c r="GW636">
        <v>0.22</v>
      </c>
      <c r="GX636">
        <v>0.152</v>
      </c>
      <c r="GY636">
        <v>0.17</v>
      </c>
      <c r="GZ636">
        <v>0.124</v>
      </c>
      <c r="HA636">
        <v>6.9000000000000006E-2</v>
      </c>
      <c r="HB636">
        <v>0.21</v>
      </c>
      <c r="HC636">
        <v>0.15</v>
      </c>
      <c r="HD636">
        <v>0.1</v>
      </c>
      <c r="HE636">
        <v>0.17</v>
      </c>
      <c r="HF636">
        <v>0.11</v>
      </c>
      <c r="HG636">
        <v>0.17</v>
      </c>
      <c r="HH636">
        <v>0.12</v>
      </c>
      <c r="HI636">
        <v>0</v>
      </c>
      <c r="HJ636">
        <v>0</v>
      </c>
      <c r="HK636">
        <v>0.01</v>
      </c>
      <c r="HL636">
        <v>0.01</v>
      </c>
      <c r="HM636">
        <v>0.05</v>
      </c>
      <c r="HN636">
        <v>0</v>
      </c>
      <c r="HO636">
        <v>0.19</v>
      </c>
      <c r="HP636">
        <v>0.26</v>
      </c>
      <c r="HQ636">
        <v>0.3</v>
      </c>
      <c r="HR636">
        <v>0.32</v>
      </c>
      <c r="HS636">
        <v>0.34</v>
      </c>
      <c r="HT636">
        <v>0.16</v>
      </c>
      <c r="HU636">
        <v>0.8</v>
      </c>
      <c r="HV636">
        <v>0.26</v>
      </c>
      <c r="HW636">
        <v>0.54</v>
      </c>
      <c r="HX636">
        <v>0.44</v>
      </c>
      <c r="HY636">
        <v>0.56999999999999995</v>
      </c>
      <c r="HZ636">
        <v>0.81</v>
      </c>
      <c r="IA636">
        <v>0</v>
      </c>
      <c r="IB636">
        <v>0.3</v>
      </c>
      <c r="IC636">
        <v>0.11</v>
      </c>
      <c r="ID636">
        <v>0.15</v>
      </c>
      <c r="IE636">
        <v>0.01</v>
      </c>
      <c r="IF636">
        <v>0</v>
      </c>
      <c r="IG636">
        <v>0</v>
      </c>
      <c r="IH636">
        <v>0.14000000000000001</v>
      </c>
      <c r="II636">
        <v>0.01</v>
      </c>
      <c r="IJ636">
        <v>0.06</v>
      </c>
      <c r="IK636">
        <v>7.0000000000000001E-3</v>
      </c>
      <c r="IL636">
        <v>0</v>
      </c>
      <c r="IM636">
        <v>0.01</v>
      </c>
      <c r="IN636">
        <v>0.05</v>
      </c>
      <c r="IO636">
        <v>0.01</v>
      </c>
      <c r="IP636">
        <v>0.02</v>
      </c>
      <c r="IQ636">
        <v>0.01</v>
      </c>
      <c r="IR636">
        <v>0.03</v>
      </c>
      <c r="IS636">
        <v>0.01</v>
      </c>
      <c r="IT636">
        <v>0.25</v>
      </c>
      <c r="IU636">
        <v>0.38</v>
      </c>
      <c r="IV636">
        <v>0.01</v>
      </c>
      <c r="IW636">
        <v>0.09</v>
      </c>
      <c r="IX636">
        <v>0.14000000000000001</v>
      </c>
      <c r="IY636">
        <v>0.43</v>
      </c>
      <c r="IZ636">
        <v>0.35</v>
      </c>
      <c r="JA636">
        <v>0.17</v>
      </c>
      <c r="JB636">
        <v>0.39</v>
      </c>
      <c r="JC636">
        <v>0.34</v>
      </c>
      <c r="JD636">
        <v>0.17</v>
      </c>
      <c r="JE636">
        <v>0.11</v>
      </c>
      <c r="JF636">
        <v>0.19</v>
      </c>
      <c r="JG636">
        <v>0.25</v>
      </c>
      <c r="JH636">
        <v>0.49</v>
      </c>
      <c r="JI636">
        <v>0.14000000000000001</v>
      </c>
      <c r="JJ636">
        <v>0.11</v>
      </c>
      <c r="JK636">
        <v>0.61</v>
      </c>
      <c r="JL636">
        <v>0.25</v>
      </c>
      <c r="JM636">
        <v>0.02</v>
      </c>
      <c r="JN636">
        <v>0.02</v>
      </c>
      <c r="JO636">
        <v>0.05</v>
      </c>
      <c r="JP636">
        <v>0.03</v>
      </c>
      <c r="JQ636">
        <v>0.02</v>
      </c>
      <c r="JR636">
        <v>3.34</v>
      </c>
      <c r="JS636">
        <v>2.2000000000000002</v>
      </c>
      <c r="JT636">
        <v>1.95</v>
      </c>
      <c r="JU636">
        <v>3.44</v>
      </c>
      <c r="JV636">
        <v>2.67</v>
      </c>
    </row>
    <row r="637" spans="1:282" x14ac:dyDescent="0.25">
      <c r="A637">
        <v>610506</v>
      </c>
      <c r="B637" t="s">
        <v>3193</v>
      </c>
      <c r="C637" t="s">
        <v>3192</v>
      </c>
      <c r="D637" t="s">
        <v>3632</v>
      </c>
      <c r="E637" t="s">
        <v>3633</v>
      </c>
      <c r="F637" t="s">
        <v>3194</v>
      </c>
      <c r="G637" t="s">
        <v>3195</v>
      </c>
      <c r="H637" t="s">
        <v>6390</v>
      </c>
      <c r="I637" t="s">
        <v>6391</v>
      </c>
      <c r="J637" t="s">
        <v>6392</v>
      </c>
      <c r="K637" t="s">
        <v>6393</v>
      </c>
      <c r="L637" t="s">
        <v>1062</v>
      </c>
      <c r="M637" t="s">
        <v>3405</v>
      </c>
      <c r="N637" t="s">
        <v>3908</v>
      </c>
      <c r="O637" t="s">
        <v>535</v>
      </c>
      <c r="P637">
        <v>386</v>
      </c>
      <c r="Q637" t="s">
        <v>530</v>
      </c>
      <c r="R637" t="s">
        <v>540</v>
      </c>
      <c r="S637" t="s">
        <v>540</v>
      </c>
      <c r="T637">
        <v>45</v>
      </c>
      <c r="U637">
        <v>8080</v>
      </c>
      <c r="V637" t="s">
        <v>655</v>
      </c>
      <c r="Z637" s="5" t="s">
        <v>10</v>
      </c>
      <c r="AA637" t="s">
        <v>10</v>
      </c>
      <c r="AB637" t="s">
        <v>10</v>
      </c>
      <c r="AC637" t="s">
        <v>10</v>
      </c>
      <c r="AD637" t="s">
        <v>10</v>
      </c>
      <c r="AI637" t="s">
        <v>10</v>
      </c>
    </row>
    <row r="638" spans="1:282" x14ac:dyDescent="0.25">
      <c r="A638">
        <v>610512</v>
      </c>
      <c r="B638" t="s">
        <v>10</v>
      </c>
      <c r="C638" t="s">
        <v>10</v>
      </c>
      <c r="D638" t="s">
        <v>10</v>
      </c>
      <c r="E638" t="s">
        <v>10</v>
      </c>
      <c r="F638" t="s">
        <v>10</v>
      </c>
      <c r="G638" t="s">
        <v>10</v>
      </c>
      <c r="H638" t="s">
        <v>10</v>
      </c>
      <c r="I638" t="s">
        <v>10</v>
      </c>
      <c r="J638" t="s">
        <v>10</v>
      </c>
      <c r="K638" t="s">
        <v>10</v>
      </c>
      <c r="L638" t="s">
        <v>10</v>
      </c>
      <c r="M638" t="s">
        <v>10</v>
      </c>
      <c r="N638" t="s">
        <v>10</v>
      </c>
      <c r="O638" t="s">
        <v>10</v>
      </c>
      <c r="Q638" t="s">
        <v>10</v>
      </c>
      <c r="R638" t="s">
        <v>10</v>
      </c>
      <c r="S638" t="s">
        <v>10</v>
      </c>
      <c r="V638" t="s">
        <v>10</v>
      </c>
      <c r="Z638" s="5" t="s">
        <v>10</v>
      </c>
      <c r="AA638" t="s">
        <v>10</v>
      </c>
      <c r="AB638" t="s">
        <v>10</v>
      </c>
      <c r="AC638" t="s">
        <v>10</v>
      </c>
      <c r="AD638" t="s">
        <v>10</v>
      </c>
      <c r="AI638" t="s">
        <v>10</v>
      </c>
      <c r="AJ638">
        <v>52</v>
      </c>
      <c r="AK638">
        <v>20</v>
      </c>
      <c r="AL638">
        <v>2</v>
      </c>
      <c r="AM638">
        <v>15</v>
      </c>
      <c r="AN638">
        <v>6</v>
      </c>
      <c r="AO638">
        <v>2</v>
      </c>
      <c r="AQ638">
        <v>3</v>
      </c>
      <c r="AR638">
        <v>4</v>
      </c>
      <c r="AS638">
        <v>52</v>
      </c>
      <c r="AT638">
        <v>0</v>
      </c>
      <c r="AU638">
        <v>0</v>
      </c>
      <c r="AV638">
        <v>0</v>
      </c>
      <c r="AW638">
        <v>0</v>
      </c>
      <c r="AX638">
        <v>0.04</v>
      </c>
      <c r="AY638">
        <v>0.1</v>
      </c>
      <c r="AZ638">
        <v>0.1</v>
      </c>
      <c r="BA638">
        <v>5.8000000000000003E-2</v>
      </c>
      <c r="BB638">
        <v>0.02</v>
      </c>
      <c r="BC638">
        <v>0.1</v>
      </c>
      <c r="BD638">
        <v>0.13</v>
      </c>
      <c r="BE638">
        <v>0.17</v>
      </c>
      <c r="BF638">
        <v>0.25</v>
      </c>
      <c r="BG638">
        <v>0.23</v>
      </c>
      <c r="BH638">
        <v>0.31</v>
      </c>
      <c r="BI638">
        <v>0.12</v>
      </c>
      <c r="BJ638">
        <v>0.31</v>
      </c>
      <c r="BK638">
        <v>0.21</v>
      </c>
      <c r="BL638">
        <v>0.02</v>
      </c>
      <c r="BM638">
        <v>0.04</v>
      </c>
      <c r="BN638">
        <v>0.02</v>
      </c>
      <c r="BO638">
        <v>0.04</v>
      </c>
      <c r="BP638">
        <v>0.1</v>
      </c>
      <c r="BQ638">
        <v>0.1</v>
      </c>
      <c r="BR638">
        <v>0.63</v>
      </c>
      <c r="BS638">
        <v>0.67</v>
      </c>
      <c r="BT638">
        <v>0.65</v>
      </c>
      <c r="BU638">
        <v>0.75</v>
      </c>
      <c r="BV638">
        <v>0.42</v>
      </c>
      <c r="BW638">
        <v>0.42</v>
      </c>
      <c r="BX638">
        <v>3.55</v>
      </c>
      <c r="BY638">
        <v>3.64</v>
      </c>
      <c r="BZ638">
        <v>3.65</v>
      </c>
      <c r="CA638">
        <v>3.68</v>
      </c>
      <c r="CB638">
        <v>3.23</v>
      </c>
      <c r="CC638">
        <v>3.06</v>
      </c>
      <c r="CD638">
        <v>0</v>
      </c>
      <c r="CE638">
        <v>0</v>
      </c>
      <c r="CF638">
        <v>0</v>
      </c>
      <c r="CG638">
        <v>0</v>
      </c>
      <c r="CH638">
        <v>1.9E-2</v>
      </c>
      <c r="CI638">
        <v>0.02</v>
      </c>
      <c r="CJ638">
        <v>0.02</v>
      </c>
      <c r="CK638">
        <v>0.04</v>
      </c>
      <c r="CL638">
        <v>0.04</v>
      </c>
      <c r="CM638">
        <v>0.02</v>
      </c>
      <c r="CN638">
        <v>0.02</v>
      </c>
      <c r="CO638">
        <v>0.02</v>
      </c>
      <c r="CP638">
        <v>0.02</v>
      </c>
      <c r="CQ638">
        <v>0.02</v>
      </c>
      <c r="CR638">
        <v>0.02</v>
      </c>
      <c r="CS638">
        <v>0.08</v>
      </c>
      <c r="CT638">
        <v>0.12</v>
      </c>
      <c r="CU638">
        <v>0.1</v>
      </c>
      <c r="CV638">
        <v>3.9</v>
      </c>
      <c r="CW638">
        <v>3.78</v>
      </c>
      <c r="CX638">
        <v>3.78</v>
      </c>
      <c r="CY638">
        <v>3.81</v>
      </c>
      <c r="CZ638">
        <v>3.62</v>
      </c>
      <c r="DA638">
        <v>3.61</v>
      </c>
      <c r="DB638">
        <v>3.49</v>
      </c>
      <c r="DC638">
        <v>3.4</v>
      </c>
      <c r="DD638">
        <v>3.44</v>
      </c>
      <c r="DE638">
        <v>0.06</v>
      </c>
      <c r="DF638">
        <v>0.17</v>
      </c>
      <c r="DG638">
        <v>0.17</v>
      </c>
      <c r="DH638">
        <v>0.13</v>
      </c>
      <c r="DI638">
        <v>0.27</v>
      </c>
      <c r="DJ638">
        <v>0.28999999999999998</v>
      </c>
      <c r="DK638">
        <v>0.27</v>
      </c>
      <c r="DL638">
        <v>0.21</v>
      </c>
      <c r="DM638">
        <v>0.23</v>
      </c>
      <c r="DN638">
        <v>0.06</v>
      </c>
      <c r="DO638">
        <v>0.04</v>
      </c>
      <c r="DP638">
        <v>0.06</v>
      </c>
      <c r="DQ638">
        <v>0.08</v>
      </c>
      <c r="DR638">
        <v>0.04</v>
      </c>
      <c r="DS638">
        <v>0.02</v>
      </c>
      <c r="DT638">
        <v>0.06</v>
      </c>
      <c r="DU638">
        <v>0.08</v>
      </c>
      <c r="DV638">
        <v>0.04</v>
      </c>
      <c r="DW638">
        <v>0.87</v>
      </c>
      <c r="DX638">
        <v>0.77</v>
      </c>
      <c r="DY638">
        <v>0.75</v>
      </c>
      <c r="DZ638">
        <v>0.77</v>
      </c>
      <c r="EA638">
        <v>0.65</v>
      </c>
      <c r="EB638">
        <v>0.65</v>
      </c>
      <c r="EC638">
        <v>0.57999999999999996</v>
      </c>
      <c r="ED638">
        <v>0.56000000000000005</v>
      </c>
      <c r="EE638">
        <v>0.6</v>
      </c>
      <c r="EF638">
        <v>0.44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0.13</v>
      </c>
      <c r="EM638">
        <v>0</v>
      </c>
      <c r="EN638">
        <v>0</v>
      </c>
      <c r="EO638">
        <v>0.17</v>
      </c>
      <c r="EP638">
        <v>0.02</v>
      </c>
      <c r="EQ638">
        <v>1.9E-2</v>
      </c>
      <c r="ER638">
        <v>0.04</v>
      </c>
      <c r="ES638">
        <v>3.7999999999999999E-2</v>
      </c>
      <c r="ET638">
        <v>0.04</v>
      </c>
      <c r="EU638">
        <v>0.1</v>
      </c>
      <c r="EV638">
        <v>0.04</v>
      </c>
      <c r="EW638">
        <v>0</v>
      </c>
      <c r="EX638">
        <v>7.6999999999999999E-2</v>
      </c>
      <c r="EY638">
        <v>0.15</v>
      </c>
      <c r="EZ638">
        <v>0.27</v>
      </c>
      <c r="FA638">
        <v>0.21</v>
      </c>
      <c r="FB638">
        <v>0.15</v>
      </c>
      <c r="FC638">
        <v>0.28999999999999998</v>
      </c>
      <c r="FD638">
        <v>0.28999999999999998</v>
      </c>
      <c r="FE638">
        <v>0.37</v>
      </c>
      <c r="FF638">
        <v>0.25</v>
      </c>
      <c r="FG638">
        <v>0.15</v>
      </c>
      <c r="FH638">
        <v>0.77</v>
      </c>
      <c r="FI638">
        <v>0.63</v>
      </c>
      <c r="FJ638">
        <v>0.6</v>
      </c>
      <c r="FK638">
        <v>0.67</v>
      </c>
      <c r="FL638">
        <v>0.5</v>
      </c>
      <c r="FM638">
        <v>0.37</v>
      </c>
      <c r="FN638">
        <v>0.44</v>
      </c>
      <c r="FO638">
        <v>0.6</v>
      </c>
      <c r="FP638">
        <v>0.15</v>
      </c>
      <c r="FQ638">
        <v>0.06</v>
      </c>
      <c r="FR638">
        <v>0.08</v>
      </c>
      <c r="FS638">
        <v>0.15</v>
      </c>
      <c r="FT638">
        <v>0.13</v>
      </c>
      <c r="FU638">
        <v>0.17</v>
      </c>
      <c r="FV638">
        <v>0.12</v>
      </c>
      <c r="FW638">
        <v>0.15</v>
      </c>
      <c r="FX638">
        <v>0.15</v>
      </c>
      <c r="FY638">
        <v>1.93</v>
      </c>
      <c r="FZ638">
        <v>3.8</v>
      </c>
      <c r="GA638">
        <v>3.67</v>
      </c>
      <c r="GB638">
        <v>3.66</v>
      </c>
      <c r="GC638">
        <v>3.73</v>
      </c>
      <c r="GD638">
        <v>3.56</v>
      </c>
      <c r="GE638">
        <v>3</v>
      </c>
      <c r="GF638">
        <v>3.48</v>
      </c>
      <c r="GG638">
        <v>3.7</v>
      </c>
      <c r="GH638">
        <v>8.69</v>
      </c>
      <c r="GI638">
        <v>0.02</v>
      </c>
      <c r="GJ638">
        <v>1.9E-2</v>
      </c>
      <c r="GK638">
        <v>0</v>
      </c>
      <c r="GL638">
        <v>0.02</v>
      </c>
      <c r="GM638">
        <v>0.02</v>
      </c>
      <c r="GN638">
        <v>0.02</v>
      </c>
      <c r="GO638">
        <v>0.08</v>
      </c>
      <c r="GP638">
        <v>0.12</v>
      </c>
      <c r="GQ638">
        <v>0.13</v>
      </c>
      <c r="GR638">
        <v>0.5</v>
      </c>
      <c r="GS638">
        <v>0.08</v>
      </c>
      <c r="GT638">
        <v>0.33</v>
      </c>
      <c r="GU638">
        <v>0.4</v>
      </c>
      <c r="GV638">
        <v>0.15</v>
      </c>
      <c r="GW638">
        <v>0.08</v>
      </c>
      <c r="GX638">
        <v>0.13500000000000001</v>
      </c>
      <c r="GY638">
        <v>0.08</v>
      </c>
      <c r="GZ638">
        <v>0.192</v>
      </c>
      <c r="HA638">
        <v>1.9E-2</v>
      </c>
      <c r="HB638">
        <v>0.19</v>
      </c>
      <c r="HC638">
        <v>0.15</v>
      </c>
      <c r="HD638">
        <v>0.15</v>
      </c>
      <c r="HE638">
        <v>0.37</v>
      </c>
      <c r="HF638">
        <v>0.25</v>
      </c>
      <c r="HG638">
        <v>0.28999999999999998</v>
      </c>
      <c r="HH638">
        <v>0.21</v>
      </c>
      <c r="HI638">
        <v>0</v>
      </c>
      <c r="HJ638">
        <v>0</v>
      </c>
      <c r="HK638">
        <v>0.02</v>
      </c>
      <c r="HL638">
        <v>0</v>
      </c>
      <c r="HM638">
        <v>0.08</v>
      </c>
      <c r="HN638">
        <v>0</v>
      </c>
      <c r="HO638">
        <v>0.12</v>
      </c>
      <c r="HP638">
        <v>0.17</v>
      </c>
      <c r="HQ638">
        <v>0.17</v>
      </c>
      <c r="HR638">
        <v>0.23</v>
      </c>
      <c r="HS638">
        <v>0.28999999999999998</v>
      </c>
      <c r="HT638">
        <v>0.15</v>
      </c>
      <c r="HU638">
        <v>0.69</v>
      </c>
      <c r="HV638">
        <v>0.48</v>
      </c>
      <c r="HW638">
        <v>0.54</v>
      </c>
      <c r="HX638">
        <v>0.57999999999999996</v>
      </c>
      <c r="HY638">
        <v>0.42</v>
      </c>
      <c r="HZ638">
        <v>0.71</v>
      </c>
      <c r="IA638">
        <v>0.06</v>
      </c>
      <c r="IB638">
        <v>0.23</v>
      </c>
      <c r="IC638">
        <v>0.13</v>
      </c>
      <c r="ID638">
        <v>0.08</v>
      </c>
      <c r="IE638">
        <v>0.08</v>
      </c>
      <c r="IF638">
        <v>1.9E-2</v>
      </c>
      <c r="IG638">
        <v>0</v>
      </c>
      <c r="IH638">
        <v>0</v>
      </c>
      <c r="II638">
        <v>0</v>
      </c>
      <c r="IJ638">
        <v>0</v>
      </c>
      <c r="IK638">
        <v>1.9E-2</v>
      </c>
      <c r="IL638">
        <v>0</v>
      </c>
      <c r="IM638">
        <v>0.13</v>
      </c>
      <c r="IN638">
        <v>0.12</v>
      </c>
      <c r="IO638">
        <v>0.13</v>
      </c>
      <c r="IP638">
        <v>0.12</v>
      </c>
      <c r="IQ638">
        <v>0.12</v>
      </c>
      <c r="IR638">
        <v>0.12</v>
      </c>
      <c r="IS638">
        <v>0.02</v>
      </c>
      <c r="IT638">
        <v>0.42</v>
      </c>
      <c r="IU638">
        <v>0.27</v>
      </c>
      <c r="IV638">
        <v>0.02</v>
      </c>
      <c r="IW638">
        <v>0.23</v>
      </c>
      <c r="IX638">
        <v>0.19</v>
      </c>
      <c r="IY638">
        <v>0.19</v>
      </c>
      <c r="IZ638">
        <v>0.27</v>
      </c>
      <c r="JA638">
        <v>0.08</v>
      </c>
      <c r="JB638">
        <v>0.31</v>
      </c>
      <c r="JC638">
        <v>0.33</v>
      </c>
      <c r="JD638">
        <v>0.13</v>
      </c>
      <c r="JE638">
        <v>0.12</v>
      </c>
      <c r="JF638">
        <v>0.17</v>
      </c>
      <c r="JG638">
        <v>0.15</v>
      </c>
      <c r="JH638">
        <v>0.28999999999999998</v>
      </c>
      <c r="JI638">
        <v>0.04</v>
      </c>
      <c r="JJ638">
        <v>0.08</v>
      </c>
      <c r="JK638">
        <v>0.52</v>
      </c>
      <c r="JL638">
        <v>0.1</v>
      </c>
      <c r="JM638">
        <v>0.17</v>
      </c>
      <c r="JN638">
        <v>0.21</v>
      </c>
      <c r="JO638">
        <v>0.27</v>
      </c>
      <c r="JP638">
        <v>0.21</v>
      </c>
      <c r="JQ638">
        <v>0.21</v>
      </c>
      <c r="JR638">
        <v>3.07</v>
      </c>
      <c r="JS638">
        <v>1.73</v>
      </c>
      <c r="JT638">
        <v>2</v>
      </c>
      <c r="JU638">
        <v>3.51</v>
      </c>
      <c r="JV638">
        <v>2.15</v>
      </c>
    </row>
    <row r="639" spans="1:282" x14ac:dyDescent="0.25">
      <c r="A639">
        <v>610513</v>
      </c>
      <c r="B639" t="s">
        <v>13</v>
      </c>
      <c r="C639" t="s">
        <v>3196</v>
      </c>
      <c r="D639" t="s">
        <v>6394</v>
      </c>
      <c r="E639" t="s">
        <v>6395</v>
      </c>
      <c r="F639" t="s">
        <v>1690</v>
      </c>
      <c r="G639" t="s">
        <v>1691</v>
      </c>
      <c r="H639" t="s">
        <v>1692</v>
      </c>
      <c r="I639" t="s">
        <v>6396</v>
      </c>
      <c r="J639" t="s">
        <v>10</v>
      </c>
      <c r="K639" t="s">
        <v>10</v>
      </c>
      <c r="L639" t="s">
        <v>1062</v>
      </c>
      <c r="M639" t="s">
        <v>4175</v>
      </c>
      <c r="N639" t="s">
        <v>10</v>
      </c>
      <c r="O639" t="s">
        <v>535</v>
      </c>
      <c r="P639">
        <v>390</v>
      </c>
      <c r="Q639" t="s">
        <v>530</v>
      </c>
      <c r="R639" t="s">
        <v>540</v>
      </c>
      <c r="S639" t="s">
        <v>540</v>
      </c>
      <c r="T639">
        <v>40</v>
      </c>
      <c r="U639">
        <v>1055</v>
      </c>
      <c r="V639" t="s">
        <v>651</v>
      </c>
      <c r="W639">
        <v>199</v>
      </c>
      <c r="X639">
        <v>383</v>
      </c>
      <c r="Y639">
        <v>52</v>
      </c>
      <c r="Z639" s="5" t="s">
        <v>963</v>
      </c>
      <c r="AA639" t="s">
        <v>535</v>
      </c>
      <c r="AB639" t="s">
        <v>564</v>
      </c>
      <c r="AC639" t="s">
        <v>564</v>
      </c>
      <c r="AD639" t="s">
        <v>555</v>
      </c>
      <c r="AE639">
        <v>54.3</v>
      </c>
      <c r="AF639">
        <v>46</v>
      </c>
      <c r="AG639">
        <v>37.6</v>
      </c>
      <c r="AH639">
        <v>5.2</v>
      </c>
      <c r="AI639" t="s">
        <v>3410</v>
      </c>
      <c r="AJ639">
        <v>176</v>
      </c>
      <c r="AK639">
        <v>27</v>
      </c>
      <c r="AL639">
        <v>68</v>
      </c>
      <c r="AM639">
        <v>10</v>
      </c>
      <c r="AN639">
        <v>67</v>
      </c>
      <c r="AQ639">
        <v>6</v>
      </c>
      <c r="AR639">
        <v>3</v>
      </c>
      <c r="AS639">
        <v>176</v>
      </c>
      <c r="AT639">
        <v>0</v>
      </c>
      <c r="AU639">
        <v>0</v>
      </c>
      <c r="AV639">
        <v>0.01</v>
      </c>
      <c r="AW639">
        <v>0.01</v>
      </c>
      <c r="AX639">
        <v>0.02</v>
      </c>
      <c r="AY639">
        <v>0.09</v>
      </c>
      <c r="AZ639">
        <v>0.04</v>
      </c>
      <c r="BA639">
        <v>7.3999999999999996E-2</v>
      </c>
      <c r="BB639">
        <v>0.1</v>
      </c>
      <c r="BC639">
        <v>7.0000000000000007E-2</v>
      </c>
      <c r="BD639">
        <v>0.18</v>
      </c>
      <c r="BE639">
        <v>0.2</v>
      </c>
      <c r="BF639">
        <v>0.36</v>
      </c>
      <c r="BG639">
        <v>0.32</v>
      </c>
      <c r="BH639">
        <v>0.38</v>
      </c>
      <c r="BI639">
        <v>0.3</v>
      </c>
      <c r="BJ639">
        <v>0.39</v>
      </c>
      <c r="BK639">
        <v>0.32</v>
      </c>
      <c r="BL639">
        <v>0.01</v>
      </c>
      <c r="BM639">
        <v>0</v>
      </c>
      <c r="BN639">
        <v>0.03</v>
      </c>
      <c r="BO639">
        <v>0.01</v>
      </c>
      <c r="BP639">
        <v>0.02</v>
      </c>
      <c r="BQ639">
        <v>0.02</v>
      </c>
      <c r="BR639">
        <v>0.59</v>
      </c>
      <c r="BS639">
        <v>0.61</v>
      </c>
      <c r="BT639">
        <v>0.48</v>
      </c>
      <c r="BU639">
        <v>0.61</v>
      </c>
      <c r="BV639">
        <v>0.39</v>
      </c>
      <c r="BW639">
        <v>0.37</v>
      </c>
      <c r="BX639">
        <v>3.55</v>
      </c>
      <c r="BY639">
        <v>3.53</v>
      </c>
      <c r="BZ639">
        <v>3.39</v>
      </c>
      <c r="CA639">
        <v>3.53</v>
      </c>
      <c r="CB639">
        <v>3.18</v>
      </c>
      <c r="CC639">
        <v>2.99</v>
      </c>
      <c r="CD639">
        <v>0</v>
      </c>
      <c r="CE639">
        <v>0</v>
      </c>
      <c r="CF639">
        <v>0</v>
      </c>
      <c r="CG639">
        <v>6.0000000000000001E-3</v>
      </c>
      <c r="CH639">
        <v>6.0000000000000001E-3</v>
      </c>
      <c r="CI639">
        <v>0.01</v>
      </c>
      <c r="CJ639">
        <v>0.04</v>
      </c>
      <c r="CK639">
        <v>0.09</v>
      </c>
      <c r="CL639">
        <v>0.1</v>
      </c>
      <c r="CM639">
        <v>0.06</v>
      </c>
      <c r="CN639">
        <v>0.03</v>
      </c>
      <c r="CO639">
        <v>0.06</v>
      </c>
      <c r="CP639">
        <v>0.1</v>
      </c>
      <c r="CQ639">
        <v>0.03</v>
      </c>
      <c r="CR639">
        <v>0.09</v>
      </c>
      <c r="CS639">
        <v>0.23</v>
      </c>
      <c r="CT639">
        <v>0.18</v>
      </c>
      <c r="CU639">
        <v>0.2</v>
      </c>
      <c r="CV639">
        <v>3.6</v>
      </c>
      <c r="CW639">
        <v>3.55</v>
      </c>
      <c r="CX639">
        <v>3.51</v>
      </c>
      <c r="CY639">
        <v>3.51</v>
      </c>
      <c r="CZ639">
        <v>3.52</v>
      </c>
      <c r="DA639">
        <v>3.4</v>
      </c>
      <c r="DB639">
        <v>3.06</v>
      </c>
      <c r="DC639">
        <v>3.08</v>
      </c>
      <c r="DD639">
        <v>3.01</v>
      </c>
      <c r="DE639">
        <v>0.26</v>
      </c>
      <c r="DF639">
        <v>0.38</v>
      </c>
      <c r="DG639">
        <v>0.36</v>
      </c>
      <c r="DH639">
        <v>0.27</v>
      </c>
      <c r="DI639">
        <v>0.39</v>
      </c>
      <c r="DJ639">
        <v>0.4</v>
      </c>
      <c r="DK639">
        <v>0.34</v>
      </c>
      <c r="DL639">
        <v>0.3</v>
      </c>
      <c r="DM639">
        <v>0.27</v>
      </c>
      <c r="DN639">
        <v>0.03</v>
      </c>
      <c r="DO639">
        <v>0.01</v>
      </c>
      <c r="DP639">
        <v>0.02</v>
      </c>
      <c r="DQ639">
        <v>0.02</v>
      </c>
      <c r="DR639">
        <v>0.01</v>
      </c>
      <c r="DS639">
        <v>0.02</v>
      </c>
      <c r="DT639">
        <v>0.02</v>
      </c>
      <c r="DU639">
        <v>0.02</v>
      </c>
      <c r="DV639">
        <v>0.02</v>
      </c>
      <c r="DW639">
        <v>0.65</v>
      </c>
      <c r="DX639">
        <v>0.57999999999999996</v>
      </c>
      <c r="DY639">
        <v>0.56000000000000005</v>
      </c>
      <c r="DZ639">
        <v>0.61</v>
      </c>
      <c r="EA639">
        <v>0.56000000000000005</v>
      </c>
      <c r="EB639">
        <v>0.49</v>
      </c>
      <c r="EC639">
        <v>0.38</v>
      </c>
      <c r="ED639">
        <v>0.43</v>
      </c>
      <c r="EE639">
        <v>0.41</v>
      </c>
      <c r="EF639">
        <v>0.31</v>
      </c>
      <c r="EG639">
        <v>7.0000000000000007E-2</v>
      </c>
      <c r="EH639">
        <v>0.05</v>
      </c>
      <c r="EI639">
        <v>7.0000000000000007E-2</v>
      </c>
      <c r="EJ639">
        <v>0.03</v>
      </c>
      <c r="EK639">
        <v>0.02</v>
      </c>
      <c r="EL639">
        <v>0.11</v>
      </c>
      <c r="EM639">
        <v>0.01</v>
      </c>
      <c r="EN639">
        <v>0.04</v>
      </c>
      <c r="EO639">
        <v>0.41</v>
      </c>
      <c r="EP639">
        <v>0.14000000000000001</v>
      </c>
      <c r="EQ639">
        <v>0.14199999999999999</v>
      </c>
      <c r="ER639">
        <v>0.2</v>
      </c>
      <c r="ES639">
        <v>0.13100000000000001</v>
      </c>
      <c r="ET639">
        <v>0.17</v>
      </c>
      <c r="EU639">
        <v>0.24</v>
      </c>
      <c r="EV639">
        <v>0.1</v>
      </c>
      <c r="EW639">
        <v>0.17</v>
      </c>
      <c r="EX639">
        <v>0.16500000000000001</v>
      </c>
      <c r="EY639">
        <v>0.43</v>
      </c>
      <c r="EZ639">
        <v>0.4</v>
      </c>
      <c r="FA639">
        <v>0.36</v>
      </c>
      <c r="FB639">
        <v>0.39</v>
      </c>
      <c r="FC639">
        <v>0.45</v>
      </c>
      <c r="FD639">
        <v>0.35</v>
      </c>
      <c r="FE639">
        <v>0.5</v>
      </c>
      <c r="FF639">
        <v>0.48</v>
      </c>
      <c r="FG639">
        <v>7.0000000000000007E-2</v>
      </c>
      <c r="FH639">
        <v>0.31</v>
      </c>
      <c r="FI639">
        <v>0.36</v>
      </c>
      <c r="FJ639">
        <v>0.35</v>
      </c>
      <c r="FK639">
        <v>0.41</v>
      </c>
      <c r="FL639">
        <v>0.33</v>
      </c>
      <c r="FM639">
        <v>0.24</v>
      </c>
      <c r="FN639">
        <v>0.36</v>
      </c>
      <c r="FO639">
        <v>0.28999999999999998</v>
      </c>
      <c r="FP639">
        <v>0.05</v>
      </c>
      <c r="FQ639">
        <v>0.05</v>
      </c>
      <c r="FR639">
        <v>0.05</v>
      </c>
      <c r="FS639">
        <v>0.02</v>
      </c>
      <c r="FT639">
        <v>0.03</v>
      </c>
      <c r="FU639">
        <v>0.03</v>
      </c>
      <c r="FV639">
        <v>0.06</v>
      </c>
      <c r="FW639">
        <v>0.03</v>
      </c>
      <c r="FX639">
        <v>0.02</v>
      </c>
      <c r="FY639">
        <v>1.99</v>
      </c>
      <c r="FZ639">
        <v>3.04</v>
      </c>
      <c r="GA639">
        <v>3.13</v>
      </c>
      <c r="GB639">
        <v>3.01</v>
      </c>
      <c r="GC639">
        <v>3.24</v>
      </c>
      <c r="GD639">
        <v>3.12</v>
      </c>
      <c r="GE639">
        <v>2.77</v>
      </c>
      <c r="GF639">
        <v>3.26</v>
      </c>
      <c r="GG639">
        <v>3.04</v>
      </c>
      <c r="GH639">
        <v>8.07</v>
      </c>
      <c r="GI639">
        <v>0.02</v>
      </c>
      <c r="GJ639">
        <v>1.0999999999999999E-2</v>
      </c>
      <c r="GK639">
        <v>6.0000000000000001E-3</v>
      </c>
      <c r="GL639">
        <v>0.01</v>
      </c>
      <c r="GM639">
        <v>0.06</v>
      </c>
      <c r="GN639">
        <v>7.0000000000000007E-2</v>
      </c>
      <c r="GO639">
        <v>0.13</v>
      </c>
      <c r="GP639">
        <v>0.19</v>
      </c>
      <c r="GQ639">
        <v>0.19</v>
      </c>
      <c r="GR639">
        <v>0.28000000000000003</v>
      </c>
      <c r="GS639">
        <v>0.05</v>
      </c>
      <c r="GT639">
        <v>0.51</v>
      </c>
      <c r="GU639">
        <v>0.54</v>
      </c>
      <c r="GV639">
        <v>0.24</v>
      </c>
      <c r="GW639">
        <v>0.19</v>
      </c>
      <c r="GX639">
        <v>0.16500000000000001</v>
      </c>
      <c r="GY639">
        <v>0.22</v>
      </c>
      <c r="GZ639">
        <v>8.5000000000000006E-2</v>
      </c>
      <c r="HA639">
        <v>9.7000000000000003E-2</v>
      </c>
      <c r="HB639">
        <v>0.21</v>
      </c>
      <c r="HC639">
        <v>7.0000000000000007E-2</v>
      </c>
      <c r="HD639">
        <v>0.06</v>
      </c>
      <c r="HE639">
        <v>0.24</v>
      </c>
      <c r="HF639">
        <v>0.14000000000000001</v>
      </c>
      <c r="HG639">
        <v>0.14000000000000001</v>
      </c>
      <c r="HH639">
        <v>0.08</v>
      </c>
      <c r="HI639">
        <v>0.01</v>
      </c>
      <c r="HJ639">
        <v>0.06</v>
      </c>
      <c r="HK639">
        <v>0.08</v>
      </c>
      <c r="HL639">
        <v>0.05</v>
      </c>
      <c r="HM639">
        <v>0.26</v>
      </c>
      <c r="HN639">
        <v>0.02</v>
      </c>
      <c r="HO639">
        <v>0.43</v>
      </c>
      <c r="HP639">
        <v>0.35</v>
      </c>
      <c r="HQ639">
        <v>0.25</v>
      </c>
      <c r="HR639">
        <v>0.4</v>
      </c>
      <c r="HS639">
        <v>0.34</v>
      </c>
      <c r="HT639">
        <v>0.4</v>
      </c>
      <c r="HU639">
        <v>0.39</v>
      </c>
      <c r="HV639">
        <v>0.32</v>
      </c>
      <c r="HW639">
        <v>0.27</v>
      </c>
      <c r="HX639">
        <v>0.32</v>
      </c>
      <c r="HY639">
        <v>0.2</v>
      </c>
      <c r="HZ639">
        <v>0.47</v>
      </c>
      <c r="IA639">
        <v>0.12</v>
      </c>
      <c r="IB639">
        <v>0.21</v>
      </c>
      <c r="IC639">
        <v>0.26</v>
      </c>
      <c r="ID639">
        <v>0.15</v>
      </c>
      <c r="IE639">
        <v>0.14000000000000001</v>
      </c>
      <c r="IF639">
        <v>6.3E-2</v>
      </c>
      <c r="IG639">
        <v>1.7000000000000001E-2</v>
      </c>
      <c r="IH639">
        <v>0.02</v>
      </c>
      <c r="II639">
        <v>0.1</v>
      </c>
      <c r="IJ639">
        <v>0.02</v>
      </c>
      <c r="IK639">
        <v>2.8000000000000001E-2</v>
      </c>
      <c r="IL639">
        <v>1.0999999999999999E-2</v>
      </c>
      <c r="IM639">
        <v>0.04</v>
      </c>
      <c r="IN639">
        <v>0.03</v>
      </c>
      <c r="IO639">
        <v>0.04</v>
      </c>
      <c r="IP639">
        <v>0.06</v>
      </c>
      <c r="IQ639">
        <v>0.04</v>
      </c>
      <c r="IR639">
        <v>0.03</v>
      </c>
      <c r="IS639">
        <v>0.05</v>
      </c>
      <c r="IT639">
        <v>0.68</v>
      </c>
      <c r="IU639">
        <v>0.45</v>
      </c>
      <c r="IV639">
        <v>0.04</v>
      </c>
      <c r="IW639">
        <v>0.22</v>
      </c>
      <c r="IX639">
        <v>0.42</v>
      </c>
      <c r="IY639">
        <v>0.16</v>
      </c>
      <c r="IZ639">
        <v>0.4</v>
      </c>
      <c r="JA639">
        <v>0.26</v>
      </c>
      <c r="JB639">
        <v>0.46</v>
      </c>
      <c r="JC639">
        <v>0.36</v>
      </c>
      <c r="JD639">
        <v>0.05</v>
      </c>
      <c r="JE639">
        <v>7.0000000000000007E-2</v>
      </c>
      <c r="JF639">
        <v>0.38</v>
      </c>
      <c r="JG639">
        <v>0.19</v>
      </c>
      <c r="JH639">
        <v>0.15</v>
      </c>
      <c r="JI639">
        <v>0.06</v>
      </c>
      <c r="JJ639">
        <v>0.05</v>
      </c>
      <c r="JK639">
        <v>0.3</v>
      </c>
      <c r="JL639">
        <v>0.12</v>
      </c>
      <c r="JM639">
        <v>0.02</v>
      </c>
      <c r="JN639">
        <v>0.05</v>
      </c>
      <c r="JO639">
        <v>0.03</v>
      </c>
      <c r="JP639">
        <v>0.03</v>
      </c>
      <c r="JQ639">
        <v>0.02</v>
      </c>
      <c r="JR639">
        <v>2.63</v>
      </c>
      <c r="JS639">
        <v>1.46</v>
      </c>
      <c r="JT639">
        <v>1.71</v>
      </c>
      <c r="JU639">
        <v>2.95</v>
      </c>
      <c r="JV639">
        <v>2.21</v>
      </c>
    </row>
    <row r="640" spans="1:282" x14ac:dyDescent="0.25">
      <c r="A640">
        <v>610515</v>
      </c>
      <c r="B640" t="s">
        <v>3198</v>
      </c>
      <c r="C640" t="s">
        <v>3197</v>
      </c>
      <c r="D640" t="s">
        <v>6397</v>
      </c>
      <c r="E640" t="s">
        <v>6398</v>
      </c>
      <c r="F640" t="s">
        <v>3199</v>
      </c>
      <c r="G640" t="s">
        <v>3200</v>
      </c>
      <c r="H640" t="s">
        <v>3201</v>
      </c>
      <c r="I640" t="s">
        <v>6399</v>
      </c>
      <c r="J640" t="s">
        <v>6400</v>
      </c>
      <c r="K640" t="s">
        <v>6401</v>
      </c>
      <c r="L640" t="s">
        <v>1062</v>
      </c>
      <c r="M640" t="s">
        <v>3399</v>
      </c>
      <c r="N640" t="s">
        <v>3908</v>
      </c>
      <c r="O640" t="s">
        <v>524</v>
      </c>
      <c r="P640">
        <v>412</v>
      </c>
      <c r="Q640" t="s">
        <v>541</v>
      </c>
      <c r="R640" t="s">
        <v>544</v>
      </c>
      <c r="S640" t="s">
        <v>544</v>
      </c>
      <c r="T640">
        <v>29</v>
      </c>
      <c r="U640">
        <v>8045</v>
      </c>
      <c r="V640" t="s">
        <v>651</v>
      </c>
      <c r="W640">
        <v>5</v>
      </c>
      <c r="X640">
        <v>408</v>
      </c>
      <c r="Y640">
        <v>1</v>
      </c>
      <c r="Z640" s="5" t="s">
        <v>3522</v>
      </c>
      <c r="AA640" t="s">
        <v>524</v>
      </c>
      <c r="AB640" t="s">
        <v>534</v>
      </c>
      <c r="AC640" t="s">
        <v>555</v>
      </c>
      <c r="AD640" t="s">
        <v>534</v>
      </c>
      <c r="AE640">
        <v>91</v>
      </c>
      <c r="AF640">
        <v>38.9</v>
      </c>
      <c r="AG640">
        <v>99</v>
      </c>
      <c r="AH640">
        <v>0.1</v>
      </c>
      <c r="AI640" t="s">
        <v>3410</v>
      </c>
      <c r="AJ640">
        <v>4</v>
      </c>
      <c r="AK640">
        <v>1</v>
      </c>
      <c r="AN640">
        <v>1</v>
      </c>
      <c r="AQ640">
        <v>2</v>
      </c>
      <c r="AS640">
        <v>4</v>
      </c>
      <c r="AT640">
        <v>0</v>
      </c>
      <c r="AU640">
        <v>0.25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0.25</v>
      </c>
      <c r="BC640">
        <v>0</v>
      </c>
      <c r="BD640">
        <v>0</v>
      </c>
      <c r="BE640">
        <v>0</v>
      </c>
      <c r="BF640">
        <v>0</v>
      </c>
      <c r="BG640">
        <v>0.25</v>
      </c>
      <c r="BH640">
        <v>0</v>
      </c>
      <c r="BI640">
        <v>0.25</v>
      </c>
      <c r="BJ640">
        <v>0.25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1</v>
      </c>
      <c r="BS640">
        <v>0.5</v>
      </c>
      <c r="BT640">
        <v>0.75</v>
      </c>
      <c r="BU640">
        <v>0.75</v>
      </c>
      <c r="BV640">
        <v>0.75</v>
      </c>
      <c r="BW640">
        <v>1</v>
      </c>
      <c r="BX640">
        <v>4</v>
      </c>
      <c r="BY640">
        <v>3</v>
      </c>
      <c r="BZ640">
        <v>3.5</v>
      </c>
      <c r="CA640">
        <v>3.75</v>
      </c>
      <c r="CB640">
        <v>3.75</v>
      </c>
      <c r="CC640">
        <v>4</v>
      </c>
      <c r="CD640">
        <v>0.25</v>
      </c>
      <c r="CE640">
        <v>0</v>
      </c>
      <c r="CF640">
        <v>0</v>
      </c>
      <c r="CG640">
        <v>0.25</v>
      </c>
      <c r="CH640">
        <v>0</v>
      </c>
      <c r="CI640">
        <v>0.25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0.25</v>
      </c>
      <c r="CR640">
        <v>0</v>
      </c>
      <c r="CS640">
        <v>0</v>
      </c>
      <c r="CT640">
        <v>0.25</v>
      </c>
      <c r="CU640">
        <v>0.25</v>
      </c>
      <c r="CV640">
        <v>3.25</v>
      </c>
      <c r="CW640">
        <v>3.75</v>
      </c>
      <c r="CX640">
        <v>3.5</v>
      </c>
      <c r="CY640">
        <v>3.25</v>
      </c>
      <c r="CZ640">
        <v>3.25</v>
      </c>
      <c r="DA640">
        <v>3.25</v>
      </c>
      <c r="DB640">
        <v>4</v>
      </c>
      <c r="DC640">
        <v>3.25</v>
      </c>
      <c r="DD640">
        <v>3.25</v>
      </c>
      <c r="DE640">
        <v>0</v>
      </c>
      <c r="DF640">
        <v>0.25</v>
      </c>
      <c r="DG640">
        <v>0.5</v>
      </c>
      <c r="DH640">
        <v>0</v>
      </c>
      <c r="DI640">
        <v>0.25</v>
      </c>
      <c r="DJ640">
        <v>0</v>
      </c>
      <c r="DK640">
        <v>0</v>
      </c>
      <c r="DL640">
        <v>0.25</v>
      </c>
      <c r="DM640">
        <v>0.25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0.75</v>
      </c>
      <c r="DX640">
        <v>0.75</v>
      </c>
      <c r="DY640">
        <v>0.5</v>
      </c>
      <c r="DZ640">
        <v>0.75</v>
      </c>
      <c r="EA640">
        <v>0.5</v>
      </c>
      <c r="EB640">
        <v>0.75</v>
      </c>
      <c r="EC640">
        <v>1</v>
      </c>
      <c r="ED640">
        <v>0.5</v>
      </c>
      <c r="EE640">
        <v>0.5</v>
      </c>
      <c r="EF640">
        <v>0.5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0.5</v>
      </c>
      <c r="EM640">
        <v>0</v>
      </c>
      <c r="EN640">
        <v>0</v>
      </c>
      <c r="EO640">
        <v>0.25</v>
      </c>
      <c r="EP640">
        <v>0</v>
      </c>
      <c r="EQ640">
        <v>0</v>
      </c>
      <c r="ER640">
        <v>0.25</v>
      </c>
      <c r="ES640">
        <v>0.25</v>
      </c>
      <c r="ET640">
        <v>0</v>
      </c>
      <c r="EU640">
        <v>0</v>
      </c>
      <c r="EV640">
        <v>0</v>
      </c>
      <c r="EW640">
        <v>0</v>
      </c>
      <c r="EX640">
        <v>0.25</v>
      </c>
      <c r="EY640">
        <v>0</v>
      </c>
      <c r="EZ640">
        <v>0.25</v>
      </c>
      <c r="FA640">
        <v>0.25</v>
      </c>
      <c r="FB640">
        <v>0</v>
      </c>
      <c r="FC640">
        <v>0.5</v>
      </c>
      <c r="FD640">
        <v>0</v>
      </c>
      <c r="FE640">
        <v>0</v>
      </c>
      <c r="FF640">
        <v>0</v>
      </c>
      <c r="FG640">
        <v>0</v>
      </c>
      <c r="FH640">
        <v>1</v>
      </c>
      <c r="FI640">
        <v>0.75</v>
      </c>
      <c r="FJ640">
        <v>0.5</v>
      </c>
      <c r="FK640">
        <v>0.75</v>
      </c>
      <c r="FL640">
        <v>0.5</v>
      </c>
      <c r="FM640">
        <v>0.5</v>
      </c>
      <c r="FN640">
        <v>1</v>
      </c>
      <c r="FO640">
        <v>1</v>
      </c>
      <c r="FP640">
        <v>0</v>
      </c>
      <c r="FQ640">
        <v>0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1.75</v>
      </c>
      <c r="FZ640">
        <v>4</v>
      </c>
      <c r="GA640">
        <v>3.75</v>
      </c>
      <c r="GB640">
        <v>3.25</v>
      </c>
      <c r="GC640">
        <v>3.5</v>
      </c>
      <c r="GD640">
        <v>3.5</v>
      </c>
      <c r="GE640">
        <v>2.5</v>
      </c>
      <c r="GF640">
        <v>4</v>
      </c>
      <c r="GG640">
        <v>4</v>
      </c>
      <c r="GH640">
        <v>9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0.25</v>
      </c>
      <c r="GO640">
        <v>0</v>
      </c>
      <c r="GP640">
        <v>0</v>
      </c>
      <c r="GQ640">
        <v>0</v>
      </c>
      <c r="GR640">
        <v>0.75</v>
      </c>
      <c r="GS640">
        <v>0</v>
      </c>
      <c r="GT640">
        <v>0.5</v>
      </c>
      <c r="GU640">
        <v>0.75</v>
      </c>
      <c r="GV640">
        <v>0</v>
      </c>
      <c r="GW640">
        <v>0.5</v>
      </c>
      <c r="GX640">
        <v>0.25</v>
      </c>
      <c r="GY640">
        <v>0.25</v>
      </c>
      <c r="GZ640">
        <v>0</v>
      </c>
      <c r="HA640">
        <v>0</v>
      </c>
      <c r="HB640">
        <v>0.25</v>
      </c>
      <c r="HC640">
        <v>0</v>
      </c>
      <c r="HD640">
        <v>0</v>
      </c>
      <c r="HE640">
        <v>0.5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0.25</v>
      </c>
      <c r="HR640">
        <v>0.25</v>
      </c>
      <c r="HS640">
        <v>0.25</v>
      </c>
      <c r="HT640">
        <v>0</v>
      </c>
      <c r="HU640">
        <v>1</v>
      </c>
      <c r="HV640">
        <v>0.5</v>
      </c>
      <c r="HW640">
        <v>0.25</v>
      </c>
      <c r="HX640">
        <v>0.75</v>
      </c>
      <c r="HY640">
        <v>0.5</v>
      </c>
      <c r="HZ640">
        <v>1</v>
      </c>
      <c r="IA640">
        <v>0</v>
      </c>
      <c r="IB640">
        <v>0.25</v>
      </c>
      <c r="IC640">
        <v>0.5</v>
      </c>
      <c r="ID640">
        <v>0</v>
      </c>
      <c r="IE640">
        <v>0.25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0.25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0.25</v>
      </c>
      <c r="IU640">
        <v>0.25</v>
      </c>
      <c r="IV640">
        <v>0</v>
      </c>
      <c r="IW640">
        <v>0.25</v>
      </c>
      <c r="IX640">
        <v>0</v>
      </c>
      <c r="IY640">
        <v>0.25</v>
      </c>
      <c r="IZ640">
        <v>0.25</v>
      </c>
      <c r="JA640">
        <v>0</v>
      </c>
      <c r="JB640">
        <v>0.25</v>
      </c>
      <c r="JC640">
        <v>0.25</v>
      </c>
      <c r="JD640">
        <v>0</v>
      </c>
      <c r="JE640">
        <v>0</v>
      </c>
      <c r="JF640">
        <v>0.25</v>
      </c>
      <c r="JG640">
        <v>0.5</v>
      </c>
      <c r="JH640">
        <v>0.75</v>
      </c>
      <c r="JI640">
        <v>0.5</v>
      </c>
      <c r="JJ640">
        <v>0.5</v>
      </c>
      <c r="JK640">
        <v>0.75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3.75</v>
      </c>
      <c r="JS640">
        <v>2.75</v>
      </c>
      <c r="JT640">
        <v>2.75</v>
      </c>
      <c r="JU640">
        <v>3.75</v>
      </c>
      <c r="JV640">
        <v>2.25</v>
      </c>
    </row>
    <row r="641" spans="1:282" x14ac:dyDescent="0.25">
      <c r="A641">
        <v>610518</v>
      </c>
      <c r="B641" t="s">
        <v>3203</v>
      </c>
      <c r="C641" t="s">
        <v>3202</v>
      </c>
      <c r="D641" t="s">
        <v>3427</v>
      </c>
      <c r="E641" t="s">
        <v>3428</v>
      </c>
      <c r="F641" t="s">
        <v>3204</v>
      </c>
      <c r="G641" t="s">
        <v>3205</v>
      </c>
      <c r="H641" t="s">
        <v>3206</v>
      </c>
      <c r="I641" t="s">
        <v>6402</v>
      </c>
      <c r="J641" t="s">
        <v>10</v>
      </c>
      <c r="K641" t="s">
        <v>10</v>
      </c>
      <c r="L641" t="s">
        <v>1062</v>
      </c>
      <c r="M641" t="s">
        <v>3399</v>
      </c>
      <c r="N641" t="s">
        <v>3703</v>
      </c>
      <c r="O641" t="s">
        <v>535</v>
      </c>
      <c r="P641">
        <v>337</v>
      </c>
      <c r="Q641" t="s">
        <v>539</v>
      </c>
      <c r="R641" t="s">
        <v>542</v>
      </c>
      <c r="S641" t="s">
        <v>542</v>
      </c>
      <c r="T641">
        <v>36</v>
      </c>
      <c r="U641">
        <v>1145</v>
      </c>
      <c r="V641" t="s">
        <v>651</v>
      </c>
      <c r="W641">
        <v>13</v>
      </c>
      <c r="X641">
        <v>327</v>
      </c>
      <c r="Y641">
        <v>4</v>
      </c>
      <c r="Z641" s="5" t="s">
        <v>3800</v>
      </c>
      <c r="AA641" t="s">
        <v>535</v>
      </c>
      <c r="AB641" t="s">
        <v>533</v>
      </c>
      <c r="AC641" t="s">
        <v>534</v>
      </c>
      <c r="AD641" t="s">
        <v>534</v>
      </c>
      <c r="AE641">
        <v>60.6</v>
      </c>
      <c r="AF641">
        <v>95.9</v>
      </c>
      <c r="AG641">
        <v>95</v>
      </c>
      <c r="AH641">
        <v>0.4</v>
      </c>
      <c r="AI641" t="s">
        <v>3410</v>
      </c>
      <c r="AJ641">
        <v>13</v>
      </c>
      <c r="AL641">
        <v>11</v>
      </c>
      <c r="AN641">
        <v>2</v>
      </c>
      <c r="AS641">
        <v>13</v>
      </c>
      <c r="AT641">
        <v>0</v>
      </c>
      <c r="AU641">
        <v>0</v>
      </c>
      <c r="AV641">
        <v>0</v>
      </c>
      <c r="AW641">
        <v>0.08</v>
      </c>
      <c r="AX641">
        <v>0.08</v>
      </c>
      <c r="AY641">
        <v>0.08</v>
      </c>
      <c r="AZ641">
        <v>0.23</v>
      </c>
      <c r="BA641">
        <v>7.6999999999999999E-2</v>
      </c>
      <c r="BB641">
        <v>0</v>
      </c>
      <c r="BC641">
        <v>0.08</v>
      </c>
      <c r="BD641">
        <v>0.08</v>
      </c>
      <c r="BE641">
        <v>0.15</v>
      </c>
      <c r="BF641">
        <v>0</v>
      </c>
      <c r="BG641">
        <v>0</v>
      </c>
      <c r="BH641">
        <v>0.38</v>
      </c>
      <c r="BI641">
        <v>0.23</v>
      </c>
      <c r="BJ641">
        <v>0.31</v>
      </c>
      <c r="BK641">
        <v>0.31</v>
      </c>
      <c r="BL641">
        <v>0.15</v>
      </c>
      <c r="BM641">
        <v>0.15</v>
      </c>
      <c r="BN641">
        <v>0.15</v>
      </c>
      <c r="BO641">
        <v>0.08</v>
      </c>
      <c r="BP641">
        <v>0</v>
      </c>
      <c r="BQ641">
        <v>0</v>
      </c>
      <c r="BR641">
        <v>0.62</v>
      </c>
      <c r="BS641">
        <v>0.77</v>
      </c>
      <c r="BT641">
        <v>0.46</v>
      </c>
      <c r="BU641">
        <v>0.54</v>
      </c>
      <c r="BV641">
        <v>0.54</v>
      </c>
      <c r="BW641">
        <v>0.46</v>
      </c>
      <c r="BX641">
        <v>3.45</v>
      </c>
      <c r="BY641">
        <v>3.82</v>
      </c>
      <c r="BZ641">
        <v>3.55</v>
      </c>
      <c r="CA641">
        <v>3.33</v>
      </c>
      <c r="CB641">
        <v>3.31</v>
      </c>
      <c r="CC641">
        <v>3.15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0.08</v>
      </c>
      <c r="CL641">
        <v>0.08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0.08</v>
      </c>
      <c r="CT641">
        <v>0.15</v>
      </c>
      <c r="CU641">
        <v>0.08</v>
      </c>
      <c r="CV641">
        <v>4</v>
      </c>
      <c r="CW641">
        <v>3.92</v>
      </c>
      <c r="CX641">
        <v>3.92</v>
      </c>
      <c r="CY641">
        <v>3.83</v>
      </c>
      <c r="CZ641">
        <v>3.83</v>
      </c>
      <c r="DA641">
        <v>3.83</v>
      </c>
      <c r="DB641">
        <v>3.58</v>
      </c>
      <c r="DC641">
        <v>3.25</v>
      </c>
      <c r="DD641">
        <v>3.45</v>
      </c>
      <c r="DE641">
        <v>0</v>
      </c>
      <c r="DF641">
        <v>0.08</v>
      </c>
      <c r="DG641">
        <v>0.08</v>
      </c>
      <c r="DH641">
        <v>0.15</v>
      </c>
      <c r="DI641">
        <v>0.15</v>
      </c>
      <c r="DJ641">
        <v>0.15</v>
      </c>
      <c r="DK641">
        <v>0.23</v>
      </c>
      <c r="DL641">
        <v>0.15</v>
      </c>
      <c r="DM641">
        <v>0.08</v>
      </c>
      <c r="DN641">
        <v>0.08</v>
      </c>
      <c r="DO641">
        <v>0.08</v>
      </c>
      <c r="DP641">
        <v>0.08</v>
      </c>
      <c r="DQ641">
        <v>0.08</v>
      </c>
      <c r="DR641">
        <v>0.08</v>
      </c>
      <c r="DS641">
        <v>0.08</v>
      </c>
      <c r="DT641">
        <v>0.08</v>
      </c>
      <c r="DU641">
        <v>0.08</v>
      </c>
      <c r="DV641">
        <v>0.15</v>
      </c>
      <c r="DW641">
        <v>0.92</v>
      </c>
      <c r="DX641">
        <v>0.85</v>
      </c>
      <c r="DY641">
        <v>0.85</v>
      </c>
      <c r="DZ641">
        <v>0.77</v>
      </c>
      <c r="EA641">
        <v>0.77</v>
      </c>
      <c r="EB641">
        <v>0.77</v>
      </c>
      <c r="EC641">
        <v>0.62</v>
      </c>
      <c r="ED641">
        <v>0.54</v>
      </c>
      <c r="EE641">
        <v>0.62</v>
      </c>
      <c r="EF641">
        <v>0.62</v>
      </c>
      <c r="EG641">
        <v>0.08</v>
      </c>
      <c r="EH641">
        <v>0</v>
      </c>
      <c r="EI641">
        <v>0</v>
      </c>
      <c r="EJ641">
        <v>0</v>
      </c>
      <c r="EK641">
        <v>0</v>
      </c>
      <c r="EL641">
        <v>0.08</v>
      </c>
      <c r="EM641">
        <v>0</v>
      </c>
      <c r="EN641">
        <v>0</v>
      </c>
      <c r="EO641">
        <v>0.08</v>
      </c>
      <c r="EP641">
        <v>0.08</v>
      </c>
      <c r="EQ641">
        <v>7.6999999999999999E-2</v>
      </c>
      <c r="ER641">
        <v>0.08</v>
      </c>
      <c r="ES641">
        <v>0</v>
      </c>
      <c r="ET641">
        <v>0.08</v>
      </c>
      <c r="EU641">
        <v>0.08</v>
      </c>
      <c r="EV641">
        <v>0</v>
      </c>
      <c r="EW641">
        <v>0.08</v>
      </c>
      <c r="EX641">
        <v>0.154</v>
      </c>
      <c r="EY641">
        <v>0.31</v>
      </c>
      <c r="EZ641">
        <v>0.31</v>
      </c>
      <c r="FA641">
        <v>0.31</v>
      </c>
      <c r="FB641">
        <v>0.31</v>
      </c>
      <c r="FC641">
        <v>0.38</v>
      </c>
      <c r="FD641">
        <v>0.31</v>
      </c>
      <c r="FE641">
        <v>0.23</v>
      </c>
      <c r="FF641">
        <v>0.31</v>
      </c>
      <c r="FG641">
        <v>0.08</v>
      </c>
      <c r="FH641">
        <v>0.46</v>
      </c>
      <c r="FI641">
        <v>0.54</v>
      </c>
      <c r="FJ641">
        <v>0.54</v>
      </c>
      <c r="FK641">
        <v>0.62</v>
      </c>
      <c r="FL641">
        <v>0.46</v>
      </c>
      <c r="FM641">
        <v>0.46</v>
      </c>
      <c r="FN641">
        <v>0.69</v>
      </c>
      <c r="FO641">
        <v>0.54</v>
      </c>
      <c r="FP641">
        <v>0.08</v>
      </c>
      <c r="FQ641">
        <v>0.08</v>
      </c>
      <c r="FR641">
        <v>0.08</v>
      </c>
      <c r="FS641">
        <v>0.08</v>
      </c>
      <c r="FT641">
        <v>0.08</v>
      </c>
      <c r="FU641">
        <v>0.08</v>
      </c>
      <c r="FV641">
        <v>0.08</v>
      </c>
      <c r="FW641">
        <v>0.08</v>
      </c>
      <c r="FX641">
        <v>0.08</v>
      </c>
      <c r="FY641">
        <v>1.67</v>
      </c>
      <c r="FZ641">
        <v>3.25</v>
      </c>
      <c r="GA641">
        <v>3.5</v>
      </c>
      <c r="GB641">
        <v>3.5</v>
      </c>
      <c r="GC641">
        <v>3.67</v>
      </c>
      <c r="GD641">
        <v>3.42</v>
      </c>
      <c r="GE641">
        <v>3.25</v>
      </c>
      <c r="GF641">
        <v>3.75</v>
      </c>
      <c r="GG641">
        <v>3.5</v>
      </c>
      <c r="GH641">
        <v>8.17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0.15</v>
      </c>
      <c r="GO641">
        <v>0.08</v>
      </c>
      <c r="GP641">
        <v>0.38</v>
      </c>
      <c r="GQ641">
        <v>0.08</v>
      </c>
      <c r="GR641">
        <v>0.23</v>
      </c>
      <c r="GS641">
        <v>0.08</v>
      </c>
      <c r="GT641">
        <v>0.54</v>
      </c>
      <c r="GU641">
        <v>0.46</v>
      </c>
      <c r="GV641">
        <v>0.23</v>
      </c>
      <c r="GW641">
        <v>0.23</v>
      </c>
      <c r="GX641">
        <v>0.308</v>
      </c>
      <c r="GY641">
        <v>0.23</v>
      </c>
      <c r="GZ641">
        <v>7.6999999999999999E-2</v>
      </c>
      <c r="HA641">
        <v>7.6999999999999999E-2</v>
      </c>
      <c r="HB641">
        <v>0.38</v>
      </c>
      <c r="HC641">
        <v>0</v>
      </c>
      <c r="HD641">
        <v>0</v>
      </c>
      <c r="HE641">
        <v>0.08</v>
      </c>
      <c r="HF641">
        <v>0.15</v>
      </c>
      <c r="HG641">
        <v>0.15</v>
      </c>
      <c r="HH641">
        <v>0.08</v>
      </c>
      <c r="HI641">
        <v>0</v>
      </c>
      <c r="HJ641">
        <v>0</v>
      </c>
      <c r="HK641">
        <v>0</v>
      </c>
      <c r="HL641">
        <v>0</v>
      </c>
      <c r="HM641">
        <v>0.08</v>
      </c>
      <c r="HN641">
        <v>0</v>
      </c>
      <c r="HO641">
        <v>0.15</v>
      </c>
      <c r="HP641">
        <v>0.08</v>
      </c>
      <c r="HQ641">
        <v>0.15</v>
      </c>
      <c r="HR641">
        <v>0.15</v>
      </c>
      <c r="HS641">
        <v>0.08</v>
      </c>
      <c r="HT641">
        <v>0.23</v>
      </c>
      <c r="HU641">
        <v>0.62</v>
      </c>
      <c r="HV641">
        <v>0.85</v>
      </c>
      <c r="HW641">
        <v>0.46</v>
      </c>
      <c r="HX641">
        <v>0.62</v>
      </c>
      <c r="HY641">
        <v>0.54</v>
      </c>
      <c r="HZ641">
        <v>0.69</v>
      </c>
      <c r="IA641">
        <v>0.08</v>
      </c>
      <c r="IB641">
        <v>0</v>
      </c>
      <c r="IC641">
        <v>0.15</v>
      </c>
      <c r="ID641">
        <v>0.15</v>
      </c>
      <c r="IE641">
        <v>0.23</v>
      </c>
      <c r="IF641">
        <v>0</v>
      </c>
      <c r="IG641">
        <v>0</v>
      </c>
      <c r="IH641">
        <v>0</v>
      </c>
      <c r="II641">
        <v>0.15</v>
      </c>
      <c r="IJ641">
        <v>0</v>
      </c>
      <c r="IK641">
        <v>0</v>
      </c>
      <c r="IL641">
        <v>0</v>
      </c>
      <c r="IM641">
        <v>0.15</v>
      </c>
      <c r="IN641">
        <v>0.08</v>
      </c>
      <c r="IO641">
        <v>0.08</v>
      </c>
      <c r="IP641">
        <v>0.08</v>
      </c>
      <c r="IQ641">
        <v>0.08</v>
      </c>
      <c r="IR641">
        <v>0.08</v>
      </c>
      <c r="IS641">
        <v>0</v>
      </c>
      <c r="IT641">
        <v>0.85</v>
      </c>
      <c r="IU641">
        <v>0.77</v>
      </c>
      <c r="IV641">
        <v>0</v>
      </c>
      <c r="IW641">
        <v>0.38</v>
      </c>
      <c r="IX641">
        <v>0.62</v>
      </c>
      <c r="IY641">
        <v>0.08</v>
      </c>
      <c r="IZ641">
        <v>0.15</v>
      </c>
      <c r="JA641">
        <v>0.46</v>
      </c>
      <c r="JB641">
        <v>0.38</v>
      </c>
      <c r="JC641">
        <v>0.23</v>
      </c>
      <c r="JD641">
        <v>0</v>
      </c>
      <c r="JE641">
        <v>0</v>
      </c>
      <c r="JF641">
        <v>0.31</v>
      </c>
      <c r="JG641">
        <v>0.15</v>
      </c>
      <c r="JH641">
        <v>0.08</v>
      </c>
      <c r="JI641">
        <v>0</v>
      </c>
      <c r="JJ641">
        <v>0</v>
      </c>
      <c r="JK641">
        <v>0.15</v>
      </c>
      <c r="JL641">
        <v>0</v>
      </c>
      <c r="JM641">
        <v>0.08</v>
      </c>
      <c r="JN641">
        <v>0.08</v>
      </c>
      <c r="JO641">
        <v>0.08</v>
      </c>
      <c r="JP641">
        <v>0.08</v>
      </c>
      <c r="JQ641">
        <v>0.08</v>
      </c>
      <c r="JR641">
        <v>2.42</v>
      </c>
      <c r="JS641">
        <v>1.08</v>
      </c>
      <c r="JT641">
        <v>1.17</v>
      </c>
      <c r="JU641">
        <v>2.67</v>
      </c>
      <c r="JV641">
        <v>1.75</v>
      </c>
    </row>
    <row r="642" spans="1:282" x14ac:dyDescent="0.25">
      <c r="A642">
        <v>610520</v>
      </c>
      <c r="B642" t="s">
        <v>178</v>
      </c>
      <c r="C642" t="s">
        <v>3207</v>
      </c>
      <c r="D642" t="s">
        <v>6403</v>
      </c>
      <c r="E642" t="s">
        <v>6404</v>
      </c>
      <c r="F642" t="s">
        <v>1693</v>
      </c>
      <c r="G642" t="s">
        <v>1694</v>
      </c>
      <c r="H642" t="s">
        <v>3190</v>
      </c>
      <c r="I642" t="s">
        <v>6405</v>
      </c>
      <c r="J642" t="s">
        <v>6406</v>
      </c>
      <c r="K642" t="s">
        <v>6407</v>
      </c>
      <c r="L642" t="s">
        <v>546</v>
      </c>
      <c r="M642" t="s">
        <v>3399</v>
      </c>
      <c r="N642" t="s">
        <v>3908</v>
      </c>
      <c r="O642" t="s">
        <v>524</v>
      </c>
      <c r="P642">
        <v>620</v>
      </c>
      <c r="Q642" t="s">
        <v>539</v>
      </c>
      <c r="R642" t="s">
        <v>591</v>
      </c>
      <c r="S642" t="s">
        <v>591</v>
      </c>
      <c r="T642">
        <v>35</v>
      </c>
      <c r="U642">
        <v>8040</v>
      </c>
      <c r="V642" t="s">
        <v>651</v>
      </c>
      <c r="W642">
        <v>339</v>
      </c>
      <c r="X642">
        <v>623</v>
      </c>
      <c r="Y642">
        <v>54</v>
      </c>
      <c r="Z642" s="5" t="s">
        <v>808</v>
      </c>
      <c r="AA642" t="s">
        <v>524</v>
      </c>
      <c r="AB642" t="s">
        <v>564</v>
      </c>
      <c r="AC642" t="s">
        <v>555</v>
      </c>
      <c r="AD642" t="s">
        <v>564</v>
      </c>
      <c r="AE642">
        <v>56.9</v>
      </c>
      <c r="AF642">
        <v>34.9</v>
      </c>
      <c r="AG642">
        <v>43.8</v>
      </c>
      <c r="AH642">
        <v>5.4</v>
      </c>
      <c r="AI642" t="s">
        <v>3410</v>
      </c>
      <c r="AJ642">
        <v>225</v>
      </c>
      <c r="AK642">
        <v>70</v>
      </c>
      <c r="AL642">
        <v>41</v>
      </c>
      <c r="AM642">
        <v>8</v>
      </c>
      <c r="AN642">
        <v>89</v>
      </c>
      <c r="AP642">
        <v>1</v>
      </c>
      <c r="AQ642">
        <v>16</v>
      </c>
      <c r="AR642">
        <v>10</v>
      </c>
      <c r="AS642">
        <v>225</v>
      </c>
      <c r="AT642">
        <v>0.01</v>
      </c>
      <c r="AU642">
        <v>0.01</v>
      </c>
      <c r="AV642">
        <v>0.02</v>
      </c>
      <c r="AW642">
        <v>0.02</v>
      </c>
      <c r="AX642">
        <v>0.02</v>
      </c>
      <c r="AY642">
        <v>0.06</v>
      </c>
      <c r="AZ642">
        <v>0.06</v>
      </c>
      <c r="BA642">
        <v>6.2E-2</v>
      </c>
      <c r="BB642">
        <v>0.04</v>
      </c>
      <c r="BC642">
        <v>0.05</v>
      </c>
      <c r="BD642">
        <v>0.12</v>
      </c>
      <c r="BE642">
        <v>0.15</v>
      </c>
      <c r="BF642">
        <v>0.27</v>
      </c>
      <c r="BG642">
        <v>0.23</v>
      </c>
      <c r="BH642">
        <v>0.24</v>
      </c>
      <c r="BI642">
        <v>0.19</v>
      </c>
      <c r="BJ642">
        <v>0.32</v>
      </c>
      <c r="BK642">
        <v>0.33</v>
      </c>
      <c r="BL642">
        <v>0.01</v>
      </c>
      <c r="BM642">
        <v>0</v>
      </c>
      <c r="BN642">
        <v>0.01</v>
      </c>
      <c r="BO642">
        <v>0</v>
      </c>
      <c r="BP642">
        <v>0</v>
      </c>
      <c r="BQ642">
        <v>0.01</v>
      </c>
      <c r="BR642">
        <v>0.64</v>
      </c>
      <c r="BS642">
        <v>0.69</v>
      </c>
      <c r="BT642">
        <v>0.68</v>
      </c>
      <c r="BU642">
        <v>0.74</v>
      </c>
      <c r="BV642">
        <v>0.54</v>
      </c>
      <c r="BW642">
        <v>0.45</v>
      </c>
      <c r="BX642">
        <v>3.56</v>
      </c>
      <c r="BY642">
        <v>3.61</v>
      </c>
      <c r="BZ642">
        <v>3.62</v>
      </c>
      <c r="CA642">
        <v>3.66</v>
      </c>
      <c r="CB642">
        <v>3.38</v>
      </c>
      <c r="CC642">
        <v>3.19</v>
      </c>
      <c r="CD642">
        <v>4.0000000000000001E-3</v>
      </c>
      <c r="CE642">
        <v>1.2999999999999999E-2</v>
      </c>
      <c r="CF642">
        <v>1.2999999999999999E-2</v>
      </c>
      <c r="CG642">
        <v>2.7E-2</v>
      </c>
      <c r="CH642">
        <v>8.9999999999999993E-3</v>
      </c>
      <c r="CI642">
        <v>0.02</v>
      </c>
      <c r="CJ642">
        <v>0.03</v>
      </c>
      <c r="CK642">
        <v>0.11</v>
      </c>
      <c r="CL642">
        <v>0.06</v>
      </c>
      <c r="CM642">
        <v>0.02</v>
      </c>
      <c r="CN642">
        <v>0.03</v>
      </c>
      <c r="CO642">
        <v>0.04</v>
      </c>
      <c r="CP642">
        <v>0.04</v>
      </c>
      <c r="CQ642">
        <v>0.03</v>
      </c>
      <c r="CR642">
        <v>0.06</v>
      </c>
      <c r="CS642">
        <v>0.12</v>
      </c>
      <c r="CT642">
        <v>0.14000000000000001</v>
      </c>
      <c r="CU642">
        <v>0.11</v>
      </c>
      <c r="CV642">
        <v>3.8</v>
      </c>
      <c r="CW642">
        <v>3.7</v>
      </c>
      <c r="CX642">
        <v>3.67</v>
      </c>
      <c r="CY642">
        <v>3.61</v>
      </c>
      <c r="CZ642">
        <v>3.68</v>
      </c>
      <c r="DA642">
        <v>3.52</v>
      </c>
      <c r="DB642">
        <v>3.41</v>
      </c>
      <c r="DC642">
        <v>3.18</v>
      </c>
      <c r="DD642">
        <v>3.31</v>
      </c>
      <c r="DE642">
        <v>0.15</v>
      </c>
      <c r="DF642">
        <v>0.2</v>
      </c>
      <c r="DG642">
        <v>0.21</v>
      </c>
      <c r="DH642">
        <v>0.23</v>
      </c>
      <c r="DI642">
        <v>0.24</v>
      </c>
      <c r="DJ642">
        <v>0.28000000000000003</v>
      </c>
      <c r="DK642">
        <v>0.24</v>
      </c>
      <c r="DL642">
        <v>0.21</v>
      </c>
      <c r="DM642">
        <v>0.28000000000000003</v>
      </c>
      <c r="DN642">
        <v>0.02</v>
      </c>
      <c r="DO642">
        <v>0.02</v>
      </c>
      <c r="DP642">
        <v>0.02</v>
      </c>
      <c r="DQ642">
        <v>0.02</v>
      </c>
      <c r="DR642">
        <v>0.01</v>
      </c>
      <c r="DS642">
        <v>0.03</v>
      </c>
      <c r="DT642">
        <v>0.02</v>
      </c>
      <c r="DU642">
        <v>0.01</v>
      </c>
      <c r="DV642">
        <v>0.02</v>
      </c>
      <c r="DW642">
        <v>0.81</v>
      </c>
      <c r="DX642">
        <v>0.74</v>
      </c>
      <c r="DY642">
        <v>0.72</v>
      </c>
      <c r="DZ642">
        <v>0.69</v>
      </c>
      <c r="EA642">
        <v>0.72</v>
      </c>
      <c r="EB642">
        <v>0.61</v>
      </c>
      <c r="EC642">
        <v>0.59</v>
      </c>
      <c r="ED642">
        <v>0.53</v>
      </c>
      <c r="EE642">
        <v>0.53</v>
      </c>
      <c r="EF642">
        <v>0.44</v>
      </c>
      <c r="EG642">
        <v>0</v>
      </c>
      <c r="EH642">
        <v>0</v>
      </c>
      <c r="EI642">
        <v>0.02</v>
      </c>
      <c r="EJ642">
        <v>0.02</v>
      </c>
      <c r="EK642">
        <v>0.03</v>
      </c>
      <c r="EL642">
        <v>0.1</v>
      </c>
      <c r="EM642">
        <v>0.04</v>
      </c>
      <c r="EN642">
        <v>0</v>
      </c>
      <c r="EO642">
        <v>0.34</v>
      </c>
      <c r="EP642">
        <v>0.05</v>
      </c>
      <c r="EQ642">
        <v>2.7E-2</v>
      </c>
      <c r="ER642">
        <v>0.05</v>
      </c>
      <c r="ES642">
        <v>3.5999999999999997E-2</v>
      </c>
      <c r="ET642">
        <v>7.0000000000000007E-2</v>
      </c>
      <c r="EU642">
        <v>0.18</v>
      </c>
      <c r="EV642">
        <v>0.04</v>
      </c>
      <c r="EW642">
        <v>0.03</v>
      </c>
      <c r="EX642">
        <v>5.2999999999999999E-2</v>
      </c>
      <c r="EY642">
        <v>0.27</v>
      </c>
      <c r="EZ642">
        <v>0.26</v>
      </c>
      <c r="FA642">
        <v>0.26</v>
      </c>
      <c r="FB642">
        <v>0.26</v>
      </c>
      <c r="FC642">
        <v>0.3</v>
      </c>
      <c r="FD642">
        <v>0.33</v>
      </c>
      <c r="FE642">
        <v>0.37</v>
      </c>
      <c r="FF642">
        <v>0.4</v>
      </c>
      <c r="FG642">
        <v>0.08</v>
      </c>
      <c r="FH642">
        <v>0.61</v>
      </c>
      <c r="FI642">
        <v>0.63</v>
      </c>
      <c r="FJ642">
        <v>0.6</v>
      </c>
      <c r="FK642">
        <v>0.62</v>
      </c>
      <c r="FL642">
        <v>0.52</v>
      </c>
      <c r="FM642">
        <v>0.27</v>
      </c>
      <c r="FN642">
        <v>0.47</v>
      </c>
      <c r="FO642">
        <v>0.48</v>
      </c>
      <c r="FP642">
        <v>0.08</v>
      </c>
      <c r="FQ642">
        <v>7.0000000000000007E-2</v>
      </c>
      <c r="FR642">
        <v>0.08</v>
      </c>
      <c r="FS642">
        <v>7.0000000000000007E-2</v>
      </c>
      <c r="FT642">
        <v>7.0000000000000007E-2</v>
      </c>
      <c r="FU642">
        <v>0.08</v>
      </c>
      <c r="FV642">
        <v>0.12</v>
      </c>
      <c r="FW642">
        <v>0.08</v>
      </c>
      <c r="FX642">
        <v>0.08</v>
      </c>
      <c r="FY642">
        <v>1.76</v>
      </c>
      <c r="FZ642">
        <v>3.6</v>
      </c>
      <c r="GA642">
        <v>3.64</v>
      </c>
      <c r="GB642">
        <v>3.55</v>
      </c>
      <c r="GC642">
        <v>3.59</v>
      </c>
      <c r="GD642">
        <v>3.44</v>
      </c>
      <c r="GE642">
        <v>2.88</v>
      </c>
      <c r="GF642">
        <v>3.38</v>
      </c>
      <c r="GG642">
        <v>3.48</v>
      </c>
      <c r="GH642">
        <v>8.81</v>
      </c>
      <c r="GI642">
        <v>0.01</v>
      </c>
      <c r="GJ642">
        <v>8.9999999999999993E-3</v>
      </c>
      <c r="GK642">
        <v>8.9999999999999993E-3</v>
      </c>
      <c r="GL642">
        <v>0.01</v>
      </c>
      <c r="GM642">
        <v>0.04</v>
      </c>
      <c r="GN642">
        <v>0.01</v>
      </c>
      <c r="GO642">
        <v>0.06</v>
      </c>
      <c r="GP642">
        <v>0.1</v>
      </c>
      <c r="GQ642">
        <v>0.2</v>
      </c>
      <c r="GR642">
        <v>0.47</v>
      </c>
      <c r="GS642">
        <v>0.08</v>
      </c>
      <c r="GT642">
        <v>0.34</v>
      </c>
      <c r="GU642">
        <v>0.55000000000000004</v>
      </c>
      <c r="GV642">
        <v>0.16</v>
      </c>
      <c r="GW642">
        <v>0.27</v>
      </c>
      <c r="GX642">
        <v>0.124</v>
      </c>
      <c r="GY642">
        <v>0.18</v>
      </c>
      <c r="GZ642">
        <v>0.151</v>
      </c>
      <c r="HA642">
        <v>8.4000000000000005E-2</v>
      </c>
      <c r="HB642">
        <v>0.31</v>
      </c>
      <c r="HC642">
        <v>0.12</v>
      </c>
      <c r="HD642">
        <v>0.09</v>
      </c>
      <c r="HE642">
        <v>0.24</v>
      </c>
      <c r="HF642">
        <v>0.12</v>
      </c>
      <c r="HG642">
        <v>0.16</v>
      </c>
      <c r="HH642">
        <v>0.12</v>
      </c>
      <c r="HI642">
        <v>0</v>
      </c>
      <c r="HJ642">
        <v>0.02</v>
      </c>
      <c r="HK642">
        <v>0.02</v>
      </c>
      <c r="HL642">
        <v>0.08</v>
      </c>
      <c r="HM642">
        <v>0.16</v>
      </c>
      <c r="HN642">
        <v>0</v>
      </c>
      <c r="HO642">
        <v>0.31</v>
      </c>
      <c r="HP642">
        <v>0.28999999999999998</v>
      </c>
      <c r="HQ642">
        <v>0.32</v>
      </c>
      <c r="HR642">
        <v>0.5</v>
      </c>
      <c r="HS642">
        <v>0.37</v>
      </c>
      <c r="HT642">
        <v>0.31</v>
      </c>
      <c r="HU642">
        <v>0.59</v>
      </c>
      <c r="HV642">
        <v>0.35</v>
      </c>
      <c r="HW642">
        <v>0.41</v>
      </c>
      <c r="HX642">
        <v>0.28000000000000003</v>
      </c>
      <c r="HY642">
        <v>0.18</v>
      </c>
      <c r="HZ642">
        <v>0.59</v>
      </c>
      <c r="IA642">
        <v>0.02</v>
      </c>
      <c r="IB642">
        <v>0.21</v>
      </c>
      <c r="IC642">
        <v>0.14000000000000001</v>
      </c>
      <c r="ID642">
        <v>0.06</v>
      </c>
      <c r="IE642">
        <v>0.13</v>
      </c>
      <c r="IF642">
        <v>2.1999999999999999E-2</v>
      </c>
      <c r="IG642">
        <v>1.7999999999999999E-2</v>
      </c>
      <c r="IH642">
        <v>0.04</v>
      </c>
      <c r="II642">
        <v>0.02</v>
      </c>
      <c r="IJ642">
        <v>0.01</v>
      </c>
      <c r="IK642">
        <v>8.4000000000000005E-2</v>
      </c>
      <c r="IL642">
        <v>8.9999999999999993E-3</v>
      </c>
      <c r="IM642">
        <v>7.0000000000000007E-2</v>
      </c>
      <c r="IN642">
        <v>0.08</v>
      </c>
      <c r="IO642">
        <v>0.08</v>
      </c>
      <c r="IP642">
        <v>7.0000000000000007E-2</v>
      </c>
      <c r="IQ642">
        <v>7.0000000000000007E-2</v>
      </c>
      <c r="IR642">
        <v>7.0000000000000007E-2</v>
      </c>
      <c r="IS642">
        <v>0</v>
      </c>
      <c r="IT642">
        <v>0.33</v>
      </c>
      <c r="IU642">
        <v>0.2</v>
      </c>
      <c r="IV642">
        <v>0.02</v>
      </c>
      <c r="IW642">
        <v>0.17</v>
      </c>
      <c r="IX642">
        <v>0.23</v>
      </c>
      <c r="IY642">
        <v>0.25</v>
      </c>
      <c r="IZ642">
        <v>0.36</v>
      </c>
      <c r="JA642">
        <v>0.12</v>
      </c>
      <c r="JB642">
        <v>0.36</v>
      </c>
      <c r="JC642">
        <v>0.31</v>
      </c>
      <c r="JD642">
        <v>0.17</v>
      </c>
      <c r="JE642">
        <v>0.17</v>
      </c>
      <c r="JF642">
        <v>0.25</v>
      </c>
      <c r="JG642">
        <v>0.21</v>
      </c>
      <c r="JH642">
        <v>0.38</v>
      </c>
      <c r="JI642">
        <v>0.18</v>
      </c>
      <c r="JJ642">
        <v>0.2</v>
      </c>
      <c r="JK642">
        <v>0.52</v>
      </c>
      <c r="JL642">
        <v>0.19</v>
      </c>
      <c r="JM642">
        <v>7.0000000000000007E-2</v>
      </c>
      <c r="JN642">
        <v>0.08</v>
      </c>
      <c r="JO642">
        <v>0.08</v>
      </c>
      <c r="JP642">
        <v>0.08</v>
      </c>
      <c r="JQ642">
        <v>0.08</v>
      </c>
      <c r="JR642">
        <v>3.15</v>
      </c>
      <c r="JS642">
        <v>2.21</v>
      </c>
      <c r="JT642">
        <v>2.39</v>
      </c>
      <c r="JU642">
        <v>3.4</v>
      </c>
      <c r="JV642">
        <v>2.4500000000000002</v>
      </c>
    </row>
    <row r="643" spans="1:282" x14ac:dyDescent="0.25">
      <c r="A643">
        <v>610521</v>
      </c>
      <c r="B643" t="s">
        <v>317</v>
      </c>
      <c r="C643" t="s">
        <v>3208</v>
      </c>
      <c r="D643" t="s">
        <v>6408</v>
      </c>
      <c r="E643" t="s">
        <v>6409</v>
      </c>
      <c r="F643" t="s">
        <v>1695</v>
      </c>
      <c r="G643" t="s">
        <v>1696</v>
      </c>
      <c r="H643" t="s">
        <v>1697</v>
      </c>
      <c r="I643" t="s">
        <v>6410</v>
      </c>
      <c r="J643" t="s">
        <v>6411</v>
      </c>
      <c r="K643" t="s">
        <v>6412</v>
      </c>
      <c r="L643" t="s">
        <v>546</v>
      </c>
      <c r="M643" t="s">
        <v>3399</v>
      </c>
      <c r="N643" t="s">
        <v>3908</v>
      </c>
      <c r="O643" t="s">
        <v>524</v>
      </c>
      <c r="P643">
        <v>290</v>
      </c>
      <c r="Q643" t="s">
        <v>530</v>
      </c>
      <c r="R643" t="s">
        <v>621</v>
      </c>
      <c r="S643" t="s">
        <v>621</v>
      </c>
      <c r="T643">
        <v>43</v>
      </c>
      <c r="U643">
        <v>7000</v>
      </c>
      <c r="V643" t="s">
        <v>655</v>
      </c>
      <c r="W643">
        <v>146</v>
      </c>
      <c r="X643">
        <v>288</v>
      </c>
      <c r="Y643">
        <v>51</v>
      </c>
      <c r="Z643" s="5" t="s">
        <v>665</v>
      </c>
      <c r="AA643" t="s">
        <v>524</v>
      </c>
      <c r="AB643" t="s">
        <v>533</v>
      </c>
      <c r="AC643" t="s">
        <v>533</v>
      </c>
      <c r="AD643" t="s">
        <v>534</v>
      </c>
      <c r="AE643">
        <v>65.900000000000006</v>
      </c>
      <c r="AF643">
        <v>69.099999999999994</v>
      </c>
      <c r="AG643">
        <v>99</v>
      </c>
      <c r="AH643">
        <v>5.0999999999999996</v>
      </c>
      <c r="AI643" t="s">
        <v>3410</v>
      </c>
      <c r="AJ643">
        <v>95</v>
      </c>
      <c r="AL643">
        <v>86</v>
      </c>
      <c r="AN643">
        <v>3</v>
      </c>
      <c r="AQ643">
        <v>3</v>
      </c>
      <c r="AR643">
        <v>5</v>
      </c>
      <c r="AS643">
        <v>95</v>
      </c>
      <c r="AT643">
        <v>0.02</v>
      </c>
      <c r="AU643">
        <v>0.01</v>
      </c>
      <c r="AV643">
        <v>0.01</v>
      </c>
      <c r="AW643">
        <v>0</v>
      </c>
      <c r="AX643">
        <v>0.03</v>
      </c>
      <c r="AY643">
        <v>0.03</v>
      </c>
      <c r="AZ643">
        <v>0.03</v>
      </c>
      <c r="BA643">
        <v>6.3E-2</v>
      </c>
      <c r="BB643">
        <v>0.02</v>
      </c>
      <c r="BC643">
        <v>0.05</v>
      </c>
      <c r="BD643">
        <v>0.04</v>
      </c>
      <c r="BE643">
        <v>7.0000000000000007E-2</v>
      </c>
      <c r="BF643">
        <v>0.24</v>
      </c>
      <c r="BG643">
        <v>0.15</v>
      </c>
      <c r="BH643">
        <v>0.26</v>
      </c>
      <c r="BI643">
        <v>0.2</v>
      </c>
      <c r="BJ643">
        <v>0.35</v>
      </c>
      <c r="BK643">
        <v>0.4</v>
      </c>
      <c r="BL643">
        <v>0.02</v>
      </c>
      <c r="BM643">
        <v>0.01</v>
      </c>
      <c r="BN643">
        <v>0.02</v>
      </c>
      <c r="BO643">
        <v>0.01</v>
      </c>
      <c r="BP643">
        <v>0.02</v>
      </c>
      <c r="BQ643">
        <v>0.04</v>
      </c>
      <c r="BR643">
        <v>0.68</v>
      </c>
      <c r="BS643">
        <v>0.77</v>
      </c>
      <c r="BT643">
        <v>0.68</v>
      </c>
      <c r="BU643">
        <v>0.74</v>
      </c>
      <c r="BV643">
        <v>0.56000000000000005</v>
      </c>
      <c r="BW643">
        <v>0.45</v>
      </c>
      <c r="BX643">
        <v>3.62</v>
      </c>
      <c r="BY643">
        <v>3.69</v>
      </c>
      <c r="BZ643">
        <v>3.66</v>
      </c>
      <c r="CA643">
        <v>3.69</v>
      </c>
      <c r="CB643">
        <v>3.46</v>
      </c>
      <c r="CC643">
        <v>3.33</v>
      </c>
      <c r="CD643">
        <v>1.0999999999999999E-2</v>
      </c>
      <c r="CE643">
        <v>1.0999999999999999E-2</v>
      </c>
      <c r="CF643">
        <v>1.0999999999999999E-2</v>
      </c>
      <c r="CG643">
        <v>1.0999999999999999E-2</v>
      </c>
      <c r="CH643">
        <v>0</v>
      </c>
      <c r="CI643">
        <v>0</v>
      </c>
      <c r="CJ643">
        <v>0.01</v>
      </c>
      <c r="CK643">
        <v>0</v>
      </c>
      <c r="CL643">
        <v>0</v>
      </c>
      <c r="CM643">
        <v>0</v>
      </c>
      <c r="CN643">
        <v>0</v>
      </c>
      <c r="CO643">
        <v>0.03</v>
      </c>
      <c r="CP643">
        <v>0.05</v>
      </c>
      <c r="CQ643">
        <v>0.02</v>
      </c>
      <c r="CR643">
        <v>0.04</v>
      </c>
      <c r="CS643">
        <v>0</v>
      </c>
      <c r="CT643">
        <v>0.03</v>
      </c>
      <c r="CU643">
        <v>0.03</v>
      </c>
      <c r="CV643">
        <v>3.83</v>
      </c>
      <c r="CW643">
        <v>3.82</v>
      </c>
      <c r="CX643">
        <v>3.78</v>
      </c>
      <c r="CY643">
        <v>3.68</v>
      </c>
      <c r="CZ643">
        <v>3.79</v>
      </c>
      <c r="DA643">
        <v>3.64</v>
      </c>
      <c r="DB643">
        <v>3.7</v>
      </c>
      <c r="DC643">
        <v>3.7</v>
      </c>
      <c r="DD643">
        <v>3.68</v>
      </c>
      <c r="DE643">
        <v>0.14000000000000001</v>
      </c>
      <c r="DF643">
        <v>0.15</v>
      </c>
      <c r="DG643">
        <v>0.12</v>
      </c>
      <c r="DH643">
        <v>0.18</v>
      </c>
      <c r="DI643">
        <v>0.17</v>
      </c>
      <c r="DJ643">
        <v>0.27</v>
      </c>
      <c r="DK643">
        <v>0.26</v>
      </c>
      <c r="DL643">
        <v>0.23</v>
      </c>
      <c r="DM643">
        <v>0.24</v>
      </c>
      <c r="DN643">
        <v>0.01</v>
      </c>
      <c r="DO643">
        <v>0.01</v>
      </c>
      <c r="DP643">
        <v>0.02</v>
      </c>
      <c r="DQ643">
        <v>0.01</v>
      </c>
      <c r="DR643">
        <v>0.01</v>
      </c>
      <c r="DS643">
        <v>0.01</v>
      </c>
      <c r="DT643">
        <v>0.02</v>
      </c>
      <c r="DU643">
        <v>0.02</v>
      </c>
      <c r="DV643">
        <v>0.03</v>
      </c>
      <c r="DW643">
        <v>0.84</v>
      </c>
      <c r="DX643">
        <v>0.83</v>
      </c>
      <c r="DY643">
        <v>0.82</v>
      </c>
      <c r="DZ643">
        <v>0.75</v>
      </c>
      <c r="EA643">
        <v>0.8</v>
      </c>
      <c r="EB643">
        <v>0.67</v>
      </c>
      <c r="EC643">
        <v>0.71</v>
      </c>
      <c r="ED643">
        <v>0.72</v>
      </c>
      <c r="EE643">
        <v>0.69</v>
      </c>
      <c r="EF643">
        <v>0.37</v>
      </c>
      <c r="EG643">
        <v>0.03</v>
      </c>
      <c r="EH643">
        <v>0</v>
      </c>
      <c r="EI643">
        <v>0.03</v>
      </c>
      <c r="EJ643">
        <v>0.01</v>
      </c>
      <c r="EK643">
        <v>0.02</v>
      </c>
      <c r="EL643">
        <v>0.12</v>
      </c>
      <c r="EM643">
        <v>0.01</v>
      </c>
      <c r="EN643">
        <v>0.01</v>
      </c>
      <c r="EO643">
        <v>0.44</v>
      </c>
      <c r="EP643">
        <v>0.13</v>
      </c>
      <c r="EQ643">
        <v>5.2999999999999999E-2</v>
      </c>
      <c r="ER643">
        <v>0.06</v>
      </c>
      <c r="ES643">
        <v>4.2000000000000003E-2</v>
      </c>
      <c r="ET643">
        <v>0.09</v>
      </c>
      <c r="EU643">
        <v>0.14000000000000001</v>
      </c>
      <c r="EV643">
        <v>0.03</v>
      </c>
      <c r="EW643">
        <v>0.08</v>
      </c>
      <c r="EX643">
        <v>6.3E-2</v>
      </c>
      <c r="EY643">
        <v>0.23</v>
      </c>
      <c r="EZ643">
        <v>0.28999999999999998</v>
      </c>
      <c r="FA643">
        <v>0.24</v>
      </c>
      <c r="FB643">
        <v>0.23</v>
      </c>
      <c r="FC643">
        <v>0.31</v>
      </c>
      <c r="FD643">
        <v>0.35</v>
      </c>
      <c r="FE643">
        <v>0.31</v>
      </c>
      <c r="FF643">
        <v>0.35</v>
      </c>
      <c r="FG643">
        <v>0.09</v>
      </c>
      <c r="FH643">
        <v>0.57999999999999996</v>
      </c>
      <c r="FI643">
        <v>0.61</v>
      </c>
      <c r="FJ643">
        <v>0.62</v>
      </c>
      <c r="FK643">
        <v>0.69</v>
      </c>
      <c r="FL643">
        <v>0.54</v>
      </c>
      <c r="FM643">
        <v>0.38</v>
      </c>
      <c r="FN643">
        <v>0.63</v>
      </c>
      <c r="FO643">
        <v>0.53</v>
      </c>
      <c r="FP643">
        <v>0.03</v>
      </c>
      <c r="FQ643">
        <v>0.03</v>
      </c>
      <c r="FR643">
        <v>0.04</v>
      </c>
      <c r="FS643">
        <v>0.04</v>
      </c>
      <c r="FT643">
        <v>0.02</v>
      </c>
      <c r="FU643">
        <v>0.04</v>
      </c>
      <c r="FV643">
        <v>0.02</v>
      </c>
      <c r="FW643">
        <v>0.02</v>
      </c>
      <c r="FX643">
        <v>0.03</v>
      </c>
      <c r="FY643">
        <v>1.88</v>
      </c>
      <c r="FZ643">
        <v>3.4</v>
      </c>
      <c r="GA643">
        <v>3.58</v>
      </c>
      <c r="GB643">
        <v>3.52</v>
      </c>
      <c r="GC643">
        <v>3.65</v>
      </c>
      <c r="GD643">
        <v>3.42</v>
      </c>
      <c r="GE643">
        <v>3.01</v>
      </c>
      <c r="GF643">
        <v>3.59</v>
      </c>
      <c r="GG643">
        <v>3.43</v>
      </c>
      <c r="GH643">
        <v>8.27</v>
      </c>
      <c r="GI643">
        <v>0.01</v>
      </c>
      <c r="GJ643">
        <v>1.0999999999999999E-2</v>
      </c>
      <c r="GK643">
        <v>2.1000000000000001E-2</v>
      </c>
      <c r="GL643">
        <v>0.02</v>
      </c>
      <c r="GM643">
        <v>7.0000000000000007E-2</v>
      </c>
      <c r="GN643">
        <v>0.04</v>
      </c>
      <c r="GO643">
        <v>0.02</v>
      </c>
      <c r="GP643">
        <v>0.18</v>
      </c>
      <c r="GQ643">
        <v>0.26</v>
      </c>
      <c r="GR643">
        <v>0.33</v>
      </c>
      <c r="GS643">
        <v>0.03</v>
      </c>
      <c r="GT643">
        <v>0.64</v>
      </c>
      <c r="GU643">
        <v>0.66</v>
      </c>
      <c r="GV643">
        <v>0.28999999999999998</v>
      </c>
      <c r="GW643">
        <v>0.14000000000000001</v>
      </c>
      <c r="GX643">
        <v>0.105</v>
      </c>
      <c r="GY643">
        <v>0.27</v>
      </c>
      <c r="GZ643">
        <v>5.2999999999999999E-2</v>
      </c>
      <c r="HA643">
        <v>6.3E-2</v>
      </c>
      <c r="HB643">
        <v>0.2</v>
      </c>
      <c r="HC643">
        <v>0.11</v>
      </c>
      <c r="HD643">
        <v>0.09</v>
      </c>
      <c r="HE643">
        <v>0.2</v>
      </c>
      <c r="HF643">
        <v>0.06</v>
      </c>
      <c r="HG643">
        <v>7.0000000000000007E-2</v>
      </c>
      <c r="HH643">
        <v>0.03</v>
      </c>
      <c r="HI643">
        <v>0</v>
      </c>
      <c r="HJ643">
        <v>0</v>
      </c>
      <c r="HK643">
        <v>0.02</v>
      </c>
      <c r="HL643">
        <v>0</v>
      </c>
      <c r="HM643">
        <v>0.14000000000000001</v>
      </c>
      <c r="HN643">
        <v>0</v>
      </c>
      <c r="HO643">
        <v>0.06</v>
      </c>
      <c r="HP643">
        <v>0.04</v>
      </c>
      <c r="HQ643">
        <v>7.0000000000000007E-2</v>
      </c>
      <c r="HR643">
        <v>0.08</v>
      </c>
      <c r="HS643">
        <v>0.27</v>
      </c>
      <c r="HT643">
        <v>0.08</v>
      </c>
      <c r="HU643">
        <v>0.81</v>
      </c>
      <c r="HV643">
        <v>0.81</v>
      </c>
      <c r="HW643">
        <v>0.67</v>
      </c>
      <c r="HX643">
        <v>0.79</v>
      </c>
      <c r="HY643">
        <v>0.46</v>
      </c>
      <c r="HZ643">
        <v>0.84</v>
      </c>
      <c r="IA643">
        <v>7.0000000000000007E-2</v>
      </c>
      <c r="IB643">
        <v>0.09</v>
      </c>
      <c r="IC643">
        <v>0.19</v>
      </c>
      <c r="ID643">
        <v>0.08</v>
      </c>
      <c r="IE643">
        <v>0.08</v>
      </c>
      <c r="IF643">
        <v>3.2000000000000001E-2</v>
      </c>
      <c r="IG643">
        <v>0</v>
      </c>
      <c r="IH643">
        <v>0</v>
      </c>
      <c r="II643">
        <v>0</v>
      </c>
      <c r="IJ643">
        <v>0</v>
      </c>
      <c r="IK643">
        <v>0</v>
      </c>
      <c r="IL643">
        <v>0</v>
      </c>
      <c r="IM643">
        <v>0.05</v>
      </c>
      <c r="IN643">
        <v>0.05</v>
      </c>
      <c r="IO643">
        <v>0.04</v>
      </c>
      <c r="IP643">
        <v>0.04</v>
      </c>
      <c r="IQ643">
        <v>0.04</v>
      </c>
      <c r="IR643">
        <v>0.04</v>
      </c>
      <c r="IS643">
        <v>0.02</v>
      </c>
      <c r="IT643">
        <v>0.48</v>
      </c>
      <c r="IU643">
        <v>0.48</v>
      </c>
      <c r="IV643">
        <v>0.03</v>
      </c>
      <c r="IW643">
        <v>0.13</v>
      </c>
      <c r="IX643">
        <v>0.11</v>
      </c>
      <c r="IY643">
        <v>0.34</v>
      </c>
      <c r="IZ643">
        <v>0.33</v>
      </c>
      <c r="JA643">
        <v>0.08</v>
      </c>
      <c r="JB643">
        <v>0.47</v>
      </c>
      <c r="JC643">
        <v>0.28000000000000003</v>
      </c>
      <c r="JD643">
        <v>0.12</v>
      </c>
      <c r="JE643">
        <v>0.12</v>
      </c>
      <c r="JF643">
        <v>0.26</v>
      </c>
      <c r="JG643">
        <v>0.17</v>
      </c>
      <c r="JH643">
        <v>0.56000000000000005</v>
      </c>
      <c r="JI643">
        <v>0.04</v>
      </c>
      <c r="JJ643">
        <v>0.03</v>
      </c>
      <c r="JK643">
        <v>0.57999999999999996</v>
      </c>
      <c r="JL643">
        <v>0.2</v>
      </c>
      <c r="JM643">
        <v>0.03</v>
      </c>
      <c r="JN643">
        <v>0.02</v>
      </c>
      <c r="JO643">
        <v>0.04</v>
      </c>
      <c r="JP643">
        <v>0.04</v>
      </c>
      <c r="JQ643">
        <v>0.03</v>
      </c>
      <c r="JR643">
        <v>3.42</v>
      </c>
      <c r="JS643">
        <v>1.71</v>
      </c>
      <c r="JT643">
        <v>1.68</v>
      </c>
      <c r="JU643">
        <v>3.45</v>
      </c>
      <c r="JV643">
        <v>2.46</v>
      </c>
    </row>
    <row r="644" spans="1:282" x14ac:dyDescent="0.25">
      <c r="A644">
        <v>610523</v>
      </c>
      <c r="B644" t="s">
        <v>98</v>
      </c>
      <c r="C644" t="s">
        <v>3209</v>
      </c>
      <c r="D644" t="s">
        <v>6413</v>
      </c>
      <c r="E644" t="s">
        <v>6414</v>
      </c>
      <c r="F644" t="s">
        <v>1698</v>
      </c>
      <c r="G644" t="s">
        <v>1699</v>
      </c>
      <c r="H644" t="s">
        <v>1700</v>
      </c>
      <c r="I644" t="s">
        <v>6415</v>
      </c>
      <c r="J644" t="s">
        <v>6416</v>
      </c>
      <c r="K644" t="s">
        <v>6417</v>
      </c>
      <c r="L644" t="s">
        <v>546</v>
      </c>
      <c r="M644" t="s">
        <v>3399</v>
      </c>
      <c r="N644" t="s">
        <v>3703</v>
      </c>
      <c r="O644" t="s">
        <v>524</v>
      </c>
      <c r="P644">
        <v>450</v>
      </c>
      <c r="Q644" t="s">
        <v>541</v>
      </c>
      <c r="R644" t="s">
        <v>544</v>
      </c>
      <c r="S644" t="s">
        <v>544</v>
      </c>
      <c r="T644">
        <v>30</v>
      </c>
      <c r="U644">
        <v>2085</v>
      </c>
      <c r="V644" t="s">
        <v>651</v>
      </c>
      <c r="W644">
        <v>185</v>
      </c>
      <c r="X644">
        <v>458</v>
      </c>
      <c r="Y644">
        <v>40</v>
      </c>
      <c r="Z644" s="5" t="s">
        <v>762</v>
      </c>
      <c r="AA644" t="s">
        <v>524</v>
      </c>
      <c r="AB644" t="s">
        <v>564</v>
      </c>
      <c r="AC644" t="s">
        <v>564</v>
      </c>
      <c r="AD644" t="s">
        <v>576</v>
      </c>
      <c r="AE644">
        <v>59.5</v>
      </c>
      <c r="AF644">
        <v>50.9</v>
      </c>
      <c r="AG644">
        <v>0</v>
      </c>
      <c r="AH644">
        <v>4</v>
      </c>
      <c r="AI644" t="s">
        <v>3410</v>
      </c>
      <c r="AJ644">
        <v>115</v>
      </c>
      <c r="AK644">
        <v>92</v>
      </c>
      <c r="AM644">
        <v>1</v>
      </c>
      <c r="AN644">
        <v>13</v>
      </c>
      <c r="AQ644">
        <v>7</v>
      </c>
      <c r="AR644">
        <v>3</v>
      </c>
      <c r="AS644">
        <v>115</v>
      </c>
      <c r="AT644">
        <v>0.03</v>
      </c>
      <c r="AU644">
        <v>0.02</v>
      </c>
      <c r="AV644">
        <v>0</v>
      </c>
      <c r="AW644">
        <v>0.01</v>
      </c>
      <c r="AX644">
        <v>0</v>
      </c>
      <c r="AY644">
        <v>0.04</v>
      </c>
      <c r="AZ644">
        <v>0.08</v>
      </c>
      <c r="BA644">
        <v>3.5000000000000003E-2</v>
      </c>
      <c r="BB644">
        <v>0.03</v>
      </c>
      <c r="BC644">
        <v>0.03</v>
      </c>
      <c r="BD644">
        <v>0.11</v>
      </c>
      <c r="BE644">
        <v>0.16</v>
      </c>
      <c r="BF644">
        <v>0.32</v>
      </c>
      <c r="BG644">
        <v>0.24</v>
      </c>
      <c r="BH644">
        <v>0.27</v>
      </c>
      <c r="BI644">
        <v>0.13</v>
      </c>
      <c r="BJ644">
        <v>0.28999999999999998</v>
      </c>
      <c r="BK644">
        <v>0.28000000000000003</v>
      </c>
      <c r="BL644">
        <v>0.01</v>
      </c>
      <c r="BM644">
        <v>0.01</v>
      </c>
      <c r="BN644">
        <v>0.01</v>
      </c>
      <c r="BO644">
        <v>0.01</v>
      </c>
      <c r="BP644">
        <v>0.02</v>
      </c>
      <c r="BQ644">
        <v>0.02</v>
      </c>
      <c r="BR644">
        <v>0.56999999999999995</v>
      </c>
      <c r="BS644">
        <v>0.7</v>
      </c>
      <c r="BT644">
        <v>0.69</v>
      </c>
      <c r="BU644">
        <v>0.83</v>
      </c>
      <c r="BV644">
        <v>0.57999999999999996</v>
      </c>
      <c r="BW644">
        <v>0.5</v>
      </c>
      <c r="BX644">
        <v>3.44</v>
      </c>
      <c r="BY644">
        <v>3.63</v>
      </c>
      <c r="BZ644">
        <v>3.66</v>
      </c>
      <c r="CA644">
        <v>3.79</v>
      </c>
      <c r="CB644">
        <v>3.48</v>
      </c>
      <c r="CC644">
        <v>3.27</v>
      </c>
      <c r="CD644">
        <v>0</v>
      </c>
      <c r="CE644">
        <v>0</v>
      </c>
      <c r="CF644">
        <v>0</v>
      </c>
      <c r="CG644">
        <v>8.9999999999999993E-3</v>
      </c>
      <c r="CH644">
        <v>0</v>
      </c>
      <c r="CI644">
        <v>0.01</v>
      </c>
      <c r="CJ644">
        <v>0.03</v>
      </c>
      <c r="CK644">
        <v>0.05</v>
      </c>
      <c r="CL644">
        <v>0.03</v>
      </c>
      <c r="CM644">
        <v>0.02</v>
      </c>
      <c r="CN644">
        <v>0</v>
      </c>
      <c r="CO644">
        <v>0.03</v>
      </c>
      <c r="CP644">
        <v>0.03</v>
      </c>
      <c r="CQ644">
        <v>0.04</v>
      </c>
      <c r="CR644">
        <v>0.06</v>
      </c>
      <c r="CS644">
        <v>7.0000000000000007E-2</v>
      </c>
      <c r="CT644">
        <v>0.12</v>
      </c>
      <c r="CU644">
        <v>7.0000000000000007E-2</v>
      </c>
      <c r="CV644">
        <v>3.82</v>
      </c>
      <c r="CW644">
        <v>3.83</v>
      </c>
      <c r="CX644">
        <v>3.75</v>
      </c>
      <c r="CY644">
        <v>3.77</v>
      </c>
      <c r="CZ644">
        <v>3.77</v>
      </c>
      <c r="DA644">
        <v>3.65</v>
      </c>
      <c r="DB644">
        <v>3.55</v>
      </c>
      <c r="DC644">
        <v>3.36</v>
      </c>
      <c r="DD644">
        <v>3.52</v>
      </c>
      <c r="DE644">
        <v>0.14000000000000001</v>
      </c>
      <c r="DF644">
        <v>0.17</v>
      </c>
      <c r="DG644">
        <v>0.19</v>
      </c>
      <c r="DH644">
        <v>0.13</v>
      </c>
      <c r="DI644">
        <v>0.14000000000000001</v>
      </c>
      <c r="DJ644">
        <v>0.19</v>
      </c>
      <c r="DK644">
        <v>0.22</v>
      </c>
      <c r="DL644">
        <v>0.21</v>
      </c>
      <c r="DM644">
        <v>0.22</v>
      </c>
      <c r="DN644">
        <v>0.03</v>
      </c>
      <c r="DO644">
        <v>0.03</v>
      </c>
      <c r="DP644">
        <v>0.03</v>
      </c>
      <c r="DQ644">
        <v>0.03</v>
      </c>
      <c r="DR644">
        <v>0.03</v>
      </c>
      <c r="DS644">
        <v>0.03</v>
      </c>
      <c r="DT644">
        <v>0.03</v>
      </c>
      <c r="DU644">
        <v>0.04</v>
      </c>
      <c r="DV644">
        <v>0.04</v>
      </c>
      <c r="DW644">
        <v>0.81</v>
      </c>
      <c r="DX644">
        <v>0.8</v>
      </c>
      <c r="DY644">
        <v>0.75</v>
      </c>
      <c r="DZ644">
        <v>0.79</v>
      </c>
      <c r="EA644">
        <v>0.78</v>
      </c>
      <c r="EB644">
        <v>0.7</v>
      </c>
      <c r="EC644">
        <v>0.65</v>
      </c>
      <c r="ED644">
        <v>0.56999999999999995</v>
      </c>
      <c r="EE644">
        <v>0.63</v>
      </c>
      <c r="EF644">
        <v>0.47</v>
      </c>
      <c r="EG644">
        <v>0.01</v>
      </c>
      <c r="EH644">
        <v>0.01</v>
      </c>
      <c r="EI644">
        <v>0.03</v>
      </c>
      <c r="EJ644">
        <v>0.02</v>
      </c>
      <c r="EK644">
        <v>0.03</v>
      </c>
      <c r="EL644">
        <v>0.12</v>
      </c>
      <c r="EM644">
        <v>0.01</v>
      </c>
      <c r="EN644">
        <v>0</v>
      </c>
      <c r="EO644">
        <v>0.37</v>
      </c>
      <c r="EP644">
        <v>0.01</v>
      </c>
      <c r="EQ644">
        <v>1.7000000000000001E-2</v>
      </c>
      <c r="ER644">
        <v>0.03</v>
      </c>
      <c r="ES644">
        <v>3.5000000000000003E-2</v>
      </c>
      <c r="ET644">
        <v>0.06</v>
      </c>
      <c r="EU644">
        <v>0.17</v>
      </c>
      <c r="EV644">
        <v>7.0000000000000007E-2</v>
      </c>
      <c r="EW644">
        <v>0.03</v>
      </c>
      <c r="EX644">
        <v>7.8E-2</v>
      </c>
      <c r="EY644">
        <v>0.21</v>
      </c>
      <c r="EZ644">
        <v>0.28000000000000003</v>
      </c>
      <c r="FA644">
        <v>0.23</v>
      </c>
      <c r="FB644">
        <v>0.17</v>
      </c>
      <c r="FC644">
        <v>0.24</v>
      </c>
      <c r="FD644">
        <v>0.28999999999999998</v>
      </c>
      <c r="FE644">
        <v>0.35</v>
      </c>
      <c r="FF644">
        <v>0.33</v>
      </c>
      <c r="FG644">
        <v>0.03</v>
      </c>
      <c r="FH644">
        <v>0.75</v>
      </c>
      <c r="FI644">
        <v>0.67</v>
      </c>
      <c r="FJ644">
        <v>0.69</v>
      </c>
      <c r="FK644">
        <v>0.75</v>
      </c>
      <c r="FL644">
        <v>0.63</v>
      </c>
      <c r="FM644">
        <v>0.31</v>
      </c>
      <c r="FN644">
        <v>0.53</v>
      </c>
      <c r="FO644">
        <v>0.6</v>
      </c>
      <c r="FP644">
        <v>0.04</v>
      </c>
      <c r="FQ644">
        <v>0.03</v>
      </c>
      <c r="FR644">
        <v>0.03</v>
      </c>
      <c r="FS644">
        <v>0.03</v>
      </c>
      <c r="FT644">
        <v>0.03</v>
      </c>
      <c r="FU644">
        <v>0.03</v>
      </c>
      <c r="FV644">
        <v>0.11</v>
      </c>
      <c r="FW644">
        <v>0.04</v>
      </c>
      <c r="FX644">
        <v>0.04</v>
      </c>
      <c r="FY644">
        <v>1.66</v>
      </c>
      <c r="FZ644">
        <v>3.74</v>
      </c>
      <c r="GA644">
        <v>3.65</v>
      </c>
      <c r="GB644">
        <v>3.63</v>
      </c>
      <c r="GC644">
        <v>3.7</v>
      </c>
      <c r="GD644">
        <v>3.52</v>
      </c>
      <c r="GE644">
        <v>2.89</v>
      </c>
      <c r="GF644">
        <v>3.46</v>
      </c>
      <c r="GG644">
        <v>3.6</v>
      </c>
      <c r="GH644">
        <v>8.86</v>
      </c>
      <c r="GI644">
        <v>0.02</v>
      </c>
      <c r="GJ644">
        <v>0</v>
      </c>
      <c r="GK644">
        <v>8.9999999999999993E-3</v>
      </c>
      <c r="GL644">
        <v>0</v>
      </c>
      <c r="GM644">
        <v>0.02</v>
      </c>
      <c r="GN644">
        <v>0.02</v>
      </c>
      <c r="GO644">
        <v>0.08</v>
      </c>
      <c r="GP644">
        <v>0.12</v>
      </c>
      <c r="GQ644">
        <v>0.23</v>
      </c>
      <c r="GR644">
        <v>0.46</v>
      </c>
      <c r="GS644">
        <v>0.05</v>
      </c>
      <c r="GT644">
        <v>0.4</v>
      </c>
      <c r="GU644">
        <v>0.76</v>
      </c>
      <c r="GV644">
        <v>0.14000000000000001</v>
      </c>
      <c r="GW644">
        <v>0.31</v>
      </c>
      <c r="GX644">
        <v>0.104</v>
      </c>
      <c r="GY644">
        <v>0.25</v>
      </c>
      <c r="GZ644">
        <v>0.157</v>
      </c>
      <c r="HA644">
        <v>1.7000000000000001E-2</v>
      </c>
      <c r="HB644">
        <v>0.4</v>
      </c>
      <c r="HC644">
        <v>0.05</v>
      </c>
      <c r="HD644">
        <v>0.03</v>
      </c>
      <c r="HE644">
        <v>0.17</v>
      </c>
      <c r="HF644">
        <v>0.08</v>
      </c>
      <c r="HG644">
        <v>0.1</v>
      </c>
      <c r="HH644">
        <v>0.04</v>
      </c>
      <c r="HI644">
        <v>0.03</v>
      </c>
      <c r="HJ644">
        <v>0.26</v>
      </c>
      <c r="HK644">
        <v>0.32</v>
      </c>
      <c r="HL644">
        <v>0.18</v>
      </c>
      <c r="HM644">
        <v>0.23</v>
      </c>
      <c r="HN644">
        <v>0.01</v>
      </c>
      <c r="HO644">
        <v>0.5</v>
      </c>
      <c r="HP644">
        <v>0.3</v>
      </c>
      <c r="HQ644">
        <v>0.23</v>
      </c>
      <c r="HR644">
        <v>0.53</v>
      </c>
      <c r="HS644">
        <v>0.43</v>
      </c>
      <c r="HT644">
        <v>0.36</v>
      </c>
      <c r="HU644">
        <v>0.43</v>
      </c>
      <c r="HV644">
        <v>0.12</v>
      </c>
      <c r="HW644">
        <v>0.1</v>
      </c>
      <c r="HX644">
        <v>0.24</v>
      </c>
      <c r="HY644">
        <v>0.1</v>
      </c>
      <c r="HZ644">
        <v>0.57999999999999996</v>
      </c>
      <c r="IA644">
        <v>0</v>
      </c>
      <c r="IB644">
        <v>0.15</v>
      </c>
      <c r="IC644">
        <v>0.14000000000000001</v>
      </c>
      <c r="ID644">
        <v>0.01</v>
      </c>
      <c r="IE644">
        <v>0.09</v>
      </c>
      <c r="IF644">
        <v>0</v>
      </c>
      <c r="IG644">
        <v>0</v>
      </c>
      <c r="IH644">
        <v>0.12</v>
      </c>
      <c r="II644">
        <v>0.17</v>
      </c>
      <c r="IJ644">
        <v>0</v>
      </c>
      <c r="IK644">
        <v>0.104</v>
      </c>
      <c r="IL644">
        <v>8.9999999999999993E-3</v>
      </c>
      <c r="IM644">
        <v>0.03</v>
      </c>
      <c r="IN644">
        <v>0.04</v>
      </c>
      <c r="IO644">
        <v>0.04</v>
      </c>
      <c r="IP644">
        <v>0.03</v>
      </c>
      <c r="IQ644">
        <v>0.04</v>
      </c>
      <c r="IR644">
        <v>0.04</v>
      </c>
      <c r="IS644">
        <v>0.01</v>
      </c>
      <c r="IT644">
        <v>0.12</v>
      </c>
      <c r="IU644">
        <v>0.03</v>
      </c>
      <c r="IV644">
        <v>0</v>
      </c>
      <c r="IW644">
        <v>0.11</v>
      </c>
      <c r="IX644">
        <v>0.15</v>
      </c>
      <c r="IY644">
        <v>0.33</v>
      </c>
      <c r="IZ644">
        <v>0.2</v>
      </c>
      <c r="JA644">
        <v>0.08</v>
      </c>
      <c r="JB644">
        <v>0.3</v>
      </c>
      <c r="JC644">
        <v>0.28000000000000003</v>
      </c>
      <c r="JD644">
        <v>0.21</v>
      </c>
      <c r="JE644">
        <v>0.3</v>
      </c>
      <c r="JF644">
        <v>0.27</v>
      </c>
      <c r="JG644">
        <v>0.26</v>
      </c>
      <c r="JH644">
        <v>0.53</v>
      </c>
      <c r="JI644">
        <v>0.31</v>
      </c>
      <c r="JJ644">
        <v>0.43</v>
      </c>
      <c r="JK644">
        <v>0.62</v>
      </c>
      <c r="JL644">
        <v>0.3</v>
      </c>
      <c r="JM644">
        <v>0.03</v>
      </c>
      <c r="JN644">
        <v>0.03</v>
      </c>
      <c r="JO644">
        <v>0.03</v>
      </c>
      <c r="JP644">
        <v>0.03</v>
      </c>
      <c r="JQ644">
        <v>0.03</v>
      </c>
      <c r="JR644">
        <v>3.38</v>
      </c>
      <c r="JS644">
        <v>2.73</v>
      </c>
      <c r="JT644">
        <v>3.17</v>
      </c>
      <c r="JU644">
        <v>3.56</v>
      </c>
      <c r="JV644">
        <v>2.76</v>
      </c>
    </row>
    <row r="645" spans="1:282" x14ac:dyDescent="0.25">
      <c r="A645">
        <v>610524</v>
      </c>
      <c r="B645" t="s">
        <v>15</v>
      </c>
      <c r="C645" t="s">
        <v>3210</v>
      </c>
      <c r="D645" t="s">
        <v>6418</v>
      </c>
      <c r="E645" t="s">
        <v>6419</v>
      </c>
      <c r="F645" t="s">
        <v>1701</v>
      </c>
      <c r="G645" t="s">
        <v>747</v>
      </c>
      <c r="H645" t="s">
        <v>1702</v>
      </c>
      <c r="I645" t="s">
        <v>6420</v>
      </c>
      <c r="J645" t="s">
        <v>10</v>
      </c>
      <c r="K645" t="s">
        <v>10</v>
      </c>
      <c r="L645" t="s">
        <v>1062</v>
      </c>
      <c r="M645" t="s">
        <v>3399</v>
      </c>
      <c r="N645" t="s">
        <v>10</v>
      </c>
      <c r="O645" t="s">
        <v>535</v>
      </c>
      <c r="P645">
        <v>266</v>
      </c>
      <c r="Q645" t="s">
        <v>541</v>
      </c>
      <c r="R645" t="s">
        <v>3417</v>
      </c>
      <c r="S645" t="s">
        <v>6521</v>
      </c>
      <c r="T645">
        <v>35</v>
      </c>
      <c r="U645">
        <v>8035</v>
      </c>
      <c r="V645" t="s">
        <v>651</v>
      </c>
      <c r="W645">
        <v>23</v>
      </c>
      <c r="X645">
        <v>265</v>
      </c>
      <c r="Y645">
        <v>9</v>
      </c>
      <c r="Z645" s="5" t="s">
        <v>4042</v>
      </c>
      <c r="AA645" t="s">
        <v>535</v>
      </c>
      <c r="AB645" t="s">
        <v>555</v>
      </c>
      <c r="AC645" t="s">
        <v>555</v>
      </c>
      <c r="AD645" t="s">
        <v>576</v>
      </c>
      <c r="AE645">
        <v>28.7</v>
      </c>
      <c r="AF645">
        <v>35.200000000000003</v>
      </c>
      <c r="AG645">
        <v>14.4</v>
      </c>
      <c r="AH645">
        <v>0.9</v>
      </c>
      <c r="AI645" t="s">
        <v>3410</v>
      </c>
      <c r="AJ645">
        <v>20</v>
      </c>
      <c r="AK645">
        <v>8</v>
      </c>
      <c r="AL645">
        <v>7</v>
      </c>
      <c r="AN645">
        <v>3</v>
      </c>
      <c r="AR645">
        <v>2</v>
      </c>
      <c r="AS645">
        <v>20</v>
      </c>
      <c r="AT645">
        <v>0.05</v>
      </c>
      <c r="AU645">
        <v>0</v>
      </c>
      <c r="AV645">
        <v>0.05</v>
      </c>
      <c r="AW645">
        <v>0.05</v>
      </c>
      <c r="AX645">
        <v>0.15</v>
      </c>
      <c r="AY645">
        <v>0.05</v>
      </c>
      <c r="AZ645">
        <v>0.2</v>
      </c>
      <c r="BA645">
        <v>0.2</v>
      </c>
      <c r="BB645">
        <v>0.15</v>
      </c>
      <c r="BC645">
        <v>0.2</v>
      </c>
      <c r="BD645">
        <v>0.2</v>
      </c>
      <c r="BE645">
        <v>0.3</v>
      </c>
      <c r="BF645">
        <v>0.3</v>
      </c>
      <c r="BG645">
        <v>0.35</v>
      </c>
      <c r="BH645">
        <v>0.25</v>
      </c>
      <c r="BI645">
        <v>0.2</v>
      </c>
      <c r="BJ645">
        <v>0.25</v>
      </c>
      <c r="BK645">
        <v>0.2</v>
      </c>
      <c r="BL645">
        <v>0.05</v>
      </c>
      <c r="BM645">
        <v>0.05</v>
      </c>
      <c r="BN645">
        <v>0.1</v>
      </c>
      <c r="BO645">
        <v>0</v>
      </c>
      <c r="BP645">
        <v>0</v>
      </c>
      <c r="BQ645">
        <v>0</v>
      </c>
      <c r="BR645">
        <v>0.4</v>
      </c>
      <c r="BS645">
        <v>0.4</v>
      </c>
      <c r="BT645">
        <v>0.45</v>
      </c>
      <c r="BU645">
        <v>0.55000000000000004</v>
      </c>
      <c r="BV645">
        <v>0.4</v>
      </c>
      <c r="BW645">
        <v>0.45</v>
      </c>
      <c r="BX645">
        <v>3.11</v>
      </c>
      <c r="BY645">
        <v>3.21</v>
      </c>
      <c r="BZ645">
        <v>3.22</v>
      </c>
      <c r="CA645">
        <v>3.25</v>
      </c>
      <c r="CB645">
        <v>2.9</v>
      </c>
      <c r="CC645">
        <v>3.05</v>
      </c>
      <c r="CD645">
        <v>0.05</v>
      </c>
      <c r="CE645">
        <v>0.05</v>
      </c>
      <c r="CF645">
        <v>0</v>
      </c>
      <c r="CG645">
        <v>0.1</v>
      </c>
      <c r="CH645">
        <v>0</v>
      </c>
      <c r="CI645">
        <v>0</v>
      </c>
      <c r="CJ645">
        <v>0.2</v>
      </c>
      <c r="CK645">
        <v>0.2</v>
      </c>
      <c r="CL645">
        <v>0.1</v>
      </c>
      <c r="CM645">
        <v>0.05</v>
      </c>
      <c r="CN645">
        <v>0.05</v>
      </c>
      <c r="CO645">
        <v>0.1</v>
      </c>
      <c r="CP645">
        <v>0.05</v>
      </c>
      <c r="CQ645">
        <v>0.1</v>
      </c>
      <c r="CR645">
        <v>0.05</v>
      </c>
      <c r="CS645">
        <v>0.1</v>
      </c>
      <c r="CT645">
        <v>0.2</v>
      </c>
      <c r="CU645">
        <v>0.3</v>
      </c>
      <c r="CV645">
        <v>3.4</v>
      </c>
      <c r="CW645">
        <v>3.4</v>
      </c>
      <c r="CX645">
        <v>3.4</v>
      </c>
      <c r="CY645">
        <v>3.25</v>
      </c>
      <c r="CZ645">
        <v>3.5</v>
      </c>
      <c r="DA645">
        <v>3.4</v>
      </c>
      <c r="DB645">
        <v>2.79</v>
      </c>
      <c r="DC645">
        <v>2.8</v>
      </c>
      <c r="DD645">
        <v>2.85</v>
      </c>
      <c r="DE645">
        <v>0.35</v>
      </c>
      <c r="DF645">
        <v>0.35</v>
      </c>
      <c r="DG645">
        <v>0.4</v>
      </c>
      <c r="DH645">
        <v>0.35</v>
      </c>
      <c r="DI645">
        <v>0.3</v>
      </c>
      <c r="DJ645">
        <v>0.5</v>
      </c>
      <c r="DK645">
        <v>0.35</v>
      </c>
      <c r="DL645">
        <v>0.2</v>
      </c>
      <c r="DM645">
        <v>0.25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0.05</v>
      </c>
      <c r="DU645">
        <v>0</v>
      </c>
      <c r="DV645">
        <v>0</v>
      </c>
      <c r="DW645">
        <v>0.55000000000000004</v>
      </c>
      <c r="DX645">
        <v>0.55000000000000004</v>
      </c>
      <c r="DY645">
        <v>0.5</v>
      </c>
      <c r="DZ645">
        <v>0.5</v>
      </c>
      <c r="EA645">
        <v>0.6</v>
      </c>
      <c r="EB645">
        <v>0.45</v>
      </c>
      <c r="EC645">
        <v>0.3</v>
      </c>
      <c r="ED645">
        <v>0.4</v>
      </c>
      <c r="EE645">
        <v>0.35</v>
      </c>
      <c r="EF645">
        <v>0.55000000000000004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0.05</v>
      </c>
      <c r="EM645">
        <v>0</v>
      </c>
      <c r="EN645">
        <v>0</v>
      </c>
      <c r="EO645">
        <v>0.3</v>
      </c>
      <c r="EP645">
        <v>0.1</v>
      </c>
      <c r="EQ645">
        <v>0</v>
      </c>
      <c r="ER645">
        <v>0.2</v>
      </c>
      <c r="ES645">
        <v>0</v>
      </c>
      <c r="ET645">
        <v>0.05</v>
      </c>
      <c r="EU645">
        <v>0.2</v>
      </c>
      <c r="EV645">
        <v>0.15</v>
      </c>
      <c r="EW645">
        <v>0.1</v>
      </c>
      <c r="EX645">
        <v>0.05</v>
      </c>
      <c r="EY645">
        <v>0.35</v>
      </c>
      <c r="EZ645">
        <v>0.35</v>
      </c>
      <c r="FA645">
        <v>0.2</v>
      </c>
      <c r="FB645">
        <v>0.35</v>
      </c>
      <c r="FC645">
        <v>0.4</v>
      </c>
      <c r="FD645">
        <v>0.4</v>
      </c>
      <c r="FE645">
        <v>0.35</v>
      </c>
      <c r="FF645">
        <v>0.55000000000000004</v>
      </c>
      <c r="FG645">
        <v>0.05</v>
      </c>
      <c r="FH645">
        <v>0.5</v>
      </c>
      <c r="FI645">
        <v>0.6</v>
      </c>
      <c r="FJ645">
        <v>0.55000000000000004</v>
      </c>
      <c r="FK645">
        <v>0.6</v>
      </c>
      <c r="FL645">
        <v>0.45</v>
      </c>
      <c r="FM645">
        <v>0.25</v>
      </c>
      <c r="FN645">
        <v>0.4</v>
      </c>
      <c r="FO645">
        <v>0.3</v>
      </c>
      <c r="FP645">
        <v>0.05</v>
      </c>
      <c r="FQ645">
        <v>0.05</v>
      </c>
      <c r="FR645">
        <v>0.05</v>
      </c>
      <c r="FS645">
        <v>0.05</v>
      </c>
      <c r="FT645">
        <v>0.05</v>
      </c>
      <c r="FU645">
        <v>0.1</v>
      </c>
      <c r="FV645">
        <v>0.1</v>
      </c>
      <c r="FW645">
        <v>0.1</v>
      </c>
      <c r="FX645">
        <v>0.05</v>
      </c>
      <c r="FY645">
        <v>1.58</v>
      </c>
      <c r="FZ645">
        <v>3.42</v>
      </c>
      <c r="GA645">
        <v>3.63</v>
      </c>
      <c r="GB645">
        <v>3.37</v>
      </c>
      <c r="GC645">
        <v>3.63</v>
      </c>
      <c r="GD645">
        <v>3.44</v>
      </c>
      <c r="GE645">
        <v>2.94</v>
      </c>
      <c r="GF645">
        <v>3.28</v>
      </c>
      <c r="GG645">
        <v>3.21</v>
      </c>
      <c r="GH645">
        <v>8.2200000000000006</v>
      </c>
      <c r="GI645">
        <v>0</v>
      </c>
      <c r="GJ645">
        <v>0</v>
      </c>
      <c r="GK645">
        <v>0</v>
      </c>
      <c r="GL645">
        <v>0</v>
      </c>
      <c r="GM645">
        <v>0.1</v>
      </c>
      <c r="GN645">
        <v>0.05</v>
      </c>
      <c r="GO645">
        <v>0.15</v>
      </c>
      <c r="GP645">
        <v>0.2</v>
      </c>
      <c r="GQ645">
        <v>0.05</v>
      </c>
      <c r="GR645">
        <v>0.35</v>
      </c>
      <c r="GS645">
        <v>0.1</v>
      </c>
      <c r="GT645">
        <v>0.4</v>
      </c>
      <c r="GU645">
        <v>0.55000000000000004</v>
      </c>
      <c r="GV645">
        <v>0.2</v>
      </c>
      <c r="GW645">
        <v>0.3</v>
      </c>
      <c r="GX645">
        <v>0.15</v>
      </c>
      <c r="GY645">
        <v>0.35</v>
      </c>
      <c r="GZ645">
        <v>0.1</v>
      </c>
      <c r="HA645">
        <v>0.1</v>
      </c>
      <c r="HB645">
        <v>0.35</v>
      </c>
      <c r="HC645">
        <v>0.05</v>
      </c>
      <c r="HD645">
        <v>0.05</v>
      </c>
      <c r="HE645">
        <v>0.05</v>
      </c>
      <c r="HF645">
        <v>0.15</v>
      </c>
      <c r="HG645">
        <v>0.15</v>
      </c>
      <c r="HH645">
        <v>0.05</v>
      </c>
      <c r="HI645">
        <v>0</v>
      </c>
      <c r="HJ645">
        <v>0.1</v>
      </c>
      <c r="HK645">
        <v>0.15</v>
      </c>
      <c r="HL645">
        <v>0.2</v>
      </c>
      <c r="HM645">
        <v>0.4</v>
      </c>
      <c r="HN645">
        <v>0</v>
      </c>
      <c r="HO645">
        <v>0.6</v>
      </c>
      <c r="HP645">
        <v>0.3</v>
      </c>
      <c r="HQ645">
        <v>0.4</v>
      </c>
      <c r="HR645">
        <v>0.4</v>
      </c>
      <c r="HS645">
        <v>0.25</v>
      </c>
      <c r="HT645">
        <v>0.3</v>
      </c>
      <c r="HU645">
        <v>0.2</v>
      </c>
      <c r="HV645">
        <v>0.25</v>
      </c>
      <c r="HW645">
        <v>0.2</v>
      </c>
      <c r="HX645">
        <v>0.25</v>
      </c>
      <c r="HY645">
        <v>0.05</v>
      </c>
      <c r="HZ645">
        <v>0.55000000000000004</v>
      </c>
      <c r="IA645">
        <v>0.15</v>
      </c>
      <c r="IB645">
        <v>0.3</v>
      </c>
      <c r="IC645">
        <v>0.2</v>
      </c>
      <c r="ID645">
        <v>0.1</v>
      </c>
      <c r="IE645">
        <v>0.15</v>
      </c>
      <c r="IF645">
        <v>0.1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0.05</v>
      </c>
      <c r="IN645">
        <v>0.05</v>
      </c>
      <c r="IO645">
        <v>0.05</v>
      </c>
      <c r="IP645">
        <v>0.05</v>
      </c>
      <c r="IQ645">
        <v>0.15</v>
      </c>
      <c r="IR645">
        <v>0.05</v>
      </c>
      <c r="IS645">
        <v>0.15</v>
      </c>
      <c r="IT645">
        <v>0.55000000000000004</v>
      </c>
      <c r="IU645">
        <v>0.3</v>
      </c>
      <c r="IV645">
        <v>0.05</v>
      </c>
      <c r="IW645">
        <v>0.2</v>
      </c>
      <c r="IX645">
        <v>0.1</v>
      </c>
      <c r="IY645">
        <v>0.15</v>
      </c>
      <c r="IZ645">
        <v>0.35</v>
      </c>
      <c r="JA645">
        <v>0.1</v>
      </c>
      <c r="JB645">
        <v>0.25</v>
      </c>
      <c r="JC645">
        <v>0.25</v>
      </c>
      <c r="JD645">
        <v>0.15</v>
      </c>
      <c r="JE645">
        <v>0.1</v>
      </c>
      <c r="JF645">
        <v>0.4</v>
      </c>
      <c r="JG645">
        <v>0.25</v>
      </c>
      <c r="JH645">
        <v>0.45</v>
      </c>
      <c r="JI645">
        <v>0.1</v>
      </c>
      <c r="JJ645">
        <v>0.2</v>
      </c>
      <c r="JK645">
        <v>0.4</v>
      </c>
      <c r="JL645">
        <v>0.25</v>
      </c>
      <c r="JM645">
        <v>0.05</v>
      </c>
      <c r="JN645">
        <v>0.05</v>
      </c>
      <c r="JO645">
        <v>0.05</v>
      </c>
      <c r="JP645">
        <v>0.05</v>
      </c>
      <c r="JQ645">
        <v>0.05</v>
      </c>
      <c r="JR645">
        <v>3.05</v>
      </c>
      <c r="JS645">
        <v>1.79</v>
      </c>
      <c r="JT645">
        <v>2.21</v>
      </c>
      <c r="JU645">
        <v>3.21</v>
      </c>
      <c r="JV645">
        <v>2.58</v>
      </c>
    </row>
    <row r="646" spans="1:282" x14ac:dyDescent="0.25">
      <c r="A646">
        <v>610529</v>
      </c>
      <c r="B646" t="s">
        <v>3212</v>
      </c>
      <c r="C646" t="s">
        <v>3211</v>
      </c>
      <c r="D646" t="s">
        <v>6421</v>
      </c>
      <c r="E646" t="s">
        <v>6422</v>
      </c>
      <c r="F646" t="s">
        <v>3213</v>
      </c>
      <c r="G646" t="s">
        <v>3214</v>
      </c>
      <c r="H646" t="s">
        <v>3215</v>
      </c>
      <c r="I646" t="s">
        <v>6423</v>
      </c>
      <c r="J646" t="s">
        <v>10</v>
      </c>
      <c r="K646" t="s">
        <v>10</v>
      </c>
      <c r="L646" t="s">
        <v>1062</v>
      </c>
      <c r="M646" t="s">
        <v>3399</v>
      </c>
      <c r="N646" t="s">
        <v>3937</v>
      </c>
      <c r="O646" t="s">
        <v>535</v>
      </c>
      <c r="P646">
        <v>767</v>
      </c>
      <c r="Q646" t="s">
        <v>539</v>
      </c>
      <c r="R646" t="s">
        <v>542</v>
      </c>
      <c r="S646" t="s">
        <v>6521</v>
      </c>
      <c r="T646">
        <v>35</v>
      </c>
      <c r="U646">
        <v>8083</v>
      </c>
      <c r="V646" t="s">
        <v>651</v>
      </c>
      <c r="Z646" s="5" t="s">
        <v>10</v>
      </c>
      <c r="AA646" t="s">
        <v>10</v>
      </c>
      <c r="AB646" t="s">
        <v>10</v>
      </c>
      <c r="AC646" t="s">
        <v>10</v>
      </c>
      <c r="AD646" t="s">
        <v>10</v>
      </c>
      <c r="AI646" t="s">
        <v>10</v>
      </c>
      <c r="AJ646">
        <v>43</v>
      </c>
      <c r="AK646">
        <v>26</v>
      </c>
      <c r="AL646">
        <v>5</v>
      </c>
      <c r="AM646">
        <v>6</v>
      </c>
      <c r="AN646">
        <v>2</v>
      </c>
      <c r="AQ646">
        <v>2</v>
      </c>
      <c r="AR646">
        <v>2</v>
      </c>
      <c r="AS646">
        <v>43</v>
      </c>
      <c r="AT646">
        <v>7.0000000000000007E-2</v>
      </c>
      <c r="AU646">
        <v>7.0000000000000007E-2</v>
      </c>
      <c r="AV646">
        <v>0.02</v>
      </c>
      <c r="AW646">
        <v>0.02</v>
      </c>
      <c r="AX646">
        <v>7.0000000000000007E-2</v>
      </c>
      <c r="AY646">
        <v>0.19</v>
      </c>
      <c r="AZ646">
        <v>0.16</v>
      </c>
      <c r="BA646">
        <v>0.14000000000000001</v>
      </c>
      <c r="BB646">
        <v>0.12</v>
      </c>
      <c r="BC646">
        <v>0.09</v>
      </c>
      <c r="BD646">
        <v>0.16</v>
      </c>
      <c r="BE646">
        <v>0.3</v>
      </c>
      <c r="BF646">
        <v>0.37</v>
      </c>
      <c r="BG646">
        <v>0.35</v>
      </c>
      <c r="BH646">
        <v>0.37</v>
      </c>
      <c r="BI646">
        <v>0.21</v>
      </c>
      <c r="BJ646">
        <v>0.37</v>
      </c>
      <c r="BK646">
        <v>0.3</v>
      </c>
      <c r="BL646">
        <v>0.02</v>
      </c>
      <c r="BM646">
        <v>0.02</v>
      </c>
      <c r="BN646">
        <v>0.05</v>
      </c>
      <c r="BO646">
        <v>0</v>
      </c>
      <c r="BP646">
        <v>0</v>
      </c>
      <c r="BQ646">
        <v>0</v>
      </c>
      <c r="BR646">
        <v>0.37</v>
      </c>
      <c r="BS646">
        <v>0.42</v>
      </c>
      <c r="BT646">
        <v>0.44</v>
      </c>
      <c r="BU646">
        <v>0.67</v>
      </c>
      <c r="BV646">
        <v>0.4</v>
      </c>
      <c r="BW646">
        <v>0.21</v>
      </c>
      <c r="BX646">
        <v>3.07</v>
      </c>
      <c r="BY646">
        <v>3.14</v>
      </c>
      <c r="BZ646">
        <v>3.29</v>
      </c>
      <c r="CA646">
        <v>3.53</v>
      </c>
      <c r="CB646">
        <v>3.09</v>
      </c>
      <c r="CC646">
        <v>2.5299999999999998</v>
      </c>
      <c r="CD646">
        <v>0</v>
      </c>
      <c r="CE646">
        <v>0</v>
      </c>
      <c r="CF646">
        <v>2.3E-2</v>
      </c>
      <c r="CG646">
        <v>2.3E-2</v>
      </c>
      <c r="CH646">
        <v>0</v>
      </c>
      <c r="CI646">
        <v>0.05</v>
      </c>
      <c r="CJ646">
        <v>0.09</v>
      </c>
      <c r="CK646">
        <v>0.23</v>
      </c>
      <c r="CL646">
        <v>0.14000000000000001</v>
      </c>
      <c r="CM646">
        <v>0.09</v>
      </c>
      <c r="CN646">
        <v>0</v>
      </c>
      <c r="CO646">
        <v>0.05</v>
      </c>
      <c r="CP646">
        <v>0.05</v>
      </c>
      <c r="CQ646">
        <v>7.0000000000000007E-2</v>
      </c>
      <c r="CR646">
        <v>0.09</v>
      </c>
      <c r="CS646">
        <v>0.14000000000000001</v>
      </c>
      <c r="CT646">
        <v>0.12</v>
      </c>
      <c r="CU646">
        <v>0.19</v>
      </c>
      <c r="CV646">
        <v>3.56</v>
      </c>
      <c r="CW646">
        <v>3.68</v>
      </c>
      <c r="CX646">
        <v>3.56</v>
      </c>
      <c r="CY646">
        <v>3.63</v>
      </c>
      <c r="CZ646">
        <v>3.61</v>
      </c>
      <c r="DA646">
        <v>3.41</v>
      </c>
      <c r="DB646">
        <v>3.2</v>
      </c>
      <c r="DC646">
        <v>2.83</v>
      </c>
      <c r="DD646">
        <v>3</v>
      </c>
      <c r="DE646">
        <v>0.23</v>
      </c>
      <c r="DF646">
        <v>0.3</v>
      </c>
      <c r="DG646">
        <v>0.26</v>
      </c>
      <c r="DH646">
        <v>0.19</v>
      </c>
      <c r="DI646">
        <v>0.23</v>
      </c>
      <c r="DJ646">
        <v>0.23</v>
      </c>
      <c r="DK646">
        <v>0.19</v>
      </c>
      <c r="DL646">
        <v>0.16</v>
      </c>
      <c r="DM646">
        <v>0.16</v>
      </c>
      <c r="DN646">
        <v>0.05</v>
      </c>
      <c r="DO646">
        <v>0.05</v>
      </c>
      <c r="DP646">
        <v>0.05</v>
      </c>
      <c r="DQ646">
        <v>0.05</v>
      </c>
      <c r="DR646">
        <v>0.05</v>
      </c>
      <c r="DS646">
        <v>0.05</v>
      </c>
      <c r="DT646">
        <v>7.0000000000000007E-2</v>
      </c>
      <c r="DU646">
        <v>7.0000000000000007E-2</v>
      </c>
      <c r="DV646">
        <v>0.05</v>
      </c>
      <c r="DW646">
        <v>0.63</v>
      </c>
      <c r="DX646">
        <v>0.65</v>
      </c>
      <c r="DY646">
        <v>0.63</v>
      </c>
      <c r="DZ646">
        <v>0.7</v>
      </c>
      <c r="EA646">
        <v>0.65</v>
      </c>
      <c r="EB646">
        <v>0.57999999999999996</v>
      </c>
      <c r="EC646">
        <v>0.51</v>
      </c>
      <c r="ED646">
        <v>0.42</v>
      </c>
      <c r="EE646">
        <v>0.47</v>
      </c>
      <c r="EF646">
        <v>0.47</v>
      </c>
      <c r="EG646">
        <v>0</v>
      </c>
      <c r="EH646">
        <v>0</v>
      </c>
      <c r="EI646">
        <v>0.02</v>
      </c>
      <c r="EJ646">
        <v>0</v>
      </c>
      <c r="EK646">
        <v>0</v>
      </c>
      <c r="EL646">
        <v>0.09</v>
      </c>
      <c r="EM646">
        <v>0.05</v>
      </c>
      <c r="EN646">
        <v>0.02</v>
      </c>
      <c r="EO646">
        <v>0.37</v>
      </c>
      <c r="EP646">
        <v>7.0000000000000007E-2</v>
      </c>
      <c r="EQ646">
        <v>7.0000000000000007E-2</v>
      </c>
      <c r="ER646">
        <v>0.12</v>
      </c>
      <c r="ES646">
        <v>4.7E-2</v>
      </c>
      <c r="ET646">
        <v>0.12</v>
      </c>
      <c r="EU646">
        <v>0.33</v>
      </c>
      <c r="EV646">
        <v>0.09</v>
      </c>
      <c r="EW646">
        <v>0.02</v>
      </c>
      <c r="EX646">
        <v>7.0000000000000007E-2</v>
      </c>
      <c r="EY646">
        <v>0.42</v>
      </c>
      <c r="EZ646">
        <v>0.33</v>
      </c>
      <c r="FA646">
        <v>0.19</v>
      </c>
      <c r="FB646">
        <v>0.3</v>
      </c>
      <c r="FC646">
        <v>0.3</v>
      </c>
      <c r="FD646">
        <v>0.33</v>
      </c>
      <c r="FE646">
        <v>0.4</v>
      </c>
      <c r="FF646">
        <v>0.4</v>
      </c>
      <c r="FG646">
        <v>0.05</v>
      </c>
      <c r="FH646">
        <v>0.49</v>
      </c>
      <c r="FI646">
        <v>0.56000000000000005</v>
      </c>
      <c r="FJ646">
        <v>0.63</v>
      </c>
      <c r="FK646">
        <v>0.63</v>
      </c>
      <c r="FL646">
        <v>0.56000000000000005</v>
      </c>
      <c r="FM646">
        <v>0.21</v>
      </c>
      <c r="FN646">
        <v>0.4</v>
      </c>
      <c r="FO646">
        <v>0.51</v>
      </c>
      <c r="FP646">
        <v>0.05</v>
      </c>
      <c r="FQ646">
        <v>0.02</v>
      </c>
      <c r="FR646">
        <v>0.05</v>
      </c>
      <c r="FS646">
        <v>0.05</v>
      </c>
      <c r="FT646">
        <v>0.02</v>
      </c>
      <c r="FU646">
        <v>0.02</v>
      </c>
      <c r="FV646">
        <v>0.05</v>
      </c>
      <c r="FW646">
        <v>7.0000000000000007E-2</v>
      </c>
      <c r="FX646">
        <v>0.05</v>
      </c>
      <c r="FY646">
        <v>1.68</v>
      </c>
      <c r="FZ646">
        <v>3.43</v>
      </c>
      <c r="GA646">
        <v>3.51</v>
      </c>
      <c r="GB646">
        <v>3.49</v>
      </c>
      <c r="GC646">
        <v>3.6</v>
      </c>
      <c r="GD646">
        <v>3.45</v>
      </c>
      <c r="GE646">
        <v>2.68</v>
      </c>
      <c r="GF646">
        <v>3.23</v>
      </c>
      <c r="GG646">
        <v>3.46</v>
      </c>
      <c r="GH646">
        <v>8.6199999999999992</v>
      </c>
      <c r="GI646">
        <v>0.02</v>
      </c>
      <c r="GJ646">
        <v>0</v>
      </c>
      <c r="GK646">
        <v>0</v>
      </c>
      <c r="GL646">
        <v>0</v>
      </c>
      <c r="GM646">
        <v>0.05</v>
      </c>
      <c r="GN646">
        <v>0.02</v>
      </c>
      <c r="GO646">
        <v>0.12</v>
      </c>
      <c r="GP646">
        <v>0.09</v>
      </c>
      <c r="GQ646">
        <v>0.28000000000000003</v>
      </c>
      <c r="GR646">
        <v>0.4</v>
      </c>
      <c r="GS646">
        <v>0.02</v>
      </c>
      <c r="GT646">
        <v>0.44</v>
      </c>
      <c r="GU646">
        <v>0.67</v>
      </c>
      <c r="GV646">
        <v>0.26</v>
      </c>
      <c r="GW646">
        <v>0.33</v>
      </c>
      <c r="GX646">
        <v>0.186</v>
      </c>
      <c r="GY646">
        <v>0.28000000000000003</v>
      </c>
      <c r="GZ646">
        <v>9.2999999999999999E-2</v>
      </c>
      <c r="HA646">
        <v>4.7E-2</v>
      </c>
      <c r="HB646">
        <v>0.33</v>
      </c>
      <c r="HC646">
        <v>0.09</v>
      </c>
      <c r="HD646">
        <v>0.05</v>
      </c>
      <c r="HE646">
        <v>0.12</v>
      </c>
      <c r="HF646">
        <v>0.05</v>
      </c>
      <c r="HG646">
        <v>0.05</v>
      </c>
      <c r="HH646">
        <v>0.02</v>
      </c>
      <c r="HI646">
        <v>0</v>
      </c>
      <c r="HJ646">
        <v>0.02</v>
      </c>
      <c r="HK646">
        <v>0</v>
      </c>
      <c r="HL646">
        <v>0.09</v>
      </c>
      <c r="HM646">
        <v>7.0000000000000007E-2</v>
      </c>
      <c r="HN646">
        <v>0</v>
      </c>
      <c r="HO646">
        <v>0.26</v>
      </c>
      <c r="HP646">
        <v>0.26</v>
      </c>
      <c r="HQ646">
        <v>0.21</v>
      </c>
      <c r="HR646">
        <v>0.26</v>
      </c>
      <c r="HS646">
        <v>0.44</v>
      </c>
      <c r="HT646">
        <v>0.23</v>
      </c>
      <c r="HU646">
        <v>0.7</v>
      </c>
      <c r="HV646">
        <v>0.53</v>
      </c>
      <c r="HW646">
        <v>0.63</v>
      </c>
      <c r="HX646">
        <v>0.53</v>
      </c>
      <c r="HY646">
        <v>0.12</v>
      </c>
      <c r="HZ646">
        <v>0.7</v>
      </c>
      <c r="IA646">
        <v>0.02</v>
      </c>
      <c r="IB646">
        <v>0.16</v>
      </c>
      <c r="IC646">
        <v>0.09</v>
      </c>
      <c r="ID646">
        <v>0.09</v>
      </c>
      <c r="IE646">
        <v>0.21</v>
      </c>
      <c r="IF646">
        <v>2.3E-2</v>
      </c>
      <c r="IG646">
        <v>0</v>
      </c>
      <c r="IH646">
        <v>0</v>
      </c>
      <c r="II646">
        <v>0</v>
      </c>
      <c r="IJ646">
        <v>0</v>
      </c>
      <c r="IK646">
        <v>0.14000000000000001</v>
      </c>
      <c r="IL646">
        <v>0</v>
      </c>
      <c r="IM646">
        <v>0.02</v>
      </c>
      <c r="IN646">
        <v>0.02</v>
      </c>
      <c r="IO646">
        <v>7.0000000000000007E-2</v>
      </c>
      <c r="IP646">
        <v>0.02</v>
      </c>
      <c r="IQ646">
        <v>0.02</v>
      </c>
      <c r="IR646">
        <v>0.05</v>
      </c>
      <c r="IS646">
        <v>0.02</v>
      </c>
      <c r="IT646">
        <v>0.35</v>
      </c>
      <c r="IU646">
        <v>0.16</v>
      </c>
      <c r="IV646">
        <v>0.02</v>
      </c>
      <c r="IW646">
        <v>0.19</v>
      </c>
      <c r="IX646">
        <v>0.12</v>
      </c>
      <c r="IY646">
        <v>0.28000000000000003</v>
      </c>
      <c r="IZ646">
        <v>0.37</v>
      </c>
      <c r="JA646">
        <v>0.09</v>
      </c>
      <c r="JB646">
        <v>0.44</v>
      </c>
      <c r="JC646">
        <v>0.35</v>
      </c>
      <c r="JD646">
        <v>0.21</v>
      </c>
      <c r="JE646">
        <v>0.26</v>
      </c>
      <c r="JF646">
        <v>0.26</v>
      </c>
      <c r="JG646">
        <v>0.26</v>
      </c>
      <c r="JH646">
        <v>0.49</v>
      </c>
      <c r="JI646">
        <v>0.14000000000000001</v>
      </c>
      <c r="JJ646">
        <v>0.19</v>
      </c>
      <c r="JK646">
        <v>0.6</v>
      </c>
      <c r="JL646">
        <v>0.09</v>
      </c>
      <c r="JM646">
        <v>0.02</v>
      </c>
      <c r="JN646">
        <v>0.02</v>
      </c>
      <c r="JO646">
        <v>0.02</v>
      </c>
      <c r="JP646">
        <v>0.02</v>
      </c>
      <c r="JQ646">
        <v>0.02</v>
      </c>
      <c r="JR646">
        <v>3.33</v>
      </c>
      <c r="JS646">
        <v>2.14</v>
      </c>
      <c r="JT646">
        <v>2.48</v>
      </c>
      <c r="JU646">
        <v>3.48</v>
      </c>
      <c r="JV646">
        <v>2.2599999999999998</v>
      </c>
    </row>
    <row r="647" spans="1:282" x14ac:dyDescent="0.25">
      <c r="A647">
        <v>610530</v>
      </c>
      <c r="B647" t="s">
        <v>270</v>
      </c>
      <c r="C647" t="s">
        <v>3216</v>
      </c>
      <c r="D647" t="s">
        <v>4769</v>
      </c>
      <c r="E647" t="s">
        <v>4770</v>
      </c>
      <c r="F647" t="s">
        <v>1703</v>
      </c>
      <c r="G647" t="s">
        <v>1704</v>
      </c>
      <c r="H647" t="s">
        <v>1705</v>
      </c>
      <c r="I647" t="s">
        <v>6424</v>
      </c>
      <c r="J647" t="s">
        <v>6425</v>
      </c>
      <c r="K647" t="s">
        <v>6426</v>
      </c>
      <c r="L647" t="s">
        <v>1062</v>
      </c>
      <c r="M647" t="s">
        <v>3399</v>
      </c>
      <c r="N647" t="s">
        <v>10</v>
      </c>
      <c r="O647" t="s">
        <v>524</v>
      </c>
      <c r="P647">
        <v>292</v>
      </c>
      <c r="Q647" t="s">
        <v>537</v>
      </c>
      <c r="R647" t="s">
        <v>557</v>
      </c>
      <c r="S647" t="s">
        <v>557</v>
      </c>
      <c r="T647">
        <v>46</v>
      </c>
      <c r="U647">
        <v>2015</v>
      </c>
      <c r="V647" t="s">
        <v>651</v>
      </c>
      <c r="W647">
        <v>153</v>
      </c>
      <c r="X647">
        <v>283</v>
      </c>
      <c r="Y647">
        <v>54</v>
      </c>
      <c r="Z647" s="5" t="s">
        <v>808</v>
      </c>
      <c r="AA647" t="s">
        <v>524</v>
      </c>
      <c r="AB647" t="s">
        <v>534</v>
      </c>
      <c r="AC647" t="s">
        <v>564</v>
      </c>
      <c r="AD647" t="s">
        <v>564</v>
      </c>
      <c r="AE647">
        <v>86.9</v>
      </c>
      <c r="AF647">
        <v>58.4</v>
      </c>
      <c r="AG647">
        <v>49.5</v>
      </c>
      <c r="AH647">
        <v>5.4</v>
      </c>
      <c r="AI647" t="s">
        <v>3410</v>
      </c>
      <c r="AJ647">
        <v>107</v>
      </c>
      <c r="AK647">
        <v>1</v>
      </c>
      <c r="AL647">
        <v>98</v>
      </c>
      <c r="AM647">
        <v>2</v>
      </c>
      <c r="AN647">
        <v>2</v>
      </c>
      <c r="AQ647">
        <v>3</v>
      </c>
      <c r="AR647">
        <v>2</v>
      </c>
      <c r="AS647">
        <v>107</v>
      </c>
      <c r="AT647">
        <v>0</v>
      </c>
      <c r="AU647">
        <v>0</v>
      </c>
      <c r="AV647">
        <v>0</v>
      </c>
      <c r="AW647">
        <v>0.01</v>
      </c>
      <c r="AX647">
        <v>0.01</v>
      </c>
      <c r="AY647">
        <v>0</v>
      </c>
      <c r="AZ647">
        <v>0.03</v>
      </c>
      <c r="BA647">
        <v>3.6999999999999998E-2</v>
      </c>
      <c r="BB647">
        <v>0.03</v>
      </c>
      <c r="BC647">
        <v>0.03</v>
      </c>
      <c r="BD647">
        <v>0.06</v>
      </c>
      <c r="BE647">
        <v>0.08</v>
      </c>
      <c r="BF647">
        <v>0.13</v>
      </c>
      <c r="BG647">
        <v>0.09</v>
      </c>
      <c r="BH647">
        <v>0.2</v>
      </c>
      <c r="BI647">
        <v>0.08</v>
      </c>
      <c r="BJ647">
        <v>0.27</v>
      </c>
      <c r="BK647">
        <v>0.23</v>
      </c>
      <c r="BL647">
        <v>0.01</v>
      </c>
      <c r="BM647">
        <v>0.01</v>
      </c>
      <c r="BN647">
        <v>0.01</v>
      </c>
      <c r="BO647">
        <v>0.04</v>
      </c>
      <c r="BP647">
        <v>0.01</v>
      </c>
      <c r="BQ647">
        <v>0.03</v>
      </c>
      <c r="BR647">
        <v>0.83</v>
      </c>
      <c r="BS647">
        <v>0.86</v>
      </c>
      <c r="BT647">
        <v>0.77</v>
      </c>
      <c r="BU647">
        <v>0.84</v>
      </c>
      <c r="BV647">
        <v>0.65</v>
      </c>
      <c r="BW647">
        <v>0.65</v>
      </c>
      <c r="BX647">
        <v>3.81</v>
      </c>
      <c r="BY647">
        <v>3.83</v>
      </c>
      <c r="BZ647">
        <v>3.75</v>
      </c>
      <c r="CA647">
        <v>3.83</v>
      </c>
      <c r="CB647">
        <v>3.58</v>
      </c>
      <c r="CC647">
        <v>3.59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0.01</v>
      </c>
      <c r="CJ647">
        <v>0.01</v>
      </c>
      <c r="CK647">
        <v>7.0000000000000007E-2</v>
      </c>
      <c r="CL647">
        <v>0.01</v>
      </c>
      <c r="CM647">
        <v>0.02</v>
      </c>
      <c r="CN647">
        <v>0</v>
      </c>
      <c r="CO647">
        <v>0.02</v>
      </c>
      <c r="CP647">
        <v>0.03</v>
      </c>
      <c r="CQ647">
        <v>0.02</v>
      </c>
      <c r="CR647">
        <v>0.06</v>
      </c>
      <c r="CS647">
        <v>0.08</v>
      </c>
      <c r="CT647">
        <v>7.0000000000000007E-2</v>
      </c>
      <c r="CU647">
        <v>0.13</v>
      </c>
      <c r="CV647">
        <v>3.85</v>
      </c>
      <c r="CW647">
        <v>3.85</v>
      </c>
      <c r="CX647">
        <v>3.74</v>
      </c>
      <c r="CY647">
        <v>3.82</v>
      </c>
      <c r="CZ647">
        <v>3.75</v>
      </c>
      <c r="DA647">
        <v>3.57</v>
      </c>
      <c r="DB647">
        <v>3.6</v>
      </c>
      <c r="DC647">
        <v>3.42</v>
      </c>
      <c r="DD647">
        <v>3.57</v>
      </c>
      <c r="DE647">
        <v>0.11</v>
      </c>
      <c r="DF647">
        <v>0.15</v>
      </c>
      <c r="DG647">
        <v>0.22</v>
      </c>
      <c r="DH647">
        <v>0.12</v>
      </c>
      <c r="DI647">
        <v>0.21</v>
      </c>
      <c r="DJ647">
        <v>0.28999999999999998</v>
      </c>
      <c r="DK647">
        <v>0.2</v>
      </c>
      <c r="DL647">
        <v>0.22</v>
      </c>
      <c r="DM647">
        <v>0.14000000000000001</v>
      </c>
      <c r="DN647">
        <v>0</v>
      </c>
      <c r="DO647">
        <v>0.01</v>
      </c>
      <c r="DP647">
        <v>0.01</v>
      </c>
      <c r="DQ647">
        <v>0.01</v>
      </c>
      <c r="DR647">
        <v>0.02</v>
      </c>
      <c r="DS647">
        <v>0.01</v>
      </c>
      <c r="DT647">
        <v>0.02</v>
      </c>
      <c r="DU647">
        <v>0.02</v>
      </c>
      <c r="DV647">
        <v>0.01</v>
      </c>
      <c r="DW647">
        <v>0.87</v>
      </c>
      <c r="DX647">
        <v>0.84</v>
      </c>
      <c r="DY647">
        <v>0.75</v>
      </c>
      <c r="DZ647">
        <v>0.84</v>
      </c>
      <c r="EA647">
        <v>0.76</v>
      </c>
      <c r="EB647">
        <v>0.64</v>
      </c>
      <c r="EC647">
        <v>0.69</v>
      </c>
      <c r="ED647">
        <v>0.62</v>
      </c>
      <c r="EE647">
        <v>0.71</v>
      </c>
      <c r="EF647">
        <v>0.51</v>
      </c>
      <c r="EG647">
        <v>0.03</v>
      </c>
      <c r="EH647">
        <v>0</v>
      </c>
      <c r="EI647">
        <v>0.01</v>
      </c>
      <c r="EJ647">
        <v>0</v>
      </c>
      <c r="EK647">
        <v>0.01</v>
      </c>
      <c r="EL647">
        <v>0.18</v>
      </c>
      <c r="EM647">
        <v>0.01</v>
      </c>
      <c r="EN647">
        <v>0</v>
      </c>
      <c r="EO647">
        <v>0.36</v>
      </c>
      <c r="EP647">
        <v>0.03</v>
      </c>
      <c r="EQ647">
        <v>1.9E-2</v>
      </c>
      <c r="ER647">
        <v>0.1</v>
      </c>
      <c r="ES647">
        <v>8.9999999999999993E-3</v>
      </c>
      <c r="ET647">
        <v>0.06</v>
      </c>
      <c r="EU647">
        <v>0.18</v>
      </c>
      <c r="EV647">
        <v>0.1</v>
      </c>
      <c r="EW647">
        <v>0.02</v>
      </c>
      <c r="EX647">
        <v>5.6000000000000001E-2</v>
      </c>
      <c r="EY647">
        <v>0.32</v>
      </c>
      <c r="EZ647">
        <v>0.35</v>
      </c>
      <c r="FA647">
        <v>0.24</v>
      </c>
      <c r="FB647">
        <v>0.22</v>
      </c>
      <c r="FC647">
        <v>0.37</v>
      </c>
      <c r="FD647">
        <v>0.3</v>
      </c>
      <c r="FE647">
        <v>0.21</v>
      </c>
      <c r="FF647">
        <v>0.35</v>
      </c>
      <c r="FG647">
        <v>7.0000000000000007E-2</v>
      </c>
      <c r="FH647">
        <v>0.62</v>
      </c>
      <c r="FI647">
        <v>0.64</v>
      </c>
      <c r="FJ647">
        <v>0.64</v>
      </c>
      <c r="FK647">
        <v>0.77</v>
      </c>
      <c r="FL647">
        <v>0.56000000000000005</v>
      </c>
      <c r="FM647">
        <v>0.3</v>
      </c>
      <c r="FN647">
        <v>0.65</v>
      </c>
      <c r="FO647">
        <v>0.61</v>
      </c>
      <c r="FP647">
        <v>0.01</v>
      </c>
      <c r="FQ647">
        <v>0.01</v>
      </c>
      <c r="FR647">
        <v>0</v>
      </c>
      <c r="FS647">
        <v>0.01</v>
      </c>
      <c r="FT647">
        <v>0</v>
      </c>
      <c r="FU647">
        <v>0</v>
      </c>
      <c r="FV647">
        <v>0.05</v>
      </c>
      <c r="FW647">
        <v>0.02</v>
      </c>
      <c r="FX647">
        <v>0.03</v>
      </c>
      <c r="FY647">
        <v>1.67</v>
      </c>
      <c r="FZ647">
        <v>3.54</v>
      </c>
      <c r="GA647">
        <v>3.62</v>
      </c>
      <c r="GB647">
        <v>3.52</v>
      </c>
      <c r="GC647">
        <v>3.76</v>
      </c>
      <c r="GD647">
        <v>3.49</v>
      </c>
      <c r="GE647">
        <v>2.75</v>
      </c>
      <c r="GF647">
        <v>3.54</v>
      </c>
      <c r="GG647">
        <v>3.61</v>
      </c>
      <c r="GH647">
        <v>8.75</v>
      </c>
      <c r="GI647">
        <v>0.01</v>
      </c>
      <c r="GJ647">
        <v>8.9999999999999993E-3</v>
      </c>
      <c r="GK647">
        <v>0</v>
      </c>
      <c r="GL647">
        <v>0</v>
      </c>
      <c r="GM647">
        <v>0.04</v>
      </c>
      <c r="GN647">
        <v>0.04</v>
      </c>
      <c r="GO647">
        <v>7.0000000000000007E-2</v>
      </c>
      <c r="GP647">
        <v>0.21</v>
      </c>
      <c r="GQ647">
        <v>0.14000000000000001</v>
      </c>
      <c r="GR647">
        <v>0.49</v>
      </c>
      <c r="GS647">
        <v>0.01</v>
      </c>
      <c r="GT647">
        <v>0.56000000000000005</v>
      </c>
      <c r="GU647">
        <v>0.69</v>
      </c>
      <c r="GV647">
        <v>0.2</v>
      </c>
      <c r="GW647">
        <v>0.26</v>
      </c>
      <c r="GX647">
        <v>0.112</v>
      </c>
      <c r="GY647">
        <v>0.28000000000000003</v>
      </c>
      <c r="GZ647">
        <v>7.4999999999999997E-2</v>
      </c>
      <c r="HA647">
        <v>0.10299999999999999</v>
      </c>
      <c r="HB647">
        <v>0.28999999999999998</v>
      </c>
      <c r="HC647">
        <v>7.0000000000000007E-2</v>
      </c>
      <c r="HD647">
        <v>0.06</v>
      </c>
      <c r="HE647">
        <v>0.22</v>
      </c>
      <c r="HF647">
        <v>0.03</v>
      </c>
      <c r="HG647">
        <v>0.04</v>
      </c>
      <c r="HH647">
        <v>0.01</v>
      </c>
      <c r="HI647">
        <v>0</v>
      </c>
      <c r="HJ647">
        <v>7.0000000000000007E-2</v>
      </c>
      <c r="HK647">
        <v>0.03</v>
      </c>
      <c r="HL647">
        <v>0.05</v>
      </c>
      <c r="HM647">
        <v>0.09</v>
      </c>
      <c r="HN647">
        <v>0</v>
      </c>
      <c r="HO647">
        <v>0.3</v>
      </c>
      <c r="HP647">
        <v>0.32</v>
      </c>
      <c r="HQ647">
        <v>0.36</v>
      </c>
      <c r="HR647">
        <v>0.45</v>
      </c>
      <c r="HS647">
        <v>0.45</v>
      </c>
      <c r="HT647">
        <v>0.38</v>
      </c>
      <c r="HU647">
        <v>0.67</v>
      </c>
      <c r="HV647">
        <v>0.42</v>
      </c>
      <c r="HW647">
        <v>0.5</v>
      </c>
      <c r="HX647">
        <v>0.42</v>
      </c>
      <c r="HY647">
        <v>0.36</v>
      </c>
      <c r="HZ647">
        <v>0.6</v>
      </c>
      <c r="IA647">
        <v>0.01</v>
      </c>
      <c r="IB647">
        <v>0.12</v>
      </c>
      <c r="IC647">
        <v>7.0000000000000007E-2</v>
      </c>
      <c r="ID647">
        <v>7.0000000000000007E-2</v>
      </c>
      <c r="IE647">
        <v>7.0000000000000007E-2</v>
      </c>
      <c r="IF647">
        <v>0</v>
      </c>
      <c r="IG647">
        <v>1.9E-2</v>
      </c>
      <c r="IH647">
        <v>7.0000000000000007E-2</v>
      </c>
      <c r="II647">
        <v>0.04</v>
      </c>
      <c r="IJ647">
        <v>0.02</v>
      </c>
      <c r="IK647">
        <v>2.8000000000000001E-2</v>
      </c>
      <c r="IL647">
        <v>8.9999999999999993E-3</v>
      </c>
      <c r="IM647">
        <v>0</v>
      </c>
      <c r="IN647">
        <v>0</v>
      </c>
      <c r="IO647">
        <v>0</v>
      </c>
      <c r="IP647">
        <v>0</v>
      </c>
      <c r="IQ647">
        <v>0.01</v>
      </c>
      <c r="IR647">
        <v>0.01</v>
      </c>
      <c r="IS647">
        <v>0.01</v>
      </c>
      <c r="IT647">
        <v>0.4</v>
      </c>
      <c r="IU647">
        <v>0.11</v>
      </c>
      <c r="IV647">
        <v>0.02</v>
      </c>
      <c r="IW647">
        <v>0.11</v>
      </c>
      <c r="IX647">
        <v>0.13</v>
      </c>
      <c r="IY647">
        <v>0.3</v>
      </c>
      <c r="IZ647">
        <v>0.38</v>
      </c>
      <c r="JA647">
        <v>0.13</v>
      </c>
      <c r="JB647">
        <v>0.33</v>
      </c>
      <c r="JC647">
        <v>0.35</v>
      </c>
      <c r="JD647">
        <v>0.12</v>
      </c>
      <c r="JE647">
        <v>0.25</v>
      </c>
      <c r="JF647">
        <v>0.16</v>
      </c>
      <c r="JG647">
        <v>0.23</v>
      </c>
      <c r="JH647">
        <v>0.5</v>
      </c>
      <c r="JI647">
        <v>0.17</v>
      </c>
      <c r="JJ647">
        <v>0.24</v>
      </c>
      <c r="JK647">
        <v>0.68</v>
      </c>
      <c r="JL647">
        <v>0.32</v>
      </c>
      <c r="JM647">
        <v>0.01</v>
      </c>
      <c r="JN647">
        <v>0.01</v>
      </c>
      <c r="JO647">
        <v>0.01</v>
      </c>
      <c r="JP647">
        <v>0.01</v>
      </c>
      <c r="JQ647">
        <v>0.01</v>
      </c>
      <c r="JR647">
        <v>3.36</v>
      </c>
      <c r="JS647">
        <v>2.06</v>
      </c>
      <c r="JT647">
        <v>2.63</v>
      </c>
      <c r="JU647">
        <v>3.52</v>
      </c>
      <c r="JV647">
        <v>2.76</v>
      </c>
    </row>
    <row r="648" spans="1:282" x14ac:dyDescent="0.25">
      <c r="A648">
        <v>610532</v>
      </c>
      <c r="B648" t="s">
        <v>342</v>
      </c>
      <c r="C648" t="s">
        <v>1706</v>
      </c>
      <c r="D648" t="s">
        <v>6427</v>
      </c>
      <c r="E648" t="s">
        <v>6428</v>
      </c>
      <c r="F648" t="s">
        <v>1707</v>
      </c>
      <c r="G648" t="s">
        <v>1708</v>
      </c>
      <c r="H648" t="s">
        <v>6429</v>
      </c>
      <c r="I648" t="s">
        <v>6430</v>
      </c>
      <c r="J648" t="s">
        <v>6431</v>
      </c>
      <c r="K648" t="s">
        <v>6432</v>
      </c>
      <c r="L648" t="s">
        <v>546</v>
      </c>
      <c r="M648" t="s">
        <v>3399</v>
      </c>
      <c r="N648" t="s">
        <v>10</v>
      </c>
      <c r="O648" t="s">
        <v>543</v>
      </c>
      <c r="P648">
        <v>984</v>
      </c>
      <c r="Q648" t="s">
        <v>530</v>
      </c>
      <c r="R648" t="s">
        <v>529</v>
      </c>
      <c r="S648" t="s">
        <v>529</v>
      </c>
      <c r="T648">
        <v>44</v>
      </c>
      <c r="U648">
        <v>8021</v>
      </c>
      <c r="V648" t="s">
        <v>655</v>
      </c>
      <c r="W648">
        <v>614</v>
      </c>
      <c r="X648">
        <v>1002</v>
      </c>
      <c r="Y648">
        <v>61</v>
      </c>
      <c r="Z648" s="5" t="s">
        <v>587</v>
      </c>
      <c r="AA648" t="s">
        <v>524</v>
      </c>
      <c r="AB648" t="s">
        <v>555</v>
      </c>
      <c r="AC648" t="s">
        <v>555</v>
      </c>
      <c r="AD648" t="s">
        <v>533</v>
      </c>
      <c r="AE648">
        <v>32.700000000000003</v>
      </c>
      <c r="AF648">
        <v>27</v>
      </c>
      <c r="AG648">
        <v>62.5</v>
      </c>
      <c r="AH648">
        <v>6.1</v>
      </c>
      <c r="AI648" t="s">
        <v>3410</v>
      </c>
      <c r="AJ648">
        <v>495</v>
      </c>
      <c r="AK648">
        <v>7</v>
      </c>
      <c r="AL648">
        <v>10</v>
      </c>
      <c r="AM648">
        <v>1</v>
      </c>
      <c r="AN648">
        <v>466</v>
      </c>
      <c r="AQ648">
        <v>1</v>
      </c>
      <c r="AR648">
        <v>14</v>
      </c>
      <c r="AS648">
        <v>495</v>
      </c>
      <c r="AT648">
        <v>0.02</v>
      </c>
      <c r="AU648">
        <v>0</v>
      </c>
      <c r="AV648">
        <v>0.02</v>
      </c>
      <c r="AW648">
        <v>0.04</v>
      </c>
      <c r="AX648">
        <v>0.03</v>
      </c>
      <c r="AY648">
        <v>7.0000000000000007E-2</v>
      </c>
      <c r="AZ648">
        <v>7.0000000000000007E-2</v>
      </c>
      <c r="BA648">
        <v>5.0999999999999997E-2</v>
      </c>
      <c r="BB648">
        <v>7.0000000000000007E-2</v>
      </c>
      <c r="BC648">
        <v>7.0000000000000007E-2</v>
      </c>
      <c r="BD648">
        <v>0.13</v>
      </c>
      <c r="BE648">
        <v>0.2</v>
      </c>
      <c r="BF648">
        <v>0.45</v>
      </c>
      <c r="BG648">
        <v>0.38</v>
      </c>
      <c r="BH648">
        <v>0.45</v>
      </c>
      <c r="BI648">
        <v>0.28000000000000003</v>
      </c>
      <c r="BJ648">
        <v>0.41</v>
      </c>
      <c r="BK648">
        <v>0.34</v>
      </c>
      <c r="BL648">
        <v>0.02</v>
      </c>
      <c r="BM648">
        <v>0.02</v>
      </c>
      <c r="BN648">
        <v>0.03</v>
      </c>
      <c r="BO648">
        <v>0.02</v>
      </c>
      <c r="BP648">
        <v>0.03</v>
      </c>
      <c r="BQ648">
        <v>0.05</v>
      </c>
      <c r="BR648">
        <v>0.43</v>
      </c>
      <c r="BS648">
        <v>0.55000000000000004</v>
      </c>
      <c r="BT648">
        <v>0.43</v>
      </c>
      <c r="BU648">
        <v>0.59</v>
      </c>
      <c r="BV648">
        <v>0.41</v>
      </c>
      <c r="BW648">
        <v>0.34</v>
      </c>
      <c r="BX648">
        <v>3.33</v>
      </c>
      <c r="BY648">
        <v>3.5</v>
      </c>
      <c r="BZ648">
        <v>3.33</v>
      </c>
      <c r="CA648">
        <v>3.45</v>
      </c>
      <c r="CB648">
        <v>3.22</v>
      </c>
      <c r="CC648">
        <v>2.98</v>
      </c>
      <c r="CD648">
        <v>6.0000000000000001E-3</v>
      </c>
      <c r="CE648">
        <v>8.0000000000000002E-3</v>
      </c>
      <c r="CF648">
        <v>8.0000000000000002E-3</v>
      </c>
      <c r="CG648">
        <v>4.0000000000000001E-3</v>
      </c>
      <c r="CH648">
        <v>8.0000000000000002E-3</v>
      </c>
      <c r="CI648">
        <v>0.01</v>
      </c>
      <c r="CJ648">
        <v>0.05</v>
      </c>
      <c r="CK648">
        <v>0.14000000000000001</v>
      </c>
      <c r="CL648">
        <v>0.08</v>
      </c>
      <c r="CM648">
        <v>0.01</v>
      </c>
      <c r="CN648">
        <v>0.02</v>
      </c>
      <c r="CO648">
        <v>0.03</v>
      </c>
      <c r="CP648">
        <v>0.05</v>
      </c>
      <c r="CQ648">
        <v>0.02</v>
      </c>
      <c r="CR648">
        <v>0.05</v>
      </c>
      <c r="CS648">
        <v>0.1</v>
      </c>
      <c r="CT648">
        <v>0.13</v>
      </c>
      <c r="CU648">
        <v>0.1</v>
      </c>
      <c r="CV648">
        <v>3.74</v>
      </c>
      <c r="CW648">
        <v>3.66</v>
      </c>
      <c r="CX648">
        <v>3.63</v>
      </c>
      <c r="CY648">
        <v>3.58</v>
      </c>
      <c r="CZ648">
        <v>3.61</v>
      </c>
      <c r="DA648">
        <v>3.56</v>
      </c>
      <c r="DB648">
        <v>3.33</v>
      </c>
      <c r="DC648">
        <v>3.01</v>
      </c>
      <c r="DD648">
        <v>3.26</v>
      </c>
      <c r="DE648">
        <v>0.22</v>
      </c>
      <c r="DF648">
        <v>0.27</v>
      </c>
      <c r="DG648">
        <v>0.28000000000000003</v>
      </c>
      <c r="DH648">
        <v>0.31</v>
      </c>
      <c r="DI648">
        <v>0.31</v>
      </c>
      <c r="DJ648">
        <v>0.31</v>
      </c>
      <c r="DK648">
        <v>0.31</v>
      </c>
      <c r="DL648">
        <v>0.28999999999999998</v>
      </c>
      <c r="DM648">
        <v>0.28999999999999998</v>
      </c>
      <c r="DN648">
        <v>0.01</v>
      </c>
      <c r="DO648">
        <v>0.02</v>
      </c>
      <c r="DP648">
        <v>0.02</v>
      </c>
      <c r="DQ648">
        <v>0.02</v>
      </c>
      <c r="DR648">
        <v>0.01</v>
      </c>
      <c r="DS648">
        <v>0.03</v>
      </c>
      <c r="DT648">
        <v>0.02</v>
      </c>
      <c r="DU648">
        <v>0.03</v>
      </c>
      <c r="DV648">
        <v>0.02</v>
      </c>
      <c r="DW648">
        <v>0.75</v>
      </c>
      <c r="DX648">
        <v>0.68</v>
      </c>
      <c r="DY648">
        <v>0.66</v>
      </c>
      <c r="DZ648">
        <v>0.62</v>
      </c>
      <c r="EA648">
        <v>0.65</v>
      </c>
      <c r="EB648">
        <v>0.61</v>
      </c>
      <c r="EC648">
        <v>0.52</v>
      </c>
      <c r="ED648">
        <v>0.41</v>
      </c>
      <c r="EE648">
        <v>0.51</v>
      </c>
      <c r="EF648">
        <v>0.25</v>
      </c>
      <c r="EG648">
        <v>0.03</v>
      </c>
      <c r="EH648">
        <v>0.01</v>
      </c>
      <c r="EI648">
        <v>0.01</v>
      </c>
      <c r="EJ648">
        <v>0.01</v>
      </c>
      <c r="EK648">
        <v>0.02</v>
      </c>
      <c r="EL648">
        <v>0.03</v>
      </c>
      <c r="EM648">
        <v>0.01</v>
      </c>
      <c r="EN648">
        <v>0.02</v>
      </c>
      <c r="EO648">
        <v>0.26</v>
      </c>
      <c r="EP648">
        <v>0.11</v>
      </c>
      <c r="EQ648">
        <v>7.9000000000000001E-2</v>
      </c>
      <c r="ER648">
        <v>0.05</v>
      </c>
      <c r="ES648">
        <v>0.04</v>
      </c>
      <c r="ET648">
        <v>7.0000000000000007E-2</v>
      </c>
      <c r="EU648">
        <v>0.1</v>
      </c>
      <c r="EV648">
        <v>0.05</v>
      </c>
      <c r="EW648">
        <v>0.11</v>
      </c>
      <c r="EX648">
        <v>0.24</v>
      </c>
      <c r="EY648">
        <v>0.42</v>
      </c>
      <c r="EZ648">
        <v>0.4</v>
      </c>
      <c r="FA648">
        <v>0.42</v>
      </c>
      <c r="FB648">
        <v>0.38</v>
      </c>
      <c r="FC648">
        <v>0.46</v>
      </c>
      <c r="FD648">
        <v>0.35</v>
      </c>
      <c r="FE648">
        <v>0.4</v>
      </c>
      <c r="FF648">
        <v>0.42</v>
      </c>
      <c r="FG648">
        <v>0.18</v>
      </c>
      <c r="FH648">
        <v>0.4</v>
      </c>
      <c r="FI648">
        <v>0.47</v>
      </c>
      <c r="FJ648">
        <v>0.48</v>
      </c>
      <c r="FK648">
        <v>0.53</v>
      </c>
      <c r="FL648">
        <v>0.4</v>
      </c>
      <c r="FM648">
        <v>0.49</v>
      </c>
      <c r="FN648">
        <v>0.52</v>
      </c>
      <c r="FO648">
        <v>0.42</v>
      </c>
      <c r="FP648">
        <v>7.0000000000000007E-2</v>
      </c>
      <c r="FQ648">
        <v>0.04</v>
      </c>
      <c r="FR648">
        <v>0.04</v>
      </c>
      <c r="FS648">
        <v>0.03</v>
      </c>
      <c r="FT648">
        <v>0.04</v>
      </c>
      <c r="FU648">
        <v>0.05</v>
      </c>
      <c r="FV648">
        <v>0.04</v>
      </c>
      <c r="FW648">
        <v>0.03</v>
      </c>
      <c r="FX648">
        <v>0.03</v>
      </c>
      <c r="FY648">
        <v>2.38</v>
      </c>
      <c r="FZ648">
        <v>3.24</v>
      </c>
      <c r="GA648">
        <v>3.38</v>
      </c>
      <c r="GB648">
        <v>3.41</v>
      </c>
      <c r="GC648">
        <v>3.49</v>
      </c>
      <c r="GD648">
        <v>3.31</v>
      </c>
      <c r="GE648">
        <v>3.34</v>
      </c>
      <c r="GF648">
        <v>3.47</v>
      </c>
      <c r="GG648">
        <v>3.27</v>
      </c>
      <c r="GH648">
        <v>8.3000000000000007</v>
      </c>
      <c r="GI648">
        <v>0</v>
      </c>
      <c r="GJ648">
        <v>0.01</v>
      </c>
      <c r="GK648">
        <v>1.6E-2</v>
      </c>
      <c r="GL648">
        <v>0.02</v>
      </c>
      <c r="GM648">
        <v>0.06</v>
      </c>
      <c r="GN648">
        <v>0.04</v>
      </c>
      <c r="GO648">
        <v>7.0000000000000007E-2</v>
      </c>
      <c r="GP648">
        <v>0.19</v>
      </c>
      <c r="GQ648">
        <v>0.2</v>
      </c>
      <c r="GR648">
        <v>0.32</v>
      </c>
      <c r="GS648">
        <v>7.0000000000000007E-2</v>
      </c>
      <c r="GT648">
        <v>0.33</v>
      </c>
      <c r="GU648">
        <v>0.42</v>
      </c>
      <c r="GV648">
        <v>0.24</v>
      </c>
      <c r="GW648">
        <v>0.2</v>
      </c>
      <c r="GX648">
        <v>0.123</v>
      </c>
      <c r="GY648">
        <v>0.21</v>
      </c>
      <c r="GZ648">
        <v>0.111</v>
      </c>
      <c r="HA648">
        <v>8.8999999999999996E-2</v>
      </c>
      <c r="HB648">
        <v>0.17</v>
      </c>
      <c r="HC648">
        <v>0.13</v>
      </c>
      <c r="HD648">
        <v>0.09</v>
      </c>
      <c r="HE648">
        <v>0.2</v>
      </c>
      <c r="HF648">
        <v>0.23</v>
      </c>
      <c r="HG648">
        <v>0.28000000000000003</v>
      </c>
      <c r="HH648">
        <v>0.18</v>
      </c>
      <c r="HI648">
        <v>0</v>
      </c>
      <c r="HJ648">
        <v>0</v>
      </c>
      <c r="HK648">
        <v>0</v>
      </c>
      <c r="HL648">
        <v>0.01</v>
      </c>
      <c r="HM648">
        <v>0.13</v>
      </c>
      <c r="HN648">
        <v>0</v>
      </c>
      <c r="HO648">
        <v>0.32</v>
      </c>
      <c r="HP648">
        <v>0.28999999999999998</v>
      </c>
      <c r="HQ648">
        <v>0.28000000000000003</v>
      </c>
      <c r="HR648">
        <v>0.3</v>
      </c>
      <c r="HS648">
        <v>0.34</v>
      </c>
      <c r="HT648">
        <v>0.26</v>
      </c>
      <c r="HU648">
        <v>0.54</v>
      </c>
      <c r="HV648">
        <v>0.5</v>
      </c>
      <c r="HW648">
        <v>0.49</v>
      </c>
      <c r="HX648">
        <v>0.52</v>
      </c>
      <c r="HY648">
        <v>0.35</v>
      </c>
      <c r="HZ648">
        <v>0.6</v>
      </c>
      <c r="IA648">
        <v>7.0000000000000007E-2</v>
      </c>
      <c r="IB648">
        <v>0.11</v>
      </c>
      <c r="IC648">
        <v>0.13</v>
      </c>
      <c r="ID648">
        <v>7.0000000000000007E-2</v>
      </c>
      <c r="IE648">
        <v>7.0000000000000007E-2</v>
      </c>
      <c r="IF648">
        <v>0.04</v>
      </c>
      <c r="IG648">
        <v>3.5999999999999997E-2</v>
      </c>
      <c r="IH648">
        <v>0.04</v>
      </c>
      <c r="II648">
        <v>0.03</v>
      </c>
      <c r="IJ648">
        <v>0.03</v>
      </c>
      <c r="IK648">
        <v>3.5999999999999997E-2</v>
      </c>
      <c r="IL648">
        <v>3.5999999999999997E-2</v>
      </c>
      <c r="IM648">
        <v>0.04</v>
      </c>
      <c r="IN648">
        <v>7.0000000000000007E-2</v>
      </c>
      <c r="IO648">
        <v>7.0000000000000007E-2</v>
      </c>
      <c r="IP648">
        <v>7.0000000000000007E-2</v>
      </c>
      <c r="IQ648">
        <v>0.06</v>
      </c>
      <c r="IR648">
        <v>0.05</v>
      </c>
      <c r="IS648">
        <v>0.08</v>
      </c>
      <c r="IT648">
        <v>0.68</v>
      </c>
      <c r="IU648">
        <v>0.52</v>
      </c>
      <c r="IV648">
        <v>0.04</v>
      </c>
      <c r="IW648">
        <v>0.21</v>
      </c>
      <c r="IX648">
        <v>0.44</v>
      </c>
      <c r="IY648">
        <v>0.16</v>
      </c>
      <c r="IZ648">
        <v>0.25</v>
      </c>
      <c r="JA648">
        <v>0.28999999999999998</v>
      </c>
      <c r="JB648">
        <v>0.35</v>
      </c>
      <c r="JC648">
        <v>0.33</v>
      </c>
      <c r="JD648">
        <v>0.04</v>
      </c>
      <c r="JE648">
        <v>0.08</v>
      </c>
      <c r="JF648">
        <v>0.35</v>
      </c>
      <c r="JG648">
        <v>0.18</v>
      </c>
      <c r="JH648">
        <v>0.09</v>
      </c>
      <c r="JI648">
        <v>0.05</v>
      </c>
      <c r="JJ648">
        <v>7.0000000000000007E-2</v>
      </c>
      <c r="JK648">
        <v>0.25</v>
      </c>
      <c r="JL648">
        <v>0.2</v>
      </c>
      <c r="JM648">
        <v>0.06</v>
      </c>
      <c r="JN648">
        <v>0.08</v>
      </c>
      <c r="JO648">
        <v>0.08</v>
      </c>
      <c r="JP648">
        <v>7.0000000000000007E-2</v>
      </c>
      <c r="JQ648">
        <v>0.06</v>
      </c>
      <c r="JR648">
        <v>2.4500000000000002</v>
      </c>
      <c r="JS648">
        <v>1.42</v>
      </c>
      <c r="JT648">
        <v>1.67</v>
      </c>
      <c r="JU648">
        <v>2.89</v>
      </c>
      <c r="JV648">
        <v>2.39</v>
      </c>
    </row>
    <row r="649" spans="1:282" x14ac:dyDescent="0.25">
      <c r="A649">
        <v>610533</v>
      </c>
      <c r="B649" t="s">
        <v>238</v>
      </c>
      <c r="C649" t="s">
        <v>1709</v>
      </c>
      <c r="D649" t="s">
        <v>6433</v>
      </c>
      <c r="E649" t="s">
        <v>6434</v>
      </c>
      <c r="F649" t="s">
        <v>1710</v>
      </c>
      <c r="G649" t="s">
        <v>1711</v>
      </c>
      <c r="H649" t="s">
        <v>1712</v>
      </c>
      <c r="I649" t="s">
        <v>6435</v>
      </c>
      <c r="J649" t="s">
        <v>6436</v>
      </c>
      <c r="K649" t="s">
        <v>6437</v>
      </c>
      <c r="L649" t="s">
        <v>546</v>
      </c>
      <c r="M649" t="s">
        <v>3399</v>
      </c>
      <c r="N649" t="s">
        <v>10</v>
      </c>
      <c r="O649" t="s">
        <v>524</v>
      </c>
      <c r="P649">
        <v>1019</v>
      </c>
      <c r="Q649" t="s">
        <v>541</v>
      </c>
      <c r="R649" t="s">
        <v>562</v>
      </c>
      <c r="S649" t="s">
        <v>562</v>
      </c>
      <c r="T649">
        <v>29</v>
      </c>
      <c r="U649">
        <v>8023</v>
      </c>
      <c r="V649" t="s">
        <v>651</v>
      </c>
      <c r="W649">
        <v>91</v>
      </c>
      <c r="X649">
        <v>1031</v>
      </c>
      <c r="Y649">
        <v>9</v>
      </c>
      <c r="Z649" s="5" t="s">
        <v>4042</v>
      </c>
      <c r="AA649" t="s">
        <v>524</v>
      </c>
      <c r="AB649" t="s">
        <v>564</v>
      </c>
      <c r="AC649" t="s">
        <v>533</v>
      </c>
      <c r="AD649" t="s">
        <v>564</v>
      </c>
      <c r="AE649">
        <v>58.5</v>
      </c>
      <c r="AF649">
        <v>63.6</v>
      </c>
      <c r="AG649">
        <v>55.3</v>
      </c>
      <c r="AH649">
        <v>0.9</v>
      </c>
      <c r="AI649" t="s">
        <v>3410</v>
      </c>
      <c r="AJ649">
        <v>49</v>
      </c>
      <c r="AL649">
        <v>2</v>
      </c>
      <c r="AN649">
        <v>45</v>
      </c>
      <c r="AR649">
        <v>2</v>
      </c>
      <c r="AS649">
        <v>49</v>
      </c>
      <c r="AT649">
        <v>0.04</v>
      </c>
      <c r="AU649">
        <v>0.04</v>
      </c>
      <c r="AV649">
        <v>0.08</v>
      </c>
      <c r="AW649">
        <v>0</v>
      </c>
      <c r="AX649">
        <v>0.02</v>
      </c>
      <c r="AY649">
        <v>0.08</v>
      </c>
      <c r="AZ649">
        <v>0.02</v>
      </c>
      <c r="BA649">
        <v>0</v>
      </c>
      <c r="BB649">
        <v>0.06</v>
      </c>
      <c r="BC649">
        <v>0.1</v>
      </c>
      <c r="BD649">
        <v>0.12</v>
      </c>
      <c r="BE649">
        <v>0.16</v>
      </c>
      <c r="BF649">
        <v>0.18</v>
      </c>
      <c r="BG649">
        <v>0.18</v>
      </c>
      <c r="BH649">
        <v>0.16</v>
      </c>
      <c r="BI649">
        <v>0.12</v>
      </c>
      <c r="BJ649">
        <v>0.22</v>
      </c>
      <c r="BK649">
        <v>0.18</v>
      </c>
      <c r="BL649">
        <v>0.12</v>
      </c>
      <c r="BM649">
        <v>0.12</v>
      </c>
      <c r="BN649">
        <v>0.12</v>
      </c>
      <c r="BO649">
        <v>0</v>
      </c>
      <c r="BP649">
        <v>0</v>
      </c>
      <c r="BQ649">
        <v>0</v>
      </c>
      <c r="BR649">
        <v>0.63</v>
      </c>
      <c r="BS649">
        <v>0.65</v>
      </c>
      <c r="BT649">
        <v>0.56999999999999995</v>
      </c>
      <c r="BU649">
        <v>0.78</v>
      </c>
      <c r="BV649">
        <v>0.63</v>
      </c>
      <c r="BW649">
        <v>0.56999999999999995</v>
      </c>
      <c r="BX649">
        <v>3.6</v>
      </c>
      <c r="BY649">
        <v>3.65</v>
      </c>
      <c r="BZ649">
        <v>3.4</v>
      </c>
      <c r="CA649">
        <v>3.67</v>
      </c>
      <c r="CB649">
        <v>3.47</v>
      </c>
      <c r="CC649">
        <v>3.24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0.02</v>
      </c>
      <c r="CK649">
        <v>0.12</v>
      </c>
      <c r="CL649">
        <v>0.04</v>
      </c>
      <c r="CM649">
        <v>0.02</v>
      </c>
      <c r="CN649">
        <v>0</v>
      </c>
      <c r="CO649">
        <v>0</v>
      </c>
      <c r="CP649">
        <v>0</v>
      </c>
      <c r="CQ649">
        <v>0.02</v>
      </c>
      <c r="CR649">
        <v>0</v>
      </c>
      <c r="CS649">
        <v>0.08</v>
      </c>
      <c r="CT649">
        <v>0.04</v>
      </c>
      <c r="CU649">
        <v>0.08</v>
      </c>
      <c r="CV649">
        <v>3.85</v>
      </c>
      <c r="CW649">
        <v>3.85</v>
      </c>
      <c r="CX649">
        <v>3.85</v>
      </c>
      <c r="CY649">
        <v>3.85</v>
      </c>
      <c r="CZ649">
        <v>3.79</v>
      </c>
      <c r="DA649">
        <v>3.75</v>
      </c>
      <c r="DB649">
        <v>3.56</v>
      </c>
      <c r="DC649">
        <v>3.4</v>
      </c>
      <c r="DD649">
        <v>3.52</v>
      </c>
      <c r="DE649">
        <v>0.1</v>
      </c>
      <c r="DF649">
        <v>0.14000000000000001</v>
      </c>
      <c r="DG649">
        <v>0.14000000000000001</v>
      </c>
      <c r="DH649">
        <v>0.14000000000000001</v>
      </c>
      <c r="DI649">
        <v>0.16</v>
      </c>
      <c r="DJ649">
        <v>0.24</v>
      </c>
      <c r="DK649">
        <v>0.2</v>
      </c>
      <c r="DL649">
        <v>0.14000000000000001</v>
      </c>
      <c r="DM649">
        <v>0.18</v>
      </c>
      <c r="DN649">
        <v>0.02</v>
      </c>
      <c r="DO649">
        <v>0.02</v>
      </c>
      <c r="DP649">
        <v>0.02</v>
      </c>
      <c r="DQ649">
        <v>0.02</v>
      </c>
      <c r="DR649">
        <v>0.02</v>
      </c>
      <c r="DS649">
        <v>0.02</v>
      </c>
      <c r="DT649">
        <v>0.02</v>
      </c>
      <c r="DU649">
        <v>0.02</v>
      </c>
      <c r="DV649">
        <v>0.02</v>
      </c>
      <c r="DW649">
        <v>0.86</v>
      </c>
      <c r="DX649">
        <v>0.84</v>
      </c>
      <c r="DY649">
        <v>0.84</v>
      </c>
      <c r="DZ649">
        <v>0.84</v>
      </c>
      <c r="EA649">
        <v>0.8</v>
      </c>
      <c r="EB649">
        <v>0.73</v>
      </c>
      <c r="EC649">
        <v>0.67</v>
      </c>
      <c r="ED649">
        <v>0.67</v>
      </c>
      <c r="EE649">
        <v>0.67</v>
      </c>
      <c r="EF649">
        <v>0.41</v>
      </c>
      <c r="EG649">
        <v>0.04</v>
      </c>
      <c r="EH649">
        <v>0.04</v>
      </c>
      <c r="EI649">
        <v>0.02</v>
      </c>
      <c r="EJ649">
        <v>0.02</v>
      </c>
      <c r="EK649">
        <v>0.02</v>
      </c>
      <c r="EL649">
        <v>0.08</v>
      </c>
      <c r="EM649">
        <v>0</v>
      </c>
      <c r="EN649">
        <v>0.04</v>
      </c>
      <c r="EO649">
        <v>0.18</v>
      </c>
      <c r="EP649">
        <v>0.06</v>
      </c>
      <c r="EQ649">
        <v>0</v>
      </c>
      <c r="ER649">
        <v>0.08</v>
      </c>
      <c r="ES649">
        <v>4.1000000000000002E-2</v>
      </c>
      <c r="ET649">
        <v>0.08</v>
      </c>
      <c r="EU649">
        <v>0.08</v>
      </c>
      <c r="EV649">
        <v>0</v>
      </c>
      <c r="EW649">
        <v>0.06</v>
      </c>
      <c r="EX649">
        <v>0.122</v>
      </c>
      <c r="EY649">
        <v>0.24</v>
      </c>
      <c r="EZ649">
        <v>0.2</v>
      </c>
      <c r="FA649">
        <v>0.18</v>
      </c>
      <c r="FB649">
        <v>0.14000000000000001</v>
      </c>
      <c r="FC649">
        <v>0.24</v>
      </c>
      <c r="FD649">
        <v>0.33</v>
      </c>
      <c r="FE649">
        <v>0.31</v>
      </c>
      <c r="FF649">
        <v>0.31</v>
      </c>
      <c r="FG649">
        <v>0.24</v>
      </c>
      <c r="FH649">
        <v>0.63</v>
      </c>
      <c r="FI649">
        <v>0.73</v>
      </c>
      <c r="FJ649">
        <v>0.67</v>
      </c>
      <c r="FK649">
        <v>0.76</v>
      </c>
      <c r="FL649">
        <v>0.61</v>
      </c>
      <c r="FM649">
        <v>0.47</v>
      </c>
      <c r="FN649">
        <v>0.67</v>
      </c>
      <c r="FO649">
        <v>0.56999999999999995</v>
      </c>
      <c r="FP649">
        <v>0.04</v>
      </c>
      <c r="FQ649">
        <v>0.02</v>
      </c>
      <c r="FR649">
        <v>0.02</v>
      </c>
      <c r="FS649">
        <v>0.04</v>
      </c>
      <c r="FT649">
        <v>0.04</v>
      </c>
      <c r="FU649">
        <v>0.04</v>
      </c>
      <c r="FV649">
        <v>0.04</v>
      </c>
      <c r="FW649">
        <v>0.02</v>
      </c>
      <c r="FX649">
        <v>0.02</v>
      </c>
      <c r="FY649">
        <v>2.21</v>
      </c>
      <c r="FZ649">
        <v>3.5</v>
      </c>
      <c r="GA649">
        <v>3.67</v>
      </c>
      <c r="GB649">
        <v>3.57</v>
      </c>
      <c r="GC649">
        <v>3.7</v>
      </c>
      <c r="GD649">
        <v>3.51</v>
      </c>
      <c r="GE649">
        <v>3.23</v>
      </c>
      <c r="GF649">
        <v>3.69</v>
      </c>
      <c r="GG649">
        <v>3.44</v>
      </c>
      <c r="GH649">
        <v>8.9600000000000009</v>
      </c>
      <c r="GI649">
        <v>0.02</v>
      </c>
      <c r="GJ649">
        <v>0</v>
      </c>
      <c r="GK649">
        <v>0.02</v>
      </c>
      <c r="GL649">
        <v>0</v>
      </c>
      <c r="GM649">
        <v>0.02</v>
      </c>
      <c r="GN649">
        <v>0.02</v>
      </c>
      <c r="GO649">
        <v>0.02</v>
      </c>
      <c r="GP649">
        <v>0.12</v>
      </c>
      <c r="GQ649">
        <v>0.14000000000000001</v>
      </c>
      <c r="GR649">
        <v>0.55000000000000004</v>
      </c>
      <c r="GS649">
        <v>0.08</v>
      </c>
      <c r="GT649">
        <v>0.41</v>
      </c>
      <c r="GU649">
        <v>0.49</v>
      </c>
      <c r="GV649">
        <v>0.28999999999999998</v>
      </c>
      <c r="GW649">
        <v>0.16</v>
      </c>
      <c r="GX649">
        <v>0.10199999999999999</v>
      </c>
      <c r="GY649">
        <v>0.28999999999999998</v>
      </c>
      <c r="GZ649">
        <v>0.10199999999999999</v>
      </c>
      <c r="HA649">
        <v>8.2000000000000003E-2</v>
      </c>
      <c r="HB649">
        <v>0.14000000000000001</v>
      </c>
      <c r="HC649">
        <v>0.12</v>
      </c>
      <c r="HD649">
        <v>0.12</v>
      </c>
      <c r="HE649">
        <v>0.18</v>
      </c>
      <c r="HF649">
        <v>0.2</v>
      </c>
      <c r="HG649">
        <v>0.2</v>
      </c>
      <c r="HH649">
        <v>0.1</v>
      </c>
      <c r="HI649">
        <v>0</v>
      </c>
      <c r="HJ649">
        <v>0</v>
      </c>
      <c r="HK649">
        <v>0.04</v>
      </c>
      <c r="HL649">
        <v>0.06</v>
      </c>
      <c r="HM649">
        <v>0.22</v>
      </c>
      <c r="HN649">
        <v>0.1</v>
      </c>
      <c r="HO649">
        <v>0.22</v>
      </c>
      <c r="HP649">
        <v>0.24</v>
      </c>
      <c r="HQ649">
        <v>0.24</v>
      </c>
      <c r="HR649">
        <v>0.22</v>
      </c>
      <c r="HS649">
        <v>0.33</v>
      </c>
      <c r="HT649">
        <v>0.16</v>
      </c>
      <c r="HU649">
        <v>0.71</v>
      </c>
      <c r="HV649">
        <v>0.65</v>
      </c>
      <c r="HW649">
        <v>0.61</v>
      </c>
      <c r="HX649">
        <v>0.65</v>
      </c>
      <c r="HY649">
        <v>0.31</v>
      </c>
      <c r="HZ649">
        <v>0.69</v>
      </c>
      <c r="IA649">
        <v>0.04</v>
      </c>
      <c r="IB649">
        <v>0.08</v>
      </c>
      <c r="IC649">
        <v>0.08</v>
      </c>
      <c r="ID649">
        <v>0.04</v>
      </c>
      <c r="IE649">
        <v>0.1</v>
      </c>
      <c r="IF649">
        <v>0.02</v>
      </c>
      <c r="IG649">
        <v>0</v>
      </c>
      <c r="IH649">
        <v>0</v>
      </c>
      <c r="II649">
        <v>0</v>
      </c>
      <c r="IJ649">
        <v>0</v>
      </c>
      <c r="IK649">
        <v>0.02</v>
      </c>
      <c r="IL649">
        <v>0</v>
      </c>
      <c r="IM649">
        <v>0.02</v>
      </c>
      <c r="IN649">
        <v>0.02</v>
      </c>
      <c r="IO649">
        <v>0.02</v>
      </c>
      <c r="IP649">
        <v>0.02</v>
      </c>
      <c r="IQ649">
        <v>0.02</v>
      </c>
      <c r="IR649">
        <v>0.02</v>
      </c>
      <c r="IS649">
        <v>0.02</v>
      </c>
      <c r="IT649">
        <v>0.65</v>
      </c>
      <c r="IU649">
        <v>0.31</v>
      </c>
      <c r="IV649">
        <v>0.02</v>
      </c>
      <c r="IW649">
        <v>0.24</v>
      </c>
      <c r="IX649">
        <v>0.31</v>
      </c>
      <c r="IY649">
        <v>0.14000000000000001</v>
      </c>
      <c r="IZ649">
        <v>0.33</v>
      </c>
      <c r="JA649">
        <v>0.2</v>
      </c>
      <c r="JB649">
        <v>0.24</v>
      </c>
      <c r="JC649">
        <v>0.47</v>
      </c>
      <c r="JD649">
        <v>0.06</v>
      </c>
      <c r="JE649">
        <v>0.2</v>
      </c>
      <c r="JF649">
        <v>0.33</v>
      </c>
      <c r="JG649">
        <v>0.2</v>
      </c>
      <c r="JH649">
        <v>0.18</v>
      </c>
      <c r="JI649">
        <v>0.12</v>
      </c>
      <c r="JJ649">
        <v>0.14000000000000001</v>
      </c>
      <c r="JK649">
        <v>0.41</v>
      </c>
      <c r="JL649">
        <v>0.28999999999999998</v>
      </c>
      <c r="JM649">
        <v>0.02</v>
      </c>
      <c r="JN649">
        <v>0.02</v>
      </c>
      <c r="JO649">
        <v>0.02</v>
      </c>
      <c r="JP649">
        <v>0.04</v>
      </c>
      <c r="JQ649">
        <v>0.02</v>
      </c>
      <c r="JR649">
        <v>2.83</v>
      </c>
      <c r="JS649">
        <v>1.65</v>
      </c>
      <c r="JT649">
        <v>2.19</v>
      </c>
      <c r="JU649">
        <v>3.17</v>
      </c>
      <c r="JV649">
        <v>2.54</v>
      </c>
    </row>
    <row r="650" spans="1:282" x14ac:dyDescent="0.25">
      <c r="A650">
        <v>610534</v>
      </c>
      <c r="B650" t="s">
        <v>265</v>
      </c>
      <c r="C650" t="s">
        <v>1713</v>
      </c>
      <c r="D650" t="s">
        <v>6438</v>
      </c>
      <c r="E650" t="s">
        <v>6439</v>
      </c>
      <c r="F650" t="s">
        <v>1714</v>
      </c>
      <c r="G650" t="s">
        <v>1715</v>
      </c>
      <c r="H650" t="s">
        <v>1716</v>
      </c>
      <c r="I650" t="s">
        <v>6440</v>
      </c>
      <c r="J650" t="s">
        <v>10</v>
      </c>
      <c r="K650" t="s">
        <v>10</v>
      </c>
      <c r="L650" t="s">
        <v>546</v>
      </c>
      <c r="M650" t="s">
        <v>4318</v>
      </c>
      <c r="N650" t="s">
        <v>3872</v>
      </c>
      <c r="O650" t="s">
        <v>524</v>
      </c>
      <c r="P650">
        <v>301</v>
      </c>
      <c r="Q650" t="s">
        <v>541</v>
      </c>
      <c r="R650" t="s">
        <v>562</v>
      </c>
      <c r="S650" t="s">
        <v>562</v>
      </c>
      <c r="T650">
        <v>33</v>
      </c>
      <c r="U650">
        <v>8024</v>
      </c>
      <c r="V650" t="s">
        <v>651</v>
      </c>
      <c r="W650">
        <v>277</v>
      </c>
      <c r="X650">
        <v>298</v>
      </c>
      <c r="Y650">
        <v>93</v>
      </c>
      <c r="Z650" s="5" t="s">
        <v>575</v>
      </c>
      <c r="AA650" t="s">
        <v>524</v>
      </c>
      <c r="AB650" t="s">
        <v>534</v>
      </c>
      <c r="AC650" t="s">
        <v>533</v>
      </c>
      <c r="AD650" t="s">
        <v>533</v>
      </c>
      <c r="AE650">
        <v>96.2</v>
      </c>
      <c r="AF650">
        <v>70.8</v>
      </c>
      <c r="AG650">
        <v>62</v>
      </c>
      <c r="AH650">
        <v>99</v>
      </c>
      <c r="AI650" t="s">
        <v>3400</v>
      </c>
      <c r="AJ650">
        <v>254</v>
      </c>
      <c r="AK650">
        <v>126</v>
      </c>
      <c r="AL650">
        <v>30</v>
      </c>
      <c r="AM650">
        <v>48</v>
      </c>
      <c r="AN650">
        <v>17</v>
      </c>
      <c r="AO650">
        <v>2</v>
      </c>
      <c r="AP650">
        <v>1</v>
      </c>
      <c r="AQ650">
        <v>16</v>
      </c>
      <c r="AR650">
        <v>15</v>
      </c>
      <c r="AS650">
        <v>254</v>
      </c>
      <c r="AT650">
        <v>0</v>
      </c>
      <c r="AU650">
        <v>0</v>
      </c>
      <c r="AV650">
        <v>0</v>
      </c>
      <c r="AW650">
        <v>0</v>
      </c>
      <c r="AX650">
        <v>0.01</v>
      </c>
      <c r="AY650">
        <v>0.02</v>
      </c>
      <c r="AZ650">
        <v>0.01</v>
      </c>
      <c r="BA650">
        <v>0.02</v>
      </c>
      <c r="BB650">
        <v>0.01</v>
      </c>
      <c r="BC650">
        <v>0</v>
      </c>
      <c r="BD650">
        <v>0.02</v>
      </c>
      <c r="BE650">
        <v>7.0000000000000007E-2</v>
      </c>
      <c r="BF650">
        <v>0.11</v>
      </c>
      <c r="BG650">
        <v>0.13</v>
      </c>
      <c r="BH650">
        <v>0.19</v>
      </c>
      <c r="BI650">
        <v>0.04</v>
      </c>
      <c r="BJ650">
        <v>0.24</v>
      </c>
      <c r="BK650">
        <v>0.23</v>
      </c>
      <c r="BL650">
        <v>0.01</v>
      </c>
      <c r="BM650">
        <v>0.01</v>
      </c>
      <c r="BN650">
        <v>0.02</v>
      </c>
      <c r="BO650">
        <v>0.01</v>
      </c>
      <c r="BP650">
        <v>0.02</v>
      </c>
      <c r="BQ650">
        <v>0.01</v>
      </c>
      <c r="BR650">
        <v>0.87</v>
      </c>
      <c r="BS650">
        <v>0.84</v>
      </c>
      <c r="BT650">
        <v>0.78</v>
      </c>
      <c r="BU650">
        <v>0.94</v>
      </c>
      <c r="BV650">
        <v>0.72</v>
      </c>
      <c r="BW650">
        <v>0.67</v>
      </c>
      <c r="BX650">
        <v>3.86</v>
      </c>
      <c r="BY650">
        <v>3.83</v>
      </c>
      <c r="BZ650">
        <v>3.79</v>
      </c>
      <c r="CA650">
        <v>3.95</v>
      </c>
      <c r="CB650">
        <v>3.69</v>
      </c>
      <c r="CC650">
        <v>3.57</v>
      </c>
      <c r="CD650">
        <v>0</v>
      </c>
      <c r="CE650">
        <v>0</v>
      </c>
      <c r="CF650">
        <v>0</v>
      </c>
      <c r="CG650">
        <v>4.0000000000000001E-3</v>
      </c>
      <c r="CH650">
        <v>0</v>
      </c>
      <c r="CI650">
        <v>0</v>
      </c>
      <c r="CJ650">
        <v>0</v>
      </c>
      <c r="CK650">
        <v>0.06</v>
      </c>
      <c r="CL650">
        <v>0.01</v>
      </c>
      <c r="CM650">
        <v>0</v>
      </c>
      <c r="CN650">
        <v>0</v>
      </c>
      <c r="CO650">
        <v>0.02</v>
      </c>
      <c r="CP650">
        <v>0.01</v>
      </c>
      <c r="CQ650">
        <v>0.01</v>
      </c>
      <c r="CR650">
        <v>0.02</v>
      </c>
      <c r="CS650">
        <v>0.04</v>
      </c>
      <c r="CT650">
        <v>0.11</v>
      </c>
      <c r="CU650">
        <v>0.1</v>
      </c>
      <c r="CV650">
        <v>3.91</v>
      </c>
      <c r="CW650">
        <v>3.88</v>
      </c>
      <c r="CX650">
        <v>3.83</v>
      </c>
      <c r="CY650">
        <v>3.85</v>
      </c>
      <c r="CZ650">
        <v>3.87</v>
      </c>
      <c r="DA650">
        <v>3.76</v>
      </c>
      <c r="DB650">
        <v>3.7</v>
      </c>
      <c r="DC650">
        <v>3.4</v>
      </c>
      <c r="DD650">
        <v>3.56</v>
      </c>
      <c r="DE650">
        <v>0.08</v>
      </c>
      <c r="DF650">
        <v>0.11</v>
      </c>
      <c r="DG650">
        <v>0.14000000000000001</v>
      </c>
      <c r="DH650">
        <v>0.11</v>
      </c>
      <c r="DI650">
        <v>0.1</v>
      </c>
      <c r="DJ650">
        <v>0.19</v>
      </c>
      <c r="DK650">
        <v>0.2</v>
      </c>
      <c r="DL650">
        <v>0.21</v>
      </c>
      <c r="DM650">
        <v>0.2</v>
      </c>
      <c r="DN650">
        <v>0.01</v>
      </c>
      <c r="DO650">
        <v>0.01</v>
      </c>
      <c r="DP650">
        <v>0.02</v>
      </c>
      <c r="DQ650">
        <v>0.01</v>
      </c>
      <c r="DR650">
        <v>0.02</v>
      </c>
      <c r="DS650">
        <v>0.01</v>
      </c>
      <c r="DT650">
        <v>0.01</v>
      </c>
      <c r="DU650">
        <v>0.02</v>
      </c>
      <c r="DV650">
        <v>0.01</v>
      </c>
      <c r="DW650">
        <v>0.9</v>
      </c>
      <c r="DX650">
        <v>0.87</v>
      </c>
      <c r="DY650">
        <v>0.83</v>
      </c>
      <c r="DZ650">
        <v>0.86</v>
      </c>
      <c r="EA650">
        <v>0.87</v>
      </c>
      <c r="EB650">
        <v>0.78</v>
      </c>
      <c r="EC650">
        <v>0.74</v>
      </c>
      <c r="ED650">
        <v>0.61</v>
      </c>
      <c r="EE650">
        <v>0.68</v>
      </c>
      <c r="EF650">
        <v>0.6</v>
      </c>
      <c r="EG650">
        <v>0.02</v>
      </c>
      <c r="EH650">
        <v>0.02</v>
      </c>
      <c r="EI650">
        <v>0.02</v>
      </c>
      <c r="EJ650">
        <v>0.02</v>
      </c>
      <c r="EK650">
        <v>0.02</v>
      </c>
      <c r="EL650">
        <v>0.05</v>
      </c>
      <c r="EM650">
        <v>0.01</v>
      </c>
      <c r="EN650">
        <v>0</v>
      </c>
      <c r="EO650">
        <v>0.32</v>
      </c>
      <c r="EP650">
        <v>0.01</v>
      </c>
      <c r="EQ650">
        <v>8.0000000000000002E-3</v>
      </c>
      <c r="ER650">
        <v>0.03</v>
      </c>
      <c r="ES650">
        <v>8.0000000000000002E-3</v>
      </c>
      <c r="ET650">
        <v>0.02</v>
      </c>
      <c r="EU650">
        <v>0.15</v>
      </c>
      <c r="EV650">
        <v>0.02</v>
      </c>
      <c r="EW650">
        <v>0</v>
      </c>
      <c r="EX650">
        <v>2.8000000000000001E-2</v>
      </c>
      <c r="EY650">
        <v>0.26</v>
      </c>
      <c r="EZ650">
        <v>0.2</v>
      </c>
      <c r="FA650">
        <v>0.17</v>
      </c>
      <c r="FB650">
        <v>0.14000000000000001</v>
      </c>
      <c r="FC650">
        <v>0.27</v>
      </c>
      <c r="FD650">
        <v>0.38</v>
      </c>
      <c r="FE650">
        <v>0.26</v>
      </c>
      <c r="FF650">
        <v>0.26</v>
      </c>
      <c r="FG650">
        <v>0.03</v>
      </c>
      <c r="FH650">
        <v>0.69</v>
      </c>
      <c r="FI650">
        <v>0.76</v>
      </c>
      <c r="FJ650">
        <v>0.78</v>
      </c>
      <c r="FK650">
        <v>0.82</v>
      </c>
      <c r="FL650">
        <v>0.69</v>
      </c>
      <c r="FM650">
        <v>0.37</v>
      </c>
      <c r="FN650">
        <v>0.7</v>
      </c>
      <c r="FO650">
        <v>0.72</v>
      </c>
      <c r="FP650">
        <v>0.03</v>
      </c>
      <c r="FQ650">
        <v>0.02</v>
      </c>
      <c r="FR650">
        <v>0.01</v>
      </c>
      <c r="FS650">
        <v>0.01</v>
      </c>
      <c r="FT650">
        <v>0.01</v>
      </c>
      <c r="FU650">
        <v>0.01</v>
      </c>
      <c r="FV650">
        <v>0.06</v>
      </c>
      <c r="FW650">
        <v>0.02</v>
      </c>
      <c r="FX650">
        <v>0.02</v>
      </c>
      <c r="FY650">
        <v>1.47</v>
      </c>
      <c r="FZ650">
        <v>3.65</v>
      </c>
      <c r="GA650">
        <v>3.72</v>
      </c>
      <c r="GB650">
        <v>3.73</v>
      </c>
      <c r="GC650">
        <v>3.79</v>
      </c>
      <c r="GD650">
        <v>3.64</v>
      </c>
      <c r="GE650">
        <v>3.13</v>
      </c>
      <c r="GF650">
        <v>3.67</v>
      </c>
      <c r="GG650">
        <v>3.73</v>
      </c>
      <c r="GH650">
        <v>9.67</v>
      </c>
      <c r="GI650">
        <v>0</v>
      </c>
      <c r="GJ650">
        <v>0</v>
      </c>
      <c r="GK650">
        <v>0</v>
      </c>
      <c r="GL650">
        <v>0.01</v>
      </c>
      <c r="GM650">
        <v>0</v>
      </c>
      <c r="GN650">
        <v>0</v>
      </c>
      <c r="GO650">
        <v>0.01</v>
      </c>
      <c r="GP650">
        <v>0.06</v>
      </c>
      <c r="GQ650">
        <v>0.12</v>
      </c>
      <c r="GR650">
        <v>0.79</v>
      </c>
      <c r="GS650">
        <v>0.01</v>
      </c>
      <c r="GT650">
        <v>0.33</v>
      </c>
      <c r="GU650">
        <v>0.56000000000000005</v>
      </c>
      <c r="GV650">
        <v>0.1</v>
      </c>
      <c r="GW650">
        <v>0.36</v>
      </c>
      <c r="GX650">
        <v>0.22800000000000001</v>
      </c>
      <c r="GY650">
        <v>0.28000000000000003</v>
      </c>
      <c r="GZ650">
        <v>0.224</v>
      </c>
      <c r="HA650">
        <v>0.14599999999999999</v>
      </c>
      <c r="HB650">
        <v>0.39</v>
      </c>
      <c r="HC650">
        <v>0.06</v>
      </c>
      <c r="HD650">
        <v>0.03</v>
      </c>
      <c r="HE650">
        <v>0.21</v>
      </c>
      <c r="HF650">
        <v>0.02</v>
      </c>
      <c r="HG650">
        <v>0.04</v>
      </c>
      <c r="HH650">
        <v>0.02</v>
      </c>
      <c r="HI650">
        <v>0</v>
      </c>
      <c r="HJ650">
        <v>0.05</v>
      </c>
      <c r="HK650">
        <v>0.02</v>
      </c>
      <c r="HL650">
        <v>0.01</v>
      </c>
      <c r="HM650">
        <v>0.11</v>
      </c>
      <c r="HN650">
        <v>0.01</v>
      </c>
      <c r="HO650">
        <v>0.26</v>
      </c>
      <c r="HP650">
        <v>0.28000000000000003</v>
      </c>
      <c r="HQ650">
        <v>0.41</v>
      </c>
      <c r="HR650">
        <v>0.33</v>
      </c>
      <c r="HS650">
        <v>0.39</v>
      </c>
      <c r="HT650">
        <v>0.26</v>
      </c>
      <c r="HU650">
        <v>0.69</v>
      </c>
      <c r="HV650">
        <v>0.35</v>
      </c>
      <c r="HW650">
        <v>0.52</v>
      </c>
      <c r="HX650">
        <v>0.62</v>
      </c>
      <c r="HY650">
        <v>0.35</v>
      </c>
      <c r="HZ650">
        <v>0.69</v>
      </c>
      <c r="IA650">
        <v>0.01</v>
      </c>
      <c r="IB650">
        <v>0.28000000000000003</v>
      </c>
      <c r="IC650">
        <v>0.02</v>
      </c>
      <c r="ID650">
        <v>0.01</v>
      </c>
      <c r="IE650">
        <v>0.09</v>
      </c>
      <c r="IF650">
        <v>4.0000000000000001E-3</v>
      </c>
      <c r="IG650">
        <v>8.0000000000000002E-3</v>
      </c>
      <c r="IH650">
        <v>0.03</v>
      </c>
      <c r="II650">
        <v>0.01</v>
      </c>
      <c r="IJ650">
        <v>0.01</v>
      </c>
      <c r="IK650">
        <v>5.0999999999999997E-2</v>
      </c>
      <c r="IL650">
        <v>8.0000000000000002E-3</v>
      </c>
      <c r="IM650">
        <v>0.02</v>
      </c>
      <c r="IN650">
        <v>0.02</v>
      </c>
      <c r="IO650">
        <v>0.02</v>
      </c>
      <c r="IP650">
        <v>0.03</v>
      </c>
      <c r="IQ650">
        <v>0.02</v>
      </c>
      <c r="IR650">
        <v>0.03</v>
      </c>
      <c r="IS650">
        <v>0</v>
      </c>
      <c r="IT650">
        <v>0.25</v>
      </c>
      <c r="IU650">
        <v>0.03</v>
      </c>
      <c r="IV650">
        <v>0</v>
      </c>
      <c r="IW650">
        <v>0.11</v>
      </c>
      <c r="IX650">
        <v>0.09</v>
      </c>
      <c r="IY650">
        <v>0.38</v>
      </c>
      <c r="IZ650">
        <v>0.28999999999999998</v>
      </c>
      <c r="JA650">
        <v>0.03</v>
      </c>
      <c r="JB650">
        <v>0.42</v>
      </c>
      <c r="JC650">
        <v>0.28000000000000003</v>
      </c>
      <c r="JD650">
        <v>0.15</v>
      </c>
      <c r="JE650">
        <v>0.33</v>
      </c>
      <c r="JF650">
        <v>0.19</v>
      </c>
      <c r="JG650">
        <v>0.26</v>
      </c>
      <c r="JH650">
        <v>0.61</v>
      </c>
      <c r="JI650">
        <v>0.21</v>
      </c>
      <c r="JJ650">
        <v>0.32</v>
      </c>
      <c r="JK650">
        <v>0.76</v>
      </c>
      <c r="JL650">
        <v>0.19</v>
      </c>
      <c r="JM650">
        <v>0.02</v>
      </c>
      <c r="JN650">
        <v>0.02</v>
      </c>
      <c r="JO650">
        <v>0.02</v>
      </c>
      <c r="JP650">
        <v>0.02</v>
      </c>
      <c r="JQ650">
        <v>0.02</v>
      </c>
      <c r="JR650">
        <v>3.53</v>
      </c>
      <c r="JS650">
        <v>2.3199999999999998</v>
      </c>
      <c r="JT650">
        <v>2.98</v>
      </c>
      <c r="JU650">
        <v>3.75</v>
      </c>
      <c r="JV650">
        <v>2.5299999999999998</v>
      </c>
    </row>
    <row r="651" spans="1:282" x14ac:dyDescent="0.25">
      <c r="A651">
        <v>610535</v>
      </c>
      <c r="B651" t="s">
        <v>3218</v>
      </c>
      <c r="C651" t="s">
        <v>3217</v>
      </c>
      <c r="D651" t="s">
        <v>3526</v>
      </c>
      <c r="E651" t="s">
        <v>3527</v>
      </c>
      <c r="F651" t="s">
        <v>2764</v>
      </c>
      <c r="G651" t="s">
        <v>2765</v>
      </c>
      <c r="H651" t="s">
        <v>2766</v>
      </c>
      <c r="I651" t="s">
        <v>6441</v>
      </c>
      <c r="J651" t="s">
        <v>10</v>
      </c>
      <c r="K651" t="s">
        <v>10</v>
      </c>
      <c r="L651" t="s">
        <v>546</v>
      </c>
      <c r="M651" t="s">
        <v>3399</v>
      </c>
      <c r="N651" t="s">
        <v>3908</v>
      </c>
      <c r="O651" t="s">
        <v>535</v>
      </c>
      <c r="P651">
        <v>61</v>
      </c>
      <c r="Q651" t="s">
        <v>539</v>
      </c>
      <c r="R651" t="s">
        <v>542</v>
      </c>
      <c r="S651" t="s">
        <v>542</v>
      </c>
      <c r="T651">
        <v>36</v>
      </c>
      <c r="U651">
        <v>8025</v>
      </c>
      <c r="V651" t="s">
        <v>651</v>
      </c>
      <c r="W651">
        <v>311</v>
      </c>
      <c r="X651">
        <v>61</v>
      </c>
      <c r="Y651">
        <v>510</v>
      </c>
      <c r="Z651" s="5" t="s">
        <v>575</v>
      </c>
      <c r="AA651" t="s">
        <v>535</v>
      </c>
      <c r="AB651" t="s">
        <v>533</v>
      </c>
      <c r="AC651" t="s">
        <v>534</v>
      </c>
      <c r="AD651" t="s">
        <v>533</v>
      </c>
      <c r="AE651">
        <v>69.400000000000006</v>
      </c>
      <c r="AF651">
        <v>92.3</v>
      </c>
      <c r="AG651">
        <v>64.099999999999994</v>
      </c>
      <c r="AH651">
        <v>99</v>
      </c>
      <c r="AI651" t="s">
        <v>3400</v>
      </c>
      <c r="AJ651">
        <v>180</v>
      </c>
      <c r="AL651">
        <v>173</v>
      </c>
      <c r="AN651">
        <v>1</v>
      </c>
      <c r="AO651">
        <v>1</v>
      </c>
      <c r="AQ651">
        <v>2</v>
      </c>
      <c r="AR651">
        <v>4</v>
      </c>
      <c r="AS651">
        <v>180</v>
      </c>
      <c r="AT651">
        <v>0.01</v>
      </c>
      <c r="AU651">
        <v>0</v>
      </c>
      <c r="AV651">
        <v>0</v>
      </c>
      <c r="AW651">
        <v>0.02</v>
      </c>
      <c r="AX651">
        <v>0.01</v>
      </c>
      <c r="AY651">
        <v>0.04</v>
      </c>
      <c r="AZ651">
        <v>7.0000000000000007E-2</v>
      </c>
      <c r="BA651">
        <v>4.3999999999999997E-2</v>
      </c>
      <c r="BB651">
        <v>7.0000000000000007E-2</v>
      </c>
      <c r="BC651">
        <v>0.06</v>
      </c>
      <c r="BD651">
        <v>0.09</v>
      </c>
      <c r="BE651">
        <v>0.13</v>
      </c>
      <c r="BF651">
        <v>0.37</v>
      </c>
      <c r="BG651">
        <v>0.28999999999999998</v>
      </c>
      <c r="BH651">
        <v>0.32</v>
      </c>
      <c r="BI651">
        <v>0.24</v>
      </c>
      <c r="BJ651">
        <v>0.31</v>
      </c>
      <c r="BK651">
        <v>0.31</v>
      </c>
      <c r="BL651">
        <v>0.01</v>
      </c>
      <c r="BM651">
        <v>0</v>
      </c>
      <c r="BN651">
        <v>0.01</v>
      </c>
      <c r="BO651">
        <v>0.01</v>
      </c>
      <c r="BP651">
        <v>0.01</v>
      </c>
      <c r="BQ651">
        <v>0.01</v>
      </c>
      <c r="BR651">
        <v>0.54</v>
      </c>
      <c r="BS651">
        <v>0.66</v>
      </c>
      <c r="BT651">
        <v>0.61</v>
      </c>
      <c r="BU651">
        <v>0.68</v>
      </c>
      <c r="BV651">
        <v>0.57999999999999996</v>
      </c>
      <c r="BW651">
        <v>0.51</v>
      </c>
      <c r="BX651">
        <v>3.45</v>
      </c>
      <c r="BY651">
        <v>3.62</v>
      </c>
      <c r="BZ651">
        <v>3.54</v>
      </c>
      <c r="CA651">
        <v>3.6</v>
      </c>
      <c r="CB651">
        <v>3.48</v>
      </c>
      <c r="CC651">
        <v>3.3</v>
      </c>
      <c r="CD651">
        <v>0</v>
      </c>
      <c r="CE651">
        <v>6.0000000000000001E-3</v>
      </c>
      <c r="CF651">
        <v>6.0000000000000001E-3</v>
      </c>
      <c r="CG651">
        <v>1.0999999999999999E-2</v>
      </c>
      <c r="CH651">
        <v>1.0999999999999999E-2</v>
      </c>
      <c r="CI651">
        <v>0.01</v>
      </c>
      <c r="CJ651">
        <v>0.02</v>
      </c>
      <c r="CK651">
        <v>0.04</v>
      </c>
      <c r="CL651">
        <v>0.04</v>
      </c>
      <c r="CM651">
        <v>0.03</v>
      </c>
      <c r="CN651">
        <v>0.02</v>
      </c>
      <c r="CO651">
        <v>0.03</v>
      </c>
      <c r="CP651">
        <v>0.03</v>
      </c>
      <c r="CQ651">
        <v>0.03</v>
      </c>
      <c r="CR651">
        <v>0.04</v>
      </c>
      <c r="CS651">
        <v>0.04</v>
      </c>
      <c r="CT651">
        <v>0.06</v>
      </c>
      <c r="CU651">
        <v>0.06</v>
      </c>
      <c r="CV651">
        <v>3.87</v>
      </c>
      <c r="CW651">
        <v>3.82</v>
      </c>
      <c r="CX651">
        <v>3.8</v>
      </c>
      <c r="CY651">
        <v>3.77</v>
      </c>
      <c r="CZ651">
        <v>3.74</v>
      </c>
      <c r="DA651">
        <v>3.65</v>
      </c>
      <c r="DB651">
        <v>3.64</v>
      </c>
      <c r="DC651">
        <v>3.58</v>
      </c>
      <c r="DD651">
        <v>3.58</v>
      </c>
      <c r="DE651">
        <v>0.08</v>
      </c>
      <c r="DF651">
        <v>0.12</v>
      </c>
      <c r="DG651">
        <v>0.11</v>
      </c>
      <c r="DH651">
        <v>0.14000000000000001</v>
      </c>
      <c r="DI651">
        <v>0.17</v>
      </c>
      <c r="DJ651">
        <v>0.24</v>
      </c>
      <c r="DK651">
        <v>0.22</v>
      </c>
      <c r="DL651">
        <v>0.16</v>
      </c>
      <c r="DM651">
        <v>0.17</v>
      </c>
      <c r="DN651">
        <v>0</v>
      </c>
      <c r="DO651">
        <v>0.01</v>
      </c>
      <c r="DP651">
        <v>0.01</v>
      </c>
      <c r="DQ651">
        <v>0</v>
      </c>
      <c r="DR651">
        <v>0</v>
      </c>
      <c r="DS651">
        <v>0</v>
      </c>
      <c r="DT651">
        <v>0.01</v>
      </c>
      <c r="DU651">
        <v>0.01</v>
      </c>
      <c r="DV651">
        <v>0.01</v>
      </c>
      <c r="DW651">
        <v>0.89</v>
      </c>
      <c r="DX651">
        <v>0.85</v>
      </c>
      <c r="DY651">
        <v>0.84</v>
      </c>
      <c r="DZ651">
        <v>0.82</v>
      </c>
      <c r="EA651">
        <v>0.79</v>
      </c>
      <c r="EB651">
        <v>0.71</v>
      </c>
      <c r="EC651">
        <v>0.71</v>
      </c>
      <c r="ED651">
        <v>0.72</v>
      </c>
      <c r="EE651">
        <v>0.72</v>
      </c>
      <c r="EF651">
        <v>0.48</v>
      </c>
      <c r="EG651">
        <v>0.01</v>
      </c>
      <c r="EH651">
        <v>0</v>
      </c>
      <c r="EI651">
        <v>0.01</v>
      </c>
      <c r="EJ651">
        <v>0</v>
      </c>
      <c r="EK651">
        <v>0.01</v>
      </c>
      <c r="EL651">
        <v>0.03</v>
      </c>
      <c r="EM651">
        <v>0.01</v>
      </c>
      <c r="EN651">
        <v>0.01</v>
      </c>
      <c r="EO651">
        <v>0.23</v>
      </c>
      <c r="EP651">
        <v>0.06</v>
      </c>
      <c r="EQ651">
        <v>6.0999999999999999E-2</v>
      </c>
      <c r="ER651">
        <v>0.1</v>
      </c>
      <c r="ES651">
        <v>7.1999999999999995E-2</v>
      </c>
      <c r="ET651">
        <v>0.09</v>
      </c>
      <c r="EU651">
        <v>0.1</v>
      </c>
      <c r="EV651">
        <v>0.08</v>
      </c>
      <c r="EW651">
        <v>0.13</v>
      </c>
      <c r="EX651">
        <v>0.1</v>
      </c>
      <c r="EY651">
        <v>0.35</v>
      </c>
      <c r="EZ651">
        <v>0.33</v>
      </c>
      <c r="FA651">
        <v>0.33</v>
      </c>
      <c r="FB651">
        <v>0.28000000000000003</v>
      </c>
      <c r="FC651">
        <v>0.34</v>
      </c>
      <c r="FD651">
        <v>0.3</v>
      </c>
      <c r="FE651">
        <v>0.28999999999999998</v>
      </c>
      <c r="FF651">
        <v>0.42</v>
      </c>
      <c r="FG651">
        <v>0.14000000000000001</v>
      </c>
      <c r="FH651">
        <v>0.54</v>
      </c>
      <c r="FI651">
        <v>0.56999999999999995</v>
      </c>
      <c r="FJ651">
        <v>0.49</v>
      </c>
      <c r="FK651">
        <v>0.56999999999999995</v>
      </c>
      <c r="FL651">
        <v>0.48</v>
      </c>
      <c r="FM651">
        <v>0.51</v>
      </c>
      <c r="FN651">
        <v>0.55000000000000004</v>
      </c>
      <c r="FO651">
        <v>0.37</v>
      </c>
      <c r="FP651">
        <v>0.04</v>
      </c>
      <c r="FQ651">
        <v>0.03</v>
      </c>
      <c r="FR651">
        <v>0.03</v>
      </c>
      <c r="FS651">
        <v>7.0000000000000007E-2</v>
      </c>
      <c r="FT651">
        <v>0.08</v>
      </c>
      <c r="FU651">
        <v>0.08</v>
      </c>
      <c r="FV651">
        <v>0.06</v>
      </c>
      <c r="FW651">
        <v>7.0000000000000007E-2</v>
      </c>
      <c r="FX651">
        <v>7.0000000000000007E-2</v>
      </c>
      <c r="FY651">
        <v>1.91</v>
      </c>
      <c r="FZ651">
        <v>3.48</v>
      </c>
      <c r="GA651">
        <v>3.53</v>
      </c>
      <c r="GB651">
        <v>3.41</v>
      </c>
      <c r="GC651">
        <v>3.54</v>
      </c>
      <c r="GD651">
        <v>3.41</v>
      </c>
      <c r="GE651">
        <v>3.36</v>
      </c>
      <c r="GF651">
        <v>3.49</v>
      </c>
      <c r="GG651">
        <v>3.24</v>
      </c>
      <c r="GH651">
        <v>7.81</v>
      </c>
      <c r="GI651">
        <v>0</v>
      </c>
      <c r="GJ651">
        <v>1.7000000000000001E-2</v>
      </c>
      <c r="GK651">
        <v>1.7000000000000001E-2</v>
      </c>
      <c r="GL651">
        <v>0.06</v>
      </c>
      <c r="GM651">
        <v>0.09</v>
      </c>
      <c r="GN651">
        <v>0.05</v>
      </c>
      <c r="GO651">
        <v>0.14000000000000001</v>
      </c>
      <c r="GP651">
        <v>0.15</v>
      </c>
      <c r="GQ651">
        <v>0.14000000000000001</v>
      </c>
      <c r="GR651">
        <v>0.28999999999999998</v>
      </c>
      <c r="GS651">
        <v>0.05</v>
      </c>
      <c r="GT651">
        <v>0.57999999999999996</v>
      </c>
      <c r="GU651">
        <v>0.59</v>
      </c>
      <c r="GV651">
        <v>0.28000000000000003</v>
      </c>
      <c r="GW651">
        <v>0.11</v>
      </c>
      <c r="GX651">
        <v>0.106</v>
      </c>
      <c r="GY651">
        <v>0.27</v>
      </c>
      <c r="GZ651">
        <v>7.8E-2</v>
      </c>
      <c r="HA651">
        <v>4.3999999999999997E-2</v>
      </c>
      <c r="HB651">
        <v>0.21</v>
      </c>
      <c r="HC651">
        <v>0.11</v>
      </c>
      <c r="HD651">
        <v>0.13</v>
      </c>
      <c r="HE651">
        <v>0.21</v>
      </c>
      <c r="HF651">
        <v>0.13</v>
      </c>
      <c r="HG651">
        <v>0.13</v>
      </c>
      <c r="HH651">
        <v>0.03</v>
      </c>
      <c r="HI651">
        <v>0.01</v>
      </c>
      <c r="HJ651">
        <v>0.01</v>
      </c>
      <c r="HK651">
        <v>0.01</v>
      </c>
      <c r="HL651">
        <v>0.02</v>
      </c>
      <c r="HM651">
        <v>0.13</v>
      </c>
      <c r="HN651">
        <v>0.01</v>
      </c>
      <c r="HO651">
        <v>0.28000000000000003</v>
      </c>
      <c r="HP651">
        <v>0.33</v>
      </c>
      <c r="HQ651">
        <v>0.33</v>
      </c>
      <c r="HR651">
        <v>0.31</v>
      </c>
      <c r="HS651">
        <v>0.39</v>
      </c>
      <c r="HT651">
        <v>0.33</v>
      </c>
      <c r="HU651">
        <v>0.62</v>
      </c>
      <c r="HV651">
        <v>0.43</v>
      </c>
      <c r="HW651">
        <v>0.44</v>
      </c>
      <c r="HX651">
        <v>0.48</v>
      </c>
      <c r="HY651">
        <v>0.32</v>
      </c>
      <c r="HZ651">
        <v>0.54</v>
      </c>
      <c r="IA651">
        <v>0.04</v>
      </c>
      <c r="IB651">
        <v>0.17</v>
      </c>
      <c r="IC651">
        <v>0.15</v>
      </c>
      <c r="ID651">
        <v>0.13</v>
      </c>
      <c r="IE651">
        <v>0.11</v>
      </c>
      <c r="IF651">
        <v>6.0999999999999999E-2</v>
      </c>
      <c r="IG651">
        <v>2.1999999999999999E-2</v>
      </c>
      <c r="IH651">
        <v>0.03</v>
      </c>
      <c r="II651">
        <v>0.03</v>
      </c>
      <c r="IJ651">
        <v>0.02</v>
      </c>
      <c r="IK651">
        <v>1.7000000000000001E-2</v>
      </c>
      <c r="IL651">
        <v>1.7000000000000001E-2</v>
      </c>
      <c r="IM651">
        <v>0.03</v>
      </c>
      <c r="IN651">
        <v>0.04</v>
      </c>
      <c r="IO651">
        <v>0.04</v>
      </c>
      <c r="IP651">
        <v>0.04</v>
      </c>
      <c r="IQ651">
        <v>0.03</v>
      </c>
      <c r="IR651">
        <v>0.03</v>
      </c>
      <c r="IS651">
        <v>0.02</v>
      </c>
      <c r="IT651">
        <v>0.44</v>
      </c>
      <c r="IU651">
        <v>0.36</v>
      </c>
      <c r="IV651">
        <v>0.03</v>
      </c>
      <c r="IW651">
        <v>0.15</v>
      </c>
      <c r="IX651">
        <v>0.17</v>
      </c>
      <c r="IY651">
        <v>0.26</v>
      </c>
      <c r="IZ651">
        <v>0.33</v>
      </c>
      <c r="JA651">
        <v>0.13</v>
      </c>
      <c r="JB651">
        <v>0.39</v>
      </c>
      <c r="JC651">
        <v>0.32</v>
      </c>
      <c r="JD651">
        <v>0.09</v>
      </c>
      <c r="JE651">
        <v>0.08</v>
      </c>
      <c r="JF651">
        <v>0.27</v>
      </c>
      <c r="JG651">
        <v>0.16</v>
      </c>
      <c r="JH651">
        <v>0.42</v>
      </c>
      <c r="JI651">
        <v>0.14000000000000001</v>
      </c>
      <c r="JJ651">
        <v>0.14000000000000001</v>
      </c>
      <c r="JK651">
        <v>0.48</v>
      </c>
      <c r="JL651">
        <v>0.22</v>
      </c>
      <c r="JM651">
        <v>7.0000000000000007E-2</v>
      </c>
      <c r="JN651">
        <v>7.0000000000000007E-2</v>
      </c>
      <c r="JO651">
        <v>0.08</v>
      </c>
      <c r="JP651">
        <v>0.08</v>
      </c>
      <c r="JQ651">
        <v>7.0000000000000007E-2</v>
      </c>
      <c r="JR651">
        <v>3.23</v>
      </c>
      <c r="JS651">
        <v>1.93</v>
      </c>
      <c r="JT651">
        <v>2</v>
      </c>
      <c r="JU651">
        <v>3.31</v>
      </c>
      <c r="JV651">
        <v>2.4900000000000002</v>
      </c>
    </row>
    <row r="652" spans="1:282" x14ac:dyDescent="0.25">
      <c r="A652">
        <v>610539</v>
      </c>
      <c r="B652" t="s">
        <v>49</v>
      </c>
      <c r="C652" t="s">
        <v>1717</v>
      </c>
      <c r="D652" t="s">
        <v>6442</v>
      </c>
      <c r="E652" t="s">
        <v>6443</v>
      </c>
      <c r="F652" t="s">
        <v>1718</v>
      </c>
      <c r="G652" t="s">
        <v>1719</v>
      </c>
      <c r="H652" t="s">
        <v>6444</v>
      </c>
      <c r="I652" t="s">
        <v>6445</v>
      </c>
      <c r="J652" t="s">
        <v>10</v>
      </c>
      <c r="K652" t="s">
        <v>10</v>
      </c>
      <c r="L652" t="s">
        <v>546</v>
      </c>
      <c r="M652" t="s">
        <v>3399</v>
      </c>
      <c r="N652" t="s">
        <v>10</v>
      </c>
      <c r="O652" t="s">
        <v>524</v>
      </c>
      <c r="P652">
        <v>994</v>
      </c>
      <c r="Q652" t="s">
        <v>541</v>
      </c>
      <c r="R652" t="s">
        <v>562</v>
      </c>
      <c r="S652" t="s">
        <v>562</v>
      </c>
      <c r="T652">
        <v>30</v>
      </c>
      <c r="U652">
        <v>8600</v>
      </c>
      <c r="V652" t="s">
        <v>651</v>
      </c>
      <c r="W652">
        <v>496</v>
      </c>
      <c r="X652">
        <v>1015</v>
      </c>
      <c r="Y652">
        <v>49</v>
      </c>
      <c r="Z652" s="5" t="s">
        <v>647</v>
      </c>
      <c r="AA652" t="s">
        <v>524</v>
      </c>
      <c r="AB652" t="s">
        <v>555</v>
      </c>
      <c r="AC652" t="s">
        <v>564</v>
      </c>
      <c r="AD652" t="s">
        <v>564</v>
      </c>
      <c r="AE652">
        <v>23.8</v>
      </c>
      <c r="AF652">
        <v>41.3</v>
      </c>
      <c r="AG652">
        <v>44.6</v>
      </c>
      <c r="AH652">
        <v>4.9000000000000004</v>
      </c>
      <c r="AI652" t="s">
        <v>3410</v>
      </c>
      <c r="AJ652">
        <v>319</v>
      </c>
      <c r="AK652">
        <v>27</v>
      </c>
      <c r="AL652">
        <v>7</v>
      </c>
      <c r="AM652">
        <v>9</v>
      </c>
      <c r="AN652">
        <v>276</v>
      </c>
      <c r="AO652">
        <v>1</v>
      </c>
      <c r="AQ652">
        <v>8</v>
      </c>
      <c r="AR652">
        <v>4</v>
      </c>
      <c r="AS652">
        <v>319</v>
      </c>
      <c r="AT652">
        <v>0.04</v>
      </c>
      <c r="AU652">
        <v>0.04</v>
      </c>
      <c r="AV652">
        <v>0.02</v>
      </c>
      <c r="AW652">
        <v>0.01</v>
      </c>
      <c r="AX652">
        <v>0.02</v>
      </c>
      <c r="AY652">
        <v>0.08</v>
      </c>
      <c r="AZ652">
        <v>0.2</v>
      </c>
      <c r="BA652">
        <v>0.14099999999999999</v>
      </c>
      <c r="BB652">
        <v>0.11</v>
      </c>
      <c r="BC652">
        <v>0.03</v>
      </c>
      <c r="BD652">
        <v>0.14000000000000001</v>
      </c>
      <c r="BE652">
        <v>0.22</v>
      </c>
      <c r="BF652">
        <v>0.41</v>
      </c>
      <c r="BG652">
        <v>0.38</v>
      </c>
      <c r="BH652">
        <v>0.45</v>
      </c>
      <c r="BI652">
        <v>0.28000000000000003</v>
      </c>
      <c r="BJ652">
        <v>0.45</v>
      </c>
      <c r="BK652">
        <v>0.39</v>
      </c>
      <c r="BL652">
        <v>0.02</v>
      </c>
      <c r="BM652">
        <v>0</v>
      </c>
      <c r="BN652">
        <v>0.02</v>
      </c>
      <c r="BO652">
        <v>0.01</v>
      </c>
      <c r="BP652">
        <v>0.01</v>
      </c>
      <c r="BQ652">
        <v>0.03</v>
      </c>
      <c r="BR652">
        <v>0.34</v>
      </c>
      <c r="BS652">
        <v>0.44</v>
      </c>
      <c r="BT652">
        <v>0.4</v>
      </c>
      <c r="BU652">
        <v>0.67</v>
      </c>
      <c r="BV652">
        <v>0.39</v>
      </c>
      <c r="BW652">
        <v>0.28999999999999998</v>
      </c>
      <c r="BX652">
        <v>3.06</v>
      </c>
      <c r="BY652">
        <v>3.21</v>
      </c>
      <c r="BZ652">
        <v>3.26</v>
      </c>
      <c r="CA652">
        <v>3.62</v>
      </c>
      <c r="CB652">
        <v>3.21</v>
      </c>
      <c r="CC652">
        <v>2.91</v>
      </c>
      <c r="CD652">
        <v>0</v>
      </c>
      <c r="CE652">
        <v>0</v>
      </c>
      <c r="CF652">
        <v>0</v>
      </c>
      <c r="CG652">
        <v>1.9E-2</v>
      </c>
      <c r="CH652">
        <v>6.0000000000000001E-3</v>
      </c>
      <c r="CI652">
        <v>0</v>
      </c>
      <c r="CJ652">
        <v>0.02</v>
      </c>
      <c r="CK652">
        <v>0.09</v>
      </c>
      <c r="CL652">
        <v>0.05</v>
      </c>
      <c r="CM652">
        <v>0.02</v>
      </c>
      <c r="CN652">
        <v>0.02</v>
      </c>
      <c r="CO652">
        <v>0.02</v>
      </c>
      <c r="CP652">
        <v>0.04</v>
      </c>
      <c r="CQ652">
        <v>0.03</v>
      </c>
      <c r="CR652">
        <v>0.05</v>
      </c>
      <c r="CS652">
        <v>0.09</v>
      </c>
      <c r="CT652">
        <v>0.14000000000000001</v>
      </c>
      <c r="CU652">
        <v>0.09</v>
      </c>
      <c r="CV652">
        <v>3.8</v>
      </c>
      <c r="CW652">
        <v>3.78</v>
      </c>
      <c r="CX652">
        <v>3.72</v>
      </c>
      <c r="CY652">
        <v>3.65</v>
      </c>
      <c r="CZ652">
        <v>3.7</v>
      </c>
      <c r="DA652">
        <v>3.61</v>
      </c>
      <c r="DB652">
        <v>3.47</v>
      </c>
      <c r="DC652">
        <v>3.15</v>
      </c>
      <c r="DD652">
        <v>3.39</v>
      </c>
      <c r="DE652">
        <v>0.16</v>
      </c>
      <c r="DF652">
        <v>0.18</v>
      </c>
      <c r="DG652">
        <v>0.24</v>
      </c>
      <c r="DH652">
        <v>0.21</v>
      </c>
      <c r="DI652">
        <v>0.22</v>
      </c>
      <c r="DJ652">
        <v>0.28000000000000003</v>
      </c>
      <c r="DK652">
        <v>0.28999999999999998</v>
      </c>
      <c r="DL652">
        <v>0.28000000000000003</v>
      </c>
      <c r="DM652">
        <v>0.28000000000000003</v>
      </c>
      <c r="DN652">
        <v>0</v>
      </c>
      <c r="DO652">
        <v>0</v>
      </c>
      <c r="DP652">
        <v>0.01</v>
      </c>
      <c r="DQ652">
        <v>0.01</v>
      </c>
      <c r="DR652">
        <v>0.02</v>
      </c>
      <c r="DS652">
        <v>0.01</v>
      </c>
      <c r="DT652">
        <v>0.01</v>
      </c>
      <c r="DU652">
        <v>0.02</v>
      </c>
      <c r="DV652">
        <v>0.01</v>
      </c>
      <c r="DW652">
        <v>0.82</v>
      </c>
      <c r="DX652">
        <v>0.8</v>
      </c>
      <c r="DY652">
        <v>0.73</v>
      </c>
      <c r="DZ652">
        <v>0.72</v>
      </c>
      <c r="EA652">
        <v>0.73</v>
      </c>
      <c r="EB652">
        <v>0.66</v>
      </c>
      <c r="EC652">
        <v>0.59</v>
      </c>
      <c r="ED652">
        <v>0.47</v>
      </c>
      <c r="EE652">
        <v>0.56999999999999995</v>
      </c>
      <c r="EF652">
        <v>0.34</v>
      </c>
      <c r="EG652">
        <v>0.03</v>
      </c>
      <c r="EH652">
        <v>0.01</v>
      </c>
      <c r="EI652">
        <v>0.01</v>
      </c>
      <c r="EJ652">
        <v>0.01</v>
      </c>
      <c r="EK652">
        <v>0.02</v>
      </c>
      <c r="EL652">
        <v>0.05</v>
      </c>
      <c r="EM652">
        <v>0.01</v>
      </c>
      <c r="EN652">
        <v>0.02</v>
      </c>
      <c r="EO652">
        <v>0.32</v>
      </c>
      <c r="EP652">
        <v>0.06</v>
      </c>
      <c r="EQ652">
        <v>4.1000000000000002E-2</v>
      </c>
      <c r="ER652">
        <v>7.0000000000000007E-2</v>
      </c>
      <c r="ES652">
        <v>4.1000000000000002E-2</v>
      </c>
      <c r="ET652">
        <v>7.0000000000000007E-2</v>
      </c>
      <c r="EU652">
        <v>0.13</v>
      </c>
      <c r="EV652">
        <v>7.0000000000000007E-2</v>
      </c>
      <c r="EW652">
        <v>7.0000000000000007E-2</v>
      </c>
      <c r="EX652">
        <v>0.13500000000000001</v>
      </c>
      <c r="EY652">
        <v>0.37</v>
      </c>
      <c r="EZ652">
        <v>0.39</v>
      </c>
      <c r="FA652">
        <v>0.37</v>
      </c>
      <c r="FB652">
        <v>0.31</v>
      </c>
      <c r="FC652">
        <v>0.41</v>
      </c>
      <c r="FD652">
        <v>0.35</v>
      </c>
      <c r="FE652">
        <v>0.41</v>
      </c>
      <c r="FF652">
        <v>0.41</v>
      </c>
      <c r="FG652">
        <v>0.12</v>
      </c>
      <c r="FH652">
        <v>0.51</v>
      </c>
      <c r="FI652">
        <v>0.52</v>
      </c>
      <c r="FJ652">
        <v>0.52</v>
      </c>
      <c r="FK652">
        <v>0.6</v>
      </c>
      <c r="FL652">
        <v>0.45</v>
      </c>
      <c r="FM652">
        <v>0.39</v>
      </c>
      <c r="FN652">
        <v>0.45</v>
      </c>
      <c r="FO652">
        <v>0.44</v>
      </c>
      <c r="FP652">
        <v>0.08</v>
      </c>
      <c r="FQ652">
        <v>0.03</v>
      </c>
      <c r="FR652">
        <v>0.04</v>
      </c>
      <c r="FS652">
        <v>0.04</v>
      </c>
      <c r="FT652">
        <v>0.04</v>
      </c>
      <c r="FU652">
        <v>0.06</v>
      </c>
      <c r="FV652">
        <v>0.08</v>
      </c>
      <c r="FW652">
        <v>0.06</v>
      </c>
      <c r="FX652">
        <v>0.05</v>
      </c>
      <c r="FY652">
        <v>2.04</v>
      </c>
      <c r="FZ652">
        <v>3.41</v>
      </c>
      <c r="GA652">
        <v>3.47</v>
      </c>
      <c r="GB652">
        <v>3.45</v>
      </c>
      <c r="GC652">
        <v>3.57</v>
      </c>
      <c r="GD652">
        <v>3.36</v>
      </c>
      <c r="GE652">
        <v>3.19</v>
      </c>
      <c r="GF652">
        <v>3.39</v>
      </c>
      <c r="GG652">
        <v>3.35</v>
      </c>
      <c r="GH652">
        <v>8.15</v>
      </c>
      <c r="GI652">
        <v>0.01</v>
      </c>
      <c r="GJ652">
        <v>6.0000000000000001E-3</v>
      </c>
      <c r="GK652">
        <v>2.8000000000000001E-2</v>
      </c>
      <c r="GL652">
        <v>0.01</v>
      </c>
      <c r="GM652">
        <v>0.05</v>
      </c>
      <c r="GN652">
        <v>0.05</v>
      </c>
      <c r="GO652">
        <v>0.11</v>
      </c>
      <c r="GP652">
        <v>0.18</v>
      </c>
      <c r="GQ652">
        <v>0.17</v>
      </c>
      <c r="GR652">
        <v>0.31</v>
      </c>
      <c r="GS652">
        <v>0.08</v>
      </c>
      <c r="GT652">
        <v>0.36</v>
      </c>
      <c r="GU652">
        <v>0.43</v>
      </c>
      <c r="GV652">
        <v>0.17</v>
      </c>
      <c r="GW652">
        <v>0.18</v>
      </c>
      <c r="GX652">
        <v>0.15</v>
      </c>
      <c r="GY652">
        <v>0.21</v>
      </c>
      <c r="GZ652">
        <v>0.13800000000000001</v>
      </c>
      <c r="HA652">
        <v>6.9000000000000006E-2</v>
      </c>
      <c r="HB652">
        <v>0.25</v>
      </c>
      <c r="HC652">
        <v>0.1</v>
      </c>
      <c r="HD652">
        <v>0.09</v>
      </c>
      <c r="HE652">
        <v>0.23</v>
      </c>
      <c r="HF652">
        <v>0.22</v>
      </c>
      <c r="HG652">
        <v>0.26</v>
      </c>
      <c r="HH652">
        <v>0.15</v>
      </c>
      <c r="HI652">
        <v>0.02</v>
      </c>
      <c r="HJ652">
        <v>0.01</v>
      </c>
      <c r="HK652">
        <v>0.02</v>
      </c>
      <c r="HL652">
        <v>0.02</v>
      </c>
      <c r="HM652">
        <v>0.16</v>
      </c>
      <c r="HN652">
        <v>0.04</v>
      </c>
      <c r="HO652">
        <v>0.34</v>
      </c>
      <c r="HP652">
        <v>0.34</v>
      </c>
      <c r="HQ652">
        <v>0.31</v>
      </c>
      <c r="HR652">
        <v>0.32</v>
      </c>
      <c r="HS652">
        <v>0.32</v>
      </c>
      <c r="HT652">
        <v>0.35</v>
      </c>
      <c r="HU652">
        <v>0.54</v>
      </c>
      <c r="HV652">
        <v>0.36</v>
      </c>
      <c r="HW652">
        <v>0.42</v>
      </c>
      <c r="HX652">
        <v>0.42</v>
      </c>
      <c r="HY652">
        <v>0.31</v>
      </c>
      <c r="HZ652">
        <v>0.48</v>
      </c>
      <c r="IA652">
        <v>0.04</v>
      </c>
      <c r="IB652">
        <v>0.19</v>
      </c>
      <c r="IC652">
        <v>0.16</v>
      </c>
      <c r="ID652">
        <v>0.13</v>
      </c>
      <c r="IE652">
        <v>0.12</v>
      </c>
      <c r="IF652">
        <v>0.06</v>
      </c>
      <c r="IG652">
        <v>6.0000000000000001E-3</v>
      </c>
      <c r="IH652">
        <v>0.03</v>
      </c>
      <c r="II652">
        <v>0.02</v>
      </c>
      <c r="IJ652">
        <v>0.03</v>
      </c>
      <c r="IK652">
        <v>3.7999999999999999E-2</v>
      </c>
      <c r="IL652">
        <v>1.2999999999999999E-2</v>
      </c>
      <c r="IM652">
        <v>0.06</v>
      </c>
      <c r="IN652">
        <v>0.08</v>
      </c>
      <c r="IO652">
        <v>0.08</v>
      </c>
      <c r="IP652">
        <v>0.08</v>
      </c>
      <c r="IQ652">
        <v>0.06</v>
      </c>
      <c r="IR652">
        <v>0.05</v>
      </c>
      <c r="IS652">
        <v>0.03</v>
      </c>
      <c r="IT652">
        <v>0.59</v>
      </c>
      <c r="IU652">
        <v>0.44</v>
      </c>
      <c r="IV652">
        <v>0.03</v>
      </c>
      <c r="IW652">
        <v>0.26</v>
      </c>
      <c r="IX652">
        <v>0.28000000000000003</v>
      </c>
      <c r="IY652">
        <v>0.19</v>
      </c>
      <c r="IZ652">
        <v>0.32</v>
      </c>
      <c r="JA652">
        <v>0.21</v>
      </c>
      <c r="JB652">
        <v>0.36</v>
      </c>
      <c r="JC652">
        <v>0.37</v>
      </c>
      <c r="JD652">
        <v>0.1</v>
      </c>
      <c r="JE652">
        <v>0.09</v>
      </c>
      <c r="JF652">
        <v>0.34</v>
      </c>
      <c r="JG652">
        <v>0.17</v>
      </c>
      <c r="JH652">
        <v>0.28000000000000003</v>
      </c>
      <c r="JI652">
        <v>7.0000000000000007E-2</v>
      </c>
      <c r="JJ652">
        <v>7.0000000000000007E-2</v>
      </c>
      <c r="JK652">
        <v>0.36</v>
      </c>
      <c r="JL652">
        <v>0.17</v>
      </c>
      <c r="JM652">
        <v>0.04</v>
      </c>
      <c r="JN652">
        <v>0.06</v>
      </c>
      <c r="JO652">
        <v>0.08</v>
      </c>
      <c r="JP652">
        <v>7.0000000000000007E-2</v>
      </c>
      <c r="JQ652">
        <v>0.04</v>
      </c>
      <c r="JR652">
        <v>2.93</v>
      </c>
      <c r="JS652">
        <v>1.62</v>
      </c>
      <c r="JT652">
        <v>1.77</v>
      </c>
      <c r="JU652">
        <v>3.11</v>
      </c>
      <c r="JV652">
        <v>2.2599999999999998</v>
      </c>
    </row>
    <row r="653" spans="1:282" x14ac:dyDescent="0.25">
      <c r="A653">
        <v>610541</v>
      </c>
      <c r="B653" t="s">
        <v>188</v>
      </c>
      <c r="C653" t="s">
        <v>3219</v>
      </c>
      <c r="D653" t="s">
        <v>6446</v>
      </c>
      <c r="E653" t="s">
        <v>6447</v>
      </c>
      <c r="F653" t="s">
        <v>1720</v>
      </c>
      <c r="G653" t="s">
        <v>1721</v>
      </c>
      <c r="H653" t="s">
        <v>1722</v>
      </c>
      <c r="I653" t="s">
        <v>6448</v>
      </c>
      <c r="J653" t="s">
        <v>6449</v>
      </c>
      <c r="K653" t="s">
        <v>6450</v>
      </c>
      <c r="L653" t="s">
        <v>546</v>
      </c>
      <c r="M653" t="s">
        <v>3399</v>
      </c>
      <c r="N653" t="s">
        <v>10</v>
      </c>
      <c r="O653" t="s">
        <v>524</v>
      </c>
      <c r="P653">
        <v>900</v>
      </c>
      <c r="Q653" t="s">
        <v>541</v>
      </c>
      <c r="R653" t="s">
        <v>562</v>
      </c>
      <c r="S653" t="s">
        <v>562</v>
      </c>
      <c r="T653">
        <v>29</v>
      </c>
      <c r="U653">
        <v>8330</v>
      </c>
      <c r="V653" t="s">
        <v>651</v>
      </c>
      <c r="W653">
        <v>738</v>
      </c>
      <c r="X653">
        <v>905</v>
      </c>
      <c r="Y653">
        <v>82</v>
      </c>
      <c r="Z653" s="5" t="s">
        <v>575</v>
      </c>
      <c r="AA653" t="s">
        <v>524</v>
      </c>
      <c r="AB653" t="s">
        <v>555</v>
      </c>
      <c r="AC653" t="s">
        <v>564</v>
      </c>
      <c r="AD653" t="s">
        <v>533</v>
      </c>
      <c r="AE653">
        <v>34.5</v>
      </c>
      <c r="AF653">
        <v>41.9</v>
      </c>
      <c r="AG653">
        <v>71.5</v>
      </c>
      <c r="AH653">
        <v>99</v>
      </c>
      <c r="AI653" t="s">
        <v>3400</v>
      </c>
      <c r="AJ653">
        <v>383</v>
      </c>
      <c r="AK653">
        <v>22</v>
      </c>
      <c r="AL653">
        <v>5</v>
      </c>
      <c r="AM653">
        <v>6</v>
      </c>
      <c r="AN653">
        <v>337</v>
      </c>
      <c r="AO653">
        <v>2</v>
      </c>
      <c r="AQ653">
        <v>7</v>
      </c>
      <c r="AR653">
        <v>16</v>
      </c>
      <c r="AS653">
        <v>383</v>
      </c>
      <c r="AT653">
        <v>0.02</v>
      </c>
      <c r="AU653">
        <v>0.02</v>
      </c>
      <c r="AV653">
        <v>0.02</v>
      </c>
      <c r="AW653">
        <v>0.01</v>
      </c>
      <c r="AX653">
        <v>0.04</v>
      </c>
      <c r="AY653">
        <v>0.1</v>
      </c>
      <c r="AZ653">
        <v>0.08</v>
      </c>
      <c r="BA653">
        <v>8.5999999999999993E-2</v>
      </c>
      <c r="BB653">
        <v>0.1</v>
      </c>
      <c r="BC653">
        <v>0.04</v>
      </c>
      <c r="BD653">
        <v>0.1</v>
      </c>
      <c r="BE653">
        <v>0.16</v>
      </c>
      <c r="BF653">
        <v>0.43</v>
      </c>
      <c r="BG653">
        <v>0.37</v>
      </c>
      <c r="BH653">
        <v>0.38</v>
      </c>
      <c r="BI653">
        <v>0.27</v>
      </c>
      <c r="BJ653">
        <v>0.4</v>
      </c>
      <c r="BK653">
        <v>0.37</v>
      </c>
      <c r="BL653">
        <v>0.02</v>
      </c>
      <c r="BM653">
        <v>0.01</v>
      </c>
      <c r="BN653">
        <v>0.03</v>
      </c>
      <c r="BO653">
        <v>0.01</v>
      </c>
      <c r="BP653">
        <v>0.02</v>
      </c>
      <c r="BQ653">
        <v>0.03</v>
      </c>
      <c r="BR653">
        <v>0.45</v>
      </c>
      <c r="BS653">
        <v>0.52</v>
      </c>
      <c r="BT653">
        <v>0.48</v>
      </c>
      <c r="BU653">
        <v>0.68</v>
      </c>
      <c r="BV653">
        <v>0.45</v>
      </c>
      <c r="BW653">
        <v>0.33</v>
      </c>
      <c r="BX653">
        <v>3.33</v>
      </c>
      <c r="BY653">
        <v>3.4</v>
      </c>
      <c r="BZ653">
        <v>3.34</v>
      </c>
      <c r="CA653">
        <v>3.64</v>
      </c>
      <c r="CB653">
        <v>3.27</v>
      </c>
      <c r="CC653">
        <v>2.97</v>
      </c>
      <c r="CD653">
        <v>0</v>
      </c>
      <c r="CE653">
        <v>0</v>
      </c>
      <c r="CF653">
        <v>0</v>
      </c>
      <c r="CG653">
        <v>1.6E-2</v>
      </c>
      <c r="CH653">
        <v>0</v>
      </c>
      <c r="CI653">
        <v>0.01</v>
      </c>
      <c r="CJ653">
        <v>0.02</v>
      </c>
      <c r="CK653">
        <v>0.09</v>
      </c>
      <c r="CL653">
        <v>0.02</v>
      </c>
      <c r="CM653">
        <v>0.02</v>
      </c>
      <c r="CN653">
        <v>0.02</v>
      </c>
      <c r="CO653">
        <v>0.03</v>
      </c>
      <c r="CP653">
        <v>7.0000000000000007E-2</v>
      </c>
      <c r="CQ653">
        <v>0.03</v>
      </c>
      <c r="CR653">
        <v>0.04</v>
      </c>
      <c r="CS653">
        <v>0.09</v>
      </c>
      <c r="CT653">
        <v>0.1</v>
      </c>
      <c r="CU653">
        <v>0.09</v>
      </c>
      <c r="CV653">
        <v>3.79</v>
      </c>
      <c r="CW653">
        <v>3.75</v>
      </c>
      <c r="CX653">
        <v>3.68</v>
      </c>
      <c r="CY653">
        <v>3.61</v>
      </c>
      <c r="CZ653">
        <v>3.71</v>
      </c>
      <c r="DA653">
        <v>3.58</v>
      </c>
      <c r="DB653">
        <v>3.49</v>
      </c>
      <c r="DC653">
        <v>3.26</v>
      </c>
      <c r="DD653">
        <v>3.5</v>
      </c>
      <c r="DE653">
        <v>0.17</v>
      </c>
      <c r="DF653">
        <v>0.2</v>
      </c>
      <c r="DG653">
        <v>0.26</v>
      </c>
      <c r="DH653">
        <v>0.21</v>
      </c>
      <c r="DI653">
        <v>0.23</v>
      </c>
      <c r="DJ653">
        <v>0.3</v>
      </c>
      <c r="DK653">
        <v>0.25</v>
      </c>
      <c r="DL653">
        <v>0.26</v>
      </c>
      <c r="DM653">
        <v>0.24</v>
      </c>
      <c r="DN653">
        <v>0</v>
      </c>
      <c r="DO653">
        <v>0</v>
      </c>
      <c r="DP653">
        <v>0.02</v>
      </c>
      <c r="DQ653">
        <v>0.01</v>
      </c>
      <c r="DR653">
        <v>0.01</v>
      </c>
      <c r="DS653">
        <v>0.01</v>
      </c>
      <c r="DT653">
        <v>0.02</v>
      </c>
      <c r="DU653">
        <v>0.01</v>
      </c>
      <c r="DV653">
        <v>0.02</v>
      </c>
      <c r="DW653">
        <v>0.81</v>
      </c>
      <c r="DX653">
        <v>0.77</v>
      </c>
      <c r="DY653">
        <v>0.7</v>
      </c>
      <c r="DZ653">
        <v>0.7</v>
      </c>
      <c r="EA653">
        <v>0.73</v>
      </c>
      <c r="EB653">
        <v>0.63</v>
      </c>
      <c r="EC653">
        <v>0.62</v>
      </c>
      <c r="ED653">
        <v>0.54</v>
      </c>
      <c r="EE653">
        <v>0.63</v>
      </c>
      <c r="EF653">
        <v>0.39</v>
      </c>
      <c r="EG653">
        <v>0.01</v>
      </c>
      <c r="EH653">
        <v>0.01</v>
      </c>
      <c r="EI653">
        <v>0.01</v>
      </c>
      <c r="EJ653">
        <v>0</v>
      </c>
      <c r="EK653">
        <v>0.02</v>
      </c>
      <c r="EL653">
        <v>0.06</v>
      </c>
      <c r="EM653">
        <v>0.01</v>
      </c>
      <c r="EN653">
        <v>0.01</v>
      </c>
      <c r="EO653">
        <v>0.24</v>
      </c>
      <c r="EP653">
        <v>0.06</v>
      </c>
      <c r="EQ653">
        <v>3.4000000000000002E-2</v>
      </c>
      <c r="ER653">
        <v>0.06</v>
      </c>
      <c r="ES653">
        <v>3.1E-2</v>
      </c>
      <c r="ET653">
        <v>0.06</v>
      </c>
      <c r="EU653">
        <v>0.09</v>
      </c>
      <c r="EV653">
        <v>0.05</v>
      </c>
      <c r="EW653">
        <v>7.0000000000000007E-2</v>
      </c>
      <c r="EX653">
        <v>0.17499999999999999</v>
      </c>
      <c r="EY653">
        <v>0.34</v>
      </c>
      <c r="EZ653">
        <v>0.37</v>
      </c>
      <c r="FA653">
        <v>0.33</v>
      </c>
      <c r="FB653">
        <v>0.35</v>
      </c>
      <c r="FC653">
        <v>0.39</v>
      </c>
      <c r="FD653">
        <v>0.36</v>
      </c>
      <c r="FE653">
        <v>0.39</v>
      </c>
      <c r="FF653">
        <v>0.42</v>
      </c>
      <c r="FG653">
        <v>0.13</v>
      </c>
      <c r="FH653">
        <v>0.56999999999999995</v>
      </c>
      <c r="FI653">
        <v>0.56999999999999995</v>
      </c>
      <c r="FJ653">
        <v>0.59</v>
      </c>
      <c r="FK653">
        <v>0.6</v>
      </c>
      <c r="FL653">
        <v>0.46</v>
      </c>
      <c r="FM653">
        <v>0.44</v>
      </c>
      <c r="FN653">
        <v>0.53</v>
      </c>
      <c r="FO653">
        <v>0.48</v>
      </c>
      <c r="FP653">
        <v>7.0000000000000007E-2</v>
      </c>
      <c r="FQ653">
        <v>0.02</v>
      </c>
      <c r="FR653">
        <v>0.01</v>
      </c>
      <c r="FS653">
        <v>0.01</v>
      </c>
      <c r="FT653">
        <v>0.02</v>
      </c>
      <c r="FU653">
        <v>0.06</v>
      </c>
      <c r="FV653">
        <v>0.05</v>
      </c>
      <c r="FW653">
        <v>0.02</v>
      </c>
      <c r="FX653">
        <v>0.02</v>
      </c>
      <c r="FY653">
        <v>2.04</v>
      </c>
      <c r="FZ653">
        <v>3.5</v>
      </c>
      <c r="GA653">
        <v>3.54</v>
      </c>
      <c r="GB653">
        <v>3.52</v>
      </c>
      <c r="GC653">
        <v>3.57</v>
      </c>
      <c r="GD653">
        <v>3.39</v>
      </c>
      <c r="GE653">
        <v>3.23</v>
      </c>
      <c r="GF653">
        <v>3.46</v>
      </c>
      <c r="GG653">
        <v>3.41</v>
      </c>
      <c r="GH653">
        <v>8.58</v>
      </c>
      <c r="GI653">
        <v>0.02</v>
      </c>
      <c r="GJ653">
        <v>0.01</v>
      </c>
      <c r="GK653">
        <v>8.0000000000000002E-3</v>
      </c>
      <c r="GL653">
        <v>0.01</v>
      </c>
      <c r="GM653">
        <v>0.04</v>
      </c>
      <c r="GN653">
        <v>0.03</v>
      </c>
      <c r="GO653">
        <v>7.0000000000000007E-2</v>
      </c>
      <c r="GP653">
        <v>0.15</v>
      </c>
      <c r="GQ653">
        <v>0.16</v>
      </c>
      <c r="GR653">
        <v>0.46</v>
      </c>
      <c r="GS653">
        <v>0.03</v>
      </c>
      <c r="GT653">
        <v>0.31</v>
      </c>
      <c r="GU653">
        <v>0.48</v>
      </c>
      <c r="GV653">
        <v>0.23</v>
      </c>
      <c r="GW653">
        <v>0.28999999999999998</v>
      </c>
      <c r="GX653">
        <v>0.16200000000000001</v>
      </c>
      <c r="GY653">
        <v>0.23</v>
      </c>
      <c r="GZ653">
        <v>9.7000000000000003E-2</v>
      </c>
      <c r="HA653">
        <v>5.1999999999999998E-2</v>
      </c>
      <c r="HB653">
        <v>0.19</v>
      </c>
      <c r="HC653">
        <v>0.14000000000000001</v>
      </c>
      <c r="HD653">
        <v>0.06</v>
      </c>
      <c r="HE653">
        <v>0.21</v>
      </c>
      <c r="HF653">
        <v>0.16</v>
      </c>
      <c r="HG653">
        <v>0.24</v>
      </c>
      <c r="HH653">
        <v>0.14000000000000001</v>
      </c>
      <c r="HI653">
        <v>0</v>
      </c>
      <c r="HJ653">
        <v>0</v>
      </c>
      <c r="HK653">
        <v>0</v>
      </c>
      <c r="HL653">
        <v>0</v>
      </c>
      <c r="HM653">
        <v>0.08</v>
      </c>
      <c r="HN653">
        <v>0.01</v>
      </c>
      <c r="HO653">
        <v>0.27</v>
      </c>
      <c r="HP653">
        <v>0.25</v>
      </c>
      <c r="HQ653">
        <v>0.23</v>
      </c>
      <c r="HR653">
        <v>0.27</v>
      </c>
      <c r="HS653">
        <v>0.37</v>
      </c>
      <c r="HT653">
        <v>0.26</v>
      </c>
      <c r="HU653">
        <v>0.68</v>
      </c>
      <c r="HV653">
        <v>0.52</v>
      </c>
      <c r="HW653">
        <v>0.63</v>
      </c>
      <c r="HX653">
        <v>0.59</v>
      </c>
      <c r="HY653">
        <v>0.4</v>
      </c>
      <c r="HZ653">
        <v>0.63</v>
      </c>
      <c r="IA653">
        <v>0.03</v>
      </c>
      <c r="IB653">
        <v>0.16</v>
      </c>
      <c r="IC653">
        <v>0.09</v>
      </c>
      <c r="ID653">
        <v>0.08</v>
      </c>
      <c r="IE653">
        <v>0.09</v>
      </c>
      <c r="IF653">
        <v>0.05</v>
      </c>
      <c r="IG653">
        <v>5.0000000000000001E-3</v>
      </c>
      <c r="IH653">
        <v>0.02</v>
      </c>
      <c r="II653">
        <v>0.01</v>
      </c>
      <c r="IJ653">
        <v>0.02</v>
      </c>
      <c r="IK653">
        <v>1.7999999999999999E-2</v>
      </c>
      <c r="IL653">
        <v>5.0000000000000001E-3</v>
      </c>
      <c r="IM653">
        <v>0.02</v>
      </c>
      <c r="IN653">
        <v>0.05</v>
      </c>
      <c r="IO653">
        <v>0.04</v>
      </c>
      <c r="IP653">
        <v>0.04</v>
      </c>
      <c r="IQ653">
        <v>0.05</v>
      </c>
      <c r="IR653">
        <v>0.05</v>
      </c>
      <c r="IS653">
        <v>0.02</v>
      </c>
      <c r="IT653">
        <v>0.63</v>
      </c>
      <c r="IU653">
        <v>0.49</v>
      </c>
      <c r="IV653">
        <v>0.03</v>
      </c>
      <c r="IW653">
        <v>0.19</v>
      </c>
      <c r="IX653">
        <v>0.24</v>
      </c>
      <c r="IY653">
        <v>0.26</v>
      </c>
      <c r="IZ653">
        <v>0.33</v>
      </c>
      <c r="JA653">
        <v>0.22</v>
      </c>
      <c r="JB653">
        <v>0.4</v>
      </c>
      <c r="JC653">
        <v>0.44</v>
      </c>
      <c r="JD653">
        <v>0.04</v>
      </c>
      <c r="JE653">
        <v>0.08</v>
      </c>
      <c r="JF653">
        <v>0.28999999999999998</v>
      </c>
      <c r="JG653">
        <v>0.23</v>
      </c>
      <c r="JH653">
        <v>0.26</v>
      </c>
      <c r="JI653">
        <v>0.03</v>
      </c>
      <c r="JJ653">
        <v>0.05</v>
      </c>
      <c r="JK653">
        <v>0.44</v>
      </c>
      <c r="JL653">
        <v>0.16</v>
      </c>
      <c r="JM653">
        <v>0.04</v>
      </c>
      <c r="JN653">
        <v>0.04</v>
      </c>
      <c r="JO653">
        <v>0.04</v>
      </c>
      <c r="JP653">
        <v>0.02</v>
      </c>
      <c r="JQ653">
        <v>0.02</v>
      </c>
      <c r="JR653">
        <v>2.98</v>
      </c>
      <c r="JS653">
        <v>1.46</v>
      </c>
      <c r="JT653">
        <v>1.69</v>
      </c>
      <c r="JU653">
        <v>3.16</v>
      </c>
      <c r="JV653">
        <v>2.37</v>
      </c>
    </row>
    <row r="654" spans="1:282" x14ac:dyDescent="0.25">
      <c r="A654">
        <v>610542</v>
      </c>
      <c r="B654" t="s">
        <v>300</v>
      </c>
      <c r="C654" t="s">
        <v>1723</v>
      </c>
      <c r="D654" t="s">
        <v>6451</v>
      </c>
      <c r="E654" t="s">
        <v>6452</v>
      </c>
      <c r="F654" t="s">
        <v>1724</v>
      </c>
      <c r="G654" t="s">
        <v>1725</v>
      </c>
      <c r="H654" t="s">
        <v>6453</v>
      </c>
      <c r="I654" t="s">
        <v>6454</v>
      </c>
      <c r="J654" t="s">
        <v>6455</v>
      </c>
      <c r="K654" t="s">
        <v>6456</v>
      </c>
      <c r="L654" t="s">
        <v>546</v>
      </c>
      <c r="M654" t="s">
        <v>3399</v>
      </c>
      <c r="N654" t="s">
        <v>10</v>
      </c>
      <c r="O654" t="s">
        <v>524</v>
      </c>
      <c r="P654">
        <v>709</v>
      </c>
      <c r="Q654" t="s">
        <v>541</v>
      </c>
      <c r="R654" t="s">
        <v>613</v>
      </c>
      <c r="S654" t="s">
        <v>613</v>
      </c>
      <c r="T654">
        <v>32</v>
      </c>
      <c r="U654">
        <v>8440</v>
      </c>
      <c r="V654" t="s">
        <v>651</v>
      </c>
      <c r="W654">
        <v>333</v>
      </c>
      <c r="X654">
        <v>740</v>
      </c>
      <c r="Y654">
        <v>45</v>
      </c>
      <c r="Z654" s="5" t="s">
        <v>638</v>
      </c>
      <c r="AA654" t="s">
        <v>524</v>
      </c>
      <c r="AB654" t="s">
        <v>564</v>
      </c>
      <c r="AC654" t="s">
        <v>564</v>
      </c>
      <c r="AD654" t="s">
        <v>534</v>
      </c>
      <c r="AE654">
        <v>47.3</v>
      </c>
      <c r="AF654">
        <v>52</v>
      </c>
      <c r="AG654">
        <v>91.6</v>
      </c>
      <c r="AH654">
        <v>4.5</v>
      </c>
      <c r="AI654" t="s">
        <v>3410</v>
      </c>
      <c r="AJ654">
        <v>204</v>
      </c>
      <c r="AK654">
        <v>54</v>
      </c>
      <c r="AL654">
        <v>15</v>
      </c>
      <c r="AM654">
        <v>74</v>
      </c>
      <c r="AN654">
        <v>47</v>
      </c>
      <c r="AO654">
        <v>1</v>
      </c>
      <c r="AP654">
        <v>2</v>
      </c>
      <c r="AQ654">
        <v>5</v>
      </c>
      <c r="AR654">
        <v>8</v>
      </c>
      <c r="AS654">
        <v>204</v>
      </c>
      <c r="AT654">
        <v>0.02</v>
      </c>
      <c r="AU654">
        <v>0</v>
      </c>
      <c r="AV654">
        <v>0.01</v>
      </c>
      <c r="AW654">
        <v>0.01</v>
      </c>
      <c r="AX654">
        <v>0.05</v>
      </c>
      <c r="AY654">
        <v>0.12</v>
      </c>
      <c r="AZ654">
        <v>7.0000000000000007E-2</v>
      </c>
      <c r="BA654">
        <v>5.3999999999999999E-2</v>
      </c>
      <c r="BB654">
        <v>0.02</v>
      </c>
      <c r="BC654">
        <v>0.08</v>
      </c>
      <c r="BD654">
        <v>0.14000000000000001</v>
      </c>
      <c r="BE654">
        <v>0.16</v>
      </c>
      <c r="BF654">
        <v>0.28000000000000003</v>
      </c>
      <c r="BG654">
        <v>0.26</v>
      </c>
      <c r="BH654">
        <v>0.28000000000000003</v>
      </c>
      <c r="BI654">
        <v>0.21</v>
      </c>
      <c r="BJ654">
        <v>0.24</v>
      </c>
      <c r="BK654">
        <v>0.28000000000000003</v>
      </c>
      <c r="BL654">
        <v>0.06</v>
      </c>
      <c r="BM654">
        <v>0.03</v>
      </c>
      <c r="BN654">
        <v>0.05</v>
      </c>
      <c r="BO654">
        <v>0.04</v>
      </c>
      <c r="BP654">
        <v>0.05</v>
      </c>
      <c r="BQ654">
        <v>0.05</v>
      </c>
      <c r="BR654">
        <v>0.56999999999999995</v>
      </c>
      <c r="BS654">
        <v>0.65</v>
      </c>
      <c r="BT654">
        <v>0.63</v>
      </c>
      <c r="BU654">
        <v>0.67</v>
      </c>
      <c r="BV654">
        <v>0.51</v>
      </c>
      <c r="BW654">
        <v>0.39</v>
      </c>
      <c r="BX654">
        <v>3.48</v>
      </c>
      <c r="BY654">
        <v>3.6</v>
      </c>
      <c r="BZ654">
        <v>3.6</v>
      </c>
      <c r="CA654">
        <v>3.59</v>
      </c>
      <c r="CB654">
        <v>3.27</v>
      </c>
      <c r="CC654">
        <v>3</v>
      </c>
      <c r="CD654">
        <v>0</v>
      </c>
      <c r="CE654">
        <v>5.0000000000000001E-3</v>
      </c>
      <c r="CF654">
        <v>0</v>
      </c>
      <c r="CG654">
        <v>5.0000000000000001E-3</v>
      </c>
      <c r="CH654">
        <v>0</v>
      </c>
      <c r="CI654">
        <v>0</v>
      </c>
      <c r="CJ654">
        <v>0.03</v>
      </c>
      <c r="CK654">
        <v>0.08</v>
      </c>
      <c r="CL654">
        <v>0.01</v>
      </c>
      <c r="CM654">
        <v>0.01</v>
      </c>
      <c r="CN654">
        <v>0.02</v>
      </c>
      <c r="CO654">
        <v>0.03</v>
      </c>
      <c r="CP654">
        <v>0.04</v>
      </c>
      <c r="CQ654">
        <v>0.04</v>
      </c>
      <c r="CR654">
        <v>0.05</v>
      </c>
      <c r="CS654">
        <v>0.06</v>
      </c>
      <c r="CT654">
        <v>0.11</v>
      </c>
      <c r="CU654">
        <v>0.08</v>
      </c>
      <c r="CV654">
        <v>3.86</v>
      </c>
      <c r="CW654">
        <v>3.78</v>
      </c>
      <c r="CX654">
        <v>3.71</v>
      </c>
      <c r="CY654">
        <v>3.69</v>
      </c>
      <c r="CZ654">
        <v>3.77</v>
      </c>
      <c r="DA654">
        <v>3.65</v>
      </c>
      <c r="DB654">
        <v>3.58</v>
      </c>
      <c r="DC654">
        <v>3.28</v>
      </c>
      <c r="DD654">
        <v>3.58</v>
      </c>
      <c r="DE654">
        <v>0.12</v>
      </c>
      <c r="DF654">
        <v>0.16</v>
      </c>
      <c r="DG654">
        <v>0.23</v>
      </c>
      <c r="DH654">
        <v>0.2</v>
      </c>
      <c r="DI654">
        <v>0.14000000000000001</v>
      </c>
      <c r="DJ654">
        <v>0.24</v>
      </c>
      <c r="DK654">
        <v>0.19</v>
      </c>
      <c r="DL654">
        <v>0.22</v>
      </c>
      <c r="DM654">
        <v>0.22</v>
      </c>
      <c r="DN654">
        <v>0.01</v>
      </c>
      <c r="DO654">
        <v>0.03</v>
      </c>
      <c r="DP654">
        <v>0.03</v>
      </c>
      <c r="DQ654">
        <v>0.02</v>
      </c>
      <c r="DR654">
        <v>0.03</v>
      </c>
      <c r="DS654">
        <v>0.03</v>
      </c>
      <c r="DT654">
        <v>0.04</v>
      </c>
      <c r="DU654">
        <v>0.04</v>
      </c>
      <c r="DV654">
        <v>0.04</v>
      </c>
      <c r="DW654">
        <v>0.86</v>
      </c>
      <c r="DX654">
        <v>0.79</v>
      </c>
      <c r="DY654">
        <v>0.71</v>
      </c>
      <c r="DZ654">
        <v>0.73</v>
      </c>
      <c r="EA654">
        <v>0.79</v>
      </c>
      <c r="EB654">
        <v>0.68</v>
      </c>
      <c r="EC654">
        <v>0.68</v>
      </c>
      <c r="ED654">
        <v>0.54</v>
      </c>
      <c r="EE654">
        <v>0.65</v>
      </c>
      <c r="EF654">
        <v>0.39</v>
      </c>
      <c r="EG654">
        <v>0.01</v>
      </c>
      <c r="EH654">
        <v>0</v>
      </c>
      <c r="EI654">
        <v>0</v>
      </c>
      <c r="EJ654">
        <v>0</v>
      </c>
      <c r="EK654">
        <v>0.05</v>
      </c>
      <c r="EL654">
        <v>0.08</v>
      </c>
      <c r="EM654">
        <v>0.04</v>
      </c>
      <c r="EN654">
        <v>0.02</v>
      </c>
      <c r="EO654">
        <v>0.2</v>
      </c>
      <c r="EP654">
        <v>0.03</v>
      </c>
      <c r="EQ654">
        <v>0.01</v>
      </c>
      <c r="ER654">
        <v>0.03</v>
      </c>
      <c r="ES654">
        <v>0.01</v>
      </c>
      <c r="ET654">
        <v>0.05</v>
      </c>
      <c r="EU654">
        <v>0.09</v>
      </c>
      <c r="EV654">
        <v>0.04</v>
      </c>
      <c r="EW654">
        <v>0.02</v>
      </c>
      <c r="EX654">
        <v>7.3999999999999996E-2</v>
      </c>
      <c r="EY654">
        <v>0.22</v>
      </c>
      <c r="EZ654">
        <v>0.21</v>
      </c>
      <c r="FA654">
        <v>0.22</v>
      </c>
      <c r="FB654">
        <v>0.18</v>
      </c>
      <c r="FC654">
        <v>0.23</v>
      </c>
      <c r="FD654">
        <v>0.26</v>
      </c>
      <c r="FE654">
        <v>0.28000000000000003</v>
      </c>
      <c r="FF654">
        <v>0.25</v>
      </c>
      <c r="FG654">
        <v>0.22</v>
      </c>
      <c r="FH654">
        <v>0.69</v>
      </c>
      <c r="FI654">
        <v>0.74</v>
      </c>
      <c r="FJ654">
        <v>0.71</v>
      </c>
      <c r="FK654">
        <v>0.75</v>
      </c>
      <c r="FL654">
        <v>0.61</v>
      </c>
      <c r="FM654">
        <v>0.47</v>
      </c>
      <c r="FN654">
        <v>0.56000000000000005</v>
      </c>
      <c r="FO654">
        <v>0.63</v>
      </c>
      <c r="FP654">
        <v>0.12</v>
      </c>
      <c r="FQ654">
        <v>0.05</v>
      </c>
      <c r="FR654">
        <v>0.04</v>
      </c>
      <c r="FS654">
        <v>0.04</v>
      </c>
      <c r="FT654">
        <v>0.06</v>
      </c>
      <c r="FU654">
        <v>0.06</v>
      </c>
      <c r="FV654">
        <v>0.11</v>
      </c>
      <c r="FW654">
        <v>7.0000000000000007E-2</v>
      </c>
      <c r="FX654">
        <v>7.0000000000000007E-2</v>
      </c>
      <c r="FY654">
        <v>2.13</v>
      </c>
      <c r="FZ654">
        <v>3.68</v>
      </c>
      <c r="GA654">
        <v>3.76</v>
      </c>
      <c r="GB654">
        <v>3.71</v>
      </c>
      <c r="GC654">
        <v>3.77</v>
      </c>
      <c r="GD654">
        <v>3.49</v>
      </c>
      <c r="GE654">
        <v>3.25</v>
      </c>
      <c r="GF654">
        <v>3.48</v>
      </c>
      <c r="GG654">
        <v>3.6</v>
      </c>
      <c r="GH654">
        <v>8.91</v>
      </c>
      <c r="GI654">
        <v>0</v>
      </c>
      <c r="GJ654">
        <v>5.0000000000000001E-3</v>
      </c>
      <c r="GK654">
        <v>0.01</v>
      </c>
      <c r="GL654">
        <v>0.01</v>
      </c>
      <c r="GM654">
        <v>0.04</v>
      </c>
      <c r="GN654">
        <v>0.01</v>
      </c>
      <c r="GO654">
        <v>0.04</v>
      </c>
      <c r="GP654">
        <v>0.1</v>
      </c>
      <c r="GQ654">
        <v>0.2</v>
      </c>
      <c r="GR654">
        <v>0.48</v>
      </c>
      <c r="GS654">
        <v>0.11</v>
      </c>
      <c r="GT654">
        <v>0.26</v>
      </c>
      <c r="GU654">
        <v>0.41</v>
      </c>
      <c r="GV654">
        <v>0.26</v>
      </c>
      <c r="GW654">
        <v>0.16</v>
      </c>
      <c r="GX654">
        <v>0.113</v>
      </c>
      <c r="GY654">
        <v>0.18</v>
      </c>
      <c r="GZ654">
        <v>0.13200000000000001</v>
      </c>
      <c r="HA654">
        <v>4.9000000000000002E-2</v>
      </c>
      <c r="HB654">
        <v>0.12</v>
      </c>
      <c r="HC654">
        <v>0.25</v>
      </c>
      <c r="HD654">
        <v>0.2</v>
      </c>
      <c r="HE654">
        <v>0.25</v>
      </c>
      <c r="HF654">
        <v>0.21</v>
      </c>
      <c r="HG654">
        <v>0.23</v>
      </c>
      <c r="HH654">
        <v>0.19</v>
      </c>
      <c r="HI654">
        <v>0</v>
      </c>
      <c r="HJ654">
        <v>0</v>
      </c>
      <c r="HK654">
        <v>0</v>
      </c>
      <c r="HL654">
        <v>0</v>
      </c>
      <c r="HM654">
        <v>0.12</v>
      </c>
      <c r="HN654">
        <v>0</v>
      </c>
      <c r="HO654">
        <v>0.15</v>
      </c>
      <c r="HP654">
        <v>0.15</v>
      </c>
      <c r="HQ654">
        <v>0.14000000000000001</v>
      </c>
      <c r="HR654">
        <v>0.15</v>
      </c>
      <c r="HS654">
        <v>0.28000000000000003</v>
      </c>
      <c r="HT654">
        <v>0.11</v>
      </c>
      <c r="HU654">
        <v>0.69</v>
      </c>
      <c r="HV654">
        <v>0.61</v>
      </c>
      <c r="HW654">
        <v>0.64</v>
      </c>
      <c r="HX654">
        <v>0.69</v>
      </c>
      <c r="HY654">
        <v>0.43</v>
      </c>
      <c r="HZ654">
        <v>0.75</v>
      </c>
      <c r="IA654">
        <v>0.05</v>
      </c>
      <c r="IB654">
        <v>0.12</v>
      </c>
      <c r="IC654">
        <v>0.1</v>
      </c>
      <c r="ID654">
        <v>7.0000000000000007E-2</v>
      </c>
      <c r="IE654">
        <v>0.06</v>
      </c>
      <c r="IF654">
        <v>2.9000000000000001E-2</v>
      </c>
      <c r="IG654">
        <v>0.02</v>
      </c>
      <c r="IH654">
        <v>0.02</v>
      </c>
      <c r="II654">
        <v>0.02</v>
      </c>
      <c r="IJ654">
        <v>0.01</v>
      </c>
      <c r="IK654">
        <v>1.4999999999999999E-2</v>
      </c>
      <c r="IL654">
        <v>0.02</v>
      </c>
      <c r="IM654">
        <v>0.08</v>
      </c>
      <c r="IN654">
        <v>0.09</v>
      </c>
      <c r="IO654">
        <v>0.1</v>
      </c>
      <c r="IP654">
        <v>0.08</v>
      </c>
      <c r="IQ654">
        <v>0.09</v>
      </c>
      <c r="IR654">
        <v>0.09</v>
      </c>
      <c r="IS654">
        <v>0.04</v>
      </c>
      <c r="IT654">
        <v>0.53</v>
      </c>
      <c r="IU654">
        <v>0.38</v>
      </c>
      <c r="IV654">
        <v>0.04</v>
      </c>
      <c r="IW654">
        <v>0.25</v>
      </c>
      <c r="IX654">
        <v>0.3</v>
      </c>
      <c r="IY654">
        <v>0.25</v>
      </c>
      <c r="IZ654">
        <v>0.34</v>
      </c>
      <c r="JA654">
        <v>0.22</v>
      </c>
      <c r="JB654">
        <v>0.32</v>
      </c>
      <c r="JC654">
        <v>0.4</v>
      </c>
      <c r="JD654">
        <v>0.06</v>
      </c>
      <c r="JE654">
        <v>0.11</v>
      </c>
      <c r="JF654">
        <v>0.25</v>
      </c>
      <c r="JG654">
        <v>0.18</v>
      </c>
      <c r="JH654">
        <v>0.2</v>
      </c>
      <c r="JI654">
        <v>0.06</v>
      </c>
      <c r="JJ654">
        <v>0.06</v>
      </c>
      <c r="JK654">
        <v>0.4</v>
      </c>
      <c r="JL654">
        <v>0.14000000000000001</v>
      </c>
      <c r="JM654">
        <v>7.0000000000000007E-2</v>
      </c>
      <c r="JN654">
        <v>0.09</v>
      </c>
      <c r="JO654">
        <v>0.11</v>
      </c>
      <c r="JP654">
        <v>0.09</v>
      </c>
      <c r="JQ654">
        <v>0.11</v>
      </c>
      <c r="JR654">
        <v>2.81</v>
      </c>
      <c r="JS654">
        <v>1.62</v>
      </c>
      <c r="JT654">
        <v>1.83</v>
      </c>
      <c r="JU654">
        <v>3.1</v>
      </c>
      <c r="JV654">
        <v>2.2400000000000002</v>
      </c>
    </row>
    <row r="655" spans="1:282" x14ac:dyDescent="0.25">
      <c r="A655">
        <v>610543</v>
      </c>
      <c r="B655" t="s">
        <v>268</v>
      </c>
      <c r="C655" t="s">
        <v>3220</v>
      </c>
      <c r="D655" t="s">
        <v>6457</v>
      </c>
      <c r="E655" t="s">
        <v>6458</v>
      </c>
      <c r="F655" t="s">
        <v>1726</v>
      </c>
      <c r="G655" t="s">
        <v>1727</v>
      </c>
      <c r="H655" t="s">
        <v>1728</v>
      </c>
      <c r="I655" t="s">
        <v>6459</v>
      </c>
      <c r="J655" t="s">
        <v>6460</v>
      </c>
      <c r="K655" t="s">
        <v>6461</v>
      </c>
      <c r="L655" t="s">
        <v>546</v>
      </c>
      <c r="M655" t="s">
        <v>3399</v>
      </c>
      <c r="N655" t="s">
        <v>10</v>
      </c>
      <c r="O655" t="s">
        <v>535</v>
      </c>
      <c r="P655">
        <v>823</v>
      </c>
      <c r="Q655" t="s">
        <v>530</v>
      </c>
      <c r="R655" t="s">
        <v>540</v>
      </c>
      <c r="S655" t="s">
        <v>694</v>
      </c>
      <c r="T655">
        <v>44</v>
      </c>
      <c r="U655">
        <v>8550</v>
      </c>
      <c r="V655" t="s">
        <v>651</v>
      </c>
      <c r="W655">
        <v>350</v>
      </c>
      <c r="X655">
        <v>814</v>
      </c>
      <c r="Y655">
        <v>43</v>
      </c>
      <c r="Z655" s="5" t="s">
        <v>766</v>
      </c>
      <c r="AA655" t="s">
        <v>535</v>
      </c>
      <c r="AB655" t="s">
        <v>564</v>
      </c>
      <c r="AC655" t="s">
        <v>564</v>
      </c>
      <c r="AD655" t="s">
        <v>533</v>
      </c>
      <c r="AE655">
        <v>43.8</v>
      </c>
      <c r="AF655">
        <v>44</v>
      </c>
      <c r="AG655">
        <v>68.7</v>
      </c>
      <c r="AH655">
        <v>4.3</v>
      </c>
      <c r="AI655" t="s">
        <v>3410</v>
      </c>
      <c r="AJ655">
        <v>306</v>
      </c>
      <c r="AK655">
        <v>8</v>
      </c>
      <c r="AL655">
        <v>6</v>
      </c>
      <c r="AN655">
        <v>286</v>
      </c>
      <c r="AO655">
        <v>1</v>
      </c>
      <c r="AQ655">
        <v>1</v>
      </c>
      <c r="AR655">
        <v>6</v>
      </c>
      <c r="AS655">
        <v>306</v>
      </c>
      <c r="AT655">
        <v>0.02</v>
      </c>
      <c r="AU655">
        <v>0.01</v>
      </c>
      <c r="AV655">
        <v>0.02</v>
      </c>
      <c r="AW655">
        <v>0.04</v>
      </c>
      <c r="AX655">
        <v>0.04</v>
      </c>
      <c r="AY655">
        <v>0.11</v>
      </c>
      <c r="AZ655">
        <v>7.0000000000000007E-2</v>
      </c>
      <c r="BA655">
        <v>6.2E-2</v>
      </c>
      <c r="BB655">
        <v>0.06</v>
      </c>
      <c r="BC655">
        <v>7.0000000000000007E-2</v>
      </c>
      <c r="BD655">
        <v>0.18</v>
      </c>
      <c r="BE655">
        <v>0.21</v>
      </c>
      <c r="BF655">
        <v>0.46</v>
      </c>
      <c r="BG655">
        <v>0.39</v>
      </c>
      <c r="BH655">
        <v>0.42</v>
      </c>
      <c r="BI655">
        <v>0.33</v>
      </c>
      <c r="BJ655">
        <v>0.37</v>
      </c>
      <c r="BK655">
        <v>0.38</v>
      </c>
      <c r="BL655">
        <v>0.13</v>
      </c>
      <c r="BM655">
        <v>0.13</v>
      </c>
      <c r="BN655">
        <v>0.13</v>
      </c>
      <c r="BO655">
        <v>0.01</v>
      </c>
      <c r="BP655">
        <v>0.01</v>
      </c>
      <c r="BQ655">
        <v>0.03</v>
      </c>
      <c r="BR655">
        <v>0.32</v>
      </c>
      <c r="BS655">
        <v>0.41</v>
      </c>
      <c r="BT655">
        <v>0.37</v>
      </c>
      <c r="BU655">
        <v>0.55000000000000004</v>
      </c>
      <c r="BV655">
        <v>0.4</v>
      </c>
      <c r="BW655">
        <v>0.27</v>
      </c>
      <c r="BX655">
        <v>3.25</v>
      </c>
      <c r="BY655">
        <v>3.39</v>
      </c>
      <c r="BZ655">
        <v>3.32</v>
      </c>
      <c r="CA655">
        <v>3.41</v>
      </c>
      <c r="CB655">
        <v>3.14</v>
      </c>
      <c r="CC655">
        <v>2.83</v>
      </c>
      <c r="CD655">
        <v>0.01</v>
      </c>
      <c r="CE655">
        <v>1.2999999999999999E-2</v>
      </c>
      <c r="CF655">
        <v>0.01</v>
      </c>
      <c r="CG655">
        <v>1.2999999999999999E-2</v>
      </c>
      <c r="CH655">
        <v>1.6E-2</v>
      </c>
      <c r="CI655">
        <v>0.01</v>
      </c>
      <c r="CJ655">
        <v>0.08</v>
      </c>
      <c r="CK655">
        <v>0.2</v>
      </c>
      <c r="CL655">
        <v>0.11</v>
      </c>
      <c r="CM655">
        <v>0.03</v>
      </c>
      <c r="CN655">
        <v>0.04</v>
      </c>
      <c r="CO655">
        <v>0.05</v>
      </c>
      <c r="CP655">
        <v>0.05</v>
      </c>
      <c r="CQ655">
        <v>0.04</v>
      </c>
      <c r="CR655">
        <v>0.05</v>
      </c>
      <c r="CS655">
        <v>0.16</v>
      </c>
      <c r="CT655">
        <v>0.17</v>
      </c>
      <c r="CU655">
        <v>0.13</v>
      </c>
      <c r="CV655">
        <v>3.57</v>
      </c>
      <c r="CW655">
        <v>3.56</v>
      </c>
      <c r="CX655">
        <v>3.49</v>
      </c>
      <c r="CY655">
        <v>3.45</v>
      </c>
      <c r="CZ655">
        <v>3.48</v>
      </c>
      <c r="DA655">
        <v>3.45</v>
      </c>
      <c r="DB655">
        <v>3.05</v>
      </c>
      <c r="DC655">
        <v>2.72</v>
      </c>
      <c r="DD655">
        <v>3.04</v>
      </c>
      <c r="DE655">
        <v>0.35</v>
      </c>
      <c r="DF655">
        <v>0.32</v>
      </c>
      <c r="DG655">
        <v>0.38</v>
      </c>
      <c r="DH655">
        <v>0.4</v>
      </c>
      <c r="DI655">
        <v>0.39</v>
      </c>
      <c r="DJ655">
        <v>0.4</v>
      </c>
      <c r="DK655">
        <v>0.37</v>
      </c>
      <c r="DL655">
        <v>0.32</v>
      </c>
      <c r="DM655">
        <v>0.36</v>
      </c>
      <c r="DN655">
        <v>0.01</v>
      </c>
      <c r="DO655">
        <v>0.01</v>
      </c>
      <c r="DP655">
        <v>0.02</v>
      </c>
      <c r="DQ655">
        <v>0.01</v>
      </c>
      <c r="DR655">
        <v>0.02</v>
      </c>
      <c r="DS655">
        <v>0.01</v>
      </c>
      <c r="DT655">
        <v>0.02</v>
      </c>
      <c r="DU655">
        <v>0</v>
      </c>
      <c r="DV655">
        <v>0.01</v>
      </c>
      <c r="DW655">
        <v>0.61</v>
      </c>
      <c r="DX655">
        <v>0.62</v>
      </c>
      <c r="DY655">
        <v>0.55000000000000004</v>
      </c>
      <c r="DZ655">
        <v>0.53</v>
      </c>
      <c r="EA655">
        <v>0.54</v>
      </c>
      <c r="EB655">
        <v>0.52</v>
      </c>
      <c r="EC655">
        <v>0.37</v>
      </c>
      <c r="ED655">
        <v>0.3</v>
      </c>
      <c r="EE655">
        <v>0.39</v>
      </c>
      <c r="EF655">
        <v>0.43</v>
      </c>
      <c r="EG655">
        <v>0.03</v>
      </c>
      <c r="EH655">
        <v>0.02</v>
      </c>
      <c r="EI655">
        <v>0.04</v>
      </c>
      <c r="EJ655">
        <v>0.01</v>
      </c>
      <c r="EK655">
        <v>0.04</v>
      </c>
      <c r="EL655">
        <v>0.04</v>
      </c>
      <c r="EM655">
        <v>0.03</v>
      </c>
      <c r="EN655">
        <v>0.03</v>
      </c>
      <c r="EO655">
        <v>0.25</v>
      </c>
      <c r="EP655">
        <v>0.09</v>
      </c>
      <c r="EQ655">
        <v>5.6000000000000001E-2</v>
      </c>
      <c r="ER655">
        <v>7.0000000000000007E-2</v>
      </c>
      <c r="ES655">
        <v>4.5999999999999999E-2</v>
      </c>
      <c r="ET655">
        <v>7.0000000000000007E-2</v>
      </c>
      <c r="EU655">
        <v>0.14000000000000001</v>
      </c>
      <c r="EV655">
        <v>0.08</v>
      </c>
      <c r="EW655">
        <v>0.11</v>
      </c>
      <c r="EX655">
        <v>0.19900000000000001</v>
      </c>
      <c r="EY655">
        <v>0.43</v>
      </c>
      <c r="EZ655">
        <v>0.41</v>
      </c>
      <c r="FA655">
        <v>0.41</v>
      </c>
      <c r="FB655">
        <v>0.38</v>
      </c>
      <c r="FC655">
        <v>0.49</v>
      </c>
      <c r="FD655">
        <v>0.38</v>
      </c>
      <c r="FE655">
        <v>0.42</v>
      </c>
      <c r="FF655">
        <v>0.51</v>
      </c>
      <c r="FG655">
        <v>0.09</v>
      </c>
      <c r="FH655">
        <v>0.43</v>
      </c>
      <c r="FI655">
        <v>0.49</v>
      </c>
      <c r="FJ655">
        <v>0.47</v>
      </c>
      <c r="FK655">
        <v>0.53</v>
      </c>
      <c r="FL655">
        <v>0.37</v>
      </c>
      <c r="FM655">
        <v>0.42</v>
      </c>
      <c r="FN655">
        <v>0.47</v>
      </c>
      <c r="FO655">
        <v>0.33</v>
      </c>
      <c r="FP655">
        <v>0.02</v>
      </c>
      <c r="FQ655">
        <v>0.02</v>
      </c>
      <c r="FR655">
        <v>0.02</v>
      </c>
      <c r="FS655">
        <v>0.02</v>
      </c>
      <c r="FT655">
        <v>0.03</v>
      </c>
      <c r="FU655">
        <v>0.03</v>
      </c>
      <c r="FV655">
        <v>0.03</v>
      </c>
      <c r="FW655">
        <v>0.02</v>
      </c>
      <c r="FX655">
        <v>0.02</v>
      </c>
      <c r="FY655">
        <v>1.95</v>
      </c>
      <c r="FZ655">
        <v>3.29</v>
      </c>
      <c r="GA655">
        <v>3.41</v>
      </c>
      <c r="GB655">
        <v>3.34</v>
      </c>
      <c r="GC655">
        <v>3.47</v>
      </c>
      <c r="GD655">
        <v>3.22</v>
      </c>
      <c r="GE655">
        <v>3.21</v>
      </c>
      <c r="GF655">
        <v>3.35</v>
      </c>
      <c r="GG655">
        <v>3.16</v>
      </c>
      <c r="GH655">
        <v>8.41</v>
      </c>
      <c r="GI655">
        <v>0.01</v>
      </c>
      <c r="GJ655">
        <v>0.01</v>
      </c>
      <c r="GK655">
        <v>2.3E-2</v>
      </c>
      <c r="GL655">
        <v>0.01</v>
      </c>
      <c r="GM655">
        <v>0.04</v>
      </c>
      <c r="GN655">
        <v>0.04</v>
      </c>
      <c r="GO655">
        <v>0.09</v>
      </c>
      <c r="GP655">
        <v>0.18</v>
      </c>
      <c r="GQ655">
        <v>0.13</v>
      </c>
      <c r="GR655">
        <v>0.42</v>
      </c>
      <c r="GS655">
        <v>0.04</v>
      </c>
      <c r="GT655">
        <v>0.42</v>
      </c>
      <c r="GU655">
        <v>0.5</v>
      </c>
      <c r="GV655">
        <v>0.27</v>
      </c>
      <c r="GW655">
        <v>0.22</v>
      </c>
      <c r="GX655">
        <v>0.15</v>
      </c>
      <c r="GY655">
        <v>0.25</v>
      </c>
      <c r="GZ655">
        <v>0.14399999999999999</v>
      </c>
      <c r="HA655">
        <v>0.10100000000000001</v>
      </c>
      <c r="HB655">
        <v>0.23</v>
      </c>
      <c r="HC655">
        <v>7.0000000000000007E-2</v>
      </c>
      <c r="HD655">
        <v>7.0000000000000007E-2</v>
      </c>
      <c r="HE655">
        <v>0.16</v>
      </c>
      <c r="HF655">
        <v>0.15</v>
      </c>
      <c r="HG655">
        <v>0.18</v>
      </c>
      <c r="HH655">
        <v>0.08</v>
      </c>
      <c r="HI655">
        <v>0.01</v>
      </c>
      <c r="HJ655">
        <v>0.01</v>
      </c>
      <c r="HK655">
        <v>0.01</v>
      </c>
      <c r="HL655">
        <v>0.02</v>
      </c>
      <c r="HM655">
        <v>0.21</v>
      </c>
      <c r="HN655">
        <v>0.01</v>
      </c>
      <c r="HO655">
        <v>0.32</v>
      </c>
      <c r="HP655">
        <v>0.31</v>
      </c>
      <c r="HQ655">
        <v>0.27</v>
      </c>
      <c r="HR655">
        <v>0.3</v>
      </c>
      <c r="HS655">
        <v>0.33</v>
      </c>
      <c r="HT655">
        <v>0.28000000000000003</v>
      </c>
      <c r="HU655">
        <v>0.54</v>
      </c>
      <c r="HV655">
        <v>0.51</v>
      </c>
      <c r="HW655">
        <v>0.62</v>
      </c>
      <c r="HX655">
        <v>0.59</v>
      </c>
      <c r="HY655">
        <v>0.34</v>
      </c>
      <c r="HZ655">
        <v>0.6</v>
      </c>
      <c r="IA655">
        <v>0.09</v>
      </c>
      <c r="IB655">
        <v>0.11</v>
      </c>
      <c r="IC655">
        <v>0.05</v>
      </c>
      <c r="ID655">
        <v>0.04</v>
      </c>
      <c r="IE655">
        <v>7.0000000000000007E-2</v>
      </c>
      <c r="IF655">
        <v>3.3000000000000002E-2</v>
      </c>
      <c r="IG655">
        <v>0.02</v>
      </c>
      <c r="IH655">
        <v>0.02</v>
      </c>
      <c r="II655">
        <v>0.02</v>
      </c>
      <c r="IJ655">
        <v>0.02</v>
      </c>
      <c r="IK655">
        <v>0.02</v>
      </c>
      <c r="IL655">
        <v>2.5999999999999999E-2</v>
      </c>
      <c r="IM655">
        <v>0.03</v>
      </c>
      <c r="IN655">
        <v>0.03</v>
      </c>
      <c r="IO655">
        <v>0.03</v>
      </c>
      <c r="IP655">
        <v>0.03</v>
      </c>
      <c r="IQ655">
        <v>0.03</v>
      </c>
      <c r="IR655">
        <v>0.05</v>
      </c>
      <c r="IS655">
        <v>0.09</v>
      </c>
      <c r="IT655">
        <v>0.73</v>
      </c>
      <c r="IU655">
        <v>0.6</v>
      </c>
      <c r="IV655">
        <v>0.04</v>
      </c>
      <c r="IW655">
        <v>0.25</v>
      </c>
      <c r="IX655">
        <v>0.46</v>
      </c>
      <c r="IY655">
        <v>0.13</v>
      </c>
      <c r="IZ655">
        <v>0.24</v>
      </c>
      <c r="JA655">
        <v>0.26</v>
      </c>
      <c r="JB655">
        <v>0.39</v>
      </c>
      <c r="JC655">
        <v>0.35</v>
      </c>
      <c r="JD655">
        <v>0.06</v>
      </c>
      <c r="JE655">
        <v>7.0000000000000007E-2</v>
      </c>
      <c r="JF655">
        <v>0.3</v>
      </c>
      <c r="JG655">
        <v>0.19</v>
      </c>
      <c r="JH655">
        <v>7.0000000000000007E-2</v>
      </c>
      <c r="JI655">
        <v>0.06</v>
      </c>
      <c r="JJ655">
        <v>0.06</v>
      </c>
      <c r="JK655">
        <v>0.36</v>
      </c>
      <c r="JL655">
        <v>0.16</v>
      </c>
      <c r="JM655">
        <v>0.02</v>
      </c>
      <c r="JN655">
        <v>0.03</v>
      </c>
      <c r="JO655">
        <v>0.04</v>
      </c>
      <c r="JP655">
        <v>0.03</v>
      </c>
      <c r="JQ655">
        <v>0.02</v>
      </c>
      <c r="JR655">
        <v>2.41</v>
      </c>
      <c r="JS655">
        <v>1.42</v>
      </c>
      <c r="JT655">
        <v>1.57</v>
      </c>
      <c r="JU655">
        <v>3.02</v>
      </c>
      <c r="JV655">
        <v>2.27</v>
      </c>
    </row>
    <row r="656" spans="1:282" x14ac:dyDescent="0.25">
      <c r="A656">
        <v>610544</v>
      </c>
      <c r="B656" t="s">
        <v>3222</v>
      </c>
      <c r="C656" t="s">
        <v>3221</v>
      </c>
      <c r="D656" t="s">
        <v>6462</v>
      </c>
      <c r="E656" t="s">
        <v>6463</v>
      </c>
      <c r="F656" t="s">
        <v>3223</v>
      </c>
      <c r="G656" t="s">
        <v>3224</v>
      </c>
      <c r="H656" t="s">
        <v>3225</v>
      </c>
      <c r="I656" t="s">
        <v>6464</v>
      </c>
      <c r="J656" t="s">
        <v>6465</v>
      </c>
      <c r="K656" t="s">
        <v>6466</v>
      </c>
      <c r="L656" t="s">
        <v>546</v>
      </c>
      <c r="M656" t="s">
        <v>3399</v>
      </c>
      <c r="N656" t="s">
        <v>10</v>
      </c>
      <c r="O656" t="s">
        <v>524</v>
      </c>
      <c r="P656">
        <v>940</v>
      </c>
      <c r="Q656" t="s">
        <v>530</v>
      </c>
      <c r="R656" t="s">
        <v>529</v>
      </c>
      <c r="S656" t="s">
        <v>529</v>
      </c>
      <c r="T656">
        <v>44</v>
      </c>
      <c r="U656">
        <v>8660</v>
      </c>
      <c r="V656" t="s">
        <v>655</v>
      </c>
      <c r="W656">
        <v>693</v>
      </c>
      <c r="X656">
        <v>957</v>
      </c>
      <c r="Y656">
        <v>72</v>
      </c>
      <c r="Z656" s="5" t="s">
        <v>1160</v>
      </c>
      <c r="AA656" t="s">
        <v>524</v>
      </c>
      <c r="AB656" t="s">
        <v>555</v>
      </c>
      <c r="AC656" t="s">
        <v>564</v>
      </c>
      <c r="AD656" t="s">
        <v>533</v>
      </c>
      <c r="AE656">
        <v>24.8</v>
      </c>
      <c r="AF656">
        <v>44.8</v>
      </c>
      <c r="AG656">
        <v>64.8</v>
      </c>
      <c r="AH656">
        <v>7.2</v>
      </c>
      <c r="AI656" t="s">
        <v>3410</v>
      </c>
      <c r="AJ656">
        <v>387</v>
      </c>
      <c r="AK656">
        <v>13</v>
      </c>
      <c r="AL656">
        <v>2</v>
      </c>
      <c r="AM656">
        <v>1</v>
      </c>
      <c r="AN656">
        <v>364</v>
      </c>
      <c r="AQ656">
        <v>4</v>
      </c>
      <c r="AR656">
        <v>11</v>
      </c>
      <c r="AS656">
        <v>387</v>
      </c>
      <c r="AT656">
        <v>0.05</v>
      </c>
      <c r="AU656">
        <v>0.04</v>
      </c>
      <c r="AV656">
        <v>0.03</v>
      </c>
      <c r="AW656">
        <v>0.02</v>
      </c>
      <c r="AX656">
        <v>0.04</v>
      </c>
      <c r="AY656">
        <v>0.09</v>
      </c>
      <c r="AZ656">
        <v>0.15</v>
      </c>
      <c r="BA656">
        <v>0.124</v>
      </c>
      <c r="BB656">
        <v>0.1</v>
      </c>
      <c r="BC656">
        <v>0.05</v>
      </c>
      <c r="BD656">
        <v>0.1</v>
      </c>
      <c r="BE656">
        <v>0.2</v>
      </c>
      <c r="BF656">
        <v>0.43</v>
      </c>
      <c r="BG656">
        <v>0.39</v>
      </c>
      <c r="BH656">
        <v>0.41</v>
      </c>
      <c r="BI656">
        <v>0.27</v>
      </c>
      <c r="BJ656">
        <v>0.37</v>
      </c>
      <c r="BK656">
        <v>0.33</v>
      </c>
      <c r="BL656">
        <v>0.04</v>
      </c>
      <c r="BM656">
        <v>0.02</v>
      </c>
      <c r="BN656">
        <v>0.04</v>
      </c>
      <c r="BO656">
        <v>0.04</v>
      </c>
      <c r="BP656">
        <v>0.04</v>
      </c>
      <c r="BQ656">
        <v>0.03</v>
      </c>
      <c r="BR656">
        <v>0.33</v>
      </c>
      <c r="BS656">
        <v>0.42</v>
      </c>
      <c r="BT656">
        <v>0.42</v>
      </c>
      <c r="BU656">
        <v>0.62</v>
      </c>
      <c r="BV656">
        <v>0.45</v>
      </c>
      <c r="BW656">
        <v>0.35</v>
      </c>
      <c r="BX656">
        <v>3.09</v>
      </c>
      <c r="BY656">
        <v>3.23</v>
      </c>
      <c r="BZ656">
        <v>3.27</v>
      </c>
      <c r="CA656">
        <v>3.55</v>
      </c>
      <c r="CB656">
        <v>3.27</v>
      </c>
      <c r="CC656">
        <v>2.97</v>
      </c>
      <c r="CD656">
        <v>3.0000000000000001E-3</v>
      </c>
      <c r="CE656">
        <v>3.0000000000000001E-3</v>
      </c>
      <c r="CF656">
        <v>3.0000000000000001E-3</v>
      </c>
      <c r="CG656">
        <v>0.01</v>
      </c>
      <c r="CH656">
        <v>3.0000000000000001E-3</v>
      </c>
      <c r="CI656">
        <v>0.01</v>
      </c>
      <c r="CJ656">
        <v>0.03</v>
      </c>
      <c r="CK656">
        <v>0.09</v>
      </c>
      <c r="CL656">
        <v>0.04</v>
      </c>
      <c r="CM656">
        <v>0.01</v>
      </c>
      <c r="CN656">
        <v>0.01</v>
      </c>
      <c r="CO656">
        <v>0.02</v>
      </c>
      <c r="CP656">
        <v>0.03</v>
      </c>
      <c r="CQ656">
        <v>0.04</v>
      </c>
      <c r="CR656">
        <v>0.04</v>
      </c>
      <c r="CS656">
        <v>0.06</v>
      </c>
      <c r="CT656">
        <v>0.09</v>
      </c>
      <c r="CU656">
        <v>7.0000000000000007E-2</v>
      </c>
      <c r="CV656">
        <v>3.82</v>
      </c>
      <c r="CW656">
        <v>3.75</v>
      </c>
      <c r="CX656">
        <v>3.7</v>
      </c>
      <c r="CY656">
        <v>3.66</v>
      </c>
      <c r="CZ656">
        <v>3.69</v>
      </c>
      <c r="DA656">
        <v>3.63</v>
      </c>
      <c r="DB656">
        <v>3.5</v>
      </c>
      <c r="DC656">
        <v>3.28</v>
      </c>
      <c r="DD656">
        <v>3.51</v>
      </c>
      <c r="DE656">
        <v>0.15</v>
      </c>
      <c r="DF656">
        <v>0.21</v>
      </c>
      <c r="DG656">
        <v>0.24</v>
      </c>
      <c r="DH656">
        <v>0.23</v>
      </c>
      <c r="DI656">
        <v>0.22</v>
      </c>
      <c r="DJ656">
        <v>0.25</v>
      </c>
      <c r="DK656">
        <v>0.26</v>
      </c>
      <c r="DL656">
        <v>0.25</v>
      </c>
      <c r="DM656">
        <v>0.21</v>
      </c>
      <c r="DN656">
        <v>0.03</v>
      </c>
      <c r="DO656">
        <v>0.02</v>
      </c>
      <c r="DP656">
        <v>0.02</v>
      </c>
      <c r="DQ656">
        <v>0.02</v>
      </c>
      <c r="DR656">
        <v>0.03</v>
      </c>
      <c r="DS656">
        <v>0.03</v>
      </c>
      <c r="DT656">
        <v>0.03</v>
      </c>
      <c r="DU656">
        <v>0.03</v>
      </c>
      <c r="DV656">
        <v>0.05</v>
      </c>
      <c r="DW656">
        <v>0.81</v>
      </c>
      <c r="DX656">
        <v>0.75</v>
      </c>
      <c r="DY656">
        <v>0.71</v>
      </c>
      <c r="DZ656">
        <v>0.7</v>
      </c>
      <c r="EA656">
        <v>0.71</v>
      </c>
      <c r="EB656">
        <v>0.67</v>
      </c>
      <c r="EC656">
        <v>0.61</v>
      </c>
      <c r="ED656">
        <v>0.54</v>
      </c>
      <c r="EE656">
        <v>0.63</v>
      </c>
      <c r="EF656">
        <v>0.4</v>
      </c>
      <c r="EG656">
        <v>0.01</v>
      </c>
      <c r="EH656">
        <v>0</v>
      </c>
      <c r="EI656">
        <v>0.01</v>
      </c>
      <c r="EJ656">
        <v>0.02</v>
      </c>
      <c r="EK656">
        <v>0.03</v>
      </c>
      <c r="EL656">
        <v>0.05</v>
      </c>
      <c r="EM656">
        <v>0.01</v>
      </c>
      <c r="EN656">
        <v>0.02</v>
      </c>
      <c r="EO656">
        <v>0.27</v>
      </c>
      <c r="EP656">
        <v>0.06</v>
      </c>
      <c r="EQ656">
        <v>4.3999999999999997E-2</v>
      </c>
      <c r="ER656">
        <v>0.1</v>
      </c>
      <c r="ES656">
        <v>5.7000000000000002E-2</v>
      </c>
      <c r="ET656">
        <v>0.06</v>
      </c>
      <c r="EU656">
        <v>0.17</v>
      </c>
      <c r="EV656">
        <v>0.1</v>
      </c>
      <c r="EW656">
        <v>7.0000000000000007E-2</v>
      </c>
      <c r="EX656">
        <v>0.121</v>
      </c>
      <c r="EY656">
        <v>0.4</v>
      </c>
      <c r="EZ656">
        <v>0.36</v>
      </c>
      <c r="FA656">
        <v>0.32</v>
      </c>
      <c r="FB656">
        <v>0.31</v>
      </c>
      <c r="FC656">
        <v>0.41</v>
      </c>
      <c r="FD656">
        <v>0.34</v>
      </c>
      <c r="FE656">
        <v>0.37</v>
      </c>
      <c r="FF656">
        <v>0.42</v>
      </c>
      <c r="FG656">
        <v>0.12</v>
      </c>
      <c r="FH656">
        <v>0.48</v>
      </c>
      <c r="FI656">
        <v>0.54</v>
      </c>
      <c r="FJ656">
        <v>0.52</v>
      </c>
      <c r="FK656">
        <v>0.56999999999999995</v>
      </c>
      <c r="FL656">
        <v>0.44</v>
      </c>
      <c r="FM656">
        <v>0.37</v>
      </c>
      <c r="FN656">
        <v>0.46</v>
      </c>
      <c r="FO656">
        <v>0.44</v>
      </c>
      <c r="FP656">
        <v>0.1</v>
      </c>
      <c r="FQ656">
        <v>0.05</v>
      </c>
      <c r="FR656">
        <v>0.06</v>
      </c>
      <c r="FS656">
        <v>0.05</v>
      </c>
      <c r="FT656">
        <v>0.05</v>
      </c>
      <c r="FU656">
        <v>0.06</v>
      </c>
      <c r="FV656">
        <v>7.0000000000000007E-2</v>
      </c>
      <c r="FW656">
        <v>0.05</v>
      </c>
      <c r="FX656">
        <v>0.06</v>
      </c>
      <c r="FY656">
        <v>1.95</v>
      </c>
      <c r="FZ656">
        <v>3.43</v>
      </c>
      <c r="GA656">
        <v>3.52</v>
      </c>
      <c r="GB656">
        <v>3.42</v>
      </c>
      <c r="GC656">
        <v>3.51</v>
      </c>
      <c r="GD656">
        <v>3.34</v>
      </c>
      <c r="GE656">
        <v>3.11</v>
      </c>
      <c r="GF656">
        <v>3.35</v>
      </c>
      <c r="GG656">
        <v>3.35</v>
      </c>
      <c r="GH656">
        <v>8.43</v>
      </c>
      <c r="GI656">
        <v>0.01</v>
      </c>
      <c r="GJ656">
        <v>8.0000000000000002E-3</v>
      </c>
      <c r="GK656">
        <v>1.2999999999999999E-2</v>
      </c>
      <c r="GL656">
        <v>0.02</v>
      </c>
      <c r="GM656">
        <v>0.04</v>
      </c>
      <c r="GN656">
        <v>0.05</v>
      </c>
      <c r="GO656">
        <v>0.08</v>
      </c>
      <c r="GP656">
        <v>0.14000000000000001</v>
      </c>
      <c r="GQ656">
        <v>0.15</v>
      </c>
      <c r="GR656">
        <v>0.4</v>
      </c>
      <c r="GS656">
        <v>0.09</v>
      </c>
      <c r="GT656">
        <v>0.32</v>
      </c>
      <c r="GU656">
        <v>0.47</v>
      </c>
      <c r="GV656">
        <v>0.24</v>
      </c>
      <c r="GW656">
        <v>0.2</v>
      </c>
      <c r="GX656">
        <v>0.152</v>
      </c>
      <c r="GY656">
        <v>0.18</v>
      </c>
      <c r="GZ656">
        <v>0.11899999999999999</v>
      </c>
      <c r="HA656">
        <v>4.9000000000000002E-2</v>
      </c>
      <c r="HB656">
        <v>0.21</v>
      </c>
      <c r="HC656">
        <v>0.16</v>
      </c>
      <c r="HD656">
        <v>7.0000000000000007E-2</v>
      </c>
      <c r="HE656">
        <v>0.24</v>
      </c>
      <c r="HF656">
        <v>0.2</v>
      </c>
      <c r="HG656">
        <v>0.26</v>
      </c>
      <c r="HH656">
        <v>0.14000000000000001</v>
      </c>
      <c r="HI656">
        <v>0</v>
      </c>
      <c r="HJ656">
        <v>0.01</v>
      </c>
      <c r="HK656">
        <v>0.02</v>
      </c>
      <c r="HL656">
        <v>0.01</v>
      </c>
      <c r="HM656">
        <v>0.16</v>
      </c>
      <c r="HN656">
        <v>0.01</v>
      </c>
      <c r="HO656">
        <v>0.26</v>
      </c>
      <c r="HP656">
        <v>0.24</v>
      </c>
      <c r="HQ656">
        <v>0.28000000000000003</v>
      </c>
      <c r="HR656">
        <v>0.26</v>
      </c>
      <c r="HS656">
        <v>0.38</v>
      </c>
      <c r="HT656">
        <v>0.26</v>
      </c>
      <c r="HU656">
        <v>0.65</v>
      </c>
      <c r="HV656">
        <v>0.51</v>
      </c>
      <c r="HW656">
        <v>0.51</v>
      </c>
      <c r="HX656">
        <v>0.56999999999999995</v>
      </c>
      <c r="HY656">
        <v>0.3</v>
      </c>
      <c r="HZ656">
        <v>0.62</v>
      </c>
      <c r="IA656">
        <v>0.02</v>
      </c>
      <c r="IB656">
        <v>0.15</v>
      </c>
      <c r="IC656">
        <v>0.11</v>
      </c>
      <c r="ID656">
        <v>0.08</v>
      </c>
      <c r="IE656">
        <v>7.0000000000000007E-2</v>
      </c>
      <c r="IF656">
        <v>3.9E-2</v>
      </c>
      <c r="IG656">
        <v>8.0000000000000002E-3</v>
      </c>
      <c r="IH656">
        <v>0.01</v>
      </c>
      <c r="II656">
        <v>0.01</v>
      </c>
      <c r="IJ656">
        <v>0.01</v>
      </c>
      <c r="IK656">
        <v>0.01</v>
      </c>
      <c r="IL656">
        <v>5.0000000000000001E-3</v>
      </c>
      <c r="IM656">
        <v>0.06</v>
      </c>
      <c r="IN656">
        <v>0.09</v>
      </c>
      <c r="IO656">
        <v>7.0000000000000007E-2</v>
      </c>
      <c r="IP656">
        <v>7.0000000000000007E-2</v>
      </c>
      <c r="IQ656">
        <v>0.08</v>
      </c>
      <c r="IR656">
        <v>0.06</v>
      </c>
      <c r="IS656">
        <v>0.03</v>
      </c>
      <c r="IT656">
        <v>0.64</v>
      </c>
      <c r="IU656">
        <v>0.52</v>
      </c>
      <c r="IV656">
        <v>0.02</v>
      </c>
      <c r="IW656">
        <v>0.22</v>
      </c>
      <c r="IX656">
        <v>0.28000000000000003</v>
      </c>
      <c r="IY656">
        <v>0.15</v>
      </c>
      <c r="IZ656">
        <v>0.24</v>
      </c>
      <c r="JA656">
        <v>0.21</v>
      </c>
      <c r="JB656">
        <v>0.35</v>
      </c>
      <c r="JC656">
        <v>0.39</v>
      </c>
      <c r="JD656">
        <v>0.05</v>
      </c>
      <c r="JE656">
        <v>0.06</v>
      </c>
      <c r="JF656">
        <v>0.26</v>
      </c>
      <c r="JG656">
        <v>0.17</v>
      </c>
      <c r="JH656">
        <v>0.23</v>
      </c>
      <c r="JI656">
        <v>0.09</v>
      </c>
      <c r="JJ656">
        <v>0.08</v>
      </c>
      <c r="JK656">
        <v>0.42</v>
      </c>
      <c r="JL656">
        <v>0.19</v>
      </c>
      <c r="JM656">
        <v>7.0000000000000007E-2</v>
      </c>
      <c r="JN656">
        <v>7.0000000000000007E-2</v>
      </c>
      <c r="JO656">
        <v>0.11</v>
      </c>
      <c r="JP656">
        <v>0.08</v>
      </c>
      <c r="JQ656">
        <v>7.0000000000000007E-2</v>
      </c>
      <c r="JR656">
        <v>2.88</v>
      </c>
      <c r="JS656">
        <v>1.55</v>
      </c>
      <c r="JT656">
        <v>1.67</v>
      </c>
      <c r="JU656">
        <v>3.18</v>
      </c>
      <c r="JV656">
        <v>2.37</v>
      </c>
    </row>
    <row r="657" spans="1:282" x14ac:dyDescent="0.25">
      <c r="A657">
        <v>610547</v>
      </c>
      <c r="B657" t="s">
        <v>3226</v>
      </c>
      <c r="C657" t="s">
        <v>6467</v>
      </c>
      <c r="D657" t="s">
        <v>6468</v>
      </c>
      <c r="E657" t="s">
        <v>6469</v>
      </c>
      <c r="F657" t="s">
        <v>3227</v>
      </c>
      <c r="G657" t="s">
        <v>3689</v>
      </c>
      <c r="H657" t="s">
        <v>6470</v>
      </c>
      <c r="I657" t="s">
        <v>6471</v>
      </c>
      <c r="J657" t="s">
        <v>6472</v>
      </c>
      <c r="K657" t="s">
        <v>6473</v>
      </c>
      <c r="L657" t="s">
        <v>546</v>
      </c>
      <c r="M657" t="s">
        <v>3399</v>
      </c>
      <c r="N657" t="s">
        <v>3703</v>
      </c>
      <c r="O657" t="s">
        <v>535</v>
      </c>
      <c r="P657">
        <v>439</v>
      </c>
      <c r="Q657" t="s">
        <v>537</v>
      </c>
      <c r="R657" t="s">
        <v>536</v>
      </c>
      <c r="S657" t="s">
        <v>536</v>
      </c>
      <c r="T657">
        <v>46</v>
      </c>
      <c r="U657">
        <v>8676</v>
      </c>
      <c r="V657" t="s">
        <v>651</v>
      </c>
      <c r="W657">
        <v>174</v>
      </c>
      <c r="X657">
        <v>436</v>
      </c>
      <c r="Y657">
        <v>40</v>
      </c>
      <c r="Z657" s="5" t="s">
        <v>762</v>
      </c>
      <c r="AA657" t="s">
        <v>535</v>
      </c>
      <c r="AB657" t="s">
        <v>564</v>
      </c>
      <c r="AC657" t="s">
        <v>564</v>
      </c>
      <c r="AD657" t="s">
        <v>534</v>
      </c>
      <c r="AE657">
        <v>51.9</v>
      </c>
      <c r="AF657">
        <v>43.1</v>
      </c>
      <c r="AG657">
        <v>83</v>
      </c>
      <c r="AH657">
        <v>4</v>
      </c>
      <c r="AI657" t="s">
        <v>3410</v>
      </c>
      <c r="AJ657">
        <v>164</v>
      </c>
      <c r="AL657">
        <v>153</v>
      </c>
      <c r="AN657">
        <v>5</v>
      </c>
      <c r="AO657">
        <v>1</v>
      </c>
      <c r="AQ657">
        <v>1</v>
      </c>
      <c r="AR657">
        <v>4</v>
      </c>
      <c r="AS657">
        <v>164</v>
      </c>
      <c r="AT657">
        <v>0.01</v>
      </c>
      <c r="AU657">
        <v>0.02</v>
      </c>
      <c r="AV657">
        <v>0.01</v>
      </c>
      <c r="AW657">
        <v>0.04</v>
      </c>
      <c r="AX657">
        <v>0.06</v>
      </c>
      <c r="AY657">
        <v>0.08</v>
      </c>
      <c r="AZ657">
        <v>0.09</v>
      </c>
      <c r="BA657">
        <v>7.2999999999999995E-2</v>
      </c>
      <c r="BB657">
        <v>7.0000000000000007E-2</v>
      </c>
      <c r="BC657">
        <v>0.05</v>
      </c>
      <c r="BD657">
        <v>0.15</v>
      </c>
      <c r="BE657">
        <v>0.21</v>
      </c>
      <c r="BF657">
        <v>0.4</v>
      </c>
      <c r="BG657">
        <v>0.32</v>
      </c>
      <c r="BH657">
        <v>0.46</v>
      </c>
      <c r="BI657">
        <v>0.27</v>
      </c>
      <c r="BJ657">
        <v>0.35</v>
      </c>
      <c r="BK657">
        <v>0.26</v>
      </c>
      <c r="BL657">
        <v>0</v>
      </c>
      <c r="BM657">
        <v>0</v>
      </c>
      <c r="BN657">
        <v>0.01</v>
      </c>
      <c r="BO657">
        <v>0.01</v>
      </c>
      <c r="BP657">
        <v>0.02</v>
      </c>
      <c r="BQ657">
        <v>0.04</v>
      </c>
      <c r="BR657">
        <v>0.51</v>
      </c>
      <c r="BS657">
        <v>0.59</v>
      </c>
      <c r="BT657">
        <v>0.45</v>
      </c>
      <c r="BU657">
        <v>0.63</v>
      </c>
      <c r="BV657">
        <v>0.42</v>
      </c>
      <c r="BW657">
        <v>0.4</v>
      </c>
      <c r="BX657">
        <v>3.41</v>
      </c>
      <c r="BY657">
        <v>3.48</v>
      </c>
      <c r="BZ657">
        <v>3.36</v>
      </c>
      <c r="CA657">
        <v>3.51</v>
      </c>
      <c r="CB657">
        <v>3.16</v>
      </c>
      <c r="CC657">
        <v>3.03</v>
      </c>
      <c r="CD657">
        <v>6.0000000000000001E-3</v>
      </c>
      <c r="CE657">
        <v>6.0000000000000001E-3</v>
      </c>
      <c r="CF657">
        <v>6.0000000000000001E-3</v>
      </c>
      <c r="CG657">
        <v>1.2E-2</v>
      </c>
      <c r="CH657">
        <v>6.0000000000000001E-3</v>
      </c>
      <c r="CI657">
        <v>0.01</v>
      </c>
      <c r="CJ657">
        <v>0.14000000000000001</v>
      </c>
      <c r="CK657">
        <v>0.15</v>
      </c>
      <c r="CL657">
        <v>0.15</v>
      </c>
      <c r="CM657">
        <v>0.02</v>
      </c>
      <c r="CN657">
        <v>0.02</v>
      </c>
      <c r="CO657">
        <v>0.05</v>
      </c>
      <c r="CP657">
        <v>0.05</v>
      </c>
      <c r="CQ657">
        <v>0.04</v>
      </c>
      <c r="CR657">
        <v>0.11</v>
      </c>
      <c r="CS657">
        <v>0.19</v>
      </c>
      <c r="CT657">
        <v>0.18</v>
      </c>
      <c r="CU657">
        <v>0.16</v>
      </c>
      <c r="CV657">
        <v>3.64</v>
      </c>
      <c r="CW657">
        <v>3.57</v>
      </c>
      <c r="CX657">
        <v>3.5</v>
      </c>
      <c r="CY657">
        <v>3.54</v>
      </c>
      <c r="CZ657">
        <v>3.53</v>
      </c>
      <c r="DA657">
        <v>3.32</v>
      </c>
      <c r="DB657">
        <v>2.93</v>
      </c>
      <c r="DC657">
        <v>2.95</v>
      </c>
      <c r="DD657">
        <v>2.94</v>
      </c>
      <c r="DE657">
        <v>0.28999999999999998</v>
      </c>
      <c r="DF657">
        <v>0.36</v>
      </c>
      <c r="DG657">
        <v>0.35</v>
      </c>
      <c r="DH657">
        <v>0.3</v>
      </c>
      <c r="DI657">
        <v>0.37</v>
      </c>
      <c r="DJ657">
        <v>0.39</v>
      </c>
      <c r="DK657">
        <v>0.24</v>
      </c>
      <c r="DL657">
        <v>0.2</v>
      </c>
      <c r="DM657">
        <v>0.27</v>
      </c>
      <c r="DN657">
        <v>0.03</v>
      </c>
      <c r="DO657">
        <v>0.03</v>
      </c>
      <c r="DP657">
        <v>0.04</v>
      </c>
      <c r="DQ657">
        <v>0.02</v>
      </c>
      <c r="DR657">
        <v>0.04</v>
      </c>
      <c r="DS657">
        <v>0.05</v>
      </c>
      <c r="DT657">
        <v>0.02</v>
      </c>
      <c r="DU657">
        <v>0.02</v>
      </c>
      <c r="DV657">
        <v>0.02</v>
      </c>
      <c r="DW657">
        <v>0.65</v>
      </c>
      <c r="DX657">
        <v>0.59</v>
      </c>
      <c r="DY657">
        <v>0.54</v>
      </c>
      <c r="DZ657">
        <v>0.6</v>
      </c>
      <c r="EA657">
        <v>0.55000000000000004</v>
      </c>
      <c r="EB657">
        <v>0.44</v>
      </c>
      <c r="EC657">
        <v>0.4</v>
      </c>
      <c r="ED657">
        <v>0.44</v>
      </c>
      <c r="EE657">
        <v>0.4</v>
      </c>
      <c r="EF657">
        <v>0.44</v>
      </c>
      <c r="EG657">
        <v>0.03</v>
      </c>
      <c r="EH657">
        <v>0.01</v>
      </c>
      <c r="EI657">
        <v>0.05</v>
      </c>
      <c r="EJ657">
        <v>0.01</v>
      </c>
      <c r="EK657">
        <v>0.04</v>
      </c>
      <c r="EL657">
        <v>0.13</v>
      </c>
      <c r="EM657">
        <v>0.04</v>
      </c>
      <c r="EN657">
        <v>0.04</v>
      </c>
      <c r="EO657">
        <v>0.35</v>
      </c>
      <c r="EP657">
        <v>0.13</v>
      </c>
      <c r="EQ657">
        <v>0.11</v>
      </c>
      <c r="ER657">
        <v>0.15</v>
      </c>
      <c r="ES657">
        <v>9.0999999999999998E-2</v>
      </c>
      <c r="ET657">
        <v>0.17</v>
      </c>
      <c r="EU657">
        <v>0.21</v>
      </c>
      <c r="EV657">
        <v>0.1</v>
      </c>
      <c r="EW657">
        <v>0.2</v>
      </c>
      <c r="EX657">
        <v>6.7000000000000004E-2</v>
      </c>
      <c r="EY657">
        <v>0.38</v>
      </c>
      <c r="EZ657">
        <v>0.39</v>
      </c>
      <c r="FA657">
        <v>0.38</v>
      </c>
      <c r="FB657">
        <v>0.4</v>
      </c>
      <c r="FC657">
        <v>0.37</v>
      </c>
      <c r="FD657">
        <v>0.34</v>
      </c>
      <c r="FE657">
        <v>0.41</v>
      </c>
      <c r="FF657">
        <v>0.49</v>
      </c>
      <c r="FG657">
        <v>0.1</v>
      </c>
      <c r="FH657">
        <v>0.42</v>
      </c>
      <c r="FI657">
        <v>0.46</v>
      </c>
      <c r="FJ657">
        <v>0.38</v>
      </c>
      <c r="FK657">
        <v>0.47</v>
      </c>
      <c r="FL657">
        <v>0.38</v>
      </c>
      <c r="FM657">
        <v>0.26</v>
      </c>
      <c r="FN657">
        <v>0.41</v>
      </c>
      <c r="FO657">
        <v>0.24</v>
      </c>
      <c r="FP657">
        <v>0.04</v>
      </c>
      <c r="FQ657">
        <v>0.04</v>
      </c>
      <c r="FR657">
        <v>0.02</v>
      </c>
      <c r="FS657">
        <v>0.04</v>
      </c>
      <c r="FT657">
        <v>0.03</v>
      </c>
      <c r="FU657">
        <v>0.04</v>
      </c>
      <c r="FV657">
        <v>7.0000000000000007E-2</v>
      </c>
      <c r="FW657">
        <v>0.04</v>
      </c>
      <c r="FX657">
        <v>0.02</v>
      </c>
      <c r="FY657">
        <v>1.83</v>
      </c>
      <c r="FZ657">
        <v>3.24</v>
      </c>
      <c r="GA657">
        <v>3.34</v>
      </c>
      <c r="GB657">
        <v>3.13</v>
      </c>
      <c r="GC657">
        <v>3.36</v>
      </c>
      <c r="GD657">
        <v>3.15</v>
      </c>
      <c r="GE657">
        <v>2.78</v>
      </c>
      <c r="GF657">
        <v>3.24</v>
      </c>
      <c r="GG657">
        <v>2.96</v>
      </c>
      <c r="GH657">
        <v>7.85</v>
      </c>
      <c r="GI657">
        <v>0.02</v>
      </c>
      <c r="GJ657">
        <v>6.0000000000000001E-3</v>
      </c>
      <c r="GK657">
        <v>4.2999999999999997E-2</v>
      </c>
      <c r="GL657">
        <v>0.03</v>
      </c>
      <c r="GM657">
        <v>7.0000000000000007E-2</v>
      </c>
      <c r="GN657">
        <v>0.05</v>
      </c>
      <c r="GO657">
        <v>0.12</v>
      </c>
      <c r="GP657">
        <v>0.13</v>
      </c>
      <c r="GQ657">
        <v>0.21</v>
      </c>
      <c r="GR657">
        <v>0.28999999999999998</v>
      </c>
      <c r="GS657">
        <v>0.02</v>
      </c>
      <c r="GT657">
        <v>0.65</v>
      </c>
      <c r="GU657">
        <v>0.66</v>
      </c>
      <c r="GV657">
        <v>0.26</v>
      </c>
      <c r="GW657">
        <v>0.09</v>
      </c>
      <c r="GX657">
        <v>0.11</v>
      </c>
      <c r="GY657">
        <v>0.21</v>
      </c>
      <c r="GZ657">
        <v>0.104</v>
      </c>
      <c r="HA657">
        <v>8.5000000000000006E-2</v>
      </c>
      <c r="HB657">
        <v>0.23</v>
      </c>
      <c r="HC657">
        <v>0.05</v>
      </c>
      <c r="HD657">
        <v>0.04</v>
      </c>
      <c r="HE657">
        <v>0.27</v>
      </c>
      <c r="HF657">
        <v>0.1</v>
      </c>
      <c r="HG657">
        <v>0.1</v>
      </c>
      <c r="HH657">
        <v>0.04</v>
      </c>
      <c r="HI657">
        <v>0</v>
      </c>
      <c r="HJ657">
        <v>0.01</v>
      </c>
      <c r="HK657">
        <v>0.01</v>
      </c>
      <c r="HL657">
        <v>0</v>
      </c>
      <c r="HM657">
        <v>0.05</v>
      </c>
      <c r="HN657">
        <v>0</v>
      </c>
      <c r="HO657">
        <v>0.23</v>
      </c>
      <c r="HP657">
        <v>0.17</v>
      </c>
      <c r="HQ657">
        <v>0.23</v>
      </c>
      <c r="HR657">
        <v>0.2</v>
      </c>
      <c r="HS657">
        <v>0.41</v>
      </c>
      <c r="HT657">
        <v>0.21</v>
      </c>
      <c r="HU657">
        <v>0.64</v>
      </c>
      <c r="HV657">
        <v>0.65</v>
      </c>
      <c r="HW657">
        <v>0.61</v>
      </c>
      <c r="HX657">
        <v>0.65</v>
      </c>
      <c r="HY657">
        <v>0.35</v>
      </c>
      <c r="HZ657">
        <v>0.7</v>
      </c>
      <c r="IA657">
        <v>0.09</v>
      </c>
      <c r="IB657">
        <v>0.13</v>
      </c>
      <c r="IC657">
        <v>0.11</v>
      </c>
      <c r="ID657">
        <v>0.1</v>
      </c>
      <c r="IE657">
        <v>0.15</v>
      </c>
      <c r="IF657">
        <v>4.9000000000000002E-2</v>
      </c>
      <c r="IG657">
        <v>6.0000000000000001E-3</v>
      </c>
      <c r="IH657">
        <v>0.01</v>
      </c>
      <c r="II657">
        <v>0.01</v>
      </c>
      <c r="IJ657">
        <v>0.01</v>
      </c>
      <c r="IK657">
        <v>6.0000000000000001E-3</v>
      </c>
      <c r="IL657">
        <v>6.0000000000000001E-3</v>
      </c>
      <c r="IM657">
        <v>0.03</v>
      </c>
      <c r="IN657">
        <v>0.03</v>
      </c>
      <c r="IO657">
        <v>0.04</v>
      </c>
      <c r="IP657">
        <v>0.04</v>
      </c>
      <c r="IQ657">
        <v>0.02</v>
      </c>
      <c r="IR657">
        <v>0.03</v>
      </c>
      <c r="IS657">
        <v>0.05</v>
      </c>
      <c r="IT657">
        <v>0.74</v>
      </c>
      <c r="IU657">
        <v>0.51</v>
      </c>
      <c r="IV657">
        <v>0.02</v>
      </c>
      <c r="IW657">
        <v>0.27</v>
      </c>
      <c r="IX657">
        <v>0.41</v>
      </c>
      <c r="IY657">
        <v>0.18</v>
      </c>
      <c r="IZ657">
        <v>0.32</v>
      </c>
      <c r="JA657">
        <v>0.22</v>
      </c>
      <c r="JB657">
        <v>0.34</v>
      </c>
      <c r="JC657">
        <v>0.35</v>
      </c>
      <c r="JD657">
        <v>0.02</v>
      </c>
      <c r="JE657">
        <v>0.09</v>
      </c>
      <c r="JF657">
        <v>0.33</v>
      </c>
      <c r="JG657">
        <v>0.21</v>
      </c>
      <c r="JH657">
        <v>0.18</v>
      </c>
      <c r="JI657">
        <v>0.04</v>
      </c>
      <c r="JJ657">
        <v>0.04</v>
      </c>
      <c r="JK657">
        <v>0.4</v>
      </c>
      <c r="JL657">
        <v>0.15</v>
      </c>
      <c r="JM657">
        <v>0.01</v>
      </c>
      <c r="JN657">
        <v>0.01</v>
      </c>
      <c r="JO657">
        <v>0.04</v>
      </c>
      <c r="JP657">
        <v>0.02</v>
      </c>
      <c r="JQ657">
        <v>0.02</v>
      </c>
      <c r="JR657">
        <v>2.67</v>
      </c>
      <c r="JS657">
        <v>1.35</v>
      </c>
      <c r="JT657">
        <v>1.64</v>
      </c>
      <c r="JU657">
        <v>3.14</v>
      </c>
      <c r="JV657">
        <v>2.2599999999999998</v>
      </c>
    </row>
    <row r="658" spans="1:282" x14ac:dyDescent="0.25">
      <c r="A658">
        <v>610548</v>
      </c>
      <c r="B658" t="s">
        <v>1729</v>
      </c>
      <c r="C658" t="s">
        <v>3228</v>
      </c>
      <c r="D658" t="s">
        <v>6474</v>
      </c>
      <c r="E658" t="s">
        <v>6475</v>
      </c>
      <c r="F658" t="s">
        <v>1730</v>
      </c>
      <c r="G658" t="s">
        <v>1731</v>
      </c>
      <c r="H658" t="s">
        <v>1732</v>
      </c>
      <c r="I658" t="s">
        <v>6476</v>
      </c>
      <c r="J658" t="s">
        <v>10</v>
      </c>
      <c r="K658" t="s">
        <v>10</v>
      </c>
      <c r="L658" t="s">
        <v>546</v>
      </c>
      <c r="M658" t="s">
        <v>3399</v>
      </c>
      <c r="N658" t="s">
        <v>3703</v>
      </c>
      <c r="O658" t="s">
        <v>524</v>
      </c>
      <c r="P658">
        <v>288</v>
      </c>
      <c r="Q658" t="s">
        <v>539</v>
      </c>
      <c r="R658" t="s">
        <v>591</v>
      </c>
      <c r="S658" t="s">
        <v>591</v>
      </c>
      <c r="T658">
        <v>38</v>
      </c>
      <c r="U658">
        <v>8678</v>
      </c>
      <c r="V658" t="s">
        <v>651</v>
      </c>
      <c r="W658">
        <v>110</v>
      </c>
      <c r="X658">
        <v>284</v>
      </c>
      <c r="Y658">
        <v>39</v>
      </c>
      <c r="Z658" s="5" t="s">
        <v>549</v>
      </c>
      <c r="AA658" t="s">
        <v>524</v>
      </c>
      <c r="AB658" t="s">
        <v>555</v>
      </c>
      <c r="AC658" t="s">
        <v>555</v>
      </c>
      <c r="AD658" t="s">
        <v>533</v>
      </c>
      <c r="AE658">
        <v>38.700000000000003</v>
      </c>
      <c r="AF658">
        <v>36.700000000000003</v>
      </c>
      <c r="AG658">
        <v>77.7</v>
      </c>
      <c r="AH658">
        <v>3.9</v>
      </c>
      <c r="AI658" t="s">
        <v>3410</v>
      </c>
      <c r="AJ658">
        <v>90</v>
      </c>
      <c r="AK658">
        <v>19</v>
      </c>
      <c r="AL658">
        <v>23</v>
      </c>
      <c r="AM658">
        <v>14</v>
      </c>
      <c r="AN658">
        <v>26</v>
      </c>
      <c r="AP658">
        <v>1</v>
      </c>
      <c r="AQ658">
        <v>5</v>
      </c>
      <c r="AR658">
        <v>5</v>
      </c>
      <c r="AS658">
        <v>90</v>
      </c>
      <c r="AT658">
        <v>0.06</v>
      </c>
      <c r="AU658">
        <v>0.08</v>
      </c>
      <c r="AV658">
        <v>0.03</v>
      </c>
      <c r="AW658">
        <v>0</v>
      </c>
      <c r="AX658">
        <v>0.06</v>
      </c>
      <c r="AY658">
        <v>0.13</v>
      </c>
      <c r="AZ658">
        <v>0.09</v>
      </c>
      <c r="BA658">
        <v>7.8E-2</v>
      </c>
      <c r="BB658">
        <v>0.12</v>
      </c>
      <c r="BC658">
        <v>0.01</v>
      </c>
      <c r="BD658">
        <v>0.11</v>
      </c>
      <c r="BE658">
        <v>0.18</v>
      </c>
      <c r="BF658">
        <v>0.32</v>
      </c>
      <c r="BG658">
        <v>0.26</v>
      </c>
      <c r="BH658">
        <v>0.26</v>
      </c>
      <c r="BI658">
        <v>0.2</v>
      </c>
      <c r="BJ658">
        <v>0.28000000000000003</v>
      </c>
      <c r="BK658">
        <v>0.23</v>
      </c>
      <c r="BL658">
        <v>0.02</v>
      </c>
      <c r="BM658">
        <v>0.02</v>
      </c>
      <c r="BN658">
        <v>7.0000000000000007E-2</v>
      </c>
      <c r="BO658">
        <v>0.01</v>
      </c>
      <c r="BP658">
        <v>0.02</v>
      </c>
      <c r="BQ658">
        <v>0.02</v>
      </c>
      <c r="BR658">
        <v>0.51</v>
      </c>
      <c r="BS658">
        <v>0.56999999999999995</v>
      </c>
      <c r="BT658">
        <v>0.52</v>
      </c>
      <c r="BU658">
        <v>0.78</v>
      </c>
      <c r="BV658">
        <v>0.53</v>
      </c>
      <c r="BW658">
        <v>0.43</v>
      </c>
      <c r="BX658">
        <v>3.32</v>
      </c>
      <c r="BY658">
        <v>3.34</v>
      </c>
      <c r="BZ658">
        <v>3.36</v>
      </c>
      <c r="CA658">
        <v>3.78</v>
      </c>
      <c r="CB658">
        <v>3.32</v>
      </c>
      <c r="CC658">
        <v>2.99</v>
      </c>
      <c r="CD658">
        <v>1.0999999999999999E-2</v>
      </c>
      <c r="CE658">
        <v>1.0999999999999999E-2</v>
      </c>
      <c r="CF658">
        <v>3.3000000000000002E-2</v>
      </c>
      <c r="CG658">
        <v>2.1999999999999999E-2</v>
      </c>
      <c r="CH658">
        <v>1.0999999999999999E-2</v>
      </c>
      <c r="CI658">
        <v>0.06</v>
      </c>
      <c r="CJ658">
        <v>0.01</v>
      </c>
      <c r="CK658">
        <v>0.09</v>
      </c>
      <c r="CL658">
        <v>0.06</v>
      </c>
      <c r="CM658">
        <v>0.03</v>
      </c>
      <c r="CN658">
        <v>0.02</v>
      </c>
      <c r="CO658">
        <v>0.02</v>
      </c>
      <c r="CP658">
        <v>0.04</v>
      </c>
      <c r="CQ658">
        <v>0.03</v>
      </c>
      <c r="CR658">
        <v>0.09</v>
      </c>
      <c r="CS658">
        <v>0.17</v>
      </c>
      <c r="CT658">
        <v>0.14000000000000001</v>
      </c>
      <c r="CU658">
        <v>0.13</v>
      </c>
      <c r="CV658">
        <v>3.8</v>
      </c>
      <c r="CW658">
        <v>3.73</v>
      </c>
      <c r="CX658">
        <v>3.64</v>
      </c>
      <c r="CY658">
        <v>3.63</v>
      </c>
      <c r="CZ658">
        <v>3.69</v>
      </c>
      <c r="DA658">
        <v>3.44</v>
      </c>
      <c r="DB658">
        <v>3.42</v>
      </c>
      <c r="DC658">
        <v>3.19</v>
      </c>
      <c r="DD658">
        <v>3.32</v>
      </c>
      <c r="DE658">
        <v>0.1</v>
      </c>
      <c r="DF658">
        <v>0.19</v>
      </c>
      <c r="DG658">
        <v>0.21</v>
      </c>
      <c r="DH658">
        <v>0.21</v>
      </c>
      <c r="DI658">
        <v>0.21</v>
      </c>
      <c r="DJ658">
        <v>0.2</v>
      </c>
      <c r="DK658">
        <v>0.21</v>
      </c>
      <c r="DL658">
        <v>0.23</v>
      </c>
      <c r="DM658">
        <v>0.23</v>
      </c>
      <c r="DN658">
        <v>0.01</v>
      </c>
      <c r="DO658">
        <v>0.01</v>
      </c>
      <c r="DP658">
        <v>0.01</v>
      </c>
      <c r="DQ658">
        <v>0.01</v>
      </c>
      <c r="DR658">
        <v>0.01</v>
      </c>
      <c r="DS658">
        <v>0.02</v>
      </c>
      <c r="DT658">
        <v>0.01</v>
      </c>
      <c r="DU658">
        <v>0.02</v>
      </c>
      <c r="DV658">
        <v>0.02</v>
      </c>
      <c r="DW658">
        <v>0.84</v>
      </c>
      <c r="DX658">
        <v>0.77</v>
      </c>
      <c r="DY658">
        <v>0.72</v>
      </c>
      <c r="DZ658">
        <v>0.71</v>
      </c>
      <c r="EA658">
        <v>0.73</v>
      </c>
      <c r="EB658">
        <v>0.63</v>
      </c>
      <c r="EC658">
        <v>0.6</v>
      </c>
      <c r="ED658">
        <v>0.51</v>
      </c>
      <c r="EE658">
        <v>0.56000000000000005</v>
      </c>
      <c r="EF658">
        <v>0.48</v>
      </c>
      <c r="EG658">
        <v>0.01</v>
      </c>
      <c r="EH658">
        <v>0.01</v>
      </c>
      <c r="EI658">
        <v>0.06</v>
      </c>
      <c r="EJ658">
        <v>0.02</v>
      </c>
      <c r="EK658">
        <v>0.03</v>
      </c>
      <c r="EL658">
        <v>0.18</v>
      </c>
      <c r="EM658">
        <v>0.09</v>
      </c>
      <c r="EN658">
        <v>0.01</v>
      </c>
      <c r="EO658">
        <v>0.33</v>
      </c>
      <c r="EP658">
        <v>0.02</v>
      </c>
      <c r="EQ658">
        <v>3.3000000000000002E-2</v>
      </c>
      <c r="ER658">
        <v>0.03</v>
      </c>
      <c r="ES658">
        <v>6.7000000000000004E-2</v>
      </c>
      <c r="ET658">
        <v>0.1</v>
      </c>
      <c r="EU658">
        <v>0.16</v>
      </c>
      <c r="EV658">
        <v>0.08</v>
      </c>
      <c r="EW658">
        <v>0.02</v>
      </c>
      <c r="EX658">
        <v>7.8E-2</v>
      </c>
      <c r="EY658">
        <v>0.22</v>
      </c>
      <c r="EZ658">
        <v>0.24</v>
      </c>
      <c r="FA658">
        <v>0.27</v>
      </c>
      <c r="FB658">
        <v>0.21</v>
      </c>
      <c r="FC658">
        <v>0.27</v>
      </c>
      <c r="FD658">
        <v>0.28999999999999998</v>
      </c>
      <c r="FE658">
        <v>0.28999999999999998</v>
      </c>
      <c r="FF658">
        <v>0.3</v>
      </c>
      <c r="FG658">
        <v>0.04</v>
      </c>
      <c r="FH658">
        <v>0.68</v>
      </c>
      <c r="FI658">
        <v>0.64</v>
      </c>
      <c r="FJ658">
        <v>0.59</v>
      </c>
      <c r="FK658">
        <v>0.64</v>
      </c>
      <c r="FL658">
        <v>0.53</v>
      </c>
      <c r="FM658">
        <v>0.26</v>
      </c>
      <c r="FN658">
        <v>0.47</v>
      </c>
      <c r="FO658">
        <v>0.56999999999999995</v>
      </c>
      <c r="FP658">
        <v>7.0000000000000007E-2</v>
      </c>
      <c r="FQ658">
        <v>7.0000000000000007E-2</v>
      </c>
      <c r="FR658">
        <v>7.0000000000000007E-2</v>
      </c>
      <c r="FS658">
        <v>0.06</v>
      </c>
      <c r="FT658">
        <v>0.06</v>
      </c>
      <c r="FU658">
        <v>7.0000000000000007E-2</v>
      </c>
      <c r="FV658">
        <v>0.12</v>
      </c>
      <c r="FW658">
        <v>0.08</v>
      </c>
      <c r="FX658">
        <v>0.1</v>
      </c>
      <c r="FY658">
        <v>1.67</v>
      </c>
      <c r="FZ658">
        <v>3.68</v>
      </c>
      <c r="GA658">
        <v>3.63</v>
      </c>
      <c r="GB658">
        <v>3.47</v>
      </c>
      <c r="GC658">
        <v>3.56</v>
      </c>
      <c r="GD658">
        <v>3.39</v>
      </c>
      <c r="GE658">
        <v>2.71</v>
      </c>
      <c r="GF658">
        <v>3.23</v>
      </c>
      <c r="GG658">
        <v>3.58</v>
      </c>
      <c r="GH658">
        <v>8.81</v>
      </c>
      <c r="GI658">
        <v>0.03</v>
      </c>
      <c r="GJ658">
        <v>0</v>
      </c>
      <c r="GK658">
        <v>2.1999999999999999E-2</v>
      </c>
      <c r="GL658">
        <v>0</v>
      </c>
      <c r="GM658">
        <v>0</v>
      </c>
      <c r="GN658">
        <v>0.03</v>
      </c>
      <c r="GO658">
        <v>0.04</v>
      </c>
      <c r="GP658">
        <v>0.13</v>
      </c>
      <c r="GQ658">
        <v>0.12</v>
      </c>
      <c r="GR658">
        <v>0.54</v>
      </c>
      <c r="GS658">
        <v>7.0000000000000007E-2</v>
      </c>
      <c r="GT658">
        <v>0.34</v>
      </c>
      <c r="GU658">
        <v>0.67</v>
      </c>
      <c r="GV658">
        <v>0.17</v>
      </c>
      <c r="GW658">
        <v>0.24</v>
      </c>
      <c r="GX658">
        <v>0.14399999999999999</v>
      </c>
      <c r="GY658">
        <v>0.23</v>
      </c>
      <c r="GZ658">
        <v>0.2</v>
      </c>
      <c r="HA658">
        <v>3.3000000000000002E-2</v>
      </c>
      <c r="HB658">
        <v>0.28999999999999998</v>
      </c>
      <c r="HC658">
        <v>0.12</v>
      </c>
      <c r="HD658">
        <v>0.08</v>
      </c>
      <c r="HE658">
        <v>0.2</v>
      </c>
      <c r="HF658">
        <v>0.09</v>
      </c>
      <c r="HG658">
        <v>0.08</v>
      </c>
      <c r="HH658">
        <v>0.11</v>
      </c>
      <c r="HI658">
        <v>0</v>
      </c>
      <c r="HJ658">
        <v>0</v>
      </c>
      <c r="HK658">
        <v>0.01</v>
      </c>
      <c r="HL658">
        <v>0.08</v>
      </c>
      <c r="HM658">
        <v>0.11</v>
      </c>
      <c r="HN658">
        <v>0.01</v>
      </c>
      <c r="HO658">
        <v>0.12</v>
      </c>
      <c r="HP658">
        <v>7.0000000000000007E-2</v>
      </c>
      <c r="HQ658">
        <v>0.18</v>
      </c>
      <c r="HR658">
        <v>0.32</v>
      </c>
      <c r="HS658">
        <v>0.44</v>
      </c>
      <c r="HT658">
        <v>0.2</v>
      </c>
      <c r="HU658">
        <v>0.79</v>
      </c>
      <c r="HV658">
        <v>0.83</v>
      </c>
      <c r="HW658">
        <v>0.68</v>
      </c>
      <c r="HX658">
        <v>0.5</v>
      </c>
      <c r="HY658">
        <v>0.26</v>
      </c>
      <c r="HZ658">
        <v>0.72</v>
      </c>
      <c r="IA658">
        <v>0.02</v>
      </c>
      <c r="IB658">
        <v>0.03</v>
      </c>
      <c r="IC658">
        <v>0.06</v>
      </c>
      <c r="ID658">
        <v>0.02</v>
      </c>
      <c r="IE658">
        <v>0.08</v>
      </c>
      <c r="IF658">
        <v>0</v>
      </c>
      <c r="IG658">
        <v>0</v>
      </c>
      <c r="IH658">
        <v>0</v>
      </c>
      <c r="II658">
        <v>0.01</v>
      </c>
      <c r="IJ658">
        <v>0</v>
      </c>
      <c r="IK658">
        <v>4.3999999999999997E-2</v>
      </c>
      <c r="IL658">
        <v>0</v>
      </c>
      <c r="IM658">
        <v>7.0000000000000007E-2</v>
      </c>
      <c r="IN658">
        <v>7.0000000000000007E-2</v>
      </c>
      <c r="IO658">
        <v>7.0000000000000007E-2</v>
      </c>
      <c r="IP658">
        <v>0.08</v>
      </c>
      <c r="IQ658">
        <v>7.0000000000000007E-2</v>
      </c>
      <c r="IR658">
        <v>7.0000000000000007E-2</v>
      </c>
      <c r="IS658">
        <v>0</v>
      </c>
      <c r="IT658">
        <v>0.23</v>
      </c>
      <c r="IU658">
        <v>0.09</v>
      </c>
      <c r="IV658">
        <v>0</v>
      </c>
      <c r="IW658">
        <v>0.08</v>
      </c>
      <c r="IX658">
        <v>0.17</v>
      </c>
      <c r="IY658">
        <v>0.41</v>
      </c>
      <c r="IZ658">
        <v>0.36</v>
      </c>
      <c r="JA658">
        <v>0.12</v>
      </c>
      <c r="JB658">
        <v>0.32</v>
      </c>
      <c r="JC658">
        <v>0.33</v>
      </c>
      <c r="JD658">
        <v>0.17</v>
      </c>
      <c r="JE658">
        <v>0.26</v>
      </c>
      <c r="JF658">
        <v>0.24</v>
      </c>
      <c r="JG658">
        <v>0.3</v>
      </c>
      <c r="JH658">
        <v>0.42</v>
      </c>
      <c r="JI658">
        <v>0.11</v>
      </c>
      <c r="JJ658">
        <v>0.22</v>
      </c>
      <c r="JK658">
        <v>0.56000000000000005</v>
      </c>
      <c r="JL658">
        <v>0.22</v>
      </c>
      <c r="JM658">
        <v>0.08</v>
      </c>
      <c r="JN658">
        <v>0.08</v>
      </c>
      <c r="JO658">
        <v>0.08</v>
      </c>
      <c r="JP658">
        <v>0.08</v>
      </c>
      <c r="JQ658">
        <v>0.08</v>
      </c>
      <c r="JR658">
        <v>3.28</v>
      </c>
      <c r="JS658">
        <v>2.17</v>
      </c>
      <c r="JT658">
        <v>2.66</v>
      </c>
      <c r="JU658">
        <v>3.47</v>
      </c>
      <c r="JV658">
        <v>2.72</v>
      </c>
    </row>
    <row r="659" spans="1:282" x14ac:dyDescent="0.25">
      <c r="A659">
        <v>610549</v>
      </c>
      <c r="B659" t="s">
        <v>3230</v>
      </c>
      <c r="C659" t="s">
        <v>3229</v>
      </c>
      <c r="D659" t="s">
        <v>6477</v>
      </c>
      <c r="E659" t="s">
        <v>10</v>
      </c>
      <c r="F659" t="s">
        <v>3231</v>
      </c>
      <c r="G659" t="s">
        <v>3232</v>
      </c>
      <c r="H659" t="s">
        <v>3233</v>
      </c>
      <c r="I659" t="s">
        <v>6478</v>
      </c>
      <c r="J659" t="s">
        <v>10</v>
      </c>
      <c r="K659" t="s">
        <v>10</v>
      </c>
      <c r="L659" t="s">
        <v>713</v>
      </c>
      <c r="M659" t="s">
        <v>713</v>
      </c>
      <c r="N659" t="s">
        <v>3874</v>
      </c>
      <c r="O659" t="s">
        <v>524</v>
      </c>
      <c r="P659">
        <v>8</v>
      </c>
      <c r="Q659" t="s">
        <v>541</v>
      </c>
      <c r="R659" t="s">
        <v>562</v>
      </c>
      <c r="S659" t="s">
        <v>718</v>
      </c>
      <c r="T659">
        <v>33</v>
      </c>
      <c r="U659">
        <v>8679</v>
      </c>
      <c r="V659" t="s">
        <v>651</v>
      </c>
      <c r="Z659" s="5" t="s">
        <v>10</v>
      </c>
      <c r="AA659" t="s">
        <v>10</v>
      </c>
      <c r="AB659" t="s">
        <v>10</v>
      </c>
      <c r="AC659" t="s">
        <v>10</v>
      </c>
      <c r="AD659" t="s">
        <v>10</v>
      </c>
      <c r="AI659" t="s">
        <v>10</v>
      </c>
    </row>
    <row r="660" spans="1:282" x14ac:dyDescent="0.25">
      <c r="A660">
        <v>610550</v>
      </c>
      <c r="B660" t="s">
        <v>3235</v>
      </c>
      <c r="C660" t="s">
        <v>3234</v>
      </c>
      <c r="D660" t="s">
        <v>6477</v>
      </c>
      <c r="E660" t="s">
        <v>10</v>
      </c>
      <c r="F660" t="s">
        <v>3231</v>
      </c>
      <c r="G660" t="s">
        <v>3232</v>
      </c>
      <c r="H660" t="s">
        <v>3233</v>
      </c>
      <c r="I660" t="s">
        <v>6478</v>
      </c>
      <c r="J660" t="s">
        <v>10</v>
      </c>
      <c r="K660" t="s">
        <v>10</v>
      </c>
      <c r="L660" t="s">
        <v>713</v>
      </c>
      <c r="M660" t="s">
        <v>713</v>
      </c>
      <c r="N660" t="s">
        <v>3874</v>
      </c>
      <c r="O660" t="s">
        <v>535</v>
      </c>
      <c r="P660">
        <v>27</v>
      </c>
      <c r="Q660" t="s">
        <v>541</v>
      </c>
      <c r="R660" t="s">
        <v>3417</v>
      </c>
      <c r="S660" t="s">
        <v>718</v>
      </c>
      <c r="T660">
        <v>33</v>
      </c>
      <c r="U660">
        <v>8680</v>
      </c>
      <c r="V660" t="s">
        <v>651</v>
      </c>
      <c r="Z660" s="5" t="s">
        <v>10</v>
      </c>
      <c r="AA660" t="s">
        <v>10</v>
      </c>
      <c r="AB660" t="s">
        <v>10</v>
      </c>
      <c r="AC660" t="s">
        <v>10</v>
      </c>
      <c r="AD660" t="s">
        <v>10</v>
      </c>
      <c r="AI660" t="s">
        <v>10</v>
      </c>
      <c r="AJ660">
        <v>9</v>
      </c>
      <c r="AL660">
        <v>4</v>
      </c>
      <c r="AM660">
        <v>1</v>
      </c>
      <c r="AN660">
        <v>4</v>
      </c>
      <c r="AS660">
        <v>9</v>
      </c>
      <c r="AT660">
        <v>0</v>
      </c>
      <c r="AU660">
        <v>0</v>
      </c>
      <c r="AV660">
        <v>0</v>
      </c>
      <c r="AW660">
        <v>0</v>
      </c>
      <c r="AX660">
        <v>0.11</v>
      </c>
      <c r="AY660">
        <v>0.11</v>
      </c>
      <c r="AZ660">
        <v>0</v>
      </c>
      <c r="BA660">
        <v>0</v>
      </c>
      <c r="BB660">
        <v>0</v>
      </c>
      <c r="BC660">
        <v>0.11</v>
      </c>
      <c r="BD660">
        <v>0</v>
      </c>
      <c r="BE660">
        <v>0.11</v>
      </c>
      <c r="BF660">
        <v>0.11</v>
      </c>
      <c r="BG660">
        <v>0.11</v>
      </c>
      <c r="BH660">
        <v>0.11</v>
      </c>
      <c r="BI660">
        <v>0.33</v>
      </c>
      <c r="BJ660">
        <v>0.11</v>
      </c>
      <c r="BK660">
        <v>0.22</v>
      </c>
      <c r="BL660">
        <v>0</v>
      </c>
      <c r="BM660">
        <v>0</v>
      </c>
      <c r="BN660">
        <v>0</v>
      </c>
      <c r="BO660">
        <v>0.11</v>
      </c>
      <c r="BP660">
        <v>0</v>
      </c>
      <c r="BQ660">
        <v>0.22</v>
      </c>
      <c r="BR660">
        <v>0.89</v>
      </c>
      <c r="BS660">
        <v>0.89</v>
      </c>
      <c r="BT660">
        <v>0.89</v>
      </c>
      <c r="BU660">
        <v>0.44</v>
      </c>
      <c r="BV660">
        <v>0.78</v>
      </c>
      <c r="BW660">
        <v>0.33</v>
      </c>
      <c r="BX660">
        <v>3.89</v>
      </c>
      <c r="BY660">
        <v>3.89</v>
      </c>
      <c r="BZ660">
        <v>3.89</v>
      </c>
      <c r="CA660">
        <v>3.38</v>
      </c>
      <c r="CB660">
        <v>3.56</v>
      </c>
      <c r="CC660">
        <v>3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0.22</v>
      </c>
      <c r="CT660">
        <v>0.22</v>
      </c>
      <c r="CU660">
        <v>0</v>
      </c>
      <c r="CV660">
        <v>3.89</v>
      </c>
      <c r="CW660">
        <v>3.89</v>
      </c>
      <c r="CX660">
        <v>3.78</v>
      </c>
      <c r="CY660">
        <v>3.67</v>
      </c>
      <c r="CZ660">
        <v>3.88</v>
      </c>
      <c r="DA660">
        <v>3.67</v>
      </c>
      <c r="DB660">
        <v>3.11</v>
      </c>
      <c r="DC660">
        <v>3.22</v>
      </c>
      <c r="DD660">
        <v>3.44</v>
      </c>
      <c r="DE660">
        <v>0.11</v>
      </c>
      <c r="DF660">
        <v>0.11</v>
      </c>
      <c r="DG660">
        <v>0.22</v>
      </c>
      <c r="DH660">
        <v>0.33</v>
      </c>
      <c r="DI660">
        <v>0.11</v>
      </c>
      <c r="DJ660">
        <v>0.33</v>
      </c>
      <c r="DK660">
        <v>0.44</v>
      </c>
      <c r="DL660">
        <v>0.33</v>
      </c>
      <c r="DM660">
        <v>0.56000000000000005</v>
      </c>
      <c r="DN660">
        <v>0</v>
      </c>
      <c r="DO660">
        <v>0</v>
      </c>
      <c r="DP660">
        <v>0</v>
      </c>
      <c r="DQ660">
        <v>0</v>
      </c>
      <c r="DR660">
        <v>0.11</v>
      </c>
      <c r="DS660">
        <v>0</v>
      </c>
      <c r="DT660">
        <v>0</v>
      </c>
      <c r="DU660">
        <v>0</v>
      </c>
      <c r="DV660">
        <v>0</v>
      </c>
      <c r="DW660">
        <v>0.89</v>
      </c>
      <c r="DX660">
        <v>0.89</v>
      </c>
      <c r="DY660">
        <v>0.78</v>
      </c>
      <c r="DZ660">
        <v>0.67</v>
      </c>
      <c r="EA660">
        <v>0.78</v>
      </c>
      <c r="EB660">
        <v>0.67</v>
      </c>
      <c r="EC660">
        <v>0.33</v>
      </c>
      <c r="ED660">
        <v>0.44</v>
      </c>
      <c r="EE660">
        <v>0.44</v>
      </c>
      <c r="EF660">
        <v>0.56000000000000005</v>
      </c>
      <c r="EG660">
        <v>0.11</v>
      </c>
      <c r="EH660">
        <v>0.11</v>
      </c>
      <c r="EI660">
        <v>0.11</v>
      </c>
      <c r="EJ660">
        <v>0.11</v>
      </c>
      <c r="EK660">
        <v>0.11</v>
      </c>
      <c r="EL660">
        <v>0.11</v>
      </c>
      <c r="EM660">
        <v>0</v>
      </c>
      <c r="EN660">
        <v>0</v>
      </c>
      <c r="EO660">
        <v>0.11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0.111</v>
      </c>
      <c r="EY660">
        <v>0.33</v>
      </c>
      <c r="EZ660">
        <v>0.22</v>
      </c>
      <c r="FA660">
        <v>0.33</v>
      </c>
      <c r="FB660">
        <v>0.33</v>
      </c>
      <c r="FC660">
        <v>0.22</v>
      </c>
      <c r="FD660">
        <v>0.33</v>
      </c>
      <c r="FE660">
        <v>0.22</v>
      </c>
      <c r="FF660">
        <v>0.33</v>
      </c>
      <c r="FG660">
        <v>0.11</v>
      </c>
      <c r="FH660">
        <v>0.56000000000000005</v>
      </c>
      <c r="FI660">
        <v>0.67</v>
      </c>
      <c r="FJ660">
        <v>0.56000000000000005</v>
      </c>
      <c r="FK660">
        <v>0.56000000000000005</v>
      </c>
      <c r="FL660">
        <v>0.56000000000000005</v>
      </c>
      <c r="FM660">
        <v>0.56000000000000005</v>
      </c>
      <c r="FN660">
        <v>0.78</v>
      </c>
      <c r="FO660">
        <v>0.67</v>
      </c>
      <c r="FP660">
        <v>0.11</v>
      </c>
      <c r="FQ660">
        <v>0</v>
      </c>
      <c r="FR660">
        <v>0</v>
      </c>
      <c r="FS660">
        <v>0</v>
      </c>
      <c r="FT660">
        <v>0</v>
      </c>
      <c r="FU660">
        <v>0.11</v>
      </c>
      <c r="FV660">
        <v>0</v>
      </c>
      <c r="FW660">
        <v>0</v>
      </c>
      <c r="FX660">
        <v>0</v>
      </c>
      <c r="FY660">
        <v>1.75</v>
      </c>
      <c r="FZ660">
        <v>3.33</v>
      </c>
      <c r="GA660">
        <v>3.44</v>
      </c>
      <c r="GB660">
        <v>3.33</v>
      </c>
      <c r="GC660">
        <v>3.33</v>
      </c>
      <c r="GD660">
        <v>3.38</v>
      </c>
      <c r="GE660">
        <v>3.33</v>
      </c>
      <c r="GF660">
        <v>3.78</v>
      </c>
      <c r="GG660">
        <v>3.67</v>
      </c>
      <c r="GH660">
        <v>8.89</v>
      </c>
      <c r="GI660">
        <v>0</v>
      </c>
      <c r="GJ660">
        <v>0</v>
      </c>
      <c r="GK660">
        <v>0</v>
      </c>
      <c r="GL660">
        <v>0</v>
      </c>
      <c r="GM660">
        <v>0.11</v>
      </c>
      <c r="GN660">
        <v>0</v>
      </c>
      <c r="GO660">
        <v>0</v>
      </c>
      <c r="GP660">
        <v>0.22</v>
      </c>
      <c r="GQ660">
        <v>0.11</v>
      </c>
      <c r="GR660">
        <v>0.56000000000000005</v>
      </c>
      <c r="GS660">
        <v>0</v>
      </c>
      <c r="GT660">
        <v>0.44</v>
      </c>
      <c r="GU660">
        <v>0.44</v>
      </c>
      <c r="GV660">
        <v>0.22</v>
      </c>
      <c r="GW660">
        <v>0</v>
      </c>
      <c r="GX660">
        <v>0.111</v>
      </c>
      <c r="GY660">
        <v>0.11</v>
      </c>
      <c r="GZ660">
        <v>0.111</v>
      </c>
      <c r="HA660">
        <v>0.222</v>
      </c>
      <c r="HB660">
        <v>0.33</v>
      </c>
      <c r="HC660">
        <v>0.11</v>
      </c>
      <c r="HD660">
        <v>0.11</v>
      </c>
      <c r="HE660">
        <v>0.11</v>
      </c>
      <c r="HF660">
        <v>0.33</v>
      </c>
      <c r="HG660">
        <v>0.11</v>
      </c>
      <c r="HH660">
        <v>0.22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0.33</v>
      </c>
      <c r="HP660">
        <v>0.33</v>
      </c>
      <c r="HQ660">
        <v>0.33</v>
      </c>
      <c r="HR660">
        <v>0.22</v>
      </c>
      <c r="HS660">
        <v>0.44</v>
      </c>
      <c r="HT660">
        <v>0.33</v>
      </c>
      <c r="HU660">
        <v>0.44</v>
      </c>
      <c r="HV660">
        <v>0.44</v>
      </c>
      <c r="HW660">
        <v>0.44</v>
      </c>
      <c r="HX660">
        <v>0.44</v>
      </c>
      <c r="HY660">
        <v>0.33</v>
      </c>
      <c r="HZ660">
        <v>0.44</v>
      </c>
      <c r="IA660">
        <v>0.11</v>
      </c>
      <c r="IB660">
        <v>0.11</v>
      </c>
      <c r="IC660">
        <v>0.11</v>
      </c>
      <c r="ID660">
        <v>0.22</v>
      </c>
      <c r="IE660">
        <v>0.11</v>
      </c>
      <c r="IF660">
        <v>0.222</v>
      </c>
      <c r="IG660">
        <v>0.111</v>
      </c>
      <c r="IH660">
        <v>0</v>
      </c>
      <c r="II660">
        <v>0</v>
      </c>
      <c r="IJ660">
        <v>0</v>
      </c>
      <c r="IK660">
        <v>0</v>
      </c>
      <c r="IL660">
        <v>0</v>
      </c>
      <c r="IM660">
        <v>0</v>
      </c>
      <c r="IN660">
        <v>0.11</v>
      </c>
      <c r="IO660">
        <v>0.11</v>
      </c>
      <c r="IP660">
        <v>0.11</v>
      </c>
      <c r="IQ660">
        <v>0.11</v>
      </c>
      <c r="IR660">
        <v>0</v>
      </c>
      <c r="IS660">
        <v>0</v>
      </c>
      <c r="IT660">
        <v>0.89</v>
      </c>
      <c r="IU660">
        <v>0.89</v>
      </c>
      <c r="IV660">
        <v>0</v>
      </c>
      <c r="IW660">
        <v>0.67</v>
      </c>
      <c r="IX660">
        <v>0.56000000000000005</v>
      </c>
      <c r="IY660">
        <v>0</v>
      </c>
      <c r="IZ660">
        <v>0</v>
      </c>
      <c r="JA660">
        <v>0.33</v>
      </c>
      <c r="JB660">
        <v>0.22</v>
      </c>
      <c r="JC660">
        <v>0.44</v>
      </c>
      <c r="JD660">
        <v>0.11</v>
      </c>
      <c r="JE660">
        <v>0</v>
      </c>
      <c r="JF660">
        <v>0.44</v>
      </c>
      <c r="JG660">
        <v>0.11</v>
      </c>
      <c r="JH660">
        <v>0</v>
      </c>
      <c r="JI660">
        <v>0</v>
      </c>
      <c r="JJ660">
        <v>0</v>
      </c>
      <c r="JK660">
        <v>0.22</v>
      </c>
      <c r="JL660">
        <v>0</v>
      </c>
      <c r="JM660">
        <v>0</v>
      </c>
      <c r="JN660">
        <v>0</v>
      </c>
      <c r="JO660">
        <v>0.11</v>
      </c>
      <c r="JP660">
        <v>0</v>
      </c>
      <c r="JQ660">
        <v>0</v>
      </c>
      <c r="JR660">
        <v>2.44</v>
      </c>
      <c r="JS660">
        <v>1.22</v>
      </c>
      <c r="JT660">
        <v>1</v>
      </c>
      <c r="JU660">
        <v>2.89</v>
      </c>
      <c r="JV660">
        <v>1.44</v>
      </c>
    </row>
    <row r="661" spans="1:282" x14ac:dyDescent="0.25">
      <c r="A661">
        <v>610551</v>
      </c>
      <c r="B661" t="s">
        <v>6479</v>
      </c>
      <c r="C661" t="s">
        <v>3236</v>
      </c>
      <c r="D661" t="s">
        <v>6480</v>
      </c>
      <c r="E661" t="s">
        <v>10</v>
      </c>
      <c r="F661" t="s">
        <v>3237</v>
      </c>
      <c r="G661" t="s">
        <v>3238</v>
      </c>
      <c r="H661" t="s">
        <v>3239</v>
      </c>
      <c r="I661" t="s">
        <v>6481</v>
      </c>
      <c r="J661" t="s">
        <v>10</v>
      </c>
      <c r="K661" t="s">
        <v>10</v>
      </c>
      <c r="L661" t="s">
        <v>713</v>
      </c>
      <c r="M661" t="s">
        <v>713</v>
      </c>
      <c r="N661" t="s">
        <v>3874</v>
      </c>
      <c r="O661" t="s">
        <v>524</v>
      </c>
      <c r="P661">
        <v>13</v>
      </c>
      <c r="Q661" t="s">
        <v>537</v>
      </c>
      <c r="R661" t="s">
        <v>550</v>
      </c>
      <c r="S661" t="s">
        <v>718</v>
      </c>
      <c r="T661">
        <v>45</v>
      </c>
      <c r="U661">
        <v>8681</v>
      </c>
      <c r="V661" t="s">
        <v>651</v>
      </c>
      <c r="Z661" s="5" t="s">
        <v>10</v>
      </c>
      <c r="AA661" t="s">
        <v>10</v>
      </c>
      <c r="AB661" t="s">
        <v>10</v>
      </c>
      <c r="AC661" t="s">
        <v>10</v>
      </c>
      <c r="AD661" t="s">
        <v>10</v>
      </c>
      <c r="AI661" t="s">
        <v>10</v>
      </c>
    </row>
    <row r="662" spans="1:282" x14ac:dyDescent="0.25">
      <c r="A662">
        <v>610552</v>
      </c>
      <c r="B662" t="s">
        <v>3241</v>
      </c>
      <c r="C662" t="s">
        <v>3240</v>
      </c>
      <c r="D662" t="s">
        <v>6480</v>
      </c>
      <c r="E662" t="s">
        <v>10</v>
      </c>
      <c r="F662" t="s">
        <v>3237</v>
      </c>
      <c r="G662" t="s">
        <v>3238</v>
      </c>
      <c r="H662" t="s">
        <v>3239</v>
      </c>
      <c r="I662" t="s">
        <v>6481</v>
      </c>
      <c r="J662" t="s">
        <v>10</v>
      </c>
      <c r="K662" t="s">
        <v>10</v>
      </c>
      <c r="L662" t="s">
        <v>713</v>
      </c>
      <c r="M662" t="s">
        <v>713</v>
      </c>
      <c r="N662" t="s">
        <v>3874</v>
      </c>
      <c r="O662" t="s">
        <v>535</v>
      </c>
      <c r="P662">
        <v>45</v>
      </c>
      <c r="Q662" t="s">
        <v>537</v>
      </c>
      <c r="R662" t="s">
        <v>536</v>
      </c>
      <c r="S662" t="s">
        <v>718</v>
      </c>
      <c r="T662">
        <v>45</v>
      </c>
      <c r="U662">
        <v>8682</v>
      </c>
      <c r="V662" t="s">
        <v>651</v>
      </c>
      <c r="Z662" s="5" t="s">
        <v>10</v>
      </c>
      <c r="AA662" t="s">
        <v>10</v>
      </c>
      <c r="AB662" t="s">
        <v>10</v>
      </c>
      <c r="AC662" t="s">
        <v>10</v>
      </c>
      <c r="AD662" t="s">
        <v>10</v>
      </c>
      <c r="AI662" t="s">
        <v>10</v>
      </c>
    </row>
    <row r="663" spans="1:282" x14ac:dyDescent="0.25">
      <c r="A663">
        <v>610553</v>
      </c>
      <c r="B663" t="s">
        <v>3243</v>
      </c>
      <c r="C663" t="s">
        <v>3242</v>
      </c>
      <c r="D663" t="s">
        <v>6482</v>
      </c>
      <c r="E663" t="s">
        <v>6483</v>
      </c>
      <c r="F663" t="s">
        <v>3244</v>
      </c>
      <c r="G663" t="s">
        <v>3245</v>
      </c>
      <c r="H663" t="s">
        <v>3246</v>
      </c>
      <c r="I663" t="s">
        <v>6484</v>
      </c>
      <c r="J663" t="s">
        <v>10</v>
      </c>
      <c r="K663" t="s">
        <v>10</v>
      </c>
      <c r="L663" t="s">
        <v>713</v>
      </c>
      <c r="M663" t="s">
        <v>713</v>
      </c>
      <c r="N663" t="s">
        <v>3874</v>
      </c>
      <c r="O663" t="s">
        <v>524</v>
      </c>
      <c r="P663">
        <v>9</v>
      </c>
      <c r="Q663" t="s">
        <v>566</v>
      </c>
      <c r="R663" t="s">
        <v>565</v>
      </c>
      <c r="S663" t="s">
        <v>718</v>
      </c>
      <c r="T663">
        <v>48</v>
      </c>
      <c r="U663">
        <v>8683</v>
      </c>
      <c r="V663" t="s">
        <v>651</v>
      </c>
      <c r="Z663" s="5" t="s">
        <v>10</v>
      </c>
      <c r="AA663" t="s">
        <v>10</v>
      </c>
      <c r="AB663" t="s">
        <v>10</v>
      </c>
      <c r="AC663" t="s">
        <v>10</v>
      </c>
      <c r="AD663" t="s">
        <v>10</v>
      </c>
      <c r="AI663" t="s">
        <v>10</v>
      </c>
      <c r="AJ663">
        <v>9</v>
      </c>
      <c r="AL663">
        <v>8</v>
      </c>
      <c r="AR663">
        <v>1</v>
      </c>
      <c r="AS663">
        <v>9</v>
      </c>
      <c r="AT663">
        <v>0.11</v>
      </c>
      <c r="AU663">
        <v>0</v>
      </c>
      <c r="AV663">
        <v>0</v>
      </c>
      <c r="AW663">
        <v>0.44</v>
      </c>
      <c r="AX663">
        <v>0.11</v>
      </c>
      <c r="AY663">
        <v>0.22</v>
      </c>
      <c r="AZ663">
        <v>0.22</v>
      </c>
      <c r="BA663">
        <v>0.33300000000000002</v>
      </c>
      <c r="BB663">
        <v>0.11</v>
      </c>
      <c r="BC663">
        <v>0</v>
      </c>
      <c r="BD663">
        <v>0.11</v>
      </c>
      <c r="BE663">
        <v>0.11</v>
      </c>
      <c r="BF663">
        <v>0</v>
      </c>
      <c r="BG663">
        <v>0.11</v>
      </c>
      <c r="BH663">
        <v>0.33</v>
      </c>
      <c r="BI663">
        <v>0</v>
      </c>
      <c r="BJ663">
        <v>0.22</v>
      </c>
      <c r="BK663">
        <v>0.33</v>
      </c>
      <c r="BL663">
        <v>0</v>
      </c>
      <c r="BM663">
        <v>0</v>
      </c>
      <c r="BN663">
        <v>0</v>
      </c>
      <c r="BO663">
        <v>0.11</v>
      </c>
      <c r="BP663">
        <v>0</v>
      </c>
      <c r="BQ663">
        <v>0</v>
      </c>
      <c r="BR663">
        <v>0.67</v>
      </c>
      <c r="BS663">
        <v>0.56000000000000005</v>
      </c>
      <c r="BT663">
        <v>0.56000000000000005</v>
      </c>
      <c r="BU663">
        <v>0.44</v>
      </c>
      <c r="BV663">
        <v>0.56000000000000005</v>
      </c>
      <c r="BW663">
        <v>0.33</v>
      </c>
      <c r="BX663">
        <v>3.22</v>
      </c>
      <c r="BY663">
        <v>3.22</v>
      </c>
      <c r="BZ663">
        <v>3.44</v>
      </c>
      <c r="CA663">
        <v>2.5</v>
      </c>
      <c r="CB663">
        <v>3.22</v>
      </c>
      <c r="CC663">
        <v>2.78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0.11</v>
      </c>
      <c r="CJ663">
        <v>0.22</v>
      </c>
      <c r="CK663">
        <v>0.11</v>
      </c>
      <c r="CL663">
        <v>0.11</v>
      </c>
      <c r="CM663">
        <v>0</v>
      </c>
      <c r="CN663">
        <v>0.11</v>
      </c>
      <c r="CO663">
        <v>0.11</v>
      </c>
      <c r="CP663">
        <v>0.11</v>
      </c>
      <c r="CQ663">
        <v>0.22</v>
      </c>
      <c r="CR663">
        <v>0.11</v>
      </c>
      <c r="CS663">
        <v>0</v>
      </c>
      <c r="CT663">
        <v>0</v>
      </c>
      <c r="CU663">
        <v>0.11</v>
      </c>
      <c r="CV663">
        <v>3.67</v>
      </c>
      <c r="CW663">
        <v>3.63</v>
      </c>
      <c r="CX663">
        <v>3.44</v>
      </c>
      <c r="CY663">
        <v>3.44</v>
      </c>
      <c r="CZ663">
        <v>3.11</v>
      </c>
      <c r="DA663">
        <v>3.14</v>
      </c>
      <c r="DB663">
        <v>3</v>
      </c>
      <c r="DC663">
        <v>3.5</v>
      </c>
      <c r="DD663">
        <v>3.13</v>
      </c>
      <c r="DE663">
        <v>0.22</v>
      </c>
      <c r="DF663">
        <v>0.11</v>
      </c>
      <c r="DG663">
        <v>0.33</v>
      </c>
      <c r="DH663">
        <v>0.33</v>
      </c>
      <c r="DI663">
        <v>0.44</v>
      </c>
      <c r="DJ663">
        <v>0.11</v>
      </c>
      <c r="DK663">
        <v>0.22</v>
      </c>
      <c r="DL663">
        <v>0.11</v>
      </c>
      <c r="DM663">
        <v>0.22</v>
      </c>
      <c r="DN663">
        <v>0.33</v>
      </c>
      <c r="DO663">
        <v>0.11</v>
      </c>
      <c r="DP663">
        <v>0</v>
      </c>
      <c r="DQ663">
        <v>0</v>
      </c>
      <c r="DR663">
        <v>0</v>
      </c>
      <c r="DS663">
        <v>0.22</v>
      </c>
      <c r="DT663">
        <v>0.11</v>
      </c>
      <c r="DU663">
        <v>0.11</v>
      </c>
      <c r="DV663">
        <v>0.11</v>
      </c>
      <c r="DW663">
        <v>0.44</v>
      </c>
      <c r="DX663">
        <v>0.67</v>
      </c>
      <c r="DY663">
        <v>0.56000000000000005</v>
      </c>
      <c r="DZ663">
        <v>0.56000000000000005</v>
      </c>
      <c r="EA663">
        <v>0.33</v>
      </c>
      <c r="EB663">
        <v>0.44</v>
      </c>
      <c r="EC663">
        <v>0.44</v>
      </c>
      <c r="ED663">
        <v>0.67</v>
      </c>
      <c r="EE663">
        <v>0.44</v>
      </c>
      <c r="EF663">
        <v>0.44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0.11</v>
      </c>
      <c r="EN663">
        <v>0</v>
      </c>
      <c r="EO663">
        <v>0.44</v>
      </c>
      <c r="EP663">
        <v>0.22</v>
      </c>
      <c r="EQ663">
        <v>0.111</v>
      </c>
      <c r="ER663">
        <v>0.11</v>
      </c>
      <c r="ES663">
        <v>0.222</v>
      </c>
      <c r="ET663">
        <v>0.11</v>
      </c>
      <c r="EU663">
        <v>0</v>
      </c>
      <c r="EV663">
        <v>0</v>
      </c>
      <c r="EW663">
        <v>0.22</v>
      </c>
      <c r="EX663">
        <v>0</v>
      </c>
      <c r="EY663">
        <v>0.33</v>
      </c>
      <c r="EZ663">
        <v>0.33</v>
      </c>
      <c r="FA663">
        <v>0.44</v>
      </c>
      <c r="FB663">
        <v>0.22</v>
      </c>
      <c r="FC663">
        <v>0.22</v>
      </c>
      <c r="FD663">
        <v>0.22</v>
      </c>
      <c r="FE663">
        <v>0.33</v>
      </c>
      <c r="FF663">
        <v>0.11</v>
      </c>
      <c r="FG663">
        <v>0.11</v>
      </c>
      <c r="FH663">
        <v>0.44</v>
      </c>
      <c r="FI663">
        <v>0.56000000000000005</v>
      </c>
      <c r="FJ663">
        <v>0.22</v>
      </c>
      <c r="FK663">
        <v>0.56000000000000005</v>
      </c>
      <c r="FL663">
        <v>0.44</v>
      </c>
      <c r="FM663">
        <v>0.44</v>
      </c>
      <c r="FN663">
        <v>0.33</v>
      </c>
      <c r="FO663">
        <v>0.56000000000000005</v>
      </c>
      <c r="FP663">
        <v>0</v>
      </c>
      <c r="FQ663">
        <v>0</v>
      </c>
      <c r="FR663">
        <v>0</v>
      </c>
      <c r="FS663">
        <v>0.22</v>
      </c>
      <c r="FT663">
        <v>0</v>
      </c>
      <c r="FU663">
        <v>0.22</v>
      </c>
      <c r="FV663">
        <v>0.33</v>
      </c>
      <c r="FW663">
        <v>0.22</v>
      </c>
      <c r="FX663">
        <v>0.11</v>
      </c>
      <c r="FY663">
        <v>1.78</v>
      </c>
      <c r="FZ663">
        <v>3.22</v>
      </c>
      <c r="GA663">
        <v>3.44</v>
      </c>
      <c r="GB663">
        <v>3.14</v>
      </c>
      <c r="GC663">
        <v>3.33</v>
      </c>
      <c r="GD663">
        <v>3.43</v>
      </c>
      <c r="GE663">
        <v>3.67</v>
      </c>
      <c r="GF663">
        <v>3.14</v>
      </c>
      <c r="GG663">
        <v>3.38</v>
      </c>
      <c r="GH663">
        <v>7.22</v>
      </c>
      <c r="GI663">
        <v>0.11</v>
      </c>
      <c r="GJ663">
        <v>0</v>
      </c>
      <c r="GK663">
        <v>0</v>
      </c>
      <c r="GL663">
        <v>0</v>
      </c>
      <c r="GM663">
        <v>0.22</v>
      </c>
      <c r="GN663">
        <v>0.11</v>
      </c>
      <c r="GO663">
        <v>0</v>
      </c>
      <c r="GP663">
        <v>0</v>
      </c>
      <c r="GQ663">
        <v>0.22</v>
      </c>
      <c r="GR663">
        <v>0.33</v>
      </c>
      <c r="GS663">
        <v>0</v>
      </c>
      <c r="GT663">
        <v>0.56000000000000005</v>
      </c>
      <c r="GU663">
        <v>0.44</v>
      </c>
      <c r="GV663">
        <v>0.44</v>
      </c>
      <c r="GW663">
        <v>0</v>
      </c>
      <c r="GX663">
        <v>0.222</v>
      </c>
      <c r="GY663">
        <v>0.33</v>
      </c>
      <c r="GZ663">
        <v>0.111</v>
      </c>
      <c r="HA663">
        <v>0.222</v>
      </c>
      <c r="HB663">
        <v>0.11</v>
      </c>
      <c r="HC663">
        <v>0.33</v>
      </c>
      <c r="HD663">
        <v>0.11</v>
      </c>
      <c r="HE663">
        <v>0.11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0.11</v>
      </c>
      <c r="HP663">
        <v>0.11</v>
      </c>
      <c r="HQ663">
        <v>0.11</v>
      </c>
      <c r="HR663">
        <v>0.11</v>
      </c>
      <c r="HS663">
        <v>0.33</v>
      </c>
      <c r="HT663">
        <v>0.11</v>
      </c>
      <c r="HU663">
        <v>0.22</v>
      </c>
      <c r="HV663">
        <v>0.22</v>
      </c>
      <c r="HW663">
        <v>0.33</v>
      </c>
      <c r="HX663">
        <v>0.22</v>
      </c>
      <c r="HY663">
        <v>0.22</v>
      </c>
      <c r="HZ663">
        <v>0.33</v>
      </c>
      <c r="IA663">
        <v>0.33</v>
      </c>
      <c r="IB663">
        <v>0.33</v>
      </c>
      <c r="IC663">
        <v>0.33</v>
      </c>
      <c r="ID663">
        <v>0.33</v>
      </c>
      <c r="IE663">
        <v>0.22</v>
      </c>
      <c r="IF663">
        <v>0.222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0.33</v>
      </c>
      <c r="IN663">
        <v>0.33</v>
      </c>
      <c r="IO663">
        <v>0.22</v>
      </c>
      <c r="IP663">
        <v>0.33</v>
      </c>
      <c r="IQ663">
        <v>0.22</v>
      </c>
      <c r="IR663">
        <v>0.33</v>
      </c>
      <c r="IS663">
        <v>0</v>
      </c>
      <c r="IT663">
        <v>0.78</v>
      </c>
      <c r="IU663">
        <v>0.67</v>
      </c>
      <c r="IV663">
        <v>0</v>
      </c>
      <c r="IW663">
        <v>0.67</v>
      </c>
      <c r="IX663">
        <v>0.78</v>
      </c>
      <c r="IY663">
        <v>0</v>
      </c>
      <c r="IZ663">
        <v>0.22</v>
      </c>
      <c r="JA663">
        <v>0.56000000000000005</v>
      </c>
      <c r="JB663">
        <v>0.22</v>
      </c>
      <c r="JC663">
        <v>0.11</v>
      </c>
      <c r="JD663">
        <v>0.11</v>
      </c>
      <c r="JE663">
        <v>0</v>
      </c>
      <c r="JF663">
        <v>0.33</v>
      </c>
      <c r="JG663">
        <v>0</v>
      </c>
      <c r="JH663">
        <v>0</v>
      </c>
      <c r="JI663">
        <v>0</v>
      </c>
      <c r="JJ663">
        <v>0</v>
      </c>
      <c r="JK663">
        <v>0</v>
      </c>
      <c r="JL663">
        <v>0</v>
      </c>
      <c r="JM663">
        <v>0.11</v>
      </c>
      <c r="JN663">
        <v>0.11</v>
      </c>
      <c r="JO663">
        <v>0.11</v>
      </c>
      <c r="JP663">
        <v>0.11</v>
      </c>
      <c r="JQ663">
        <v>0.11</v>
      </c>
      <c r="JR663">
        <v>2.13</v>
      </c>
      <c r="JS663">
        <v>1.25</v>
      </c>
      <c r="JT663">
        <v>1.25</v>
      </c>
      <c r="JU663">
        <v>2.38</v>
      </c>
      <c r="JV663">
        <v>1.25</v>
      </c>
    </row>
    <row r="664" spans="1:282" x14ac:dyDescent="0.25">
      <c r="A664">
        <v>610554</v>
      </c>
      <c r="B664" t="s">
        <v>3248</v>
      </c>
      <c r="C664" t="s">
        <v>3247</v>
      </c>
      <c r="D664" t="s">
        <v>6482</v>
      </c>
      <c r="E664" t="s">
        <v>6483</v>
      </c>
      <c r="F664" t="s">
        <v>3244</v>
      </c>
      <c r="G664" t="s">
        <v>3245</v>
      </c>
      <c r="H664" t="s">
        <v>3246</v>
      </c>
      <c r="I664" t="s">
        <v>6484</v>
      </c>
      <c r="J664" t="s">
        <v>10</v>
      </c>
      <c r="K664" t="s">
        <v>10</v>
      </c>
      <c r="L664" t="s">
        <v>713</v>
      </c>
      <c r="M664" t="s">
        <v>713</v>
      </c>
      <c r="N664" t="s">
        <v>3874</v>
      </c>
      <c r="O664" t="s">
        <v>535</v>
      </c>
      <c r="P664">
        <v>24</v>
      </c>
      <c r="Q664" t="s">
        <v>566</v>
      </c>
      <c r="R664" t="s">
        <v>586</v>
      </c>
      <c r="S664" t="s">
        <v>718</v>
      </c>
      <c r="T664">
        <v>48</v>
      </c>
      <c r="U664">
        <v>8684</v>
      </c>
      <c r="V664" t="s">
        <v>651</v>
      </c>
      <c r="Z664" s="5" t="s">
        <v>10</v>
      </c>
      <c r="AA664" t="s">
        <v>10</v>
      </c>
      <c r="AB664" t="s">
        <v>10</v>
      </c>
      <c r="AC664" t="s">
        <v>10</v>
      </c>
      <c r="AD664" t="s">
        <v>10</v>
      </c>
      <c r="AI664" t="s">
        <v>10</v>
      </c>
      <c r="AJ664">
        <v>7</v>
      </c>
      <c r="AL664">
        <v>7</v>
      </c>
      <c r="AS664">
        <v>7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0.56999999999999995</v>
      </c>
      <c r="AZ664">
        <v>0</v>
      </c>
      <c r="BA664">
        <v>0</v>
      </c>
      <c r="BB664">
        <v>0</v>
      </c>
      <c r="BC664">
        <v>0.14000000000000001</v>
      </c>
      <c r="BD664">
        <v>0.28999999999999998</v>
      </c>
      <c r="BE664">
        <v>0</v>
      </c>
      <c r="BF664">
        <v>0.14000000000000001</v>
      </c>
      <c r="BG664">
        <v>0.14000000000000001</v>
      </c>
      <c r="BH664">
        <v>0.56999999999999995</v>
      </c>
      <c r="BI664">
        <v>0.43</v>
      </c>
      <c r="BJ664">
        <v>0</v>
      </c>
      <c r="BK664">
        <v>0.14000000000000001</v>
      </c>
      <c r="BL664">
        <v>0.14000000000000001</v>
      </c>
      <c r="BM664">
        <v>0.14000000000000001</v>
      </c>
      <c r="BN664">
        <v>0.14000000000000001</v>
      </c>
      <c r="BO664">
        <v>0.14000000000000001</v>
      </c>
      <c r="BP664">
        <v>0.14000000000000001</v>
      </c>
      <c r="BQ664">
        <v>0.14000000000000001</v>
      </c>
      <c r="BR664">
        <v>0.71</v>
      </c>
      <c r="BS664">
        <v>0.71</v>
      </c>
      <c r="BT664">
        <v>0.28999999999999998</v>
      </c>
      <c r="BU664">
        <v>0.28999999999999998</v>
      </c>
      <c r="BV664">
        <v>0.56999999999999995</v>
      </c>
      <c r="BW664">
        <v>0.14000000000000001</v>
      </c>
      <c r="BX664">
        <v>3.83</v>
      </c>
      <c r="BY664">
        <v>3.83</v>
      </c>
      <c r="BZ664">
        <v>3.33</v>
      </c>
      <c r="CA664">
        <v>3.17</v>
      </c>
      <c r="CB664">
        <v>3.33</v>
      </c>
      <c r="CC664">
        <v>1.83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0.14000000000000001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3.6</v>
      </c>
      <c r="CW664">
        <v>4</v>
      </c>
      <c r="CX664">
        <v>4</v>
      </c>
      <c r="CY664">
        <v>3.2</v>
      </c>
      <c r="CZ664">
        <v>3.8</v>
      </c>
      <c r="DA664">
        <v>3.4</v>
      </c>
      <c r="DB664">
        <v>3.2</v>
      </c>
      <c r="DC664">
        <v>3.6</v>
      </c>
      <c r="DD664">
        <v>3.8</v>
      </c>
      <c r="DE664">
        <v>0.28999999999999998</v>
      </c>
      <c r="DF664">
        <v>0</v>
      </c>
      <c r="DG664">
        <v>0</v>
      </c>
      <c r="DH664">
        <v>0.28999999999999998</v>
      </c>
      <c r="DI664">
        <v>0.14000000000000001</v>
      </c>
      <c r="DJ664">
        <v>0.43</v>
      </c>
      <c r="DK664">
        <v>0.56999999999999995</v>
      </c>
      <c r="DL664">
        <v>0.28999999999999998</v>
      </c>
      <c r="DM664">
        <v>0.14000000000000001</v>
      </c>
      <c r="DN664">
        <v>0.28999999999999998</v>
      </c>
      <c r="DO664">
        <v>0.28999999999999998</v>
      </c>
      <c r="DP664">
        <v>0.28999999999999998</v>
      </c>
      <c r="DQ664">
        <v>0.28999999999999998</v>
      </c>
      <c r="DR664">
        <v>0.28999999999999998</v>
      </c>
      <c r="DS664">
        <v>0.28999999999999998</v>
      </c>
      <c r="DT664">
        <v>0.28999999999999998</v>
      </c>
      <c r="DU664">
        <v>0.28999999999999998</v>
      </c>
      <c r="DV664">
        <v>0.28999999999999998</v>
      </c>
      <c r="DW664">
        <v>0.43</v>
      </c>
      <c r="DX664">
        <v>0.71</v>
      </c>
      <c r="DY664">
        <v>0.71</v>
      </c>
      <c r="DZ664">
        <v>0.28999999999999998</v>
      </c>
      <c r="EA664">
        <v>0.56999999999999995</v>
      </c>
      <c r="EB664">
        <v>0.28999999999999998</v>
      </c>
      <c r="EC664">
        <v>0.14000000000000001</v>
      </c>
      <c r="ED664">
        <v>0.43</v>
      </c>
      <c r="EE664">
        <v>0.56999999999999995</v>
      </c>
      <c r="EF664">
        <v>0.56999999999999995</v>
      </c>
      <c r="EG664">
        <v>0.14000000000000001</v>
      </c>
      <c r="EH664">
        <v>0</v>
      </c>
      <c r="EI664">
        <v>0.14000000000000001</v>
      </c>
      <c r="EJ664">
        <v>0</v>
      </c>
      <c r="EK664">
        <v>0</v>
      </c>
      <c r="EL664">
        <v>0.14000000000000001</v>
      </c>
      <c r="EM664">
        <v>0</v>
      </c>
      <c r="EN664">
        <v>0</v>
      </c>
      <c r="EO664">
        <v>0.14000000000000001</v>
      </c>
      <c r="EP664">
        <v>0.14000000000000001</v>
      </c>
      <c r="EQ664">
        <v>0</v>
      </c>
      <c r="ER664">
        <v>0.14000000000000001</v>
      </c>
      <c r="ES664">
        <v>0.14299999999999999</v>
      </c>
      <c r="ET664">
        <v>0.28999999999999998</v>
      </c>
      <c r="EU664">
        <v>0.14000000000000001</v>
      </c>
      <c r="EV664">
        <v>0.14000000000000001</v>
      </c>
      <c r="EW664">
        <v>0.43</v>
      </c>
      <c r="EX664">
        <v>0.14299999999999999</v>
      </c>
      <c r="EY664">
        <v>0.14000000000000001</v>
      </c>
      <c r="EZ664">
        <v>0.28999999999999998</v>
      </c>
      <c r="FA664">
        <v>0.56999999999999995</v>
      </c>
      <c r="FB664">
        <v>0.28999999999999998</v>
      </c>
      <c r="FC664">
        <v>0</v>
      </c>
      <c r="FD664">
        <v>0.28999999999999998</v>
      </c>
      <c r="FE664">
        <v>0.28999999999999998</v>
      </c>
      <c r="FF664">
        <v>0.28999999999999998</v>
      </c>
      <c r="FG664">
        <v>0</v>
      </c>
      <c r="FH664">
        <v>0.14000000000000001</v>
      </c>
      <c r="FI664">
        <v>0.56999999999999995</v>
      </c>
      <c r="FJ664">
        <v>0</v>
      </c>
      <c r="FK664">
        <v>0.43</v>
      </c>
      <c r="FL664">
        <v>0.56999999999999995</v>
      </c>
      <c r="FM664">
        <v>0.28999999999999998</v>
      </c>
      <c r="FN664">
        <v>0.43</v>
      </c>
      <c r="FO664">
        <v>0.14000000000000001</v>
      </c>
      <c r="FP664">
        <v>0.14000000000000001</v>
      </c>
      <c r="FQ664">
        <v>0.43</v>
      </c>
      <c r="FR664">
        <v>0.14000000000000001</v>
      </c>
      <c r="FS664">
        <v>0.14000000000000001</v>
      </c>
      <c r="FT664">
        <v>0.14000000000000001</v>
      </c>
      <c r="FU664">
        <v>0.14000000000000001</v>
      </c>
      <c r="FV664">
        <v>0.14000000000000001</v>
      </c>
      <c r="FW664">
        <v>0.14000000000000001</v>
      </c>
      <c r="FX664">
        <v>0.14000000000000001</v>
      </c>
      <c r="FY664">
        <v>1.5</v>
      </c>
      <c r="FZ664">
        <v>2.5</v>
      </c>
      <c r="GA664">
        <v>3.67</v>
      </c>
      <c r="GB664">
        <v>2.5</v>
      </c>
      <c r="GC664">
        <v>3.33</v>
      </c>
      <c r="GD664">
        <v>3.33</v>
      </c>
      <c r="GE664">
        <v>2.83</v>
      </c>
      <c r="GF664">
        <v>3.33</v>
      </c>
      <c r="GG664">
        <v>2.67</v>
      </c>
      <c r="GH664">
        <v>6.17</v>
      </c>
      <c r="GI664">
        <v>0</v>
      </c>
      <c r="GJ664">
        <v>0</v>
      </c>
      <c r="GK664">
        <v>0.14299999999999999</v>
      </c>
      <c r="GL664">
        <v>0.14000000000000001</v>
      </c>
      <c r="GM664">
        <v>0.14000000000000001</v>
      </c>
      <c r="GN664">
        <v>0</v>
      </c>
      <c r="GO664">
        <v>0.14000000000000001</v>
      </c>
      <c r="GP664">
        <v>0.14000000000000001</v>
      </c>
      <c r="GQ664">
        <v>0</v>
      </c>
      <c r="GR664">
        <v>0.14000000000000001</v>
      </c>
      <c r="GS664">
        <v>0.14000000000000001</v>
      </c>
      <c r="GT664">
        <v>0.71</v>
      </c>
      <c r="GU664">
        <v>0.71</v>
      </c>
      <c r="GV664">
        <v>0.56999999999999995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0.28999999999999998</v>
      </c>
      <c r="HC664">
        <v>0</v>
      </c>
      <c r="HD664">
        <v>0</v>
      </c>
      <c r="HE664">
        <v>0.14000000000000001</v>
      </c>
      <c r="HF664">
        <v>0.28999999999999998</v>
      </c>
      <c r="HG664">
        <v>0.28999999999999998</v>
      </c>
      <c r="HH664">
        <v>0</v>
      </c>
      <c r="HI664">
        <v>0</v>
      </c>
      <c r="HJ664">
        <v>0</v>
      </c>
      <c r="HK664">
        <v>0</v>
      </c>
      <c r="HL664">
        <v>0.28999999999999998</v>
      </c>
      <c r="HM664">
        <v>0</v>
      </c>
      <c r="HN664">
        <v>0</v>
      </c>
      <c r="HO664">
        <v>0.56999999999999995</v>
      </c>
      <c r="HP664">
        <v>0.56999999999999995</v>
      </c>
      <c r="HQ664">
        <v>0.43</v>
      </c>
      <c r="HR664">
        <v>0.14000000000000001</v>
      </c>
      <c r="HS664">
        <v>0.56999999999999995</v>
      </c>
      <c r="HT664">
        <v>0.56999999999999995</v>
      </c>
      <c r="HU664">
        <v>0.14000000000000001</v>
      </c>
      <c r="HV664">
        <v>0.14000000000000001</v>
      </c>
      <c r="HW664">
        <v>0.14000000000000001</v>
      </c>
      <c r="HX664">
        <v>0</v>
      </c>
      <c r="HY664">
        <v>0.14000000000000001</v>
      </c>
      <c r="HZ664">
        <v>0.14000000000000001</v>
      </c>
      <c r="IA664">
        <v>0.28999999999999998</v>
      </c>
      <c r="IB664">
        <v>0.14000000000000001</v>
      </c>
      <c r="IC664">
        <v>0.28999999999999998</v>
      </c>
      <c r="ID664">
        <v>0.28999999999999998</v>
      </c>
      <c r="IE664">
        <v>0.14000000000000001</v>
      </c>
      <c r="IF664">
        <v>0.14299999999999999</v>
      </c>
      <c r="IG664">
        <v>0</v>
      </c>
      <c r="IH664">
        <v>0</v>
      </c>
      <c r="II664">
        <v>0</v>
      </c>
      <c r="IJ664">
        <v>0.14000000000000001</v>
      </c>
      <c r="IK664">
        <v>0</v>
      </c>
      <c r="IL664">
        <v>0</v>
      </c>
      <c r="IM664">
        <v>0</v>
      </c>
      <c r="IN664">
        <v>0.14000000000000001</v>
      </c>
      <c r="IO664">
        <v>0.14000000000000001</v>
      </c>
      <c r="IP664">
        <v>0.14000000000000001</v>
      </c>
      <c r="IQ664">
        <v>0.14000000000000001</v>
      </c>
      <c r="IR664">
        <v>0.14000000000000001</v>
      </c>
      <c r="IS664">
        <v>0.28999999999999998</v>
      </c>
      <c r="IT664">
        <v>0.71</v>
      </c>
      <c r="IU664">
        <v>0.86</v>
      </c>
      <c r="IV664">
        <v>0.28999999999999998</v>
      </c>
      <c r="IW664">
        <v>0.43</v>
      </c>
      <c r="IX664">
        <v>0.43</v>
      </c>
      <c r="IY664">
        <v>0.14000000000000001</v>
      </c>
      <c r="IZ664">
        <v>0</v>
      </c>
      <c r="JA664">
        <v>0.28999999999999998</v>
      </c>
      <c r="JB664">
        <v>0.28999999999999998</v>
      </c>
      <c r="JC664">
        <v>0.14000000000000001</v>
      </c>
      <c r="JD664">
        <v>0</v>
      </c>
      <c r="JE664">
        <v>0</v>
      </c>
      <c r="JF664">
        <v>0.28999999999999998</v>
      </c>
      <c r="JG664">
        <v>0.14000000000000001</v>
      </c>
      <c r="JH664">
        <v>0.14000000000000001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0.14000000000000001</v>
      </c>
      <c r="JO664">
        <v>0.14000000000000001</v>
      </c>
      <c r="JP664">
        <v>0.14000000000000001</v>
      </c>
      <c r="JQ664">
        <v>0.14000000000000001</v>
      </c>
      <c r="JR664">
        <v>2.14</v>
      </c>
      <c r="JS664">
        <v>1.17</v>
      </c>
      <c r="JT664">
        <v>1</v>
      </c>
      <c r="JU664">
        <v>2</v>
      </c>
      <c r="JV664">
        <v>1.67</v>
      </c>
    </row>
    <row r="665" spans="1:282" x14ac:dyDescent="0.25">
      <c r="A665">
        <v>610555</v>
      </c>
      <c r="B665" t="s">
        <v>1733</v>
      </c>
      <c r="C665" t="s">
        <v>3249</v>
      </c>
      <c r="D665" t="s">
        <v>6485</v>
      </c>
      <c r="E665" t="s">
        <v>6486</v>
      </c>
      <c r="F665" t="s">
        <v>1734</v>
      </c>
      <c r="G665" t="s">
        <v>1735</v>
      </c>
      <c r="H665" t="s">
        <v>1736</v>
      </c>
      <c r="I665" t="s">
        <v>6487</v>
      </c>
      <c r="J665" t="s">
        <v>10</v>
      </c>
      <c r="K665" t="s">
        <v>10</v>
      </c>
      <c r="L665" t="s">
        <v>713</v>
      </c>
      <c r="M665" t="s">
        <v>713</v>
      </c>
      <c r="N665" t="s">
        <v>3874</v>
      </c>
      <c r="O665" t="s">
        <v>535</v>
      </c>
      <c r="P665">
        <v>161</v>
      </c>
      <c r="Q665" t="s">
        <v>539</v>
      </c>
      <c r="R665" t="s">
        <v>542</v>
      </c>
      <c r="S665" t="s">
        <v>718</v>
      </c>
      <c r="T665">
        <v>36</v>
      </c>
      <c r="U665">
        <v>8685</v>
      </c>
      <c r="V665" t="s">
        <v>651</v>
      </c>
      <c r="W665">
        <v>18</v>
      </c>
      <c r="X665">
        <v>154</v>
      </c>
      <c r="Y665">
        <v>12</v>
      </c>
      <c r="Z665" s="5" t="s">
        <v>4036</v>
      </c>
      <c r="AA665" t="s">
        <v>535</v>
      </c>
      <c r="AB665" t="s">
        <v>534</v>
      </c>
      <c r="AC665" t="s">
        <v>534</v>
      </c>
      <c r="AD665" t="s">
        <v>534</v>
      </c>
      <c r="AE665">
        <v>99</v>
      </c>
      <c r="AF665">
        <v>94.1</v>
      </c>
      <c r="AG665">
        <v>83.8</v>
      </c>
      <c r="AH665">
        <v>1.2</v>
      </c>
      <c r="AI665" t="s">
        <v>3410</v>
      </c>
      <c r="AJ665">
        <v>17</v>
      </c>
      <c r="AL665">
        <v>17</v>
      </c>
      <c r="AS665">
        <v>17</v>
      </c>
      <c r="AT665">
        <v>0</v>
      </c>
      <c r="AU665">
        <v>0</v>
      </c>
      <c r="AV665">
        <v>0</v>
      </c>
      <c r="AW665">
        <v>0</v>
      </c>
      <c r="AX665">
        <v>0.06</v>
      </c>
      <c r="AY665">
        <v>0</v>
      </c>
      <c r="AZ665">
        <v>0</v>
      </c>
      <c r="BA665">
        <v>0</v>
      </c>
      <c r="BB665">
        <v>0</v>
      </c>
      <c r="BC665">
        <v>0.06</v>
      </c>
      <c r="BD665">
        <v>0</v>
      </c>
      <c r="BE665">
        <v>0.18</v>
      </c>
      <c r="BF665">
        <v>0</v>
      </c>
      <c r="BG665">
        <v>0</v>
      </c>
      <c r="BH665">
        <v>0.18</v>
      </c>
      <c r="BI665">
        <v>0.18</v>
      </c>
      <c r="BJ665">
        <v>0.12</v>
      </c>
      <c r="BK665">
        <v>0.24</v>
      </c>
      <c r="BL665">
        <v>0</v>
      </c>
      <c r="BM665">
        <v>0.06</v>
      </c>
      <c r="BN665">
        <v>0</v>
      </c>
      <c r="BO665">
        <v>0.06</v>
      </c>
      <c r="BP665">
        <v>0</v>
      </c>
      <c r="BQ665">
        <v>0.12</v>
      </c>
      <c r="BR665">
        <v>1</v>
      </c>
      <c r="BS665">
        <v>0.94</v>
      </c>
      <c r="BT665">
        <v>0.82</v>
      </c>
      <c r="BU665">
        <v>0.71</v>
      </c>
      <c r="BV665">
        <v>0.82</v>
      </c>
      <c r="BW665">
        <v>0.47</v>
      </c>
      <c r="BX665">
        <v>4</v>
      </c>
      <c r="BY665">
        <v>4</v>
      </c>
      <c r="BZ665">
        <v>3.82</v>
      </c>
      <c r="CA665">
        <v>3.69</v>
      </c>
      <c r="CB665">
        <v>3.71</v>
      </c>
      <c r="CC665">
        <v>3.33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0.12</v>
      </c>
      <c r="CL665">
        <v>0</v>
      </c>
      <c r="CM665">
        <v>0</v>
      </c>
      <c r="CN665">
        <v>0</v>
      </c>
      <c r="CO665">
        <v>0</v>
      </c>
      <c r="CP665">
        <v>0.06</v>
      </c>
      <c r="CQ665">
        <v>0</v>
      </c>
      <c r="CR665">
        <v>0</v>
      </c>
      <c r="CS665">
        <v>0.18</v>
      </c>
      <c r="CT665">
        <v>0.06</v>
      </c>
      <c r="CU665">
        <v>0.06</v>
      </c>
      <c r="CV665">
        <v>3.88</v>
      </c>
      <c r="CW665">
        <v>3.94</v>
      </c>
      <c r="CX665">
        <v>3.88</v>
      </c>
      <c r="CY665">
        <v>3.76</v>
      </c>
      <c r="CZ665">
        <v>3.82</v>
      </c>
      <c r="DA665">
        <v>3.76</v>
      </c>
      <c r="DB665">
        <v>3.47</v>
      </c>
      <c r="DC665">
        <v>3.29</v>
      </c>
      <c r="DD665">
        <v>3.71</v>
      </c>
      <c r="DE665">
        <v>0.12</v>
      </c>
      <c r="DF665">
        <v>0.06</v>
      </c>
      <c r="DG665">
        <v>0.12</v>
      </c>
      <c r="DH665">
        <v>0.12</v>
      </c>
      <c r="DI665">
        <v>0.18</v>
      </c>
      <c r="DJ665">
        <v>0.24</v>
      </c>
      <c r="DK665">
        <v>0.18</v>
      </c>
      <c r="DL665">
        <v>0.24</v>
      </c>
      <c r="DM665">
        <v>0.18</v>
      </c>
      <c r="DN665">
        <v>0.06</v>
      </c>
      <c r="DO665">
        <v>0.06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0.82</v>
      </c>
      <c r="DX665">
        <v>0.88</v>
      </c>
      <c r="DY665">
        <v>0.88</v>
      </c>
      <c r="DZ665">
        <v>0.82</v>
      </c>
      <c r="EA665">
        <v>0.82</v>
      </c>
      <c r="EB665">
        <v>0.76</v>
      </c>
      <c r="EC665">
        <v>0.65</v>
      </c>
      <c r="ED665">
        <v>0.59</v>
      </c>
      <c r="EE665">
        <v>0.76</v>
      </c>
      <c r="EF665">
        <v>0.71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0.18</v>
      </c>
      <c r="EP665">
        <v>0</v>
      </c>
      <c r="EQ665">
        <v>0</v>
      </c>
      <c r="ER665">
        <v>0.06</v>
      </c>
      <c r="ES665">
        <v>0</v>
      </c>
      <c r="ET665">
        <v>0</v>
      </c>
      <c r="EU665">
        <v>0.12</v>
      </c>
      <c r="EV665">
        <v>0.06</v>
      </c>
      <c r="EW665">
        <v>0.12</v>
      </c>
      <c r="EX665">
        <v>0</v>
      </c>
      <c r="EY665">
        <v>0.35</v>
      </c>
      <c r="EZ665">
        <v>0.24</v>
      </c>
      <c r="FA665">
        <v>0.28999999999999998</v>
      </c>
      <c r="FB665">
        <v>0.12</v>
      </c>
      <c r="FC665">
        <v>0.28999999999999998</v>
      </c>
      <c r="FD665">
        <v>0.18</v>
      </c>
      <c r="FE665">
        <v>0.12</v>
      </c>
      <c r="FF665">
        <v>0.28999999999999998</v>
      </c>
      <c r="FG665">
        <v>0.12</v>
      </c>
      <c r="FH665">
        <v>0.65</v>
      </c>
      <c r="FI665">
        <v>0.76</v>
      </c>
      <c r="FJ665">
        <v>0.65</v>
      </c>
      <c r="FK665">
        <v>0.88</v>
      </c>
      <c r="FL665">
        <v>0.71</v>
      </c>
      <c r="FM665">
        <v>0.71</v>
      </c>
      <c r="FN665">
        <v>0.82</v>
      </c>
      <c r="FO665">
        <v>0.59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1.53</v>
      </c>
      <c r="FZ665">
        <v>3.65</v>
      </c>
      <c r="GA665">
        <v>3.76</v>
      </c>
      <c r="GB665">
        <v>3.59</v>
      </c>
      <c r="GC665">
        <v>3.88</v>
      </c>
      <c r="GD665">
        <v>3.71</v>
      </c>
      <c r="GE665">
        <v>3.59</v>
      </c>
      <c r="GF665">
        <v>3.76</v>
      </c>
      <c r="GG665">
        <v>3.47</v>
      </c>
      <c r="GH665">
        <v>9.31</v>
      </c>
      <c r="GI665">
        <v>0</v>
      </c>
      <c r="GJ665">
        <v>0</v>
      </c>
      <c r="GK665">
        <v>0</v>
      </c>
      <c r="GL665">
        <v>0</v>
      </c>
      <c r="GM665">
        <v>0.06</v>
      </c>
      <c r="GN665">
        <v>0</v>
      </c>
      <c r="GO665">
        <v>0</v>
      </c>
      <c r="GP665">
        <v>0.06</v>
      </c>
      <c r="GQ665">
        <v>0.24</v>
      </c>
      <c r="GR665">
        <v>0.59</v>
      </c>
      <c r="GS665">
        <v>0.06</v>
      </c>
      <c r="GT665">
        <v>0.59</v>
      </c>
      <c r="GU665">
        <v>0.53</v>
      </c>
      <c r="GV665">
        <v>0.35</v>
      </c>
      <c r="GW665">
        <v>0.18</v>
      </c>
      <c r="GX665">
        <v>0.29399999999999998</v>
      </c>
      <c r="GY665">
        <v>0.35</v>
      </c>
      <c r="GZ665">
        <v>0</v>
      </c>
      <c r="HA665">
        <v>0</v>
      </c>
      <c r="HB665">
        <v>0.06</v>
      </c>
      <c r="HC665">
        <v>0.18</v>
      </c>
      <c r="HD665">
        <v>0.06</v>
      </c>
      <c r="HE665">
        <v>0.12</v>
      </c>
      <c r="HF665">
        <v>0.06</v>
      </c>
      <c r="HG665">
        <v>0.12</v>
      </c>
      <c r="HH665">
        <v>0.12</v>
      </c>
      <c r="HI665">
        <v>0</v>
      </c>
      <c r="HJ665">
        <v>0</v>
      </c>
      <c r="HK665">
        <v>0</v>
      </c>
      <c r="HL665">
        <v>0</v>
      </c>
      <c r="HM665">
        <v>0.12</v>
      </c>
      <c r="HN665">
        <v>0</v>
      </c>
      <c r="HO665">
        <v>0.12</v>
      </c>
      <c r="HP665">
        <v>0.12</v>
      </c>
      <c r="HQ665">
        <v>0</v>
      </c>
      <c r="HR665">
        <v>0.12</v>
      </c>
      <c r="HS665">
        <v>0.28999999999999998</v>
      </c>
      <c r="HT665">
        <v>0.18</v>
      </c>
      <c r="HU665">
        <v>0.76</v>
      </c>
      <c r="HV665">
        <v>0.65</v>
      </c>
      <c r="HW665">
        <v>0.41</v>
      </c>
      <c r="HX665">
        <v>0.41</v>
      </c>
      <c r="HY665">
        <v>0.18</v>
      </c>
      <c r="HZ665">
        <v>0.76</v>
      </c>
      <c r="IA665">
        <v>0.12</v>
      </c>
      <c r="IB665">
        <v>0.24</v>
      </c>
      <c r="IC665">
        <v>0.53</v>
      </c>
      <c r="ID665">
        <v>0.41</v>
      </c>
      <c r="IE665">
        <v>0.41</v>
      </c>
      <c r="IF665">
        <v>5.8999999999999997E-2</v>
      </c>
      <c r="IG665">
        <v>0</v>
      </c>
      <c r="IH665">
        <v>0</v>
      </c>
      <c r="II665">
        <v>0.06</v>
      </c>
      <c r="IJ665">
        <v>0.06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0.06</v>
      </c>
      <c r="IT665">
        <v>0.88</v>
      </c>
      <c r="IU665">
        <v>0.82</v>
      </c>
      <c r="IV665">
        <v>0.06</v>
      </c>
      <c r="IW665">
        <v>0.28999999999999998</v>
      </c>
      <c r="IX665">
        <v>0.59</v>
      </c>
      <c r="IY665">
        <v>0.06</v>
      </c>
      <c r="IZ665">
        <v>0.06</v>
      </c>
      <c r="JA665">
        <v>0.18</v>
      </c>
      <c r="JB665">
        <v>0.53</v>
      </c>
      <c r="JC665">
        <v>0.28999999999999998</v>
      </c>
      <c r="JD665">
        <v>0.06</v>
      </c>
      <c r="JE665">
        <v>0.12</v>
      </c>
      <c r="JF665">
        <v>0.53</v>
      </c>
      <c r="JG665">
        <v>0.18</v>
      </c>
      <c r="JH665">
        <v>0.06</v>
      </c>
      <c r="JI665">
        <v>0</v>
      </c>
      <c r="JJ665">
        <v>0</v>
      </c>
      <c r="JK665">
        <v>0.24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2.35</v>
      </c>
      <c r="JS665">
        <v>1.18</v>
      </c>
      <c r="JT665">
        <v>1.29</v>
      </c>
      <c r="JU665">
        <v>2.94</v>
      </c>
      <c r="JV665">
        <v>1.88</v>
      </c>
    </row>
    <row r="666" spans="1:282" x14ac:dyDescent="0.25">
      <c r="A666">
        <v>610556</v>
      </c>
      <c r="B666" t="s">
        <v>3251</v>
      </c>
      <c r="C666" t="s">
        <v>3250</v>
      </c>
      <c r="D666" t="s">
        <v>6488</v>
      </c>
      <c r="E666" t="s">
        <v>6489</v>
      </c>
      <c r="F666" t="s">
        <v>3252</v>
      </c>
      <c r="G666" t="s">
        <v>3253</v>
      </c>
      <c r="H666" t="s">
        <v>3254</v>
      </c>
      <c r="I666" t="s">
        <v>6490</v>
      </c>
      <c r="J666" t="s">
        <v>10</v>
      </c>
      <c r="K666" t="s">
        <v>10</v>
      </c>
      <c r="L666" t="s">
        <v>713</v>
      </c>
      <c r="M666" t="s">
        <v>713</v>
      </c>
      <c r="N666" t="s">
        <v>3874</v>
      </c>
      <c r="O666" t="s">
        <v>535</v>
      </c>
      <c r="P666">
        <v>238</v>
      </c>
      <c r="Q666" t="s">
        <v>566</v>
      </c>
      <c r="R666" t="s">
        <v>586</v>
      </c>
      <c r="S666" t="s">
        <v>718</v>
      </c>
      <c r="T666">
        <v>47</v>
      </c>
      <c r="U666">
        <v>8686</v>
      </c>
      <c r="V666" t="s">
        <v>651</v>
      </c>
      <c r="Z666" s="5" t="s">
        <v>10</v>
      </c>
      <c r="AA666" t="s">
        <v>10</v>
      </c>
      <c r="AB666" t="s">
        <v>10</v>
      </c>
      <c r="AC666" t="s">
        <v>10</v>
      </c>
      <c r="AD666" t="s">
        <v>10</v>
      </c>
      <c r="AI666" t="s">
        <v>10</v>
      </c>
    </row>
    <row r="667" spans="1:282" x14ac:dyDescent="0.25">
      <c r="A667">
        <v>610557</v>
      </c>
      <c r="B667" t="s">
        <v>3256</v>
      </c>
      <c r="C667" t="s">
        <v>3255</v>
      </c>
      <c r="D667" t="s">
        <v>6491</v>
      </c>
      <c r="E667" t="s">
        <v>6492</v>
      </c>
      <c r="F667" t="s">
        <v>3257</v>
      </c>
      <c r="G667" t="s">
        <v>3258</v>
      </c>
      <c r="H667" t="s">
        <v>3259</v>
      </c>
      <c r="I667" t="s">
        <v>6493</v>
      </c>
      <c r="J667" t="s">
        <v>10</v>
      </c>
      <c r="K667" t="s">
        <v>10</v>
      </c>
      <c r="L667" t="s">
        <v>713</v>
      </c>
      <c r="M667" t="s">
        <v>713</v>
      </c>
      <c r="N667" t="s">
        <v>3874</v>
      </c>
      <c r="O667" t="s">
        <v>535</v>
      </c>
      <c r="P667">
        <v>192</v>
      </c>
      <c r="Q667" t="s">
        <v>530</v>
      </c>
      <c r="R667" t="s">
        <v>540</v>
      </c>
      <c r="S667" t="s">
        <v>718</v>
      </c>
      <c r="T667">
        <v>40</v>
      </c>
      <c r="U667">
        <v>8687</v>
      </c>
      <c r="V667" t="s">
        <v>651</v>
      </c>
      <c r="Z667" s="5" t="s">
        <v>10</v>
      </c>
      <c r="AA667" t="s">
        <v>10</v>
      </c>
      <c r="AB667" t="s">
        <v>10</v>
      </c>
      <c r="AC667" t="s">
        <v>10</v>
      </c>
      <c r="AD667" t="s">
        <v>10</v>
      </c>
      <c r="AI667" t="s">
        <v>10</v>
      </c>
    </row>
    <row r="668" spans="1:282" x14ac:dyDescent="0.25">
      <c r="A668">
        <v>610558</v>
      </c>
      <c r="B668" t="s">
        <v>6494</v>
      </c>
      <c r="C668" t="s">
        <v>6495</v>
      </c>
      <c r="D668" t="s">
        <v>6496</v>
      </c>
      <c r="E668" t="s">
        <v>6497</v>
      </c>
      <c r="F668" t="s">
        <v>6498</v>
      </c>
      <c r="G668" t="s">
        <v>6499</v>
      </c>
      <c r="H668" t="s">
        <v>6500</v>
      </c>
      <c r="I668" t="s">
        <v>6501</v>
      </c>
      <c r="J668" t="s">
        <v>6502</v>
      </c>
      <c r="K668" t="s">
        <v>6503</v>
      </c>
      <c r="L668" t="s">
        <v>546</v>
      </c>
      <c r="M668" t="s">
        <v>3399</v>
      </c>
      <c r="N668" t="s">
        <v>10</v>
      </c>
      <c r="O668" t="s">
        <v>535</v>
      </c>
      <c r="P668">
        <v>241</v>
      </c>
      <c r="Q668" t="s">
        <v>530</v>
      </c>
      <c r="R668" t="s">
        <v>540</v>
      </c>
      <c r="S668" t="s">
        <v>540</v>
      </c>
      <c r="T668">
        <v>44</v>
      </c>
      <c r="U668">
        <v>9598</v>
      </c>
      <c r="V668" t="s">
        <v>651</v>
      </c>
      <c r="W668">
        <v>189</v>
      </c>
      <c r="X668">
        <v>237</v>
      </c>
      <c r="Y668">
        <v>80</v>
      </c>
      <c r="Z668" s="5" t="s">
        <v>575</v>
      </c>
      <c r="AA668" t="s">
        <v>535</v>
      </c>
      <c r="AB668" t="s">
        <v>533</v>
      </c>
      <c r="AC668" t="s">
        <v>564</v>
      </c>
      <c r="AD668" t="s">
        <v>534</v>
      </c>
      <c r="AE668">
        <v>73</v>
      </c>
      <c r="AF668">
        <v>52.3</v>
      </c>
      <c r="AG668">
        <v>90.4</v>
      </c>
      <c r="AH668">
        <v>99</v>
      </c>
      <c r="AI668" t="s">
        <v>3400</v>
      </c>
      <c r="AJ668">
        <v>181</v>
      </c>
      <c r="AK668">
        <v>3</v>
      </c>
      <c r="AL668">
        <v>94</v>
      </c>
      <c r="AN668">
        <v>74</v>
      </c>
      <c r="AQ668">
        <v>3</v>
      </c>
      <c r="AR668">
        <v>7</v>
      </c>
      <c r="AS668">
        <v>181</v>
      </c>
      <c r="AT668">
        <v>0</v>
      </c>
      <c r="AU668">
        <v>0.01</v>
      </c>
      <c r="AV668">
        <v>0.01</v>
      </c>
      <c r="AW668">
        <v>0.01</v>
      </c>
      <c r="AX668">
        <v>0.02</v>
      </c>
      <c r="AY668">
        <v>7.0000000000000007E-2</v>
      </c>
      <c r="AZ668">
        <v>0.02</v>
      </c>
      <c r="BA668">
        <v>2.1999999999999999E-2</v>
      </c>
      <c r="BB668">
        <v>0.02</v>
      </c>
      <c r="BC668">
        <v>0.05</v>
      </c>
      <c r="BD668">
        <v>0.1</v>
      </c>
      <c r="BE668">
        <v>0.14000000000000001</v>
      </c>
      <c r="BF668">
        <v>0.28000000000000003</v>
      </c>
      <c r="BG668">
        <v>0.21</v>
      </c>
      <c r="BH668">
        <v>0.3</v>
      </c>
      <c r="BI668">
        <v>0.2</v>
      </c>
      <c r="BJ668">
        <v>0.36</v>
      </c>
      <c r="BK668">
        <v>0.33</v>
      </c>
      <c r="BL668">
        <v>0.01</v>
      </c>
      <c r="BM668">
        <v>0.01</v>
      </c>
      <c r="BN668">
        <v>0.03</v>
      </c>
      <c r="BO668">
        <v>0.01</v>
      </c>
      <c r="BP668">
        <v>0.02</v>
      </c>
      <c r="BQ668">
        <v>0.02</v>
      </c>
      <c r="BR668">
        <v>0.69</v>
      </c>
      <c r="BS668">
        <v>0.75</v>
      </c>
      <c r="BT668">
        <v>0.64</v>
      </c>
      <c r="BU668">
        <v>0.73</v>
      </c>
      <c r="BV668">
        <v>0.49</v>
      </c>
      <c r="BW668">
        <v>0.45</v>
      </c>
      <c r="BX668">
        <v>3.68</v>
      </c>
      <c r="BY668">
        <v>3.73</v>
      </c>
      <c r="BZ668">
        <v>3.63</v>
      </c>
      <c r="CA668">
        <v>3.66</v>
      </c>
      <c r="CB668">
        <v>3.36</v>
      </c>
      <c r="CC668">
        <v>3.17</v>
      </c>
      <c r="CD668">
        <v>6.0000000000000001E-3</v>
      </c>
      <c r="CE668">
        <v>6.0000000000000001E-3</v>
      </c>
      <c r="CF668">
        <v>6.0000000000000001E-3</v>
      </c>
      <c r="CG668">
        <v>6.0000000000000001E-3</v>
      </c>
      <c r="CH668">
        <v>6.0000000000000001E-3</v>
      </c>
      <c r="CI668">
        <v>0.01</v>
      </c>
      <c r="CJ668">
        <v>0.14000000000000001</v>
      </c>
      <c r="CK668">
        <v>0.19</v>
      </c>
      <c r="CL668">
        <v>0.12</v>
      </c>
      <c r="CM668">
        <v>0.02</v>
      </c>
      <c r="CN668">
        <v>0.03</v>
      </c>
      <c r="CO668">
        <v>0.05</v>
      </c>
      <c r="CP668">
        <v>0.04</v>
      </c>
      <c r="CQ668">
        <v>0.02</v>
      </c>
      <c r="CR668">
        <v>0.09</v>
      </c>
      <c r="CS668">
        <v>0.15</v>
      </c>
      <c r="CT668">
        <v>0.14000000000000001</v>
      </c>
      <c r="CU668">
        <v>0.18</v>
      </c>
      <c r="CV668">
        <v>3.7</v>
      </c>
      <c r="CW668">
        <v>3.65</v>
      </c>
      <c r="CX668">
        <v>3.62</v>
      </c>
      <c r="CY668">
        <v>3.64</v>
      </c>
      <c r="CZ668">
        <v>3.66</v>
      </c>
      <c r="DA668">
        <v>3.44</v>
      </c>
      <c r="DB668">
        <v>2.99</v>
      </c>
      <c r="DC668">
        <v>2.9</v>
      </c>
      <c r="DD668">
        <v>2.99</v>
      </c>
      <c r="DE668">
        <v>0.23</v>
      </c>
      <c r="DF668">
        <v>0.25</v>
      </c>
      <c r="DG668">
        <v>0.25</v>
      </c>
      <c r="DH668">
        <v>0.24</v>
      </c>
      <c r="DI668">
        <v>0.27</v>
      </c>
      <c r="DJ668">
        <v>0.31</v>
      </c>
      <c r="DK668">
        <v>0.24</v>
      </c>
      <c r="DL668">
        <v>0.19</v>
      </c>
      <c r="DM668">
        <v>0.24</v>
      </c>
      <c r="DN668">
        <v>0.03</v>
      </c>
      <c r="DO668">
        <v>0.03</v>
      </c>
      <c r="DP668">
        <v>0.03</v>
      </c>
      <c r="DQ668">
        <v>0.04</v>
      </c>
      <c r="DR668">
        <v>0.04</v>
      </c>
      <c r="DS668">
        <v>0.06</v>
      </c>
      <c r="DT668">
        <v>0.04</v>
      </c>
      <c r="DU668">
        <v>0.03</v>
      </c>
      <c r="DV668">
        <v>0.04</v>
      </c>
      <c r="DW668">
        <v>0.72</v>
      </c>
      <c r="DX668">
        <v>0.67</v>
      </c>
      <c r="DY668">
        <v>0.66</v>
      </c>
      <c r="DZ668">
        <v>0.67</v>
      </c>
      <c r="EA668">
        <v>0.67</v>
      </c>
      <c r="EB668">
        <v>0.53</v>
      </c>
      <c r="EC668">
        <v>0.43</v>
      </c>
      <c r="ED668">
        <v>0.44</v>
      </c>
      <c r="EE668">
        <v>0.41</v>
      </c>
      <c r="EF668">
        <v>0.55000000000000004</v>
      </c>
      <c r="EG668">
        <v>0.04</v>
      </c>
      <c r="EH668">
        <v>0.01</v>
      </c>
      <c r="EI668">
        <v>0.06</v>
      </c>
      <c r="EJ668">
        <v>0.02</v>
      </c>
      <c r="EK668">
        <v>0.04</v>
      </c>
      <c r="EL668">
        <v>0.09</v>
      </c>
      <c r="EM668">
        <v>0.02</v>
      </c>
      <c r="EN668">
        <v>0.03</v>
      </c>
      <c r="EO668">
        <v>0.24</v>
      </c>
      <c r="EP668">
        <v>0.15</v>
      </c>
      <c r="EQ668">
        <v>5.5E-2</v>
      </c>
      <c r="ER668">
        <v>0.12</v>
      </c>
      <c r="ES668">
        <v>0.05</v>
      </c>
      <c r="ET668">
        <v>0.08</v>
      </c>
      <c r="EU668">
        <v>0.11</v>
      </c>
      <c r="EV668">
        <v>0.06</v>
      </c>
      <c r="EW668">
        <v>0.12</v>
      </c>
      <c r="EX668">
        <v>5.5E-2</v>
      </c>
      <c r="EY668">
        <v>0.35</v>
      </c>
      <c r="EZ668">
        <v>0.31</v>
      </c>
      <c r="FA668">
        <v>0.35</v>
      </c>
      <c r="FB668">
        <v>0.3</v>
      </c>
      <c r="FC668">
        <v>0.35</v>
      </c>
      <c r="FD668">
        <v>0.27</v>
      </c>
      <c r="FE668">
        <v>0.36</v>
      </c>
      <c r="FF668">
        <v>0.35</v>
      </c>
      <c r="FG668">
        <v>0.09</v>
      </c>
      <c r="FH668">
        <v>0.43</v>
      </c>
      <c r="FI668">
        <v>0.56999999999999995</v>
      </c>
      <c r="FJ668">
        <v>0.45</v>
      </c>
      <c r="FK668">
        <v>0.59</v>
      </c>
      <c r="FL668">
        <v>0.49</v>
      </c>
      <c r="FM668">
        <v>0.38</v>
      </c>
      <c r="FN668">
        <v>0.52</v>
      </c>
      <c r="FO668">
        <v>0.46</v>
      </c>
      <c r="FP668">
        <v>7.0000000000000007E-2</v>
      </c>
      <c r="FQ668">
        <v>0.03</v>
      </c>
      <c r="FR668">
        <v>0.05</v>
      </c>
      <c r="FS668">
        <v>0.03</v>
      </c>
      <c r="FT668">
        <v>0.04</v>
      </c>
      <c r="FU668">
        <v>0.03</v>
      </c>
      <c r="FV668">
        <v>0.15</v>
      </c>
      <c r="FW668">
        <v>0.04</v>
      </c>
      <c r="FX668">
        <v>0.04</v>
      </c>
      <c r="FY668">
        <v>1.67</v>
      </c>
      <c r="FZ668">
        <v>3.19</v>
      </c>
      <c r="GA668">
        <v>3.52</v>
      </c>
      <c r="GB668">
        <v>3.23</v>
      </c>
      <c r="GC668">
        <v>3.51</v>
      </c>
      <c r="GD668">
        <v>3.33</v>
      </c>
      <c r="GE668">
        <v>3.1</v>
      </c>
      <c r="GF668">
        <v>3.46</v>
      </c>
      <c r="GG668">
        <v>3.29</v>
      </c>
      <c r="GH668">
        <v>8.74</v>
      </c>
      <c r="GI668">
        <v>0.01</v>
      </c>
      <c r="GJ668">
        <v>0</v>
      </c>
      <c r="GK668">
        <v>2.1999999999999999E-2</v>
      </c>
      <c r="GL668">
        <v>0.01</v>
      </c>
      <c r="GM668">
        <v>0.03</v>
      </c>
      <c r="GN668">
        <v>0.04</v>
      </c>
      <c r="GO668">
        <v>0.08</v>
      </c>
      <c r="GP668">
        <v>0.11</v>
      </c>
      <c r="GQ668">
        <v>0.15</v>
      </c>
      <c r="GR668">
        <v>0.5</v>
      </c>
      <c r="GS668">
        <v>0.04</v>
      </c>
      <c r="GT668">
        <v>0.5</v>
      </c>
      <c r="GU668">
        <v>0.61</v>
      </c>
      <c r="GV668">
        <v>0.17</v>
      </c>
      <c r="GW668">
        <v>0.15</v>
      </c>
      <c r="GX668">
        <v>7.6999999999999999E-2</v>
      </c>
      <c r="GY668">
        <v>0.27</v>
      </c>
      <c r="GZ668">
        <v>7.6999999999999999E-2</v>
      </c>
      <c r="HA668">
        <v>5.5E-2</v>
      </c>
      <c r="HB668">
        <v>0.24</v>
      </c>
      <c r="HC668">
        <v>0.09</v>
      </c>
      <c r="HD668">
        <v>7.0000000000000007E-2</v>
      </c>
      <c r="HE668">
        <v>0.25</v>
      </c>
      <c r="HF668">
        <v>0.18</v>
      </c>
      <c r="HG668">
        <v>0.19</v>
      </c>
      <c r="HH668">
        <v>7.0000000000000007E-2</v>
      </c>
      <c r="HI668">
        <v>0</v>
      </c>
      <c r="HJ668">
        <v>0</v>
      </c>
      <c r="HK668">
        <v>0.01</v>
      </c>
      <c r="HL668">
        <v>0</v>
      </c>
      <c r="HM668">
        <v>0.06</v>
      </c>
      <c r="HN668">
        <v>0.01</v>
      </c>
      <c r="HO668">
        <v>0.2</v>
      </c>
      <c r="HP668">
        <v>0.17</v>
      </c>
      <c r="HQ668">
        <v>0.2</v>
      </c>
      <c r="HR668">
        <v>0.14000000000000001</v>
      </c>
      <c r="HS668">
        <v>0.32</v>
      </c>
      <c r="HT668">
        <v>0.14000000000000001</v>
      </c>
      <c r="HU668">
        <v>0.65</v>
      </c>
      <c r="HV668">
        <v>0.69</v>
      </c>
      <c r="HW668">
        <v>0.63</v>
      </c>
      <c r="HX668">
        <v>0.76</v>
      </c>
      <c r="HY668">
        <v>0.46</v>
      </c>
      <c r="HZ668">
        <v>0.79</v>
      </c>
      <c r="IA668">
        <v>0.12</v>
      </c>
      <c r="IB668">
        <v>0.11</v>
      </c>
      <c r="IC668">
        <v>0.12</v>
      </c>
      <c r="ID668">
        <v>7.0000000000000007E-2</v>
      </c>
      <c r="IE668">
        <v>0.12</v>
      </c>
      <c r="IF668">
        <v>2.1999999999999999E-2</v>
      </c>
      <c r="IG668">
        <v>6.0000000000000001E-3</v>
      </c>
      <c r="IH668">
        <v>0.01</v>
      </c>
      <c r="II668">
        <v>0.01</v>
      </c>
      <c r="IJ668">
        <v>0.01</v>
      </c>
      <c r="IK668">
        <v>6.0000000000000001E-3</v>
      </c>
      <c r="IL668">
        <v>6.0000000000000001E-3</v>
      </c>
      <c r="IM668">
        <v>0.03</v>
      </c>
      <c r="IN668">
        <v>0.03</v>
      </c>
      <c r="IO668">
        <v>0.03</v>
      </c>
      <c r="IP668">
        <v>0.03</v>
      </c>
      <c r="IQ668">
        <v>0.03</v>
      </c>
      <c r="IR668">
        <v>0.03</v>
      </c>
      <c r="IS668">
        <v>0.12</v>
      </c>
      <c r="IT668">
        <v>0.84</v>
      </c>
      <c r="IU668">
        <v>0.77</v>
      </c>
      <c r="IV668">
        <v>0.03</v>
      </c>
      <c r="IW668">
        <v>0.22</v>
      </c>
      <c r="IX668">
        <v>0.44</v>
      </c>
      <c r="IY668">
        <v>0.1</v>
      </c>
      <c r="IZ668">
        <v>0.17</v>
      </c>
      <c r="JA668">
        <v>0.24</v>
      </c>
      <c r="JB668">
        <v>0.43</v>
      </c>
      <c r="JC668">
        <v>0.25</v>
      </c>
      <c r="JD668">
        <v>0.02</v>
      </c>
      <c r="JE668">
        <v>0.02</v>
      </c>
      <c r="JF668">
        <v>0.42</v>
      </c>
      <c r="JG668">
        <v>0.22</v>
      </c>
      <c r="JH668">
        <v>0.15</v>
      </c>
      <c r="JI668">
        <v>0.02</v>
      </c>
      <c r="JJ668">
        <v>0.02</v>
      </c>
      <c r="JK668">
        <v>0.28999999999999998</v>
      </c>
      <c r="JL668">
        <v>0.11</v>
      </c>
      <c r="JM668">
        <v>0.03</v>
      </c>
      <c r="JN668">
        <v>0.03</v>
      </c>
      <c r="JO668">
        <v>0.02</v>
      </c>
      <c r="JP668">
        <v>0.03</v>
      </c>
      <c r="JQ668">
        <v>0.02</v>
      </c>
      <c r="JR668">
        <v>2.4500000000000002</v>
      </c>
      <c r="JS668">
        <v>1.19</v>
      </c>
      <c r="JT668">
        <v>1.27</v>
      </c>
      <c r="JU668">
        <v>2.99</v>
      </c>
      <c r="JV668">
        <v>2.23</v>
      </c>
    </row>
    <row r="669" spans="1:282" x14ac:dyDescent="0.25">
      <c r="A669">
        <v>610559</v>
      </c>
      <c r="B669" t="s">
        <v>6504</v>
      </c>
      <c r="C669" t="s">
        <v>6505</v>
      </c>
      <c r="D669" t="s">
        <v>6506</v>
      </c>
      <c r="E669" t="s">
        <v>6507</v>
      </c>
      <c r="F669" t="s">
        <v>6508</v>
      </c>
      <c r="G669" t="s">
        <v>6509</v>
      </c>
      <c r="H669" t="s">
        <v>6510</v>
      </c>
      <c r="I669" t="s">
        <v>6511</v>
      </c>
      <c r="J669" t="s">
        <v>10</v>
      </c>
      <c r="K669" t="s">
        <v>10</v>
      </c>
      <c r="L669" t="s">
        <v>546</v>
      </c>
      <c r="M669" t="s">
        <v>3399</v>
      </c>
      <c r="N669" t="s">
        <v>10</v>
      </c>
      <c r="O669" t="s">
        <v>524</v>
      </c>
      <c r="P669">
        <v>761</v>
      </c>
      <c r="Q669" t="s">
        <v>530</v>
      </c>
      <c r="R669" t="s">
        <v>558</v>
      </c>
      <c r="S669" t="s">
        <v>558</v>
      </c>
      <c r="T669">
        <v>42</v>
      </c>
      <c r="U669">
        <v>9597</v>
      </c>
      <c r="V669" t="s">
        <v>651</v>
      </c>
      <c r="W669">
        <v>736</v>
      </c>
      <c r="X669">
        <v>767</v>
      </c>
      <c r="Y669">
        <v>96</v>
      </c>
      <c r="Z669" s="5" t="s">
        <v>575</v>
      </c>
      <c r="AA669" t="s">
        <v>524</v>
      </c>
      <c r="AB669" t="s">
        <v>555</v>
      </c>
      <c r="AC669" t="s">
        <v>555</v>
      </c>
      <c r="AD669" t="s">
        <v>533</v>
      </c>
      <c r="AE669">
        <v>34.799999999999997</v>
      </c>
      <c r="AF669">
        <v>26.3</v>
      </c>
      <c r="AG669">
        <v>73.7</v>
      </c>
      <c r="AH669">
        <v>99</v>
      </c>
      <c r="AI669" t="s">
        <v>3400</v>
      </c>
      <c r="AJ669">
        <v>501</v>
      </c>
      <c r="AK669">
        <v>16</v>
      </c>
      <c r="AL669">
        <v>1</v>
      </c>
      <c r="AM669">
        <v>1</v>
      </c>
      <c r="AN669">
        <v>477</v>
      </c>
      <c r="AP669">
        <v>1</v>
      </c>
      <c r="AQ669">
        <v>4</v>
      </c>
      <c r="AR669">
        <v>13</v>
      </c>
      <c r="AS669">
        <v>501</v>
      </c>
      <c r="AT669">
        <v>0.02</v>
      </c>
      <c r="AU669">
        <v>0</v>
      </c>
      <c r="AV669">
        <v>0.03</v>
      </c>
      <c r="AW669">
        <v>0.02</v>
      </c>
      <c r="AX669">
        <v>0.03</v>
      </c>
      <c r="AY669">
        <v>0.08</v>
      </c>
      <c r="AZ669">
        <v>0.08</v>
      </c>
      <c r="BA669">
        <v>4.3999999999999997E-2</v>
      </c>
      <c r="BB669">
        <v>7.0000000000000007E-2</v>
      </c>
      <c r="BC669">
        <v>0.08</v>
      </c>
      <c r="BD669">
        <v>0.11</v>
      </c>
      <c r="BE669">
        <v>0.18</v>
      </c>
      <c r="BF669">
        <v>0.42</v>
      </c>
      <c r="BG669">
        <v>0.39</v>
      </c>
      <c r="BH669">
        <v>0.41</v>
      </c>
      <c r="BI669">
        <v>0.33</v>
      </c>
      <c r="BJ669">
        <v>0.4</v>
      </c>
      <c r="BK669">
        <v>0.37</v>
      </c>
      <c r="BL669">
        <v>0.02</v>
      </c>
      <c r="BM669">
        <v>0.01</v>
      </c>
      <c r="BN669">
        <v>0.02</v>
      </c>
      <c r="BO669">
        <v>0.01</v>
      </c>
      <c r="BP669">
        <v>0.02</v>
      </c>
      <c r="BQ669">
        <v>0.02</v>
      </c>
      <c r="BR669">
        <v>0.46</v>
      </c>
      <c r="BS669">
        <v>0.55000000000000004</v>
      </c>
      <c r="BT669">
        <v>0.47</v>
      </c>
      <c r="BU669">
        <v>0.56000000000000005</v>
      </c>
      <c r="BV669">
        <v>0.44</v>
      </c>
      <c r="BW669">
        <v>0.36</v>
      </c>
      <c r="BX669">
        <v>3.35</v>
      </c>
      <c r="BY669">
        <v>3.51</v>
      </c>
      <c r="BZ669">
        <v>3.35</v>
      </c>
      <c r="CA669">
        <v>3.45</v>
      </c>
      <c r="CB669">
        <v>3.27</v>
      </c>
      <c r="CC669">
        <v>3.03</v>
      </c>
      <c r="CD669">
        <v>2E-3</v>
      </c>
      <c r="CE669">
        <v>2E-3</v>
      </c>
      <c r="CF669">
        <v>6.0000000000000001E-3</v>
      </c>
      <c r="CG669">
        <v>0.01</v>
      </c>
      <c r="CH669">
        <v>0</v>
      </c>
      <c r="CI669">
        <v>0.01</v>
      </c>
      <c r="CJ669">
        <v>0.04</v>
      </c>
      <c r="CK669">
        <v>0.12</v>
      </c>
      <c r="CL669">
        <v>7.0000000000000007E-2</v>
      </c>
      <c r="CM669">
        <v>0.02</v>
      </c>
      <c r="CN669">
        <v>0.03</v>
      </c>
      <c r="CO669">
        <v>0.02</v>
      </c>
      <c r="CP669">
        <v>0.04</v>
      </c>
      <c r="CQ669">
        <v>0.03</v>
      </c>
      <c r="CR669">
        <v>0.04</v>
      </c>
      <c r="CS669">
        <v>0.12</v>
      </c>
      <c r="CT669">
        <v>0.14000000000000001</v>
      </c>
      <c r="CU669">
        <v>0.12</v>
      </c>
      <c r="CV669">
        <v>3.72</v>
      </c>
      <c r="CW669">
        <v>3.65</v>
      </c>
      <c r="CX669">
        <v>3.62</v>
      </c>
      <c r="CY669">
        <v>3.54</v>
      </c>
      <c r="CZ669">
        <v>3.65</v>
      </c>
      <c r="DA669">
        <v>3.56</v>
      </c>
      <c r="DB669">
        <v>3.31</v>
      </c>
      <c r="DC669">
        <v>3.03</v>
      </c>
      <c r="DD669">
        <v>3.25</v>
      </c>
      <c r="DE669">
        <v>0.23</v>
      </c>
      <c r="DF669">
        <v>0.28000000000000003</v>
      </c>
      <c r="DG669">
        <v>0.32</v>
      </c>
      <c r="DH669">
        <v>0.35</v>
      </c>
      <c r="DI669">
        <v>0.3</v>
      </c>
      <c r="DJ669">
        <v>0.34</v>
      </c>
      <c r="DK669">
        <v>0.33</v>
      </c>
      <c r="DL669">
        <v>0.31</v>
      </c>
      <c r="DM669">
        <v>0.31</v>
      </c>
      <c r="DN669">
        <v>0.01</v>
      </c>
      <c r="DO669">
        <v>0.01</v>
      </c>
      <c r="DP669">
        <v>0.01</v>
      </c>
      <c r="DQ669">
        <v>0.01</v>
      </c>
      <c r="DR669">
        <v>0.02</v>
      </c>
      <c r="DS669">
        <v>0.02</v>
      </c>
      <c r="DT669">
        <v>0.02</v>
      </c>
      <c r="DU669">
        <v>0.01</v>
      </c>
      <c r="DV669">
        <v>0.01</v>
      </c>
      <c r="DW669">
        <v>0.74</v>
      </c>
      <c r="DX669">
        <v>0.68</v>
      </c>
      <c r="DY669">
        <v>0.64</v>
      </c>
      <c r="DZ669">
        <v>0.59</v>
      </c>
      <c r="EA669">
        <v>0.66</v>
      </c>
      <c r="EB669">
        <v>0.6</v>
      </c>
      <c r="EC669">
        <v>0.5</v>
      </c>
      <c r="ED669">
        <v>0.42</v>
      </c>
      <c r="EE669">
        <v>0.5</v>
      </c>
      <c r="EF669">
        <v>0.34</v>
      </c>
      <c r="EG669">
        <v>0.03</v>
      </c>
      <c r="EH669">
        <v>0</v>
      </c>
      <c r="EI669">
        <v>0.02</v>
      </c>
      <c r="EJ669">
        <v>0.01</v>
      </c>
      <c r="EK669">
        <v>0.02</v>
      </c>
      <c r="EL669">
        <v>0.03</v>
      </c>
      <c r="EM669">
        <v>0.01</v>
      </c>
      <c r="EN669">
        <v>0.01</v>
      </c>
      <c r="EO669">
        <v>0.27</v>
      </c>
      <c r="EP669">
        <v>0.09</v>
      </c>
      <c r="EQ669">
        <v>5.1999999999999998E-2</v>
      </c>
      <c r="ER669">
        <v>0.04</v>
      </c>
      <c r="ES669">
        <v>2.4E-2</v>
      </c>
      <c r="ET669">
        <v>7.0000000000000007E-2</v>
      </c>
      <c r="EU669">
        <v>0.08</v>
      </c>
      <c r="EV669">
        <v>0.05</v>
      </c>
      <c r="EW669">
        <v>0.09</v>
      </c>
      <c r="EX669">
        <v>0.19800000000000001</v>
      </c>
      <c r="EY669">
        <v>0.41</v>
      </c>
      <c r="EZ669">
        <v>0.37</v>
      </c>
      <c r="FA669">
        <v>0.4</v>
      </c>
      <c r="FB669">
        <v>0.36</v>
      </c>
      <c r="FC669">
        <v>0.45</v>
      </c>
      <c r="FD669">
        <v>0.42</v>
      </c>
      <c r="FE669">
        <v>0.42</v>
      </c>
      <c r="FF669">
        <v>0.44</v>
      </c>
      <c r="FG669">
        <v>0.15</v>
      </c>
      <c r="FH669">
        <v>0.45</v>
      </c>
      <c r="FI669">
        <v>0.55000000000000004</v>
      </c>
      <c r="FJ669">
        <v>0.53</v>
      </c>
      <c r="FK669">
        <v>0.59</v>
      </c>
      <c r="FL669">
        <v>0.43</v>
      </c>
      <c r="FM669">
        <v>0.44</v>
      </c>
      <c r="FN669">
        <v>0.5</v>
      </c>
      <c r="FO669">
        <v>0.44</v>
      </c>
      <c r="FP669">
        <v>0.05</v>
      </c>
      <c r="FQ669">
        <v>0.03</v>
      </c>
      <c r="FR669">
        <v>0.02</v>
      </c>
      <c r="FS669">
        <v>0.02</v>
      </c>
      <c r="FT669">
        <v>0.02</v>
      </c>
      <c r="FU669">
        <v>0.03</v>
      </c>
      <c r="FV669">
        <v>0.04</v>
      </c>
      <c r="FW669">
        <v>0.02</v>
      </c>
      <c r="FX669">
        <v>0.02</v>
      </c>
      <c r="FY669">
        <v>2.1800000000000002</v>
      </c>
      <c r="FZ669">
        <v>3.32</v>
      </c>
      <c r="GA669">
        <v>3.5</v>
      </c>
      <c r="GB669">
        <v>3.46</v>
      </c>
      <c r="GC669">
        <v>3.56</v>
      </c>
      <c r="GD669">
        <v>3.33</v>
      </c>
      <c r="GE669">
        <v>3.32</v>
      </c>
      <c r="GF669">
        <v>3.45</v>
      </c>
      <c r="GG669">
        <v>3.33</v>
      </c>
      <c r="GH669">
        <v>8.64</v>
      </c>
      <c r="GI669">
        <v>0.01</v>
      </c>
      <c r="GJ669">
        <v>4.0000000000000001E-3</v>
      </c>
      <c r="GK669">
        <v>6.0000000000000001E-3</v>
      </c>
      <c r="GL669">
        <v>0</v>
      </c>
      <c r="GM669">
        <v>0.04</v>
      </c>
      <c r="GN669">
        <v>0.05</v>
      </c>
      <c r="GO669">
        <v>0.06</v>
      </c>
      <c r="GP669">
        <v>0.17</v>
      </c>
      <c r="GQ669">
        <v>0.19</v>
      </c>
      <c r="GR669">
        <v>0.39</v>
      </c>
      <c r="GS669">
        <v>0.08</v>
      </c>
      <c r="GT669">
        <v>0.32</v>
      </c>
      <c r="GU669">
        <v>0.42</v>
      </c>
      <c r="GV669">
        <v>0.23</v>
      </c>
      <c r="GW669">
        <v>0.23</v>
      </c>
      <c r="GX669">
        <v>0.156</v>
      </c>
      <c r="GY669">
        <v>0.25</v>
      </c>
      <c r="GZ669">
        <v>0.13</v>
      </c>
      <c r="HA669">
        <v>0.10199999999999999</v>
      </c>
      <c r="HB669">
        <v>0.15</v>
      </c>
      <c r="HC669">
        <v>0.12</v>
      </c>
      <c r="HD669">
        <v>0.06</v>
      </c>
      <c r="HE669">
        <v>0.2</v>
      </c>
      <c r="HF669">
        <v>0.2</v>
      </c>
      <c r="HG669">
        <v>0.27</v>
      </c>
      <c r="HH669">
        <v>0.17</v>
      </c>
      <c r="HI669">
        <v>0</v>
      </c>
      <c r="HJ669">
        <v>0</v>
      </c>
      <c r="HK669">
        <v>0</v>
      </c>
      <c r="HL669">
        <v>0.01</v>
      </c>
      <c r="HM669">
        <v>0.13</v>
      </c>
      <c r="HN669">
        <v>0.01</v>
      </c>
      <c r="HO669">
        <v>0.28000000000000003</v>
      </c>
      <c r="HP669">
        <v>0.25</v>
      </c>
      <c r="HQ669">
        <v>0.23</v>
      </c>
      <c r="HR669">
        <v>0.25</v>
      </c>
      <c r="HS669">
        <v>0.32</v>
      </c>
      <c r="HT669">
        <v>0.24</v>
      </c>
      <c r="HU669">
        <v>0.64</v>
      </c>
      <c r="HV669">
        <v>0.57999999999999996</v>
      </c>
      <c r="HW669">
        <v>0.63</v>
      </c>
      <c r="HX669">
        <v>0.62</v>
      </c>
      <c r="HY669">
        <v>0.41</v>
      </c>
      <c r="HZ669">
        <v>0.67</v>
      </c>
      <c r="IA669">
        <v>0.04</v>
      </c>
      <c r="IB669">
        <v>0.12</v>
      </c>
      <c r="IC669">
        <v>0.09</v>
      </c>
      <c r="ID669">
        <v>0.08</v>
      </c>
      <c r="IE669">
        <v>0.09</v>
      </c>
      <c r="IF669">
        <v>3.7999999999999999E-2</v>
      </c>
      <c r="IG669">
        <v>0.01</v>
      </c>
      <c r="IH669">
        <v>0.01</v>
      </c>
      <c r="II669">
        <v>0.01</v>
      </c>
      <c r="IJ669">
        <v>0.01</v>
      </c>
      <c r="IK669">
        <v>1.7999999999999999E-2</v>
      </c>
      <c r="IL669">
        <v>0.01</v>
      </c>
      <c r="IM669">
        <v>0.03</v>
      </c>
      <c r="IN669">
        <v>0.04</v>
      </c>
      <c r="IO669">
        <v>0.04</v>
      </c>
      <c r="IP669">
        <v>0.04</v>
      </c>
      <c r="IQ669">
        <v>0.04</v>
      </c>
      <c r="IR669">
        <v>0.04</v>
      </c>
      <c r="IS669">
        <v>7.0000000000000007E-2</v>
      </c>
      <c r="IT669">
        <v>0.72</v>
      </c>
      <c r="IU669">
        <v>0.61</v>
      </c>
      <c r="IV669">
        <v>0.06</v>
      </c>
      <c r="IW669">
        <v>0.19</v>
      </c>
      <c r="IX669">
        <v>0.45</v>
      </c>
      <c r="IY669">
        <v>0.14000000000000001</v>
      </c>
      <c r="IZ669">
        <v>0.21</v>
      </c>
      <c r="JA669">
        <v>0.26</v>
      </c>
      <c r="JB669">
        <v>0.35</v>
      </c>
      <c r="JC669">
        <v>0.36</v>
      </c>
      <c r="JD669">
        <v>0.05</v>
      </c>
      <c r="JE669">
        <v>7.0000000000000007E-2</v>
      </c>
      <c r="JF669">
        <v>0.37</v>
      </c>
      <c r="JG669">
        <v>0.25</v>
      </c>
      <c r="JH669">
        <v>0.08</v>
      </c>
      <c r="JI669">
        <v>0.05</v>
      </c>
      <c r="JJ669">
        <v>0.06</v>
      </c>
      <c r="JK669">
        <v>0.28000000000000003</v>
      </c>
      <c r="JL669">
        <v>0.18</v>
      </c>
      <c r="JM669">
        <v>0.04</v>
      </c>
      <c r="JN669">
        <v>0.03</v>
      </c>
      <c r="JO669">
        <v>0.05</v>
      </c>
      <c r="JP669">
        <v>0.04</v>
      </c>
      <c r="JQ669">
        <v>0.03</v>
      </c>
      <c r="JR669">
        <v>2.48</v>
      </c>
      <c r="JS669">
        <v>1.41</v>
      </c>
      <c r="JT669">
        <v>1.55</v>
      </c>
      <c r="JU669">
        <v>2.9</v>
      </c>
      <c r="JV669">
        <v>2.44</v>
      </c>
    </row>
  </sheetData>
  <autoFilter ref="A1:JV669"/>
  <sortState ref="A2:JV716">
    <sortCondition ref="A2:A716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284</vt:i4>
      </vt:variant>
    </vt:vector>
  </HeadingPairs>
  <TitlesOfParts>
    <vt:vector size="288" baseType="lpstr">
      <vt:lpstr>Measures and Items 2013</vt:lpstr>
      <vt:lpstr>School Level Data 2013</vt:lpstr>
      <vt:lpstr>Report Generator - 2013</vt:lpstr>
      <vt:lpstr>Survey_Data_2013</vt:lpstr>
      <vt:lpstr>american_indian</vt:lpstr>
      <vt:lpstr>asian</vt:lpstr>
      <vt:lpstr>Asst__Principal_1_Email</vt:lpstr>
      <vt:lpstr>Asst__Principal_1_Name</vt:lpstr>
      <vt:lpstr>black</vt:lpstr>
      <vt:lpstr>Category</vt:lpstr>
      <vt:lpstr>Collaborative</vt:lpstr>
      <vt:lpstr>COORDINATES</vt:lpstr>
      <vt:lpstr>CPS_Unit</vt:lpstr>
      <vt:lpstr>Enrollment_Type</vt:lpstr>
      <vt:lpstr>es_hs</vt:lpstr>
      <vt:lpstr>facilities_cat</vt:lpstr>
      <vt:lpstr>facilities_score</vt:lpstr>
      <vt:lpstr>FAX</vt:lpstr>
      <vt:lpstr>General_Services_Route</vt:lpstr>
      <vt:lpstr>Geographic_Network</vt:lpstr>
      <vt:lpstr>Governance</vt:lpstr>
      <vt:lpstr>hispanic</vt:lpstr>
      <vt:lpstr>ManagedBy</vt:lpstr>
      <vt:lpstr>multiracial</vt:lpstr>
      <vt:lpstr>num_response</vt:lpstr>
      <vt:lpstr>num_surveys</vt:lpstr>
      <vt:lpstr>num_surveys_race</vt:lpstr>
      <vt:lpstr>num_total</vt:lpstr>
      <vt:lpstr>pacific_islander</vt:lpstr>
      <vt:lpstr>PHONE</vt:lpstr>
      <vt:lpstr>Principal_Email</vt:lpstr>
      <vt:lpstr>Principal_Name</vt:lpstr>
      <vt:lpstr>'Report Generator - 2013'!Print_Area</vt:lpstr>
      <vt:lpstr>pt_partnership_cat</vt:lpstr>
      <vt:lpstr>pt_partnership_score</vt:lpstr>
      <vt:lpstr>Q10_1_A_little</vt:lpstr>
      <vt:lpstr>Q10_1_Completely</vt:lpstr>
      <vt:lpstr>Q10_1_mean</vt:lpstr>
      <vt:lpstr>Q10_1_Missing</vt:lpstr>
      <vt:lpstr>Q10_1_Mostly</vt:lpstr>
      <vt:lpstr>Q10_1_Not_at_all</vt:lpstr>
      <vt:lpstr>Q10_2_A_little</vt:lpstr>
      <vt:lpstr>Q10_2_Completely</vt:lpstr>
      <vt:lpstr>Q10_2_mean</vt:lpstr>
      <vt:lpstr>Q10_2_Missing</vt:lpstr>
      <vt:lpstr>Q10_2_Mostly</vt:lpstr>
      <vt:lpstr>Q10_2_Not_at_all</vt:lpstr>
      <vt:lpstr>Q10_3_A_little</vt:lpstr>
      <vt:lpstr>Q10_3_Completely</vt:lpstr>
      <vt:lpstr>Q10_3_mean</vt:lpstr>
      <vt:lpstr>Q10_3_Missing</vt:lpstr>
      <vt:lpstr>Q10_3_Mostly</vt:lpstr>
      <vt:lpstr>Q10_3_Not_at_all</vt:lpstr>
      <vt:lpstr>Q10_4_A_little</vt:lpstr>
      <vt:lpstr>Q10_4_Completely</vt:lpstr>
      <vt:lpstr>Q10_4_mean</vt:lpstr>
      <vt:lpstr>Q10_4_Missing</vt:lpstr>
      <vt:lpstr>Q10_4_Mostly</vt:lpstr>
      <vt:lpstr>Q10_4_Not_at_all</vt:lpstr>
      <vt:lpstr>Q10_5_A_little</vt:lpstr>
      <vt:lpstr>Q10_5_Completely</vt:lpstr>
      <vt:lpstr>Q10_5_mean</vt:lpstr>
      <vt:lpstr>Q10_5_Missing</vt:lpstr>
      <vt:lpstr>Q10_5_Mostly</vt:lpstr>
      <vt:lpstr>Q10_5_Not_at_all</vt:lpstr>
      <vt:lpstr>Q10_6_A_little</vt:lpstr>
      <vt:lpstr>Q10_6_Completely</vt:lpstr>
      <vt:lpstr>Q10_6_mean</vt:lpstr>
      <vt:lpstr>Q10_6_Missing</vt:lpstr>
      <vt:lpstr>Q10_6_Mostly</vt:lpstr>
      <vt:lpstr>Q10_6_Not_at_all</vt:lpstr>
      <vt:lpstr>Q11_1_A_little</vt:lpstr>
      <vt:lpstr>Q11_1_Completely</vt:lpstr>
      <vt:lpstr>Q11_1_mean</vt:lpstr>
      <vt:lpstr>Q11_1_Missing</vt:lpstr>
      <vt:lpstr>Q11_1_Mostly</vt:lpstr>
      <vt:lpstr>Q11_1_Not_at_all</vt:lpstr>
      <vt:lpstr>Q11_2_A_little</vt:lpstr>
      <vt:lpstr>Q11_2_Completely</vt:lpstr>
      <vt:lpstr>Q11_2_mean</vt:lpstr>
      <vt:lpstr>Q11_2_Missing</vt:lpstr>
      <vt:lpstr>Q11_2_Mostly</vt:lpstr>
      <vt:lpstr>Q11_2_Not_at_all</vt:lpstr>
      <vt:lpstr>Q11_3_A_little</vt:lpstr>
      <vt:lpstr>Q11_3_Completely</vt:lpstr>
      <vt:lpstr>Q11_3_mean</vt:lpstr>
      <vt:lpstr>Q11_3_Missing</vt:lpstr>
      <vt:lpstr>Q11_3_Mostly</vt:lpstr>
      <vt:lpstr>Q11_3_Not_at_all</vt:lpstr>
      <vt:lpstr>q12_1_1</vt:lpstr>
      <vt:lpstr>q12_1_10</vt:lpstr>
      <vt:lpstr>q12_1_2</vt:lpstr>
      <vt:lpstr>q12_1_3</vt:lpstr>
      <vt:lpstr>q12_1_4</vt:lpstr>
      <vt:lpstr>q12_1_5</vt:lpstr>
      <vt:lpstr>q12_1_6</vt:lpstr>
      <vt:lpstr>q12_1_7</vt:lpstr>
      <vt:lpstr>q12_1_8</vt:lpstr>
      <vt:lpstr>q12_1_9</vt:lpstr>
      <vt:lpstr>q12_1_Missing</vt:lpstr>
      <vt:lpstr>q12_mean</vt:lpstr>
      <vt:lpstr>Q13_1_Always</vt:lpstr>
      <vt:lpstr>Q13_1_Missing</vt:lpstr>
      <vt:lpstr>Q13_1_Never</vt:lpstr>
      <vt:lpstr>Q13_1_Often</vt:lpstr>
      <vt:lpstr>Q13_1_Sometimes</vt:lpstr>
      <vt:lpstr>Q13_2_Always</vt:lpstr>
      <vt:lpstr>Q13_2_Missing</vt:lpstr>
      <vt:lpstr>Q13_2_Never</vt:lpstr>
      <vt:lpstr>Q13_2_Often</vt:lpstr>
      <vt:lpstr>Q13_2_Sometimes</vt:lpstr>
      <vt:lpstr>Q13_3_Always</vt:lpstr>
      <vt:lpstr>Q13_3_Missing</vt:lpstr>
      <vt:lpstr>Q13_3_Never</vt:lpstr>
      <vt:lpstr>Q13_3_Often</vt:lpstr>
      <vt:lpstr>Q13_3_Sometimes</vt:lpstr>
      <vt:lpstr>Q14_1_DNA</vt:lpstr>
      <vt:lpstr>Q14_1_Dont_Know</vt:lpstr>
      <vt:lpstr>Q14_1_Excellent</vt:lpstr>
      <vt:lpstr>Q14_1_Missing</vt:lpstr>
      <vt:lpstr>Q14_1_Poor</vt:lpstr>
      <vt:lpstr>Q14_1_Satisfactory</vt:lpstr>
      <vt:lpstr>Q14_2_DNA</vt:lpstr>
      <vt:lpstr>Q14_2_Dont_Know</vt:lpstr>
      <vt:lpstr>Q14_2_Excellent</vt:lpstr>
      <vt:lpstr>Q14_2_Missing</vt:lpstr>
      <vt:lpstr>Q14_2_Poor</vt:lpstr>
      <vt:lpstr>Q14_2_Satisfactory</vt:lpstr>
      <vt:lpstr>Q14_3_DNA</vt:lpstr>
      <vt:lpstr>Q14_3_Dont_Know</vt:lpstr>
      <vt:lpstr>Q14_3_Excellent</vt:lpstr>
      <vt:lpstr>Q14_3_Missing</vt:lpstr>
      <vt:lpstr>Q14_3_Poor</vt:lpstr>
      <vt:lpstr>Q14_3_Satisfactory</vt:lpstr>
      <vt:lpstr>Q14_4_DNA</vt:lpstr>
      <vt:lpstr>Q14_4_Dont_Know</vt:lpstr>
      <vt:lpstr>Q14_4_Excellent</vt:lpstr>
      <vt:lpstr>Q14_4_Missing</vt:lpstr>
      <vt:lpstr>Q14_4_Poor</vt:lpstr>
      <vt:lpstr>Q14_4_Satisfactory</vt:lpstr>
      <vt:lpstr>Q14_5_DNA</vt:lpstr>
      <vt:lpstr>Q14_5_Dont_Know</vt:lpstr>
      <vt:lpstr>Q14_5_Excellent</vt:lpstr>
      <vt:lpstr>Q14_5_Missing</vt:lpstr>
      <vt:lpstr>Q14_5_Poor</vt:lpstr>
      <vt:lpstr>Q14_5_Satisfactory</vt:lpstr>
      <vt:lpstr>Q14_6_DNA</vt:lpstr>
      <vt:lpstr>Q14_6_Dont_Know</vt:lpstr>
      <vt:lpstr>Q14_6_Excellent</vt:lpstr>
      <vt:lpstr>Q14_6_Missing</vt:lpstr>
      <vt:lpstr>Q14_6_Poor</vt:lpstr>
      <vt:lpstr>Q14_6_Satisfactory</vt:lpstr>
      <vt:lpstr>Q15_1_Five_more</vt:lpstr>
      <vt:lpstr>Q15_1_mean</vt:lpstr>
      <vt:lpstr>Q15_1_Missing</vt:lpstr>
      <vt:lpstr>Q15_1_Never</vt:lpstr>
      <vt:lpstr>Q15_1_Once_Twice</vt:lpstr>
      <vt:lpstr>Q15_1_Three_Four</vt:lpstr>
      <vt:lpstr>Q15_2_Five_more</vt:lpstr>
      <vt:lpstr>Q15_2_mean</vt:lpstr>
      <vt:lpstr>Q15_2_Missing</vt:lpstr>
      <vt:lpstr>Q15_2_Never</vt:lpstr>
      <vt:lpstr>Q15_2_Once_Twice</vt:lpstr>
      <vt:lpstr>Q15_2_Three_Four</vt:lpstr>
      <vt:lpstr>Q15_3_Five_more</vt:lpstr>
      <vt:lpstr>Q15_3_mean</vt:lpstr>
      <vt:lpstr>Q15_3_Missing</vt:lpstr>
      <vt:lpstr>Q15_3_Never</vt:lpstr>
      <vt:lpstr>Q15_3_Once_Twice</vt:lpstr>
      <vt:lpstr>Q15_3_Three_Four</vt:lpstr>
      <vt:lpstr>Q15_4_Five_more</vt:lpstr>
      <vt:lpstr>Q15_4_mean</vt:lpstr>
      <vt:lpstr>Q15_4_Missing</vt:lpstr>
      <vt:lpstr>Q15_4_Never</vt:lpstr>
      <vt:lpstr>Q15_4_Once_Twice</vt:lpstr>
      <vt:lpstr>Q15_4_Three_Four</vt:lpstr>
      <vt:lpstr>Q15_5_Five_more</vt:lpstr>
      <vt:lpstr>Q15_5_mean</vt:lpstr>
      <vt:lpstr>Q15_5_Missing</vt:lpstr>
      <vt:lpstr>Q15_5_Never</vt:lpstr>
      <vt:lpstr>Q15_5_Once_Twice</vt:lpstr>
      <vt:lpstr>Q15_5_Three_Four</vt:lpstr>
      <vt:lpstr>Q8_1_A_little</vt:lpstr>
      <vt:lpstr>Q8_1_Completely</vt:lpstr>
      <vt:lpstr>Q8_1_Mean</vt:lpstr>
      <vt:lpstr>Q8_1_Missing</vt:lpstr>
      <vt:lpstr>Q8_1_Mostly</vt:lpstr>
      <vt:lpstr>Q8_1_Not_at_all</vt:lpstr>
      <vt:lpstr>Q8_2_A_little</vt:lpstr>
      <vt:lpstr>Q8_2_Completely</vt:lpstr>
      <vt:lpstr>Q8_2_Mean</vt:lpstr>
      <vt:lpstr>Q8_2_Missing</vt:lpstr>
      <vt:lpstr>Q8_2_Mostly</vt:lpstr>
      <vt:lpstr>Q8_2_Not_at_all</vt:lpstr>
      <vt:lpstr>Q8_3_A_little</vt:lpstr>
      <vt:lpstr>Q8_3_Completely</vt:lpstr>
      <vt:lpstr>Q8_3_Mean</vt:lpstr>
      <vt:lpstr>Q8_3_Missing</vt:lpstr>
      <vt:lpstr>Q8_3_Mostly</vt:lpstr>
      <vt:lpstr>Q8_3_Not_at_all</vt:lpstr>
      <vt:lpstr>Q8_4_A_little</vt:lpstr>
      <vt:lpstr>Q8_4_Completely</vt:lpstr>
      <vt:lpstr>Q8_4_Mean</vt:lpstr>
      <vt:lpstr>Q8_4_Missing</vt:lpstr>
      <vt:lpstr>Q8_4_Mostly</vt:lpstr>
      <vt:lpstr>Q8_4_Not_at_all</vt:lpstr>
      <vt:lpstr>Q8_5_A_little</vt:lpstr>
      <vt:lpstr>Q8_5_Completely</vt:lpstr>
      <vt:lpstr>Q8_5_Mean</vt:lpstr>
      <vt:lpstr>Q8_5_Missing</vt:lpstr>
      <vt:lpstr>Q8_5_Mostly</vt:lpstr>
      <vt:lpstr>Q8_5_Not_at_all</vt:lpstr>
      <vt:lpstr>Q8_6_A_little</vt:lpstr>
      <vt:lpstr>Q8_6_Completely</vt:lpstr>
      <vt:lpstr>Q8_6_Mean</vt:lpstr>
      <vt:lpstr>Q8_6_Missing</vt:lpstr>
      <vt:lpstr>Q8_6_Mostly</vt:lpstr>
      <vt:lpstr>Q8_6_Not_at_all</vt:lpstr>
      <vt:lpstr>Q9_1_A_little</vt:lpstr>
      <vt:lpstr>Q9_1_Completely</vt:lpstr>
      <vt:lpstr>Q9_1_Mean</vt:lpstr>
      <vt:lpstr>Q9_1_Missing</vt:lpstr>
      <vt:lpstr>Q9_1_Mostly</vt:lpstr>
      <vt:lpstr>Q9_1_Not_at_all</vt:lpstr>
      <vt:lpstr>Q9_2_A_little</vt:lpstr>
      <vt:lpstr>Q9_2_Completely</vt:lpstr>
      <vt:lpstr>Q9_2_Mean</vt:lpstr>
      <vt:lpstr>Q9_2_Missing</vt:lpstr>
      <vt:lpstr>Q9_2_Mostly</vt:lpstr>
      <vt:lpstr>Q9_2_Not_at_all</vt:lpstr>
      <vt:lpstr>Q9_3_A_little</vt:lpstr>
      <vt:lpstr>Q9_3_Completely</vt:lpstr>
      <vt:lpstr>Q9_3_Mean</vt:lpstr>
      <vt:lpstr>Q9_3_Missing</vt:lpstr>
      <vt:lpstr>Q9_3_Mostly</vt:lpstr>
      <vt:lpstr>Q9_3_Not_at_all</vt:lpstr>
      <vt:lpstr>Q9_4_A_little</vt:lpstr>
      <vt:lpstr>Q9_4_Completely</vt:lpstr>
      <vt:lpstr>Q9_4_Mean</vt:lpstr>
      <vt:lpstr>Q9_4_Missing</vt:lpstr>
      <vt:lpstr>Q9_4_Mostly</vt:lpstr>
      <vt:lpstr>Q9_4_Not_at_all</vt:lpstr>
      <vt:lpstr>Q9_5_A_little</vt:lpstr>
      <vt:lpstr>Q9_5_Completely</vt:lpstr>
      <vt:lpstr>Q9_5_Mean</vt:lpstr>
      <vt:lpstr>Q9_5_Missing</vt:lpstr>
      <vt:lpstr>Q9_5_Mostly</vt:lpstr>
      <vt:lpstr>Q9_5_Not_at_all</vt:lpstr>
      <vt:lpstr>Q9_6_A_little</vt:lpstr>
      <vt:lpstr>Q9_6_Completely</vt:lpstr>
      <vt:lpstr>Q9_6_Mean</vt:lpstr>
      <vt:lpstr>Q9_6_Missing</vt:lpstr>
      <vt:lpstr>Q9_6_Mostly</vt:lpstr>
      <vt:lpstr>Q9_6_Not_at_all</vt:lpstr>
      <vt:lpstr>Q9_7_A_little</vt:lpstr>
      <vt:lpstr>Q9_7_Completely</vt:lpstr>
      <vt:lpstr>Q9_7_Mean</vt:lpstr>
      <vt:lpstr>Q9_7_Missing</vt:lpstr>
      <vt:lpstr>Q9_7_Mostly</vt:lpstr>
      <vt:lpstr>Q9_7_Not_at_all</vt:lpstr>
      <vt:lpstr>Q9_8_A_little</vt:lpstr>
      <vt:lpstr>Q9_8_Completely</vt:lpstr>
      <vt:lpstr>Q9_8_Mean</vt:lpstr>
      <vt:lpstr>Q9_8_Missing</vt:lpstr>
      <vt:lpstr>Q9_8_Mostly</vt:lpstr>
      <vt:lpstr>Q9_8_Not_at_all</vt:lpstr>
      <vt:lpstr>Q9_9_A_little</vt:lpstr>
      <vt:lpstr>Q9_9_Completely</vt:lpstr>
      <vt:lpstr>Q9_9_Mean</vt:lpstr>
      <vt:lpstr>Q9_9_Missing</vt:lpstr>
      <vt:lpstr>Q9_9_Mostly</vt:lpstr>
      <vt:lpstr>Q9_9_Not_at_all</vt:lpstr>
      <vt:lpstr>race_no_reply</vt:lpstr>
      <vt:lpstr>res_rate</vt:lpstr>
      <vt:lpstr>response_rate</vt:lpstr>
      <vt:lpstr>response_rate_cat</vt:lpstr>
      <vt:lpstr>response_rate2</vt:lpstr>
      <vt:lpstr>SCHL_ID</vt:lpstr>
      <vt:lpstr>school_community_cat</vt:lpstr>
      <vt:lpstr>school_community_score</vt:lpstr>
      <vt:lpstr>SCHOOL_INFO</vt:lpstr>
      <vt:lpstr>School_Track</vt:lpstr>
      <vt:lpstr>School_Type</vt:lpstr>
      <vt:lpstr>school2013</vt:lpstr>
      <vt:lpstr>schoolselect</vt:lpstr>
      <vt:lpstr>Total_Enrollment</vt:lpstr>
      <vt:lpstr>UNIT_NAME</vt:lpstr>
      <vt:lpstr>white</vt:lpstr>
    </vt:vector>
  </TitlesOfParts>
  <Company>Chicago Public Schools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Szymczak</dc:creator>
  <cp:lastModifiedBy>Michelle Boraz</cp:lastModifiedBy>
  <cp:lastPrinted>2013-10-25T17:06:57Z</cp:lastPrinted>
  <dcterms:created xsi:type="dcterms:W3CDTF">2011-11-06T00:12:56Z</dcterms:created>
  <dcterms:modified xsi:type="dcterms:W3CDTF">2013-11-08T16:02:14Z</dcterms:modified>
</cp:coreProperties>
</file>